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67" i="371" l="1"/>
  <c r="U67" i="371"/>
  <c r="T67" i="371"/>
  <c r="S67" i="371"/>
  <c r="R67" i="371"/>
  <c r="Q67" i="371"/>
  <c r="T66" i="371"/>
  <c r="U66" i="371" s="1"/>
  <c r="S66" i="371"/>
  <c r="V66" i="371" s="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U63" i="371" s="1"/>
  <c r="S63" i="371"/>
  <c r="R63" i="371"/>
  <c r="Q63" i="371"/>
  <c r="T62" i="371"/>
  <c r="U62" i="371" s="1"/>
  <c r="S62" i="371"/>
  <c r="V62" i="371" s="1"/>
  <c r="R62" i="371"/>
  <c r="Q62" i="371"/>
  <c r="T61" i="371"/>
  <c r="U61" i="371" s="1"/>
  <c r="S61" i="371"/>
  <c r="R61" i="371"/>
  <c r="Q61" i="371"/>
  <c r="T60" i="371"/>
  <c r="U60" i="371" s="1"/>
  <c r="S60" i="371"/>
  <c r="V60" i="371" s="1"/>
  <c r="R60" i="371"/>
  <c r="Q60" i="371"/>
  <c r="U59" i="371"/>
  <c r="T59" i="371"/>
  <c r="V59" i="371" s="1"/>
  <c r="S59" i="371"/>
  <c r="R59" i="371"/>
  <c r="Q59" i="371"/>
  <c r="T58" i="371"/>
  <c r="U58" i="371" s="1"/>
  <c r="S58" i="371"/>
  <c r="V58" i="371" s="1"/>
  <c r="R58" i="371"/>
  <c r="Q58" i="371"/>
  <c r="T57" i="371"/>
  <c r="U57" i="371" s="1"/>
  <c r="S57" i="371"/>
  <c r="R57" i="371"/>
  <c r="Q57" i="371"/>
  <c r="T56" i="371"/>
  <c r="U56" i="371" s="1"/>
  <c r="S56" i="371"/>
  <c r="V56" i="371" s="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V43" i="371"/>
  <c r="U43" i="371"/>
  <c r="T43" i="37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T38" i="371"/>
  <c r="U38" i="371" s="1"/>
  <c r="S38" i="371"/>
  <c r="R38" i="371"/>
  <c r="Q38" i="371"/>
  <c r="T37" i="371"/>
  <c r="U37" i="371" s="1"/>
  <c r="S37" i="371"/>
  <c r="R37" i="371"/>
  <c r="Q37" i="371"/>
  <c r="V36" i="371"/>
  <c r="T36" i="371"/>
  <c r="U36" i="371" s="1"/>
  <c r="S36" i="371"/>
  <c r="R36" i="371"/>
  <c r="Q36" i="371"/>
  <c r="T35" i="371"/>
  <c r="U35" i="371" s="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U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V27" i="371"/>
  <c r="U27" i="371"/>
  <c r="T27" i="371"/>
  <c r="S27" i="371"/>
  <c r="R27" i="371"/>
  <c r="Q27" i="371"/>
  <c r="V26" i="371"/>
  <c r="T26" i="371"/>
  <c r="U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T13" i="371"/>
  <c r="U13" i="371" s="1"/>
  <c r="S13" i="371"/>
  <c r="R13" i="371"/>
  <c r="Q13" i="371"/>
  <c r="V12" i="371"/>
  <c r="U12" i="371"/>
  <c r="T12" i="371"/>
  <c r="S12" i="371"/>
  <c r="R12" i="371"/>
  <c r="Q12" i="371"/>
  <c r="T11" i="371"/>
  <c r="U11" i="371" s="1"/>
  <c r="S11" i="371"/>
  <c r="R11" i="371"/>
  <c r="Q11" i="371"/>
  <c r="V10" i="371"/>
  <c r="T10" i="371"/>
  <c r="U10" i="371" s="1"/>
  <c r="S10" i="371"/>
  <c r="R10" i="371"/>
  <c r="Q10" i="371"/>
  <c r="T9" i="371"/>
  <c r="U9" i="371" s="1"/>
  <c r="S9" i="371"/>
  <c r="R9" i="371"/>
  <c r="Q9" i="371"/>
  <c r="V8" i="371"/>
  <c r="T8" i="371"/>
  <c r="U8" i="371" s="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T5" i="371"/>
  <c r="U5" i="371" s="1"/>
  <c r="S5" i="371"/>
  <c r="R5" i="371"/>
  <c r="Q5" i="371"/>
  <c r="U7" i="371" l="1"/>
  <c r="U17" i="371"/>
  <c r="U19" i="371"/>
  <c r="U21" i="371"/>
  <c r="U23" i="371"/>
  <c r="U33" i="371"/>
  <c r="U41" i="371"/>
  <c r="U45" i="371"/>
  <c r="U49" i="371"/>
  <c r="U51" i="371"/>
  <c r="U55" i="371"/>
  <c r="V5" i="371"/>
  <c r="V9" i="371"/>
  <c r="V11" i="371"/>
  <c r="V13" i="371"/>
  <c r="V31" i="371"/>
  <c r="V35" i="371"/>
  <c r="V37" i="371"/>
  <c r="V57" i="371"/>
  <c r="V61" i="371"/>
  <c r="V63" i="371"/>
  <c r="U29" i="371"/>
  <c r="U47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H18" i="419" l="1"/>
  <c r="L18" i="419"/>
  <c r="P18" i="419"/>
  <c r="T18" i="419"/>
  <c r="X18" i="419"/>
  <c r="AB18" i="419"/>
  <c r="J23" i="419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M3" i="342" l="1"/>
  <c r="R3" i="344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<sst xmlns="http://schemas.openxmlformats.org/spreadsheetml/2006/main" count="127717" uniqueCount="11285">
  <si>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</si>
  <si>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</si>
  <si>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</si>
  <si>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</si>
  <si>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</si>
  <si>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</si>
  <si>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</si>
  <si>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</si>
  <si>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</si>
  <si>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</si>
  <si>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</si>
  <si>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</si>
  <si>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</si>
  <si>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</si>
  <si>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</si>
  <si>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</si>
  <si>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</si>
  <si>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</si>
  <si>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</si>
  <si>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</si>
  <si>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</si>
  <si>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</si>
  <si>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</si>
  <si>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</si>
  <si>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</si>
  <si>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</si>
  <si>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</si>
  <si>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</si>
  <si>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</si>
  <si>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</si>
  <si>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</si>
  <si>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</si>
  <si>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</si>
  <si>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</si>
  <si>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</si>
  <si>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</si>
  <si>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</si>
  <si>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</si>
  <si>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</si>
  <si>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</si>
  <si>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</si>
  <si>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</si>
  <si>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</si>
  <si>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</si>
  <si>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</si>
  <si>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</si>
  <si>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</si>
  <si>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</si>
  <si>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</si>
  <si>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</si>
  <si>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</si>
  <si>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</si>
  <si>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</si>
  <si>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</si>
  <si>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</si>
  <si>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</si>
  <si>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</si>
  <si>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</si>
  <si>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</si>
  <si>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</si>
  <si>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</si>
  <si>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</si>
  <si>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</si>
  <si>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</si>
  <si>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</si>
  <si>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</si>
  <si>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</si>
  <si>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</si>
  <si>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</si>
  <si>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</si>
  <si>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</si>
  <si>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</si>
  <si>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</si>
  <si>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</si>
  <si>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</si>
  <si>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</si>
  <si>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</si>
  <si>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</si>
  <si>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</si>
  <si>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</si>
  <si>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</si>
  <si>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</si>
  <si>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</si>
  <si>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</si>
  <si>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</si>
  <si>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</si>
  <si>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</si>
  <si>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</si>
  <si>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</si>
  <si>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</si>
  <si>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</si>
  <si>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</si>
  <si>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</si>
  <si>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</si>
  <si>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</si>
  <si>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</si>
  <si>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</si>
  <si>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</si>
  <si>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</si>
  <si>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</si>
  <si>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</si>
  <si>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</si>
  <si>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</si>
  <si>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</si>
  <si>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</si>
  <si>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</si>
  <si>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</si>
  <si>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</si>
  <si>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</si>
  <si>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</si>
  <si>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</si>
  <si>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</si>
  <si>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</si>
  <si>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</si>
  <si>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</si>
  <si>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</si>
  <si>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</si>
  <si>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</si>
  <si>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</si>
  <si>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</si>
  <si>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</si>
  <si>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</si>
  <si>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</si>
  <si>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</si>
  <si>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</si>
  <si>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</si>
  <si>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</si>
  <si>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</si>
  <si>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</si>
  <si>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</si>
  <si>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</si>
  <si>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</si>
  <si>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</si>
  <si>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</si>
  <si>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</si>
  <si>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</si>
  <si>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</si>
  <si>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</si>
  <si>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</si>
  <si>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</si>
  <si>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</si>
  <si>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</si>
  <si>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</si>
  <si>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</si>
  <si>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</si>
  <si>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</si>
  <si>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</si>
  <si>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</si>
  <si>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</si>
  <si>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</si>
  <si>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</si>
  <si>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</si>
  <si>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</si>
  <si>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</si>
  <si>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</si>
  <si>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</si>
  <si>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</si>
  <si>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</si>
  <si>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</si>
  <si>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</si>
  <si>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</si>
  <si>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</si>
  <si>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</si>
  <si>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</si>
  <si>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</si>
  <si>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</si>
  <si>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</si>
  <si>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</si>
  <si>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</si>
  <si>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</si>
  <si>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</si>
  <si>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</si>
  <si>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</si>
  <si>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</si>
  <si>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</si>
  <si>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</si>
  <si>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</si>
  <si>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</si>
  <si>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</si>
  <si>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</si>
  <si>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</si>
  <si>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</si>
  <si>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</si>
  <si>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</si>
  <si>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</si>
  <si>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</si>
  <si>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</si>
  <si>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</si>
  <si>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</si>
  <si>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</si>
  <si>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</si>
  <si>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</si>
  <si>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</si>
  <si>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</si>
  <si>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</si>
  <si>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</si>
  <si>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</si>
  <si>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</si>
  <si>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</si>
  <si>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</si>
  <si>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</si>
  <si>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</si>
  <si>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</si>
  <si>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</si>
  <si>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</si>
  <si>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</si>
  <si>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</si>
  <si>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</si>
  <si>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</si>
  <si>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</si>
  <si>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</si>
  <si>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</si>
  <si>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</si>
  <si>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</si>
  <si>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</si>
  <si>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</si>
  <si>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</si>
  <si>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</si>
  <si>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</si>
  <si>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</si>
  <si>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</si>
  <si>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</si>
  <si>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</si>
  <si>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</si>
  <si>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</si>
  <si>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</si>
  <si>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</si>
  <si>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</si>
  <si>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</si>
  <si>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</si>
  <si>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</si>
  <si>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</si>
  <si>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</si>
  <si>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</si>
  <si>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</si>
  <si>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</si>
  <si>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</si>
  <si>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</si>
  <si>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</si>
  <si>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</si>
  <si>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</si>
  <si>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</si>
  <si>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</si>
  <si>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</si>
  <si>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</si>
  <si>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</si>
  <si>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</si>
  <si>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</si>
  <si>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</si>
  <si>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</si>
  <si>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</si>
  <si>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</si>
  <si>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</si>
  <si>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</si>
  <si>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</si>
  <si>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</si>
  <si>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</si>
  <si>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</si>
  <si>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</si>
  <si>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</si>
  <si>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</si>
  <si>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</si>
  <si>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</si>
  <si>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</si>
  <si>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</si>
  <si>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</si>
  <si>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</si>
  <si>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</si>
  <si>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</si>
  <si>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</si>
  <si>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</si>
  <si>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</si>
  <si>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</si>
  <si>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</si>
  <si>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</si>
  <si>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</si>
  <si>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</si>
  <si>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</si>
  <si>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</si>
  <si>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</si>
  <si>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</si>
  <si>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</si>
  <si>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</si>
  <si>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</si>
  <si>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</si>
  <si>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</si>
  <si>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</si>
  <si>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</si>
  <si>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</si>
  <si>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</si>
  <si>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</si>
  <si>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</si>
  <si>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</si>
  <si>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</si>
  <si>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</si>
  <si>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</si>
  <si>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</si>
  <si>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</si>
  <si>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</si>
  <si>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</si>
  <si>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</si>
  <si>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</si>
  <si>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</si>
  <si>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</si>
  <si>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</si>
  <si>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</si>
  <si>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</si>
  <si>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</si>
  <si>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</si>
  <si>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</si>
  <si>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</si>
  <si>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</si>
  <si>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</si>
  <si>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</si>
  <si>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</si>
  <si>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</si>
  <si>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</si>
  <si>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</si>
  <si>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</si>
  <si>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</si>
  <si>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</si>
  <si>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</si>
  <si>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</si>
  <si>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</si>
  <si>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</si>
  <si>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</si>
  <si>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</si>
  <si>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</si>
  <si>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</si>
  <si>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</si>
  <si>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</si>
  <si>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</si>
  <si>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</si>
  <si>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</si>
  <si>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</si>
  <si>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</si>
  <si>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</si>
  <si>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</si>
  <si>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</si>
  <si>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</si>
  <si>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</si>
  <si>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</si>
  <si>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</si>
  <si>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</si>
  <si>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</si>
  <si>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</si>
  <si>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</si>
  <si>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</si>
  <si>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</si>
  <si>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</si>
  <si>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</si>
  <si>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</si>
  <si>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</si>
  <si>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</si>
  <si>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</si>
  <si>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</si>
  <si>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</si>
  <si>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</si>
  <si>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</si>
  <si>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</si>
  <si>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</si>
  <si>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</si>
  <si>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</si>
  <si>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</si>
  <si>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</si>
  <si>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</si>
  <si>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</si>
  <si>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</si>
  <si>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</si>
  <si>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</si>
  <si>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</si>
  <si>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</si>
  <si>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</si>
  <si>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</si>
  <si>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</si>
  <si>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</si>
  <si>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</si>
  <si>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</si>
  <si>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</si>
  <si>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</si>
  <si>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</si>
  <si>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</si>
  <si>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</si>
  <si>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</si>
  <si>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</si>
  <si>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</si>
  <si>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</si>
  <si>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</si>
  <si>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</si>
  <si>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</si>
  <si>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</si>
  <si>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</si>
  <si>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</si>
  <si>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</si>
  <si>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</si>
  <si>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</si>
  <si>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</si>
  <si>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</si>
  <si>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</si>
  <si>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</si>
  <si>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</si>
  <si>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</si>
  <si>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</si>
  <si>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</si>
  <si>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</si>
  <si>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</si>
  <si>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</si>
  <si>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</si>
  <si>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</si>
  <si>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</si>
  <si>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</si>
  <si>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</si>
  <si>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</si>
  <si>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</si>
  <si>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</si>
  <si>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</si>
  <si>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</si>
  <si>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</si>
  <si>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</si>
  <si>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</si>
  <si>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</si>
  <si>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</si>
  <si>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</si>
  <si>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</si>
  <si>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</si>
  <si>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</si>
  <si>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</si>
  <si>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</si>
  <si>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</si>
  <si>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</si>
  <si>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</si>
  <si>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</si>
  <si>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</si>
  <si>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</si>
  <si>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51806003     úklid. služby - brigádnické práce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</si>
  <si>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</si>
  <si>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</si>
  <si>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</si>
  <si>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</si>
  <si>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</si>
  <si>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</si>
  <si>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</si>
  <si>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</si>
  <si>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</si>
  <si>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</si>
  <si>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</si>
  <si>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</si>
  <si>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</si>
  <si>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</si>
  <si>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</si>
  <si>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</si>
  <si>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</si>
  <si>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</si>
  <si>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</si>
  <si>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</si>
  <si>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</si>
  <si>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</si>
  <si>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</si>
  <si>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</si>
  <si>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</si>
  <si>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</si>
  <si>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</si>
  <si>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</si>
  <si>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</si>
  <si>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</si>
  <si>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</si>
  <si>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</si>
  <si>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</si>
  <si>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</si>
  <si>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</si>
  <si>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</si>
  <si>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</si>
  <si>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</si>
  <si>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</si>
  <si>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</si>
  <si>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</si>
  <si>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</si>
  <si>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</si>
  <si>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</si>
  <si>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</si>
  <si>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</si>
  <si>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</si>
  <si>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</si>
  <si>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</si>
  <si>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</si>
  <si>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</si>
  <si>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</si>
  <si>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</si>
  <si>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</si>
  <si>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</si>
  <si>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</si>
  <si>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</si>
  <si>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</si>
  <si>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</si>
  <si>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</si>
  <si>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</si>
  <si>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</si>
  <si>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</si>
  <si>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</si>
  <si>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</si>
  <si>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</si>
  <si>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</si>
  <si>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</si>
  <si>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</si>
  <si>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</si>
  <si>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</si>
  <si>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</si>
  <si>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</si>
  <si>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</si>
  <si>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</si>
  <si>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</si>
  <si>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</si>
  <si>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</si>
  <si>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</si>
  <si>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</si>
  <si>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</si>
  <si>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</si>
  <si>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</si>
  <si>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</si>
  <si>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</si>
  <si>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</si>
  <si>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</si>
  <si>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</si>
  <si>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</si>
  <si>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</si>
  <si>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</si>
  <si>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</si>
  <si>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</si>
  <si>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</si>
  <si>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</si>
  <si>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</si>
  <si>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</si>
  <si>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</si>
  <si>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</si>
  <si>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</si>
  <si>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</si>
  <si>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</si>
  <si>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</si>
  <si>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</si>
  <si>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</si>
  <si>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</si>
  <si>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</si>
  <si>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</si>
  <si>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</si>
  <si>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</si>
  <si>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</si>
  <si>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</si>
  <si>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</si>
  <si>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64908006     bonifikace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</si>
  <si>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</si>
  <si>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</si>
  <si>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</si>
  <si>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</si>
  <si>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</si>
  <si>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</si>
  <si>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</si>
  <si>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</si>
  <si>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</si>
  <si>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</si>
  <si>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</si>
  <si>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</si>
  <si>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</si>
  <si>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</si>
  <si>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</si>
  <si>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</si>
  <si>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</si>
  <si>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</si>
  <si>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</si>
  <si>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</si>
  <si>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</si>
  <si>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</si>
  <si>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</si>
  <si>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</si>
  <si>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</si>
  <si>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</si>
  <si>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</si>
  <si>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</si>
  <si>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</si>
  <si>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</si>
  <si>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</si>
  <si>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</si>
  <si>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</si>
  <si>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</si>
  <si>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</si>
  <si>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</si>
  <si>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</si>
  <si>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</si>
  <si>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</si>
  <si>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</si>
  <si>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</si>
  <si>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</si>
  <si>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</si>
  <si>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</si>
  <si>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</si>
  <si>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</si>
  <si>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</si>
  <si>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</si>
  <si>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</si>
  <si>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</si>
  <si>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</si>
  <si>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</si>
  <si>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</si>
  <si>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</si>
  <si>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</si>
  <si>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</si>
  <si>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</si>
  <si>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</si>
  <si>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</si>
  <si>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</si>
  <si>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</si>
  <si>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</si>
  <si>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</si>
  <si>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</si>
  <si>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</si>
  <si>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</si>
  <si>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</si>
  <si>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</si>
  <si>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</si>
  <si>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</si>
  <si>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</si>
  <si>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</si>
  <si>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</si>
  <si>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</si>
  <si>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</si>
  <si>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</si>
  <si>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</si>
  <si>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</si>
  <si>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</si>
  <si>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</si>
  <si>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</si>
  <si>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</si>
  <si>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</si>
  <si>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</si>
  <si>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</si>
  <si>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</si>
  <si>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146694</t>
  </si>
  <si>
    <t>46694</t>
  </si>
  <si>
    <t>EUTHYROX 125</t>
  </si>
  <si>
    <t>TBL 100X125RG</t>
  </si>
  <si>
    <t>110820</t>
  </si>
  <si>
    <t>10820</t>
  </si>
  <si>
    <t>ZOFRAN</t>
  </si>
  <si>
    <t>INJ SOL 5X4ML/8MG</t>
  </si>
  <si>
    <t>199589</t>
  </si>
  <si>
    <t>99589</t>
  </si>
  <si>
    <t>ZOFRAN 8 MG</t>
  </si>
  <si>
    <t>TBL OBD 10X8MG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</si>
  <si>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</si>
  <si>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</si>
  <si>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</si>
  <si>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</si>
  <si>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</si>
  <si>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</si>
  <si>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</si>
  <si>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</si>
  <si>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</si>
  <si>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</si>
  <si>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</si>
  <si>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</si>
  <si>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</si>
  <si>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</si>
  <si>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</si>
  <si>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</si>
  <si>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</si>
  <si>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</si>
  <si>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</si>
  <si>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</si>
  <si>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</si>
  <si>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</si>
  <si>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</si>
  <si>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</si>
  <si>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</si>
  <si>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</si>
  <si>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</si>
  <si>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</si>
  <si>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</si>
  <si>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</si>
  <si>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</si>
  <si>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</si>
  <si>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</si>
  <si>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</si>
  <si>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</si>
  <si>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</si>
  <si>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</si>
  <si>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</si>
  <si>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</si>
  <si>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</si>
  <si>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</si>
  <si>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</si>
  <si>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</si>
  <si>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</si>
  <si>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</si>
  <si>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</si>
  <si>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</si>
  <si>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</si>
  <si>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</si>
  <si>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</si>
  <si>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</si>
  <si>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</si>
  <si>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</si>
  <si>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</si>
  <si>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</si>
  <si>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</si>
  <si>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</si>
  <si>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</si>
  <si>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</si>
  <si>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</si>
  <si>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</si>
  <si>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</si>
  <si>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</si>
  <si>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</si>
  <si>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</si>
  <si>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</si>
  <si>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</si>
  <si>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</si>
  <si>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</si>
  <si>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</si>
  <si>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</si>
  <si>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</si>
  <si>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</si>
  <si>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</si>
  <si>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</si>
  <si>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</si>
  <si>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</si>
  <si>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</si>
  <si>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</si>
  <si>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</si>
  <si>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</si>
  <si>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</si>
  <si>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</si>
  <si>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</si>
  <si>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</si>
  <si>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</si>
  <si>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</si>
  <si>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</si>
  <si>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</si>
  <si>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</si>
  <si>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</si>
  <si>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</si>
  <si>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</si>
  <si>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</si>
  <si>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</si>
  <si>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</si>
  <si>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</si>
  <si>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</si>
  <si>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</si>
  <si>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</si>
  <si>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</si>
  <si>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</si>
  <si>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</si>
  <si>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</si>
  <si>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</si>
  <si>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</si>
  <si>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</si>
  <si>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</si>
  <si>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</si>
  <si>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</si>
  <si>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</si>
  <si>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</si>
  <si>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</si>
  <si>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</si>
  <si>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</si>
  <si>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</si>
  <si>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</si>
  <si>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</si>
  <si>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</si>
  <si>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</si>
  <si>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</si>
  <si>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</si>
  <si>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</si>
  <si>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</si>
  <si>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</si>
  <si>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</si>
  <si>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</si>
  <si>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</si>
  <si>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</si>
  <si>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</si>
  <si>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</si>
  <si>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</si>
  <si>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</si>
  <si>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</si>
  <si>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</si>
  <si>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</si>
  <si>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</si>
  <si>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</si>
  <si>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</si>
  <si>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</si>
  <si>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</si>
  <si>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</si>
  <si>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</si>
  <si>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</si>
  <si>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</si>
  <si>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</si>
  <si>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</si>
  <si>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</si>
  <si>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</si>
  <si>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</si>
  <si>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</si>
  <si>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</si>
  <si>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</si>
  <si>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</si>
  <si>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</si>
  <si>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</si>
  <si>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</si>
  <si>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</si>
  <si>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</si>
  <si>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</si>
  <si>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</si>
  <si>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</si>
  <si>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</si>
  <si>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</si>
  <si>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</si>
  <si>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</si>
  <si>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</si>
  <si>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</si>
  <si>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</si>
  <si>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</si>
  <si>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</si>
  <si>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</si>
  <si>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</si>
  <si>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</si>
  <si>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</si>
  <si>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</si>
  <si>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</si>
  <si>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</si>
  <si>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</si>
  <si>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</si>
  <si>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</si>
  <si>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</si>
  <si>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</si>
  <si>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</si>
  <si>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</si>
  <si>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</si>
  <si>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</si>
  <si>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</si>
  <si>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</si>
  <si>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</si>
  <si>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</si>
  <si>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</si>
  <si>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</si>
  <si>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</si>
  <si>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</si>
  <si>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</si>
  <si>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</si>
  <si>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</si>
  <si>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</si>
  <si>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</si>
  <si>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</si>
  <si>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</si>
  <si>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</si>
  <si>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</si>
  <si>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</si>
  <si>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</si>
  <si>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</si>
  <si>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</si>
  <si>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</si>
  <si>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</si>
  <si>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</si>
  <si>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</si>
  <si>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</si>
  <si>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</si>
  <si>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</si>
  <si>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</si>
  <si>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</si>
  <si>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</si>
  <si>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</si>
  <si>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</si>
  <si>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</si>
  <si>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</si>
  <si>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</si>
  <si>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</si>
  <si>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</si>
  <si>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</si>
  <si>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</si>
  <si>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</si>
  <si>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</si>
  <si>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</si>
  <si>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</si>
  <si>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</si>
  <si>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</si>
  <si>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</si>
  <si>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</si>
  <si>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</si>
  <si>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</si>
  <si>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</si>
  <si>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</si>
  <si>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</si>
  <si>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</si>
  <si>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</si>
  <si>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</si>
  <si>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</si>
  <si>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</si>
  <si>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</si>
  <si>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</si>
  <si>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</si>
  <si>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</si>
  <si>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</si>
  <si>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</si>
  <si>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</si>
  <si>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</si>
  <si>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</si>
  <si>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</si>
  <si>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</si>
  <si>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</si>
  <si>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</si>
  <si>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</si>
  <si>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</si>
  <si>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 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</si>
  <si>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</si>
  <si>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</si>
  <si>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</si>
  <si>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</si>
  <si>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</si>
  <si>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</si>
  <si>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</si>
  <si>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</si>
  <si>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</si>
  <si>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</si>
  <si>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</si>
  <si>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</si>
  <si>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</si>
  <si>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</si>
  <si>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</si>
  <si>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</si>
  <si>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</si>
  <si>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</si>
  <si>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</si>
  <si>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</si>
  <si>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</si>
  <si>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</si>
  <si>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</si>
  <si>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</si>
  <si>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</si>
  <si>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</si>
  <si>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</si>
  <si>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</si>
  <si>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</si>
  <si>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</si>
  <si>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</si>
  <si>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</si>
  <si>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</si>
  <si>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</si>
  <si>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</si>
  <si>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</si>
  <si>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</si>
  <si>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</si>
  <si>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</si>
  <si>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</si>
  <si>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</si>
  <si>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</si>
  <si>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</si>
  <si>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</si>
  <si>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</si>
  <si>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</si>
  <si>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</si>
  <si>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</si>
  <si>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</si>
  <si>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</si>
  <si>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</si>
  <si>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</si>
  <si>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</si>
  <si>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POR TBL PRO 7 II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</si>
  <si>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</si>
  <si>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</si>
  <si>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</si>
  <si>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</si>
  <si>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</si>
  <si>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</si>
  <si>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</si>
  <si>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</si>
  <si>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</si>
  <si>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</si>
  <si>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</si>
  <si>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</si>
  <si>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</si>
  <si>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</si>
  <si>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</si>
  <si>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</si>
  <si>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</si>
  <si>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</si>
  <si>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</si>
  <si>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</si>
  <si>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</si>
  <si>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 MG</t>
  </si>
  <si>
    <t>CPS 50X250MG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</si>
  <si>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</si>
  <si>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</si>
  <si>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</si>
  <si>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</si>
  <si>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</si>
  <si>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</si>
  <si>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</si>
  <si>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</si>
  <si>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</si>
  <si>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</si>
  <si>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</si>
  <si>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</si>
  <si>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</si>
  <si>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</si>
  <si>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</si>
  <si>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</si>
  <si>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</si>
  <si>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</si>
  <si>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</si>
  <si>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</si>
  <si>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</si>
  <si>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</si>
  <si>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</si>
  <si>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</si>
  <si>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</si>
  <si>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</si>
  <si>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</si>
  <si>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</si>
  <si>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</si>
  <si>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</si>
  <si>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</si>
  <si>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</si>
  <si>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</si>
  <si>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</si>
  <si>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</si>
  <si>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</si>
  <si>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</si>
  <si>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</si>
  <si>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</si>
  <si>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</si>
  <si>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</si>
  <si>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</si>
  <si>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</si>
  <si>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</si>
  <si>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</si>
  <si>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</si>
  <si>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</si>
  <si>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</si>
  <si>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</si>
  <si>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</si>
  <si>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</si>
  <si>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</si>
  <si>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</si>
  <si>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</si>
  <si>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</si>
  <si>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</si>
  <si>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</si>
  <si>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</si>
  <si>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</si>
  <si>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</si>
  <si>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</si>
  <si>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</si>
  <si>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</si>
  <si>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</si>
  <si>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</si>
  <si>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</si>
  <si>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</si>
  <si>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</si>
  <si>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</si>
  <si>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</si>
  <si>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</si>
  <si>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</si>
  <si>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</si>
  <si>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</si>
  <si>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</si>
  <si>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</si>
  <si>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</si>
  <si>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</si>
  <si>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</si>
  <si>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</si>
  <si>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</si>
  <si>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</si>
  <si>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</si>
  <si>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</si>
  <si>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</si>
  <si>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</si>
  <si>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</si>
  <si>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</si>
  <si>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</si>
  <si>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</si>
  <si>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</si>
  <si>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</si>
  <si>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</si>
  <si>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</si>
  <si>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</si>
  <si>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</si>
  <si>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</si>
  <si>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</si>
  <si>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</si>
  <si>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</si>
  <si>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</si>
  <si>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</si>
  <si>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</si>
  <si>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</si>
  <si>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</si>
  <si>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</si>
  <si>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</si>
  <si>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</si>
  <si>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</si>
  <si>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</si>
  <si>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</si>
  <si>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</si>
  <si>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</si>
  <si>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</si>
  <si>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 xml:space="preserve">Heřmánek Spofa her.20x1g nálev.sáčky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</si>
  <si>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</si>
  <si>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</si>
  <si>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</si>
  <si>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</si>
  <si>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</si>
  <si>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</si>
  <si>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</si>
  <si>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</si>
  <si>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</si>
  <si>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</si>
  <si>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</si>
  <si>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</si>
  <si>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</si>
  <si>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</si>
  <si>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</si>
  <si>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</si>
  <si>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</si>
  <si>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 LEROS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</si>
  <si>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</si>
  <si>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</si>
  <si>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</si>
  <si>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</si>
  <si>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</si>
  <si>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</si>
  <si>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</si>
  <si>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</si>
  <si>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</si>
  <si>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</si>
  <si>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</si>
  <si>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</si>
  <si>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</si>
  <si>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</si>
  <si>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</si>
  <si>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</si>
  <si>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</si>
  <si>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</si>
  <si>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</si>
  <si>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</si>
  <si>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</si>
  <si>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</si>
  <si>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</si>
  <si>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</si>
  <si>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</si>
  <si>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</si>
  <si>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</si>
  <si>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</si>
  <si>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</si>
  <si>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</si>
  <si>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</si>
  <si>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</si>
  <si>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</si>
  <si>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</si>
  <si>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</si>
  <si>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</si>
  <si>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</si>
  <si>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</si>
  <si>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</si>
  <si>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</si>
  <si>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</si>
  <si>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</si>
  <si>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</si>
  <si>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</si>
  <si>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</si>
  <si>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</si>
  <si>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</si>
  <si>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</si>
  <si>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</si>
  <si>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</si>
  <si>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</si>
  <si>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</si>
  <si>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</si>
  <si>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</si>
  <si>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</si>
  <si>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</si>
  <si>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</si>
  <si>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</si>
  <si>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849254</t>
  </si>
  <si>
    <t>155780</t>
  </si>
  <si>
    <t>GODASAL 100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</si>
  <si>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</si>
  <si>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</si>
  <si>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</si>
  <si>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</si>
  <si>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</si>
  <si>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</si>
  <si>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</si>
  <si>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</si>
  <si>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</si>
  <si>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</si>
  <si>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</si>
  <si>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</si>
  <si>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</si>
  <si>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</si>
  <si>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</si>
  <si>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</si>
  <si>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</si>
  <si>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</si>
  <si>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</si>
  <si>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</si>
  <si>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</si>
  <si>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</si>
  <si>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</si>
  <si>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</si>
  <si>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</si>
  <si>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</si>
  <si>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</si>
  <si>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</si>
  <si>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</si>
  <si>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</si>
  <si>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</si>
  <si>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</si>
  <si>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</si>
  <si>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</si>
  <si>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</si>
  <si>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</si>
  <si>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</si>
  <si>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</si>
  <si>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</si>
  <si>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</si>
  <si>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</si>
  <si>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</si>
  <si>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</si>
  <si>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</si>
  <si>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</si>
  <si>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</si>
  <si>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</si>
  <si>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</si>
  <si>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</si>
  <si>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</si>
  <si>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</si>
  <si>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</si>
  <si>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</si>
  <si>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</si>
  <si>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</si>
  <si>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</si>
  <si>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</si>
  <si>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</si>
  <si>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</si>
  <si>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</si>
  <si>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</si>
  <si>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</si>
  <si>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</si>
  <si>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</si>
  <si>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</si>
  <si>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</si>
  <si>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</si>
  <si>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</si>
  <si>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</si>
  <si>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</si>
  <si>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</si>
  <si>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</si>
  <si>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</si>
  <si>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</si>
  <si>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</si>
  <si>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</si>
  <si>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</si>
  <si>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</si>
  <si>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</si>
  <si>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</si>
  <si>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</si>
  <si>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</si>
  <si>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</si>
  <si>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</si>
  <si>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</si>
  <si>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</si>
  <si>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</si>
  <si>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</si>
  <si>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</si>
  <si>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</si>
  <si>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</si>
  <si>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</si>
  <si>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</si>
  <si>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</si>
  <si>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</si>
  <si>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</si>
  <si>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</si>
  <si>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</si>
  <si>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</si>
  <si>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</si>
  <si>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</si>
  <si>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</si>
  <si>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</si>
  <si>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</si>
  <si>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</si>
  <si>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</si>
  <si>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</si>
  <si>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</si>
  <si>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</si>
  <si>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</si>
  <si>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</si>
  <si>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</si>
  <si>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</si>
  <si>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</si>
  <si>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</si>
  <si>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</si>
  <si>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</si>
  <si>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</si>
  <si>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</si>
  <si>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</si>
  <si>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</si>
  <si>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</si>
  <si>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</si>
  <si>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</si>
  <si>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</si>
  <si>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</si>
  <si>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</si>
  <si>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</si>
  <si>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</si>
  <si>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</si>
  <si>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</si>
  <si>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</si>
  <si>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</si>
  <si>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</si>
  <si>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</si>
  <si>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</si>
  <si>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</si>
  <si>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</si>
  <si>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</si>
  <si>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</si>
  <si>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</si>
  <si>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</si>
  <si>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</si>
  <si>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</si>
  <si>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</si>
  <si>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</si>
  <si>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</si>
  <si>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</si>
  <si>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</si>
  <si>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</si>
  <si>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</si>
  <si>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</si>
  <si>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</si>
  <si>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</si>
  <si>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</si>
  <si>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</si>
  <si>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</si>
  <si>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</si>
  <si>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</si>
  <si>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</si>
  <si>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</si>
  <si>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</si>
  <si>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</si>
  <si>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</si>
  <si>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</si>
  <si>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</si>
  <si>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</si>
  <si>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</si>
  <si>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</si>
  <si>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</si>
  <si>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</si>
  <si>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</si>
  <si>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</si>
  <si>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</si>
  <si>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</si>
  <si>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</si>
  <si>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</si>
  <si>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</si>
  <si>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</si>
  <si>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</si>
  <si>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</si>
  <si>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</si>
  <si>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</si>
  <si>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</si>
  <si>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</si>
  <si>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</si>
  <si>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</si>
  <si>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</si>
  <si>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</si>
  <si>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</si>
  <si>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</si>
  <si>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</si>
  <si>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</si>
  <si>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</si>
  <si>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</si>
  <si>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</si>
  <si>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</si>
  <si>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</si>
  <si>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</si>
  <si>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</si>
  <si>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</si>
  <si>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</si>
  <si>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</si>
  <si>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</si>
  <si>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</si>
  <si>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</si>
  <si>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</si>
  <si>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</si>
  <si>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</si>
  <si>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</si>
  <si>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</si>
  <si>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</si>
  <si>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</si>
  <si>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</si>
  <si>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</si>
  <si>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</si>
  <si>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</si>
  <si>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</si>
  <si>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</si>
  <si>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</si>
  <si>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</si>
  <si>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</si>
  <si>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</si>
  <si>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</si>
  <si>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</si>
  <si>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</si>
  <si>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</si>
  <si>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</si>
  <si>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</si>
  <si>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</si>
  <si>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</si>
  <si>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</si>
  <si>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</si>
  <si>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</si>
  <si>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</si>
  <si>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</si>
  <si>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</si>
  <si>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</si>
  <si>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</si>
  <si>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</si>
  <si>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</si>
  <si>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</si>
  <si>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</si>
  <si>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</si>
  <si>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</si>
  <si>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</si>
  <si>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</si>
  <si>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</si>
  <si>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</si>
  <si>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</si>
  <si>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</si>
  <si>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</si>
  <si>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</si>
  <si>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</si>
  <si>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</si>
  <si>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</si>
  <si>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</si>
  <si>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</si>
  <si>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</si>
  <si>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</si>
  <si>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</si>
  <si>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</si>
  <si>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</si>
  <si>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</si>
  <si>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</si>
  <si>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</si>
  <si>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</si>
  <si>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</si>
  <si>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</si>
  <si>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</si>
  <si>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</si>
  <si>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</si>
  <si>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</si>
  <si>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</si>
  <si>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</si>
  <si>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</si>
  <si>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</si>
  <si>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</si>
  <si>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</si>
  <si>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</si>
  <si>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</si>
  <si>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</si>
  <si>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</si>
  <si>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</si>
  <si>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</si>
  <si>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</si>
  <si>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</si>
  <si>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</si>
  <si>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</si>
  <si>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</si>
  <si>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</si>
  <si>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</si>
  <si>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</si>
  <si>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</si>
  <si>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</si>
  <si>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</si>
  <si>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</si>
  <si>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</si>
  <si>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</si>
  <si>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</si>
  <si>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</si>
  <si>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</si>
  <si>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</si>
  <si>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</si>
  <si>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</si>
  <si>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</si>
  <si>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</si>
  <si>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 MG</t>
  </si>
  <si>
    <t>POR CPS DUR 28X2MG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</si>
  <si>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</si>
  <si>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</si>
  <si>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</si>
  <si>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</si>
  <si>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</si>
  <si>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</si>
  <si>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</si>
  <si>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</si>
  <si>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</si>
  <si>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</si>
  <si>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</si>
  <si>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</si>
  <si>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</si>
  <si>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</si>
  <si>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</si>
  <si>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</si>
  <si>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</si>
  <si>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</si>
  <si>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</si>
  <si>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</si>
  <si>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</si>
  <si>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</si>
  <si>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</si>
  <si>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</si>
  <si>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</si>
  <si>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</si>
  <si>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</si>
  <si>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</si>
  <si>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</si>
  <si>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</si>
  <si>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</si>
  <si>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</si>
  <si>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</si>
  <si>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</si>
  <si>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</si>
  <si>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110803</t>
  </si>
  <si>
    <t>10803</t>
  </si>
  <si>
    <t>INJ SOL 5X2ML/4MG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</si>
  <si>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</si>
  <si>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</si>
  <si>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</si>
  <si>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</si>
  <si>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</si>
  <si>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</si>
  <si>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</si>
  <si>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</si>
  <si>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</si>
  <si>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</si>
  <si>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</si>
  <si>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</si>
  <si>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</si>
  <si>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</si>
  <si>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</si>
  <si>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</si>
  <si>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</si>
  <si>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</si>
  <si>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</si>
  <si>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</si>
  <si>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</si>
  <si>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</si>
  <si>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</si>
  <si>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169755</t>
  </si>
  <si>
    <t>69755</t>
  </si>
  <si>
    <t>ARDEANUTRISOL G 40</t>
  </si>
  <si>
    <t>INF 1X80ML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</si>
  <si>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</si>
  <si>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</si>
  <si>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</si>
  <si>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</si>
  <si>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</si>
  <si>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</si>
  <si>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</si>
  <si>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</si>
  <si>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</si>
  <si>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</si>
  <si>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</si>
  <si>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</si>
  <si>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</si>
  <si>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</si>
  <si>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</si>
  <si>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</si>
  <si>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</si>
  <si>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</si>
  <si>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</si>
  <si>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</si>
  <si>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</si>
  <si>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</si>
  <si>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</si>
  <si>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</si>
  <si>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</si>
  <si>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</si>
  <si>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</si>
  <si>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</si>
  <si>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</si>
  <si>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</si>
  <si>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</si>
  <si>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</si>
  <si>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</si>
  <si>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</si>
  <si>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</si>
  <si>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</si>
  <si>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</si>
  <si>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</si>
  <si>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</si>
  <si>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</si>
  <si>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</si>
  <si>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</si>
  <si>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100750</t>
  </si>
  <si>
    <t>162390</t>
  </si>
  <si>
    <t>CHAMOMILLA TEVA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</si>
  <si>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</si>
  <si>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</si>
  <si>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</si>
  <si>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</si>
  <si>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</si>
  <si>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</si>
  <si>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</si>
  <si>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</si>
  <si>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</si>
  <si>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</si>
  <si>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</si>
  <si>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</si>
  <si>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</si>
  <si>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</si>
  <si>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</si>
  <si>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</si>
  <si>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</si>
  <si>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</si>
  <si>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</si>
  <si>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</si>
  <si>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</si>
  <si>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</si>
  <si>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</si>
  <si>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</si>
  <si>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</si>
  <si>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</si>
  <si>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</si>
  <si>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</si>
  <si>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</si>
  <si>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</si>
  <si>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</si>
  <si>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</si>
  <si>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</si>
  <si>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</si>
  <si>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</si>
  <si>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</si>
  <si>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</si>
  <si>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</si>
  <si>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</si>
  <si>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</si>
  <si>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</si>
  <si>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</si>
  <si>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</si>
  <si>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</si>
  <si>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</si>
  <si>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</si>
  <si>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</si>
  <si>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</si>
  <si>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</si>
  <si>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</si>
  <si>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</si>
  <si>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</si>
  <si>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</si>
  <si>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</si>
  <si>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</si>
  <si>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188900</t>
  </si>
  <si>
    <t>88900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</si>
  <si>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</si>
  <si>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</si>
  <si>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</si>
  <si>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</si>
  <si>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</si>
  <si>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</si>
  <si>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</si>
  <si>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</si>
  <si>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</si>
  <si>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</si>
  <si>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</si>
  <si>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</si>
  <si>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</si>
  <si>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</si>
  <si>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</si>
  <si>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 - MIMOŘÁDNÝ DOVOZ!!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</si>
  <si>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</si>
  <si>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</si>
  <si>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</si>
  <si>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</si>
  <si>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</si>
  <si>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</si>
  <si>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</si>
  <si>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</si>
  <si>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</si>
  <si>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</si>
  <si>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921339</t>
  </si>
  <si>
    <t>KL UNG.ENTIZOL 1G,LENIENS AD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</si>
  <si>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</si>
  <si>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</si>
  <si>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</si>
  <si>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</si>
  <si>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</si>
  <si>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</si>
  <si>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</si>
  <si>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</si>
  <si>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</si>
  <si>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</si>
  <si>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</si>
  <si>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</si>
  <si>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</si>
  <si>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</si>
  <si>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</si>
  <si>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</si>
  <si>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</si>
  <si>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</si>
  <si>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</si>
  <si>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</si>
  <si>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</si>
  <si>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</si>
  <si>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</si>
  <si>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</si>
  <si>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</si>
  <si>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</si>
  <si>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</si>
  <si>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116595</t>
  </si>
  <si>
    <t>16595</t>
  </si>
  <si>
    <t>MALTOFER</t>
  </si>
  <si>
    <t>POR GTT SOL 30ML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</si>
  <si>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</si>
  <si>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</si>
  <si>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</si>
  <si>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</si>
  <si>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</si>
  <si>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</si>
  <si>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</si>
  <si>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</si>
  <si>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</si>
  <si>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</si>
  <si>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</si>
  <si>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847962</t>
  </si>
  <si>
    <t>AESCIN 30mg tbl.60 VULM</t>
  </si>
  <si>
    <t>849053</t>
  </si>
  <si>
    <t>9999999</t>
  </si>
  <si>
    <t>Cyto-chlorid sodný 0,9% 1x 10ml</t>
  </si>
  <si>
    <t>850442</t>
  </si>
  <si>
    <t>150726</t>
  </si>
  <si>
    <t>THYMOGLOBULINE</t>
  </si>
  <si>
    <t>INF PLV SOL 1X25MG</t>
  </si>
  <si>
    <t>911953</t>
  </si>
  <si>
    <t>KL CPS DEXAMETHASON 20MG 100CPS</t>
  </si>
  <si>
    <t>921347</t>
  </si>
  <si>
    <t>KL CPS DEXAMETHASON 20MG 50CPS</t>
  </si>
  <si>
    <t>126099</t>
  </si>
  <si>
    <t>26099</t>
  </si>
  <si>
    <t>BONVIVA 3 MG/3 ML</t>
  </si>
  <si>
    <t>IVN INJ SOL 1X3MG/3ML</t>
  </si>
  <si>
    <t>848746</t>
  </si>
  <si>
    <t>CYTO-chlorid sodný 0,9% 1x20ml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</si>
  <si>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</si>
  <si>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</si>
  <si>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</si>
  <si>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</si>
  <si>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</si>
  <si>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</si>
  <si>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</si>
  <si>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</si>
  <si>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</si>
  <si>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</si>
  <si>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</si>
  <si>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198880</t>
  </si>
  <si>
    <t>98880</t>
  </si>
  <si>
    <t>116052</t>
  </si>
  <si>
    <t>16052</t>
  </si>
  <si>
    <t>SIRDALUD 4 MG</t>
  </si>
  <si>
    <t>POR TBL NOB 30X4MG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</si>
  <si>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</si>
  <si>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</si>
  <si>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</si>
  <si>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</si>
  <si>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</si>
  <si>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</si>
  <si>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</si>
  <si>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</si>
  <si>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</si>
  <si>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</si>
  <si>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</si>
  <si>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</si>
  <si>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</si>
  <si>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</si>
  <si>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</si>
  <si>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</si>
  <si>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</si>
  <si>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</si>
  <si>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</si>
  <si>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</si>
  <si>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116306</t>
  </si>
  <si>
    <t>16306</t>
  </si>
  <si>
    <t>MIFLONID 400</t>
  </si>
  <si>
    <t>INH PLV CPS60X400RG</t>
  </si>
  <si>
    <t>192204</t>
  </si>
  <si>
    <t>ELOCOM</t>
  </si>
  <si>
    <t>DRM UNG 1X15GM 0.1%</t>
  </si>
  <si>
    <t>988137</t>
  </si>
  <si>
    <t>Bepanthen Care mast 100g</t>
  </si>
  <si>
    <t>2584</t>
  </si>
  <si>
    <t>GLUKÓZA 40 BRAUN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</si>
  <si>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</si>
  <si>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</si>
  <si>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</si>
  <si>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</si>
  <si>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</si>
  <si>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</si>
  <si>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</si>
  <si>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</si>
  <si>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</si>
  <si>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</si>
  <si>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</si>
  <si>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</si>
  <si>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</si>
  <si>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</si>
  <si>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</si>
  <si>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109310</t>
  </si>
  <si>
    <t>9310</t>
  </si>
  <si>
    <t>UNG 1X30GM 0.1%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</si>
  <si>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</si>
  <si>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</si>
  <si>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</si>
  <si>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</si>
  <si>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</si>
  <si>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</si>
  <si>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</si>
  <si>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</si>
  <si>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</si>
  <si>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</si>
  <si>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</si>
  <si>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</si>
  <si>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</si>
  <si>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</si>
  <si>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</si>
  <si>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</si>
  <si>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</si>
  <si>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</si>
  <si>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</si>
  <si>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</si>
  <si>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</si>
  <si>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</si>
  <si>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</si>
  <si>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</si>
  <si>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</si>
  <si>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</si>
  <si>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</si>
  <si>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</si>
  <si>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</si>
  <si>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</si>
  <si>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</si>
  <si>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</si>
  <si>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</si>
  <si>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</si>
  <si>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</si>
  <si>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</si>
  <si>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</si>
  <si>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</si>
  <si>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</si>
  <si>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</si>
  <si>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</si>
  <si>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</si>
  <si>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 0,025%</t>
  </si>
  <si>
    <t>142591</t>
  </si>
  <si>
    <t>42591</t>
  </si>
  <si>
    <t>RECTODELT 100 MG</t>
  </si>
  <si>
    <t>SUP 4X100MG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</si>
  <si>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</si>
  <si>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</si>
  <si>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</si>
  <si>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</si>
  <si>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</si>
  <si>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</si>
  <si>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</si>
  <si>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</si>
  <si>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</si>
  <si>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</si>
  <si>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</si>
  <si>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</si>
  <si>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</si>
  <si>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</si>
  <si>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</si>
  <si>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</si>
  <si>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</si>
  <si>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</si>
  <si>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</si>
  <si>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</si>
  <si>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</si>
  <si>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</si>
  <si>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</si>
  <si>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</si>
  <si>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</si>
  <si>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</si>
  <si>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</si>
  <si>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</si>
  <si>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</si>
  <si>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</si>
  <si>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</si>
  <si>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</si>
  <si>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</si>
  <si>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</si>
  <si>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</si>
  <si>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</si>
  <si>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</si>
  <si>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</si>
  <si>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</si>
  <si>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</si>
  <si>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</si>
  <si>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</si>
  <si>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</si>
  <si>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</si>
  <si>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</si>
  <si>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</si>
  <si>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</si>
  <si>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</si>
  <si>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</si>
  <si>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</si>
  <si>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</si>
  <si>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</si>
  <si>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</si>
  <si>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</si>
  <si>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</si>
  <si>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</si>
  <si>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</si>
  <si>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</si>
  <si>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</si>
  <si>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</si>
  <si>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</si>
  <si>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</si>
  <si>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</si>
  <si>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</si>
  <si>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</si>
  <si>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</si>
  <si>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</si>
  <si>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</si>
  <si>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</si>
  <si>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</si>
  <si>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</si>
  <si>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</si>
  <si>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</si>
  <si>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</si>
  <si>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</si>
  <si>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</si>
  <si>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</si>
  <si>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</si>
  <si>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</si>
  <si>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</si>
  <si>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</si>
  <si>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</si>
  <si>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</si>
  <si>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</si>
  <si>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</si>
  <si>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</si>
  <si>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</si>
  <si>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</si>
  <si>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</si>
  <si>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</si>
  <si>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</si>
  <si>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124973</t>
  </si>
  <si>
    <t>24973</t>
  </si>
  <si>
    <t>OLWEXYA 75 MG</t>
  </si>
  <si>
    <t>POR CPS PRO 28X75MG</t>
  </si>
  <si>
    <t>159750</t>
  </si>
  <si>
    <t>MÁTOVÝ ČAJ LEROS</t>
  </si>
  <si>
    <t>SPC 20X2.0GM(SÁČKY)</t>
  </si>
  <si>
    <t>176578</t>
  </si>
  <si>
    <t>76578</t>
  </si>
  <si>
    <t>HEŘMÁNKOVÝ KVĚT LEROS</t>
  </si>
  <si>
    <t>HER 1X50GM</t>
  </si>
  <si>
    <t>840254</t>
  </si>
  <si>
    <t xml:space="preserve">Heřmánek her.50g 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</si>
  <si>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</si>
  <si>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</si>
  <si>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</si>
  <si>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</si>
  <si>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</si>
  <si>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</si>
  <si>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</si>
  <si>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</si>
  <si>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144561</t>
  </si>
  <si>
    <t>44561</t>
  </si>
  <si>
    <t>SINUPRET</t>
  </si>
  <si>
    <t>159982</t>
  </si>
  <si>
    <t>59982</t>
  </si>
  <si>
    <t>ICHTOXYL</t>
  </si>
  <si>
    <t>846024</t>
  </si>
  <si>
    <t>100097</t>
  </si>
  <si>
    <t>DRM GEL 1X100GM LAM</t>
  </si>
  <si>
    <t>178904</t>
  </si>
  <si>
    <t>78904</t>
  </si>
  <si>
    <t>CARTEOL LP 2%</t>
  </si>
  <si>
    <t>OPH GTT PRO 1X3ML</t>
  </si>
  <si>
    <t>847630</t>
  </si>
  <si>
    <t>Hylo-Gel 10ml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</si>
  <si>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</si>
  <si>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</si>
  <si>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</si>
  <si>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</si>
  <si>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</si>
  <si>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</si>
  <si>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</si>
  <si>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</si>
  <si>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</si>
  <si>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</si>
  <si>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</si>
  <si>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</si>
  <si>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</si>
  <si>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</si>
  <si>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</si>
  <si>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</si>
  <si>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</si>
  <si>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</si>
  <si>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</si>
  <si>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</si>
  <si>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</si>
  <si>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</si>
  <si>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</si>
  <si>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138541</t>
  </si>
  <si>
    <t>TARGIN 20/10 MG TABLETY S PRODLOUŽENÝM UVOLŇOVÁNÍM</t>
  </si>
  <si>
    <t>POR TBL PRO 60X20/10MG</t>
  </si>
  <si>
    <t>146929</t>
  </si>
  <si>
    <t>46929</t>
  </si>
  <si>
    <t>DUROGESIC 100MCG/H</t>
  </si>
  <si>
    <t>EMP 5X10MG(40CM2)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</si>
  <si>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</si>
  <si>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</si>
  <si>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</si>
  <si>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</si>
  <si>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</si>
  <si>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</si>
  <si>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</si>
  <si>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</si>
  <si>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</si>
  <si>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</si>
  <si>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</si>
  <si>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</si>
  <si>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159710</t>
  </si>
  <si>
    <t>59710</t>
  </si>
  <si>
    <t>PROSTAMOL UNO</t>
  </si>
  <si>
    <t>CPS 30X320MG</t>
  </si>
  <si>
    <t>198034</t>
  </si>
  <si>
    <t>98034</t>
  </si>
  <si>
    <t>DIPROSONE</t>
  </si>
  <si>
    <t>CRM 1X30GM</t>
  </si>
  <si>
    <t>921491</t>
  </si>
  <si>
    <t>KL AMBIDERMAN, 300G</t>
  </si>
  <si>
    <t>128441</t>
  </si>
  <si>
    <t>28441</t>
  </si>
  <si>
    <t>ALOXI</t>
  </si>
  <si>
    <t>IVN INJSOL250RG/5ML</t>
  </si>
  <si>
    <t>159746</t>
  </si>
  <si>
    <t>59746</t>
  </si>
  <si>
    <t>HEŘMÁNKOVÝ ČAJ LEROS</t>
  </si>
  <si>
    <t>162207</t>
  </si>
  <si>
    <t>DACARBAZIN TEVA 200 MG</t>
  </si>
  <si>
    <t>INJ PLV SOL 10X200MG</t>
  </si>
  <si>
    <t>196874</t>
  </si>
  <si>
    <t>96874</t>
  </si>
  <si>
    <t>INF 1X1000ML-PE</t>
  </si>
  <si>
    <t>197776</t>
  </si>
  <si>
    <t>97776</t>
  </si>
  <si>
    <t>ZOFRAN ZYDIS 4 MG</t>
  </si>
  <si>
    <t>TBL SOL 10X4MG</t>
  </si>
  <si>
    <t>840312</t>
  </si>
  <si>
    <t>Dubová kůra her.1x75g LEROS</t>
  </si>
  <si>
    <t>128740</t>
  </si>
  <si>
    <t>28740</t>
  </si>
  <si>
    <t>JANUVIA 100 MG</t>
  </si>
  <si>
    <t>POR TBL FLM 28X100MG</t>
  </si>
  <si>
    <t>170498</t>
  </si>
  <si>
    <t>70498</t>
  </si>
  <si>
    <t>MACMIROR</t>
  </si>
  <si>
    <t>TBL OBD 20X200MG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</si>
  <si>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</si>
  <si>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</si>
  <si>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</si>
  <si>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</si>
  <si>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</si>
  <si>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</si>
  <si>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</si>
  <si>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</si>
  <si>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</si>
  <si>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</si>
  <si>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</si>
  <si>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</si>
  <si>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</si>
  <si>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</si>
  <si>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</si>
  <si>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</si>
  <si>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</si>
  <si>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</si>
  <si>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</si>
  <si>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</si>
  <si>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</si>
  <si>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</si>
  <si>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</si>
  <si>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</si>
  <si>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</si>
  <si>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159698</t>
  </si>
  <si>
    <t>59698</t>
  </si>
  <si>
    <t>TIMOPTOL 0.25% MSD</t>
  </si>
  <si>
    <t>OPH GTTSOL1X5ML-OCU</t>
  </si>
  <si>
    <t>157666</t>
  </si>
  <si>
    <t>KOPŘIVOVÝ ČAJ LEROS</t>
  </si>
  <si>
    <t>159747</t>
  </si>
  <si>
    <t>59747</t>
  </si>
  <si>
    <t>LIPOVÝ ČAJ LEROS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</si>
  <si>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</si>
  <si>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</si>
  <si>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</si>
  <si>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</si>
  <si>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</si>
  <si>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</si>
  <si>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</si>
  <si>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</si>
  <si>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</si>
  <si>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</si>
  <si>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</si>
  <si>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</si>
  <si>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</si>
  <si>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</si>
  <si>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</si>
  <si>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</si>
  <si>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</si>
  <si>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</si>
  <si>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</si>
  <si>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</si>
  <si>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</si>
  <si>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</si>
  <si>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</si>
  <si>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847106</t>
  </si>
  <si>
    <t>Apotheke Ovocný koktejl 4v1 20x2g n.s.</t>
  </si>
  <si>
    <t>900628</t>
  </si>
  <si>
    <t>IR  ACD/A 500 ML</t>
  </si>
  <si>
    <t>Karton  12 ks</t>
  </si>
  <si>
    <t>395593</t>
  </si>
  <si>
    <t>Megafyt Jahody a granátové jablko n.s.20x2 g</t>
  </si>
  <si>
    <t>845927</t>
  </si>
  <si>
    <t xml:space="preserve">Apotheke ovocný čaj borůvka a brusinka </t>
  </si>
  <si>
    <t>20x2g</t>
  </si>
  <si>
    <t>845928</t>
  </si>
  <si>
    <t>Apotheke ovocný čaj brusinka a malina</t>
  </si>
  <si>
    <t>500117</t>
  </si>
  <si>
    <t>Sportovka C chladivá</t>
  </si>
  <si>
    <t>180g/200ml</t>
  </si>
  <si>
    <t>987892</t>
  </si>
  <si>
    <t>117457</t>
  </si>
  <si>
    <t>MONTELUKAST TEVA 4 MG, ŽVÝKACÍ TABLETA</t>
  </si>
  <si>
    <t>POR TBL MND 28X4MG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</si>
  <si>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</si>
  <si>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</si>
  <si>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</si>
  <si>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</si>
  <si>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</si>
  <si>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</si>
  <si>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SENNA LIST LEROS</t>
  </si>
  <si>
    <t>POR SPC 20X1GM(SÁČKY)</t>
  </si>
  <si>
    <t>12026</t>
  </si>
  <si>
    <t>GLIMEPIRID SANDOZ 1 MG TABLETY</t>
  </si>
  <si>
    <t>POR TBL NOB 30X1MG</t>
  </si>
  <si>
    <t>26249</t>
  </si>
  <si>
    <t>AZOPT</t>
  </si>
  <si>
    <t>OPH GTT SUS 3X5ML</t>
  </si>
  <si>
    <t>193552</t>
  </si>
  <si>
    <t>SEEBRI BREEZHALER 44 MCG</t>
  </si>
  <si>
    <t>INH PLV CPS DUR 30X1X44RG+INH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</si>
  <si>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</si>
  <si>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</si>
  <si>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</si>
  <si>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</si>
  <si>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</si>
  <si>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</si>
  <si>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</si>
  <si>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</si>
  <si>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</si>
  <si>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</si>
  <si>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</si>
  <si>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</si>
  <si>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200600</t>
  </si>
  <si>
    <t>LUXFEN, 2 MG/ML OČNÍ KAPKY, ROZTOK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</si>
  <si>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</si>
  <si>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</si>
  <si>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</si>
  <si>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</si>
  <si>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</si>
  <si>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</si>
  <si>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</si>
  <si>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 xml:space="preserve">Apotheke ovocný čaj divoká třešeň </t>
  </si>
  <si>
    <t>107678</t>
  </si>
  <si>
    <t>INF CNC SOL 20X20ML</t>
  </si>
  <si>
    <t>191949</t>
  </si>
  <si>
    <t>POR TBL PRO 14 II</t>
  </si>
  <si>
    <t>123794</t>
  </si>
  <si>
    <t>23794</t>
  </si>
  <si>
    <t>GLUCOPHAGE 850 MG</t>
  </si>
  <si>
    <t>POR TBL FLM30X850MG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</si>
  <si>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</si>
  <si>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</si>
  <si>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</si>
  <si>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</si>
  <si>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</si>
  <si>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</si>
  <si>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</si>
  <si>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</si>
  <si>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</si>
  <si>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</si>
  <si>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</si>
  <si>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</si>
  <si>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</si>
  <si>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</si>
  <si>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</si>
  <si>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</si>
  <si>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</si>
  <si>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</si>
  <si>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</si>
  <si>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</si>
  <si>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</si>
  <si>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</si>
  <si>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</si>
  <si>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</si>
  <si>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</si>
  <si>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</si>
  <si>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</si>
  <si>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</si>
  <si>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</si>
  <si>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</si>
  <si>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</si>
  <si>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</si>
  <si>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</si>
  <si>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</si>
  <si>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</si>
  <si>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</si>
  <si>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</si>
  <si>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</si>
  <si>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</si>
  <si>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</si>
  <si>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</si>
  <si>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</si>
  <si>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</si>
  <si>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</si>
  <si>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</si>
  <si>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171571</t>
  </si>
  <si>
    <t>CARZAP HCT 16 MG/12,5 MG  TABLETY</t>
  </si>
  <si>
    <t>988939</t>
  </si>
  <si>
    <t>Megafyt Ovocný Hruška se švestkou a kardamom 20x2g</t>
  </si>
  <si>
    <t>988956</t>
  </si>
  <si>
    <t>Megafyt Ovocný Meduňka s pomerančem 20x2g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</si>
  <si>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</si>
  <si>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</si>
  <si>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</si>
  <si>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</si>
  <si>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</si>
  <si>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</si>
  <si>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</si>
  <si>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</si>
  <si>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</si>
  <si>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</si>
  <si>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</si>
  <si>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</si>
  <si>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</si>
  <si>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</si>
  <si>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</si>
  <si>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</si>
  <si>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</si>
  <si>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</si>
  <si>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</si>
  <si>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</si>
  <si>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</si>
  <si>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</si>
  <si>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</si>
  <si>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</si>
  <si>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</si>
  <si>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</si>
  <si>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989236</t>
  </si>
  <si>
    <t>Apotheke Ovocno kořeněné čaje II 4v1 20x2g</t>
  </si>
  <si>
    <t>187416</t>
  </si>
  <si>
    <t>SPERSADEX COMP.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</si>
  <si>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</si>
  <si>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</si>
  <si>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</si>
  <si>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</si>
  <si>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</si>
  <si>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</si>
  <si>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</si>
  <si>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</si>
  <si>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</si>
  <si>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</si>
  <si>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</si>
  <si>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</si>
  <si>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</si>
  <si>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</si>
  <si>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</si>
  <si>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</si>
  <si>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</si>
  <si>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</si>
  <si>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</si>
  <si>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</si>
  <si>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</si>
  <si>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</si>
  <si>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</si>
  <si>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</si>
  <si>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</si>
  <si>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</si>
  <si>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114828</t>
  </si>
  <si>
    <t>14828</t>
  </si>
  <si>
    <t>FLECTOR EP RAPID 50MG</t>
  </si>
  <si>
    <t>GRA 20X50MG-SÁČ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</si>
  <si>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</si>
  <si>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</si>
  <si>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</si>
  <si>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</si>
  <si>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</si>
  <si>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</si>
  <si>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</si>
  <si>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</si>
  <si>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</si>
  <si>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</si>
  <si>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</si>
  <si>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119686</t>
  </si>
  <si>
    <t>NASIVIN 0,01%</t>
  </si>
  <si>
    <t>NAS GTT SOL 1X5ML</t>
  </si>
  <si>
    <t>921057</t>
  </si>
  <si>
    <t>KL CREMOR UREA,NEOAQ.,HEL.OL.,AQ.,100G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</si>
  <si>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</si>
  <si>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</si>
  <si>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</si>
  <si>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</si>
  <si>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</si>
  <si>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</si>
  <si>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</si>
  <si>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</si>
  <si>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</si>
  <si>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</si>
  <si>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</si>
  <si>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</si>
  <si>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</si>
  <si>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</si>
  <si>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</si>
  <si>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</si>
  <si>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</si>
  <si>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</si>
  <si>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</si>
  <si>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</si>
  <si>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</si>
  <si>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</si>
  <si>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</si>
  <si>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</si>
  <si>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</si>
  <si>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</si>
  <si>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</si>
  <si>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</si>
  <si>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</si>
  <si>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</si>
  <si>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</si>
  <si>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</si>
  <si>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</si>
  <si>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</si>
  <si>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</si>
  <si>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</si>
  <si>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</si>
  <si>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</si>
  <si>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</si>
  <si>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</si>
  <si>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</si>
  <si>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</si>
  <si>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</si>
  <si>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</si>
  <si>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</si>
  <si>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</si>
  <si>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</si>
  <si>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10561</t>
  </si>
  <si>
    <t>INJ SOL 10X1000ML-PE</t>
  </si>
  <si>
    <t>990241</t>
  </si>
  <si>
    <t>124566</t>
  </si>
  <si>
    <t>DOLFORIN 25 MCG/H</t>
  </si>
  <si>
    <t>DRM EMP TDR 5X4.8MG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</si>
  <si>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</si>
  <si>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</si>
  <si>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</si>
  <si>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</si>
  <si>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</si>
  <si>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</si>
  <si>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</si>
  <si>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</si>
  <si>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</si>
  <si>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CPS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</si>
  <si>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</si>
  <si>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</si>
  <si>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</si>
  <si>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</si>
  <si>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</si>
  <si>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</si>
  <si>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</si>
  <si>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</si>
  <si>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</si>
  <si>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</si>
  <si>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</si>
  <si>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129317</t>
  </si>
  <si>
    <t>29317</t>
  </si>
  <si>
    <t>FERRIPROX 500 MG</t>
  </si>
  <si>
    <t>POR TBL FLM 100X500MG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</si>
  <si>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</si>
  <si>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</si>
  <si>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</si>
  <si>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</si>
  <si>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</si>
  <si>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</si>
  <si>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</si>
  <si>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</si>
  <si>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</si>
  <si>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134824</t>
  </si>
  <si>
    <t>ISOLYTE BP - PLAST. LÁHEV</t>
  </si>
  <si>
    <t xml:space="preserve">INF SOL 10X1000ML KP </t>
  </si>
  <si>
    <t>214913</t>
  </si>
  <si>
    <t>214904</t>
  </si>
  <si>
    <t>94933</t>
  </si>
  <si>
    <t>AUGMENTIN 1 G</t>
  </si>
  <si>
    <t>POR TBL FLM 14X1GM+SÁČ</t>
  </si>
  <si>
    <t>203954</t>
  </si>
  <si>
    <t>BISEPTOL 480</t>
  </si>
  <si>
    <t>POR TBL NOB 28X480MG</t>
  </si>
  <si>
    <t>395063</t>
  </si>
  <si>
    <t>Magnesium 250mg tbl.eff 20 s vit.C Generica</t>
  </si>
  <si>
    <t>132103</t>
  </si>
  <si>
    <t>32103</t>
  </si>
  <si>
    <t>MEGAPLEX 160 MG</t>
  </si>
  <si>
    <t>PORTBLNOB 30X160MG</t>
  </si>
  <si>
    <t>203808</t>
  </si>
  <si>
    <t>ASACOL 800</t>
  </si>
  <si>
    <t>POR TBL ENT 90X800MG</t>
  </si>
  <si>
    <t>501555</t>
  </si>
  <si>
    <t>KL UNG. FRAMYKOIN 10G</t>
  </si>
  <si>
    <t>115318</t>
  </si>
  <si>
    <t>115274</t>
  </si>
  <si>
    <t>MÁTOVÝ ČAJ</t>
  </si>
  <si>
    <t>145570</t>
  </si>
  <si>
    <t>45570</t>
  </si>
  <si>
    <t>JITROCELOVÝ ČAJ MEGAFYT</t>
  </si>
  <si>
    <t>216104</t>
  </si>
  <si>
    <t>115252</t>
  </si>
  <si>
    <t>HEŘMÁNKOVÝ ČAJ</t>
  </si>
  <si>
    <t>167980</t>
  </si>
  <si>
    <t>IASIBON 6 MG</t>
  </si>
  <si>
    <t>IVN INF CNC SOL 1X6MLX1MG</t>
  </si>
  <si>
    <t>850575</t>
  </si>
  <si>
    <t>Leros Baby Dětský čaj Citronek n. s. 20x2g</t>
  </si>
  <si>
    <t>395352</t>
  </si>
  <si>
    <t>Milford Třešeň+banán 20 n.s.</t>
  </si>
  <si>
    <t>P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</si>
  <si>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</si>
  <si>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</si>
  <si>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</si>
  <si>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</si>
  <si>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</si>
  <si>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</si>
  <si>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</si>
  <si>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</si>
  <si>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</si>
  <si>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</si>
  <si>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</si>
  <si>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</si>
  <si>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</si>
  <si>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</si>
  <si>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</si>
  <si>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</si>
  <si>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</si>
  <si>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</si>
  <si>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</si>
  <si>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</si>
  <si>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</si>
  <si>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</si>
  <si>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</si>
  <si>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</si>
  <si>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</si>
  <si>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</si>
  <si>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</si>
  <si>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</si>
  <si>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</si>
  <si>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</si>
  <si>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</si>
  <si>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</si>
  <si>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</si>
  <si>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</si>
  <si>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</si>
  <si>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</si>
  <si>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</si>
  <si>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</si>
  <si>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</si>
  <si>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</si>
  <si>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</si>
  <si>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</si>
  <si>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</si>
  <si>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</si>
  <si>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</si>
  <si>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</si>
  <si>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</si>
  <si>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</si>
  <si>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</si>
  <si>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</si>
  <si>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</si>
  <si>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</si>
  <si>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</si>
  <si>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</si>
  <si>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</si>
  <si>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</si>
  <si>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</si>
  <si>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</si>
  <si>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</si>
  <si>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</si>
  <si>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</si>
  <si>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</si>
  <si>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</si>
  <si>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</si>
  <si>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</si>
  <si>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</si>
  <si>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</si>
  <si>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</si>
  <si>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</si>
  <si>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</si>
  <si>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</si>
  <si>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</si>
  <si>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</si>
  <si>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</si>
  <si>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</si>
  <si>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</si>
  <si>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</si>
  <si>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</si>
  <si>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</si>
  <si>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</si>
  <si>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</si>
  <si>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</si>
  <si>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</si>
  <si>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</si>
  <si>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</si>
  <si>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</si>
  <si>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</si>
  <si>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</si>
  <si>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</si>
  <si>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</si>
  <si>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</si>
  <si>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</si>
  <si>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</si>
  <si>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</si>
  <si>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</si>
  <si>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</si>
  <si>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</si>
  <si>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</si>
  <si>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</si>
  <si>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</si>
  <si>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</si>
  <si>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</si>
  <si>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</si>
  <si>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</si>
  <si>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</si>
  <si>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</si>
  <si>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</si>
  <si>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</si>
  <si>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</si>
  <si>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</si>
  <si>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</si>
  <si>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</si>
  <si>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</si>
  <si>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</si>
  <si>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</si>
  <si>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</si>
  <si>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</si>
  <si>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</si>
  <si>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</si>
  <si>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</si>
  <si>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</si>
  <si>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</si>
  <si>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</si>
  <si>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</si>
  <si>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</si>
  <si>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</si>
  <si>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</si>
  <si>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</si>
  <si>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</si>
  <si>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</si>
  <si>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</si>
  <si>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</si>
  <si>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</si>
  <si>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</si>
  <si>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</si>
  <si>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</si>
  <si>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</si>
  <si>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</si>
  <si>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</si>
  <si>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</si>
  <si>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</si>
  <si>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</si>
  <si>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</si>
  <si>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</si>
  <si>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</si>
  <si>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</si>
  <si>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</si>
  <si>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</si>
  <si>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</si>
  <si>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</si>
  <si>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</si>
  <si>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</si>
  <si>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</si>
  <si>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</si>
  <si>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</si>
  <si>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</si>
  <si>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</si>
  <si>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</si>
  <si>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</si>
  <si>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</si>
  <si>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</si>
  <si>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</si>
  <si>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</si>
  <si>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</si>
  <si>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</si>
  <si>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</si>
  <si>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</si>
  <si>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</si>
  <si>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</si>
  <si>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</si>
  <si>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</si>
  <si>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</si>
  <si>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</si>
  <si>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</si>
  <si>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</si>
  <si>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</si>
  <si>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</si>
  <si>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</si>
  <si>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</si>
  <si>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</si>
  <si>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</si>
  <si>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</si>
  <si>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</si>
  <si>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</si>
  <si>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</si>
  <si>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</si>
  <si>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</si>
  <si>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</si>
  <si>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</si>
  <si>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</si>
  <si>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</si>
  <si>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</si>
  <si>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</si>
  <si>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</si>
  <si>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</si>
  <si>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</si>
  <si>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</si>
  <si>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</si>
  <si>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</si>
  <si>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</si>
  <si>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</si>
  <si>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</si>
  <si>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</si>
  <si>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</si>
  <si>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</si>
  <si>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</si>
  <si>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</si>
  <si>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</si>
  <si>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</si>
  <si>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</si>
  <si>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</si>
  <si>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</si>
  <si>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</si>
  <si>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</si>
  <si>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</si>
  <si>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</si>
  <si>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</si>
  <si>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</si>
  <si>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</si>
  <si>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</si>
  <si>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</si>
  <si>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</si>
  <si>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</si>
  <si>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</si>
  <si>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</si>
  <si>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</si>
  <si>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</si>
  <si>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</si>
  <si>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</si>
  <si>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</si>
  <si>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</si>
  <si>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</si>
  <si>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</si>
  <si>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</si>
  <si>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</si>
  <si>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</si>
  <si>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</si>
  <si>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</si>
  <si>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</si>
  <si>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</si>
  <si>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</si>
  <si>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</si>
  <si>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</si>
  <si>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</si>
  <si>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</si>
  <si>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</si>
  <si>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</si>
  <si>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</si>
  <si>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</si>
  <si>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</si>
  <si>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</si>
  <si>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</si>
  <si>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</si>
  <si>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</si>
  <si>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850390</t>
  </si>
  <si>
    <t>102600</t>
  </si>
  <si>
    <t>CARVESAN 6,25</t>
  </si>
  <si>
    <t>POR TBL NOB 100X6,25MG</t>
  </si>
  <si>
    <t>145958</t>
  </si>
  <si>
    <t>45958</t>
  </si>
  <si>
    <t>SERETIDE DISKUS 50/500</t>
  </si>
  <si>
    <t>INH PLV 60X50/500RG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</si>
  <si>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</si>
  <si>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</si>
  <si>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</si>
  <si>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</si>
  <si>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</si>
  <si>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</si>
  <si>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</si>
  <si>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</si>
  <si>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</si>
  <si>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</si>
  <si>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</si>
  <si>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</si>
  <si>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</si>
  <si>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</si>
  <si>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</si>
  <si>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</si>
  <si>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</si>
  <si>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</si>
  <si>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</si>
  <si>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</si>
  <si>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</si>
  <si>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</si>
  <si>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</si>
  <si>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</si>
  <si>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</si>
  <si>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</si>
  <si>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</si>
  <si>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</si>
  <si>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</si>
  <si>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</si>
  <si>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</si>
  <si>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850106</t>
  </si>
  <si>
    <t>111898</t>
  </si>
  <si>
    <t>NITRESAN 10 MG</t>
  </si>
  <si>
    <t>POR TBL NOB 30X10MG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</si>
  <si>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</si>
  <si>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</si>
  <si>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</si>
  <si>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</si>
  <si>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</si>
  <si>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</si>
  <si>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</si>
  <si>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</si>
  <si>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</si>
  <si>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</si>
  <si>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</si>
  <si>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</si>
  <si>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</si>
  <si>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</si>
  <si>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</si>
  <si>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500566</t>
  </si>
  <si>
    <t>ZARZIO 30 MU/0,5 ML</t>
  </si>
  <si>
    <t>INJ+INF SOL 5X0.5ML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</si>
  <si>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</si>
  <si>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</si>
  <si>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</si>
  <si>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</si>
  <si>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</si>
  <si>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</si>
  <si>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</si>
  <si>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128197</t>
  </si>
  <si>
    <t>28197</t>
  </si>
  <si>
    <t>NEULASTA</t>
  </si>
  <si>
    <t>INJ SOL 1X0.6ML</t>
  </si>
  <si>
    <t>133147</t>
  </si>
  <si>
    <t>33147</t>
  </si>
  <si>
    <t>NUTRISON POWDER</t>
  </si>
  <si>
    <t>POR PLV SOL 1X430GM</t>
  </si>
  <si>
    <t>500570</t>
  </si>
  <si>
    <t>ZARZIO 48 MU/0,5 ML</t>
  </si>
  <si>
    <t>132060</t>
  </si>
  <si>
    <t>32060</t>
  </si>
  <si>
    <t>INJ SOL 2X0.6ML</t>
  </si>
  <si>
    <t>101182</t>
  </si>
  <si>
    <t>1182</t>
  </si>
  <si>
    <t>ZAVEDOS</t>
  </si>
  <si>
    <t>INJ SIC 1X5MG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</si>
  <si>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</si>
  <si>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</si>
  <si>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</si>
  <si>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</si>
  <si>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</si>
  <si>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</si>
  <si>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</si>
  <si>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</si>
  <si>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</si>
  <si>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47465</t>
  </si>
  <si>
    <t>POR TBL FLM 10X500MG</t>
  </si>
  <si>
    <t>119592</t>
  </si>
  <si>
    <t>19592</t>
  </si>
  <si>
    <t>TORVACARD 20</t>
  </si>
  <si>
    <t>119593</t>
  </si>
  <si>
    <t>19593</t>
  </si>
  <si>
    <t>POR TBL FLM 90X20MG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</si>
  <si>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</si>
  <si>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</si>
  <si>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</si>
  <si>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</si>
  <si>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</si>
  <si>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</si>
  <si>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</si>
  <si>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</si>
  <si>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</si>
  <si>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</si>
  <si>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</si>
  <si>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</si>
  <si>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</si>
  <si>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</si>
  <si>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</si>
  <si>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</si>
  <si>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</si>
  <si>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213490</t>
  </si>
  <si>
    <t>116558</t>
  </si>
  <si>
    <t>16558</t>
  </si>
  <si>
    <t>ROFERON-A 3 MIU/0.5ML</t>
  </si>
  <si>
    <t>SOL INJ5X3MU/0.5ML</t>
  </si>
  <si>
    <t>50113006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</si>
  <si>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</si>
  <si>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</si>
  <si>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</si>
  <si>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</si>
  <si>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</si>
  <si>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</si>
  <si>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</si>
  <si>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</si>
  <si>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</si>
  <si>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</si>
  <si>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</si>
  <si>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</si>
  <si>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</si>
  <si>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</si>
  <si>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</si>
  <si>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</si>
  <si>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</si>
  <si>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</si>
  <si>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</si>
  <si>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</si>
  <si>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</si>
  <si>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</si>
  <si>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</si>
  <si>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</si>
  <si>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</si>
  <si>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</si>
  <si>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</si>
  <si>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</si>
  <si>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</si>
  <si>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</si>
  <si>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</si>
  <si>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</si>
  <si>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</si>
  <si>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</si>
  <si>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</si>
  <si>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</si>
  <si>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</si>
  <si>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</si>
  <si>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</si>
  <si>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</si>
  <si>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</si>
  <si>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</si>
  <si>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</si>
  <si>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</si>
  <si>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</si>
  <si>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</si>
  <si>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</si>
  <si>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POR SOL 4X200ML</t>
  </si>
  <si>
    <t>33847</t>
  </si>
  <si>
    <t>NUTRIDRINK S PŘÍCHUTÍ VANILKOVOU</t>
  </si>
  <si>
    <t>33863</t>
  </si>
  <si>
    <t>NUTRIDRINK MULTI FIBRE S PŘÍCHUTÍ JAHODOVOU</t>
  </si>
  <si>
    <t>33855</t>
  </si>
  <si>
    <t>33850</t>
  </si>
  <si>
    <t>NUTRIDRINK PROTEIN S PŘÍCHUTÍ ČOKOLÁDOVOU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</si>
  <si>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</si>
  <si>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</si>
  <si>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</si>
  <si>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</si>
  <si>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</si>
  <si>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</si>
  <si>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33857</t>
  </si>
  <si>
    <t>NUTRIDRINK YOGHURT S PŘÍCHUTÍ VANILKA A CITRÓN</t>
  </si>
  <si>
    <t>33898</t>
  </si>
  <si>
    <t>NUTRIDRINK COMPACT NEUTRAL</t>
  </si>
  <si>
    <t>50113007</t>
  </si>
  <si>
    <t>185516</t>
  </si>
  <si>
    <t>85516</t>
  </si>
  <si>
    <t>FLEBOGAMMA 5% 10G</t>
  </si>
  <si>
    <t>INF SOL1X200ML/10GM</t>
  </si>
  <si>
    <t>50113013</t>
  </si>
  <si>
    <t>183417</t>
  </si>
  <si>
    <t>83417</t>
  </si>
  <si>
    <t>MERONEM</t>
  </si>
  <si>
    <t>INJ SIC 10X1GM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</si>
  <si>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</si>
  <si>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</si>
  <si>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</si>
  <si>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</si>
  <si>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</si>
  <si>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</si>
  <si>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</si>
  <si>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147977</t>
  </si>
  <si>
    <t>MEROPENEM HOSPIRA 1 G</t>
  </si>
  <si>
    <t>INJ+INF PLV SOL 10X1GM</t>
  </si>
  <si>
    <t>156835</t>
  </si>
  <si>
    <t>MEROPENEM KABI 1 G</t>
  </si>
  <si>
    <t>INJ+INF PLV SOL 10X1000MG</t>
  </si>
  <si>
    <t>185482</t>
  </si>
  <si>
    <t>EDICIN 1 G</t>
  </si>
  <si>
    <t>INF PLV SOL 10X1GM</t>
  </si>
  <si>
    <t>53283</t>
  </si>
  <si>
    <t>FROMILID 500</t>
  </si>
  <si>
    <t>POR TBL FLM 14X500MG</t>
  </si>
  <si>
    <t>145634</t>
  </si>
  <si>
    <t>MEROPENEM RANBAXY 1 G</t>
  </si>
  <si>
    <t>195147</t>
  </si>
  <si>
    <t>AMIKACIN MEDOPHARM 500 MG/2 ML</t>
  </si>
  <si>
    <t>INJ+INF SOL 10X2ML/500MG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</si>
  <si>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</si>
  <si>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</si>
  <si>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</si>
  <si>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</si>
  <si>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</si>
  <si>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</si>
  <si>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</si>
  <si>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</si>
  <si>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</si>
  <si>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</si>
  <si>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103377</t>
  </si>
  <si>
    <t>3377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</si>
  <si>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</si>
  <si>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</si>
  <si>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</si>
  <si>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</si>
  <si>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</si>
  <si>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</si>
  <si>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</si>
  <si>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</si>
  <si>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</si>
  <si>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</si>
  <si>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</si>
  <si>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</si>
  <si>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</si>
  <si>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</si>
  <si>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155636</t>
  </si>
  <si>
    <t>55636</t>
  </si>
  <si>
    <t>OFLOXIN 200</t>
  </si>
  <si>
    <t>TBL OBD 10X200MG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</si>
  <si>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</si>
  <si>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</si>
  <si>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</si>
  <si>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</si>
  <si>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</si>
  <si>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</si>
  <si>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</si>
  <si>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</si>
  <si>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</si>
  <si>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</si>
  <si>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</si>
  <si>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</si>
  <si>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</si>
  <si>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</si>
  <si>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</si>
  <si>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</si>
  <si>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</si>
  <si>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</si>
  <si>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</si>
  <si>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</si>
  <si>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</si>
  <si>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</si>
  <si>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</si>
  <si>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</si>
  <si>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</si>
  <si>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</si>
  <si>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</si>
  <si>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</si>
  <si>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</si>
  <si>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</si>
  <si>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</si>
  <si>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</si>
  <si>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</si>
  <si>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</si>
  <si>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</si>
  <si>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</si>
  <si>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</si>
  <si>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</si>
  <si>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</si>
  <si>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</si>
  <si>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</si>
  <si>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</si>
  <si>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</si>
  <si>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</si>
  <si>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</si>
  <si>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</si>
  <si>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</si>
  <si>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</si>
  <si>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</si>
  <si>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</si>
  <si>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</si>
  <si>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</si>
  <si>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</si>
  <si>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</si>
  <si>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</si>
  <si>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</si>
  <si>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</si>
  <si>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</si>
  <si>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</si>
  <si>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</si>
  <si>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</si>
  <si>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</si>
  <si>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</si>
  <si>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155759</t>
  </si>
  <si>
    <t>55759</t>
  </si>
  <si>
    <t>PAMYCON NA PŘÍPRAVU KAPEK</t>
  </si>
  <si>
    <t>DRM PLV SOL 1X1LAH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</si>
  <si>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</si>
  <si>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</si>
  <si>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</si>
  <si>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</si>
  <si>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</si>
  <si>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</si>
  <si>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</si>
  <si>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</si>
  <si>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175022</t>
  </si>
  <si>
    <t>75022</t>
  </si>
  <si>
    <t>TBL 10X960MG</t>
  </si>
  <si>
    <t>140349</t>
  </si>
  <si>
    <t>40349</t>
  </si>
  <si>
    <t>BIOPAROX</t>
  </si>
  <si>
    <t>INHSOLPSS10ML/400DÁ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</si>
  <si>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</si>
  <si>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</si>
  <si>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</si>
  <si>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</si>
  <si>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</si>
  <si>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</si>
  <si>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</si>
  <si>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</si>
  <si>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</si>
  <si>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</si>
  <si>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</si>
  <si>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</si>
  <si>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</si>
  <si>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</si>
  <si>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</si>
  <si>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</si>
  <si>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</si>
  <si>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</si>
  <si>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</si>
  <si>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</si>
  <si>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201970</t>
  </si>
  <si>
    <t>192435</t>
  </si>
  <si>
    <t>92435</t>
  </si>
  <si>
    <t>V-PENICILIN 0.8 MEGA BIOTIKA</t>
  </si>
  <si>
    <t>POR TBL NOB 30X800KU</t>
  </si>
  <si>
    <t>115658</t>
  </si>
  <si>
    <t>15658</t>
  </si>
  <si>
    <t>CIPLOX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</si>
  <si>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</si>
  <si>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</si>
  <si>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</si>
  <si>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</si>
  <si>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</si>
  <si>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</si>
  <si>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</si>
  <si>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</si>
  <si>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</si>
  <si>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</si>
  <si>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</si>
  <si>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</si>
  <si>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</si>
  <si>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</si>
  <si>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</si>
  <si>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</si>
  <si>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</si>
  <si>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</si>
  <si>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</si>
  <si>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</si>
  <si>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</si>
  <si>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</si>
  <si>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185524</t>
  </si>
  <si>
    <t>85524</t>
  </si>
  <si>
    <t>AMOKSIKLAV</t>
  </si>
  <si>
    <t>TBL OBD 21X375MG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</si>
  <si>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</si>
  <si>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</si>
  <si>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</si>
  <si>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</si>
  <si>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</si>
  <si>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</si>
  <si>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</si>
  <si>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</si>
  <si>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</si>
  <si>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</si>
  <si>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</si>
  <si>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</si>
  <si>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</si>
  <si>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</si>
  <si>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</si>
  <si>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</si>
  <si>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126127</t>
  </si>
  <si>
    <t>26127</t>
  </si>
  <si>
    <t>TYGACIL 50 MG</t>
  </si>
  <si>
    <t>INF PLV SOL 10X50MG/5ML</t>
  </si>
  <si>
    <t>103952</t>
  </si>
  <si>
    <t>3952</t>
  </si>
  <si>
    <t>AMIKIN</t>
  </si>
  <si>
    <t>INJ 1X2ML/500MG</t>
  </si>
  <si>
    <t>849202</t>
  </si>
  <si>
    <t>154165</t>
  </si>
  <si>
    <t>AVELOX</t>
  </si>
  <si>
    <t>POR TBL FLM 5X400MG</t>
  </si>
  <si>
    <t>121240</t>
  </si>
  <si>
    <t>CEFTRIAXON KABI 2 G</t>
  </si>
  <si>
    <t>INF PLV SOL 10X2GM</t>
  </si>
  <si>
    <t>187199</t>
  </si>
  <si>
    <t>87199</t>
  </si>
  <si>
    <t>MAXIPIME 1GM</t>
  </si>
  <si>
    <t>INJ SIC 1X1GM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</si>
  <si>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</si>
  <si>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</si>
  <si>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</si>
  <si>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</si>
  <si>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</si>
  <si>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</si>
  <si>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</si>
  <si>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</si>
  <si>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</si>
  <si>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</si>
  <si>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</si>
  <si>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</si>
  <si>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</si>
  <si>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</si>
  <si>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</si>
  <si>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</si>
  <si>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</si>
  <si>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</si>
  <si>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</si>
  <si>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</si>
  <si>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</si>
  <si>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</si>
  <si>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</si>
  <si>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</si>
  <si>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</si>
  <si>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</si>
  <si>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183817</t>
  </si>
  <si>
    <t>ARCHIFAR 1 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</si>
  <si>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</si>
  <si>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</si>
  <si>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</si>
  <si>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</si>
  <si>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</si>
  <si>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</si>
  <si>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</si>
  <si>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</si>
  <si>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</si>
  <si>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</si>
  <si>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</si>
  <si>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</si>
  <si>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</si>
  <si>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</si>
  <si>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</si>
  <si>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</si>
  <si>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</si>
  <si>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</si>
  <si>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</si>
  <si>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</si>
  <si>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</si>
  <si>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</si>
  <si>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</si>
  <si>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</si>
  <si>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</si>
  <si>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</si>
  <si>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</si>
  <si>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</si>
  <si>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</si>
  <si>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</si>
  <si>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</si>
  <si>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</si>
  <si>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</si>
  <si>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</si>
  <si>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</si>
  <si>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</si>
  <si>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</si>
  <si>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</si>
  <si>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</si>
  <si>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150352</t>
  </si>
  <si>
    <t>50352</t>
  </si>
  <si>
    <t>PROKANAZOL</t>
  </si>
  <si>
    <t>POR CPS DUR28X100MG</t>
  </si>
  <si>
    <t>198417</t>
  </si>
  <si>
    <t>INF CNC DIS 10X20ML/100MG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</si>
  <si>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</si>
  <si>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</si>
  <si>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</si>
  <si>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</si>
  <si>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</si>
  <si>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</si>
  <si>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</si>
  <si>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</si>
  <si>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</si>
  <si>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</si>
  <si>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</si>
  <si>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845130</t>
  </si>
  <si>
    <t>25449</t>
  </si>
  <si>
    <t>NOXAFIL 40MG/ML</t>
  </si>
  <si>
    <t>POR.SUSP.1X105ML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</si>
  <si>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</si>
  <si>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</si>
  <si>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</si>
  <si>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</si>
  <si>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</si>
  <si>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</si>
  <si>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</si>
  <si>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</si>
  <si>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</si>
  <si>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</si>
  <si>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</si>
  <si>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</si>
  <si>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</si>
  <si>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</si>
  <si>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</si>
  <si>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</si>
  <si>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</si>
  <si>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</si>
  <si>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</si>
  <si>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</si>
  <si>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</si>
  <si>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</si>
  <si>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</si>
  <si>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</si>
  <si>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</si>
  <si>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</si>
  <si>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</si>
  <si>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</si>
  <si>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</si>
  <si>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29981</t>
  </si>
  <si>
    <t>FLEBOGAMMA DIF 50 MG/ML</t>
  </si>
  <si>
    <t>IVN INF SOL 1X400ML</t>
  </si>
  <si>
    <t>0138455</t>
  </si>
  <si>
    <t>ALBUNORM 20%</t>
  </si>
  <si>
    <t>IVN INF SOL 1X100ML</t>
  </si>
  <si>
    <t>0026043</t>
  </si>
  <si>
    <t>KIOVIG 100 MG/ML</t>
  </si>
  <si>
    <t>INF SOL 1X20GM/200ML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</si>
  <si>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</si>
  <si>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</si>
  <si>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</si>
  <si>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</si>
  <si>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</si>
  <si>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</si>
  <si>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0129057</t>
  </si>
  <si>
    <t>ATENATIV</t>
  </si>
  <si>
    <t>IVN INF PSO LQF 1+1X20ML</t>
  </si>
  <si>
    <t>0167960</t>
  </si>
  <si>
    <t>FLEBOGAMMA DIF 100 MG/ML</t>
  </si>
  <si>
    <t>IVN INF SOL 1X50ML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</si>
  <si>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</si>
  <si>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</si>
  <si>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</si>
  <si>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</si>
  <si>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</si>
  <si>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</si>
  <si>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</si>
  <si>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</si>
  <si>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</si>
  <si>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</si>
  <si>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</si>
  <si>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0203317</t>
  </si>
  <si>
    <t>IMMUNATE STIM PLUS 1000 IU FVIII/750 IU VWF</t>
  </si>
  <si>
    <t>IVN INJ PSO LQF 1+1X10ML</t>
  </si>
  <si>
    <t>0203319</t>
  </si>
  <si>
    <t>IMMUNATE STIM PLUS 500 IU FVIII/375 IU VWF</t>
  </si>
  <si>
    <t>IVN INJ PSO LQF 1+1X5ML</t>
  </si>
  <si>
    <t>154709</t>
  </si>
  <si>
    <t>Feiba NF1000U</t>
  </si>
  <si>
    <t>50113017</t>
  </si>
  <si>
    <t>988538</t>
  </si>
  <si>
    <t>193650</t>
  </si>
  <si>
    <t>ADCETRIS 50 MG</t>
  </si>
  <si>
    <t>INF PLV CSL 1X50MG/LAH</t>
  </si>
  <si>
    <t>50113002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</si>
  <si>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</si>
  <si>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</si>
  <si>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</si>
  <si>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</si>
  <si>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</si>
  <si>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</si>
  <si>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</si>
  <si>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</si>
  <si>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</si>
  <si>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</si>
  <si>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</si>
  <si>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</si>
  <si>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</si>
  <si>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</si>
  <si>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</si>
  <si>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</si>
  <si>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</si>
  <si>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</si>
  <si>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</si>
  <si>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</si>
  <si>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</si>
  <si>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396465</t>
  </si>
  <si>
    <t>157107</t>
  </si>
  <si>
    <t>OLIMEL N7E-1000 ml</t>
  </si>
  <si>
    <t>INF 6x1000ML</t>
  </si>
  <si>
    <t>142603</t>
  </si>
  <si>
    <t>42603</t>
  </si>
  <si>
    <t>OLICLINOMEL N6-900E</t>
  </si>
  <si>
    <t>397302</t>
  </si>
  <si>
    <t>3290</t>
  </si>
  <si>
    <t>INF SOL 5X1000ML</t>
  </si>
  <si>
    <t>397371</t>
  </si>
  <si>
    <t>157110</t>
  </si>
  <si>
    <t>OLIMEL N9E</t>
  </si>
  <si>
    <t>INF EML6x1000 ML</t>
  </si>
  <si>
    <t>132505</t>
  </si>
  <si>
    <t>SMOFKABIVEN</t>
  </si>
  <si>
    <t>INF EML 4X986ML</t>
  </si>
  <si>
    <t>128007</t>
  </si>
  <si>
    <t>28007</t>
  </si>
  <si>
    <t>ZOMETA 4 MG</t>
  </si>
  <si>
    <t>INF CNC SOL 1X4MG</t>
  </si>
  <si>
    <t>149993</t>
  </si>
  <si>
    <t>TEVAGRASTIM 30 MU/0,5 ML</t>
  </si>
  <si>
    <t>127103</t>
  </si>
  <si>
    <t>27103</t>
  </si>
  <si>
    <t>ACLASTA 5 MG</t>
  </si>
  <si>
    <t>INF SOL 5MG/100ML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</si>
  <si>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</si>
  <si>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</si>
  <si>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</si>
  <si>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</si>
  <si>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</si>
  <si>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</si>
  <si>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</si>
  <si>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</si>
  <si>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</si>
  <si>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</si>
  <si>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</si>
  <si>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</si>
  <si>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</si>
  <si>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</si>
  <si>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</si>
  <si>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</si>
  <si>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395210</t>
  </si>
  <si>
    <t>Aqua Touch Jelly 25x6ml</t>
  </si>
  <si>
    <t>930035</t>
  </si>
  <si>
    <t>KL GLUCOSUM 75g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</si>
  <si>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</si>
  <si>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</si>
  <si>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</si>
  <si>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</si>
  <si>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</si>
  <si>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</si>
  <si>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</si>
  <si>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</si>
  <si>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</si>
  <si>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</si>
  <si>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</si>
  <si>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</si>
  <si>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</si>
  <si>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</si>
  <si>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131385</t>
  </si>
  <si>
    <t>31385</t>
  </si>
  <si>
    <t>TBL 30X12.5MG</t>
  </si>
  <si>
    <t>26244</t>
  </si>
  <si>
    <t>BONDRONAT 6 MG/6 ML</t>
  </si>
  <si>
    <t>INF CNC SOL 1X6ML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</si>
  <si>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</si>
  <si>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</si>
  <si>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</si>
  <si>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</si>
  <si>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</si>
  <si>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</si>
  <si>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</si>
  <si>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</si>
  <si>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921348</t>
  </si>
  <si>
    <t>KL CPS DEXAMETHASON 8MG 50CPS</t>
  </si>
  <si>
    <t>846761</t>
  </si>
  <si>
    <t>CYTO-Aqua pro inj.100ml Braun</t>
  </si>
  <si>
    <t>902077</t>
  </si>
  <si>
    <t>CYTO-Aqua pro injectione BRAUN 1x10ML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</si>
  <si>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</si>
  <si>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</si>
  <si>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</si>
  <si>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</si>
  <si>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</si>
  <si>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</si>
  <si>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</si>
  <si>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</si>
  <si>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</si>
  <si>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</si>
  <si>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</si>
  <si>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168331</t>
  </si>
  <si>
    <t>MENVEO</t>
  </si>
  <si>
    <t>INJ PSL SOL 1+1</t>
  </si>
  <si>
    <t>201452</t>
  </si>
  <si>
    <t>OPHTAL</t>
  </si>
  <si>
    <t>OPH AQA 4X25ML PLAST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</si>
  <si>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</si>
  <si>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</si>
  <si>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</si>
  <si>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</si>
  <si>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</si>
  <si>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</si>
  <si>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</si>
  <si>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</si>
  <si>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</si>
  <si>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</si>
  <si>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</si>
  <si>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</si>
  <si>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</si>
  <si>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</si>
  <si>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</si>
  <si>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</si>
  <si>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</si>
  <si>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</si>
  <si>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</si>
  <si>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194120</t>
  </si>
  <si>
    <t>POR TBL NOB 56X15MG</t>
  </si>
  <si>
    <t>501499</t>
  </si>
  <si>
    <t>69738</t>
  </si>
  <si>
    <t>ARDEAELYTOSOL KALIUMCHLOR.7.45%</t>
  </si>
  <si>
    <t>INF 1X200 ML</t>
  </si>
  <si>
    <t>191280</t>
  </si>
  <si>
    <t>91280</t>
  </si>
  <si>
    <t>RANITAL</t>
  </si>
  <si>
    <t>TBL 30X150MG</t>
  </si>
  <si>
    <t>185325</t>
  </si>
  <si>
    <t>85325</t>
  </si>
  <si>
    <t>INJ SOL 5X3ML/15MG</t>
  </si>
  <si>
    <t>111635</t>
  </si>
  <si>
    <t>11635</t>
  </si>
  <si>
    <t>ONDANSETRON SANDOZ 8 MG POT TBL</t>
  </si>
  <si>
    <t>POR TBL FLM 10X8MG</t>
  </si>
  <si>
    <t>50696</t>
  </si>
  <si>
    <t>INF CNC SOL 1X10ML</t>
  </si>
  <si>
    <t>117149</t>
  </si>
  <si>
    <t>17149</t>
  </si>
  <si>
    <t>UNASYN</t>
  </si>
  <si>
    <t>POR TBL FLM12X375MG</t>
  </si>
  <si>
    <t>188746</t>
  </si>
  <si>
    <t>88746</t>
  </si>
  <si>
    <t>UNG 1X15GM 2%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</si>
  <si>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</si>
  <si>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</si>
  <si>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</si>
  <si>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</si>
  <si>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</si>
  <si>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</si>
  <si>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</si>
  <si>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194293</t>
  </si>
  <si>
    <t>IMNOVID 4 MG</t>
  </si>
  <si>
    <t>POR CPS DUR 21X4MG</t>
  </si>
  <si>
    <t>206664</t>
  </si>
  <si>
    <t>BORTEZOMIB GLENMARK 3,5 MG</t>
  </si>
  <si>
    <t>INJ PLV SOL 1X3.5MG</t>
  </si>
  <si>
    <t>0026040</t>
  </si>
  <si>
    <t>KIOVIG 2,5 GR Baxter</t>
  </si>
  <si>
    <t>90099</t>
  </si>
  <si>
    <t>Faktor VII Baxter 600 IU</t>
  </si>
  <si>
    <t>89028</t>
  </si>
  <si>
    <t>Immunate Stim Plus 500 I.U.(fVIII)Baxter</t>
  </si>
  <si>
    <t>49128</t>
  </si>
  <si>
    <t>FANHDI 100 I.U./ML</t>
  </si>
  <si>
    <t>IVN INJ PSO LQF 1+1X15ML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</si>
  <si>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</si>
  <si>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</si>
  <si>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</si>
  <si>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</si>
  <si>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</si>
  <si>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</si>
  <si>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</si>
  <si>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</si>
  <si>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</si>
  <si>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197563</t>
  </si>
  <si>
    <t>97563</t>
  </si>
  <si>
    <t>ZOFRAN ZYDIS 8 MG</t>
  </si>
  <si>
    <t>TBL SOL 10X8MG</t>
  </si>
  <si>
    <t>149996</t>
  </si>
  <si>
    <t>TEVAGRASTIM 48 MU/0,8 ML</t>
  </si>
  <si>
    <t>INJ+INF SOL 5X0.8ML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</si>
  <si>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</si>
  <si>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</si>
  <si>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</si>
  <si>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</si>
  <si>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</si>
  <si>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</si>
  <si>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178527</t>
  </si>
  <si>
    <t>TELMISARTAN APOTEX 40 MG</t>
  </si>
  <si>
    <t>POR TBL NOB 30X40MG</t>
  </si>
  <si>
    <t>132853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</si>
  <si>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</si>
  <si>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</si>
  <si>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</si>
  <si>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</si>
  <si>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</si>
  <si>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</si>
  <si>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</si>
  <si>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</si>
  <si>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</si>
  <si>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</si>
  <si>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</si>
  <si>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</si>
  <si>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</si>
  <si>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</si>
  <si>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</si>
  <si>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</si>
  <si>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</si>
  <si>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</si>
  <si>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</si>
  <si>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</si>
  <si>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</si>
  <si>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</si>
  <si>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</si>
  <si>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</si>
  <si>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</si>
  <si>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</si>
  <si>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</si>
  <si>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</si>
  <si>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</si>
  <si>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</si>
  <si>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</si>
  <si>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</si>
  <si>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</si>
  <si>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</si>
  <si>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</si>
  <si>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</si>
  <si>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</si>
  <si>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152266</t>
  </si>
  <si>
    <t>52266</t>
  </si>
  <si>
    <t>INFADOLAN</t>
  </si>
  <si>
    <t>DRM UNG 1X30GM</t>
  </si>
  <si>
    <t>156351</t>
  </si>
  <si>
    <t>56351</t>
  </si>
  <si>
    <t>PULMORAN LEROS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</si>
  <si>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</si>
  <si>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</si>
  <si>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</si>
  <si>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</si>
  <si>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</si>
  <si>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</si>
  <si>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</si>
  <si>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</si>
  <si>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162320</t>
  </si>
  <si>
    <t>62320</t>
  </si>
  <si>
    <t>BETADINE</t>
  </si>
  <si>
    <t>169654</t>
  </si>
  <si>
    <t>KAPIDIN 20 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</si>
  <si>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</si>
  <si>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</si>
  <si>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</si>
  <si>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</si>
  <si>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</si>
  <si>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</si>
  <si>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</si>
  <si>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</si>
  <si>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</si>
  <si>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</si>
  <si>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184360</t>
  </si>
  <si>
    <t>84360</t>
  </si>
  <si>
    <t>TENAXUM</t>
  </si>
  <si>
    <t>TBL 30X1MG</t>
  </si>
  <si>
    <t>185656</t>
  </si>
  <si>
    <t>85656</t>
  </si>
  <si>
    <t>DORSIFLEX</t>
  </si>
  <si>
    <t>191880</t>
  </si>
  <si>
    <t>91880</t>
  </si>
  <si>
    <t>MANINIL 5</t>
  </si>
  <si>
    <t>TBL 120X5MG</t>
  </si>
  <si>
    <t>194959</t>
  </si>
  <si>
    <t>94959</t>
  </si>
  <si>
    <t>ACCUPRO 10</t>
  </si>
  <si>
    <t>196190</t>
  </si>
  <si>
    <t>96190</t>
  </si>
  <si>
    <t>MONOSAN 20MG</t>
  </si>
  <si>
    <t>TBL 30X20MG</t>
  </si>
  <si>
    <t>500092</t>
  </si>
  <si>
    <t>KL POLYSAN, OL.HELIANTHI AA AD 1000G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</si>
  <si>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</si>
  <si>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</si>
  <si>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</si>
  <si>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</si>
  <si>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</si>
  <si>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</si>
  <si>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</si>
  <si>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849713</t>
  </si>
  <si>
    <t>125046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</si>
  <si>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</si>
  <si>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</si>
  <si>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</si>
  <si>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</si>
  <si>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</si>
  <si>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</si>
  <si>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</si>
  <si>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921064</t>
  </si>
  <si>
    <t>KL UNG.LENIENS, 100G</t>
  </si>
  <si>
    <t>988179</t>
  </si>
  <si>
    <t>SUPP.GLYCERINI SANOVA Glycerín.čípky Extra 3g 10ks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</si>
  <si>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</si>
  <si>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</si>
  <si>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</si>
  <si>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</si>
  <si>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</si>
  <si>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</si>
  <si>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</si>
  <si>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</si>
  <si>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</si>
  <si>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</si>
  <si>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</si>
  <si>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</si>
  <si>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147514</t>
  </si>
  <si>
    <t>47514</t>
  </si>
  <si>
    <t>CTB 20</t>
  </si>
  <si>
    <t>154094</t>
  </si>
  <si>
    <t>54094</t>
  </si>
  <si>
    <t>TRITTICO AC 75</t>
  </si>
  <si>
    <t>TBL RET 30X75MG</t>
  </si>
  <si>
    <t>172564</t>
  </si>
  <si>
    <t>72564</t>
  </si>
  <si>
    <t>SEROPRAM</t>
  </si>
  <si>
    <t>INF 5X0.5ML/20MG</t>
  </si>
  <si>
    <t>175567</t>
  </si>
  <si>
    <t>75567</t>
  </si>
  <si>
    <t>TBLOBD ENT100X500MG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</si>
  <si>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</si>
  <si>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</si>
  <si>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</si>
  <si>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</si>
  <si>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</si>
  <si>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</si>
  <si>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</si>
  <si>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</si>
  <si>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</si>
  <si>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</si>
  <si>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</si>
  <si>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</si>
  <si>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</si>
  <si>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</si>
  <si>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</si>
  <si>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</si>
  <si>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</si>
  <si>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</si>
  <si>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</si>
  <si>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</si>
  <si>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</si>
  <si>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</si>
  <si>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</si>
  <si>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100874</t>
  </si>
  <si>
    <t>874</t>
  </si>
  <si>
    <t>OPHTHALMO-AZULEN</t>
  </si>
  <si>
    <t>146980</t>
  </si>
  <si>
    <t>46980</t>
  </si>
  <si>
    <t>TBL RET 100X200MG</t>
  </si>
  <si>
    <t>100392</t>
  </si>
  <si>
    <t>392</t>
  </si>
  <si>
    <t>ATROPIN BIOTIKA 0.5MG</t>
  </si>
  <si>
    <t>117172</t>
  </si>
  <si>
    <t>17172</t>
  </si>
  <si>
    <t>OLYNTH 0.05%</t>
  </si>
  <si>
    <t>178277</t>
  </si>
  <si>
    <t>78277</t>
  </si>
  <si>
    <t>CELASKON</t>
  </si>
  <si>
    <t>TBL 30X250MG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</si>
  <si>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</si>
  <si>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</si>
  <si>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</si>
  <si>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</si>
  <si>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</si>
  <si>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</si>
  <si>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</si>
  <si>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</si>
  <si>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</si>
  <si>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</si>
  <si>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</si>
  <si>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</si>
  <si>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</si>
  <si>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</si>
  <si>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</si>
  <si>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</si>
  <si>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</si>
  <si>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</si>
  <si>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</si>
  <si>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</si>
  <si>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125930</t>
  </si>
  <si>
    <t>25930</t>
  </si>
  <si>
    <t>ZYPREXA 10 MG</t>
  </si>
  <si>
    <t>POR TBL FLM 28X10MG</t>
  </si>
  <si>
    <t>149024</t>
  </si>
  <si>
    <t>49024</t>
  </si>
  <si>
    <t>IMURAN 50 MG</t>
  </si>
  <si>
    <t>TBL OBD 100X50MG</t>
  </si>
  <si>
    <t>167547</t>
  </si>
  <si>
    <t>67547</t>
  </si>
  <si>
    <t>ALMIRAL</t>
  </si>
  <si>
    <t>INJ 10X3ML/75MG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</si>
  <si>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</si>
  <si>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</si>
  <si>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</si>
  <si>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</si>
  <si>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</si>
  <si>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</si>
  <si>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</si>
  <si>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</si>
  <si>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</si>
  <si>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</si>
  <si>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</si>
  <si>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850445</t>
  </si>
  <si>
    <t>109810</t>
  </si>
  <si>
    <t>SPIRIVA RESPIMAT 2,5 MIKROGRAMU</t>
  </si>
  <si>
    <t>INH SOL 1X60DÁV</t>
  </si>
  <si>
    <t>102828</t>
  </si>
  <si>
    <t>2828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</si>
  <si>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</si>
  <si>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</si>
  <si>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</si>
  <si>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</si>
  <si>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</si>
  <si>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</si>
  <si>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</si>
  <si>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</si>
  <si>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</si>
  <si>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</si>
  <si>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</si>
  <si>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</si>
  <si>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</si>
  <si>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</si>
  <si>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</si>
  <si>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</si>
  <si>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</si>
  <si>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</si>
  <si>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</si>
  <si>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</si>
  <si>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</si>
  <si>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394217</t>
  </si>
  <si>
    <t>KL POLYSAN, OL.HELIANTHI AA AD 300G</t>
  </si>
  <si>
    <t>844898</t>
  </si>
  <si>
    <t>115364</t>
  </si>
  <si>
    <t>STOPTUSSIN SIRUP</t>
  </si>
  <si>
    <t>900518</t>
  </si>
  <si>
    <t>KL UNG.LENIENS, 500G</t>
  </si>
  <si>
    <t>58880</t>
  </si>
  <si>
    <t>DOLMINA 100 SR</t>
  </si>
  <si>
    <t>POR TBL PRO 20X100MG</t>
  </si>
  <si>
    <t>127953</t>
  </si>
  <si>
    <t>27953</t>
  </si>
  <si>
    <t>LANTUS 100 JEDNOTEK/ML SOLOSTAR</t>
  </si>
  <si>
    <t xml:space="preserve">SDR INJ SOL 5X3ML </t>
  </si>
  <si>
    <t>144309</t>
  </si>
  <si>
    <t>44309</t>
  </si>
  <si>
    <t>EUPHYLLIN CR N 400</t>
  </si>
  <si>
    <t>CPS RET 50X400MG</t>
  </si>
  <si>
    <t>191624</t>
  </si>
  <si>
    <t>91624</t>
  </si>
  <si>
    <t>BETOPTIC</t>
  </si>
  <si>
    <t>GTT OPH 1X5ML</t>
  </si>
  <si>
    <t>921533</t>
  </si>
  <si>
    <t>KL UNG.ELOCOM 15G,LENIENS AD 100G</t>
  </si>
  <si>
    <t>930589</t>
  </si>
  <si>
    <t>KL ETHANOLUM BENZ.DENAT. 900 ml / 720g/</t>
  </si>
  <si>
    <t>185812</t>
  </si>
  <si>
    <t>85812</t>
  </si>
  <si>
    <t>LIDOCAIN</t>
  </si>
  <si>
    <t>INJ 10X2ML 2%</t>
  </si>
  <si>
    <t>841314</t>
  </si>
  <si>
    <t>MENALIND Ochranná pěna 100ml</t>
  </si>
  <si>
    <t>848583</t>
  </si>
  <si>
    <t>125519</t>
  </si>
  <si>
    <t>APO-METOPROLOL 100</t>
  </si>
  <si>
    <t>POR TBL NOB 100X100MG</t>
  </si>
  <si>
    <t>988330</t>
  </si>
  <si>
    <t>HBF Borová mast 30g</t>
  </si>
  <si>
    <t>128831</t>
  </si>
  <si>
    <t>28831</t>
  </si>
  <si>
    <t>AERIUS 2,5 MG</t>
  </si>
  <si>
    <t>POR TBL DIS 30X2.5MG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</si>
  <si>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</si>
  <si>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</si>
  <si>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</si>
  <si>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</si>
  <si>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</si>
  <si>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</si>
  <si>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</si>
  <si>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</si>
  <si>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175433</t>
  </si>
  <si>
    <t>75433</t>
  </si>
  <si>
    <t>CHLORPROTHIXEN LECIVA (BLISTR)</t>
  </si>
  <si>
    <t>TBL OBD 30X15MG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</si>
  <si>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</si>
  <si>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</si>
  <si>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</si>
  <si>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</si>
  <si>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</si>
  <si>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</si>
  <si>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</si>
  <si>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</si>
  <si>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702489</t>
  </si>
  <si>
    <t>Emspoma M 300ml/chladivá</t>
  </si>
  <si>
    <t>155871</t>
  </si>
  <si>
    <t>ERCEFURYL 200 MG CPS.</t>
  </si>
  <si>
    <t>POR CPS DUR 14X200MG</t>
  </si>
  <si>
    <t>198194</t>
  </si>
  <si>
    <t>98194</t>
  </si>
  <si>
    <t>CYCLO 3 FORT</t>
  </si>
  <si>
    <t>CPS 30</t>
  </si>
  <si>
    <t>790012</t>
  </si>
  <si>
    <t>Emspoma O 500g/hřejivá</t>
  </si>
  <si>
    <t>850638</t>
  </si>
  <si>
    <t>500886</t>
  </si>
  <si>
    <t>IFIRMASTA 150 MG</t>
  </si>
  <si>
    <t>POR TBL FLM 28X150MG</t>
  </si>
  <si>
    <t>845100</t>
  </si>
  <si>
    <t>40541</t>
  </si>
  <si>
    <t>Olynth HA 0,05</t>
  </si>
  <si>
    <t>100699</t>
  </si>
  <si>
    <t>699</t>
  </si>
  <si>
    <t>CHOLAGOL</t>
  </si>
  <si>
    <t>GTT 1X10ML</t>
  </si>
  <si>
    <t>840239</t>
  </si>
  <si>
    <t>59490</t>
  </si>
  <si>
    <t>SPC 1X40GM</t>
  </si>
  <si>
    <t>901235</t>
  </si>
  <si>
    <t>IR AC.BORICI AQ.OPHTAL. 300 ml</t>
  </si>
  <si>
    <t xml:space="preserve">IR OČNÍ VODA 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</si>
  <si>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</si>
  <si>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</si>
  <si>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</si>
  <si>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</si>
  <si>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</si>
  <si>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</si>
  <si>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</si>
  <si>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</si>
  <si>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848626</t>
  </si>
  <si>
    <t>107944</t>
  </si>
  <si>
    <t>MUSCORIL INJ</t>
  </si>
  <si>
    <t>INJ SOL 6X2ML/4MG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</si>
  <si>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</si>
  <si>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</si>
  <si>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</si>
  <si>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</si>
  <si>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</si>
  <si>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</si>
  <si>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</si>
  <si>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</si>
  <si>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152307</t>
  </si>
  <si>
    <t>52307</t>
  </si>
  <si>
    <t>NUROFEN PRO DĚTI  pomeranč (od 3 měsíců)</t>
  </si>
  <si>
    <t>POR SUS 1X100ML TRUB</t>
  </si>
  <si>
    <t>841683</t>
  </si>
  <si>
    <t>Šalvěj lékařská nať LEROS 40g</t>
  </si>
  <si>
    <t>840144</t>
  </si>
  <si>
    <t>ELDISINE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</si>
  <si>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</si>
  <si>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</si>
  <si>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</si>
  <si>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</si>
  <si>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</si>
  <si>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</si>
  <si>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</si>
  <si>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</si>
  <si>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</si>
  <si>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</si>
  <si>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</si>
  <si>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</si>
  <si>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</si>
  <si>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921545</t>
  </si>
  <si>
    <t>KL SOL.JARISCH 500 g FAGRON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</si>
  <si>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</si>
  <si>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</si>
  <si>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</si>
  <si>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</si>
  <si>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</si>
  <si>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</si>
  <si>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</si>
  <si>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</si>
  <si>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</si>
  <si>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</si>
  <si>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</si>
  <si>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</si>
  <si>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</si>
  <si>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</si>
  <si>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</si>
  <si>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</si>
  <si>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</si>
  <si>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</si>
  <si>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111045</t>
  </si>
  <si>
    <t>11045</t>
  </si>
  <si>
    <t>POR TBL PRO 60X80MG</t>
  </si>
  <si>
    <t>145087</t>
  </si>
  <si>
    <t>45087</t>
  </si>
  <si>
    <t>ARUFIL</t>
  </si>
  <si>
    <t>177294</t>
  </si>
  <si>
    <t>EGIRAMLON 10 MG/10 MG</t>
  </si>
  <si>
    <t>POR CPS DUR 30</t>
  </si>
  <si>
    <t>850093</t>
  </si>
  <si>
    <t>125121</t>
  </si>
  <si>
    <t>POR TBL RET 30X100MG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</si>
  <si>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</si>
  <si>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</si>
  <si>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</si>
  <si>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</si>
  <si>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</si>
  <si>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</si>
  <si>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</si>
  <si>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</si>
  <si>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396374</t>
  </si>
  <si>
    <t>KL SOL.ACIDI BORICI 3% 500G</t>
  </si>
  <si>
    <t>FAGRON, KULICH</t>
  </si>
  <si>
    <t>921241</t>
  </si>
  <si>
    <t>KL SOL.ARG.NITR.10% 10G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</si>
  <si>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</si>
  <si>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</si>
  <si>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</si>
  <si>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</si>
  <si>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</si>
  <si>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</si>
  <si>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</si>
  <si>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</si>
  <si>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</si>
  <si>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</si>
  <si>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</si>
  <si>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156638</t>
  </si>
  <si>
    <t>56638</t>
  </si>
  <si>
    <t>BONEFOS 800MG</t>
  </si>
  <si>
    <t>TBL OBD 60X800MG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</si>
  <si>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</si>
  <si>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</si>
  <si>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</si>
  <si>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</si>
  <si>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</si>
  <si>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</si>
  <si>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</si>
  <si>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</si>
  <si>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</si>
  <si>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ovocný čaj limetka a grep</t>
  </si>
  <si>
    <t>987477</t>
  </si>
  <si>
    <t>112666</t>
  </si>
  <si>
    <t>GLYCLADA 30 MG TABLETY S ŘÍZENÝM UVOLŇOVÁNÍM</t>
  </si>
  <si>
    <t>POR TBL RET 60X30MG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</si>
  <si>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</si>
  <si>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</si>
  <si>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</si>
  <si>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</si>
  <si>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</si>
  <si>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</si>
  <si>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</si>
  <si>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187417</t>
  </si>
  <si>
    <t>VOLTAREN OPHTHA CD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</si>
  <si>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</si>
  <si>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</si>
  <si>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</si>
  <si>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</si>
  <si>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</si>
  <si>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</si>
  <si>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</si>
  <si>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</si>
  <si>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</si>
  <si>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</si>
  <si>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69741</t>
  </si>
  <si>
    <t>ARDEANUTRISOL G 5</t>
  </si>
  <si>
    <t>INF SOL 1X500ML</t>
  </si>
  <si>
    <t>167599</t>
  </si>
  <si>
    <t>TEPADINA 100 MG</t>
  </si>
  <si>
    <t>INF PLV CSL 1X100MG</t>
  </si>
  <si>
    <t>844016</t>
  </si>
  <si>
    <t>27440</t>
  </si>
  <si>
    <t>CELLCEPT 500 MG</t>
  </si>
  <si>
    <t>INF PLV SOL 4X500MG</t>
  </si>
  <si>
    <t>107812</t>
  </si>
  <si>
    <t>BRUFEN 400</t>
  </si>
  <si>
    <t>159893</t>
  </si>
  <si>
    <t>59893</t>
  </si>
  <si>
    <t>EGILOK 100MG</t>
  </si>
  <si>
    <t>TBL 60X100MG</t>
  </si>
  <si>
    <t>157871</t>
  </si>
  <si>
    <t>PARACETAMOL KABI 10 MG/ML</t>
  </si>
  <si>
    <t>INF SOL 10X50ML/500MG</t>
  </si>
  <si>
    <t>921250</t>
  </si>
  <si>
    <t>KL SOL.ARG.NITR.3%,10G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</si>
  <si>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</si>
  <si>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</si>
  <si>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</si>
  <si>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</si>
  <si>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</si>
  <si>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</si>
  <si>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175744</t>
  </si>
  <si>
    <t>75744</t>
  </si>
  <si>
    <t>921132</t>
  </si>
  <si>
    <t>KL UNG.AC.BORICI 3%, 100G</t>
  </si>
  <si>
    <t>842703</t>
  </si>
  <si>
    <t>Hypromeloza -P 10ml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</si>
  <si>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</si>
  <si>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</si>
  <si>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</si>
  <si>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</si>
  <si>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</si>
  <si>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</si>
  <si>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</si>
  <si>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</si>
  <si>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175868</t>
  </si>
  <si>
    <t>75868</t>
  </si>
  <si>
    <t>192247</t>
  </si>
  <si>
    <t>92247</t>
  </si>
  <si>
    <t>SENNOVÝ LIST</t>
  </si>
  <si>
    <t>SPC 1X50GM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</si>
  <si>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</si>
  <si>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</si>
  <si>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</si>
  <si>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</si>
  <si>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</si>
  <si>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</si>
  <si>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</si>
  <si>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</si>
  <si>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</si>
  <si>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</si>
  <si>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</si>
  <si>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</si>
  <si>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</si>
  <si>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</si>
  <si>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</si>
  <si>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</si>
  <si>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989721</t>
  </si>
  <si>
    <t>HERBEX Dubová kůra 50g sypaný</t>
  </si>
  <si>
    <t>989666</t>
  </si>
  <si>
    <t>Taurolock hep 100 amp. 10x3ml</t>
  </si>
  <si>
    <t>23987</t>
  </si>
  <si>
    <t>DZ OCTENISEPT drm. sol. 250 ml</t>
  </si>
  <si>
    <t>DRM SOL 1X250ML</t>
  </si>
  <si>
    <t>190958</t>
  </si>
  <si>
    <t>TRIPLIXAM 5 MG/1,25 MG/5 MG</t>
  </si>
  <si>
    <t>989495</t>
  </si>
  <si>
    <t>LEROS Dětský bylinný čaj s heřmánkem 20x1.5g</t>
  </si>
  <si>
    <t>191877</t>
  </si>
  <si>
    <t>INDAPAMID PMCS 2,5 MG</t>
  </si>
  <si>
    <t>POR TBL NOB 30X2.5MG</t>
  </si>
  <si>
    <t>28812</t>
  </si>
  <si>
    <t>POR TBL DIS 90X5MG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</si>
  <si>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</si>
  <si>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</si>
  <si>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</si>
  <si>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</si>
  <si>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</si>
  <si>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</si>
  <si>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60091</t>
  </si>
  <si>
    <t>LINOLA-FETT</t>
  </si>
  <si>
    <t>203092</t>
  </si>
  <si>
    <t>LIDOCAIN EGIS 10 %</t>
  </si>
  <si>
    <t>DRM SPR SOL 1X38GM</t>
  </si>
  <si>
    <t>184279</t>
  </si>
  <si>
    <t>CALCIUM-SANDOZ FORTE 500 MG</t>
  </si>
  <si>
    <t>844041</t>
  </si>
  <si>
    <t>Emspoma U základní 300g/bílá</t>
  </si>
  <si>
    <t>202796</t>
  </si>
  <si>
    <t>ENTEROL</t>
  </si>
  <si>
    <t>POR CPS DUR 30X250MG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</si>
  <si>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</si>
  <si>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</si>
  <si>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</si>
  <si>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</si>
  <si>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</si>
  <si>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</si>
  <si>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</si>
  <si>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</si>
  <si>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</si>
  <si>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201703</t>
  </si>
  <si>
    <t>FLUCINAR</t>
  </si>
  <si>
    <t>DRM UNG 1X15GM 0.025%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</si>
  <si>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</si>
  <si>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</si>
  <si>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</si>
  <si>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</si>
  <si>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</si>
  <si>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</si>
  <si>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192202</t>
  </si>
  <si>
    <t>DRM CRM 1X30GM 0.1%</t>
  </si>
  <si>
    <t>215172</t>
  </si>
  <si>
    <t>KREON 25 000</t>
  </si>
  <si>
    <t>POR CPS ETD 50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</si>
  <si>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</si>
  <si>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</si>
  <si>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</si>
  <si>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</si>
  <si>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</si>
  <si>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</si>
  <si>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</si>
  <si>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</si>
  <si>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990695</t>
  </si>
  <si>
    <t>Indulona Měsíčková 85ml</t>
  </si>
  <si>
    <t>990718</t>
  </si>
  <si>
    <t>Indulona Olivová 85ml</t>
  </si>
  <si>
    <t>990178</t>
  </si>
  <si>
    <t>AESCIN VULM tbl.20</t>
  </si>
  <si>
    <t>134821</t>
  </si>
  <si>
    <t>ISOLYTE  FFX - VAK</t>
  </si>
  <si>
    <t>INF SOL 10X1000ML Freeflex</t>
  </si>
  <si>
    <t>214628</t>
  </si>
  <si>
    <t>847883</t>
  </si>
  <si>
    <t>122874</t>
  </si>
  <si>
    <t>FLUDARABIN EBEWE 25 MG/ML KONCENTRÁT PRO P_x0007_ÍPRAVU</t>
  </si>
  <si>
    <t>INJ+INF CNC SOL 1X50MG/2ML</t>
  </si>
  <si>
    <t>117804</t>
  </si>
  <si>
    <t>17804</t>
  </si>
  <si>
    <t>BRONCHO-VAXOM PRO INFANTIBUS</t>
  </si>
  <si>
    <t>CPS 30X3.5MG</t>
  </si>
  <si>
    <t>989148</t>
  </si>
  <si>
    <t>Megafyt Dětský bylinný čaj n.s.20x2g přebal</t>
  </si>
  <si>
    <t>165650</t>
  </si>
  <si>
    <t>FLUTIFORM 250 MIKROGRAMŮ/10 MIKROGRAMŮ V JEDNÉ DÁV</t>
  </si>
  <si>
    <t>INH SUS PSS 120 DÁV</t>
  </si>
  <si>
    <t>849062</t>
  </si>
  <si>
    <t>122495</t>
  </si>
  <si>
    <t>INJ SOL 1X60ML/600MG</t>
  </si>
  <si>
    <t>845187</t>
  </si>
  <si>
    <t>Apotheke dětský čaj při nachlazení n.s.</t>
  </si>
  <si>
    <t>990977</t>
  </si>
  <si>
    <t>VitA-POS oční mast 5g</t>
  </si>
  <si>
    <t>176522</t>
  </si>
  <si>
    <t>FLUDARA</t>
  </si>
  <si>
    <t>991022</t>
  </si>
  <si>
    <t>Vesanoid 100x10mg cps.-MIMOŘ.DOVOZ!!!</t>
  </si>
  <si>
    <t>991029</t>
  </si>
  <si>
    <t>MILFORD ovocný čaj s přích.brusinky n.s.20x2.3g</t>
  </si>
  <si>
    <t>56972</t>
  </si>
  <si>
    <t>TRITACE 1,25 MG</t>
  </si>
  <si>
    <t>POR TBL NOB 20X1.25MG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</si>
  <si>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</si>
  <si>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</si>
  <si>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</si>
  <si>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</si>
  <si>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</si>
  <si>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</si>
  <si>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</si>
  <si>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</si>
  <si>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147741</t>
  </si>
  <si>
    <t>47741</t>
  </si>
  <si>
    <t>RIVOCOR 10</t>
  </si>
  <si>
    <t>154316</t>
  </si>
  <si>
    <t>54316</t>
  </si>
  <si>
    <t>INJ 10X5ML/47.5KU</t>
  </si>
  <si>
    <t>159672</t>
  </si>
  <si>
    <t>59672</t>
  </si>
  <si>
    <t>POR TBL RET30X100MG</t>
  </si>
  <si>
    <t>159806</t>
  </si>
  <si>
    <t>59806</t>
  </si>
  <si>
    <t>INJ 10X0.6ML/11.4KU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</si>
  <si>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</si>
  <si>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</si>
  <si>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</si>
  <si>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</si>
  <si>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</si>
  <si>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</si>
  <si>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</si>
  <si>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</si>
  <si>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</si>
  <si>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</si>
  <si>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</si>
  <si>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</si>
  <si>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</si>
  <si>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</si>
  <si>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</si>
  <si>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</si>
  <si>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</si>
  <si>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</si>
  <si>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</si>
  <si>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</si>
  <si>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</si>
  <si>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</si>
  <si>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</si>
  <si>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</si>
  <si>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</si>
  <si>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</si>
  <si>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</si>
  <si>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</si>
  <si>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</si>
  <si>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</si>
  <si>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</si>
  <si>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</si>
  <si>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</si>
  <si>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</si>
  <si>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</si>
  <si>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</si>
  <si>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</si>
  <si>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</si>
  <si>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</si>
  <si>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</si>
  <si>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</si>
  <si>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</si>
  <si>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</si>
  <si>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</si>
  <si>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</si>
  <si>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</si>
  <si>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846340</t>
  </si>
  <si>
    <t>122690</t>
  </si>
  <si>
    <t>126789</t>
  </si>
  <si>
    <t>26789</t>
  </si>
  <si>
    <t>NOVORAPID PENFILL 100 U/ML</t>
  </si>
  <si>
    <t>850116</t>
  </si>
  <si>
    <t>120796</t>
  </si>
  <si>
    <t>POR TBL NOB 100X4MG</t>
  </si>
  <si>
    <t>849666</t>
  </si>
  <si>
    <t>119688</t>
  </si>
  <si>
    <t>POR TBL ENT 100X40MG</t>
  </si>
  <si>
    <t>849767</t>
  </si>
  <si>
    <t>162012</t>
  </si>
  <si>
    <t>84401</t>
  </si>
  <si>
    <t>NEURONTIN 400 MG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</si>
  <si>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</si>
  <si>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</si>
  <si>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</si>
  <si>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</si>
  <si>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</si>
  <si>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</si>
  <si>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</si>
  <si>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</si>
  <si>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845493</t>
  </si>
  <si>
    <t>105844</t>
  </si>
  <si>
    <t>POR TBL DIS 30X15MG</t>
  </si>
  <si>
    <t>28151</t>
  </si>
  <si>
    <t>LEVEMIR 100 U/ML (FLEXPEN)</t>
  </si>
  <si>
    <t>846921</t>
  </si>
  <si>
    <t>123265</t>
  </si>
  <si>
    <t>MYCOPHENOLAT MOFETIL SANDOZ 500 MG</t>
  </si>
  <si>
    <t>POR TBL FLM 50X500MG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</si>
  <si>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</si>
  <si>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</si>
  <si>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</si>
  <si>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</si>
  <si>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</si>
  <si>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</si>
  <si>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</si>
  <si>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</si>
  <si>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</si>
  <si>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</si>
  <si>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</si>
  <si>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110253</t>
  </si>
  <si>
    <t>10253</t>
  </si>
  <si>
    <t>CAVINTON FORTE</t>
  </si>
  <si>
    <t>POR TBL NOB 90X10MG</t>
  </si>
  <si>
    <t>846979</t>
  </si>
  <si>
    <t>124133</t>
  </si>
  <si>
    <t>142463</t>
  </si>
  <si>
    <t>42463</t>
  </si>
  <si>
    <t>FLIXOTIDE 125 INHALER N</t>
  </si>
  <si>
    <t>INH SUS PSS60X125RG</t>
  </si>
  <si>
    <t>184401</t>
  </si>
  <si>
    <t>NEURONTIN 400MG</t>
  </si>
  <si>
    <t>CPS 50X400MG</t>
  </si>
  <si>
    <t>114784</t>
  </si>
  <si>
    <t>14784</t>
  </si>
  <si>
    <t>ROSEMIG 50 MG</t>
  </si>
  <si>
    <t>POR TBL FLM 2X50MG</t>
  </si>
  <si>
    <t>158398</t>
  </si>
  <si>
    <t>58398</t>
  </si>
  <si>
    <t>FLIXOTIDE DISKUS 100</t>
  </si>
  <si>
    <t>INH PLV 60X100RG</t>
  </si>
  <si>
    <t>114569</t>
  </si>
  <si>
    <t>OLANZAPIN SANDOZ 10 MG</t>
  </si>
  <si>
    <t>123291</t>
  </si>
  <si>
    <t>23291</t>
  </si>
  <si>
    <t>VENTOLIN</t>
  </si>
  <si>
    <t>POR SIR 1X150ML</t>
  </si>
  <si>
    <t>115572</t>
  </si>
  <si>
    <t>MEDORAM PLUS H 2,5/12,5 MG</t>
  </si>
  <si>
    <t>119590</t>
  </si>
  <si>
    <t>19590</t>
  </si>
  <si>
    <t>TORVACARD 10</t>
  </si>
  <si>
    <t>33866</t>
  </si>
  <si>
    <t>NUTRIDRINK COMPACT S PŘÍCHUTÍ MERUŇKOVOU</t>
  </si>
  <si>
    <t>119591</t>
  </si>
  <si>
    <t>19591</t>
  </si>
  <si>
    <t>990810</t>
  </si>
  <si>
    <t>195939</t>
  </si>
  <si>
    <t>SERTRALIN APOTEX 50 MG POTAHOVANÉ TABLETY</t>
  </si>
  <si>
    <t>33916</t>
  </si>
  <si>
    <t>846763</t>
  </si>
  <si>
    <t>33419</t>
  </si>
  <si>
    <t>NUTRIDRINK COMPACT S PŘÍCHUTÍ BANÁNOVOU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</si>
  <si>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</si>
  <si>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</si>
  <si>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</si>
  <si>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</si>
  <si>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</si>
  <si>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</si>
  <si>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33859</t>
  </si>
  <si>
    <t>NUTRIDRINK JUICE STYLE S PŘÍCHUTÍ JABLEČNOU</t>
  </si>
  <si>
    <t>33865</t>
  </si>
  <si>
    <t>NUTRIDRINK COMPACT S PŘÍCHUTÍ LESNÍHO OVOCE</t>
  </si>
  <si>
    <t>153922</t>
  </si>
  <si>
    <t>53922</t>
  </si>
  <si>
    <t>CIPHIN PRO INFUSION.200MG/100ML</t>
  </si>
  <si>
    <t>117171</t>
  </si>
  <si>
    <t>17171</t>
  </si>
  <si>
    <t>BELOGENT MAST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</si>
  <si>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</si>
  <si>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</si>
  <si>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</si>
  <si>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</si>
  <si>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</si>
  <si>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</si>
  <si>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</si>
  <si>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</si>
  <si>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105114</t>
  </si>
  <si>
    <t>5114</t>
  </si>
  <si>
    <t>TARGOCID 200MG</t>
  </si>
  <si>
    <t>INJ SIC 1X200MG+SOL</t>
  </si>
  <si>
    <t>151664</t>
  </si>
  <si>
    <t>51664</t>
  </si>
  <si>
    <t>GENTAMICIN WZF POLFA 0.3%</t>
  </si>
  <si>
    <t>GTT OPH 1X5ML/15MG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</si>
  <si>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</si>
  <si>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</si>
  <si>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</si>
  <si>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</si>
  <si>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</si>
  <si>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</si>
  <si>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</si>
  <si>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185525</t>
  </si>
  <si>
    <t>85525</t>
  </si>
  <si>
    <t>TBL OBD 21X625MG</t>
  </si>
  <si>
    <t>131656</t>
  </si>
  <si>
    <t>CEFTAZIDIM KABI 2 GM</t>
  </si>
  <si>
    <t>INJ+INF PLV SOL 10X2GM</t>
  </si>
  <si>
    <t>187200</t>
  </si>
  <si>
    <t>87200</t>
  </si>
  <si>
    <t>MAXIPIME 2GM</t>
  </si>
  <si>
    <t>INJ SIC 1X2GM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</si>
  <si>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</si>
  <si>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</si>
  <si>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</si>
  <si>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</si>
  <si>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</si>
  <si>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</si>
  <si>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210001</t>
  </si>
  <si>
    <t>NOXAFIL 100 MG</t>
  </si>
  <si>
    <t>POR TBL ENT 24X100MG</t>
  </si>
  <si>
    <t>127429</t>
  </si>
  <si>
    <t>27429</t>
  </si>
  <si>
    <t>CANCIDAS 50 MG</t>
  </si>
  <si>
    <t>INF PLV SOL 1X50MG</t>
  </si>
  <si>
    <t>0062465</t>
  </si>
  <si>
    <t>HAEMOCOMPLETTAN P</t>
  </si>
  <si>
    <t>IVN INJ+INF PLV SOL 1X2000MG</t>
  </si>
  <si>
    <t>0192558</t>
  </si>
  <si>
    <t>ANTITHROMBIN III NF BAXTER</t>
  </si>
  <si>
    <t>IVN INF PSO LQF 1+1X10MLX500IU</t>
  </si>
  <si>
    <t>725755</t>
  </si>
  <si>
    <t>Deriváty</t>
  </si>
  <si>
    <t>#N/A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</si>
  <si>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</si>
  <si>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</si>
  <si>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</si>
  <si>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</si>
  <si>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</si>
  <si>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</si>
  <si>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</si>
  <si>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396914</t>
  </si>
  <si>
    <t>52301</t>
  </si>
  <si>
    <t>AMINOPLASMAL HEPA-10%</t>
  </si>
  <si>
    <t>INF 10X500ML</t>
  </si>
  <si>
    <t>501324</t>
  </si>
  <si>
    <t>151120</t>
  </si>
  <si>
    <t>IR  SMOFKABIVEN elektrrolyte free 1970 ml</t>
  </si>
  <si>
    <t xml:space="preserve">IR 1x1970 ml  </t>
  </si>
  <si>
    <t>117190</t>
  </si>
  <si>
    <t>17190</t>
  </si>
  <si>
    <t>LACTULOSA BIOMEDICA</t>
  </si>
  <si>
    <t>POR SIR 250ML 50%</t>
  </si>
  <si>
    <t>123264</t>
  </si>
  <si>
    <t>CIPRALEX 20 MG/ML</t>
  </si>
  <si>
    <t>100527</t>
  </si>
  <si>
    <t>527</t>
  </si>
  <si>
    <t>NATRIUM SALICYLICUM BIOTIKA</t>
  </si>
  <si>
    <t>INJ 10X10ML 10%</t>
  </si>
  <si>
    <t>101328</t>
  </si>
  <si>
    <t>1328</t>
  </si>
  <si>
    <t>DOPEGYT</t>
  </si>
  <si>
    <t>TBL 50X250MG</t>
  </si>
  <si>
    <t>112770</t>
  </si>
  <si>
    <t>12770</t>
  </si>
  <si>
    <t>SOL 2X67.5ML</t>
  </si>
  <si>
    <t>183974</t>
  </si>
  <si>
    <t>83974</t>
  </si>
  <si>
    <t>BETALOC</t>
  </si>
  <si>
    <t>INJ 5X5ML/5MG</t>
  </si>
  <si>
    <t>840169</t>
  </si>
  <si>
    <t xml:space="preserve">Indulona  Měsíčková </t>
  </si>
  <si>
    <t>844305</t>
  </si>
  <si>
    <t>103541</t>
  </si>
  <si>
    <t>MINIDIAB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</si>
  <si>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</si>
  <si>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</si>
  <si>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</si>
  <si>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</si>
  <si>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</si>
  <si>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</si>
  <si>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</si>
  <si>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116594</t>
  </si>
  <si>
    <t>16594</t>
  </si>
  <si>
    <t>MALTOFER TABLETY</t>
  </si>
  <si>
    <t>POR TBL MND30X100MG</t>
  </si>
  <si>
    <t>158287</t>
  </si>
  <si>
    <t>58287</t>
  </si>
  <si>
    <t>ADDAMEL N</t>
  </si>
  <si>
    <t>INF CNC 20X10ML</t>
  </si>
  <si>
    <t>194918</t>
  </si>
  <si>
    <t>94918</t>
  </si>
  <si>
    <t>TBL 20X30MG</t>
  </si>
  <si>
    <t>900803</t>
  </si>
  <si>
    <t>KL KAL.PERMANGANAS 10G</t>
  </si>
  <si>
    <t>58038</t>
  </si>
  <si>
    <t>BETALOC ZOK 50 MG</t>
  </si>
  <si>
    <t>POR TBL PRO 100X50MG</t>
  </si>
  <si>
    <t>102587</t>
  </si>
  <si>
    <t>2587</t>
  </si>
  <si>
    <t>INF 20X10ML-PLA.AMP</t>
  </si>
  <si>
    <t>169789</t>
  </si>
  <si>
    <t>69789</t>
  </si>
  <si>
    <t>190765</t>
  </si>
  <si>
    <t>90765</t>
  </si>
  <si>
    <t>EBRANTIL I.V.50</t>
  </si>
  <si>
    <t>INJ SOL 5X10ML/50MG</t>
  </si>
  <si>
    <t>194921</t>
  </si>
  <si>
    <t>94921</t>
  </si>
  <si>
    <t>SIR 100ML 15MG/5ML</t>
  </si>
  <si>
    <t>841550</t>
  </si>
  <si>
    <t>Emspoma Z 300 ml/proti bolesti</t>
  </si>
  <si>
    <t>176205</t>
  </si>
  <si>
    <t>180825</t>
  </si>
  <si>
    <t>HYDROCORTISON 10MG</t>
  </si>
  <si>
    <t>TBL 20X10MG</t>
  </si>
  <si>
    <t>703722</t>
  </si>
  <si>
    <t>MENALIND Olejový spray na ochranu kůže</t>
  </si>
  <si>
    <t>846873</t>
  </si>
  <si>
    <t>82012</t>
  </si>
  <si>
    <t>DZ PRONTODERM ROZTOK 500 ml</t>
  </si>
  <si>
    <t>844591</t>
  </si>
  <si>
    <t>107161</t>
  </si>
  <si>
    <t>DIPEPTIVEN</t>
  </si>
  <si>
    <t>900496</t>
  </si>
  <si>
    <t>KL OLIVAE OLEUM 20G</t>
  </si>
  <si>
    <t>197580</t>
  </si>
  <si>
    <t>97580</t>
  </si>
  <si>
    <t>BEPANTHEN</t>
  </si>
  <si>
    <t>CRM 1X30GM 5%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</si>
  <si>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</si>
  <si>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</si>
  <si>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</si>
  <si>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</si>
  <si>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</si>
  <si>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</si>
  <si>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</si>
  <si>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</si>
  <si>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</si>
  <si>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921283</t>
  </si>
  <si>
    <t>KL OLIVAE OLEUM 90G</t>
  </si>
  <si>
    <t>396473</t>
  </si>
  <si>
    <t>99130</t>
  </si>
  <si>
    <t>ARDEAOSMOSOL MA 20 (Mannitol)</t>
  </si>
  <si>
    <t>INF 1X100 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</si>
  <si>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</si>
  <si>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</si>
  <si>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</si>
  <si>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</si>
  <si>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</si>
  <si>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</si>
  <si>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</si>
  <si>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</si>
  <si>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</si>
  <si>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189996</t>
  </si>
  <si>
    <t>89996</t>
  </si>
  <si>
    <t>OLE 1X200ML</t>
  </si>
  <si>
    <t>199814</t>
  </si>
  <si>
    <t>99814</t>
  </si>
  <si>
    <t>VODA NA INJEKCI VIAFLO</t>
  </si>
  <si>
    <t>PAR LQF 20X500ML</t>
  </si>
  <si>
    <t>130610</t>
  </si>
  <si>
    <t>URSOFALK SUSPENZE</t>
  </si>
  <si>
    <t>POR SUS 1X250ML</t>
  </si>
  <si>
    <t>128689</t>
  </si>
  <si>
    <t>OFTAGEL</t>
  </si>
  <si>
    <t>OPH GEL 3X10GM/25MG</t>
  </si>
  <si>
    <t>845766</t>
  </si>
  <si>
    <t>Hylo-Comod 10ml</t>
  </si>
  <si>
    <t>900435</t>
  </si>
  <si>
    <t>KL SOL.FORMALDEHYDI 10%,100G</t>
  </si>
  <si>
    <t>147279</t>
  </si>
  <si>
    <t>47279</t>
  </si>
  <si>
    <t>ECLARAN 5</t>
  </si>
  <si>
    <t>GEL 1X45GM</t>
  </si>
  <si>
    <t>382100</t>
  </si>
  <si>
    <t>82100</t>
  </si>
  <si>
    <t>KRYTÍ GELOVÉ HEMAGEL 30G</t>
  </si>
  <si>
    <t>HEMAGEL V TUBĚ O OBSAHU 30G</t>
  </si>
  <si>
    <t>127543</t>
  </si>
  <si>
    <t>27543</t>
  </si>
  <si>
    <t>LUMIGAN 0.3 MG/ML</t>
  </si>
  <si>
    <t>OPH GTT SOL 3X3ML</t>
  </si>
  <si>
    <t>500035</t>
  </si>
  <si>
    <t>Epaderm Ointment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</si>
  <si>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</si>
  <si>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</si>
  <si>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</si>
  <si>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</si>
  <si>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</si>
  <si>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</si>
  <si>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</si>
  <si>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</si>
  <si>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 VÝROBA</t>
  </si>
  <si>
    <t>395809</t>
  </si>
  <si>
    <t>CYTOTECT BIOTEST</t>
  </si>
  <si>
    <t>INJ.1X10ML/1G</t>
  </si>
  <si>
    <t>990408</t>
  </si>
  <si>
    <t>ActiMaris Forte 300ml roztok čištění a hojení ran</t>
  </si>
  <si>
    <t>214627</t>
  </si>
  <si>
    <t>194864</t>
  </si>
  <si>
    <t>94864</t>
  </si>
  <si>
    <t>INF SOL 1X50ML-LAH</t>
  </si>
  <si>
    <t>990723</t>
  </si>
  <si>
    <t>Indulona Original 85ml</t>
  </si>
  <si>
    <t>215474</t>
  </si>
  <si>
    <t>501503</t>
  </si>
  <si>
    <t xml:space="preserve">IR  Fyziologický  roztok 500 ml -  přeplnění </t>
  </si>
  <si>
    <t>IR  VÝROBA (PRO ALBUMIN)</t>
  </si>
  <si>
    <t>901180</t>
  </si>
  <si>
    <t>IR FILTR OPTHAL SART- plochý</t>
  </si>
  <si>
    <t>0,2mí sartorius</t>
  </si>
  <si>
    <t>990853</t>
  </si>
  <si>
    <t>De-Nol tbl.112x120mg</t>
  </si>
  <si>
    <t>841648</t>
  </si>
  <si>
    <t>MILFORD Ovocný čaj červený pomeranč 20x2,5g n.s.</t>
  </si>
  <si>
    <t>159810</t>
  </si>
  <si>
    <t>59810</t>
  </si>
  <si>
    <t>INJ SOL 10X1.0ML</t>
  </si>
  <si>
    <t>166029</t>
  </si>
  <si>
    <t>66029</t>
  </si>
  <si>
    <t>TBL OBD 10X10MG</t>
  </si>
  <si>
    <t>848251</t>
  </si>
  <si>
    <t>122632</t>
  </si>
  <si>
    <t>SORTIS 80 MG</t>
  </si>
  <si>
    <t>POR TBL FLM 30X80MG</t>
  </si>
  <si>
    <t>130164</t>
  </si>
  <si>
    <t>30164</t>
  </si>
  <si>
    <t>MIDAZOLAM TORREX 1MG/ML</t>
  </si>
  <si>
    <t>INJ 10X5ML/5MG</t>
  </si>
  <si>
    <t>187804</t>
  </si>
  <si>
    <t>TONARSSA 8 MG/5 MG</t>
  </si>
  <si>
    <t>154032</t>
  </si>
  <si>
    <t>54032</t>
  </si>
  <si>
    <t>VERAPAMIL AL 240 RETARD</t>
  </si>
  <si>
    <t>POR TBL RET50X240MG</t>
  </si>
  <si>
    <t>849290</t>
  </si>
  <si>
    <t>107848</t>
  </si>
  <si>
    <t>APO-PAROX</t>
  </si>
  <si>
    <t>POR TBL FLM 100X20MG</t>
  </si>
  <si>
    <t>213484</t>
  </si>
  <si>
    <t>846016</t>
  </si>
  <si>
    <t>Nutrison Advanced Protison 500ml</t>
  </si>
  <si>
    <t>1X500ML</t>
  </si>
  <si>
    <t>133327</t>
  </si>
  <si>
    <t>33327</t>
  </si>
  <si>
    <t>NUTRIDRINK NEUTRAL</t>
  </si>
  <si>
    <t>133473</t>
  </si>
  <si>
    <t>33473</t>
  </si>
  <si>
    <t>33526</t>
  </si>
  <si>
    <t>NUTRISON</t>
  </si>
  <si>
    <t>POR SOL 1X1000ML</t>
  </si>
  <si>
    <t>990352</t>
  </si>
  <si>
    <t>33935</t>
  </si>
  <si>
    <t>NUTRIDRINK S PŘÍCHUTÍ JAHODOVOU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</si>
  <si>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</si>
  <si>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</si>
  <si>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</si>
  <si>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</si>
  <si>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</si>
  <si>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</si>
  <si>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</si>
  <si>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145671</t>
  </si>
  <si>
    <t>LEVOFLOXACIN MYLAN 500 MG/100 ML</t>
  </si>
  <si>
    <t>INF SOL 10X100ML/500MG</t>
  </si>
  <si>
    <t>773465</t>
  </si>
  <si>
    <t>Indulona Rakytníková</t>
  </si>
  <si>
    <t>930420</t>
  </si>
  <si>
    <t>KL ETHANOLUM 96% 900 ml 728 g HVLP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</si>
  <si>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</si>
  <si>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</si>
  <si>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</si>
  <si>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</si>
  <si>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</si>
  <si>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</si>
  <si>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</si>
  <si>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</si>
  <si>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</si>
  <si>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128140</t>
  </si>
  <si>
    <t>28140</t>
  </si>
  <si>
    <t>VELCADE</t>
  </si>
  <si>
    <t>INJ PLV SOL 3.5 MG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</si>
  <si>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</si>
  <si>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</si>
  <si>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</si>
  <si>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</si>
  <si>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</si>
  <si>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</si>
  <si>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</si>
  <si>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</si>
  <si>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</si>
  <si>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</si>
  <si>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</si>
  <si>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</si>
  <si>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</si>
  <si>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</si>
  <si>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</si>
  <si>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</si>
  <si>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</si>
  <si>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</si>
  <si>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</si>
  <si>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</si>
  <si>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</si>
  <si>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</si>
  <si>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</si>
  <si>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</si>
  <si>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</si>
  <si>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</si>
  <si>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</si>
  <si>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</si>
  <si>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</si>
  <si>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</si>
  <si>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</si>
  <si>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</si>
  <si>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</si>
  <si>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</si>
  <si>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</si>
  <si>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</si>
  <si>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</si>
  <si>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</si>
  <si>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</si>
  <si>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</si>
  <si>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</si>
  <si>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</si>
  <si>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</si>
  <si>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</si>
  <si>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</si>
  <si>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28386</t>
  </si>
  <si>
    <t>POR TBL FLM 90X400MG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</si>
  <si>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</si>
  <si>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</si>
  <si>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</si>
  <si>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</si>
  <si>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</si>
  <si>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</si>
  <si>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</si>
  <si>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LIQUIDUM 10 ml</t>
  </si>
  <si>
    <t>IR 10 ml</t>
  </si>
  <si>
    <t>902042</t>
  </si>
  <si>
    <t>IR LYZAČNÍ ROZTOK na RNK</t>
  </si>
  <si>
    <t>IR PUFR 500 ml</t>
  </si>
  <si>
    <t>930431</t>
  </si>
  <si>
    <t>KL AQUA PURIF. KUL,FAG 5 kg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</si>
  <si>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</si>
  <si>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</si>
  <si>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</si>
  <si>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</si>
  <si>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</si>
  <si>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</si>
  <si>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</si>
  <si>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</si>
  <si>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</si>
  <si>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</si>
  <si>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</si>
  <si>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</si>
  <si>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</si>
  <si>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</si>
  <si>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</si>
  <si>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</si>
  <si>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</si>
  <si>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</si>
  <si>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</si>
  <si>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</si>
  <si>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</si>
  <si>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</si>
  <si>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</si>
  <si>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3221 - Hemato-onkologická klinika, ambulance</t>
  </si>
  <si>
    <t>3231 - Hemato-onkologická klinika, JIP 5B</t>
  </si>
  <si>
    <t>3211 - Hemato-onkologická klinika, lůžkové oddělení 5A</t>
  </si>
  <si>
    <t>3232 - Hemato-onkologická klinika, JIP 5C</t>
  </si>
  <si>
    <t>3294 - Hemato-onkologická klinika, centrum -  HOK</t>
  </si>
  <si>
    <t>B03XA02 - Darbepoetin alfa</t>
  </si>
  <si>
    <t>J02AC04 - Posakonazol</t>
  </si>
  <si>
    <t>J01CR05 - Piperacilin a enzymový inhibitor</t>
  </si>
  <si>
    <t>J01GB06 - Amikacin</t>
  </si>
  <si>
    <t>B01AB06 - Nadroparin</t>
  </si>
  <si>
    <t>J01DH02 - Meropenem</t>
  </si>
  <si>
    <t>A04AA01 - Ondansetron</t>
  </si>
  <si>
    <t>J01MA02 - Ciprofloxacin</t>
  </si>
  <si>
    <t>J01GB03 - Gentamicin</t>
  </si>
  <si>
    <t>J02AC01 - Flukonazol</t>
  </si>
  <si>
    <t>J01XD01 - Metronidazol</t>
  </si>
  <si>
    <t>J01FF01 - Klindamycin</t>
  </si>
  <si>
    <t>V06XX - Potraviny pro zvláštní lékařské účely (PZLÚ)</t>
  </si>
  <si>
    <t>J05AB11 - Valaciklovir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</si>
  <si>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</si>
  <si>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</si>
  <si>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</si>
  <si>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</si>
  <si>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</si>
  <si>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M01AX17 - Nimesulid</t>
  </si>
  <si>
    <t>C08DA01 - Verapamil</t>
  </si>
  <si>
    <t>N06AB10 - Escitalopram</t>
  </si>
  <si>
    <t>N06AX11 - Mirtazapin</t>
  </si>
  <si>
    <t>A06AD11 - Laktulóza</t>
  </si>
  <si>
    <t>C09CA07 - Telmisartan</t>
  </si>
  <si>
    <t>B01AA03 - Warfarin</t>
  </si>
  <si>
    <t>C01BD01 - Amiodaron</t>
  </si>
  <si>
    <t>L01DB06 - Idarubicin</t>
  </si>
  <si>
    <t>C09BA05 - Ramipril a diuretika</t>
  </si>
  <si>
    <t>C09BA04 - Perindopril a diuretika</t>
  </si>
  <si>
    <t>C09BB03 - Lisinopril a amlodipin</t>
  </si>
  <si>
    <t>J02AX04 - Kaspofungin</t>
  </si>
  <si>
    <t>C09BB04 - Perindopril a amlodipin</t>
  </si>
  <si>
    <t>L03AA02 - Filgrastim</t>
  </si>
  <si>
    <t>C09CA01 - Losartan</t>
  </si>
  <si>
    <t>N03AG01 - Kyselina valproová</t>
  </si>
  <si>
    <t>N05AH03 - Olanzapin</t>
  </si>
  <si>
    <t>N06AB05 - Paroxetin</t>
  </si>
  <si>
    <t>J01XA02 - Teikoplanin</t>
  </si>
  <si>
    <t>C09DA01 - Losartan a diuretika</t>
  </si>
  <si>
    <t>J02AC03 - Vorikonazol</t>
  </si>
  <si>
    <t>C10AA01 - Simvastatin</t>
  </si>
  <si>
    <t>C08CA08 - Nitrendipin</t>
  </si>
  <si>
    <t>C10AA05 - Atorvastatin</t>
  </si>
  <si>
    <t>L01XE08 - Nilotinib</t>
  </si>
  <si>
    <t>C10AA07 - Rosuvastatin</t>
  </si>
  <si>
    <t>L03AB04 - Interferon alfa-2a</t>
  </si>
  <si>
    <t>C10AB05 - Fenofibrát</t>
  </si>
  <si>
    <t>N02AX02 - Tramadol</t>
  </si>
  <si>
    <t>G04CA02 - Tamsulosin</t>
  </si>
  <si>
    <t>C09AA03 - Lisinopril</t>
  </si>
  <si>
    <t>H01CB02 - Oktreotid</t>
  </si>
  <si>
    <t>N05CD08 - Midazolam</t>
  </si>
  <si>
    <t>H02AB04 - Methylprednisolon</t>
  </si>
  <si>
    <t>C09AA04 - Perindopril</t>
  </si>
  <si>
    <t>J01AA12 - Tigecyklin</t>
  </si>
  <si>
    <t>J01XB01 - Kolistin</t>
  </si>
  <si>
    <t>C02AC05 - Moxonidin</t>
  </si>
  <si>
    <t>C09AA05 - Ramipril</t>
  </si>
  <si>
    <t>J01XX08 - Linezolid</t>
  </si>
  <si>
    <t>A02BC03 - Lansoprazol</t>
  </si>
  <si>
    <t>A10AB05 - Inzulin aspart</t>
  </si>
  <si>
    <t>C07AB05 - Betaxolol</t>
  </si>
  <si>
    <t>J02AX06 - Anidulafungin</t>
  </si>
  <si>
    <t>J01DD01 - Cefotaxim</t>
  </si>
  <si>
    <t>L01AX04 - Dakarbazin</t>
  </si>
  <si>
    <t>J01DD02 - Ceftazidim</t>
  </si>
  <si>
    <t>L01XE01 - Imatinib</t>
  </si>
  <si>
    <t>J01DD04 - Ceftriaxon</t>
  </si>
  <si>
    <t>L01XX32 - Bortezomib</t>
  </si>
  <si>
    <t>J01DE01 - Cefepim</t>
  </si>
  <si>
    <t>L03AA13 - Pegfilgrastim</t>
  </si>
  <si>
    <t>A07DA - Antipropulziva</t>
  </si>
  <si>
    <t>L04AA06 - Mykofenolová kyselina</t>
  </si>
  <si>
    <t>C07AB07 - Bisoprolol</t>
  </si>
  <si>
    <t>M05BA03 - Kyselina pamidronová</t>
  </si>
  <si>
    <t>J01FA10 - Azithromycin</t>
  </si>
  <si>
    <t>N02CC01 - Sumatriptan</t>
  </si>
  <si>
    <t>A10BA02 - Metformin</t>
  </si>
  <si>
    <t>N03AX09 - Lamotrigin</t>
  </si>
  <si>
    <t>C07AG02 - Karvedilol</t>
  </si>
  <si>
    <t>N03AX16 - Pregabalin</t>
  </si>
  <si>
    <t>N06BX18 - Vinpocetin</t>
  </si>
  <si>
    <t>N05BA12 - Alprazolam</t>
  </si>
  <si>
    <t>R03AC02 - Salbutamol</t>
  </si>
  <si>
    <t>N06AB04 - Citalopram</t>
  </si>
  <si>
    <t>R03BA05 - Flutikason</t>
  </si>
  <si>
    <t>N06AB06 - Sertralin</t>
  </si>
  <si>
    <t>R03DC03 - Montelukast</t>
  </si>
  <si>
    <t>R06AE09 - Levocetirizin</t>
  </si>
  <si>
    <t>A10BB12 - Glimepirid</t>
  </si>
  <si>
    <t>N07CA01 - Betahistin</t>
  </si>
  <si>
    <t>A02BA02 - Ranitidin</t>
  </si>
  <si>
    <t>R03AC13 - Formoterol</t>
  </si>
  <si>
    <t>J01MA01 - Ofloxacin</t>
  </si>
  <si>
    <t>R03CC02 - Salbutamol</t>
  </si>
  <si>
    <t>R06AX13 - Loratadin</t>
  </si>
  <si>
    <t>R06AE07 - Cetirizin</t>
  </si>
  <si>
    <t>B01AF02 - Apixaban</t>
  </si>
  <si>
    <t>A02BC02 - Pantoprazol</t>
  </si>
  <si>
    <t>A03FA07 - Itopridum</t>
  </si>
  <si>
    <t>A04AA02 - Granisetron</t>
  </si>
  <si>
    <t>R03AK06 - Salmeterol a flutikason</t>
  </si>
  <si>
    <t>J01MA14 - Moxifloxacin</t>
  </si>
  <si>
    <t>A10AE05 - Inzulin detemir</t>
  </si>
  <si>
    <t>J01XA01 - Vankomycin</t>
  </si>
  <si>
    <t>H03AA01 - Levothyroxin, sodná sůl</t>
  </si>
  <si>
    <t>A02BC02</t>
  </si>
  <si>
    <t>IVN INJ PLV SOL 1X40MG</t>
  </si>
  <si>
    <t>POR TBL ENT 28X40MG I</t>
  </si>
  <si>
    <t>A03FA07</t>
  </si>
  <si>
    <t>A04AA01</t>
  </si>
  <si>
    <t>IMS+IVN INJ SOL 5X4ML</t>
  </si>
  <si>
    <t>ONDANSETRON B. BRAUN 2 MG/ML INJEKČNÍ ROZTOK</t>
  </si>
  <si>
    <t>IMS+IVN INJ SOL 20X4ML II</t>
  </si>
  <si>
    <t>IVN INJ SOL 5X4ML</t>
  </si>
  <si>
    <t>A04AA02</t>
  </si>
  <si>
    <t>IVN INJ SOL 5X3ML</t>
  </si>
  <si>
    <t>A06AD11</t>
  </si>
  <si>
    <t>A10BA02</t>
  </si>
  <si>
    <t>POR TBL FLM 60X500MG</t>
  </si>
  <si>
    <t>POR TBL FLM 60X850MG</t>
  </si>
  <si>
    <t>B01AA03</t>
  </si>
  <si>
    <t>WARFARIN ORION 3 MG</t>
  </si>
  <si>
    <t>POR TBL NOB 100X3MG</t>
  </si>
  <si>
    <t>B01AB06</t>
  </si>
  <si>
    <t>SDR INJ SOL ISP 10X0.6MLX19000</t>
  </si>
  <si>
    <t>INJ SOL ISP 10X0.3ML</t>
  </si>
  <si>
    <t>INJ SOL ISP 10X0.6ML</t>
  </si>
  <si>
    <t>INJ SOL ISP 10X1ML</t>
  </si>
  <si>
    <t>INJ SOL ISP 10X0.4ML</t>
  </si>
  <si>
    <t>INJ SOL ISP 2X0.6ML</t>
  </si>
  <si>
    <t>INJ SOL ISP 10X0.8ML</t>
  </si>
  <si>
    <t>SDR INJ SOL ISP 10X0.8MLX19000</t>
  </si>
  <si>
    <t>B01AF02</t>
  </si>
  <si>
    <t>168326</t>
  </si>
  <si>
    <t>ELIQUIS 2,5 MG</t>
  </si>
  <si>
    <t>POR TBL FLM 20X2.5MG</t>
  </si>
  <si>
    <t>C01BC03</t>
  </si>
  <si>
    <t>POR TBL FLM 50X150MG</t>
  </si>
  <si>
    <t>C01BD01</t>
  </si>
  <si>
    <t>IVN INJ SOL 6X3ML</t>
  </si>
  <si>
    <t>POR TBL NOB 30X200MG</t>
  </si>
  <si>
    <t>C02AC05</t>
  </si>
  <si>
    <t>MOXOSTAD 0,3 MG</t>
  </si>
  <si>
    <t>POR TBL FLM 30X0.3MG</t>
  </si>
  <si>
    <t>C07AB05</t>
  </si>
  <si>
    <t>C07AB07</t>
  </si>
  <si>
    <t>C07AG02</t>
  </si>
  <si>
    <t>C08CA08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</si>
  <si>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</si>
  <si>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</si>
  <si>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</si>
  <si>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</si>
  <si>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</si>
  <si>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</si>
  <si>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</si>
  <si>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</si>
  <si>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</si>
  <si>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</si>
  <si>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</si>
  <si>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</si>
  <si>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</si>
  <si>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</si>
  <si>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</si>
  <si>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</si>
  <si>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</si>
  <si>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</si>
  <si>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</si>
  <si>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C10AB05</t>
  </si>
  <si>
    <t>POR CPS DUR 30X267MG</t>
  </si>
  <si>
    <t>G04CA02</t>
  </si>
  <si>
    <t>POR CPS RDR 30X0.4MG</t>
  </si>
  <si>
    <t>H02AB04</t>
  </si>
  <si>
    <t>POR TBL NOB 50X16MG</t>
  </si>
  <si>
    <t>SOLU-MEDROL 62,5 MG/ML</t>
  </si>
  <si>
    <t>IMS+IVN INJ PSO LQF 250MG+4ML</t>
  </si>
  <si>
    <t>SOLU-MEDROL 40 MG/ML</t>
  </si>
  <si>
    <t>IMS+IVN INJ PSO LQF 40MG+1ML</t>
  </si>
  <si>
    <t>IMS+IVN INJ PSO LQF 125MG+2ML</t>
  </si>
  <si>
    <t>IMS+IVN INJ PSO LQF 500MG+8ML</t>
  </si>
  <si>
    <t>IMS+IVN INJ PSO LQF 1GM+16ML</t>
  </si>
  <si>
    <t>H03AA01</t>
  </si>
  <si>
    <t>187427</t>
  </si>
  <si>
    <t>EUTHYROX 75 MIKROGRAMŮ</t>
  </si>
  <si>
    <t>POR TBL NOB 100X75RG</t>
  </si>
  <si>
    <t>EUTHYROX 125 MIKROGRAMŮ</t>
  </si>
  <si>
    <t>POR TBL NOB 100X125RG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</si>
  <si>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</si>
  <si>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</si>
  <si>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</si>
  <si>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</si>
  <si>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</si>
  <si>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</si>
  <si>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</si>
  <si>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IVN INJ+INF PLV SOL 5</t>
  </si>
  <si>
    <t>AMOKSIKLAV 375 MG</t>
  </si>
  <si>
    <t>J01CR05</t>
  </si>
  <si>
    <t>IVN INF PLV SOL 10</t>
  </si>
  <si>
    <t>IVN INJ+INF PLV SOL 10</t>
  </si>
  <si>
    <t>J01DC02</t>
  </si>
  <si>
    <t>IMS+IVN INJ+INF PLV SOL 10X750</t>
  </si>
  <si>
    <t>J01DD01</t>
  </si>
  <si>
    <t>IMS+IVN INJ PLV SOL 1X1GM</t>
  </si>
  <si>
    <t>J01DD02</t>
  </si>
  <si>
    <t>CEFTAZIDIM KABI 1 G</t>
  </si>
  <si>
    <t>IMS+IVN INJ PLV SOL 10X1GM</t>
  </si>
  <si>
    <t>J01DD04</t>
  </si>
  <si>
    <t>IVN INF PLV SOL 10X2GM</t>
  </si>
  <si>
    <t>J01DE01</t>
  </si>
  <si>
    <t>MAXIPIME 1 G</t>
  </si>
  <si>
    <t>J01DH02</t>
  </si>
  <si>
    <t>IVN INJ+INF PLV SOL 10X1GM</t>
  </si>
  <si>
    <t>IVN INJ+INF PLV SOL 10X1000MG</t>
  </si>
  <si>
    <t>J01FA09</t>
  </si>
  <si>
    <t>IVN INF PLV SOL 1X500MG</t>
  </si>
  <si>
    <t>J01FA10</t>
  </si>
  <si>
    <t>J01FF01</t>
  </si>
  <si>
    <t>CLINDAMYCIN KABI 150 MG/ML</t>
  </si>
  <si>
    <t>IMS+IVN INJ SOL 10X2ML</t>
  </si>
  <si>
    <t>IMS+IVN INJ SOL 10X4ML</t>
  </si>
  <si>
    <t>J01GB03</t>
  </si>
  <si>
    <t>GENTAMICIN B.BRAUN 3 MG/ML INFUZNÍ ROZTOK</t>
  </si>
  <si>
    <t>IVN INF SOL 20X80ML</t>
  </si>
  <si>
    <t>J01GB06</t>
  </si>
  <si>
    <t>IMS+IVN INJ+INF SOL 10X2ML</t>
  </si>
  <si>
    <t>AMIKIN 500 MG</t>
  </si>
  <si>
    <t>IMS+IVN INJ SOL 1X2ML</t>
  </si>
  <si>
    <t>J01MA01</t>
  </si>
  <si>
    <t>IVN INF SOL 100ML</t>
  </si>
  <si>
    <t>J01MA02</t>
  </si>
  <si>
    <t>IVN INF SOL 10X100ML</t>
  </si>
  <si>
    <t>IVN INF SOL 10X200ML</t>
  </si>
  <si>
    <t>J01MA14</t>
  </si>
  <si>
    <t>J01XA01</t>
  </si>
  <si>
    <t>IVN+POR INF PLV SOL 1X500MG</t>
  </si>
  <si>
    <t>IVN+POR INF PLV SOL 1X1GM</t>
  </si>
  <si>
    <t>J01XA02</t>
  </si>
  <si>
    <t>TARGOCID 400 MG</t>
  </si>
  <si>
    <t>INJ+INF+POR PSO LQF 1+1X3ML</t>
  </si>
  <si>
    <t>J01XB01</t>
  </si>
  <si>
    <t>COLOMYCIN INJEKCE 1 000 000 MEZINÁRODNÍCH JEDNOTEK</t>
  </si>
  <si>
    <t>INJ PLV SOL+INH SOL 10X1MU</t>
  </si>
  <si>
    <t>J01XD01</t>
  </si>
  <si>
    <t>METRONIDAZOLE 0.5%-POLPHARMA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</si>
  <si>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</si>
  <si>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</si>
  <si>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</si>
  <si>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</si>
  <si>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</si>
  <si>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</si>
  <si>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</si>
  <si>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</si>
  <si>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</si>
  <si>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IVN INJ PLV SOL 10X200MG</t>
  </si>
  <si>
    <t>L01DB06</t>
  </si>
  <si>
    <t>IVN INJ PLV SOL 1X5MG</t>
  </si>
  <si>
    <t>L03AA02</t>
  </si>
  <si>
    <t>SDR+IVN INJ+INF SOL 5X0.5ML I</t>
  </si>
  <si>
    <t>L03AA13</t>
  </si>
  <si>
    <t>NEULASTA 6 MG</t>
  </si>
  <si>
    <t>L03AB04</t>
  </si>
  <si>
    <t>ROFERON-A 3 MIU/0,5ML</t>
  </si>
  <si>
    <t>SDR INJ SOL ISP 5X0.5ML</t>
  </si>
  <si>
    <t>M01AX17</t>
  </si>
  <si>
    <t>M05BA03</t>
  </si>
  <si>
    <t>IVN INF CNC SOL 1X20ML</t>
  </si>
  <si>
    <t>N02AX02</t>
  </si>
  <si>
    <t>INJ SOL 5X2ML</t>
  </si>
  <si>
    <t>INJ SOL 5X1ML</t>
  </si>
  <si>
    <t>POR TBL PRO 10X100MG</t>
  </si>
  <si>
    <t>POR TBL PRO 50X100MG</t>
  </si>
  <si>
    <t>N03AG01</t>
  </si>
  <si>
    <t>DEPAKINE CHRONO 500 MG SÉCABLE</t>
  </si>
  <si>
    <t>POR TBL RET 100X500MG</t>
  </si>
  <si>
    <t>92034</t>
  </si>
  <si>
    <t>DEPAKINE CHRONO 300 MG SÉCABLE</t>
  </si>
  <si>
    <t>POR TBL RET 100X300MG</t>
  </si>
  <si>
    <t>POR TBL RET 30X500MG</t>
  </si>
  <si>
    <t>N03AX09</t>
  </si>
  <si>
    <t>151056</t>
  </si>
  <si>
    <t>LAMICTAL 100 MG</t>
  </si>
  <si>
    <t>POR TBL NOB 42X100MG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</si>
  <si>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</si>
  <si>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</si>
  <si>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</si>
  <si>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</si>
  <si>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</si>
  <si>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</si>
  <si>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</si>
  <si>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</si>
  <si>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</si>
  <si>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</si>
  <si>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</si>
  <si>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</si>
  <si>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</si>
  <si>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</si>
  <si>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</si>
  <si>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N06AX11</t>
  </si>
  <si>
    <t>MIRZATEN 30 MG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</si>
  <si>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</si>
  <si>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</si>
  <si>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</si>
  <si>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</si>
  <si>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</si>
  <si>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</si>
  <si>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</si>
  <si>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</si>
  <si>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R06AX13</t>
  </si>
  <si>
    <t>53639</t>
  </si>
  <si>
    <t>FLONIDAN 10 MG TABLETY</t>
  </si>
  <si>
    <t>V06XX</t>
  </si>
  <si>
    <t>POR SOL 1X430GM</t>
  </si>
  <si>
    <t>NUTRIDRINK CREME S PŘÍCHUTÍ LESNÍHO OVOCE</t>
  </si>
  <si>
    <t>NUTRIDRINK BALÍČEK 5 + 1</t>
  </si>
  <si>
    <t>A02BA02</t>
  </si>
  <si>
    <t>RANITAL 150 MG POTAHOVANÉ TABLETY</t>
  </si>
  <si>
    <t>ONDANSETRON SANDOZ 8 MG POTAHOVANÉ TABLETY</t>
  </si>
  <si>
    <t>B03XA02</t>
  </si>
  <si>
    <t>ARANESP 500 MIKROGRAMŮ</t>
  </si>
  <si>
    <t>SDR+IVN INJ SOL 1X1MLX500RG II</t>
  </si>
  <si>
    <t>IVN INF CNC SOL 1X10ML</t>
  </si>
  <si>
    <t>POR TBL ENT 100X40MG I</t>
  </si>
  <si>
    <t>A02BC03</t>
  </si>
  <si>
    <t>LANZUL 30 MG</t>
  </si>
  <si>
    <t>POR CPS DUR 56X30MG</t>
  </si>
  <si>
    <t>166760</t>
  </si>
  <si>
    <t>POR TBL FLM 100X50MG</t>
  </si>
  <si>
    <t>ORM TBL BUC 10X8MG</t>
  </si>
  <si>
    <t>A07DA</t>
  </si>
  <si>
    <t>POR TBL NOB 20X2.5MG/0.025MG</t>
  </si>
  <si>
    <t>A10AB05</t>
  </si>
  <si>
    <t>SDR+IVN INJ SOL 1X10ML</t>
  </si>
  <si>
    <t>SDR+IVN INJ SOL 5X3ML</t>
  </si>
  <si>
    <t>A10AE05</t>
  </si>
  <si>
    <t>LEVEMIR 100 JEDNOTEK/ML</t>
  </si>
  <si>
    <t>SDR INJ SOL ZVL 5X3ML</t>
  </si>
  <si>
    <t>INJ SOL PEP 5X3ML FLEXPEN</t>
  </si>
  <si>
    <t>A10BB12</t>
  </si>
  <si>
    <t>PROPANORM 150 MG</t>
  </si>
  <si>
    <t>MOXOSTAD 0,4 MG</t>
  </si>
  <si>
    <t>POR TBL FLM 30X0.4MG</t>
  </si>
  <si>
    <t>C09BA05</t>
  </si>
  <si>
    <t>C09BB03</t>
  </si>
  <si>
    <t>15317</t>
  </si>
  <si>
    <t>C10AA01</t>
  </si>
  <si>
    <t>125082</t>
  </si>
  <si>
    <t>APO-SIMVA 20</t>
  </si>
  <si>
    <t>125086</t>
  </si>
  <si>
    <t>SORTIS 10 MG</t>
  </si>
  <si>
    <t>SORTIS 40 MG</t>
  </si>
  <si>
    <t>POR TBL FLM 30X40MG</t>
  </si>
  <si>
    <t>POR TBL FLM 90X160MG</t>
  </si>
  <si>
    <t>H01CB02</t>
  </si>
  <si>
    <t>SANDOSTATIN 0,1 MG/ML</t>
  </si>
  <si>
    <t>INJ SOL+INF CNC SOL 5X1ML</t>
  </si>
  <si>
    <t>J01AA12</t>
  </si>
  <si>
    <t>IVN INF PLV SOL 10X5MLX50MG</t>
  </si>
  <si>
    <t>AMOKSIKLAV 625 MG</t>
  </si>
  <si>
    <t>IMS+IVN INJ+INF PLV SOL 10X1.5</t>
  </si>
  <si>
    <t>CEFTAZIDIM KABI 2 G</t>
  </si>
  <si>
    <t>IVN INJ+INF PLV SOL 10X2GM</t>
  </si>
  <si>
    <t>MAXIPIME 2 G</t>
  </si>
  <si>
    <t>IMS+IVN INJ PLV SOL 1X2GM</t>
  </si>
  <si>
    <t>MERONEM 1 G</t>
  </si>
  <si>
    <t>CIPHIN PRO INFUSIONE 200 MG/100 ML</t>
  </si>
  <si>
    <t>J01XX08</t>
  </si>
  <si>
    <t>IVN INF SOL 10X300ML</t>
  </si>
  <si>
    <t>J02AC04</t>
  </si>
  <si>
    <t>NOXAFIL 40 MG/ML</t>
  </si>
  <si>
    <t>POR SUS 1X105ML</t>
  </si>
  <si>
    <t>J02AX04</t>
  </si>
  <si>
    <t>INF PLV CSL 1X50MG</t>
  </si>
  <si>
    <t>L04AA06</t>
  </si>
  <si>
    <t>POR TBL NOB 15X100MG</t>
  </si>
  <si>
    <t>POR TBL PRO 30X100MG</t>
  </si>
  <si>
    <t>N02CC01</t>
  </si>
  <si>
    <t>POR TBL FLM 2X50MG I</t>
  </si>
  <si>
    <t>POR CPS DUR 14X150MG</t>
  </si>
  <si>
    <t>N05AH03</t>
  </si>
  <si>
    <t>ZOLOFT 50 MG</t>
  </si>
  <si>
    <t>N06BX18</t>
  </si>
  <si>
    <t>4063</t>
  </si>
  <si>
    <t>CAVINTON</t>
  </si>
  <si>
    <t>POR TBL NOB 50X5MG</t>
  </si>
  <si>
    <t>R03AC13</t>
  </si>
  <si>
    <t>R03BA05</t>
  </si>
  <si>
    <t>INH SUS PSS 60X125RG</t>
  </si>
  <si>
    <t>INH PLV DOS 60DÁV</t>
  </si>
  <si>
    <t>R03CC02</t>
  </si>
  <si>
    <t>33833</t>
  </si>
  <si>
    <t>DIASIP S PŘÍCHUTÍ CAPPUCCINO</t>
  </si>
  <si>
    <t>POR SIR 1X250ML 50%</t>
  </si>
  <si>
    <t>SDR INJ SOL ISP 10X1MLX19000IU</t>
  </si>
  <si>
    <t>POR TBL RET 50X240MG</t>
  </si>
  <si>
    <t>METRONIDAZOL B. BRAUN 5 MG/ML</t>
  </si>
  <si>
    <t>MIDAZOLAM TORREX 1 MG/ML</t>
  </si>
  <si>
    <t>IMS+IVN INJ SOL 10X5ML</t>
  </si>
  <si>
    <t>N06AB05</t>
  </si>
  <si>
    <t>POR TBL FLM 10X10MG</t>
  </si>
  <si>
    <t>33864</t>
  </si>
  <si>
    <t>NUTRIDRINK MULTI FIBRE S PŘÍCHUTÍ VANILKOVOU</t>
  </si>
  <si>
    <t>L01XE01</t>
  </si>
  <si>
    <t>POR TBL FLM 60X100MG</t>
  </si>
  <si>
    <t>L01XE08</t>
  </si>
  <si>
    <t>POR CPS DUR 112(4X28)X150MG I</t>
  </si>
  <si>
    <t>POR CPS DUR 112(4X28)X200MG I</t>
  </si>
  <si>
    <t>L01XX32</t>
  </si>
  <si>
    <t>SDR+IVN INJ PLV SOL 1X3.5MG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</si>
  <si>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</si>
  <si>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</si>
  <si>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</si>
  <si>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</si>
  <si>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</si>
  <si>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</si>
  <si>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</si>
  <si>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</si>
  <si>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</si>
  <si>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</si>
  <si>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</si>
  <si>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</si>
  <si>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</si>
  <si>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</si>
  <si>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</si>
  <si>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</si>
  <si>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</si>
  <si>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</si>
  <si>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</si>
  <si>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</si>
  <si>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</si>
  <si>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</si>
  <si>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</si>
  <si>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</si>
  <si>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</si>
  <si>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</si>
  <si>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</si>
  <si>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</si>
  <si>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</si>
  <si>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</si>
  <si>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</si>
  <si>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</si>
  <si>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</si>
  <si>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</si>
  <si>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</si>
  <si>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</si>
  <si>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</si>
  <si>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</si>
  <si>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</si>
  <si>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</si>
  <si>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</si>
  <si>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</si>
  <si>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</si>
  <si>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</si>
  <si>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</si>
  <si>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</si>
  <si>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</si>
  <si>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</si>
  <si>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</si>
  <si>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</si>
  <si>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</si>
  <si>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</si>
  <si>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</si>
  <si>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</si>
  <si>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</si>
  <si>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Krhovská Petra</t>
  </si>
  <si>
    <t>Aciklovir</t>
  </si>
  <si>
    <t>POR TBL NOB 70X400MG</t>
  </si>
  <si>
    <t>155937</t>
  </si>
  <si>
    <t>POR TBL NOB 50X400MG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</si>
  <si>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</si>
  <si>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</si>
  <si>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</si>
  <si>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</si>
  <si>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</si>
  <si>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</si>
  <si>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</si>
  <si>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</si>
  <si>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</si>
  <si>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</si>
  <si>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</si>
  <si>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</si>
  <si>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</si>
  <si>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</si>
  <si>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</si>
  <si>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</si>
  <si>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</si>
  <si>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</si>
  <si>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</si>
  <si>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</si>
  <si>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</si>
  <si>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</si>
  <si>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</si>
  <si>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</si>
  <si>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</si>
  <si>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</si>
  <si>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</si>
  <si>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</si>
  <si>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</si>
  <si>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</si>
  <si>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</si>
  <si>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</si>
  <si>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</si>
  <si>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</si>
  <si>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</si>
  <si>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</si>
  <si>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Ademethionin</t>
  </si>
  <si>
    <t>46988</t>
  </si>
  <si>
    <t>TRANSMETIL 500 MG TABLETY</t>
  </si>
  <si>
    <t>POR TBL ENT 30X500MG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</si>
  <si>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</si>
  <si>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</si>
  <si>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</si>
  <si>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</si>
  <si>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</si>
  <si>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</si>
  <si>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</si>
  <si>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</si>
  <si>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</si>
  <si>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</si>
  <si>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</si>
  <si>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</si>
  <si>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</si>
  <si>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</si>
  <si>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</si>
  <si>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</si>
  <si>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</si>
  <si>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</si>
  <si>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</si>
  <si>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</si>
  <si>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</si>
  <si>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</si>
  <si>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</si>
  <si>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</si>
  <si>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</si>
  <si>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</si>
  <si>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</si>
  <si>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</si>
  <si>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</si>
  <si>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</si>
  <si>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</si>
  <si>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</si>
  <si>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</si>
  <si>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</si>
  <si>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</si>
  <si>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</si>
  <si>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</si>
  <si>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</si>
  <si>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</si>
  <si>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</si>
  <si>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</si>
  <si>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</si>
  <si>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</si>
  <si>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</si>
  <si>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Hořčík (různé sole v kombinaci)</t>
  </si>
  <si>
    <t>POR GRA SOL SCC 30X365MG</t>
  </si>
  <si>
    <t>Hydrochlorothiazid</t>
  </si>
  <si>
    <t>HYDROCHLOROTHIAZID LÉČIVA</t>
  </si>
  <si>
    <t>POR TBL NOB 20X25MG</t>
  </si>
  <si>
    <t>Hydroxymočovina</t>
  </si>
  <si>
    <t>POR CPS DUR 100X500MG</t>
  </si>
  <si>
    <t>17188</t>
  </si>
  <si>
    <t>POR TBL ENT 50X500MG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</si>
  <si>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</si>
  <si>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</si>
  <si>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</si>
  <si>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</si>
  <si>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</si>
  <si>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</si>
  <si>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</si>
  <si>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</si>
  <si>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</si>
  <si>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</si>
  <si>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</si>
  <si>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</si>
  <si>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</si>
  <si>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</si>
  <si>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</si>
  <si>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</si>
  <si>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</si>
  <si>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</si>
  <si>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</si>
  <si>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203853</t>
  </si>
  <si>
    <t>POR TBL FLM 20X500MG</t>
  </si>
  <si>
    <t>Kyselina listová</t>
  </si>
  <si>
    <t>ACIDUM FOLICUM LÉČIVA</t>
  </si>
  <si>
    <t>POR TBL OBD 30X10MG</t>
  </si>
  <si>
    <t>Léčiva k terapii onemocnění jater</t>
  </si>
  <si>
    <t>181293</t>
  </si>
  <si>
    <t>ESSENTIALE FORTE 600 MG</t>
  </si>
  <si>
    <t>POR CPS DUR 30X600MG</t>
  </si>
  <si>
    <t>Levocetirizin</t>
  </si>
  <si>
    <t>TBL.MAGNESII LACTICI 0,5 GLO</t>
  </si>
  <si>
    <t>POR TBL NOB 100X500MG</t>
  </si>
  <si>
    <t>Megestrol</t>
  </si>
  <si>
    <t>100027</t>
  </si>
  <si>
    <t>Metformin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</si>
  <si>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</si>
  <si>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</si>
  <si>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</si>
  <si>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</si>
  <si>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</si>
  <si>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</si>
  <si>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</si>
  <si>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</si>
  <si>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</si>
  <si>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</si>
  <si>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</si>
  <si>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POR CPS ETD 20X25000UT</t>
  </si>
  <si>
    <t>Nitrendipin</t>
  </si>
  <si>
    <t>Ofloxacin</t>
  </si>
  <si>
    <t>POR TBL FLM 10X200MG</t>
  </si>
  <si>
    <t>59687</t>
  </si>
  <si>
    <t>25365</t>
  </si>
  <si>
    <t>Ondansetron</t>
  </si>
  <si>
    <t>ORM TBL BUC 10X4MG</t>
  </si>
  <si>
    <t>Promethazin</t>
  </si>
  <si>
    <t>Pseudoefedrin, kombinace</t>
  </si>
  <si>
    <t>POR TBL RET 7</t>
  </si>
  <si>
    <t>Rilmenidin</t>
  </si>
  <si>
    <t>Různé jiné kombinace železa</t>
  </si>
  <si>
    <t>POR TBL FLM 50X320MG/60MG</t>
  </si>
  <si>
    <t>Silymarin</t>
  </si>
  <si>
    <t>132817</t>
  </si>
  <si>
    <t>Sodná sůl metamizolu</t>
  </si>
  <si>
    <t>NOVALGIN TABLETY</t>
  </si>
  <si>
    <t>Spironolakton</t>
  </si>
  <si>
    <t>POR TBL NOB 100X25MG</t>
  </si>
  <si>
    <t>POR TBL NOB 20X480MG</t>
  </si>
  <si>
    <t>POR TBL NOB 10X960MG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</si>
  <si>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</si>
  <si>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</si>
  <si>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</si>
  <si>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</si>
  <si>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</si>
  <si>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</si>
  <si>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</si>
  <si>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</si>
  <si>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Tramadol, kombinace</t>
  </si>
  <si>
    <t>17925</t>
  </si>
  <si>
    <t>POR TBL FLM 20</t>
  </si>
  <si>
    <t>17926</t>
  </si>
  <si>
    <t>179330</t>
  </si>
  <si>
    <t>DORETA 75 MG/650 MG</t>
  </si>
  <si>
    <t>POR TBL FLM 60X75MG/650MG I</t>
  </si>
  <si>
    <t>Valaciklovir</t>
  </si>
  <si>
    <t>Vápník, kombinace s vitaminem D a/nebo jinými léčivy</t>
  </si>
  <si>
    <t>164887</t>
  </si>
  <si>
    <t>Vorikonazol</t>
  </si>
  <si>
    <t>Warfarin</t>
  </si>
  <si>
    <t>Itopridum</t>
  </si>
  <si>
    <t>166776</t>
  </si>
  <si>
    <t>ITOPRID PMCS 50 MG</t>
  </si>
  <si>
    <t>POR TBL FLM 100X50MG I</t>
  </si>
  <si>
    <t>Dále nespecifikované pomůcky</t>
  </si>
  <si>
    <t>278</t>
  </si>
  <si>
    <t>PARUKA</t>
  </si>
  <si>
    <t>PŘÍSPĚVEK POJIŠŤOVNY DO VÝŠE</t>
  </si>
  <si>
    <t>84129</t>
  </si>
  <si>
    <t>119773</t>
  </si>
  <si>
    <t>Digoxin</t>
  </si>
  <si>
    <t>DIGOXIN 0,125 LÉČIVA</t>
  </si>
  <si>
    <t>POR TBL NOB 30X0.125MG</t>
  </si>
  <si>
    <t>Chlorhexidin</t>
  </si>
  <si>
    <t>44075</t>
  </si>
  <si>
    <t>CORSODYL</t>
  </si>
  <si>
    <t>GNG AQA 1X300ML</t>
  </si>
  <si>
    <t>POR TBL ENT 100X500MG</t>
  </si>
  <si>
    <t>200935</t>
  </si>
  <si>
    <t>50353</t>
  </si>
  <si>
    <t>POR CPS DUR 30X100MG</t>
  </si>
  <si>
    <t>202700</t>
  </si>
  <si>
    <t>POR TBL ENT 60X20MG</t>
  </si>
  <si>
    <t>Kodein</t>
  </si>
  <si>
    <t>CODEIN SLOVAKOFARMA 30 MG</t>
  </si>
  <si>
    <t>POR TBL NOB 10X30MG</t>
  </si>
  <si>
    <t>Kyselina valproová</t>
  </si>
  <si>
    <t>POR TBL PRO 28X25MG</t>
  </si>
  <si>
    <t>Metronidazol</t>
  </si>
  <si>
    <t>POR TBL NOB 20X250MG</t>
  </si>
  <si>
    <t>132531</t>
  </si>
  <si>
    <t>Pantoprazol</t>
  </si>
  <si>
    <t>49112</t>
  </si>
  <si>
    <t>CONTROLOC 20 MG</t>
  </si>
  <si>
    <t>POR TBL ENT 14X20MG I</t>
  </si>
  <si>
    <t>Pitofenon a analgetika</t>
  </si>
  <si>
    <t>PREDNISON 5 LÉČIVA</t>
  </si>
  <si>
    <t>Propafenon</t>
  </si>
  <si>
    <t>Repaglinid</t>
  </si>
  <si>
    <t>149697</t>
  </si>
  <si>
    <t>ENYGLID 1 MG</t>
  </si>
  <si>
    <t>POR TBL NOB 120X1MG</t>
  </si>
  <si>
    <t>Sertralin</t>
  </si>
  <si>
    <t>138843</t>
  </si>
  <si>
    <t>POR TBL FLM 50X37.5MG/325MG I</t>
  </si>
  <si>
    <t>17929</t>
  </si>
  <si>
    <t>Posakonazol</t>
  </si>
  <si>
    <t>*1023</t>
  </si>
  <si>
    <t>*1024</t>
  </si>
  <si>
    <t>Cyklosporin</t>
  </si>
  <si>
    <t>SANDIMMUN NEORAL 50 MG</t>
  </si>
  <si>
    <t>POR CPS MOL 50X50MG</t>
  </si>
  <si>
    <t>66035</t>
  </si>
  <si>
    <t>POR CPS DUR 70X100MG</t>
  </si>
  <si>
    <t>Hydrokortison</t>
  </si>
  <si>
    <t>180827</t>
  </si>
  <si>
    <t>HYDROCORTISON 10 MG JENAPHARM</t>
  </si>
  <si>
    <t>Indapamid</t>
  </si>
  <si>
    <t>INDAP 2,5 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</si>
  <si>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</si>
  <si>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</si>
  <si>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</si>
  <si>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</si>
  <si>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</si>
  <si>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</si>
  <si>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</si>
  <si>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30X50MG</t>
  </si>
  <si>
    <t>49113</t>
  </si>
  <si>
    <t>POR TBL ENT 28X20MG I</t>
  </si>
  <si>
    <t>Ramipril</t>
  </si>
  <si>
    <t>56973</t>
  </si>
  <si>
    <t>POR TBL NOB 30X1.25MG</t>
  </si>
  <si>
    <t>119653</t>
  </si>
  <si>
    <t>POR TBL FLM 60X320MG/60MG</t>
  </si>
  <si>
    <t>119654</t>
  </si>
  <si>
    <t>POR TBL FLM 100X320MG/60MG</t>
  </si>
  <si>
    <t>107868</t>
  </si>
  <si>
    <t>APO-ALLOPURINOL</t>
  </si>
  <si>
    <t>Alprazolam</t>
  </si>
  <si>
    <t>Atenolol</t>
  </si>
  <si>
    <t>42461</t>
  </si>
  <si>
    <t>ATEHEXAL 100</t>
  </si>
  <si>
    <t>POR TBL FLM 100X100MG BLI I</t>
  </si>
  <si>
    <t>52336</t>
  </si>
  <si>
    <t>132788</t>
  </si>
  <si>
    <t>Fosinopril</t>
  </si>
  <si>
    <t>19119</t>
  </si>
  <si>
    <t>FOSINOPRIL-TEVA 20 MG</t>
  </si>
  <si>
    <t>56802</t>
  </si>
  <si>
    <t>FURORESE 40</t>
  </si>
  <si>
    <t>Glimepirid</t>
  </si>
  <si>
    <t>Chlorambucil</t>
  </si>
  <si>
    <t>187411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</si>
  <si>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</si>
  <si>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</si>
  <si>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</si>
  <si>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</si>
  <si>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</si>
  <si>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</si>
  <si>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</si>
  <si>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</si>
  <si>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155781</t>
  </si>
  <si>
    <t>Kyselina aminomethylbenzoová</t>
  </si>
  <si>
    <t>98168</t>
  </si>
  <si>
    <t>Laktulóza</t>
  </si>
  <si>
    <t>32720</t>
  </si>
  <si>
    <t>XYZAL</t>
  </si>
  <si>
    <t>POR TBL FLM 50X5MG</t>
  </si>
  <si>
    <t>Losartan</t>
  </si>
  <si>
    <t>13894</t>
  </si>
  <si>
    <t>POR TBL FLM 90X50MG I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</si>
  <si>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</si>
  <si>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</si>
  <si>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</si>
  <si>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</si>
  <si>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</si>
  <si>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</si>
  <si>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ISP 2X0.3ML</t>
  </si>
  <si>
    <t>Naftidrofuryl</t>
  </si>
  <si>
    <t>66015</t>
  </si>
  <si>
    <t>ENELBIN 100 RETARD</t>
  </si>
  <si>
    <t>POR TBL PRO 100X100MG</t>
  </si>
  <si>
    <t>119513</t>
  </si>
  <si>
    <t>LOSEPRAZOL 20 MG</t>
  </si>
  <si>
    <t>POR CPS ETD 98X20MG</t>
  </si>
  <si>
    <t>122114</t>
  </si>
  <si>
    <t>APO-OME 20</t>
  </si>
  <si>
    <t>POR CPS ETD 100X20MG</t>
  </si>
  <si>
    <t>NOLPAZA 40 MG ENTEROSOLVENTNÍ TABLETY</t>
  </si>
  <si>
    <t>POR TBL ENT 56X40MG</t>
  </si>
  <si>
    <t>Perindopril</t>
  </si>
  <si>
    <t>Potraviny pro zvláštní lékařské účely (PZLÚ)</t>
  </si>
  <si>
    <t>33862</t>
  </si>
  <si>
    <t>NUTRIDRINK MULTI FIBRE S PŘÍCHUTÍ ČOKOLÁDOVOU</t>
  </si>
  <si>
    <t>Síran železnatý</t>
  </si>
  <si>
    <t>14712</t>
  </si>
  <si>
    <t>TARDYFERON</t>
  </si>
  <si>
    <t>POR TBL RET 100X80MG FE I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</si>
  <si>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</si>
  <si>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</si>
  <si>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</si>
  <si>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</si>
  <si>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</si>
  <si>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</si>
  <si>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</si>
  <si>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</si>
  <si>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</si>
  <si>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Apixaban</t>
  </si>
  <si>
    <t>193745</t>
  </si>
  <si>
    <t>ELIQUIS 5 MG</t>
  </si>
  <si>
    <t>POR TBL FLM 60X5MG</t>
  </si>
  <si>
    <t>17435</t>
  </si>
  <si>
    <t>Jodovaný povidon</t>
  </si>
  <si>
    <t>DRM UNG 1X20GM 10%</t>
  </si>
  <si>
    <t>215608</t>
  </si>
  <si>
    <t>HELICID 10 ZENTIVA</t>
  </si>
  <si>
    <t>POR CPS ETD 28X10MG</t>
  </si>
  <si>
    <t>84128</t>
  </si>
  <si>
    <t>12494</t>
  </si>
  <si>
    <t>POR TBL FLM 14 I</t>
  </si>
  <si>
    <t>Ciklopirox</t>
  </si>
  <si>
    <t>BATRAFEN KRÉM</t>
  </si>
  <si>
    <t>DRM CRM 1X20GM/200MG</t>
  </si>
  <si>
    <t>POR SOL 1X50ML/5GM</t>
  </si>
  <si>
    <t>Doxycyklin</t>
  </si>
  <si>
    <t>97655</t>
  </si>
  <si>
    <t>DOXYBENE 100 MG</t>
  </si>
  <si>
    <t>POR CPS MOL 20X100MG</t>
  </si>
  <si>
    <t>Etamsylát</t>
  </si>
  <si>
    <t>40539</t>
  </si>
  <si>
    <t>DICYNONE 500</t>
  </si>
  <si>
    <t>POR CPS DUR 60X500MG</t>
  </si>
  <si>
    <t>50349</t>
  </si>
  <si>
    <t>POR CPS DUR 14X100MG</t>
  </si>
  <si>
    <t>POR TBL RET 14X500MG-DOUBLE BL</t>
  </si>
  <si>
    <t>214914</t>
  </si>
  <si>
    <t>124339</t>
  </si>
  <si>
    <t>POR TBL FLM 10X5MG</t>
  </si>
  <si>
    <t>POR TBL RET 14 I</t>
  </si>
  <si>
    <t>Theofylin</t>
  </si>
  <si>
    <t>44302</t>
  </si>
  <si>
    <t>POR CPS PRO 20X100MG</t>
  </si>
  <si>
    <t>Filgrastim</t>
  </si>
  <si>
    <t>84127</t>
  </si>
  <si>
    <t>132670</t>
  </si>
  <si>
    <t>125058</t>
  </si>
  <si>
    <t>Betamethason</t>
  </si>
  <si>
    <t>DRM CRM 1X30GM 0.05%</t>
  </si>
  <si>
    <t>Betaxolol</t>
  </si>
  <si>
    <t>Bisoprolol a jiná antihypertenziva</t>
  </si>
  <si>
    <t>192354</t>
  </si>
  <si>
    <t>47728</t>
  </si>
  <si>
    <t>15642</t>
  </si>
  <si>
    <t>SANDIMMUN NEORAL 100 MG</t>
  </si>
  <si>
    <t>POR CPS MOL 50X100MG</t>
  </si>
  <si>
    <t>97654</t>
  </si>
  <si>
    <t>POR CPS MOL 10X100MG</t>
  </si>
  <si>
    <t>Gabapentin</t>
  </si>
  <si>
    <t>84398</t>
  </si>
  <si>
    <t>POR CPS DUR 100X100MG</t>
  </si>
  <si>
    <t>Cholekalciferol</t>
  </si>
  <si>
    <t>POR GTT SOL 1X10ML</t>
  </si>
  <si>
    <t>Ipratropium-bromid</t>
  </si>
  <si>
    <t>INH SOL PSS 200X20MCG</t>
  </si>
  <si>
    <t>Klindamycin</t>
  </si>
  <si>
    <t>132671</t>
  </si>
  <si>
    <t>CODEIN SLOVAKOFARMA 15 MG</t>
  </si>
  <si>
    <t>POR TBL NOB 10X15MG</t>
  </si>
  <si>
    <t>97864</t>
  </si>
  <si>
    <t>POR CPS DUR 50X250MG</t>
  </si>
  <si>
    <t>POR CPS DUR 100</t>
  </si>
  <si>
    <t>Levetiracetam</t>
  </si>
  <si>
    <t>25829</t>
  </si>
  <si>
    <t>KEPPRA 250 MG</t>
  </si>
  <si>
    <t>POR TBL FLM 50X250MG</t>
  </si>
  <si>
    <t>49937</t>
  </si>
  <si>
    <t>POR TBL PRO 28X50MG</t>
  </si>
  <si>
    <t>94357</t>
  </si>
  <si>
    <t>VAG TBL 50X500MG</t>
  </si>
  <si>
    <t>Moxifloxacin</t>
  </si>
  <si>
    <t>154166</t>
  </si>
  <si>
    <t>POR TBL FLM 7X400MG</t>
  </si>
  <si>
    <t>32056</t>
  </si>
  <si>
    <t>INJ SOL ISP 10X0.2ML</t>
  </si>
  <si>
    <t>Nimesulid</t>
  </si>
  <si>
    <t>166421</t>
  </si>
  <si>
    <t>RILMENIDIN TEVA 1 MG TABLETY</t>
  </si>
  <si>
    <t>Rutosid, kombinace</t>
  </si>
  <si>
    <t>ASCORUTIN</t>
  </si>
  <si>
    <t>POR TBL FLM 50</t>
  </si>
  <si>
    <t>Silikony</t>
  </si>
  <si>
    <t>20583</t>
  </si>
  <si>
    <t>POR CPS MOL 50X40MG</t>
  </si>
  <si>
    <t>Solifenacin</t>
  </si>
  <si>
    <t>161590</t>
  </si>
  <si>
    <t>ASOLFENA 5 MG</t>
  </si>
  <si>
    <t>Sotalol</t>
  </si>
  <si>
    <t>49013</t>
  </si>
  <si>
    <t>SOTAHEXAL 80</t>
  </si>
  <si>
    <t>POR TBL NOB 50X80MG</t>
  </si>
  <si>
    <t>180444</t>
  </si>
  <si>
    <t>POR TBL FLM 90X500MG</t>
  </si>
  <si>
    <t>Valsartan</t>
  </si>
  <si>
    <t>176446</t>
  </si>
  <si>
    <t>CALCICHEW D3 200 IU</t>
  </si>
  <si>
    <t>Venlafaxin</t>
  </si>
  <si>
    <t>24980</t>
  </si>
  <si>
    <t>POR CPS PRO 50X75MG</t>
  </si>
  <si>
    <t>Zolpidem</t>
  </si>
  <si>
    <t>198052</t>
  </si>
  <si>
    <t>POR TBL FLM 14X10MG</t>
  </si>
  <si>
    <t>POR TBL EFF 10X600MG</t>
  </si>
  <si>
    <t>125062</t>
  </si>
  <si>
    <t>Betahistin</t>
  </si>
  <si>
    <t>163140</t>
  </si>
  <si>
    <t>BETAXA 20</t>
  </si>
  <si>
    <t>Cyklofosfamid</t>
  </si>
  <si>
    <t>EGILOK 100 MG</t>
  </si>
  <si>
    <t>POR TBL NOB 60X100MG</t>
  </si>
  <si>
    <t>Mometason</t>
  </si>
  <si>
    <t>16456</t>
  </si>
  <si>
    <t>NAS SPR SUS 60X50RG</t>
  </si>
  <si>
    <t>56978</t>
  </si>
  <si>
    <t>51677</t>
  </si>
  <si>
    <t>RAMIPRIL ACTAVIS 5 MG</t>
  </si>
  <si>
    <t>Sulodexid</t>
  </si>
  <si>
    <t>96118</t>
  </si>
  <si>
    <t>VESSEL DUE F</t>
  </si>
  <si>
    <t>POR CPS MOL 50X250LSU</t>
  </si>
  <si>
    <t>Valganciklovir</t>
  </si>
  <si>
    <t>POR TBL FLM 60X450MG</t>
  </si>
  <si>
    <t>Alfakalcidol</t>
  </si>
  <si>
    <t>14329</t>
  </si>
  <si>
    <t>ALPHA D3 0,25 MIKROGRAMU</t>
  </si>
  <si>
    <t>POR CPS MOL 30X0.25RG</t>
  </si>
  <si>
    <t>Desloratadin</t>
  </si>
  <si>
    <t>168835</t>
  </si>
  <si>
    <t>DASSELTA 5 MG</t>
  </si>
  <si>
    <t>POR TBL FLM 20X5MG</t>
  </si>
  <si>
    <t>Chlorprotixen</t>
  </si>
  <si>
    <t>75428</t>
  </si>
  <si>
    <t>CHLORPROTHIXEN 50 LÉČIVA</t>
  </si>
  <si>
    <t>10081</t>
  </si>
  <si>
    <t>Lerkanidipin</t>
  </si>
  <si>
    <t>16457</t>
  </si>
  <si>
    <t>Montelukast</t>
  </si>
  <si>
    <t>181797</t>
  </si>
  <si>
    <t>MONTELUKAST ABBOTT 10 MG POTAHOVANÉ TABLETY</t>
  </si>
  <si>
    <t>49115</t>
  </si>
  <si>
    <t>POR TBL ENT 100X20MG</t>
  </si>
  <si>
    <t>Rabeprazol</t>
  </si>
  <si>
    <t>157143</t>
  </si>
  <si>
    <t>26891</t>
  </si>
  <si>
    <t>125059</t>
  </si>
  <si>
    <t>132811</t>
  </si>
  <si>
    <t>Bisoprolol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</si>
  <si>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</si>
  <si>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</si>
  <si>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</si>
  <si>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</si>
  <si>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</si>
  <si>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</si>
  <si>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Irbesartan</t>
  </si>
  <si>
    <t>158011</t>
  </si>
  <si>
    <t>ISAME 150 MG</t>
  </si>
  <si>
    <t>POR TBL NOB 100X150MG</t>
  </si>
  <si>
    <t>Kalcitriol</t>
  </si>
  <si>
    <t>14095</t>
  </si>
  <si>
    <t>OSTEOD 0,25 MIKROGRAMŮ</t>
  </si>
  <si>
    <t>14096</t>
  </si>
  <si>
    <t>POR CPS MOL 100X0.25RG</t>
  </si>
  <si>
    <t>14935</t>
  </si>
  <si>
    <t>ROCALTROL 0,25 MIKROGRAMU</t>
  </si>
  <si>
    <t>203295</t>
  </si>
  <si>
    <t>POR TBL RET 20X500MG-DOUBLE BL</t>
  </si>
  <si>
    <t>151142</t>
  </si>
  <si>
    <t>13892</t>
  </si>
  <si>
    <t>POR TBL FLM 30X50MG I</t>
  </si>
  <si>
    <t>Melperon</t>
  </si>
  <si>
    <t>69447</t>
  </si>
  <si>
    <t>1017</t>
  </si>
  <si>
    <t>POR TBL FLM 100X0.4MG</t>
  </si>
  <si>
    <t>Nitrofurantoin</t>
  </si>
  <si>
    <t>Pregabalin</t>
  </si>
  <si>
    <t>28217</t>
  </si>
  <si>
    <t>POR CPS DUR 56X75MG</t>
  </si>
  <si>
    <t>92644</t>
  </si>
  <si>
    <t>POR CPS PRO 50X125MG</t>
  </si>
  <si>
    <t>214902</t>
  </si>
  <si>
    <t>17924</t>
  </si>
  <si>
    <t>201611</t>
  </si>
  <si>
    <t>Vápník, kombinace různých solí</t>
  </si>
  <si>
    <t>146892</t>
  </si>
  <si>
    <t>ZOLPIDEM MYLAN 10 MG</t>
  </si>
  <si>
    <t>Homeopatika (česká ATC skupina)</t>
  </si>
  <si>
    <t>115226</t>
  </si>
  <si>
    <t>KALIUM CHLORATUM</t>
  </si>
  <si>
    <t>POR TBL NOB 80 D5-D30</t>
  </si>
  <si>
    <t>216285</t>
  </si>
  <si>
    <t>POR TBL NOB 90X300MG</t>
  </si>
  <si>
    <t>Ambroxol</t>
  </si>
  <si>
    <t>96039</t>
  </si>
  <si>
    <t>CIPRINOL 500</t>
  </si>
  <si>
    <t>26323</t>
  </si>
  <si>
    <t>POR TBL FLM 7X5MG</t>
  </si>
  <si>
    <t>Escitalopram</t>
  </si>
  <si>
    <t>171577</t>
  </si>
  <si>
    <t>MAGNESIUM LACTATE BIOMEDICA 500 MG TABLETY</t>
  </si>
  <si>
    <t>POR TBL NOB 50X500MG</t>
  </si>
  <si>
    <t>186334</t>
  </si>
  <si>
    <t>25364</t>
  </si>
  <si>
    <t>POR CPS ETD 14X20MG</t>
  </si>
  <si>
    <t>13388</t>
  </si>
  <si>
    <t>POR CPS MOL 25X40MG</t>
  </si>
  <si>
    <t>Umělé slzy a jiné indiferentní přípravky</t>
  </si>
  <si>
    <t>49629</t>
  </si>
  <si>
    <t>TEARS NATURALE II</t>
  </si>
  <si>
    <t>OPH GTT SOL 1X15ML</t>
  </si>
  <si>
    <t>86656</t>
  </si>
  <si>
    <t>NEUROL 1,0</t>
  </si>
  <si>
    <t>Atropin</t>
  </si>
  <si>
    <t>ATROPIN-POS 0,5%</t>
  </si>
  <si>
    <t>6408</t>
  </si>
  <si>
    <t>EQUORAL</t>
  </si>
  <si>
    <t>11063</t>
  </si>
  <si>
    <t>POR TBL FLM 30X600MG</t>
  </si>
  <si>
    <t>Interferon alfa-2a</t>
  </si>
  <si>
    <t>180643</t>
  </si>
  <si>
    <t>POR TBL ENT 60X40MG II</t>
  </si>
  <si>
    <t>Paracetamol</t>
  </si>
  <si>
    <t>Perindopril a amlodipin</t>
  </si>
  <si>
    <t>Prednisolon a antiseptika</t>
  </si>
  <si>
    <t>27151</t>
  </si>
  <si>
    <t>POR CPS DUR 200X150MG</t>
  </si>
  <si>
    <t>Ramipril a amlodipin</t>
  </si>
  <si>
    <t>177285</t>
  </si>
  <si>
    <t>EGIRAMLON 10 MG/5 MG</t>
  </si>
  <si>
    <t>POR CPS DUR 60</t>
  </si>
  <si>
    <t>Trazodon</t>
  </si>
  <si>
    <t>POR TBL RET 60X150MG</t>
  </si>
  <si>
    <t>198056</t>
  </si>
  <si>
    <t>POR TBL ENT 10X500MG</t>
  </si>
  <si>
    <t>Amitriptylin</t>
  </si>
  <si>
    <t>87166</t>
  </si>
  <si>
    <t>AMITRIPTYLIN-SLOVAKOFARMA</t>
  </si>
  <si>
    <t>POR TBL FLM 20X28.3MG</t>
  </si>
  <si>
    <t>Dihydrokodein</t>
  </si>
  <si>
    <t>41823</t>
  </si>
  <si>
    <t>POR TBL RET 60X60MG</t>
  </si>
  <si>
    <t>50348</t>
  </si>
  <si>
    <t>POR CPS DUR 6X100MG</t>
  </si>
  <si>
    <t>203289</t>
  </si>
  <si>
    <t>Kyanokobalamin</t>
  </si>
  <si>
    <t>VITAMIN B12 LÉČIVA 1000 MCG</t>
  </si>
  <si>
    <t>SDR+IMS INJ SOL 5X1ML</t>
  </si>
  <si>
    <t>14812</t>
  </si>
  <si>
    <t>POR CPS ETD 100X25000UT</t>
  </si>
  <si>
    <t>132526</t>
  </si>
  <si>
    <t>HELICID 10</t>
  </si>
  <si>
    <t>25362</t>
  </si>
  <si>
    <t>202859</t>
  </si>
  <si>
    <t>HELICID 40 MG</t>
  </si>
  <si>
    <t>POR CPS ETD 90X40MG III SKLO</t>
  </si>
  <si>
    <t>56982</t>
  </si>
  <si>
    <t>196017</t>
  </si>
  <si>
    <t>METAMIZOL STADA 500 MG/ML PERORÁLNÍ KAPKY, ROZTOK</t>
  </si>
  <si>
    <t>POR GTT SOL 1X50ML/25000MG</t>
  </si>
  <si>
    <t>178533</t>
  </si>
  <si>
    <t>TELMISARTAN APOTEX 80 MG</t>
  </si>
  <si>
    <t>Deferasirox</t>
  </si>
  <si>
    <t>202889</t>
  </si>
  <si>
    <t>POR TBL FLM 10X250MG</t>
  </si>
  <si>
    <t>47726</t>
  </si>
  <si>
    <t>POR TBL FLM 14X250MG</t>
  </si>
  <si>
    <t>Deferipron</t>
  </si>
  <si>
    <t>Enalapril</t>
  </si>
  <si>
    <t>59643</t>
  </si>
  <si>
    <t>ENAP 5 MG</t>
  </si>
  <si>
    <t>188849</t>
  </si>
  <si>
    <t>STACYL 100 MG ENTEROSOLVENTNÍ TABLETY</t>
  </si>
  <si>
    <t>POR TBL ENT 90X100MG I</t>
  </si>
  <si>
    <t>Kyselina klodronová</t>
  </si>
  <si>
    <t>BONEFOS 800 MG</t>
  </si>
  <si>
    <t>POR TBL FLM 60X800MG</t>
  </si>
  <si>
    <t>Levothyroxin, sodná sůl</t>
  </si>
  <si>
    <t>69190</t>
  </si>
  <si>
    <t>POR TBL NOB 50X50RG</t>
  </si>
  <si>
    <t>VAG TBL 10X500MG</t>
  </si>
  <si>
    <t>IVN INF CNC SOL 10X5ML</t>
  </si>
  <si>
    <t>146893</t>
  </si>
  <si>
    <t>Aceklofenak</t>
  </si>
  <si>
    <t>160839</t>
  </si>
  <si>
    <t>BIOFENAC 100 MG POTAHOVANÉ TABLETY</t>
  </si>
  <si>
    <t>107869</t>
  </si>
  <si>
    <t>91788</t>
  </si>
  <si>
    <t>NEUROL 0,25</t>
  </si>
  <si>
    <t>Aminokyseliny včetně kombinací s polypeptidy</t>
  </si>
  <si>
    <t>88116</t>
  </si>
  <si>
    <t>KETOSTERIL</t>
  </si>
  <si>
    <t>POR TBL FLM 300</t>
  </si>
  <si>
    <t>162902</t>
  </si>
  <si>
    <t>ORCAL NEO 5 MG</t>
  </si>
  <si>
    <t>Anagrelid</t>
  </si>
  <si>
    <t>47614</t>
  </si>
  <si>
    <t>THROMBOREDUCTIN 0,5 MG</t>
  </si>
  <si>
    <t>POR CPS DUR 100X0.5MG</t>
  </si>
  <si>
    <t>201642</t>
  </si>
  <si>
    <t>Antipropulziva</t>
  </si>
  <si>
    <t>65388</t>
  </si>
  <si>
    <t>TENORMIN 50</t>
  </si>
  <si>
    <t>42460</t>
  </si>
  <si>
    <t>POR TBL FLM 50X100MG BLI I</t>
  </si>
  <si>
    <t>Atorvastatin</t>
  </si>
  <si>
    <t>132529</t>
  </si>
  <si>
    <t>93015</t>
  </si>
  <si>
    <t>3801</t>
  </si>
  <si>
    <t>CONCOR COR 2,5 MG</t>
  </si>
  <si>
    <t>POR TBL FLM 28X2.5MG</t>
  </si>
  <si>
    <t>197056</t>
  </si>
  <si>
    <t>BIGITAL 5 MG/5 MG</t>
  </si>
  <si>
    <t>197058</t>
  </si>
  <si>
    <t>LEXAURIN 3</t>
  </si>
  <si>
    <t>155683</t>
  </si>
  <si>
    <t>ZYRTEC</t>
  </si>
  <si>
    <t>132523</t>
  </si>
  <si>
    <t>17427</t>
  </si>
  <si>
    <t>15154</t>
  </si>
  <si>
    <t>CITALON 10 MG</t>
  </si>
  <si>
    <t>26330</t>
  </si>
  <si>
    <t>OPH UNG 1X3.5GM</t>
  </si>
  <si>
    <t>Diazepam</t>
  </si>
  <si>
    <t>DIAZEPAM SLOVAKOFARMA 5 MG</t>
  </si>
  <si>
    <t>Diklofenak</t>
  </si>
  <si>
    <t>POR CPS RDR 30X75MG I</t>
  </si>
  <si>
    <t>169278</t>
  </si>
  <si>
    <t>132647</t>
  </si>
  <si>
    <t>132660</t>
  </si>
  <si>
    <t>132632</t>
  </si>
  <si>
    <t>132634</t>
  </si>
  <si>
    <t>132806</t>
  </si>
  <si>
    <t>4013</t>
  </si>
  <si>
    <t>DOXYBENE 200 MG TABLETY</t>
  </si>
  <si>
    <t>POR TBL NOB 10X200MG</t>
  </si>
  <si>
    <t>Fenofibrát</t>
  </si>
  <si>
    <t>150740</t>
  </si>
  <si>
    <t>56804</t>
  </si>
  <si>
    <t>56809</t>
  </si>
  <si>
    <t>POR TBL NOB 100X125MG</t>
  </si>
  <si>
    <t>Glukosamin</t>
  </si>
  <si>
    <t>59645</t>
  </si>
  <si>
    <t>DONA</t>
  </si>
  <si>
    <t>POR PLV SOL 20X1.5GM</t>
  </si>
  <si>
    <t>Guajfenesin</t>
  </si>
  <si>
    <t>POR TBL OBD 30X200MG</t>
  </si>
  <si>
    <t>215978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</si>
  <si>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</si>
  <si>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</si>
  <si>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</si>
  <si>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</si>
  <si>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</si>
  <si>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</si>
  <si>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</si>
  <si>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</si>
  <si>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</si>
  <si>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</si>
  <si>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Isosorbid-mononitrát</t>
  </si>
  <si>
    <t>96188</t>
  </si>
  <si>
    <t>MONOSAN 40 MG</t>
  </si>
  <si>
    <t>Isradipin</t>
  </si>
  <si>
    <t>125866</t>
  </si>
  <si>
    <t>POR CPS PRO 100X5MG</t>
  </si>
  <si>
    <t>187413</t>
  </si>
  <si>
    <t>Jiná antibiotika pro lokální aplikaci</t>
  </si>
  <si>
    <t>DRM UNG 10GM</t>
  </si>
  <si>
    <t>Jiná střevní antiinfektiva</t>
  </si>
  <si>
    <t>POR TBL FLM 20X250MG</t>
  </si>
  <si>
    <t>14098</t>
  </si>
  <si>
    <t>10680</t>
  </si>
  <si>
    <t>POR TBL NOB 30X12.5MG</t>
  </si>
  <si>
    <t>14839</t>
  </si>
  <si>
    <t>DILATREND 6,25</t>
  </si>
  <si>
    <t>POR TBL NOB 30X6.25MG</t>
  </si>
  <si>
    <t>132644</t>
  </si>
  <si>
    <t>POR TBL NOB 14X500MG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</si>
  <si>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</si>
  <si>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</si>
  <si>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</si>
  <si>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</si>
  <si>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</si>
  <si>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</si>
  <si>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</si>
  <si>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</si>
  <si>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10X325MG/28.73MG</t>
  </si>
  <si>
    <t>Kombinace různých antibiotik</t>
  </si>
  <si>
    <t>OPH UNG 1X5GM</t>
  </si>
  <si>
    <t>Komplex železa s isomaltosou</t>
  </si>
  <si>
    <t>POR TBL MND 30X100MG</t>
  </si>
  <si>
    <t>POR GTT SOL 30 ML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</si>
  <si>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</si>
  <si>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</si>
  <si>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</si>
  <si>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</si>
  <si>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</si>
  <si>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</si>
  <si>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</si>
  <si>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188848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</si>
  <si>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</si>
  <si>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</si>
  <si>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</si>
  <si>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</si>
  <si>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</si>
  <si>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</si>
  <si>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</si>
  <si>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106344</t>
  </si>
  <si>
    <t>LANZUL 15 MG</t>
  </si>
  <si>
    <t>POR CPS ETD 28X15MG</t>
  </si>
  <si>
    <t>Lisinopril</t>
  </si>
  <si>
    <t>53641</t>
  </si>
  <si>
    <t>DIROTON 5 MG</t>
  </si>
  <si>
    <t>Loperamid</t>
  </si>
  <si>
    <t>POR TBL OBD 50</t>
  </si>
  <si>
    <t>Melfalan</t>
  </si>
  <si>
    <t>192842</t>
  </si>
  <si>
    <t>199465</t>
  </si>
  <si>
    <t>12354</t>
  </si>
  <si>
    <t>49934</t>
  </si>
  <si>
    <t>POR TBL PRO 30X25MG</t>
  </si>
  <si>
    <t>POR TBL ENT 30X220MG</t>
  </si>
  <si>
    <t>POR CPS ETD 50X25000UT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</si>
  <si>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</si>
  <si>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</si>
  <si>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</si>
  <si>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</si>
  <si>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</si>
  <si>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</si>
  <si>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</si>
  <si>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</si>
  <si>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POR CPS ETD 56X20MG</t>
  </si>
  <si>
    <t>17104</t>
  </si>
  <si>
    <t>202860</t>
  </si>
  <si>
    <t>POR CPS ETD 90X40MG IV SKLO</t>
  </si>
  <si>
    <t>215606</t>
  </si>
  <si>
    <t>11632</t>
  </si>
  <si>
    <t>POR TBL FLM 6X8MG</t>
  </si>
  <si>
    <t>49114</t>
  </si>
  <si>
    <t>POR TBL ENT 56X20MG</t>
  </si>
  <si>
    <t>128808</t>
  </si>
  <si>
    <t>180561</t>
  </si>
  <si>
    <t>POR TBL ENT 60X20MG I</t>
  </si>
  <si>
    <t>Paracetamol, kombinace kromě psycholeptik</t>
  </si>
  <si>
    <t>POR TBL FLM 24X325MG/30MG/15MG</t>
  </si>
  <si>
    <t>Pentoxifylin</t>
  </si>
  <si>
    <t>20028</t>
  </si>
  <si>
    <t>AGAPURIN SR 400</t>
  </si>
  <si>
    <t>POR TBL PRO 100X400MG</t>
  </si>
  <si>
    <t>85160</t>
  </si>
  <si>
    <t>PRENESSA 4 MG</t>
  </si>
  <si>
    <t>187817</t>
  </si>
  <si>
    <t>TONARSSA 8 MG/10 MG</t>
  </si>
  <si>
    <t>187812</t>
  </si>
  <si>
    <t>187796</t>
  </si>
  <si>
    <t>TONARSSA 4 MG/10 MG</t>
  </si>
  <si>
    <t>Perindopril a diuretika</t>
  </si>
  <si>
    <t>50335</t>
  </si>
  <si>
    <t>28223</t>
  </si>
  <si>
    <t>POR CPS DUR 56X150MG</t>
  </si>
  <si>
    <t>28224</t>
  </si>
  <si>
    <t>POR CPS DUR 100X150MG</t>
  </si>
  <si>
    <t>29962</t>
  </si>
  <si>
    <t>91003</t>
  </si>
  <si>
    <t>RYTMONORM 150 MG</t>
  </si>
  <si>
    <t>186337</t>
  </si>
  <si>
    <t>POR TBL FLM 100X150MG</t>
  </si>
  <si>
    <t>83059</t>
  </si>
  <si>
    <t>POR TBL RET 14</t>
  </si>
  <si>
    <t>56974</t>
  </si>
  <si>
    <t>POR TBL NOB 50X1.25MG</t>
  </si>
  <si>
    <t>56977</t>
  </si>
  <si>
    <t>149696</t>
  </si>
  <si>
    <t>POR TBL NOB 90X1MG</t>
  </si>
  <si>
    <t>149702</t>
  </si>
  <si>
    <t>ENYGLID 2 MG</t>
  </si>
  <si>
    <t>POR TBL NOB 90X2MG</t>
  </si>
  <si>
    <t>149695</t>
  </si>
  <si>
    <t>POR TBL NOB 60X1MG</t>
  </si>
  <si>
    <t>149700</t>
  </si>
  <si>
    <t>125641</t>
  </si>
  <si>
    <t>166423</t>
  </si>
  <si>
    <t>166422</t>
  </si>
  <si>
    <t>Rivaroxaban</t>
  </si>
  <si>
    <t>168897</t>
  </si>
  <si>
    <t>XARELTO 15 MG</t>
  </si>
  <si>
    <t>POR TBL FLM 28X15MG</t>
  </si>
  <si>
    <t>168906</t>
  </si>
  <si>
    <t>XARELTO 20 MG</t>
  </si>
  <si>
    <t>POR TBL FLM 100X1X20MG</t>
  </si>
  <si>
    <t>500719</t>
  </si>
  <si>
    <t>XARELTO 10 MG</t>
  </si>
  <si>
    <t>POR TBL FLM 100X1X10MG</t>
  </si>
  <si>
    <t>3424</t>
  </si>
  <si>
    <t>AKTIFERRIN COMPOSITUM</t>
  </si>
  <si>
    <t>POR CPS MOL 100</t>
  </si>
  <si>
    <t>94584</t>
  </si>
  <si>
    <t>AKTIFERRIN</t>
  </si>
  <si>
    <t>POR CPS MOL 50</t>
  </si>
  <si>
    <t>Sildenafil</t>
  </si>
  <si>
    <t>26912</t>
  </si>
  <si>
    <t>VIAGRA 100 MG</t>
  </si>
  <si>
    <t>POR TBL FLM 4X100MG I</t>
  </si>
  <si>
    <t>214598</t>
  </si>
  <si>
    <t>VEROSPIRON 100 MG</t>
  </si>
  <si>
    <t>57339</t>
  </si>
  <si>
    <t>POR TBL NOB 100X25MG(LAHV.)</t>
  </si>
  <si>
    <t>Stroncium-ranelát</t>
  </si>
  <si>
    <t>28270</t>
  </si>
  <si>
    <t>PROTELOS 2 G</t>
  </si>
  <si>
    <t>POR GRA SUS 56X2GM</t>
  </si>
  <si>
    <t>96117</t>
  </si>
  <si>
    <t>Sumatriptan</t>
  </si>
  <si>
    <t>115449</t>
  </si>
  <si>
    <t>SUMATRIPTAN ACTAVIS 50 MG</t>
  </si>
  <si>
    <t>POR TBL OBD 6X50MG II</t>
  </si>
  <si>
    <t>115448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</si>
  <si>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</si>
  <si>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</si>
  <si>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</si>
  <si>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</si>
  <si>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</si>
  <si>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</si>
  <si>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</si>
  <si>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</si>
  <si>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29678</t>
  </si>
  <si>
    <t>POR TBL NOB 30X1</t>
  </si>
  <si>
    <t>132631</t>
  </si>
  <si>
    <t>Thiamin (vitamin B1)</t>
  </si>
  <si>
    <t>75025</t>
  </si>
  <si>
    <t>THIAMIN LÉČIVA</t>
  </si>
  <si>
    <t>POR TBL NOB 20X50MG</t>
  </si>
  <si>
    <t>Tobramycin</t>
  </si>
  <si>
    <t>OPH GTT SOL 1X5ML/15MG</t>
  </si>
  <si>
    <t>42776</t>
  </si>
  <si>
    <t>TRALGIT SR 150</t>
  </si>
  <si>
    <t>84262</t>
  </si>
  <si>
    <t>TRALGIT GTT.</t>
  </si>
  <si>
    <t>POR GTT SOL 1X96ML</t>
  </si>
  <si>
    <t>179327</t>
  </si>
  <si>
    <t>POR TBL FLM 30X75MG/650MG I</t>
  </si>
  <si>
    <t>197863</t>
  </si>
  <si>
    <t>PALGOTAL 75 MG/650 MG</t>
  </si>
  <si>
    <t>197862</t>
  </si>
  <si>
    <t>Triamcinolon</t>
  </si>
  <si>
    <t>TRIAMCINOLON LÉČIVA UNG</t>
  </si>
  <si>
    <t>DRM UNG 1X10GM</t>
  </si>
  <si>
    <t>189077</t>
  </si>
  <si>
    <t>189081</t>
  </si>
  <si>
    <t>POR TBL MND 100</t>
  </si>
  <si>
    <t>94114</t>
  </si>
  <si>
    <t>WARFARIN ORION 5 MG</t>
  </si>
  <si>
    <t>146889</t>
  </si>
  <si>
    <t>146890</t>
  </si>
  <si>
    <t>146894</t>
  </si>
  <si>
    <t>16285</t>
  </si>
  <si>
    <t>STILNOX</t>
  </si>
  <si>
    <t>16286</t>
  </si>
  <si>
    <t>163146</t>
  </si>
  <si>
    <t>Železo v kombinaci s kyanokobalaminem a kyselinou listovou</t>
  </si>
  <si>
    <t>59571</t>
  </si>
  <si>
    <t>FERRO-FOLGAMMA</t>
  </si>
  <si>
    <t>POR CPS MOL 100X37MG/5MG/0.01M</t>
  </si>
  <si>
    <t>Oktreotid</t>
  </si>
  <si>
    <t>15247</t>
  </si>
  <si>
    <t>SANDOSTATIN 0,2 MG/ML</t>
  </si>
  <si>
    <t>INJ SOL+INF CNC SOL 1X5ML/1MG</t>
  </si>
  <si>
    <t>191730</t>
  </si>
  <si>
    <t>132878</t>
  </si>
  <si>
    <t>POR TBL EFF 20X600MG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</si>
  <si>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</si>
  <si>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</si>
  <si>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</si>
  <si>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</si>
  <si>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</si>
  <si>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</si>
  <si>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</si>
  <si>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153976</t>
  </si>
  <si>
    <t>AZITROMYCIN MYLAN 500 MG</t>
  </si>
  <si>
    <t>POR TBL FLM 24X500MG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</si>
  <si>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</si>
  <si>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</si>
  <si>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</si>
  <si>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</si>
  <si>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</si>
  <si>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</si>
  <si>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</si>
  <si>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28834</t>
  </si>
  <si>
    <t>POR TBL DIS 90X2.5MG</t>
  </si>
  <si>
    <t>2478</t>
  </si>
  <si>
    <t>DIAZEPAM SLOVAKOFARMA 10 MG</t>
  </si>
  <si>
    <t>POR TBL NOB 20X10MG</t>
  </si>
  <si>
    <t>POR TBL RET 60X60MG B</t>
  </si>
  <si>
    <t>41826</t>
  </si>
  <si>
    <t>DHC CONTINUS 90 MG</t>
  </si>
  <si>
    <t>POR TBL RET 60X90MG B</t>
  </si>
  <si>
    <t>41799</t>
  </si>
  <si>
    <t>POR TBL RET 30X60MG B</t>
  </si>
  <si>
    <t>46622</t>
  </si>
  <si>
    <t>UNO</t>
  </si>
  <si>
    <t>POR TBL PRO 50X150MG</t>
  </si>
  <si>
    <t>202787</t>
  </si>
  <si>
    <t>DRM GEL 1X100GM I</t>
  </si>
  <si>
    <t>185471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</si>
  <si>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</si>
  <si>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</si>
  <si>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</si>
  <si>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</si>
  <si>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</si>
  <si>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</si>
  <si>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</si>
  <si>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</si>
  <si>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</si>
  <si>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</si>
  <si>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</si>
  <si>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</si>
  <si>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</si>
  <si>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</si>
  <si>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</si>
  <si>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</si>
  <si>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</si>
  <si>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84402</t>
  </si>
  <si>
    <t>POR CPS DUR 100X400MG</t>
  </si>
  <si>
    <t>Gliklazid</t>
  </si>
  <si>
    <t>112668</t>
  </si>
  <si>
    <t>GLYCLADA 30 MG</t>
  </si>
  <si>
    <t>POR TBL RET 90X30MG</t>
  </si>
  <si>
    <t>Glycerol-trinitrát</t>
  </si>
  <si>
    <t>ORM SPR SLG 10GM I</t>
  </si>
  <si>
    <t>Hydrochlorothiazid a kalium šetřící diuretika</t>
  </si>
  <si>
    <t>94805</t>
  </si>
  <si>
    <t>47717</t>
  </si>
  <si>
    <t>32081</t>
  </si>
  <si>
    <t>Indobufen</t>
  </si>
  <si>
    <t>200077</t>
  </si>
  <si>
    <t>SDR INJ SOL ISP 6X0.5ML</t>
  </si>
  <si>
    <t>21795</t>
  </si>
  <si>
    <t>Jiná antiinfektiva</t>
  </si>
  <si>
    <t>OPH UNG 1X5GM/5MG</t>
  </si>
  <si>
    <t>Ketoprofen</t>
  </si>
  <si>
    <t>16287</t>
  </si>
  <si>
    <t>FASTUM GEL</t>
  </si>
  <si>
    <t>DRM GEL 1X100GM</t>
  </si>
  <si>
    <t>141036</t>
  </si>
  <si>
    <t>TROMBEX 75 MG POTAHOVANÉ TABLETY</t>
  </si>
  <si>
    <t>POR TBL FLM 90X75MG</t>
  </si>
  <si>
    <t>169252</t>
  </si>
  <si>
    <t>Klotrimazol</t>
  </si>
  <si>
    <t>58654</t>
  </si>
  <si>
    <t>CLOTRIMAZOL AL 200</t>
  </si>
  <si>
    <t>VAG TBL 3X200MG+APL</t>
  </si>
  <si>
    <t>DRM CRM 1X20GM 1%</t>
  </si>
  <si>
    <t>86397</t>
  </si>
  <si>
    <t>DRM CRM 1X50GM 1%</t>
  </si>
  <si>
    <t>90</t>
  </si>
  <si>
    <t>91019</t>
  </si>
  <si>
    <t>ANOPYRIN 400 MG</t>
  </si>
  <si>
    <t>POR TBL NOB 100X400MG</t>
  </si>
  <si>
    <t>46221</t>
  </si>
  <si>
    <t>ASPIRIN 100</t>
  </si>
  <si>
    <t>132612</t>
  </si>
  <si>
    <t>Lamivudin</t>
  </si>
  <si>
    <t>27036</t>
  </si>
  <si>
    <t>ZEFFIX 100 MG</t>
  </si>
  <si>
    <t>POR TBL FLM 84X100MG</t>
  </si>
  <si>
    <t>Makrogol</t>
  </si>
  <si>
    <t>POR PLV SOL 4X64GM</t>
  </si>
  <si>
    <t>32104</t>
  </si>
  <si>
    <t>POR TBL NOB 60X160MG</t>
  </si>
  <si>
    <t>Měkký parafin a tukové produkty</t>
  </si>
  <si>
    <t>BETALOC SR 200 MG</t>
  </si>
  <si>
    <t>58036</t>
  </si>
  <si>
    <t>POR TBL PRO 56X50MG</t>
  </si>
  <si>
    <t>192522</t>
  </si>
  <si>
    <t>NAS SPR SUS 3X140X50RG</t>
  </si>
  <si>
    <t>200152</t>
  </si>
  <si>
    <t>NAS SPR SUS 2X140X50RG</t>
  </si>
  <si>
    <t>Mykofenolová kyselina</t>
  </si>
  <si>
    <t>18963</t>
  </si>
  <si>
    <t>MYFORTIC 180 MG</t>
  </si>
  <si>
    <t>POR TBL ENT 100X180MG</t>
  </si>
  <si>
    <t>Nifedipin</t>
  </si>
  <si>
    <t>93460</t>
  </si>
  <si>
    <t>CORDIPIN RETARD</t>
  </si>
  <si>
    <t>12893</t>
  </si>
  <si>
    <t>17186</t>
  </si>
  <si>
    <t>POR GRA SUS 15X100MG</t>
  </si>
  <si>
    <t>158355</t>
  </si>
  <si>
    <t>OMEPRAZOL MYLAN 20 MG</t>
  </si>
  <si>
    <t>128810</t>
  </si>
  <si>
    <t>POR TBL ENT 100X20MG I</t>
  </si>
  <si>
    <t>Pyridoxin (vitamin B6)</t>
  </si>
  <si>
    <t>PYRIDOXIN LÉČIVA</t>
  </si>
  <si>
    <t>23961</t>
  </si>
  <si>
    <t>AMPRILAN 2,5</t>
  </si>
  <si>
    <t>POR TBL NOB 90X2.5MG</t>
  </si>
  <si>
    <t>23965</t>
  </si>
  <si>
    <t>AMPRILAN 5</t>
  </si>
  <si>
    <t>Rifaximin</t>
  </si>
  <si>
    <t>Salbutamol</t>
  </si>
  <si>
    <t>POR TBL OBD 100X150MG</t>
  </si>
  <si>
    <t>14711</t>
  </si>
  <si>
    <t>POR TBL RET 30X80MG FE I</t>
  </si>
  <si>
    <t>Sulfadiazin, stříbrná sůl, kombinace</t>
  </si>
  <si>
    <t>14877</t>
  </si>
  <si>
    <t>IALUGEN PLUS</t>
  </si>
  <si>
    <t>DRM CRM 60GM</t>
  </si>
  <si>
    <t>146283</t>
  </si>
  <si>
    <t>SUMATRIPTAN MYLAN 50 MG</t>
  </si>
  <si>
    <t>Takrolimus</t>
  </si>
  <si>
    <t>168384</t>
  </si>
  <si>
    <t>ADVAGRAF 1 MG</t>
  </si>
  <si>
    <t>POR CPS PRO 30X1X1MG</t>
  </si>
  <si>
    <t>Tiotropium-bromid</t>
  </si>
  <si>
    <t>18959</t>
  </si>
  <si>
    <t>SPIRIVA</t>
  </si>
  <si>
    <t>INH PLV CPS 90X18RG</t>
  </si>
  <si>
    <t>12687</t>
  </si>
  <si>
    <t>TRAMAL RETARD TABLETY 100 MG</t>
  </si>
  <si>
    <t>4306</t>
  </si>
  <si>
    <t>TRAMAL TOBOLKY 50 MG</t>
  </si>
  <si>
    <t>POR CPS DUR 20X50MG I</t>
  </si>
  <si>
    <t>104503</t>
  </si>
  <si>
    <t>MABRON RETARD 200</t>
  </si>
  <si>
    <t>POR TBL PRO 60X200MG</t>
  </si>
  <si>
    <t>42779</t>
  </si>
  <si>
    <t>POR TBL PRO 10X200MG</t>
  </si>
  <si>
    <t>Trimetazidin</t>
  </si>
  <si>
    <t>32918</t>
  </si>
  <si>
    <t>POR TBL RET 90X35MG</t>
  </si>
  <si>
    <t>32920</t>
  </si>
  <si>
    <t>POR TBL RET 120X35MG</t>
  </si>
  <si>
    <t>Urea</t>
  </si>
  <si>
    <t>94776</t>
  </si>
  <si>
    <t>ZOLPINOX</t>
  </si>
  <si>
    <t>POR TBL FLM 50X10MG</t>
  </si>
  <si>
    <t>163145</t>
  </si>
  <si>
    <t>214600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</si>
  <si>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</si>
  <si>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</si>
  <si>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</si>
  <si>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</si>
  <si>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</si>
  <si>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</si>
  <si>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Pneumococcus, purifikované polysacharidové antigeny konjugov</t>
  </si>
  <si>
    <t>149868</t>
  </si>
  <si>
    <t>PREVENAR 13</t>
  </si>
  <si>
    <t>IMS INJ SUS 1X0.5ML+J</t>
  </si>
  <si>
    <t>Kladribin</t>
  </si>
  <si>
    <t>107234</t>
  </si>
  <si>
    <t>132841</t>
  </si>
  <si>
    <t>169211</t>
  </si>
  <si>
    <t>AMBROSAN 15 MG/5 ML SIRUP</t>
  </si>
  <si>
    <t>POR SIR 1X100ML/300MG</t>
  </si>
  <si>
    <t>45011</t>
  </si>
  <si>
    <t>POR TBL FLM 6X500MG</t>
  </si>
  <si>
    <t>Betamethason a antibiotika</t>
  </si>
  <si>
    <t>DRM UNG 30GM</t>
  </si>
  <si>
    <t>176914</t>
  </si>
  <si>
    <t>132600</t>
  </si>
  <si>
    <t>Cyproheptadin</t>
  </si>
  <si>
    <t>2868</t>
  </si>
  <si>
    <t>PERITOL</t>
  </si>
  <si>
    <t>27899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</si>
  <si>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</si>
  <si>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</si>
  <si>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</si>
  <si>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</si>
  <si>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</si>
  <si>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</si>
  <si>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</si>
  <si>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88</t>
  </si>
  <si>
    <t>16592</t>
  </si>
  <si>
    <t>POR SIR 150ML</t>
  </si>
  <si>
    <t>POR TBL NOB 10X250MG</t>
  </si>
  <si>
    <t>25422</t>
  </si>
  <si>
    <t>BONVIVA 150 MG</t>
  </si>
  <si>
    <t>POR TBL FLM 3X150MG</t>
  </si>
  <si>
    <t>47141</t>
  </si>
  <si>
    <t>POR TBL NOB 100X50RG I</t>
  </si>
  <si>
    <t>132604</t>
  </si>
  <si>
    <t>IMODIUM</t>
  </si>
  <si>
    <t>Mebendazol</t>
  </si>
  <si>
    <t>107228</t>
  </si>
  <si>
    <t>200310</t>
  </si>
  <si>
    <t>32062</t>
  </si>
  <si>
    <t>INJ SOL ISP 2X0.8ML</t>
  </si>
  <si>
    <t>122113</t>
  </si>
  <si>
    <t>POR CPS ETD 50X20MG</t>
  </si>
  <si>
    <t>Oxykodon</t>
  </si>
  <si>
    <t>11110</t>
  </si>
  <si>
    <t>OXYCONTIN 40 MG</t>
  </si>
  <si>
    <t>POR TBL PRO 60X40MG</t>
  </si>
  <si>
    <t>168903</t>
  </si>
  <si>
    <t>POR CPS DUR 30 I</t>
  </si>
  <si>
    <t>115714</t>
  </si>
  <si>
    <t>Sodná sůl dokusátu, včetně kombinací</t>
  </si>
  <si>
    <t>RCT SOL 2X67.5ML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</si>
  <si>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</si>
  <si>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</si>
  <si>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</si>
  <si>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</si>
  <si>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</si>
  <si>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</si>
  <si>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</si>
  <si>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189082</t>
  </si>
  <si>
    <t>POR TBL MND 120</t>
  </si>
  <si>
    <t>192341</t>
  </si>
  <si>
    <t>WARFARIN PMCS 5 MG</t>
  </si>
  <si>
    <t>POR TBL NOB 50X5MG I</t>
  </si>
  <si>
    <t>192342</t>
  </si>
  <si>
    <t>POR TBL NOB 100X5MG I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</si>
  <si>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</si>
  <si>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</si>
  <si>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</si>
  <si>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</si>
  <si>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</si>
  <si>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</si>
  <si>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</si>
  <si>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</si>
  <si>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</si>
  <si>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Antitusika a expektorancia</t>
  </si>
  <si>
    <t>47724</t>
  </si>
  <si>
    <t>POR TBL FLM 14X125MG</t>
  </si>
  <si>
    <t>167767</t>
  </si>
  <si>
    <t>FERRIPROX 1000 MG</t>
  </si>
  <si>
    <t>POR TBL FLM 100X1000MG</t>
  </si>
  <si>
    <t>2146</t>
  </si>
  <si>
    <t>DICLOFENAC AL RETARD</t>
  </si>
  <si>
    <t>89025</t>
  </si>
  <si>
    <t>DICLOFENAC AL 50</t>
  </si>
  <si>
    <t>POR TBL FLM 50X50MG</t>
  </si>
  <si>
    <t>Draslík</t>
  </si>
  <si>
    <t>POR TBL NOB 100X175MG/175MG</t>
  </si>
  <si>
    <t>20132</t>
  </si>
  <si>
    <t>CIPRALEX 10 MG</t>
  </si>
  <si>
    <t>Finasterid</t>
  </si>
  <si>
    <t>107595</t>
  </si>
  <si>
    <t>PENESTER</t>
  </si>
  <si>
    <t>POR TBL FLM 90X5MG II</t>
  </si>
  <si>
    <t>107594</t>
  </si>
  <si>
    <t>POR TBL FLM 30X5MG II</t>
  </si>
  <si>
    <t>Fluvastatin</t>
  </si>
  <si>
    <t>200995</t>
  </si>
  <si>
    <t>POR TBL PRO 98X80MG</t>
  </si>
  <si>
    <t>15485</t>
  </si>
  <si>
    <t>IBUMAX 600 MG</t>
  </si>
  <si>
    <t>202362</t>
  </si>
  <si>
    <t>POR TBL FLM 48X400MG</t>
  </si>
  <si>
    <t>DRM PLV SOL 1</t>
  </si>
  <si>
    <t>Jiná léčiva pro lokální léčbu v dutině ústní</t>
  </si>
  <si>
    <t>ORM GEL 1X8GM/697MG</t>
  </si>
  <si>
    <t>Mefenoxalon</t>
  </si>
  <si>
    <t>DORSIFLEX 200 MG</t>
  </si>
  <si>
    <t>Merkaptopurin</t>
  </si>
  <si>
    <t>136446</t>
  </si>
  <si>
    <t>PURI-NETHOL</t>
  </si>
  <si>
    <t>POR TBL NOB 25X50MG</t>
  </si>
  <si>
    <t>Mesalazin</t>
  </si>
  <si>
    <t>46616</t>
  </si>
  <si>
    <t>RCT SUP 30X500MG</t>
  </si>
  <si>
    <t>23797</t>
  </si>
  <si>
    <t>GLUCOPHAGE 1000 MG</t>
  </si>
  <si>
    <t>23793</t>
  </si>
  <si>
    <t>GLUCOPHAGE 500 MG</t>
  </si>
  <si>
    <t>POR TBL FLM 5X10X500MG</t>
  </si>
  <si>
    <t>119910</t>
  </si>
  <si>
    <t>POR TBL FLM 120X1000MG</t>
  </si>
  <si>
    <t>157119</t>
  </si>
  <si>
    <t>184705</t>
  </si>
  <si>
    <t>POR TBL NOB 100X2.5MG</t>
  </si>
  <si>
    <t>59092</t>
  </si>
  <si>
    <t>POR TBL NOB 20X500MG</t>
  </si>
  <si>
    <t>POR TBL FLM 12X200MG</t>
  </si>
  <si>
    <t>167666</t>
  </si>
  <si>
    <t>TOLURA 40 MG</t>
  </si>
  <si>
    <t>POR TBL NOB 28X40MG</t>
  </si>
  <si>
    <t>167667</t>
  </si>
  <si>
    <t>17928</t>
  </si>
  <si>
    <t>Tretinoin</t>
  </si>
  <si>
    <t>POR CPS MOL 100X10MG</t>
  </si>
  <si>
    <t>146900</t>
  </si>
  <si>
    <t>1013</t>
  </si>
  <si>
    <t>15375</t>
  </si>
  <si>
    <t>OPH UNG 1X4.5GM</t>
  </si>
  <si>
    <t>15378</t>
  </si>
  <si>
    <t>AGEN 5</t>
  </si>
  <si>
    <t>Azathioprin</t>
  </si>
  <si>
    <t>14318</t>
  </si>
  <si>
    <t>DRM CRM 30GM</t>
  </si>
  <si>
    <t>176913</t>
  </si>
  <si>
    <t>Dimetinden</t>
  </si>
  <si>
    <t>31089</t>
  </si>
  <si>
    <t>NITROMINT 2,6 MG</t>
  </si>
  <si>
    <t>POR TBL RET 60X2.6MG</t>
  </si>
  <si>
    <t>32082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</si>
  <si>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</si>
  <si>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</si>
  <si>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</si>
  <si>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</si>
  <si>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</si>
  <si>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</si>
  <si>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</si>
  <si>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</si>
  <si>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</si>
  <si>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97186</t>
  </si>
  <si>
    <t>EUTHYROX 100 MIKROGRAMŮ</t>
  </si>
  <si>
    <t>POR TBL NOB 100X100RG</t>
  </si>
  <si>
    <t>32105</t>
  </si>
  <si>
    <t>POR TBL NOB 100X160MG</t>
  </si>
  <si>
    <t>202808</t>
  </si>
  <si>
    <t>SINGULAIR 10</t>
  </si>
  <si>
    <t>POR TBL FLM 98X10MG</t>
  </si>
  <si>
    <t>3033</t>
  </si>
  <si>
    <t>CORDIPIN XL</t>
  </si>
  <si>
    <t>POR TBL RET 30X40MG</t>
  </si>
  <si>
    <t>115396</t>
  </si>
  <si>
    <t>POR CPS ETD 90X10MG</t>
  </si>
  <si>
    <t>25363</t>
  </si>
  <si>
    <t>97699</t>
  </si>
  <si>
    <t>PENTOMER RETARD 400 MG</t>
  </si>
  <si>
    <t>POR TBL PRO 50X400MG</t>
  </si>
  <si>
    <t>Pikosíran sodný, kombinace</t>
  </si>
  <si>
    <t>199163</t>
  </si>
  <si>
    <t>PICOPREP PRÁŠEK PRO PERORÁLNÍ ROZTOK</t>
  </si>
  <si>
    <t>POR PLV SOL 150X2</t>
  </si>
  <si>
    <t>216106</t>
  </si>
  <si>
    <t>POR TBL PRO 28 II</t>
  </si>
  <si>
    <t>Ranitidin</t>
  </si>
  <si>
    <t>Rosuvastatin</t>
  </si>
  <si>
    <t>148070</t>
  </si>
  <si>
    <t>ROSUCARD 10 MG POTAHOVANÉ TABLETY</t>
  </si>
  <si>
    <t>148074</t>
  </si>
  <si>
    <t>180146</t>
  </si>
  <si>
    <t>POR TBL FLM 100X70MG</t>
  </si>
  <si>
    <t>Síran železnatý a kyselina listová</t>
  </si>
  <si>
    <t>92160</t>
  </si>
  <si>
    <t>TARDYFERON-FOL</t>
  </si>
  <si>
    <t>POR TBL RET 30X247.25MG/0.35MG</t>
  </si>
  <si>
    <t>49014</t>
  </si>
  <si>
    <t>POR TBL NOB 100X80MG</t>
  </si>
  <si>
    <t>Tamsulosin a dutasterid</t>
  </si>
  <si>
    <t>145988</t>
  </si>
  <si>
    <t>DUODART 0,5 MG/0,4 MG</t>
  </si>
  <si>
    <t>26549</t>
  </si>
  <si>
    <t>MICARDIS 20 MG</t>
  </si>
  <si>
    <t>POR TBL NOB 98X20MG</t>
  </si>
  <si>
    <t>POR CPS PRO 50X400MG</t>
  </si>
  <si>
    <t>179333</t>
  </si>
  <si>
    <t>POR TBL FLM 90X75MG/650MG I</t>
  </si>
  <si>
    <t>54093</t>
  </si>
  <si>
    <t>POR TBL RET 20X150MG</t>
  </si>
  <si>
    <t>POR TBL RET 30X75MG</t>
  </si>
  <si>
    <t>125598</t>
  </si>
  <si>
    <t>VALSACOR 160 MG</t>
  </si>
  <si>
    <t>POR TBL FLM 84X160MG</t>
  </si>
  <si>
    <t>Vinpocetin</t>
  </si>
  <si>
    <t>83515</t>
  </si>
  <si>
    <t>DRM GEL 100GM I</t>
  </si>
  <si>
    <t>27804</t>
  </si>
  <si>
    <t>POR TBL SUS 84X500MG</t>
  </si>
  <si>
    <t>122997</t>
  </si>
  <si>
    <t>HERPESIN KRÉM</t>
  </si>
  <si>
    <t>DRM CRM 1X2GM 5%</t>
  </si>
  <si>
    <t>132676</t>
  </si>
  <si>
    <t>Budesonid</t>
  </si>
  <si>
    <t>ENTOCORT KLYZMA 2 MG</t>
  </si>
  <si>
    <t>RCT TBL SUS 7X2MG+SOL</t>
  </si>
  <si>
    <t>132710</t>
  </si>
  <si>
    <t>168836</t>
  </si>
  <si>
    <t>Esomeprazol</t>
  </si>
  <si>
    <t>180057</t>
  </si>
  <si>
    <t>HELIDES 20 MG ENTEROSOLVENTNÍ TVRDÉ TOBOLKY</t>
  </si>
  <si>
    <t>Fentanyl</t>
  </si>
  <si>
    <t>DUROGESIC 25 MCG/H</t>
  </si>
  <si>
    <t>TDR EMP 5X4.2MG</t>
  </si>
  <si>
    <t>POR TBL PRO 4X7X80MG</t>
  </si>
  <si>
    <t>200993</t>
  </si>
  <si>
    <t>Guajazulen</t>
  </si>
  <si>
    <t>OPH UNG 1X5GM/7.5MG</t>
  </si>
  <si>
    <t>VITAMIN B12 LÉČIVA 300 MCG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</si>
  <si>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</si>
  <si>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</si>
  <si>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</si>
  <si>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</si>
  <si>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</si>
  <si>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</si>
  <si>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</si>
  <si>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</si>
  <si>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Lidokain</t>
  </si>
  <si>
    <t>RCT UNG 1X20GM I</t>
  </si>
  <si>
    <t>32534</t>
  </si>
  <si>
    <t>INJ SOL ISP 2X0.4ML</t>
  </si>
  <si>
    <t>101227</t>
  </si>
  <si>
    <t>PRESTARIUM NEO FORTE</t>
  </si>
  <si>
    <t>Ramipril a diuretika</t>
  </si>
  <si>
    <t>Vitamin B1 v kombinaci s vitaminem B6 a/nebo B12</t>
  </si>
  <si>
    <t>42476</t>
  </si>
  <si>
    <t>MILGAMMA</t>
  </si>
  <si>
    <t>132619</t>
  </si>
  <si>
    <t>132642</t>
  </si>
  <si>
    <t>Busulfan</t>
  </si>
  <si>
    <t>187409</t>
  </si>
  <si>
    <t>MYLERAN</t>
  </si>
  <si>
    <t>POR TBL FLM 100X2MG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</si>
  <si>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</si>
  <si>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</si>
  <si>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</si>
  <si>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</si>
  <si>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</si>
  <si>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</si>
  <si>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</si>
  <si>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</si>
  <si>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</si>
  <si>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181128</t>
  </si>
  <si>
    <t>AMLODIPIN ACCORD 5 MG TABLETY</t>
  </si>
  <si>
    <t>Amoxicilin</t>
  </si>
  <si>
    <t>32559</t>
  </si>
  <si>
    <t>OSPAMOX 1000 MG</t>
  </si>
  <si>
    <t>POR TBL FLM 14X1000MG</t>
  </si>
  <si>
    <t>132711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</si>
  <si>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</si>
  <si>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</si>
  <si>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</si>
  <si>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</si>
  <si>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</si>
  <si>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</si>
  <si>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132601</t>
  </si>
  <si>
    <t>45273</t>
  </si>
  <si>
    <t>180051</t>
  </si>
  <si>
    <t>59503</t>
  </si>
  <si>
    <t>POR TBL FLM 30X160MG</t>
  </si>
  <si>
    <t>58897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</si>
  <si>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</si>
  <si>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</si>
  <si>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</si>
  <si>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</si>
  <si>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</si>
  <si>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</si>
  <si>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</si>
  <si>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59467</t>
  </si>
  <si>
    <t>44504</t>
  </si>
  <si>
    <t>137824</t>
  </si>
  <si>
    <t>203290</t>
  </si>
  <si>
    <t>17121</t>
  </si>
  <si>
    <t>POR CPS DUR 28X30MG</t>
  </si>
  <si>
    <t>Norfloxacin</t>
  </si>
  <si>
    <t>93465</t>
  </si>
  <si>
    <t>NOLICIN</t>
  </si>
  <si>
    <t>POR TBL FLM 20X400MG</t>
  </si>
  <si>
    <t>17103</t>
  </si>
  <si>
    <t>Organo-heparinoid</t>
  </si>
  <si>
    <t>HEPAROID LÉČIVA</t>
  </si>
  <si>
    <t>Oseltamivir</t>
  </si>
  <si>
    <t>191950</t>
  </si>
  <si>
    <t>POR TBL RET 7 I</t>
  </si>
  <si>
    <t>Ramipril a felodipin</t>
  </si>
  <si>
    <t>50117</t>
  </si>
  <si>
    <t>TRIASYN 5/5 MG</t>
  </si>
  <si>
    <t>POR TBL RET 30</t>
  </si>
  <si>
    <t>92195</t>
  </si>
  <si>
    <t>POR TBL RET 100X247.25MG/0.35M</t>
  </si>
  <si>
    <t>196018</t>
  </si>
  <si>
    <t>POR GTT SOL 1X100ML/50000MG</t>
  </si>
  <si>
    <t>Thiethylperazin</t>
  </si>
  <si>
    <t>9847</t>
  </si>
  <si>
    <t>TORECAN</t>
  </si>
  <si>
    <t>RCT SUP 6X6.5MG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</si>
  <si>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</si>
  <si>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</si>
  <si>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</si>
  <si>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</si>
  <si>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</si>
  <si>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</si>
  <si>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</si>
  <si>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11485</t>
  </si>
  <si>
    <t>MILGAMMA N</t>
  </si>
  <si>
    <t>IMS INJ SOL 5X2ML</t>
  </si>
  <si>
    <t>132603</t>
  </si>
  <si>
    <t>132602</t>
  </si>
  <si>
    <t>198055</t>
  </si>
  <si>
    <t>132803</t>
  </si>
  <si>
    <t>Fenoterol a ipratropium-bromid</t>
  </si>
  <si>
    <t>28138</t>
  </si>
  <si>
    <t>107235</t>
  </si>
  <si>
    <t>POR TBL EFF 50X600MG</t>
  </si>
  <si>
    <t>54031</t>
  </si>
  <si>
    <t>PROVIRSAN</t>
  </si>
  <si>
    <t>14330</t>
  </si>
  <si>
    <t>96977</t>
  </si>
  <si>
    <t>XANAX 1 MG</t>
  </si>
  <si>
    <t>100282</t>
  </si>
  <si>
    <t>MUCOSOLVAN JUNIOR</t>
  </si>
  <si>
    <t>178186</t>
  </si>
  <si>
    <t>MUCOSOLVAN 30 MG/5 ML SIRUP</t>
  </si>
  <si>
    <t>POR SIR 20X5ML/30MG</t>
  </si>
  <si>
    <t>125052</t>
  </si>
  <si>
    <t>125515</t>
  </si>
  <si>
    <t>APO-ATENOL 100 MG</t>
  </si>
  <si>
    <t>49006</t>
  </si>
  <si>
    <t>ATORIS 10</t>
  </si>
  <si>
    <t>50318</t>
  </si>
  <si>
    <t>TULIP 20 MG POTAHOVANÉ TABLETY</t>
  </si>
  <si>
    <t>93021</t>
  </si>
  <si>
    <t>158715</t>
  </si>
  <si>
    <t>BISOPROLOL MYLAN 10 MG</t>
  </si>
  <si>
    <t>158716</t>
  </si>
  <si>
    <t>53201</t>
  </si>
  <si>
    <t>CIPHIN 250</t>
  </si>
  <si>
    <t>15162</t>
  </si>
  <si>
    <t>203106</t>
  </si>
  <si>
    <t>15158</t>
  </si>
  <si>
    <t>169875</t>
  </si>
  <si>
    <t>ENALAPRIL VITABALANS 10 MG TABLETY</t>
  </si>
  <si>
    <t>115404</t>
  </si>
  <si>
    <t>INJ SOL ISP 10X1ML/10KU</t>
  </si>
  <si>
    <t>125290</t>
  </si>
  <si>
    <t>INJ SOL ISP 50X1ML/10KU</t>
  </si>
  <si>
    <t>Felodipin</t>
  </si>
  <si>
    <t>2958</t>
  </si>
  <si>
    <t>PRESID 5 MG</t>
  </si>
  <si>
    <t>POR TBL PRO 100X5MG</t>
  </si>
  <si>
    <t>56812</t>
  </si>
  <si>
    <t>FURORESE 250</t>
  </si>
  <si>
    <t>POR TBL NOB 100X250MG</t>
  </si>
  <si>
    <t>KALIUM CHLORATUM LÉČIVA 7,5%</t>
  </si>
  <si>
    <t>IVN INJ SOL 5X10ML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</si>
  <si>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</si>
  <si>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</si>
  <si>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</si>
  <si>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</si>
  <si>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</si>
  <si>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</si>
  <si>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</si>
  <si>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</si>
  <si>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143531</t>
  </si>
  <si>
    <t>CLOPIDOGREL ACTAVIS 75 MG</t>
  </si>
  <si>
    <t>POR TBL FLM 100X75MG</t>
  </si>
  <si>
    <t>VAG TBL 6X100MG+APL</t>
  </si>
  <si>
    <t>188850</t>
  </si>
  <si>
    <t>POR TBL ENT 100X100MG I</t>
  </si>
  <si>
    <t>26243</t>
  </si>
  <si>
    <t>POR TBL FLM 84X50MG</t>
  </si>
  <si>
    <t>167977</t>
  </si>
  <si>
    <t>IASIBON 50 MG</t>
  </si>
  <si>
    <t>169660</t>
  </si>
  <si>
    <t>47133</t>
  </si>
  <si>
    <t>LETROX 150</t>
  </si>
  <si>
    <t>POR TBL NOB 100X150RG</t>
  </si>
  <si>
    <t>Meloxikam</t>
  </si>
  <si>
    <t>112561</t>
  </si>
  <si>
    <t>RECOXA 15</t>
  </si>
  <si>
    <t>POR TBL NOB 30X15MG</t>
  </si>
  <si>
    <t>112562</t>
  </si>
  <si>
    <t>140938</t>
  </si>
  <si>
    <t>NORMAGLYC 500 MG</t>
  </si>
  <si>
    <t>163154</t>
  </si>
  <si>
    <t>VASOCARDIN SR 200</t>
  </si>
  <si>
    <t>POR TBL PRO 100X200MG</t>
  </si>
  <si>
    <t>49941</t>
  </si>
  <si>
    <t>125391</t>
  </si>
  <si>
    <t>CYNT 0,4</t>
  </si>
  <si>
    <t>POR TBL FLM 98X0.4MG</t>
  </si>
  <si>
    <t>199349</t>
  </si>
  <si>
    <t>100338</t>
  </si>
  <si>
    <t>Nebivolol</t>
  </si>
  <si>
    <t>112574</t>
  </si>
  <si>
    <t>NEBIVOLOL SANDOZ 5 MG</t>
  </si>
  <si>
    <t>87225</t>
  </si>
  <si>
    <t>POR TBL FLM 20X200MG</t>
  </si>
  <si>
    <t>115182</t>
  </si>
  <si>
    <t>ORTANOL 20 MG</t>
  </si>
  <si>
    <t>180653</t>
  </si>
  <si>
    <t>POR TBL ENT 100X40MG HOSP I</t>
  </si>
  <si>
    <t>101233</t>
  </si>
  <si>
    <t>85162</t>
  </si>
  <si>
    <t>POR TBL NOB 90X4MG</t>
  </si>
  <si>
    <t>27150</t>
  </si>
  <si>
    <t>POR CPS DUR 200X75MG</t>
  </si>
  <si>
    <t>136249</t>
  </si>
  <si>
    <t>53536</t>
  </si>
  <si>
    <t>157141</t>
  </si>
  <si>
    <t>15864</t>
  </si>
  <si>
    <t>TRITACE 10 MG</t>
  </si>
  <si>
    <t>51689</t>
  </si>
  <si>
    <t>169178</t>
  </si>
  <si>
    <t>POR TBL RET 100</t>
  </si>
  <si>
    <t>17965</t>
  </si>
  <si>
    <t>ASENTRA 50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</si>
  <si>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</si>
  <si>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</si>
  <si>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</si>
  <si>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</si>
  <si>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</si>
  <si>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</si>
  <si>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</si>
  <si>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</si>
  <si>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</si>
  <si>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</si>
  <si>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</si>
  <si>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193882</t>
  </si>
  <si>
    <t>TOLUCOMBI 80 MG/12,5 MG</t>
  </si>
  <si>
    <t>POR TBL NOB 98</t>
  </si>
  <si>
    <t>Thiamazol</t>
  </si>
  <si>
    <t>87149</t>
  </si>
  <si>
    <t>THYROZOL 10</t>
  </si>
  <si>
    <t>9844</t>
  </si>
  <si>
    <t>POR TBL OBD 50X6.5MG</t>
  </si>
  <si>
    <t>POR TBL FLM 30X37.5MG/325MG I</t>
  </si>
  <si>
    <t>138844</t>
  </si>
  <si>
    <t>POR TBL FLM 60X37.5MG/325MG I</t>
  </si>
  <si>
    <t>192727</t>
  </si>
  <si>
    <t>TRAMYLPA 37,5 MG/325 MG</t>
  </si>
  <si>
    <t>138847</t>
  </si>
  <si>
    <t>POR TBL FLM 90X37.5MG/325MG I</t>
  </si>
  <si>
    <t>199405</t>
  </si>
  <si>
    <t>PARTRAMEC 37,5 MG/325 MG</t>
  </si>
  <si>
    <t>138848</t>
  </si>
  <si>
    <t>POR TBL FLM 100X37.5MG/325MG I</t>
  </si>
  <si>
    <t>179372</t>
  </si>
  <si>
    <t>FOXIS 37,5MG/325 MG</t>
  </si>
  <si>
    <t>POR TBL FLM 100 I</t>
  </si>
  <si>
    <t>179371</t>
  </si>
  <si>
    <t>POR TBL FLM 90 I</t>
  </si>
  <si>
    <t>Trospium</t>
  </si>
  <si>
    <t>124903</t>
  </si>
  <si>
    <t>SPASMED 30 MG</t>
  </si>
  <si>
    <t>POR TBL FLM 50X30MG</t>
  </si>
  <si>
    <t>17163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</si>
  <si>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</si>
  <si>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</si>
  <si>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</si>
  <si>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</si>
  <si>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</si>
  <si>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</si>
  <si>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</si>
  <si>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</si>
  <si>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</si>
  <si>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</si>
  <si>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</si>
  <si>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</si>
  <si>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</si>
  <si>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</si>
  <si>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</si>
  <si>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</si>
  <si>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</si>
  <si>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</si>
  <si>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94744</t>
  </si>
  <si>
    <t>Perindopril, amlodipin a indapamid</t>
  </si>
  <si>
    <t>190975</t>
  </si>
  <si>
    <t>TRIPLIXAM 10 MG/2,5 MG/10 MG</t>
  </si>
  <si>
    <t>POR TBL FLM 3X30X10MG/2.5MG/10</t>
  </si>
  <si>
    <t>*1014</t>
  </si>
  <si>
    <t>*2075</t>
  </si>
  <si>
    <t>Amorolfin</t>
  </si>
  <si>
    <t>45304</t>
  </si>
  <si>
    <t>LOCERYL 5% LÉČIVÝ LAK NA NEHTY</t>
  </si>
  <si>
    <t>DRM LAC UGC 1X2.5ML I</t>
  </si>
  <si>
    <t>59805</t>
  </si>
  <si>
    <t>SDR INJ SOL ISP 2X0.6MLX19000I</t>
  </si>
  <si>
    <t>DRM CRM 1X5GM 5%</t>
  </si>
  <si>
    <t>2954</t>
  </si>
  <si>
    <t>AGEN 10</t>
  </si>
  <si>
    <t>192854</t>
  </si>
  <si>
    <t>Aprepitant</t>
  </si>
  <si>
    <t>164999</t>
  </si>
  <si>
    <t>3802</t>
  </si>
  <si>
    <t>POR TBL FLM 56X2.5MG</t>
  </si>
  <si>
    <t>132728</t>
  </si>
  <si>
    <t>132639</t>
  </si>
  <si>
    <t>16303</t>
  </si>
  <si>
    <t>MIFLONID 200</t>
  </si>
  <si>
    <t>INH PLV CPS 60X200RG</t>
  </si>
  <si>
    <t>15654</t>
  </si>
  <si>
    <t>CIPLOX 250</t>
  </si>
  <si>
    <t>201656</t>
  </si>
  <si>
    <t>DICLOFENAC GALMED 1% GEL</t>
  </si>
  <si>
    <t>201657</t>
  </si>
  <si>
    <t>201659</t>
  </si>
  <si>
    <t>DRM GEL 1X120GM</t>
  </si>
  <si>
    <t>107950</t>
  </si>
  <si>
    <t>CLEXANE FORTE</t>
  </si>
  <si>
    <t>IAR+SDR INJ SOL ISP 10X0.8ML</t>
  </si>
  <si>
    <t>11014</t>
  </si>
  <si>
    <t>POR CPS DUR 90X267MG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</si>
  <si>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</si>
  <si>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</si>
  <si>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</si>
  <si>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</si>
  <si>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</si>
  <si>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</si>
  <si>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</si>
  <si>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</si>
  <si>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</si>
  <si>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</si>
  <si>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</si>
  <si>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RCT SUP 10X50MG</t>
  </si>
  <si>
    <t>150537</t>
  </si>
  <si>
    <t>83615</t>
  </si>
  <si>
    <t>14958</t>
  </si>
  <si>
    <t>RIVOTRIL 2 MG</t>
  </si>
  <si>
    <t>71960</t>
  </si>
  <si>
    <t>POR TBL NOB 5X10X100MG</t>
  </si>
  <si>
    <t>Kyselina askorbová (vitamin C)</t>
  </si>
  <si>
    <t>40522</t>
  </si>
  <si>
    <t>VITAMIN C-INJEKTOPAS 7,5 G</t>
  </si>
  <si>
    <t>IVN INF CNC SOL 50ML</t>
  </si>
  <si>
    <t>24426</t>
  </si>
  <si>
    <t>VALPROAT CHRONO SANDOZ 500 MG</t>
  </si>
  <si>
    <t>POR TBL PRO 90X500MG</t>
  </si>
  <si>
    <t>169627</t>
  </si>
  <si>
    <t>POR TBL FLM 56X10MG</t>
  </si>
  <si>
    <t>169621</t>
  </si>
  <si>
    <t>25835</t>
  </si>
  <si>
    <t>KEPPRA 500 MG</t>
  </si>
  <si>
    <t>Levokabastin</t>
  </si>
  <si>
    <t>119924</t>
  </si>
  <si>
    <t>NAS SPR SUS 1X10ML/5MG</t>
  </si>
  <si>
    <t>140084</t>
  </si>
  <si>
    <t>SALOFALK 1 G ČÍPKY</t>
  </si>
  <si>
    <t>RCT SUP 90X1GM</t>
  </si>
  <si>
    <t>163155</t>
  </si>
  <si>
    <t>54151</t>
  </si>
  <si>
    <t>EGILOK 50 MG</t>
  </si>
  <si>
    <t>132522</t>
  </si>
  <si>
    <t>POR TBL NOB 60X25MG</t>
  </si>
  <si>
    <t>163152</t>
  </si>
  <si>
    <t>163150</t>
  </si>
  <si>
    <t>13316</t>
  </si>
  <si>
    <t>LUSOPRESS</t>
  </si>
  <si>
    <t>POR TBL NOB 28X20MG</t>
  </si>
  <si>
    <t>14450</t>
  </si>
  <si>
    <t>OMEPRAZOL 20 GALMED</t>
  </si>
  <si>
    <t>POR CPS DUR 14X20MG</t>
  </si>
  <si>
    <t>215609</t>
  </si>
  <si>
    <t>11637</t>
  </si>
  <si>
    <t>POR TBL FLM 30X8MG</t>
  </si>
  <si>
    <t>122297</t>
  </si>
  <si>
    <t>POR TBL FLM 4X8MG</t>
  </si>
  <si>
    <t>100305</t>
  </si>
  <si>
    <t>HIRUDOID</t>
  </si>
  <si>
    <t>Palonosetron</t>
  </si>
  <si>
    <t>167643</t>
  </si>
  <si>
    <t>ALOXI 500 MIKROGRAMŮ</t>
  </si>
  <si>
    <t>POR CPS MOL 5X500RG</t>
  </si>
  <si>
    <t>50769</t>
  </si>
  <si>
    <t>AGAPURIN SR 600</t>
  </si>
  <si>
    <t>POR TBL PRO 50X600MG</t>
  </si>
  <si>
    <t>500714</t>
  </si>
  <si>
    <t>500718</t>
  </si>
  <si>
    <t>Sulpirid</t>
  </si>
  <si>
    <t>PROSULPIN 50 MG</t>
  </si>
  <si>
    <t>POR TBL NOB 30X50MG</t>
  </si>
  <si>
    <t>Tetryzolin, kombinace</t>
  </si>
  <si>
    <t>32392</t>
  </si>
  <si>
    <t>INH PLV CPS 30X18RG+HH</t>
  </si>
  <si>
    <t>138840</t>
  </si>
  <si>
    <t>POR TBL FLM 20X37.5MG/325MG I</t>
  </si>
  <si>
    <t>164886</t>
  </si>
  <si>
    <t>Xylometazolin</t>
  </si>
  <si>
    <t>OLYNTH 0,05%</t>
  </si>
  <si>
    <t>146898</t>
  </si>
  <si>
    <t>134228</t>
  </si>
  <si>
    <t>ZOLPIDEM ORION 10 MG</t>
  </si>
  <si>
    <t>191729</t>
  </si>
  <si>
    <t>POR TBL FLM 20X100MG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</si>
  <si>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</si>
  <si>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</si>
  <si>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</si>
  <si>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</si>
  <si>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</si>
  <si>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</si>
  <si>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</si>
  <si>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</si>
  <si>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TDR EMP 5</t>
  </si>
  <si>
    <t>155686</t>
  </si>
  <si>
    <t>Ciklesonid</t>
  </si>
  <si>
    <t>137279</t>
  </si>
  <si>
    <t>ALVESCO 160 INHALER</t>
  </si>
  <si>
    <t>INH SOL PSS 60X160RG</t>
  </si>
  <si>
    <t>132802</t>
  </si>
  <si>
    <t>IVN INJ+INF PLV SOL 10X200MG</t>
  </si>
  <si>
    <t>10185</t>
  </si>
  <si>
    <t>EQUORAL 100 MG</t>
  </si>
  <si>
    <t>85239</t>
  </si>
  <si>
    <t>POR CPS MOL 60X100MG</t>
  </si>
  <si>
    <t>85237</t>
  </si>
  <si>
    <t>POR CPS MOL 60X50MG</t>
  </si>
  <si>
    <t>85238</t>
  </si>
  <si>
    <t>POR CPS MOL 30X100MG</t>
  </si>
  <si>
    <t>85236</t>
  </si>
  <si>
    <t>POR CPS MOL 30X50MG</t>
  </si>
  <si>
    <t>28814</t>
  </si>
  <si>
    <t>POR TBL DIS 60X5MG</t>
  </si>
  <si>
    <t>26325</t>
  </si>
  <si>
    <t>POR TBL FLM 14X5MG</t>
  </si>
  <si>
    <t>Dexketoprofen</t>
  </si>
  <si>
    <t>57075</t>
  </si>
  <si>
    <t>KETESSE 25 TABLETY</t>
  </si>
  <si>
    <t>POR TBL FLM 50X25MG</t>
  </si>
  <si>
    <t>75633</t>
  </si>
  <si>
    <t>171177</t>
  </si>
  <si>
    <t>VOLTAREN FORTE 2,32%</t>
  </si>
  <si>
    <t>107947</t>
  </si>
  <si>
    <t>IAR+SDR INJ SOL ISP 2X0.8ML</t>
  </si>
  <si>
    <t>107946</t>
  </si>
  <si>
    <t>IAR+SDR INJ SOL ISP 2X0.6ML</t>
  </si>
  <si>
    <t>125183</t>
  </si>
  <si>
    <t>POR TBL FLM 56X10MG I</t>
  </si>
  <si>
    <t>125189</t>
  </si>
  <si>
    <t>POR TBL FLM 100X10MG II</t>
  </si>
  <si>
    <t>125188</t>
  </si>
  <si>
    <t>POR TBL FLM 50X10MG II</t>
  </si>
  <si>
    <t>POR CPS DUR 30X500MG</t>
  </si>
  <si>
    <t>80537</t>
  </si>
  <si>
    <t>QUAMATEL 20 MG</t>
  </si>
  <si>
    <t>207097</t>
  </si>
  <si>
    <t>47285</t>
  </si>
  <si>
    <t>DUROGESIC 75 MCG/H</t>
  </si>
  <si>
    <t>TDR EMP 5X12.6MG</t>
  </si>
  <si>
    <t>84530</t>
  </si>
  <si>
    <t>MONOPRIL 20 MG</t>
  </si>
  <si>
    <t>200207</t>
  </si>
  <si>
    <t>112664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</si>
  <si>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</si>
  <si>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</si>
  <si>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</si>
  <si>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</si>
  <si>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</si>
  <si>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</si>
  <si>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</si>
  <si>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120329</t>
  </si>
  <si>
    <t>POR TBL PRO 100X1.5MG</t>
  </si>
  <si>
    <t>RCT SUP 10X100MG</t>
  </si>
  <si>
    <t>Inzulin lidský</t>
  </si>
  <si>
    <t>180180</t>
  </si>
  <si>
    <t>HUMULIN R CARTRIDGE</t>
  </si>
  <si>
    <t>SDR INJ SOL ZVL 5X3MLKWIKPEN</t>
  </si>
  <si>
    <t>92607</t>
  </si>
  <si>
    <t>HUMULIN N (NPH) CARTRIDGE</t>
  </si>
  <si>
    <t>SDR INJ SUS 5X3ML</t>
  </si>
  <si>
    <t>92608</t>
  </si>
  <si>
    <t>26351</t>
  </si>
  <si>
    <t>Jiná imunostimulancia</t>
  </si>
  <si>
    <t>17802</t>
  </si>
  <si>
    <t>BRONCHO-VAXOM PRO ADULTIS</t>
  </si>
  <si>
    <t>POR CPS DUR 30X7MG</t>
  </si>
  <si>
    <t>55676</t>
  </si>
  <si>
    <t>RIBOMUNYL</t>
  </si>
  <si>
    <t>55795</t>
  </si>
  <si>
    <t>Jiná léčiva k terapii onemocnění žlučových cest</t>
  </si>
  <si>
    <t>Jiná léčiva proti nachlazení</t>
  </si>
  <si>
    <t>134873</t>
  </si>
  <si>
    <t>SINUPRET FORTE</t>
  </si>
  <si>
    <t>76655</t>
  </si>
  <si>
    <t>KETONAL</t>
  </si>
  <si>
    <t>POR CPS DUR 25X50MG</t>
  </si>
  <si>
    <t>RIVOTRIL 0,5 MG</t>
  </si>
  <si>
    <t>POR TBL NOB 50X0.5MG</t>
  </si>
  <si>
    <t>163426</t>
  </si>
  <si>
    <t>POR TBL ENT 100X100MG</t>
  </si>
  <si>
    <t>Kyselina fusidová</t>
  </si>
  <si>
    <t>DRM CRM 1X15GM 2%</t>
  </si>
  <si>
    <t>Kyselina tiaprofenová</t>
  </si>
  <si>
    <t>96484</t>
  </si>
  <si>
    <t>SURGAM LÉČIVA</t>
  </si>
  <si>
    <t>25836</t>
  </si>
  <si>
    <t>25837</t>
  </si>
  <si>
    <t>30018</t>
  </si>
  <si>
    <t>POR TBL NOB 100X75MCG I</t>
  </si>
  <si>
    <t>47142</t>
  </si>
  <si>
    <t>POR TBL NOB 50X100RG I</t>
  </si>
  <si>
    <t>184244</t>
  </si>
  <si>
    <t>POR TBL NOB 50X75MCG II</t>
  </si>
  <si>
    <t>189240</t>
  </si>
  <si>
    <t>IMODIUM RAPID 2 MG</t>
  </si>
  <si>
    <t>POR TBL DIS 24X2MG</t>
  </si>
  <si>
    <t>23795</t>
  </si>
  <si>
    <t>POR TBL FLM 100X850MG</t>
  </si>
  <si>
    <t>119915</t>
  </si>
  <si>
    <t>POR TBL FLM 90X1000MG</t>
  </si>
  <si>
    <t>203974</t>
  </si>
  <si>
    <t>METOPROLOL MYLAN 50 MG</t>
  </si>
  <si>
    <t>POR TBL PRO 100X47.5MG</t>
  </si>
  <si>
    <t>141458</t>
  </si>
  <si>
    <t>METOPROLOL MYLAN 47,5 MG</t>
  </si>
  <si>
    <t>POR TBL PRO 98X47.5MG</t>
  </si>
  <si>
    <t>203969</t>
  </si>
  <si>
    <t>POR TBL PRO 60X47.5MG</t>
  </si>
  <si>
    <t>170760</t>
  </si>
  <si>
    <t>MOMMOX 0,05 MG/DÁVKU</t>
  </si>
  <si>
    <t>206007</t>
  </si>
  <si>
    <t>MOMETASON FUROÁT ACTAVIS 0,05 MG/DÁVKA</t>
  </si>
  <si>
    <t>NAS SPR SUS 1X60DÁV (10 G)</t>
  </si>
  <si>
    <t>128710</t>
  </si>
  <si>
    <t>ALOXI 250 MIKROGRAMŮ</t>
  </si>
  <si>
    <t>IVN INJ SOL 250RG/5ML</t>
  </si>
  <si>
    <t>POR TBL ENT 84X40MG</t>
  </si>
  <si>
    <t>180563</t>
  </si>
  <si>
    <t>POR TBL ENT 90X20MG I</t>
  </si>
  <si>
    <t>203101</t>
  </si>
  <si>
    <t>POR TBL ENT 90X40MG</t>
  </si>
  <si>
    <t>109418</t>
  </si>
  <si>
    <t>POR TBL ENT 140X40MG</t>
  </si>
  <si>
    <t>85159</t>
  </si>
  <si>
    <t>57860</t>
  </si>
  <si>
    <t>202893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</si>
  <si>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</si>
  <si>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</si>
  <si>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</si>
  <si>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</si>
  <si>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</si>
  <si>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</si>
  <si>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</si>
  <si>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</si>
  <si>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</si>
  <si>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</si>
  <si>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185351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</si>
  <si>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</si>
  <si>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</si>
  <si>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</si>
  <si>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</si>
  <si>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</si>
  <si>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</si>
  <si>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</si>
  <si>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</si>
  <si>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</si>
  <si>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29677</t>
  </si>
  <si>
    <t>POR TBL NOB 84</t>
  </si>
  <si>
    <t>Tolperison</t>
  </si>
  <si>
    <t>MYDOCALM 150 MG</t>
  </si>
  <si>
    <t>186538</t>
  </si>
  <si>
    <t>192339</t>
  </si>
  <si>
    <t>WARFARIN PMCS 2 MG</t>
  </si>
  <si>
    <t>POR TBL NOB 50X2MG I</t>
  </si>
  <si>
    <t>198057</t>
  </si>
  <si>
    <t>199768</t>
  </si>
  <si>
    <t>ADORMA 10 MG</t>
  </si>
  <si>
    <t>POR TBL FLM 100X1X5MG</t>
  </si>
  <si>
    <t>Retinol (vitamin A)</t>
  </si>
  <si>
    <t>347</t>
  </si>
  <si>
    <t>VITAMIN A-SLOVAKOFARMA</t>
  </si>
  <si>
    <t>POR CPS MOL 50X30KU</t>
  </si>
  <si>
    <t>Ibrutinib</t>
  </si>
  <si>
    <t>*1004</t>
  </si>
  <si>
    <t>15526</t>
  </si>
  <si>
    <t>ALPHA D3 0,5 MIKROGRAMU</t>
  </si>
  <si>
    <t>POR CPS MOL 100X0.5RG</t>
  </si>
  <si>
    <t>150655</t>
  </si>
  <si>
    <t>CARDILOPIN 2,5 MG</t>
  </si>
  <si>
    <t>125050</t>
  </si>
  <si>
    <t>162906</t>
  </si>
  <si>
    <t>162908</t>
  </si>
  <si>
    <t>162905</t>
  </si>
  <si>
    <t>162909</t>
  </si>
  <si>
    <t>62857</t>
  </si>
  <si>
    <t>ATENOBENE 50 MG</t>
  </si>
  <si>
    <t>62861</t>
  </si>
  <si>
    <t>ATENOBENE 25 MG</t>
  </si>
  <si>
    <t>POR TBL FLM 30X25MG</t>
  </si>
  <si>
    <t>62858</t>
  </si>
  <si>
    <t>POR TBL FLM 100X25MG</t>
  </si>
  <si>
    <t>Atenolol a thiazidy</t>
  </si>
  <si>
    <t>76715</t>
  </si>
  <si>
    <t>TENORETIC</t>
  </si>
  <si>
    <t>202809</t>
  </si>
  <si>
    <t>APO-ATORVASTATIN 40 MG POTAHOVANÉ TABLETY</t>
  </si>
  <si>
    <t>109874</t>
  </si>
  <si>
    <t>ATORVASTATIN ACTAVIS 40 MG</t>
  </si>
  <si>
    <t>POR TBL FLM 98X40MG</t>
  </si>
  <si>
    <t>139479</t>
  </si>
  <si>
    <t>BETAMED 20 MG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</si>
  <si>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</si>
  <si>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</si>
  <si>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</si>
  <si>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</si>
  <si>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</si>
  <si>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</si>
  <si>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</si>
  <si>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</si>
  <si>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</si>
  <si>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</si>
  <si>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</si>
  <si>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</si>
  <si>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</si>
  <si>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</si>
  <si>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</si>
  <si>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</si>
  <si>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</si>
  <si>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Cinakalcet</t>
  </si>
  <si>
    <t>28309</t>
  </si>
  <si>
    <t>MIMPARA 30 MG</t>
  </si>
  <si>
    <t>POR TBL FLM 28X30MG</t>
  </si>
  <si>
    <t>Cinarizin</t>
  </si>
  <si>
    <t>Diosmektit</t>
  </si>
  <si>
    <t>59940</t>
  </si>
  <si>
    <t>SMECTA</t>
  </si>
  <si>
    <t>POR PLV SUS 10X3GM</t>
  </si>
  <si>
    <t>154890</t>
  </si>
  <si>
    <t>4014</t>
  </si>
  <si>
    <t>POR TBL NOB 20X200MG</t>
  </si>
  <si>
    <t>25263</t>
  </si>
  <si>
    <t>POR PLV SOL 10X225MG</t>
  </si>
  <si>
    <t>Ezetimib</t>
  </si>
  <si>
    <t>8949</t>
  </si>
  <si>
    <t>EZETROL 10 MG TABLETY</t>
  </si>
  <si>
    <t>POR TBL NOB 100X10MG D</t>
  </si>
  <si>
    <t>23528</t>
  </si>
  <si>
    <t>FENOFIX 200 MG</t>
  </si>
  <si>
    <t>POR CPS DUR 90X200MG</t>
  </si>
  <si>
    <t>Fenoxymethylpenicilin</t>
  </si>
  <si>
    <t>POR TBL FLM 30X500KU</t>
  </si>
  <si>
    <t>Fluocinolon-acetonid</t>
  </si>
  <si>
    <t>3388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</si>
  <si>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</si>
  <si>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</si>
  <si>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</si>
  <si>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</si>
  <si>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</si>
  <si>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</si>
  <si>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</si>
  <si>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</si>
  <si>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</si>
  <si>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</si>
  <si>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NAS+ORM SPR SOL 1X10ML</t>
  </si>
  <si>
    <t>Haloperidol</t>
  </si>
  <si>
    <t>2537</t>
  </si>
  <si>
    <t>HALOPERIDOL-RICHTER 1,5 MG</t>
  </si>
  <si>
    <t>POR TBL NOB 50X1.5MG</t>
  </si>
  <si>
    <t>47477</t>
  </si>
  <si>
    <t>56067</t>
  </si>
  <si>
    <t>SPORANOX</t>
  </si>
  <si>
    <t>POR SOL 1X150ML</t>
  </si>
  <si>
    <t>802</t>
  </si>
  <si>
    <t>OPH GTT SOL 1X10ML SKLO</t>
  </si>
  <si>
    <t>DRM SOL 1X30ML</t>
  </si>
  <si>
    <t>DRM SOL 1X120ML</t>
  </si>
  <si>
    <t>Ketotifen</t>
  </si>
  <si>
    <t>66003</t>
  </si>
  <si>
    <t>KETOTIFEN AL</t>
  </si>
  <si>
    <t>POR CPS DUR 50X1MG</t>
  </si>
  <si>
    <t>145175</t>
  </si>
  <si>
    <t>ZENARO 5 MG</t>
  </si>
  <si>
    <t>POR TBL FLM 90X5MG I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</si>
  <si>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</si>
  <si>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</si>
  <si>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</si>
  <si>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</si>
  <si>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</si>
  <si>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</si>
  <si>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</si>
  <si>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</si>
  <si>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Lomustin</t>
  </si>
  <si>
    <t>CEENU LOMUSTINE (CCNU) 40 MG</t>
  </si>
  <si>
    <t>POR CPS DUR 20X40MG</t>
  </si>
  <si>
    <t>Loratadin</t>
  </si>
  <si>
    <t>14910</t>
  </si>
  <si>
    <t>47610</t>
  </si>
  <si>
    <t>LORISTA 50</t>
  </si>
  <si>
    <t>104712</t>
  </si>
  <si>
    <t>LORISTA H 50 MG/12,5 MG</t>
  </si>
  <si>
    <t>POR TBL FLM 84X50/12.5MG</t>
  </si>
  <si>
    <t>104713</t>
  </si>
  <si>
    <t>POR TBL FLM 98X50/12.5MG</t>
  </si>
  <si>
    <t>163923</t>
  </si>
  <si>
    <t>22569</t>
  </si>
  <si>
    <t>ARTRILOM 15 MG</t>
  </si>
  <si>
    <t>Metformin a sitagliptin</t>
  </si>
  <si>
    <t>194883</t>
  </si>
  <si>
    <t>JANUMET 50 MG/850 MG</t>
  </si>
  <si>
    <t>POR TBL FLM 180X50MG/850MG</t>
  </si>
  <si>
    <t>Methyldopa (levotočivá)</t>
  </si>
  <si>
    <t>POR TBL NOB 50X250MG</t>
  </si>
  <si>
    <t>187983</t>
  </si>
  <si>
    <t>CERUCAL</t>
  </si>
  <si>
    <t>31536</t>
  </si>
  <si>
    <t>POR TBL PRO 100X25MG</t>
  </si>
  <si>
    <t>58040</t>
  </si>
  <si>
    <t>POR TBL PRO 56X200MG</t>
  </si>
  <si>
    <t>6092</t>
  </si>
  <si>
    <t>125133</t>
  </si>
  <si>
    <t>SINGULAIR 5 JUNIOR</t>
  </si>
  <si>
    <t>POR TBL MND 98X5MG</t>
  </si>
  <si>
    <t>53076</t>
  </si>
  <si>
    <t>POR TBL MND 28X5MG</t>
  </si>
  <si>
    <t>16926</t>
  </si>
  <si>
    <t>POR TBL FLM 100X0.3MG</t>
  </si>
  <si>
    <t>111904</t>
  </si>
  <si>
    <t>Nystatin</t>
  </si>
  <si>
    <t>FUNGICIDIN LÉČIVA</t>
  </si>
  <si>
    <t>IMS+IVN INJ SOL 5X2ML</t>
  </si>
  <si>
    <t>Oxazepam</t>
  </si>
  <si>
    <t>1940</t>
  </si>
  <si>
    <t>OXAZEPAM LÉČIVA</t>
  </si>
  <si>
    <t>109416</t>
  </si>
  <si>
    <t>47085</t>
  </si>
  <si>
    <t>124093</t>
  </si>
  <si>
    <t>POR TBL NOB 120</t>
  </si>
  <si>
    <t>124105</t>
  </si>
  <si>
    <t>124135</t>
  </si>
  <si>
    <t>33325</t>
  </si>
  <si>
    <t>NUTRIDRINK MULTI FIBRE S PŘÍCHUTÍ POMERANČOVOU</t>
  </si>
  <si>
    <t>33326</t>
  </si>
  <si>
    <t>33335</t>
  </si>
  <si>
    <t>NUTRIDRINK MULTI FIBRE S PŘÍCHUTÍ BANÁNOVOU</t>
  </si>
  <si>
    <t>RCT SUP 4X100MG</t>
  </si>
  <si>
    <t>28218</t>
  </si>
  <si>
    <t>POR CPS DUR 100X75MG</t>
  </si>
  <si>
    <t>23957</t>
  </si>
  <si>
    <t>AMPRILAN 1,25</t>
  </si>
  <si>
    <t>POR TBL NOB 90X1.25MG</t>
  </si>
  <si>
    <t>13470</t>
  </si>
  <si>
    <t>RAMIL 1,25</t>
  </si>
  <si>
    <t>204559</t>
  </si>
  <si>
    <t>RAMIPRIL MEDREG 1,25 MG</t>
  </si>
  <si>
    <t>POR TBL NOB 50X1.25MG I</t>
  </si>
  <si>
    <t>200411</t>
  </si>
  <si>
    <t>EGIRAMLON 5 MG/10 MG</t>
  </si>
  <si>
    <t>177291</t>
  </si>
  <si>
    <t>47471</t>
  </si>
  <si>
    <t>RANISAN 150 MG</t>
  </si>
  <si>
    <t>POR TBL FLM 60X150MG</t>
  </si>
  <si>
    <t>158211</t>
  </si>
  <si>
    <t>DIBETIX 2 MG TABLETY</t>
  </si>
  <si>
    <t>202882</t>
  </si>
  <si>
    <t>168904</t>
  </si>
  <si>
    <t>176998</t>
  </si>
  <si>
    <t>MERTENIL 10 MG POTAHOVANÉ TABLETY</t>
  </si>
  <si>
    <t>Saccharomyces Boulardii</t>
  </si>
  <si>
    <t>107887</t>
  </si>
  <si>
    <t>POR CPS DUR 100X50MG</t>
  </si>
  <si>
    <t>Simvastatin</t>
  </si>
  <si>
    <t>125077</t>
  </si>
  <si>
    <t>APO-SIMVA 10</t>
  </si>
  <si>
    <t>Telmisartan a amlodipin</t>
  </si>
  <si>
    <t>167856</t>
  </si>
  <si>
    <t>TWYNSTA 80 MG/5 MG</t>
  </si>
  <si>
    <t>Terazosin</t>
  </si>
  <si>
    <t>44312</t>
  </si>
  <si>
    <t>KORNAM 5 MG</t>
  </si>
  <si>
    <t>104485</t>
  </si>
  <si>
    <t>MABRON RETARD 100</t>
  </si>
  <si>
    <t>POR TBL PRO 60X100MG</t>
  </si>
  <si>
    <t>192721</t>
  </si>
  <si>
    <t>178689</t>
  </si>
  <si>
    <t>PROTEVASC 35 MG TABLETY S PRODLOUŽENÝM UVOLŇOVÁNÍM</t>
  </si>
  <si>
    <t>POR TBL PRO 60X35MG</t>
  </si>
  <si>
    <t>164411</t>
  </si>
  <si>
    <t>146952</t>
  </si>
  <si>
    <t>BLESSIN 160 MG</t>
  </si>
  <si>
    <t>POR TBL FLM 98X160MG</t>
  </si>
  <si>
    <t>146951</t>
  </si>
  <si>
    <t>POR TBL FLM 56X160MG</t>
  </si>
  <si>
    <t>Valsartan a diuretika</t>
  </si>
  <si>
    <t>BLESSIN PLUS H 80/12,5 MG</t>
  </si>
  <si>
    <t>POR TBL FLM 98</t>
  </si>
  <si>
    <t>140387</t>
  </si>
  <si>
    <t>146897</t>
  </si>
  <si>
    <t>146901</t>
  </si>
  <si>
    <t>Racekadotril</t>
  </si>
  <si>
    <t>179729</t>
  </si>
  <si>
    <t>HIDRASEC PRO DĚTI 30 MG</t>
  </si>
  <si>
    <t>POR GRA SUS 30X30MG</t>
  </si>
  <si>
    <t>Různá jiná krční antiseptika</t>
  </si>
  <si>
    <t>3929</t>
  </si>
  <si>
    <t>STOPANGIN</t>
  </si>
  <si>
    <t>ORM GGR+GNG AQA 250ML</t>
  </si>
  <si>
    <t>Salmeterol a flutikason</t>
  </si>
  <si>
    <t>45964</t>
  </si>
  <si>
    <t>SERETIDE DISKUS 50/250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</si>
  <si>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</si>
  <si>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</si>
  <si>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</si>
  <si>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</si>
  <si>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</si>
  <si>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</si>
  <si>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</si>
  <si>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</si>
  <si>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</si>
  <si>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</si>
  <si>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163114</t>
  </si>
  <si>
    <t>ZOREM 5 MG</t>
  </si>
  <si>
    <t>INH PLV CPS 60X400RG</t>
  </si>
  <si>
    <t>Cefprozil</t>
  </si>
  <si>
    <t>53132</t>
  </si>
  <si>
    <t>CEFZIL 500 MG</t>
  </si>
  <si>
    <t>RCT UNG 20GM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</si>
  <si>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</si>
  <si>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</si>
  <si>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</si>
  <si>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</si>
  <si>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</si>
  <si>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</si>
  <si>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</si>
  <si>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</si>
  <si>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</si>
  <si>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</si>
  <si>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</si>
  <si>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</si>
  <si>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</si>
  <si>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</si>
  <si>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</si>
  <si>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DRM GEL 50GM</t>
  </si>
  <si>
    <t>125524</t>
  </si>
  <si>
    <t>APO-AMILZIDE 5/50 MG</t>
  </si>
  <si>
    <t>POR TBL NOB 100X5MG/50MG</t>
  </si>
  <si>
    <t>47476</t>
  </si>
  <si>
    <t>LORADUR</t>
  </si>
  <si>
    <t>Hydrokortison a antibiotika</t>
  </si>
  <si>
    <t>DRM CRM 15GM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</si>
  <si>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</si>
  <si>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</si>
  <si>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</si>
  <si>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</si>
  <si>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</si>
  <si>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</si>
  <si>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</si>
  <si>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</si>
  <si>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</si>
  <si>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</si>
  <si>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</si>
  <si>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</si>
  <si>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</si>
  <si>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</si>
  <si>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</si>
  <si>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</si>
  <si>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</si>
  <si>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192390</t>
  </si>
  <si>
    <t>POR TBL ENT 60X220MG</t>
  </si>
  <si>
    <t>200309</t>
  </si>
  <si>
    <t>99592</t>
  </si>
  <si>
    <t>ZOFRAN 4 MG</t>
  </si>
  <si>
    <t>POR TBL FLM 10X4MG</t>
  </si>
  <si>
    <t>180698</t>
  </si>
  <si>
    <t>Penicilamin</t>
  </si>
  <si>
    <t>66753</t>
  </si>
  <si>
    <t>METALCAPTASE 300</t>
  </si>
  <si>
    <t>POR TBL FLM 50X300MG</t>
  </si>
  <si>
    <t>168899</t>
  </si>
  <si>
    <t>POR TBL FLM 98X15MG</t>
  </si>
  <si>
    <t>194193</t>
  </si>
  <si>
    <t>POR TBL FLM 100X(10X10X1)X10MG</t>
  </si>
  <si>
    <t>Rupatadin</t>
  </si>
  <si>
    <t>114303</t>
  </si>
  <si>
    <t>TAMALIS 10 MG TABLETY</t>
  </si>
  <si>
    <t>POR TBL OBD 90X12.5MG</t>
  </si>
  <si>
    <t>104486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</si>
  <si>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</si>
  <si>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</si>
  <si>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</si>
  <si>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</si>
  <si>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</si>
  <si>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</si>
  <si>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</si>
  <si>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169675</t>
  </si>
  <si>
    <t>142656</t>
  </si>
  <si>
    <t>APO-ZOLPIDEM 10 MG</t>
  </si>
  <si>
    <t>Formoterol a budesonid</t>
  </si>
  <si>
    <t>SYMBICORT TURBUHALER 200 MIKROGRAMŮ/ 6 MIKROGRAMŮ/ INHALACE</t>
  </si>
  <si>
    <t>*2062</t>
  </si>
  <si>
    <t>75939</t>
  </si>
  <si>
    <t>ACECOR 400</t>
  </si>
  <si>
    <t>49007</t>
  </si>
  <si>
    <t>ATORIS 20</t>
  </si>
  <si>
    <t>Avokádový a sójový olej, nezmýdelnitelné</t>
  </si>
  <si>
    <t>49688</t>
  </si>
  <si>
    <t>PIASCLEDINE 300</t>
  </si>
  <si>
    <t>114291</t>
  </si>
  <si>
    <t>132582</t>
  </si>
  <si>
    <t>28832</t>
  </si>
  <si>
    <t>POR TBL DIS 50X2.5MG</t>
  </si>
  <si>
    <t>47033</t>
  </si>
  <si>
    <t>POR PLV SUS 1X100ML</t>
  </si>
  <si>
    <t>147921</t>
  </si>
  <si>
    <t>EMANERA 20 MG</t>
  </si>
  <si>
    <t>POR CPS ETD 90X20MG I</t>
  </si>
  <si>
    <t>191109</t>
  </si>
  <si>
    <t>EMANERA 40 MG</t>
  </si>
  <si>
    <t>POR CPS ETD 98X40MG II</t>
  </si>
  <si>
    <t>199296</t>
  </si>
  <si>
    <t>POR CPS PRO 50X60MG</t>
  </si>
  <si>
    <t>Isotretinoin, kombinace</t>
  </si>
  <si>
    <t>169737</t>
  </si>
  <si>
    <t>ISOTREXIN</t>
  </si>
  <si>
    <t>62321</t>
  </si>
  <si>
    <t>VAG SUP 14</t>
  </si>
  <si>
    <t>85142</t>
  </si>
  <si>
    <t>85143</t>
  </si>
  <si>
    <t>POR TBL FLM 100X5MG</t>
  </si>
  <si>
    <t>Mirtazapin</t>
  </si>
  <si>
    <t>47300</t>
  </si>
  <si>
    <t>Nifuroxazid</t>
  </si>
  <si>
    <t>46405</t>
  </si>
  <si>
    <t>Norethisteron</t>
  </si>
  <si>
    <t>185202</t>
  </si>
  <si>
    <t>NOVETRON 8 MG DISPERGOVATELNÉ TABLETY</t>
  </si>
  <si>
    <t>POR TBL DIS 10X8MG</t>
  </si>
  <si>
    <t>180578</t>
  </si>
  <si>
    <t>POR TBL ENT 90X20MG II</t>
  </si>
  <si>
    <t>124115</t>
  </si>
  <si>
    <t>PRESTANCE 10 MG/5 MG</t>
  </si>
  <si>
    <t>124119</t>
  </si>
  <si>
    <t>3423</t>
  </si>
  <si>
    <t>POR CPS MOL 30</t>
  </si>
  <si>
    <t>1147</t>
  </si>
  <si>
    <t>SILYMARIN AL 50</t>
  </si>
  <si>
    <t>POR TBL OBD 100X50MG</t>
  </si>
  <si>
    <t>119115</t>
  </si>
  <si>
    <t>POR TBL OBD 6X50MG I</t>
  </si>
  <si>
    <t>167852</t>
  </si>
  <si>
    <t>167863</t>
  </si>
  <si>
    <t>TWYNSTA 80 MG/10 MG</t>
  </si>
  <si>
    <t>167862</t>
  </si>
  <si>
    <t>167861</t>
  </si>
  <si>
    <t>POR TBL NOB 56</t>
  </si>
  <si>
    <t>15518</t>
  </si>
  <si>
    <t>214908</t>
  </si>
  <si>
    <t>151078</t>
  </si>
  <si>
    <t>KYLOTAN 80 MG</t>
  </si>
  <si>
    <t>24987</t>
  </si>
  <si>
    <t>OLWEXYA 150 MG</t>
  </si>
  <si>
    <t>POR CPS PRO 30X150MG</t>
  </si>
  <si>
    <t>192340</t>
  </si>
  <si>
    <t>POR TBL NOB 100X2MG I</t>
  </si>
  <si>
    <t>214601</t>
  </si>
  <si>
    <t>Dienogest a ethinylestradiol</t>
  </si>
  <si>
    <t>58138</t>
  </si>
  <si>
    <t>JEANINE</t>
  </si>
  <si>
    <t>POR TBL OBD 3X21</t>
  </si>
  <si>
    <t>132749</t>
  </si>
  <si>
    <t>200928</t>
  </si>
  <si>
    <t>166775</t>
  </si>
  <si>
    <t>POR TBL FLM 40X50MG II</t>
  </si>
  <si>
    <t>Meningococcus C, purifikovaný polysacharidový antigen konjug</t>
  </si>
  <si>
    <t>32685</t>
  </si>
  <si>
    <t>NEISVAC-C</t>
  </si>
  <si>
    <t>IMS INJ SUS 1X0.5ML</t>
  </si>
  <si>
    <t>Haemophilus influenzae b, purifikovaný antigen konjugovaný</t>
  </si>
  <si>
    <t>54227</t>
  </si>
  <si>
    <t>HIBERIX</t>
  </si>
  <si>
    <t>IMS INJ PSO LQF 1+1X0.5ML+ST+2</t>
  </si>
  <si>
    <t>*6002</t>
  </si>
  <si>
    <t>19751</t>
  </si>
  <si>
    <t>DUOMOX 1000</t>
  </si>
  <si>
    <t>POR TBL SUS 14X1000MG</t>
  </si>
  <si>
    <t>17168</t>
  </si>
  <si>
    <t>BELOSALIC</t>
  </si>
  <si>
    <t>DRM SOL 50ML</t>
  </si>
  <si>
    <t>Ganciklovir</t>
  </si>
  <si>
    <t>48461</t>
  </si>
  <si>
    <t>VIRGAN 1.5MG/G OČNÍ GEL</t>
  </si>
  <si>
    <t>OPH GEL 1X5GM I</t>
  </si>
  <si>
    <t>180826</t>
  </si>
  <si>
    <t>158288</t>
  </si>
  <si>
    <t>203293</t>
  </si>
  <si>
    <t>141034</t>
  </si>
  <si>
    <t>POR TBL FLM 30X75MG</t>
  </si>
  <si>
    <t>Lornoxikam</t>
  </si>
  <si>
    <t>119899</t>
  </si>
  <si>
    <t>XEFO RAPID 8 MG</t>
  </si>
  <si>
    <t>119898</t>
  </si>
  <si>
    <t>POR TBL FLM 20X8MG</t>
  </si>
  <si>
    <t>Mianserin</t>
  </si>
  <si>
    <t>LERIVON 60 MG</t>
  </si>
  <si>
    <t>POR TBL FLM 30X60MG</t>
  </si>
  <si>
    <t>215605</t>
  </si>
  <si>
    <t>POR CPS PRO 50X250MG</t>
  </si>
  <si>
    <t>*1019</t>
  </si>
  <si>
    <t>58835</t>
  </si>
  <si>
    <t>ZODAC SIR</t>
  </si>
  <si>
    <t>90986</t>
  </si>
  <si>
    <t>DEOXYMYKOIN</t>
  </si>
  <si>
    <t>POR TBL NOB 10X100MG</t>
  </si>
  <si>
    <t>200992</t>
  </si>
  <si>
    <t>Indakaterol</t>
  </si>
  <si>
    <t>167257</t>
  </si>
  <si>
    <t>ONBREZ BREEZHALER 150 MIKROGRAMŮ</t>
  </si>
  <si>
    <t>INH PLV CPS DUR 10X150RG+INH</t>
  </si>
  <si>
    <t>194144</t>
  </si>
  <si>
    <t>POR TBL FLM 90X150MG</t>
  </si>
  <si>
    <t>147456</t>
  </si>
  <si>
    <t>POR TBL NOB 100X112RG I</t>
  </si>
  <si>
    <t>163151</t>
  </si>
  <si>
    <t>122112</t>
  </si>
  <si>
    <t>Rozpouštědla močových kamenů</t>
  </si>
  <si>
    <t>115527</t>
  </si>
  <si>
    <t>URALYT U</t>
  </si>
  <si>
    <t>POR GRA 1X280GM</t>
  </si>
  <si>
    <t>44304</t>
  </si>
  <si>
    <t>POR CPS PRO 20X200MG</t>
  </si>
  <si>
    <t>OPH GEL 1X10GM</t>
  </si>
  <si>
    <t>164889</t>
  </si>
  <si>
    <t>POR TBL FLM 180</t>
  </si>
  <si>
    <t>146891</t>
  </si>
  <si>
    <t>Glykopyrronium-bromid</t>
  </si>
  <si>
    <t>193550</t>
  </si>
  <si>
    <t>SEEBRI BREEZHALER 44 MIKROGRAMŮ</t>
  </si>
  <si>
    <t>INH PLV CPS DUR 6X1+INH</t>
  </si>
  <si>
    <t>1001</t>
  </si>
  <si>
    <t>1002</t>
  </si>
  <si>
    <t>14710</t>
  </si>
  <si>
    <t>RIVODARON 200</t>
  </si>
  <si>
    <t>14709</t>
  </si>
  <si>
    <t>163110</t>
  </si>
  <si>
    <t>ZOREM 10 MG</t>
  </si>
  <si>
    <t>Antibiotika v kombinaci s ostatními léčivy</t>
  </si>
  <si>
    <t>1077</t>
  </si>
  <si>
    <t>OPHTHALMO-FRAMYKOIN COMP.</t>
  </si>
  <si>
    <t>132556</t>
  </si>
  <si>
    <t>Atorvastatin a amlodipin</t>
  </si>
  <si>
    <t>159819</t>
  </si>
  <si>
    <t>AMLATOR 20 MG/5 MG POTAHOVANÉ TABLETY</t>
  </si>
  <si>
    <t>153974</t>
  </si>
  <si>
    <t>199677</t>
  </si>
  <si>
    <t>BISOPROLOL PMCS 10 MG</t>
  </si>
  <si>
    <t>132810</t>
  </si>
  <si>
    <t>132763</t>
  </si>
  <si>
    <t>114292</t>
  </si>
  <si>
    <t>17429</t>
  </si>
  <si>
    <t>26324</t>
  </si>
  <si>
    <t>26327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</si>
  <si>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</si>
  <si>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</si>
  <si>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</si>
  <si>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</si>
  <si>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</si>
  <si>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</si>
  <si>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</si>
  <si>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132704</t>
  </si>
  <si>
    <t>54539</t>
  </si>
  <si>
    <t>DOLMINA INJ</t>
  </si>
  <si>
    <t>IMS+IVN INJ SOL 5X3ML</t>
  </si>
  <si>
    <t>115403</t>
  </si>
  <si>
    <t>INJ SOL ISP 10X0.8ML/8KU</t>
  </si>
  <si>
    <t>87073</t>
  </si>
  <si>
    <t>POR PLV SOL 20X225MG</t>
  </si>
  <si>
    <t>POR CPS DUR 10X300MG</t>
  </si>
  <si>
    <t>125184</t>
  </si>
  <si>
    <t>92436</t>
  </si>
  <si>
    <t>V-PENICILIN 1,2 MEGA BIOTIKA</t>
  </si>
  <si>
    <t>POR TBL NOB 30X1.2MU</t>
  </si>
  <si>
    <t>99579</t>
  </si>
  <si>
    <t>162748</t>
  </si>
  <si>
    <t>DRM PLV ADS 1X20GM</t>
  </si>
  <si>
    <t>102596</t>
  </si>
  <si>
    <t>POR TBL NOB 30X6,25MG</t>
  </si>
  <si>
    <t>169254</t>
  </si>
  <si>
    <t>191746</t>
  </si>
  <si>
    <t>CLOPIDOGREL AL 75 MG</t>
  </si>
  <si>
    <t>DRM UNG 1X15GM 2%</t>
  </si>
  <si>
    <t>180714</t>
  </si>
  <si>
    <t>LAKTULOSA SANDOZ 670 MG/ML</t>
  </si>
  <si>
    <t>POR SOL 1X500ML/335GM IIB</t>
  </si>
  <si>
    <t>180715</t>
  </si>
  <si>
    <t>POR SOL 1X1000ML/670GM IIB</t>
  </si>
  <si>
    <t>199801</t>
  </si>
  <si>
    <t>MEGACE SUSP.</t>
  </si>
  <si>
    <t>POR SUS 1X480ML</t>
  </si>
  <si>
    <t>LINOLA-FETT ÖLBAD</t>
  </si>
  <si>
    <t>DRM BAL 1X200ML</t>
  </si>
  <si>
    <t>60412</t>
  </si>
  <si>
    <t>BALNEUM HERMAL PLUS</t>
  </si>
  <si>
    <t>192520</t>
  </si>
  <si>
    <t>125135</t>
  </si>
  <si>
    <t>Morfin</t>
  </si>
  <si>
    <t>41740</t>
  </si>
  <si>
    <t>SEVREDOL 20 MG</t>
  </si>
  <si>
    <t>56990</t>
  </si>
  <si>
    <t>POR TBL FLM 56X20MG</t>
  </si>
  <si>
    <t>92259</t>
  </si>
  <si>
    <t>PANZYTRAT 25 000</t>
  </si>
  <si>
    <t>POR CPS DUR 100 PLASTX25000UT</t>
  </si>
  <si>
    <t>213482</t>
  </si>
  <si>
    <t>14449</t>
  </si>
  <si>
    <t>POR CPS DUR 56X20MG</t>
  </si>
  <si>
    <t>14451</t>
  </si>
  <si>
    <t>POR CPS DUR 28X20MG</t>
  </si>
  <si>
    <t>192430</t>
  </si>
  <si>
    <t>ONDANSETRON-TEVA 8 MG</t>
  </si>
  <si>
    <t>POR TBL FLM 10X1X8MG H II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</si>
  <si>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</si>
  <si>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</si>
  <si>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</si>
  <si>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</si>
  <si>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</si>
  <si>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</si>
  <si>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</si>
  <si>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</si>
  <si>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157145</t>
  </si>
  <si>
    <t>23966</t>
  </si>
  <si>
    <t>AMPRILAN 10</t>
  </si>
  <si>
    <t>191005</t>
  </si>
  <si>
    <t>POR TBL NOB 98X1.25MG</t>
  </si>
  <si>
    <t>500715</t>
  </si>
  <si>
    <t>53951</t>
  </si>
  <si>
    <t>ZOLOFT 100 MG</t>
  </si>
  <si>
    <t>86785</t>
  </si>
  <si>
    <t>117770</t>
  </si>
  <si>
    <t>SUMATRIPTAN ORION 50 MG</t>
  </si>
  <si>
    <t>152959</t>
  </si>
  <si>
    <t>26575</t>
  </si>
  <si>
    <t>189689</t>
  </si>
  <si>
    <t>TEZEO HCT 80 MG/12,5 MG</t>
  </si>
  <si>
    <t>214604</t>
  </si>
  <si>
    <t>45775</t>
  </si>
  <si>
    <t>PUNČOCHY KOMPRESNÍ STEHENNÍ II.K.T.</t>
  </si>
  <si>
    <t>AVICENUM 360 A-G /MIKROKAPSLE/ UZAVŘENÁ/OTEVŘENÁ,SAMODRŽÍCÍ KRAJKA,  SKINTEX</t>
  </si>
  <si>
    <t>Amidy</t>
  </si>
  <si>
    <t>URT GEL 1X20GM/200MG</t>
  </si>
  <si>
    <t>125045</t>
  </si>
  <si>
    <t>125048</t>
  </si>
  <si>
    <t>POR TBL NOB 60X10MG</t>
  </si>
  <si>
    <t>Analgetika a anestetika, kombinace</t>
  </si>
  <si>
    <t>107143</t>
  </si>
  <si>
    <t>OTIPAX</t>
  </si>
  <si>
    <t>AUR GTT SOL 16GM</t>
  </si>
  <si>
    <t>Brinzolamid</t>
  </si>
  <si>
    <t>AZOPT 10 MG/ML</t>
  </si>
  <si>
    <t>89811</t>
  </si>
  <si>
    <t>Dabigatran-etexilát</t>
  </si>
  <si>
    <t>193503</t>
  </si>
  <si>
    <t>PRADAXA 150 MG</t>
  </si>
  <si>
    <t>POR CPS DUR 100(2X50X1)X150MG</t>
  </si>
  <si>
    <t>2668</t>
  </si>
  <si>
    <t>OPHTHALMO-HYDROCORTISON LÉČIVA</t>
  </si>
  <si>
    <t>OPH UNG 1X5GM/25MG</t>
  </si>
  <si>
    <t>Hydrokortison-butyrát</t>
  </si>
  <si>
    <t>62047</t>
  </si>
  <si>
    <t>LOCOID LIPOCREAM 0,1%</t>
  </si>
  <si>
    <t>LOCOID 0,1%</t>
  </si>
  <si>
    <t>111900</t>
  </si>
  <si>
    <t>Timolol</t>
  </si>
  <si>
    <t>162304</t>
  </si>
  <si>
    <t>TIMO-COMOD 0,5%</t>
  </si>
  <si>
    <t>OPH GTT SOL 5ML/15MG</t>
  </si>
  <si>
    <t>155777</t>
  </si>
  <si>
    <t>POR TBL FLM 100X15MG</t>
  </si>
  <si>
    <t>32858</t>
  </si>
  <si>
    <t>NAC AL 600 ŠUMIVÉ TABLETY</t>
  </si>
  <si>
    <t>Antiagregancia kromě heparinu, kombinace</t>
  </si>
  <si>
    <t>57364</t>
  </si>
  <si>
    <t>AGGRENOX</t>
  </si>
  <si>
    <t>POR CPS RDR 60X25MG/200MG</t>
  </si>
  <si>
    <t>10183</t>
  </si>
  <si>
    <t>EQUORAL 25 MG</t>
  </si>
  <si>
    <t>85234</t>
  </si>
  <si>
    <t>POR CPS MOL 60X25MG</t>
  </si>
  <si>
    <t>157123</t>
  </si>
  <si>
    <t>METHOTREXAT EBEWE 10 MG TABLETY</t>
  </si>
  <si>
    <t>120810</t>
  </si>
  <si>
    <t>APO-PERINDO 8 MG</t>
  </si>
  <si>
    <t>201417</t>
  </si>
  <si>
    <t>PIRAMIL 5 MG</t>
  </si>
  <si>
    <t>POR TBL NOB 100X5MG II</t>
  </si>
  <si>
    <t>16369</t>
  </si>
  <si>
    <t>201324</t>
  </si>
  <si>
    <t>89852</t>
  </si>
  <si>
    <t>AUGMENTIN 625 MG</t>
  </si>
  <si>
    <t>POR TBL FLM 21X625MG</t>
  </si>
  <si>
    <t>50316</t>
  </si>
  <si>
    <t>Butamirát</t>
  </si>
  <si>
    <t>15374</t>
  </si>
  <si>
    <t>SINECOD 50 MG</t>
  </si>
  <si>
    <t>POR TBL PRO 10X50MG</t>
  </si>
  <si>
    <t>155685</t>
  </si>
  <si>
    <t>Cilazapril</t>
  </si>
  <si>
    <t>14926</t>
  </si>
  <si>
    <t>INHIBACE 2,5 MG</t>
  </si>
  <si>
    <t>IVN INJ+INF PLV SOL 1X500MG</t>
  </si>
  <si>
    <t>IVN INJ+INF PLV SOL 1X1GM</t>
  </si>
  <si>
    <t>15613</t>
  </si>
  <si>
    <t>56811</t>
  </si>
  <si>
    <t>191879</t>
  </si>
  <si>
    <t>191878</t>
  </si>
  <si>
    <t>Isosorbid-dinitrát</t>
  </si>
  <si>
    <t>61495</t>
  </si>
  <si>
    <t>CARDIKET RETARD 20</t>
  </si>
  <si>
    <t>POR TBL PRO 20X20MG I</t>
  </si>
  <si>
    <t>171573</t>
  </si>
  <si>
    <t>CARZAP HCT 16 MG/12,5 MG TABLETY</t>
  </si>
  <si>
    <t>Karbamazepin</t>
  </si>
  <si>
    <t>3417</t>
  </si>
  <si>
    <t>BISTON</t>
  </si>
  <si>
    <t>POR TBL NOB 50X200MG</t>
  </si>
  <si>
    <t>14837</t>
  </si>
  <si>
    <t>DILATREND 25</t>
  </si>
  <si>
    <t>86023</t>
  </si>
  <si>
    <t>TALVOSILEN FORTE</t>
  </si>
  <si>
    <t>POR CPS DUR 20X500MG/30MG</t>
  </si>
  <si>
    <t>Kyselina alendronová</t>
  </si>
  <si>
    <t>41671</t>
  </si>
  <si>
    <t>ALENDRONATE-TEVA 70 MG</t>
  </si>
  <si>
    <t>POR TBL NOB 12X70MG</t>
  </si>
  <si>
    <t>500133</t>
  </si>
  <si>
    <t>POR TBL FLM 56X50MG/850MG</t>
  </si>
  <si>
    <t>POR TBL FLM 60X50MG/850MG</t>
  </si>
  <si>
    <t>194598</t>
  </si>
  <si>
    <t>POR TBL FLM 168(2X84)</t>
  </si>
  <si>
    <t>40388</t>
  </si>
  <si>
    <t>40379</t>
  </si>
  <si>
    <t>PANZYNORM FORTE-N</t>
  </si>
  <si>
    <t>POR TBL FLM 100X20000UT</t>
  </si>
  <si>
    <t>187592</t>
  </si>
  <si>
    <t>AMLESSA 4 MG/5 MG</t>
  </si>
  <si>
    <t>170659</t>
  </si>
  <si>
    <t>51402</t>
  </si>
  <si>
    <t>AMPRILAN H 5 MG/25 MG</t>
  </si>
  <si>
    <t>148068</t>
  </si>
  <si>
    <t>145847</t>
  </si>
  <si>
    <t>MERTENIL 20 MG POTAHOVANÉ TABLETY</t>
  </si>
  <si>
    <t>26909</t>
  </si>
  <si>
    <t>VIAGRA 50 MG</t>
  </si>
  <si>
    <t>POR TBL FLM 8X50MG I</t>
  </si>
  <si>
    <t>54498</t>
  </si>
  <si>
    <t>ZOCOR 20 MG</t>
  </si>
  <si>
    <t>28272</t>
  </si>
  <si>
    <t>POR GRA SUS 100X2GM</t>
  </si>
  <si>
    <t>26550</t>
  </si>
  <si>
    <t>164388</t>
  </si>
  <si>
    <t>EUPHYLLIN CR N 300</t>
  </si>
  <si>
    <t>POR CPS PRO 50X300MG</t>
  </si>
  <si>
    <t>44307</t>
  </si>
  <si>
    <t>92645</t>
  </si>
  <si>
    <t>POR CPS PRO 100X125MG</t>
  </si>
  <si>
    <t>214906</t>
  </si>
  <si>
    <t>Tiaprid</t>
  </si>
  <si>
    <t>132673</t>
  </si>
  <si>
    <t>Tolterodin</t>
  </si>
  <si>
    <t>32641</t>
  </si>
  <si>
    <t>DETRUSITOL SR 4 MG</t>
  </si>
  <si>
    <t>POR CPS PRO 28X4MG</t>
  </si>
  <si>
    <t>166986</t>
  </si>
  <si>
    <t>POR TBL EFF 30</t>
  </si>
  <si>
    <t>169790</t>
  </si>
  <si>
    <t>TRAMADOL/PARACETAMOL TEVA 37,5 MG/325 MG</t>
  </si>
  <si>
    <t>145961</t>
  </si>
  <si>
    <t>Tribenosid</t>
  </si>
  <si>
    <t>18118</t>
  </si>
  <si>
    <t>GLYVENOL 400</t>
  </si>
  <si>
    <t>POR CPS MOL 50X400MG</t>
  </si>
  <si>
    <t>83272</t>
  </si>
  <si>
    <t>EBRANTIL 60 RETARD</t>
  </si>
  <si>
    <t>185723</t>
  </si>
  <si>
    <t>107826</t>
  </si>
  <si>
    <t>SERETIDE 25/50 INHALER</t>
  </si>
  <si>
    <t>INH SUS PSS 120DÁV+POČ</t>
  </si>
  <si>
    <t>215852</t>
  </si>
  <si>
    <t>165000</t>
  </si>
  <si>
    <t>155864</t>
  </si>
  <si>
    <t>SUMAMED FORTE SIRUP</t>
  </si>
  <si>
    <t>POR PLV SUS 1X30ML</t>
  </si>
  <si>
    <t>42847</t>
  </si>
  <si>
    <t>POR GRA SUS 1X100ML</t>
  </si>
  <si>
    <t>150781</t>
  </si>
  <si>
    <t>GABANOX 100 MG TVRDÉ TOBOLKY</t>
  </si>
  <si>
    <t>POR CPS DUR 90X100MG</t>
  </si>
  <si>
    <t>Levofloxacin</t>
  </si>
  <si>
    <t>OFTAQUIX 5 MG/ML OČNÍ KAPKY</t>
  </si>
  <si>
    <t>184039</t>
  </si>
  <si>
    <t>FORLAX 4 G</t>
  </si>
  <si>
    <t>POR PLV SOL SCC 20X4GM</t>
  </si>
  <si>
    <t>184038</t>
  </si>
  <si>
    <t>POR PLV SOL SCC 10X4GM</t>
  </si>
  <si>
    <t>Nystatin, kombinace</t>
  </si>
  <si>
    <t>VAG CPS MOL 8</t>
  </si>
  <si>
    <t>50771</t>
  </si>
  <si>
    <t>POR TBL PRO 100X600MG</t>
  </si>
  <si>
    <t>59718</t>
  </si>
  <si>
    <t>PENTOMER RETARD 600 MG</t>
  </si>
  <si>
    <t>16050</t>
  </si>
  <si>
    <t>146895</t>
  </si>
  <si>
    <t>194117</t>
  </si>
  <si>
    <t>*3010</t>
  </si>
  <si>
    <t>58659</t>
  </si>
  <si>
    <t>ATENOLOL AL 25</t>
  </si>
  <si>
    <t>199646</t>
  </si>
  <si>
    <t>155859</t>
  </si>
  <si>
    <t>SUMAMED 500 MG</t>
  </si>
  <si>
    <t>POR TBL FLM 30X500MG</t>
  </si>
  <si>
    <t>147920</t>
  </si>
  <si>
    <t>POR CPS ETD 60X20MG I</t>
  </si>
  <si>
    <t>150767</t>
  </si>
  <si>
    <t>GABANOX 300 MG TVRDÉ TOBOLKY</t>
  </si>
  <si>
    <t>94803</t>
  </si>
  <si>
    <t>169495</t>
  </si>
  <si>
    <t>201971</t>
  </si>
  <si>
    <t>216199</t>
  </si>
  <si>
    <t>83459</t>
  </si>
  <si>
    <t>40369</t>
  </si>
  <si>
    <t>157244</t>
  </si>
  <si>
    <t>OMEPRAZOL ACTAVIS 20 MG</t>
  </si>
  <si>
    <t>POR CPS ETD 60X20MG</t>
  </si>
  <si>
    <t>20027</t>
  </si>
  <si>
    <t>29384</t>
  </si>
  <si>
    <t>MICARDISPLUS 80 MG/25 MG</t>
  </si>
  <si>
    <t>203184</t>
  </si>
  <si>
    <t>146877</t>
  </si>
  <si>
    <t>Roxithromycin</t>
  </si>
  <si>
    <t>10875</t>
  </si>
  <si>
    <t>ROXITHROMYCIN-RATIOPHARM 300 MG</t>
  </si>
  <si>
    <t>POR TBL FLM 10X300MG</t>
  </si>
  <si>
    <t>125065</t>
  </si>
  <si>
    <t>2945</t>
  </si>
  <si>
    <t>187531</t>
  </si>
  <si>
    <t>17166</t>
  </si>
  <si>
    <t>163139</t>
  </si>
  <si>
    <t>Drotaverin</t>
  </si>
  <si>
    <t>107807</t>
  </si>
  <si>
    <t>Erythromycin</t>
  </si>
  <si>
    <t>97513</t>
  </si>
  <si>
    <t>AKNEMYCIN 2000</t>
  </si>
  <si>
    <t>DRM UNG 1X25GM/500MG</t>
  </si>
  <si>
    <t>POR TBL PRO 30X10MG</t>
  </si>
  <si>
    <t>Kandesartan</t>
  </si>
  <si>
    <t>175280</t>
  </si>
  <si>
    <t>CANOCORD 16 MG</t>
  </si>
  <si>
    <t>POR TBL NOB 28X16MG</t>
  </si>
  <si>
    <t>175285</t>
  </si>
  <si>
    <t>POR TBL NOB 90X16MG</t>
  </si>
  <si>
    <t>149480</t>
  </si>
  <si>
    <t>POR TBL FLM 28X75MG</t>
  </si>
  <si>
    <t>100104</t>
  </si>
  <si>
    <t>STADAMET 850</t>
  </si>
  <si>
    <t>54534</t>
  </si>
  <si>
    <t>POR CPS DUR 50 SKLOX25000UT</t>
  </si>
  <si>
    <t>54535</t>
  </si>
  <si>
    <t>POR CPS DUR 100 SKLOX25000UT</t>
  </si>
  <si>
    <t>92262</t>
  </si>
  <si>
    <t>PANZYTRAT 10 000</t>
  </si>
  <si>
    <t>POR CPS DUR 100 PLASTX10000UT</t>
  </si>
  <si>
    <t>12894</t>
  </si>
  <si>
    <t>POR GRA SUS 15X100MG I</t>
  </si>
  <si>
    <t>INH SOL 1X60DÁV+1INH</t>
  </si>
  <si>
    <t>OPH GEL 3X10GM</t>
  </si>
  <si>
    <t>POR TBL FLM 14 II</t>
  </si>
  <si>
    <t>Kanamycin</t>
  </si>
  <si>
    <t>203564</t>
  </si>
  <si>
    <t>33897</t>
  </si>
  <si>
    <t>NUTRIDRINK COMPACT PROTEIN S PŘÍCHUTÍ BROSKEV A MANGO</t>
  </si>
  <si>
    <t>202895</t>
  </si>
  <si>
    <t>Acetazolamid</t>
  </si>
  <si>
    <t>113</t>
  </si>
  <si>
    <t>DILURAN</t>
  </si>
  <si>
    <t>163112</t>
  </si>
  <si>
    <t>125047</t>
  </si>
  <si>
    <t>POR TBL NOB 56X10MG</t>
  </si>
  <si>
    <t>5950</t>
  </si>
  <si>
    <t>Bemiparin</t>
  </si>
  <si>
    <t>30521</t>
  </si>
  <si>
    <t>ZIBOR 2500 IU</t>
  </si>
  <si>
    <t>SDR INJ SOL ISP 10X0.2ML</t>
  </si>
  <si>
    <t>Benzydamin</t>
  </si>
  <si>
    <t>20509</t>
  </si>
  <si>
    <t>ORM GGR 1X150ML-PET DÁV</t>
  </si>
  <si>
    <t>180305</t>
  </si>
  <si>
    <t>ORM GGR 120ML</t>
  </si>
  <si>
    <t>28839</t>
  </si>
  <si>
    <t>AERIUS 0,5 MG/ML</t>
  </si>
  <si>
    <t>POR SOL 120ML+LŽIČKA</t>
  </si>
  <si>
    <t>115406</t>
  </si>
  <si>
    <t>INJ SOL ISP 2X0.4ML/4KU</t>
  </si>
  <si>
    <t>42182</t>
  </si>
  <si>
    <t>DRM GEL 15GM</t>
  </si>
  <si>
    <t>IBALGIN KRÉM</t>
  </si>
  <si>
    <t>Kombinace a komplexy sloučenin hliníku, vápníku a hořčíku</t>
  </si>
  <si>
    <t>POR SUS 12X5MLX258MG/388MG</t>
  </si>
  <si>
    <t>93582</t>
  </si>
  <si>
    <t>POR SUS 30X5MLX258MG/388MG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</si>
  <si>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</si>
  <si>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</si>
  <si>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</si>
  <si>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</si>
  <si>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</si>
  <si>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</si>
  <si>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</si>
  <si>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</si>
  <si>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</si>
  <si>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</si>
  <si>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Oxymetazolin</t>
  </si>
  <si>
    <t>180703</t>
  </si>
  <si>
    <t>POR TBL ENT 168X40MG</t>
  </si>
  <si>
    <t>Piracetam</t>
  </si>
  <si>
    <t>66648</t>
  </si>
  <si>
    <t>PIRACETAM AL 800</t>
  </si>
  <si>
    <t>POR TBL FLM 100X800MG</t>
  </si>
  <si>
    <t>94328</t>
  </si>
  <si>
    <t>201608</t>
  </si>
  <si>
    <t>Uhličitan vápenatý</t>
  </si>
  <si>
    <t>151074</t>
  </si>
  <si>
    <t>24986</t>
  </si>
  <si>
    <t>POR CPS PRO 28X150MG</t>
  </si>
  <si>
    <t>24994</t>
  </si>
  <si>
    <t>POR CPS PRO 100X150MG</t>
  </si>
  <si>
    <t>198051</t>
  </si>
  <si>
    <t>166774</t>
  </si>
  <si>
    <t>POR TBL FLM 40X50MG I</t>
  </si>
  <si>
    <t>Fexofenadin</t>
  </si>
  <si>
    <t>120937</t>
  </si>
  <si>
    <t>EWOFEX 180 MG POTAHOVANÉ TABLETY</t>
  </si>
  <si>
    <t>POR TBL FLM 30X180MG</t>
  </si>
  <si>
    <t>184041</t>
  </si>
  <si>
    <t>POR PLV SOL SCC 50X4GM</t>
  </si>
  <si>
    <t>41146</t>
  </si>
  <si>
    <t>VAG CPS MOL 12</t>
  </si>
  <si>
    <t>Adapalen</t>
  </si>
  <si>
    <t>46643</t>
  </si>
  <si>
    <t>DIFFERINE KRÉM</t>
  </si>
  <si>
    <t>DRM CRM 1X30GM/30MG</t>
  </si>
  <si>
    <t>Bilastin</t>
  </si>
  <si>
    <t>IMS+IVN INJ SOL 10X2MLX5MGML</t>
  </si>
  <si>
    <t>162673</t>
  </si>
  <si>
    <t>POR TBL FLM 36X400MG</t>
  </si>
  <si>
    <t>14676</t>
  </si>
  <si>
    <t>DOBEXIL H SUP</t>
  </si>
  <si>
    <t>RCT SUP 10</t>
  </si>
  <si>
    <t>IMS+IVN INJ SOL 5X5ML</t>
  </si>
  <si>
    <t>Saxagliptin</t>
  </si>
  <si>
    <t>149493</t>
  </si>
  <si>
    <t>125057</t>
  </si>
  <si>
    <t>POR TBL NOB 4X5MG</t>
  </si>
  <si>
    <t>15653</t>
  </si>
  <si>
    <t>178622</t>
  </si>
  <si>
    <t>VIDONORM 8 MG/5 MG TABLETY</t>
  </si>
  <si>
    <t>158681</t>
  </si>
  <si>
    <t>BISOPROLOL MYLAN 2,5 MG</t>
  </si>
  <si>
    <t>POR TBL FLM 30X2.5MG</t>
  </si>
  <si>
    <t>188456</t>
  </si>
  <si>
    <t>GLYCLADA 60 MG</t>
  </si>
  <si>
    <t>POR TBL RET 14X60MG II</t>
  </si>
  <si>
    <t>POR TBL FLM 30X850MG</t>
  </si>
  <si>
    <t>49120</t>
  </si>
  <si>
    <t>POR TBL ENT 14X40MG</t>
  </si>
  <si>
    <t>120805</t>
  </si>
  <si>
    <t>POR TBL NOB 30X8MG</t>
  </si>
  <si>
    <t>1605</t>
  </si>
  <si>
    <t>10860</t>
  </si>
  <si>
    <t>45330</t>
  </si>
  <si>
    <t>POR GTT SOL+INH SOL 100ML</t>
  </si>
  <si>
    <t>83099</t>
  </si>
  <si>
    <t>XANAX SR 0,5 MG</t>
  </si>
  <si>
    <t>POR TBL PRO 30X0.5MG</t>
  </si>
  <si>
    <t>155383</t>
  </si>
  <si>
    <t>LUNALDIN 100 MIKROGRAMŮ SUBLINGVÁLNÍ TABLETY</t>
  </si>
  <si>
    <t>ORM TBL SLG 30X100RG</t>
  </si>
  <si>
    <t>Dehty</t>
  </si>
  <si>
    <t>65988</t>
  </si>
  <si>
    <t>POR TBL FLM 30X5MG I</t>
  </si>
  <si>
    <t>Glipizid</t>
  </si>
  <si>
    <t>198697</t>
  </si>
  <si>
    <t>184525</t>
  </si>
  <si>
    <t>POR TBL NOB 20X0.5GM</t>
  </si>
  <si>
    <t>215477</t>
  </si>
  <si>
    <t>132638</t>
  </si>
  <si>
    <t>OPH GTT SUS 1X5ML PE</t>
  </si>
  <si>
    <t>41791</t>
  </si>
  <si>
    <t>POR TBL RET 20X60MG B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</si>
  <si>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</si>
  <si>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</si>
  <si>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</si>
  <si>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</si>
  <si>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</si>
  <si>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</si>
  <si>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</si>
  <si>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</si>
  <si>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N05AL05 - Amisulprid</t>
  </si>
  <si>
    <t>C10BX03 - Atorvastatin a amlodipin</t>
  </si>
  <si>
    <t>A10AB01 - Inzulin lidský</t>
  </si>
  <si>
    <t>A10AC01 - Inzulin lidský</t>
  </si>
  <si>
    <t>A02BC05 - Esomeprazol</t>
  </si>
  <si>
    <t>J01AA02 - Doxycyklin</t>
  </si>
  <si>
    <t>G04CB01 - Finasterid</t>
  </si>
  <si>
    <t>V12 - Homeopatika (česká ATC skupina)</t>
  </si>
  <si>
    <t>M01AC06 - Meloxikam</t>
  </si>
  <si>
    <t>C09BA06 - Chinapril a diuretika</t>
  </si>
  <si>
    <t>M05BA04 - Kyselina alendronová</t>
  </si>
  <si>
    <t>N02AE01 - Buprenorfin</t>
  </si>
  <si>
    <t>R06AX17 - Ketotifen</t>
  </si>
  <si>
    <t>B01AC04</t>
  </si>
  <si>
    <t>C09BA06</t>
  </si>
  <si>
    <t>INJ SOL+INF CNC SOL 1X5ML</t>
  </si>
  <si>
    <t>G04CB01</t>
  </si>
  <si>
    <t>A02BC05</t>
  </si>
  <si>
    <t>N05AL05</t>
  </si>
  <si>
    <t>ESOPREX 15 MG</t>
  </si>
  <si>
    <t>M01AC06</t>
  </si>
  <si>
    <t>N03AX14</t>
  </si>
  <si>
    <t>A10AB01</t>
  </si>
  <si>
    <t>A10AC01</t>
  </si>
  <si>
    <t>N02AE01</t>
  </si>
  <si>
    <t>J01AA02</t>
  </si>
  <si>
    <t>R06AX17</t>
  </si>
  <si>
    <t>C10BX03</t>
  </si>
  <si>
    <t>M05BA04</t>
  </si>
  <si>
    <t>V12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</si>
  <si>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</si>
  <si>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</si>
  <si>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</si>
  <si>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</si>
  <si>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</si>
  <si>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</si>
  <si>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</si>
  <si>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</si>
  <si>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</si>
  <si>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</si>
  <si>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</si>
  <si>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</si>
  <si>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</si>
  <si>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</si>
  <si>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</si>
  <si>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Kompresa gáza 10 x 10 cm/100 ks nesterilní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</si>
  <si>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</si>
  <si>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</si>
  <si>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</si>
  <si>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</si>
  <si>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</si>
  <si>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</si>
  <si>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</si>
  <si>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</si>
  <si>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</si>
  <si>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</si>
  <si>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</si>
  <si>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</si>
  <si>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</si>
  <si>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</si>
  <si>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</si>
  <si>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</si>
  <si>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</si>
  <si>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</si>
  <si>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</si>
  <si>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</si>
  <si>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Kompresa AB 20 x 40 cm/1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</si>
  <si>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</si>
  <si>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</si>
  <si>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</si>
  <si>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</si>
  <si>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Tampon sterilní stáčený 20 x 20 cm / 5 ks 28003</t>
  </si>
  <si>
    <t>ZA604</t>
  </si>
  <si>
    <t>Tyčinka vatová sterilní jednotlivě balalená bal. á 1000 ks 5100/SG/CS</t>
  </si>
  <si>
    <t>ZB084</t>
  </si>
  <si>
    <t>Náplast transpore 2,50 cm x 9,14 m 1527-1</t>
  </si>
  <si>
    <t>ZC100</t>
  </si>
  <si>
    <t>Vata buničitá dělená 2 role / 500 ks 40 x 50 mm 1230200310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</si>
  <si>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</si>
  <si>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</si>
  <si>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</si>
  <si>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</si>
  <si>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</si>
  <si>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</si>
  <si>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</si>
  <si>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</si>
  <si>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Kompresa gáza 10 x 10 cm/5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</si>
  <si>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</si>
  <si>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</si>
  <si>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</si>
  <si>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</si>
  <si>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</si>
  <si>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</si>
  <si>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</si>
  <si>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</si>
  <si>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</si>
  <si>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</si>
  <si>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</si>
  <si>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</si>
  <si>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</si>
  <si>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</si>
  <si>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</si>
  <si>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</si>
  <si>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</si>
  <si>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</si>
  <si>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</si>
  <si>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</si>
  <si>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</si>
  <si>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</si>
  <si>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</si>
  <si>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</si>
  <si>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</si>
  <si>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</si>
  <si>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</si>
  <si>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</si>
  <si>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</si>
  <si>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</si>
  <si>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</si>
  <si>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</si>
  <si>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</si>
  <si>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ZM985</t>
  </si>
  <si>
    <t>Fixace atraumatická GripLock k CVC bal. á 100 ks 3601CVC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</si>
  <si>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</si>
  <si>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</si>
  <si>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</si>
  <si>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</si>
  <si>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ZN200</t>
  </si>
  <si>
    <t>Krytí  traumacel new dent bal. á 50 ks 10115</t>
  </si>
  <si>
    <t>Krytí traumacel new dent bal. á 50 ks 10115</t>
  </si>
  <si>
    <t>Krytí traumacel new dent kostky bal. á 50 ks 10115</t>
  </si>
  <si>
    <t>ZN366</t>
  </si>
  <si>
    <t>Náplast poinjekční elastická tkaná jednotl. baleno 19 mm x 72 mm P-CURE1972ELAST</t>
  </si>
  <si>
    <t>ZN470</t>
  </si>
  <si>
    <t>Obvaz elastický síťový pruban č. 5 1323300250</t>
  </si>
  <si>
    <t>ZN471</t>
  </si>
  <si>
    <t>Obvaz elastický síťový pruban č. 6 1323300260</t>
  </si>
  <si>
    <t>ZN477</t>
  </si>
  <si>
    <t>Obinadlo elastické universal 12 cm x 5 m 1323100314</t>
  </si>
  <si>
    <t>ZN475</t>
  </si>
  <si>
    <t>Obinadlo elastické universal   8 cm x 5 m 1323100312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</si>
  <si>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</si>
  <si>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</si>
  <si>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</si>
  <si>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</si>
  <si>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</si>
  <si>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</si>
  <si>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</si>
  <si>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</si>
  <si>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</si>
  <si>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</si>
  <si>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</si>
  <si>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</si>
  <si>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</si>
  <si>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</si>
  <si>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</si>
  <si>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</si>
  <si>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</si>
  <si>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</si>
  <si>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</si>
  <si>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</si>
  <si>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</si>
  <si>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ZB103</t>
  </si>
  <si>
    <t>Láhev k odsávačce flovac 2l hadice 1,8 m 000-036-021</t>
  </si>
  <si>
    <t>ZB117</t>
  </si>
  <si>
    <t>Lanceta haemolance modrá bal. á 100 ks DIS7575</t>
  </si>
  <si>
    <t>Lanceta haemolance modrá plus low flow bal. á 100 ks DIS7371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</si>
  <si>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</si>
  <si>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</si>
  <si>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</si>
  <si>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</si>
  <si>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</si>
  <si>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</si>
  <si>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</si>
  <si>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</si>
  <si>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ZB386</t>
  </si>
  <si>
    <t>Kanyla ET 7,5 s manžetou 9475E</t>
  </si>
  <si>
    <t>ZB424</t>
  </si>
  <si>
    <t>Elektroda EKG H34SG 31.1946.21</t>
  </si>
  <si>
    <t>ZB487</t>
  </si>
  <si>
    <t>Peán rovný rochester 160 mm P00662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</si>
  <si>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</si>
  <si>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</si>
  <si>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</si>
  <si>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</si>
  <si>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</si>
  <si>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</si>
  <si>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</si>
  <si>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</si>
  <si>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</si>
  <si>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</si>
  <si>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</si>
  <si>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</si>
  <si>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</si>
  <si>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</si>
  <si>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</si>
  <si>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</si>
  <si>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</si>
  <si>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</si>
  <si>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</si>
  <si>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</si>
  <si>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</si>
  <si>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</si>
  <si>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</si>
  <si>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</si>
  <si>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</si>
  <si>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</si>
  <si>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</si>
  <si>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</si>
  <si>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</si>
  <si>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</si>
  <si>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</si>
  <si>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</si>
  <si>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</si>
  <si>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</si>
  <si>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</si>
  <si>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</si>
  <si>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</si>
  <si>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</si>
  <si>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</si>
  <si>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</si>
  <si>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</si>
  <si>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</si>
  <si>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</si>
  <si>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</si>
  <si>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</si>
  <si>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</si>
  <si>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</si>
  <si>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</si>
  <si>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</si>
  <si>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Zkumavka 10 ml sterilní bal. á 1250 ks 1009/TE/SG/ES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</si>
  <si>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</si>
  <si>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</si>
  <si>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</si>
  <si>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</si>
  <si>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</si>
  <si>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</si>
  <si>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</si>
  <si>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</si>
  <si>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</si>
  <si>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</si>
  <si>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Set sterilní pro žilní katetrizaci a rouškování bal. á 10 ks Kit CVK</t>
  </si>
  <si>
    <t>ZD808</t>
  </si>
  <si>
    <t>Kanyla vasofix 22G modrá safety 4269098S-01</t>
  </si>
  <si>
    <t>ZD903</t>
  </si>
  <si>
    <t>Kontejner+lopatka 30 ml nesterilní 331690251330</t>
  </si>
  <si>
    <t>Kontejner+ lopatka 30 ml nesterilní FLME25133</t>
  </si>
  <si>
    <t>ZD945</t>
  </si>
  <si>
    <t>Filtr bakteriální a virový 1544</t>
  </si>
  <si>
    <t>Filtr bakteriální a virový 1344000S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</si>
  <si>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</si>
  <si>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</si>
  <si>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</si>
  <si>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</si>
  <si>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</si>
  <si>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</si>
  <si>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</si>
  <si>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</si>
  <si>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</si>
  <si>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</si>
  <si>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</si>
  <si>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</si>
  <si>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</si>
  <si>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</si>
  <si>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</si>
  <si>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</si>
  <si>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</si>
  <si>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</si>
  <si>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</si>
  <si>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</si>
  <si>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</si>
  <si>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</si>
  <si>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</si>
  <si>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</si>
  <si>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</si>
  <si>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</si>
  <si>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</si>
  <si>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</si>
  <si>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</si>
  <si>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</si>
  <si>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</si>
  <si>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</si>
  <si>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</si>
  <si>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</si>
  <si>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ZB937</t>
  </si>
  <si>
    <t>Nůžky rovné chirurgické hrotnaté 150 mm P00770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</si>
  <si>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</si>
  <si>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</si>
  <si>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</si>
  <si>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</si>
  <si>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</si>
  <si>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</si>
  <si>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</si>
  <si>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</si>
  <si>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</si>
  <si>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</si>
  <si>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ZK505</t>
  </si>
  <si>
    <t>Infusor LV 2 5 denní 240 ml bal. á 12 ks 2C1008KP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</si>
  <si>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</si>
  <si>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</si>
  <si>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</si>
  <si>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</si>
  <si>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</si>
  <si>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</si>
  <si>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</si>
  <si>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</si>
  <si>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</si>
  <si>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</si>
  <si>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</si>
  <si>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</si>
  <si>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</si>
  <si>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</si>
  <si>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ZB963</t>
  </si>
  <si>
    <t>Pinzeta anatomická úzká 145 mm B397114920019</t>
  </si>
  <si>
    <t>ZB918</t>
  </si>
  <si>
    <t>Zkumavka 10 ml edta, zátka 26.358</t>
  </si>
  <si>
    <t>ZC065</t>
  </si>
  <si>
    <t>Kapilára hep. sodný 140 ul+drátek 125/140</t>
  </si>
  <si>
    <t>Kapilára heparin sodný 140 ul / 1,2 x 125 mm + drátek sklo 125/140</t>
  </si>
  <si>
    <t>ZC774</t>
  </si>
  <si>
    <t>Sklo podložní řezané, čiré 76 x 26 mm VTRA635901000076</t>
  </si>
  <si>
    <t>ZA205</t>
  </si>
  <si>
    <t>Katetr hemodialyzační 2 lumen 12Fr bal. á 5 ks CS-12122-F</t>
  </si>
  <si>
    <t>Katetr hemodialyzační 2 lumen 12 Fr bal. á 5 ks CS-12122-F</t>
  </si>
  <si>
    <t>ZD848</t>
  </si>
  <si>
    <t>Katetr CVC 2 lumen certofix duo 730 bal. á 10 ks 4162307E</t>
  </si>
  <si>
    <t>Katetr CVC 2 lumen certofix duo 730 á 10 ks 4162307E</t>
  </si>
  <si>
    <t>ZK733</t>
  </si>
  <si>
    <t>Katetr dialyzační 3 lumen 13,0 Fr x 15 cm K flow Epic KFE-TTL-1315-K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</si>
  <si>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</si>
  <si>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</si>
  <si>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</si>
  <si>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</si>
  <si>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</si>
  <si>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</si>
  <si>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</si>
  <si>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</si>
  <si>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</si>
  <si>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</si>
  <si>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Jehla sternální mielo-can 15 G 1,8 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</si>
  <si>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</si>
  <si>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</si>
  <si>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</si>
  <si>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</si>
  <si>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</si>
  <si>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</si>
  <si>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</si>
  <si>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</si>
  <si>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ZB460</t>
  </si>
  <si>
    <t>Jehla chirurgicka 1,0 x 45 G8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</si>
  <si>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</si>
  <si>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</si>
  <si>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</si>
  <si>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</si>
  <si>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</si>
  <si>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</si>
  <si>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</si>
  <si>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</si>
  <si>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Jehla spinální spinocan 22 G x 88 mm černá bal. á 25 ks 4507908-01</t>
  </si>
  <si>
    <t>ZM733</t>
  </si>
  <si>
    <t>Jehla surecan safety II portová bezpečnostní 20G 20 mm bal. á 20 ks 4447006</t>
  </si>
  <si>
    <t>ZB469</t>
  </si>
  <si>
    <t>Jehla chirurgická G15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</si>
  <si>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</si>
  <si>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</si>
  <si>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</si>
  <si>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</si>
  <si>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</si>
  <si>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</si>
  <si>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</si>
  <si>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</si>
  <si>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</si>
  <si>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</si>
  <si>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</si>
  <si>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</si>
  <si>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</si>
  <si>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</si>
  <si>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</si>
  <si>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</si>
  <si>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</si>
  <si>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</si>
  <si>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</si>
  <si>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</si>
  <si>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</si>
  <si>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</si>
  <si>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</si>
  <si>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</si>
  <si>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</si>
  <si>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</si>
  <si>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</si>
  <si>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</si>
  <si>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</si>
  <si>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</si>
  <si>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</si>
  <si>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</si>
  <si>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</si>
  <si>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</si>
  <si>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</si>
  <si>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</si>
  <si>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ZA338</t>
  </si>
  <si>
    <t>Obinadlo hydrofilní   6 cm x   5 m 13005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</si>
  <si>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</si>
  <si>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</si>
  <si>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</si>
  <si>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</si>
  <si>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</si>
  <si>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</si>
  <si>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</si>
  <si>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</si>
  <si>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Kompresa gáza sterilkompres 7,5 x 7,5 cm/5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</si>
  <si>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</si>
  <si>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</si>
  <si>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</si>
  <si>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</si>
  <si>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</si>
  <si>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</si>
  <si>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ZF042</t>
  </si>
  <si>
    <t>Krytí mastný tyl jelonet 10 x 10 cm á 10 ks 7404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</si>
  <si>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</si>
  <si>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</si>
  <si>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</si>
  <si>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</si>
  <si>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</si>
  <si>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</si>
  <si>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</si>
  <si>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</si>
  <si>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</si>
  <si>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</si>
  <si>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</si>
  <si>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</si>
  <si>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</si>
  <si>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</si>
  <si>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</si>
  <si>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</si>
  <si>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</si>
  <si>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</si>
  <si>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</si>
  <si>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</si>
  <si>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</si>
  <si>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</si>
  <si>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</si>
  <si>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</si>
  <si>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</si>
  <si>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</si>
  <si>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ZJ672</t>
  </si>
  <si>
    <t>Pohár na moč 250 ml UH GAMA204809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</si>
  <si>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</si>
  <si>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</si>
  <si>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</si>
  <si>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</si>
  <si>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</si>
  <si>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</si>
  <si>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</si>
  <si>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</si>
  <si>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</si>
  <si>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</si>
  <si>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ZF925</t>
  </si>
  <si>
    <t>Jehla injekční 0,9 x 25 mm žlutá á 100 ks 4657500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</si>
  <si>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</si>
  <si>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</si>
  <si>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</si>
  <si>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</si>
  <si>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Jehla sternální bioptická 15 G x 10,2 cm bal. á 10 ks DBMNI1504</t>
  </si>
  <si>
    <t>Maska kyslíková s hadičkou a nosní svorkou dospělá H-103013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</si>
  <si>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</si>
  <si>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</si>
  <si>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</si>
  <si>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</si>
  <si>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</si>
  <si>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</si>
  <si>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</si>
  <si>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</si>
  <si>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</si>
  <si>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</si>
  <si>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ZA527</t>
  </si>
  <si>
    <t>Set sterilní pro malé chir.výkony Mediset 4709673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</si>
  <si>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</si>
  <si>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</si>
  <si>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</si>
  <si>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</si>
  <si>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</si>
  <si>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</si>
  <si>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</si>
  <si>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</si>
  <si>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</si>
  <si>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ZA658</t>
  </si>
  <si>
    <t>Krytí granuflex 10 x 10 cm á 10 ks 0015902 187639</t>
  </si>
  <si>
    <t>ZA664</t>
  </si>
  <si>
    <t>Flamigel 250 ml FLAM250</t>
  </si>
  <si>
    <t>Krytí gelové hydrokoloidní Flamigel 250 ml FLAM250</t>
  </si>
  <si>
    <t>ZC506</t>
  </si>
  <si>
    <t>Kompresa NT 10 x 10 cm / 5 ks sterilní 1325020275</t>
  </si>
  <si>
    <t>Kompresa NT 10 x 10 cm/5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</si>
  <si>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</si>
  <si>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</si>
  <si>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</si>
  <si>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</si>
  <si>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ZD770</t>
  </si>
  <si>
    <t>Krytí tubifast 7,5 x 10 m 2438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</si>
  <si>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</si>
  <si>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</si>
  <si>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</si>
  <si>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</si>
  <si>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</si>
  <si>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</si>
  <si>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</si>
  <si>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</si>
  <si>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</si>
  <si>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</si>
  <si>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</si>
  <si>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</si>
  <si>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</si>
  <si>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</si>
  <si>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</si>
  <si>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</si>
  <si>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ZF838</t>
  </si>
  <si>
    <t>Krytí hydroclean (tenderwet 24 active-609213) 7,5 x 7,5 cm bal. á 10 ks 609306</t>
  </si>
  <si>
    <t>ZG612</t>
  </si>
  <si>
    <t>Krytí mepilex 10 x 10 cm bal. á 5 ks 294100</t>
  </si>
  <si>
    <t>ZG614</t>
  </si>
  <si>
    <t>Krytí mepitel one 12 x 15 cm bal. á 5 ks 289400</t>
  </si>
  <si>
    <t>ZL410</t>
  </si>
  <si>
    <t>Hemagel 100 g A2681147</t>
  </si>
  <si>
    <t>Krytí gelové 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</si>
  <si>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</si>
  <si>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</si>
  <si>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</si>
  <si>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</si>
  <si>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</si>
  <si>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</si>
  <si>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</si>
  <si>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</si>
  <si>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ZL977</t>
  </si>
  <si>
    <t>Kanystr renasys GO 750 ml 66800916</t>
  </si>
  <si>
    <t>ZL975</t>
  </si>
  <si>
    <t>Pěna renasys-F malý set (S) 66800794</t>
  </si>
  <si>
    <t>ZL973</t>
  </si>
  <si>
    <t>Pěna renasys-F střední set (M) 66800795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</si>
  <si>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</si>
  <si>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</si>
  <si>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</si>
  <si>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</si>
  <si>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</si>
  <si>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</si>
  <si>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</si>
  <si>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</si>
  <si>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Náplast tegaderm CHG 10 cm x 12 cm na CŽK-antibakt. bal. á 25 ks 1658R</t>
  </si>
  <si>
    <t>ZM334</t>
  </si>
  <si>
    <t>Krytí pooperační a fixační s absorpční pěnou OPSITE Post-Op Visible omyvatelné průhledné vel. 20 x 10 cm bal. á 20 ks 66800138</t>
  </si>
  <si>
    <t>ZA639</t>
  </si>
  <si>
    <t>Krytí hydroclean (tenderwet 24 active-609214) 10 x 10 cm bal. á 20 ks 609307</t>
  </si>
  <si>
    <t>ZE292</t>
  </si>
  <si>
    <t>Krytí carboflex 10 x 10 cm á 10 ks 0080502 403202</t>
  </si>
  <si>
    <t>ZL978</t>
  </si>
  <si>
    <t>Kanystr renasys GO 300 ml 66800914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</si>
  <si>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</si>
  <si>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</si>
  <si>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</si>
  <si>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</si>
  <si>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</si>
  <si>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</si>
  <si>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</si>
  <si>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</si>
  <si>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</si>
  <si>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</si>
  <si>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</si>
  <si>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</si>
  <si>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140 mm P00894</t>
  </si>
  <si>
    <t>ZB387</t>
  </si>
  <si>
    <t>Kanyla ET 8,0 s manžetou 9480E</t>
  </si>
  <si>
    <t>ZB488</t>
  </si>
  <si>
    <t>Sprej cavilon 28 ml bal. á 12 ks 3346E</t>
  </si>
  <si>
    <t>Kontejner 120 ml sterilní á 50 ks FLME25035</t>
  </si>
  <si>
    <t>ZB794</t>
  </si>
  <si>
    <t>Lžíce laryngoskopická 4 bal. á 10 ks DS.2940.150.25</t>
  </si>
  <si>
    <t>ZB890</t>
  </si>
  <si>
    <t>Souprava pro měření CVP délka hadičky 150 cm MP 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</si>
  <si>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</si>
  <si>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</si>
  <si>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</si>
  <si>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</si>
  <si>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</si>
  <si>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</si>
  <si>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ZC756</t>
  </si>
  <si>
    <t>Čepelka skalpelová 23 BB523</t>
  </si>
  <si>
    <t>ZC766</t>
  </si>
  <si>
    <t>Nůžky rovné chirurgické hrotnaté 130 mm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</si>
  <si>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</si>
  <si>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</si>
  <si>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</si>
  <si>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</si>
  <si>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</si>
  <si>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</si>
  <si>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</si>
  <si>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</si>
  <si>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ZJ695</t>
  </si>
  <si>
    <t>Sonda žaludeční CH14 1200 mm s RTG linkou bal. á 50 ks 412014</t>
  </si>
  <si>
    <t>ZK977</t>
  </si>
  <si>
    <t>Cévka odsávací CH14 s přerušovačem sání P01173a</t>
  </si>
  <si>
    <t>ZK979</t>
  </si>
  <si>
    <t>Cévka odsávací CH18 s přerušovačem sání P01177a</t>
  </si>
  <si>
    <t>ZC986</t>
  </si>
  <si>
    <t>Infusor LV 5 2 denní á 12 ks 240 ml 2C1009KP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</si>
  <si>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</si>
  <si>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</si>
  <si>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</si>
  <si>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</si>
  <si>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</si>
  <si>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</si>
  <si>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</si>
  <si>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</si>
  <si>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</si>
  <si>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</si>
  <si>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</si>
  <si>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</si>
  <si>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Souprava flexi seal FMS pro fekální inkont. Signál akce 2+1 418000</t>
  </si>
  <si>
    <t>ZH190</t>
  </si>
  <si>
    <t>Jehelec mathieu 170 mm b397132920002</t>
  </si>
  <si>
    <t>ZM600</t>
  </si>
  <si>
    <t>Spojka flovac žlutá 000-036-102</t>
  </si>
  <si>
    <t>ZF142</t>
  </si>
  <si>
    <t>Cévka odsávací CH16 100-068-001-016</t>
  </si>
  <si>
    <t>ZC654</t>
  </si>
  <si>
    <t>Manžeta přetlaková 500 ml s manometrem KVS PM 05M</t>
  </si>
  <si>
    <t>ZN155</t>
  </si>
  <si>
    <t>Organizér infuzních setů ORIO modrý bal. á 15 ks 702.03</t>
  </si>
  <si>
    <t>ZB334</t>
  </si>
  <si>
    <t>Konektor bezjehlový bionecteur á 50 ks 896.03</t>
  </si>
  <si>
    <t>Lopatka ústní dřevěná lékařská sterilní 150 x 17 mm bal. á 500 ks 4002/SG/CS/L</t>
  </si>
  <si>
    <t>ZD153</t>
  </si>
  <si>
    <t>Sáček flexi seal bal. á 10 ks  FMS 411101</t>
  </si>
  <si>
    <t>ZK691</t>
  </si>
  <si>
    <t>Čidlo saturační gumové HP/Philips 150 cm R2414-30HP</t>
  </si>
  <si>
    <t>ZM100</t>
  </si>
  <si>
    <t>Čidlo saturační ušní Nellcor 1,1 m k oxymetru PM 60 U903-01</t>
  </si>
  <si>
    <t>ZC055</t>
  </si>
  <si>
    <t>Zkumavka močová sklo bal. á 100 ks 9991.7958</t>
  </si>
  <si>
    <t>ZB818</t>
  </si>
  <si>
    <t>Katetr CVC 3 lumen certofix protect trio 4163214P-S1+set rouškování pro CVC bal. á 10 ks 47561111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</si>
  <si>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</si>
  <si>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</si>
  <si>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</si>
  <si>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</si>
  <si>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</si>
  <si>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</si>
  <si>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Katetr implantofix perfusní 24 x 370 mm 4438647</t>
  </si>
  <si>
    <t>ZI435</t>
  </si>
  <si>
    <t>Katetr 7.5F Port singl titanium detached silicon bílý 8 F Introducer H787SSDX14I0</t>
  </si>
  <si>
    <t>Katetr zaváděcí port singl titan 7.5 F s 8 FR  oddělený křemík H787SSDX14I0</t>
  </si>
  <si>
    <t>ZA941</t>
  </si>
  <si>
    <t>Set transplantační ASD1T</t>
  </si>
  <si>
    <t>ZD246</t>
  </si>
  <si>
    <t>Šití dafilon modrý 2/0 (3) bal. á 36 ks C0932361</t>
  </si>
  <si>
    <t>ZB481</t>
  </si>
  <si>
    <t>Jehla chirurgická 0,7 x 25 B13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</si>
  <si>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</si>
  <si>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</si>
  <si>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</si>
  <si>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</si>
  <si>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</si>
  <si>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</si>
  <si>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</si>
  <si>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</si>
  <si>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ZD925</t>
  </si>
  <si>
    <t>Jehla sternální mielo-can 14 G 2,1 mm x 7,8 cm MCN 04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</si>
  <si>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</si>
  <si>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</si>
  <si>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</si>
  <si>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</si>
  <si>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</si>
  <si>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</si>
  <si>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</si>
  <si>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</si>
  <si>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</si>
  <si>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</si>
  <si>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</si>
  <si>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</si>
  <si>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</si>
  <si>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ZA418</t>
  </si>
  <si>
    <t>Náplast metaline pod TS 8 x 9 cm 23094</t>
  </si>
  <si>
    <t>ZA436</t>
  </si>
  <si>
    <t>Obvaz elastický síťový pruban č. 12 427312</t>
  </si>
  <si>
    <t>Kompresa AB 10 x 20 cm/1 ks sterilní NT savá 1230114021</t>
  </si>
  <si>
    <t>ZA627</t>
  </si>
  <si>
    <t>Krytí granuflex extra thin 5 x 10 cm á 10 ks 0021661 187959</t>
  </si>
  <si>
    <t>ZG613</t>
  </si>
  <si>
    <t>Krytí mepitel one 8 x 10 cm  bal. á 5 ks 289200-00</t>
  </si>
  <si>
    <t>ZL668</t>
  </si>
  <si>
    <t>Náplast silikon tape 2,5 cm x 5 m bal. á 12 ks 2770-1</t>
  </si>
  <si>
    <t>ZA005</t>
  </si>
  <si>
    <t>Obvaz elastický síťový pruban č. 7 427307</t>
  </si>
  <si>
    <t>Sáček močový curity s hod.diurézou 400 ml hadička 150 cm 8150</t>
  </si>
  <si>
    <t>ZA964</t>
  </si>
  <si>
    <t>Stříkačka janett 3-dílná 60 ml sterilní vyplachovací MRG564</t>
  </si>
  <si>
    <t>ZB449</t>
  </si>
  <si>
    <t>Kanyla ET 7,0 s manžetou 9570E</t>
  </si>
  <si>
    <t>ZC753</t>
  </si>
  <si>
    <t>Čepelka skalpelová 20 BB520</t>
  </si>
  <si>
    <t>ZC777</t>
  </si>
  <si>
    <t>Filtr sací MSF 271-022-001</t>
  </si>
  <si>
    <t>ZD040</t>
  </si>
  <si>
    <t>Páska bepa clip vario pro TS kanylu 25/V á 12 ks NKS:200502</t>
  </si>
  <si>
    <t>ZJ696</t>
  </si>
  <si>
    <t>Sonda žaludeční CH18 1200 mm s RTG linkou bal. á 30 ks 412018</t>
  </si>
  <si>
    <t>ZK693</t>
  </si>
  <si>
    <t>Aquapak - sterilní voda 1070 ml + adaptér 404128</t>
  </si>
  <si>
    <t>ZB105</t>
  </si>
  <si>
    <t>Kanyla TS 7,5 s manžetou 100/800/075</t>
  </si>
  <si>
    <t>ZB922</t>
  </si>
  <si>
    <t>Sonda flocare PUR CH8/125 cm soft enlock 2806967</t>
  </si>
  <si>
    <t>ZB505</t>
  </si>
  <si>
    <t>Tubo-fix pro ET rourky á 8 ks komplet NKS:20-10</t>
  </si>
  <si>
    <t>ZA753</t>
  </si>
  <si>
    <t>Sonda flocare PUR CH8/110 cm enlock 2778398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</si>
  <si>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</si>
  <si>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</si>
  <si>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</si>
  <si>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</si>
  <si>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</si>
  <si>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</si>
  <si>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ZJ633</t>
  </si>
  <si>
    <t>Fonendoskop modrý bexatec high quality D690022</t>
  </si>
  <si>
    <t>ZN646</t>
  </si>
  <si>
    <t>Fonendoskop oboustranný různé barvy 710045-s</t>
  </si>
  <si>
    <t>ZB328</t>
  </si>
  <si>
    <t>Kanyla TS 10,0 kovová 100020003 (41092)</t>
  </si>
  <si>
    <t>ZC052</t>
  </si>
  <si>
    <t>Tlouček drsný 24 x 115 mm JIZE213A/1</t>
  </si>
  <si>
    <t>ZC048</t>
  </si>
  <si>
    <t>Miska třecí drsná 211a/0 6,0 cm JIZE211A/0</t>
  </si>
  <si>
    <t>ZD965</t>
  </si>
  <si>
    <t>Kádinka vysoká s výlevkou 50 ml KAVA632411012050_U</t>
  </si>
  <si>
    <t>ZC047</t>
  </si>
  <si>
    <t>Miska petri 60 mm sklo 713874</t>
  </si>
  <si>
    <t>Miska petri sklo 60 mm 713874</t>
  </si>
  <si>
    <t>ZC601</t>
  </si>
  <si>
    <t>Katetr dialyzační 3 lumen 12,0Fr bal. á 5 ks CS-12123-F</t>
  </si>
  <si>
    <t>ZF789</t>
  </si>
  <si>
    <t>Katetr CVC 4 lumen certofix quatro protect  V720 4167775P</t>
  </si>
  <si>
    <t>ZA835</t>
  </si>
  <si>
    <t>Jehla injekční 0,6 x 25 mm modrá 4657667</t>
  </si>
  <si>
    <t>ZL073</t>
  </si>
  <si>
    <t>Rukavice operační gammex bez pudru PF EnLite vel. 7,5 353385</t>
  </si>
  <si>
    <t>ZC740</t>
  </si>
  <si>
    <t>Maska tracheostomická bal. á 50 ks 1075</t>
  </si>
  <si>
    <t>ZF751</t>
  </si>
  <si>
    <t>Maska anesteziologická č.6 7096</t>
  </si>
  <si>
    <t>ZC905</t>
  </si>
  <si>
    <t>Hadice silikon 7 x 11,0 x 2,00 mm á 10 m pro drenáž těl.dutin KVS60-070110</t>
  </si>
  <si>
    <t>ZA321</t>
  </si>
  <si>
    <t>Kompresa gáza 7,5 cm x 7,5 cm / 100 ks 17 nití, 8 vrstev 06002</t>
  </si>
  <si>
    <t>Kompresa gáza 7,5 cm x 7,5 cm/100 ks 06002</t>
  </si>
  <si>
    <t>Kompresa gáza 7,5 cm x 7,5 cm/100 ks nesterilní 06002</t>
  </si>
  <si>
    <t>ZA463</t>
  </si>
  <si>
    <t>Kompresa NT 10 x 20 cm/2 ks sterilní 26620</t>
  </si>
  <si>
    <t>ZD103</t>
  </si>
  <si>
    <t>Náplast omniplast 2,5 cm x 9,2 m 9004530</t>
  </si>
  <si>
    <t>ZL999</t>
  </si>
  <si>
    <t>Rychloobvaz 8 x 4 cm / 3 ks ( pro obj. 1 kus = 3 náplasti) 001445510</t>
  </si>
  <si>
    <t>ZA449</t>
  </si>
  <si>
    <t>Obvaz elastický síťový pruban č. 3 427303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</si>
  <si>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</si>
  <si>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</si>
  <si>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</si>
  <si>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</si>
  <si>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</si>
  <si>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</si>
  <si>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</si>
  <si>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</si>
  <si>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</si>
  <si>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</si>
  <si>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</si>
  <si>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</si>
  <si>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</si>
  <si>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331690270550</t>
  </si>
  <si>
    <t>Pipeta pasteurova 3 ml nesterilní bal. á 500 ks 331690270550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</si>
  <si>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</si>
  <si>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</si>
  <si>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</si>
  <si>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</si>
  <si>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</si>
  <si>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</si>
  <si>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</si>
  <si>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</si>
  <si>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</si>
  <si>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</si>
  <si>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</si>
  <si>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</si>
  <si>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</si>
  <si>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</si>
  <si>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ZA844</t>
  </si>
  <si>
    <t>Destička mikrotitr. U steril bal. á 240 ks 400916</t>
  </si>
  <si>
    <t>ZC544</t>
  </si>
  <si>
    <t>Kyveta micro with á 500 ks 211-01-100-00</t>
  </si>
  <si>
    <t>ZH753</t>
  </si>
  <si>
    <t>Destička pro RT-PCR FramerStar bal. á 480 ks 4Ti-0952</t>
  </si>
  <si>
    <t>Destička pro RT-PCR FramerStar 480 bal. á 50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</si>
  <si>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</si>
  <si>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</si>
  <si>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</si>
  <si>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</si>
  <si>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</si>
  <si>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</si>
  <si>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ZD027</t>
  </si>
  <si>
    <t>Pipeta pasteurova 3 ml bal á 1000 ks BSV 1371</t>
  </si>
  <si>
    <t>ZM095</t>
  </si>
  <si>
    <t>Kyveta na analyzátor ACL á 1400 ks 9801100</t>
  </si>
  <si>
    <t>ZG397</t>
  </si>
  <si>
    <t>Stojánek otočný genesee bal. á 5 ks 27-208A</t>
  </si>
  <si>
    <t>ZG980</t>
  </si>
  <si>
    <t>Destička pro PCR 4Ti-0750/B</t>
  </si>
  <si>
    <t>ZM583</t>
  </si>
  <si>
    <t>Nádoba barvící na 10 sklíček 105 x 85 x 80 mm (631-9328) HECH2480</t>
  </si>
  <si>
    <t>ZF707</t>
  </si>
  <si>
    <t>Popisovač Belpen na zkumavky A337002</t>
  </si>
  <si>
    <t>ZL207</t>
  </si>
  <si>
    <t>Stojánek na zkumavky D 17 pro S-Monovette a zkumavky bez úchytů zelený 93.852.173</t>
  </si>
  <si>
    <t>ZK566</t>
  </si>
  <si>
    <t>Zkumavka centrifugační falcon 15 ml sterilní bal. á 50 ks IBSAD1003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</si>
  <si>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</si>
  <si>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</si>
  <si>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</si>
  <si>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</si>
  <si>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</si>
  <si>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</si>
  <si>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</si>
  <si>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</si>
  <si>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</si>
  <si>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</si>
  <si>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</si>
  <si>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</si>
  <si>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</si>
  <si>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</si>
  <si>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</si>
  <si>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</si>
  <si>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</si>
  <si>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</si>
  <si>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</si>
  <si>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</si>
  <si>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ZE198</t>
  </si>
  <si>
    <t>Špička eppendorf Tips 100-5000 ul bal. á 500 ks 0030000978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</si>
  <si>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</si>
  <si>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</si>
  <si>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</si>
  <si>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</si>
  <si>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</si>
  <si>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</si>
  <si>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</si>
  <si>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</si>
  <si>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</si>
  <si>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</si>
  <si>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</si>
  <si>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</si>
  <si>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</si>
  <si>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</si>
  <si>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</si>
  <si>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</si>
  <si>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</si>
  <si>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</si>
  <si>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</si>
  <si>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</si>
  <si>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</si>
  <si>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</si>
  <si>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</si>
  <si>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</si>
  <si>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</si>
  <si>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</si>
  <si>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</si>
  <si>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</si>
  <si>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</si>
  <si>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</si>
  <si>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</si>
  <si>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ZG892</t>
  </si>
  <si>
    <t>Sklo podložní sysmex microscope slides bal. á 50 ks (37001300T) ZE000525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</si>
  <si>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</si>
  <si>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</si>
  <si>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</si>
  <si>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</si>
  <si>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</si>
  <si>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</si>
  <si>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</si>
  <si>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</si>
  <si>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</si>
  <si>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</si>
  <si>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</si>
  <si>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</si>
  <si>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ZN397</t>
  </si>
  <si>
    <t>Mikrozkumavka PCR 0,2 ml ploché víčko bezbarvé bal. á 1000 ks 60-0082</t>
  </si>
  <si>
    <t>ZB544</t>
  </si>
  <si>
    <t>Mikrozkumavka eppendorf 1,5 ml 72.690.475</t>
  </si>
  <si>
    <t>ZK459</t>
  </si>
  <si>
    <t>Nálevka s krátkým stonkem pr. 125 mm (221-1727) KAVA632413001125</t>
  </si>
  <si>
    <t>ZH570</t>
  </si>
  <si>
    <t>Špička DF200ST 20-200ul bal. 10 x 96 ks F171503</t>
  </si>
  <si>
    <t>ZN586</t>
  </si>
  <si>
    <t>Kyveta do koagulačního analyzátoru Ceveron 10 x 50 x 12 mm bal. á 10 ks (Ceveron Cuvette segments) 9820510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</si>
  <si>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</si>
  <si>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</si>
  <si>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</si>
  <si>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</si>
  <si>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</si>
  <si>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</si>
  <si>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</si>
  <si>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</si>
  <si>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</si>
  <si>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</si>
  <si>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</si>
  <si>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</si>
  <si>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</si>
  <si>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</si>
  <si>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</si>
  <si>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</si>
  <si>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</si>
  <si>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</si>
  <si>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</si>
  <si>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</si>
  <si>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</si>
  <si>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</si>
  <si>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</si>
  <si>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</si>
  <si>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</si>
  <si>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</si>
  <si>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</si>
  <si>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</si>
  <si>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</si>
  <si>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</si>
  <si>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</si>
  <si>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Miska petri kultivační plocha 147,8 cm2 150 x 25 mm bal. á 100 ks TPPA93150</t>
  </si>
  <si>
    <t>ZE194</t>
  </si>
  <si>
    <t>Set III. dvoucestný 50 ml 9990 3003E</t>
  </si>
  <si>
    <t>ZF194</t>
  </si>
  <si>
    <t>Set I-jednocestný 10 ml 9990 3000E</t>
  </si>
  <si>
    <t>ZB803</t>
  </si>
  <si>
    <t>Miska petri 35 x 10 mm sterilní polys. 83.3900.500( 83.1800.002)</t>
  </si>
  <si>
    <t>ZN700</t>
  </si>
  <si>
    <t>Kazeta kryogenní kovová pro kryovak typ NK500 rozměry 262 x 137 x 10 mm NK500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</si>
  <si>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</si>
  <si>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</si>
  <si>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</si>
  <si>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</si>
  <si>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</si>
  <si>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</si>
  <si>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ZN707</t>
  </si>
  <si>
    <t>Set na odběr mononukleárních buněk granulocytů depleci leukocytů a trombocytů Spectra Optia IDL 10310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</si>
  <si>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</si>
  <si>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</si>
  <si>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</si>
  <si>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</si>
  <si>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</si>
  <si>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</si>
  <si>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</si>
  <si>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</si>
  <si>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</si>
  <si>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</si>
  <si>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</si>
  <si>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</si>
  <si>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</si>
  <si>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</si>
  <si>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</si>
  <si>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</si>
  <si>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</si>
  <si>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</si>
  <si>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</si>
  <si>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</si>
  <si>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</si>
  <si>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</si>
  <si>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</si>
  <si>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</si>
  <si>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</si>
  <si>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</si>
  <si>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</si>
  <si>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</si>
  <si>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</si>
  <si>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</si>
  <si>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</si>
  <si>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</si>
  <si>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RPMI-1640 medium,w glutamine and sodium bicarbonate 100 ml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</si>
  <si>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</si>
  <si>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</si>
  <si>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</si>
  <si>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</si>
  <si>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</si>
  <si>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</si>
  <si>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</si>
  <si>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</si>
  <si>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DC487</t>
  </si>
  <si>
    <t>KARYOMAX COLCEMID SOLUTION (CE LABEL)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</si>
  <si>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</si>
  <si>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</si>
  <si>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</si>
  <si>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</si>
  <si>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</si>
  <si>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</si>
  <si>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</si>
  <si>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</si>
  <si>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</si>
  <si>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</si>
  <si>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</si>
  <si>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</si>
  <si>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</si>
  <si>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</si>
  <si>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</si>
  <si>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</si>
  <si>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</si>
  <si>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</si>
  <si>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</si>
  <si>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</si>
  <si>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</si>
  <si>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</si>
  <si>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</si>
  <si>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</si>
  <si>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XL t(12;21)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</si>
  <si>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</si>
  <si>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</si>
  <si>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</si>
  <si>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</si>
  <si>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</si>
  <si>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</si>
  <si>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</si>
  <si>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</si>
  <si>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</si>
  <si>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</si>
  <si>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</si>
  <si>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</si>
  <si>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</si>
  <si>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</si>
  <si>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</si>
  <si>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</si>
  <si>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</si>
  <si>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</si>
  <si>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</si>
  <si>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</si>
  <si>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</si>
  <si>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</si>
  <si>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</si>
  <si>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</si>
  <si>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</si>
  <si>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</si>
  <si>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</si>
  <si>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</si>
  <si>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</si>
  <si>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</si>
  <si>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</si>
  <si>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</si>
  <si>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</si>
  <si>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</si>
  <si>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</si>
  <si>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</si>
  <si>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</si>
  <si>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</si>
  <si>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</si>
  <si>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</si>
  <si>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</si>
  <si>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</si>
  <si>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DB222</t>
  </si>
  <si>
    <t>VYS LSI P53 (17p13.1)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</si>
  <si>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</si>
  <si>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</si>
  <si>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</si>
  <si>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</si>
  <si>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</si>
  <si>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</si>
  <si>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</si>
  <si>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</si>
  <si>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</si>
  <si>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</si>
  <si>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</si>
  <si>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</si>
  <si>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</si>
  <si>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</si>
  <si>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</si>
  <si>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</si>
  <si>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</si>
  <si>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</si>
  <si>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</si>
  <si>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</si>
  <si>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</si>
  <si>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</si>
  <si>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</si>
  <si>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</si>
  <si>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</si>
  <si>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</si>
  <si>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</si>
  <si>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</si>
  <si>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</si>
  <si>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</si>
  <si>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</si>
  <si>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</si>
  <si>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</si>
  <si>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</si>
  <si>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</si>
  <si>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</si>
  <si>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</si>
  <si>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</si>
  <si>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</si>
  <si>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</si>
  <si>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</si>
  <si>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</si>
  <si>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</si>
  <si>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</si>
  <si>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</si>
  <si>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</si>
  <si>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</si>
  <si>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</si>
  <si>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</si>
  <si>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</si>
  <si>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</si>
  <si>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</si>
  <si>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</si>
  <si>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</si>
  <si>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</si>
  <si>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</si>
  <si>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</si>
  <si>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</si>
  <si>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</si>
  <si>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</si>
  <si>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DA098</t>
  </si>
  <si>
    <t>XCP Chromosome 22, FITC</t>
  </si>
  <si>
    <t>DA640</t>
  </si>
  <si>
    <t>IGH FISH DNA probe</t>
  </si>
  <si>
    <t>DA862</t>
  </si>
  <si>
    <t>XCP Chromosome 9, FITC</t>
  </si>
  <si>
    <t>DF900</t>
  </si>
  <si>
    <t>PHA-M, phytohemaglutinin- M</t>
  </si>
  <si>
    <t>DH016</t>
  </si>
  <si>
    <t>XL iso (17q)</t>
  </si>
  <si>
    <t>DH294</t>
  </si>
  <si>
    <t>XL 20q12 qter</t>
  </si>
  <si>
    <t>DH305</t>
  </si>
  <si>
    <t>XCE chr 8 sp. green</t>
  </si>
  <si>
    <t>DA860</t>
  </si>
  <si>
    <t>XCP Chromosome 6</t>
  </si>
  <si>
    <t>DH316</t>
  </si>
  <si>
    <t>XCP 15 Orange</t>
  </si>
  <si>
    <t>DH317</t>
  </si>
  <si>
    <t>XCP X Orange</t>
  </si>
  <si>
    <t>DH318</t>
  </si>
  <si>
    <t>XCP 2 Green</t>
  </si>
  <si>
    <t>DH319</t>
  </si>
  <si>
    <t>XCP 13 Green</t>
  </si>
  <si>
    <t>DE174</t>
  </si>
  <si>
    <t>LSI MLL dual color probe (32-190083)</t>
  </si>
  <si>
    <t>DG618</t>
  </si>
  <si>
    <t>XL MLL plus</t>
  </si>
  <si>
    <t>DA833</t>
  </si>
  <si>
    <t>XL BCR/ABL1 PLUS</t>
  </si>
  <si>
    <t>DH093</t>
  </si>
  <si>
    <t>CEP 9 spectrum orange</t>
  </si>
  <si>
    <t>DH420</t>
  </si>
  <si>
    <t>CCND1 Breakapart</t>
  </si>
  <si>
    <t>DH419</t>
  </si>
  <si>
    <t>MLL (KMT2A) Breakapart</t>
  </si>
  <si>
    <t>DH417</t>
  </si>
  <si>
    <t>IGK Breakapart</t>
  </si>
  <si>
    <t>DH418</t>
  </si>
  <si>
    <t>IGL Breakapart</t>
  </si>
  <si>
    <t>DH416</t>
  </si>
  <si>
    <t>ATM Deletion</t>
  </si>
  <si>
    <t>DB524</t>
  </si>
  <si>
    <t>XL DLEU/LAMP/12</t>
  </si>
  <si>
    <t>DG884</t>
  </si>
  <si>
    <t>XCE 5/19 OR</t>
  </si>
  <si>
    <t>DA099</t>
  </si>
  <si>
    <t>XCP Chromosome 6 FITC</t>
  </si>
  <si>
    <t>DG981</t>
  </si>
  <si>
    <t>SureTag DNA labeling kit</t>
  </si>
  <si>
    <t>DD803</t>
  </si>
  <si>
    <t>VYS CEP 12 Spec.Green</t>
  </si>
  <si>
    <t>DA939</t>
  </si>
  <si>
    <t>CEP 18 SpGreen</t>
  </si>
  <si>
    <t>DG988</t>
  </si>
  <si>
    <t>CEP 7 spectrum orange</t>
  </si>
  <si>
    <t>DA042</t>
  </si>
  <si>
    <t>SE 13/21 - červená/zelená</t>
  </si>
  <si>
    <t>DH470</t>
  </si>
  <si>
    <t>CEP 6 spectrum green</t>
  </si>
  <si>
    <t>DA278</t>
  </si>
  <si>
    <t>Transcriptor First Strand cDNA synthesis kit, 100 r.</t>
  </si>
  <si>
    <t>DB191</t>
  </si>
  <si>
    <t>Light cycler SYBR Master Kit</t>
  </si>
  <si>
    <t>DA279</t>
  </si>
  <si>
    <t>LightCycler 480 Multiwell plate 96 white -5x10 plates with sealing foils</t>
  </si>
  <si>
    <t>DH028</t>
  </si>
  <si>
    <t>X1 1p32/1q21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</si>
  <si>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</si>
  <si>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</si>
  <si>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</si>
  <si>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</si>
  <si>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</si>
  <si>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</si>
  <si>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</si>
  <si>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</si>
  <si>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</si>
  <si>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CHLOROVODÍKOVÁ 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</si>
  <si>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</si>
  <si>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</si>
  <si>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</si>
  <si>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</si>
  <si>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</si>
  <si>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</si>
  <si>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</si>
  <si>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</si>
  <si>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</si>
  <si>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</si>
  <si>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</si>
  <si>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</si>
  <si>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</si>
  <si>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</si>
  <si>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</si>
  <si>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</si>
  <si>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</si>
  <si>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</si>
  <si>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</si>
  <si>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</si>
  <si>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</si>
  <si>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</si>
  <si>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</si>
  <si>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</si>
  <si>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</si>
  <si>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</si>
  <si>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</si>
  <si>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</si>
  <si>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</si>
  <si>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</si>
  <si>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</si>
  <si>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</si>
  <si>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</si>
  <si>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</si>
  <si>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</si>
  <si>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</si>
  <si>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</si>
  <si>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</si>
  <si>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</si>
  <si>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</si>
  <si>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</si>
  <si>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</si>
  <si>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</si>
  <si>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</si>
  <si>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</si>
  <si>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</si>
  <si>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</si>
  <si>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</si>
  <si>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</si>
  <si>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</si>
  <si>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</si>
  <si>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</si>
  <si>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</si>
  <si>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</si>
  <si>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</si>
  <si>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</si>
  <si>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</si>
  <si>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</si>
  <si>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</si>
  <si>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</si>
  <si>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</si>
  <si>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</si>
  <si>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</si>
  <si>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</si>
  <si>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</si>
  <si>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</si>
  <si>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</si>
  <si>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</si>
  <si>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</si>
  <si>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</si>
  <si>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</si>
  <si>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</si>
  <si>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</si>
  <si>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</si>
  <si>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</si>
  <si>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</si>
  <si>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</si>
  <si>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</si>
  <si>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</si>
  <si>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</si>
  <si>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</si>
  <si>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</si>
  <si>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</si>
  <si>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</si>
  <si>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</si>
  <si>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</si>
  <si>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</si>
  <si>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</si>
  <si>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</si>
  <si>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</si>
  <si>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</si>
  <si>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</si>
  <si>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</si>
  <si>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</si>
  <si>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</si>
  <si>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</si>
  <si>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</si>
  <si>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</si>
  <si>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</si>
  <si>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</si>
  <si>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</si>
  <si>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</si>
  <si>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</si>
  <si>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</si>
  <si>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</si>
  <si>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</si>
  <si>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</si>
  <si>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</si>
  <si>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</si>
  <si>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</si>
  <si>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</si>
  <si>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</si>
  <si>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DB255</t>
  </si>
  <si>
    <t>CD38 PE</t>
  </si>
  <si>
    <t>DG352</t>
  </si>
  <si>
    <t>FACSDiva CST IVD BD</t>
  </si>
  <si>
    <t>DG458</t>
  </si>
  <si>
    <t>TdT FITC BD</t>
  </si>
  <si>
    <t>DA929</t>
  </si>
  <si>
    <t>CD15 APC BD</t>
  </si>
  <si>
    <t>DG487</t>
  </si>
  <si>
    <t>CD38 APC Exbio</t>
  </si>
  <si>
    <t>DH357</t>
  </si>
  <si>
    <t>CD23  FITC Exbio</t>
  </si>
  <si>
    <t>DE080</t>
  </si>
  <si>
    <t>BD CaliBRITE APC</t>
  </si>
  <si>
    <t>DD958</t>
  </si>
  <si>
    <t>BD CALIBRITE 3</t>
  </si>
  <si>
    <t>DG391</t>
  </si>
  <si>
    <t>CD19 PerCP Exbio 100 tests</t>
  </si>
  <si>
    <t>DD163</t>
  </si>
  <si>
    <t>CD65 IOTest FITC</t>
  </si>
  <si>
    <t>DH438</t>
  </si>
  <si>
    <t>CD 22 PE</t>
  </si>
  <si>
    <t>DH450</t>
  </si>
  <si>
    <t>CD34 PE</t>
  </si>
  <si>
    <t>DE478</t>
  </si>
  <si>
    <t>DC259</t>
  </si>
  <si>
    <t>CD20 PE</t>
  </si>
  <si>
    <t>DD467</t>
  </si>
  <si>
    <t>CD24 PE</t>
  </si>
  <si>
    <t>DD653</t>
  </si>
  <si>
    <t>CD45 PerCP</t>
  </si>
  <si>
    <t>DE947</t>
  </si>
  <si>
    <t>CD45 PerCP,100 t.</t>
  </si>
  <si>
    <t>DG469</t>
  </si>
  <si>
    <t>CD19 FITC Exbio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</si>
  <si>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</si>
  <si>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</si>
  <si>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</si>
  <si>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</si>
  <si>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</si>
  <si>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</si>
  <si>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</si>
  <si>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</si>
  <si>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</si>
  <si>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</si>
  <si>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</si>
  <si>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</si>
  <si>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</si>
  <si>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</si>
  <si>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</si>
  <si>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</si>
  <si>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</si>
  <si>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</si>
  <si>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</si>
  <si>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</si>
  <si>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</si>
  <si>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</si>
  <si>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</si>
  <si>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</si>
  <si>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</si>
  <si>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</si>
  <si>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</si>
  <si>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</si>
  <si>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</si>
  <si>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</si>
  <si>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</si>
  <si>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</si>
  <si>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</si>
  <si>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</si>
  <si>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</si>
  <si>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</si>
  <si>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</si>
  <si>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</si>
  <si>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</si>
  <si>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</si>
  <si>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</si>
  <si>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</si>
  <si>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</si>
  <si>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</si>
  <si>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</si>
  <si>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</si>
  <si>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</si>
  <si>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</si>
  <si>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</si>
  <si>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</si>
  <si>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</si>
  <si>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</si>
  <si>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</si>
  <si>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</si>
  <si>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</si>
  <si>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</si>
  <si>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</si>
  <si>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</si>
  <si>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</si>
  <si>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</si>
  <si>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</si>
  <si>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</si>
  <si>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</si>
  <si>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</si>
  <si>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</si>
  <si>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</si>
  <si>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</si>
  <si>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</si>
  <si>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</si>
  <si>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</si>
  <si>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</si>
  <si>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</si>
  <si>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</si>
  <si>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</si>
  <si>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</si>
  <si>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</si>
  <si>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</si>
  <si>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</si>
  <si>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</si>
  <si>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</si>
  <si>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DA501</t>
  </si>
  <si>
    <t>CE 10x Running buffer w/EDTA, 100 ml</t>
  </si>
  <si>
    <t>DA625</t>
  </si>
  <si>
    <t>SALSA MLPA P102-B2 HBB 100rxn</t>
  </si>
  <si>
    <t>DE925</t>
  </si>
  <si>
    <t>AMMONIUM PERSULFATE ELECTROPHORESIS-25g</t>
  </si>
  <si>
    <t>DB461</t>
  </si>
  <si>
    <t>GENERI BIOTECH PRODUKTY</t>
  </si>
  <si>
    <t>DD307</t>
  </si>
  <si>
    <t>LA DNA Polymerases Mix,500 U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</si>
  <si>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</si>
  <si>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</si>
  <si>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</si>
  <si>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</si>
  <si>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</si>
  <si>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</si>
  <si>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</si>
  <si>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</si>
  <si>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</si>
  <si>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</si>
  <si>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</si>
  <si>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</si>
  <si>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</si>
  <si>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</si>
  <si>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</si>
  <si>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</si>
  <si>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</si>
  <si>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</si>
  <si>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</si>
  <si>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</si>
  <si>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</si>
  <si>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</si>
  <si>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</si>
  <si>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</si>
  <si>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</si>
  <si>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</si>
  <si>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</si>
  <si>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</si>
  <si>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</si>
  <si>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</si>
  <si>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</si>
  <si>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</si>
  <si>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</si>
  <si>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</si>
  <si>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</si>
  <si>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</si>
  <si>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</si>
  <si>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</si>
  <si>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</si>
  <si>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</si>
  <si>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</si>
  <si>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</si>
  <si>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</si>
  <si>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</si>
  <si>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</si>
  <si>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</si>
  <si>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</si>
  <si>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</si>
  <si>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</si>
  <si>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</si>
  <si>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</si>
  <si>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</si>
  <si>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</si>
  <si>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</si>
  <si>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</si>
  <si>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</si>
  <si>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</si>
  <si>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</si>
  <si>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</si>
  <si>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</si>
  <si>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</si>
  <si>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</si>
  <si>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</si>
  <si>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</si>
  <si>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</si>
  <si>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</si>
  <si>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910093</t>
  </si>
  <si>
    <t>-CHLOROFORM P.A. UN 1888    1000 ML</t>
  </si>
  <si>
    <t>DD340</t>
  </si>
  <si>
    <t>Formaldehyd p.a. 1 l</t>
  </si>
  <si>
    <t>DH189</t>
  </si>
  <si>
    <t>HAEMATOXYLIN GILL II - 1000ml</t>
  </si>
  <si>
    <t>DD195</t>
  </si>
  <si>
    <t>kyselina CITRONOVA BEZV. P.A.</t>
  </si>
  <si>
    <t>801118</t>
  </si>
  <si>
    <t>-FIXACE NA POX PH-6,6 300 G</t>
  </si>
  <si>
    <t>DG235</t>
  </si>
  <si>
    <t>CHLOROFORM P.A.</t>
  </si>
  <si>
    <t>DD191</t>
  </si>
  <si>
    <t>ROZTOK HAEMATOXYLIN HARRIS</t>
  </si>
  <si>
    <t>DC274</t>
  </si>
  <si>
    <t>Methyl green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</si>
  <si>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</si>
  <si>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</si>
  <si>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</si>
  <si>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</si>
  <si>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</si>
  <si>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</si>
  <si>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</si>
  <si>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</si>
  <si>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</si>
  <si>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</si>
  <si>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</si>
  <si>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</si>
  <si>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</si>
  <si>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</si>
  <si>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</si>
  <si>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</si>
  <si>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</si>
  <si>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</si>
  <si>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</si>
  <si>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</si>
  <si>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</si>
  <si>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</si>
  <si>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</si>
  <si>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</si>
  <si>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</si>
  <si>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</si>
  <si>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</si>
  <si>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</si>
  <si>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</si>
  <si>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</si>
  <si>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</si>
  <si>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</si>
  <si>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</si>
  <si>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</si>
  <si>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</si>
  <si>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</si>
  <si>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</si>
  <si>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</si>
  <si>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</si>
  <si>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</si>
  <si>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</si>
  <si>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</si>
  <si>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</si>
  <si>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</si>
  <si>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</si>
  <si>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</si>
  <si>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</si>
  <si>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</si>
  <si>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</si>
  <si>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</si>
  <si>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</si>
  <si>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</si>
  <si>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</si>
  <si>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</si>
  <si>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</si>
  <si>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</si>
  <si>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</si>
  <si>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</si>
  <si>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</si>
  <si>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</si>
  <si>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</si>
  <si>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</si>
  <si>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</si>
  <si>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</si>
  <si>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</si>
  <si>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</si>
  <si>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</si>
  <si>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</si>
  <si>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</si>
  <si>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</si>
  <si>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</si>
  <si>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</si>
  <si>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</si>
  <si>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</si>
  <si>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</si>
  <si>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</si>
  <si>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</si>
  <si>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</si>
  <si>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</si>
  <si>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</si>
  <si>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</si>
  <si>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</si>
  <si>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</si>
  <si>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</si>
  <si>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</si>
  <si>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</si>
  <si>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</si>
  <si>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</si>
  <si>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</si>
  <si>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</si>
  <si>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</si>
  <si>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</si>
  <si>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</si>
  <si>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</si>
  <si>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</si>
  <si>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</si>
  <si>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</si>
  <si>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</si>
  <si>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</si>
  <si>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</si>
  <si>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</si>
  <si>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</si>
  <si>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</si>
  <si>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</si>
  <si>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</si>
  <si>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</si>
  <si>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</si>
  <si>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</si>
  <si>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</si>
  <si>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</si>
  <si>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</si>
  <si>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</si>
  <si>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</si>
  <si>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</si>
  <si>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</si>
  <si>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</si>
  <si>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</si>
  <si>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</si>
  <si>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</si>
  <si>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</si>
  <si>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</si>
  <si>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</si>
  <si>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</si>
  <si>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</si>
  <si>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</si>
  <si>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</si>
  <si>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</si>
  <si>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</si>
  <si>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</si>
  <si>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</si>
  <si>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</si>
  <si>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DE279</t>
  </si>
  <si>
    <t>Prostaglandin</t>
  </si>
  <si>
    <t>DE364</t>
  </si>
  <si>
    <t>IL F XIII Ag</t>
  </si>
  <si>
    <t>DG020</t>
  </si>
  <si>
    <t>Roche- Factor II G20210A</t>
  </si>
  <si>
    <t>DF878</t>
  </si>
  <si>
    <t>Roche-Factor 5 (Leiden)</t>
  </si>
  <si>
    <t>DB710</t>
  </si>
  <si>
    <t>IL TEST dRVVt CONFIRM,10X2 ML</t>
  </si>
  <si>
    <t>DA424</t>
  </si>
  <si>
    <t>TC Rivaroxaban Cal High Set</t>
  </si>
  <si>
    <t>DA377</t>
  </si>
  <si>
    <t>ROCHE LightMix® Kit human PAI-1 4G/5G(TibMolBiol)</t>
  </si>
  <si>
    <t>DC334</t>
  </si>
  <si>
    <t>IL TEST FACTOR V - 5X1 ML</t>
  </si>
  <si>
    <t>DH434</t>
  </si>
  <si>
    <t>IL DTI assay</t>
  </si>
  <si>
    <t>DH437</t>
  </si>
  <si>
    <t>IL GPI-Domain 1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</si>
  <si>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</si>
  <si>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</si>
  <si>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</si>
  <si>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</si>
  <si>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</si>
  <si>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</si>
  <si>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</si>
  <si>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</si>
  <si>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</si>
  <si>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</si>
  <si>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</si>
  <si>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</si>
  <si>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501549</t>
  </si>
  <si>
    <t>-PBS PUFR 250 ml lab. tkáň. kultur 250 ml</t>
  </si>
  <si>
    <t>DH370</t>
  </si>
  <si>
    <t>Low endotoxin fetal bovine serum CELLect Gold FBS</t>
  </si>
  <si>
    <t>DF535</t>
  </si>
  <si>
    <t>DMSO 50 ml</t>
  </si>
  <si>
    <t>DE694</t>
  </si>
  <si>
    <t>FETAL BOVINE SERUM HEAT INAC. 100 ml</t>
  </si>
  <si>
    <t>DF709</t>
  </si>
  <si>
    <t>MethoCult H4531, 100mL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</si>
  <si>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</si>
  <si>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</si>
  <si>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</si>
  <si>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</si>
  <si>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</si>
  <si>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</si>
  <si>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</si>
  <si>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</si>
  <si>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</si>
  <si>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</si>
  <si>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</si>
  <si>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</si>
  <si>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</si>
  <si>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</si>
  <si>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</si>
  <si>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</si>
  <si>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</si>
  <si>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</si>
  <si>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</si>
  <si>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</si>
  <si>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</si>
  <si>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</si>
  <si>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</si>
  <si>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</si>
  <si>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</si>
  <si>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</si>
  <si>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</si>
  <si>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</si>
  <si>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</si>
  <si>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</si>
  <si>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</si>
  <si>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</si>
  <si>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</si>
  <si>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</si>
  <si>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</si>
  <si>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Jančíková Veronika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</si>
  <si>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</si>
  <si>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</si>
  <si>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</si>
  <si>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</si>
  <si>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</si>
  <si>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</si>
  <si>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</si>
  <si>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</si>
  <si>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</si>
  <si>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</si>
  <si>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</si>
  <si>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</si>
  <si>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</si>
  <si>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</si>
  <si>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</si>
  <si>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</si>
  <si>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</si>
  <si>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</si>
  <si>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</si>
  <si>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</si>
  <si>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</si>
  <si>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</si>
  <si>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</si>
  <si>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</si>
  <si>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</si>
  <si>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</si>
  <si>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</si>
  <si>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</si>
  <si>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</si>
  <si>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</si>
  <si>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</si>
  <si>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</si>
  <si>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</si>
  <si>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</si>
  <si>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</si>
  <si>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</si>
  <si>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</si>
  <si>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</si>
  <si>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</si>
  <si>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</si>
  <si>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</si>
  <si>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</si>
  <si>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</si>
  <si>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</si>
  <si>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</si>
  <si>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</si>
  <si>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</si>
  <si>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</si>
  <si>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</si>
  <si>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</si>
  <si>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</si>
  <si>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</si>
  <si>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</si>
  <si>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</si>
  <si>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</si>
  <si>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</si>
  <si>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</si>
  <si>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</si>
  <si>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</si>
  <si>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</si>
  <si>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</si>
  <si>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</si>
  <si>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</si>
  <si>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</si>
  <si>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0087239</t>
  </si>
  <si>
    <t>FANHDI 50 I.U./ML</t>
  </si>
  <si>
    <t>0087240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</si>
  <si>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</si>
  <si>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</si>
  <si>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</si>
  <si>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</si>
  <si>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</si>
  <si>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</si>
  <si>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</si>
  <si>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</si>
  <si>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</si>
  <si>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</si>
  <si>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</si>
  <si>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0093105</t>
  </si>
  <si>
    <t>DEGAN 10 MG ROZTOK PRO INJEKCI</t>
  </si>
  <si>
    <t>0093174</t>
  </si>
  <si>
    <t>ANTITHROMBIN III IMMUNO</t>
  </si>
  <si>
    <t>0094882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</si>
  <si>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</si>
  <si>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</si>
  <si>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</si>
  <si>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</si>
  <si>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</si>
  <si>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</si>
  <si>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</si>
  <si>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</si>
  <si>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</si>
  <si>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</si>
  <si>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</si>
  <si>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</si>
  <si>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</si>
  <si>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</si>
  <si>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0149993</t>
  </si>
  <si>
    <t>0149996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</si>
  <si>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</si>
  <si>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</si>
  <si>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</si>
  <si>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</si>
  <si>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</si>
  <si>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</si>
  <si>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</si>
  <si>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</si>
  <si>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</si>
  <si>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</si>
  <si>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</si>
  <si>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</si>
  <si>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</si>
  <si>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</si>
  <si>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</si>
  <si>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</si>
  <si>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</si>
  <si>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</si>
  <si>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</si>
  <si>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</si>
  <si>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</si>
  <si>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</si>
  <si>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</si>
  <si>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0500647</t>
  </si>
  <si>
    <t>FIRMAGON 120 MG</t>
  </si>
  <si>
    <t>0193650</t>
  </si>
  <si>
    <t>0050696</t>
  </si>
  <si>
    <t>0029976</t>
  </si>
  <si>
    <t>0149375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</si>
  <si>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</si>
  <si>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</si>
  <si>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</si>
  <si>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</si>
  <si>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</si>
  <si>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</si>
  <si>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</si>
  <si>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</si>
  <si>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</si>
  <si>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</si>
  <si>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</si>
  <si>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0049128</t>
  </si>
  <si>
    <t>0168010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</si>
  <si>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</si>
  <si>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</si>
  <si>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</si>
  <si>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</si>
  <si>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</si>
  <si>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</si>
  <si>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</si>
  <si>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</si>
  <si>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</si>
  <si>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</si>
  <si>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</si>
  <si>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</si>
  <si>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</si>
  <si>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</si>
  <si>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0210187</t>
  </si>
  <si>
    <t>0210144</t>
  </si>
  <si>
    <t>0185892</t>
  </si>
  <si>
    <t>0016981</t>
  </si>
  <si>
    <t>ONDANSETRON ARDEZ</t>
  </si>
  <si>
    <t>0194293</t>
  </si>
  <si>
    <t>0194123</t>
  </si>
  <si>
    <t>0206664</t>
  </si>
  <si>
    <t>0187607</t>
  </si>
  <si>
    <t>0167980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</si>
  <si>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</si>
  <si>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</si>
  <si>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</si>
  <si>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</si>
  <si>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</si>
  <si>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</si>
  <si>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</si>
  <si>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</si>
  <si>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</si>
  <si>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</si>
  <si>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</si>
  <si>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</si>
  <si>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</si>
  <si>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</si>
  <si>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</si>
  <si>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</si>
  <si>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</si>
  <si>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</si>
  <si>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</si>
  <si>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</si>
  <si>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</si>
  <si>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</si>
  <si>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</si>
  <si>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</si>
  <si>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</si>
  <si>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</si>
  <si>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</si>
  <si>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</si>
  <si>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</si>
  <si>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</si>
  <si>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</si>
  <si>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</si>
  <si>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</si>
  <si>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</si>
  <si>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</si>
  <si>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</si>
  <si>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</si>
  <si>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</si>
  <si>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</si>
  <si>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</si>
  <si>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</si>
  <si>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</si>
  <si>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</si>
  <si>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</si>
  <si>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</si>
  <si>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</si>
  <si>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</si>
  <si>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</si>
  <si>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</si>
  <si>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</si>
  <si>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</si>
  <si>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</si>
  <si>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</si>
  <si>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</si>
  <si>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</si>
  <si>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</si>
  <si>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</si>
  <si>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</si>
  <si>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</si>
  <si>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</si>
  <si>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</si>
  <si>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</si>
  <si>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</si>
  <si>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</si>
  <si>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</si>
  <si>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</si>
  <si>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</si>
  <si>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</si>
  <si>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</si>
  <si>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</si>
  <si>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</si>
  <si>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</si>
  <si>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</si>
  <si>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</si>
  <si>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</si>
  <si>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</si>
  <si>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</si>
  <si>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</si>
  <si>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</si>
  <si>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</si>
  <si>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</si>
  <si>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</si>
  <si>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</si>
  <si>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</si>
  <si>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</si>
  <si>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</si>
  <si>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</si>
  <si>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</si>
  <si>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</si>
  <si>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</si>
  <si>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</si>
  <si>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</si>
  <si>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</si>
  <si>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</si>
  <si>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</si>
  <si>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</si>
  <si>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</si>
  <si>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</si>
  <si>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</si>
  <si>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</si>
  <si>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</si>
  <si>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</si>
  <si>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</si>
  <si>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</si>
  <si>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</si>
  <si>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</si>
  <si>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</si>
  <si>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</si>
  <si>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</si>
  <si>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</si>
  <si>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</si>
  <si>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</si>
  <si>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</si>
  <si>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</si>
  <si>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</si>
  <si>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</si>
  <si>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</si>
  <si>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</si>
  <si>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</si>
  <si>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</si>
  <si>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</si>
  <si>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</si>
  <si>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</si>
  <si>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</si>
  <si>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</si>
  <si>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</si>
  <si>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</si>
  <si>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</si>
  <si>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</si>
  <si>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</si>
  <si>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</si>
  <si>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</si>
  <si>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</si>
  <si>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</si>
  <si>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</si>
  <si>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</si>
  <si>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</si>
  <si>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</si>
  <si>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</si>
  <si>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</si>
  <si>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</si>
  <si>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</si>
  <si>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</si>
  <si>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</si>
  <si>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</si>
  <si>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</si>
  <si>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</si>
  <si>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</si>
  <si>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</si>
  <si>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</si>
  <si>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</si>
  <si>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</si>
  <si>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</si>
  <si>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</si>
  <si>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</si>
  <si>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</si>
  <si>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</si>
  <si>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</si>
  <si>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</si>
  <si>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</si>
  <si>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</si>
  <si>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</si>
  <si>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</si>
  <si>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</si>
  <si>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</si>
  <si>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</si>
  <si>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</si>
  <si>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</si>
  <si>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</si>
  <si>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</si>
  <si>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</si>
  <si>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</si>
  <si>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</si>
  <si>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</si>
  <si>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</si>
  <si>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</si>
  <si>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</si>
  <si>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</si>
  <si>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</si>
  <si>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</si>
  <si>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</si>
  <si>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</si>
  <si>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</si>
  <si>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</si>
  <si>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</si>
  <si>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</si>
  <si>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</si>
  <si>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</si>
  <si>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</si>
  <si>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</si>
  <si>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</si>
  <si>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</si>
  <si>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</si>
  <si>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</si>
  <si>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</si>
  <si>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</si>
  <si>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</si>
  <si>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</si>
  <si>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</si>
  <si>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</si>
  <si>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</si>
  <si>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</si>
  <si>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</si>
  <si>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</si>
  <si>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</si>
  <si>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</si>
  <si>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</si>
  <si>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</si>
  <si>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</si>
  <si>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</si>
  <si>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</si>
  <si>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</si>
  <si>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</si>
  <si>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</si>
  <si>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</si>
  <si>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</si>
  <si>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</si>
  <si>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</si>
  <si>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</si>
  <si>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</si>
  <si>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</si>
  <si>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</si>
  <si>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</si>
  <si>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</si>
  <si>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</si>
  <si>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</si>
  <si>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</si>
  <si>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</si>
  <si>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</si>
  <si>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</si>
  <si>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</si>
  <si>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</si>
  <si>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</si>
  <si>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</si>
  <si>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</si>
  <si>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</si>
  <si>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</si>
  <si>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</si>
  <si>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</si>
  <si>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</si>
  <si>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</si>
  <si>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</si>
  <si>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</si>
  <si>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</si>
  <si>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</si>
  <si>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</si>
  <si>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</si>
  <si>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</si>
  <si>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</si>
  <si>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</si>
  <si>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</si>
  <si>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</si>
  <si>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</si>
  <si>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</si>
  <si>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</si>
  <si>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</si>
  <si>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</si>
  <si>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</si>
  <si>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</si>
  <si>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</si>
  <si>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</si>
  <si>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</si>
  <si>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</si>
  <si>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</si>
  <si>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</si>
  <si>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</si>
  <si>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</si>
  <si>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</si>
  <si>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</si>
  <si>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</si>
  <si>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</si>
  <si>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</si>
  <si>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</si>
  <si>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</si>
  <si>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</si>
  <si>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</si>
  <si>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</si>
  <si>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</si>
  <si>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</si>
  <si>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</si>
  <si>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</si>
  <si>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</si>
  <si>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</si>
  <si>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</si>
  <si>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</si>
  <si>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</si>
  <si>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</si>
  <si>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</si>
  <si>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</si>
  <si>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</si>
  <si>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</si>
  <si>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</si>
  <si>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</si>
  <si>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</si>
  <si>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</si>
  <si>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</si>
  <si>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</si>
  <si>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</si>
  <si>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</si>
  <si>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</si>
  <si>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</si>
  <si>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</si>
  <si>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</si>
  <si>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</si>
  <si>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</si>
  <si>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</si>
  <si>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</si>
  <si>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</si>
  <si>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</si>
  <si>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</si>
  <si>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</si>
  <si>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96815</t>
  </si>
  <si>
    <t>CYTOCHEMICKÉ BARVENÍ SUDANOVOU ČERNÍ B</t>
  </si>
  <si>
    <t>96817</t>
  </si>
  <si>
    <t xml:space="preserve">CYTOCHEMICKÉ VYŠETŘENÍ ALFA-NAFTYLACETÁT ESTERÁZY </t>
  </si>
  <si>
    <t>96827</t>
  </si>
  <si>
    <t>CYTOCHEMICKÉ VYŠETŘENÍ NAFTOL AS-D CHLORACETÁTESTE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</si>
  <si>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</si>
  <si>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</si>
  <si>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</si>
  <si>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</si>
  <si>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</si>
  <si>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</si>
  <si>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</si>
  <si>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</si>
  <si>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</si>
  <si>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</si>
  <si>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</si>
  <si>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</si>
  <si>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</si>
  <si>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</si>
  <si>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</si>
  <si>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</si>
  <si>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MOZOBI</t>
  </si>
  <si>
    <t>Nespecifikovaný PZT</t>
  </si>
  <si>
    <t>0001933</t>
  </si>
  <si>
    <t>0003708</t>
  </si>
  <si>
    <t>ZYVOXID 2 MG/ML INFUZNÍ ROZTOK</t>
  </si>
  <si>
    <t>0003952</t>
  </si>
  <si>
    <t>0004234</t>
  </si>
  <si>
    <t>DALACIN C</t>
  </si>
  <si>
    <t>0005113</t>
  </si>
  <si>
    <t>0005114</t>
  </si>
  <si>
    <t>TARGOCID 200 MG</t>
  </si>
  <si>
    <t>0006480</t>
  </si>
  <si>
    <t>OCPLEX</t>
  </si>
  <si>
    <t>0008807</t>
  </si>
  <si>
    <t>0011785</t>
  </si>
  <si>
    <t>AMIKIN 1 G</t>
  </si>
  <si>
    <t>0013873</t>
  </si>
  <si>
    <t>ALEXAN 50 MG/ML</t>
  </si>
  <si>
    <t>0014570</t>
  </si>
  <si>
    <t>0015273</t>
  </si>
  <si>
    <t>SULPERAZON 2 G IM/IV</t>
  </si>
  <si>
    <t>0015643</t>
  </si>
  <si>
    <t>0016547</t>
  </si>
  <si>
    <t>0016558</t>
  </si>
  <si>
    <t>0018634</t>
  </si>
  <si>
    <t>0020605</t>
  </si>
  <si>
    <t>0026127</t>
  </si>
  <si>
    <t>0026902</t>
  </si>
  <si>
    <t>0027429</t>
  </si>
  <si>
    <t>0047064</t>
  </si>
  <si>
    <t>TAVANIC I.V.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</si>
  <si>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</si>
  <si>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</si>
  <si>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</si>
  <si>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</si>
  <si>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</si>
  <si>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</si>
  <si>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</si>
  <si>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</si>
  <si>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</si>
  <si>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</si>
  <si>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</si>
  <si>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</si>
  <si>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</si>
  <si>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</si>
  <si>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</si>
  <si>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</si>
  <si>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</si>
  <si>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</si>
  <si>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</si>
  <si>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</si>
  <si>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</si>
  <si>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</si>
  <si>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</si>
  <si>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</si>
  <si>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</si>
  <si>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</si>
  <si>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</si>
  <si>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</si>
  <si>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</si>
  <si>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</si>
  <si>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0087199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</si>
  <si>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</si>
  <si>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</si>
  <si>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</si>
  <si>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</si>
  <si>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</si>
  <si>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</si>
  <si>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</si>
  <si>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0093260</t>
  </si>
  <si>
    <t>0094155</t>
  </si>
  <si>
    <t>ABAKTAL 400 MG/5 ML</t>
  </si>
  <si>
    <t>0094176</t>
  </si>
  <si>
    <t>0096414</t>
  </si>
  <si>
    <t>0097000</t>
  </si>
  <si>
    <t>0112782</t>
  </si>
  <si>
    <t>0119440</t>
  </si>
  <si>
    <t>0121238</t>
  </si>
  <si>
    <t>0125298</t>
  </si>
  <si>
    <t>0131654</t>
  </si>
  <si>
    <t>0137484</t>
  </si>
  <si>
    <t>0137499</t>
  </si>
  <si>
    <t>0142077</t>
  </si>
  <si>
    <t>TIENAM 500 MG/500 MG I.V.</t>
  </si>
  <si>
    <t>0150726</t>
  </si>
  <si>
    <t>0155939</t>
  </si>
  <si>
    <t>0162187</t>
  </si>
  <si>
    <t>0163179</t>
  </si>
  <si>
    <t>0163187</t>
  </si>
  <si>
    <t>0163318</t>
  </si>
  <si>
    <t>CISPLATIN HOSPIRA 0,5 MG/ML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</si>
  <si>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</si>
  <si>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</si>
  <si>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</si>
  <si>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</si>
  <si>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</si>
  <si>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</si>
  <si>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</si>
  <si>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</si>
  <si>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</si>
  <si>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0087200</t>
  </si>
  <si>
    <t>0084336</t>
  </si>
  <si>
    <t>GEMZAR 1 G</t>
  </si>
  <si>
    <t>0137483</t>
  </si>
  <si>
    <t>0193477</t>
  </si>
  <si>
    <t>ZINFORO 600 MG</t>
  </si>
  <si>
    <t>0178955</t>
  </si>
  <si>
    <t>0064835</t>
  </si>
  <si>
    <t>AXETINE 750 MG</t>
  </si>
  <si>
    <t>0149384</t>
  </si>
  <si>
    <t>0029896</t>
  </si>
  <si>
    <t>BUSILVEX 6 MG/ML</t>
  </si>
  <si>
    <t>0156835</t>
  </si>
  <si>
    <t>0151460</t>
  </si>
  <si>
    <t>0129836</t>
  </si>
  <si>
    <t>0032851</t>
  </si>
  <si>
    <t>0156183</t>
  </si>
  <si>
    <t>MEROPENEM KABI 500 MG</t>
  </si>
  <si>
    <t>0178169</t>
  </si>
  <si>
    <t>GEMCITABINE ACCORD 100 MG/ML KONCENTRÁT PRO INFUZN</t>
  </si>
  <si>
    <t>0178953</t>
  </si>
  <si>
    <t>0107499</t>
  </si>
  <si>
    <t>FEIBA NF 1000 J.</t>
  </si>
  <si>
    <t>0195767</t>
  </si>
  <si>
    <t>CYTARABINE ACCORD 100 MG/ML INJEKČNÍ/INFUZNÍ ROZTO</t>
  </si>
  <si>
    <t>0032852</t>
  </si>
  <si>
    <t>0149960</t>
  </si>
  <si>
    <t>TAXOTERE 20 MG/1 ML</t>
  </si>
  <si>
    <t>0178170</t>
  </si>
  <si>
    <t>0192841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</si>
  <si>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</si>
  <si>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</si>
  <si>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</si>
  <si>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</si>
  <si>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</si>
  <si>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</si>
  <si>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</si>
  <si>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</si>
  <si>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</si>
  <si>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</si>
  <si>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0013004</t>
  </si>
  <si>
    <t>STAPLER LINEÁRNÍ TX 60B TX60G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</si>
  <si>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</si>
  <si>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</si>
  <si>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</si>
  <si>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</si>
  <si>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</si>
  <si>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</si>
  <si>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</si>
  <si>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</si>
  <si>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</si>
  <si>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</si>
  <si>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</si>
  <si>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09544</t>
  </si>
  <si>
    <t>SIGNÁLNÍ VÝKON POBYTU V ZAŘÍZENÍ LŮŽKOVÉ PÉČE / DO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</si>
  <si>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</si>
  <si>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</si>
  <si>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</si>
  <si>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</si>
  <si>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</si>
  <si>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</si>
  <si>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</si>
  <si>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</si>
  <si>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</si>
  <si>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</si>
  <si>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0055768</t>
  </si>
  <si>
    <t>CARBOPLATIN EBEWE</t>
  </si>
  <si>
    <t>0083487</t>
  </si>
  <si>
    <t>MERONEM 500 MG</t>
  </si>
  <si>
    <t>0119095</t>
  </si>
  <si>
    <t>0131656</t>
  </si>
  <si>
    <t>0162180</t>
  </si>
  <si>
    <t>0162809</t>
  </si>
  <si>
    <t>AVELOX 400 MG/250 ML INFUZNÍ ROZTOK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</si>
  <si>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</si>
  <si>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</si>
  <si>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</si>
  <si>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</si>
  <si>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</si>
  <si>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</si>
  <si>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</si>
  <si>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</si>
  <si>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</si>
  <si>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</si>
  <si>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</si>
  <si>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</si>
  <si>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</si>
  <si>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</si>
  <si>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</si>
  <si>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</si>
  <si>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</si>
  <si>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51385</t>
  </si>
  <si>
    <t>RESEKCE ŽALUDKU S ANASTOMÓZOU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</si>
  <si>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</si>
  <si>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</si>
  <si>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</si>
  <si>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</si>
  <si>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</si>
  <si>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</si>
  <si>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</si>
  <si>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</si>
  <si>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</si>
  <si>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</si>
  <si>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</si>
  <si>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</si>
  <si>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</si>
  <si>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</si>
  <si>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</si>
  <si>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</si>
  <si>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</si>
  <si>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</si>
  <si>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</si>
  <si>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</si>
  <si>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</si>
  <si>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</si>
  <si>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</si>
  <si>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</si>
  <si>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</si>
  <si>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</si>
  <si>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</si>
  <si>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</si>
  <si>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</si>
  <si>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</si>
  <si>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</si>
  <si>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</si>
  <si>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</si>
  <si>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</si>
  <si>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</si>
  <si>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</si>
  <si>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</si>
  <si>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</si>
  <si>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</si>
  <si>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</si>
  <si>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</si>
  <si>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</si>
  <si>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PANKREATU, KROMĚ MALIGNÍHO ONEMOCNĚNÍ BEZ CC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</si>
  <si>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</si>
  <si>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</si>
  <si>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</si>
  <si>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</si>
  <si>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</si>
  <si>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</si>
  <si>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09031</t>
  </si>
  <si>
    <t xml:space="preserve">JINÉ VÝKONY PŘI PORUCHÁCH A ONEMOCNĚNÍCH KŮŽE, PODKOŽNÍ TKÁNĚ A PRSU BEZ CC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</si>
  <si>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</si>
  <si>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</si>
  <si>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</si>
  <si>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</si>
  <si>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</si>
  <si>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</si>
  <si>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</si>
  <si>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</si>
  <si>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</si>
  <si>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</si>
  <si>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</si>
  <si>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</si>
  <si>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</si>
  <si>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</si>
  <si>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</si>
  <si>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</si>
  <si>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</si>
  <si>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</si>
  <si>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</si>
  <si>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</si>
  <si>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</si>
  <si>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</si>
  <si>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</si>
  <si>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</si>
  <si>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</si>
  <si>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</si>
  <si>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</si>
  <si>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</si>
  <si>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</si>
  <si>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</si>
  <si>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</si>
  <si>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</si>
  <si>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</si>
  <si>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</si>
  <si>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</si>
  <si>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</si>
  <si>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</si>
  <si>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</si>
  <si>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</si>
  <si>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</si>
  <si>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</si>
  <si>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</si>
  <si>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</si>
  <si>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</si>
  <si>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</si>
  <si>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</si>
  <si>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</si>
  <si>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</si>
  <si>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</si>
  <si>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</si>
  <si>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</si>
  <si>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</si>
  <si>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</si>
  <si>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</si>
  <si>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</si>
  <si>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</si>
  <si>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</si>
  <si>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</si>
  <si>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</si>
  <si>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</si>
  <si>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</si>
  <si>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</si>
  <si>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</si>
  <si>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</si>
  <si>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</si>
  <si>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</si>
  <si>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</si>
  <si>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</si>
  <si>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</si>
  <si>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</si>
  <si>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</si>
  <si>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</si>
  <si>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</si>
  <si>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</si>
  <si>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</si>
  <si>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</si>
  <si>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</si>
  <si>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</si>
  <si>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</si>
  <si>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</si>
  <si>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</si>
  <si>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</si>
  <si>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</si>
  <si>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</si>
  <si>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</si>
  <si>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</si>
  <si>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</si>
  <si>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</si>
  <si>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</si>
  <si>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</si>
  <si>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</si>
  <si>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</si>
  <si>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</si>
  <si>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</si>
  <si>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</si>
  <si>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</si>
  <si>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</si>
  <si>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</si>
  <si>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</si>
  <si>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</si>
  <si>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</si>
  <si>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</si>
  <si>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</si>
  <si>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</si>
  <si>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</si>
  <si>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</si>
  <si>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</si>
  <si>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</si>
  <si>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</si>
  <si>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</si>
  <si>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</si>
  <si>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</si>
  <si>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</si>
  <si>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</si>
  <si>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</si>
  <si>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</si>
  <si>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</si>
  <si>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</si>
  <si>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</si>
  <si>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</si>
  <si>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</si>
  <si>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</si>
  <si>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</si>
  <si>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</si>
  <si>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</si>
  <si>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</si>
  <si>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</si>
  <si>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</si>
  <si>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</si>
  <si>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</si>
  <si>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</si>
  <si>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</si>
  <si>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</si>
  <si>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</si>
  <si>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</si>
  <si>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</si>
  <si>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</si>
  <si>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</si>
  <si>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</si>
  <si>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</si>
  <si>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</si>
  <si>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</si>
  <si>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</si>
  <si>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</si>
  <si>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</si>
  <si>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</si>
  <si>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</si>
  <si>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</si>
  <si>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</si>
  <si>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</si>
  <si>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</si>
  <si>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</si>
  <si>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</si>
  <si>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</si>
  <si>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</si>
  <si>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</si>
  <si>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</si>
  <si>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</si>
  <si>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</si>
  <si>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</si>
  <si>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</si>
  <si>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</si>
  <si>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</si>
  <si>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</si>
  <si>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</si>
  <si>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</si>
  <si>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</si>
  <si>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</si>
  <si>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</si>
  <si>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</si>
  <si>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</si>
  <si>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</si>
  <si>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</si>
  <si>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</si>
  <si>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</si>
  <si>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</si>
  <si>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</si>
  <si>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</si>
  <si>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</si>
  <si>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</si>
  <si>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</si>
  <si>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</si>
  <si>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</si>
  <si>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</si>
  <si>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</si>
  <si>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</si>
  <si>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</si>
  <si>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</si>
  <si>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</si>
  <si>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</si>
  <si>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</si>
  <si>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</si>
  <si>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</si>
  <si>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</si>
  <si>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</si>
  <si>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</si>
  <si>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</si>
  <si>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</si>
  <si>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</si>
  <si>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</si>
  <si>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</si>
  <si>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</si>
  <si>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</si>
  <si>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</si>
  <si>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</si>
  <si>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</si>
  <si>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</si>
  <si>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</si>
  <si>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</si>
  <si>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</si>
  <si>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</si>
  <si>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</si>
  <si>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</si>
  <si>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</si>
  <si>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</si>
  <si>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</si>
  <si>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</si>
  <si>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</si>
  <si>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</si>
  <si>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</si>
  <si>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</si>
  <si>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</si>
  <si>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</si>
  <si>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</si>
  <si>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</si>
  <si>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</si>
  <si>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</si>
  <si>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</si>
  <si>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</si>
  <si>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</si>
  <si>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</si>
  <si>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</si>
  <si>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</si>
  <si>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</si>
  <si>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</si>
  <si>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</si>
  <si>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</si>
  <si>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</si>
  <si>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</si>
  <si>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</si>
  <si>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</si>
  <si>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</si>
  <si>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</si>
  <si>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</si>
  <si>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</si>
  <si>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</si>
  <si>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</si>
  <si>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</si>
  <si>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</si>
  <si>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</si>
  <si>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</si>
  <si>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</si>
  <si>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</si>
  <si>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</si>
  <si>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</si>
  <si>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</si>
  <si>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</si>
  <si>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</si>
  <si>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</si>
  <si>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</si>
  <si>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</si>
  <si>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</si>
  <si>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</si>
  <si>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</si>
  <si>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</si>
  <si>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</si>
  <si>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</si>
  <si>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</si>
  <si>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</si>
  <si>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</si>
  <si>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</si>
  <si>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</si>
  <si>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</si>
  <si>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</si>
  <si>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</si>
  <si>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</si>
  <si>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</si>
  <si>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</si>
  <si>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</si>
  <si>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</si>
  <si>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</si>
  <si>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</si>
  <si>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</si>
  <si>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</si>
  <si>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</si>
  <si>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</si>
  <si>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</si>
  <si>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</si>
  <si>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</si>
  <si>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</si>
  <si>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</si>
  <si>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</si>
  <si>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</si>
  <si>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</si>
  <si>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</si>
  <si>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</si>
  <si>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</si>
  <si>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</si>
  <si>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</si>
  <si>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</si>
  <si>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</si>
  <si>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</si>
  <si>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</si>
  <si>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</si>
  <si>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</si>
  <si>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</si>
  <si>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</si>
  <si>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</si>
  <si>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</si>
  <si>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</si>
  <si>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</si>
  <si>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</si>
  <si>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</si>
  <si>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</si>
  <si>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</si>
  <si>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</si>
  <si>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</si>
  <si>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</si>
  <si>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</si>
  <si>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</si>
  <si>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</si>
  <si>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</si>
  <si>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</si>
  <si>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</si>
  <si>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</si>
  <si>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</si>
  <si>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</si>
  <si>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</si>
  <si>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</si>
  <si>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</si>
  <si>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</si>
  <si>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</si>
  <si>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</si>
  <si>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</si>
  <si>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</si>
  <si>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</si>
  <si>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</si>
  <si>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</si>
  <si>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</si>
  <si>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</si>
  <si>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</si>
  <si>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</si>
  <si>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</si>
  <si>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</si>
  <si>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</si>
  <si>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</si>
  <si>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</si>
  <si>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</si>
  <si>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</si>
  <si>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</si>
  <si>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</si>
  <si>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</si>
  <si>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</si>
  <si>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</si>
  <si>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</si>
  <si>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</si>
  <si>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</si>
  <si>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</si>
  <si>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</si>
  <si>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</si>
  <si>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</si>
  <si>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</si>
  <si>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</si>
  <si>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</si>
  <si>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</si>
  <si>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</si>
  <si>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</si>
  <si>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</si>
  <si>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</si>
  <si>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</si>
  <si>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</si>
  <si>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</si>
  <si>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</si>
  <si>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</si>
  <si>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</si>
  <si>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</si>
  <si>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</si>
  <si>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</si>
  <si>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</si>
  <si>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</si>
  <si>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</si>
  <si>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</si>
  <si>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</si>
  <si>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</si>
  <si>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</si>
  <si>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</si>
  <si>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</si>
  <si>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</si>
  <si>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</si>
  <si>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</si>
  <si>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</si>
  <si>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</si>
  <si>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</si>
  <si>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</si>
  <si>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</si>
  <si>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</si>
  <si>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</si>
  <si>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</si>
  <si>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</si>
  <si>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</si>
  <si>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</si>
  <si>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</si>
  <si>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</si>
  <si>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</si>
  <si>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</si>
  <si>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</si>
  <si>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</si>
  <si>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</si>
  <si>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</si>
  <si>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</si>
  <si>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</si>
  <si>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</si>
  <si>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</si>
  <si>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</si>
  <si>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</si>
  <si>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</si>
  <si>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</si>
  <si>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</si>
  <si>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</si>
  <si>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</si>
  <si>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</si>
  <si>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</si>
  <si>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</si>
  <si>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</si>
  <si>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</si>
  <si>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</si>
  <si>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</si>
  <si>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</si>
  <si>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</si>
  <si>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</si>
  <si>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</si>
  <si>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</si>
  <si>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</si>
  <si>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</si>
  <si>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</si>
  <si>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</si>
  <si>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</si>
  <si>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</si>
  <si>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</si>
  <si>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</si>
  <si>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</si>
  <si>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</si>
  <si>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</si>
  <si>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</si>
  <si>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</si>
  <si>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</si>
  <si>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</si>
  <si>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</si>
  <si>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</si>
  <si>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</si>
  <si>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</si>
  <si>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</si>
  <si>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</si>
  <si>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</si>
  <si>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</si>
  <si>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</si>
  <si>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</si>
  <si>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</si>
  <si>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</si>
  <si>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</si>
  <si>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</si>
  <si>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</si>
  <si>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</si>
  <si>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</si>
  <si>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</si>
  <si>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</si>
  <si>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</si>
  <si>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</si>
  <si>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</si>
  <si>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</si>
  <si>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</si>
  <si>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</si>
  <si>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</si>
  <si>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</si>
  <si>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</si>
  <si>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</si>
  <si>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</si>
  <si>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</si>
  <si>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</si>
  <si>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</si>
  <si>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</si>
  <si>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</si>
  <si>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</si>
  <si>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</si>
  <si>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</si>
  <si>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</si>
  <si>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</si>
  <si>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</si>
  <si>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</si>
  <si>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</si>
  <si>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</si>
  <si>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</si>
  <si>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</si>
  <si>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</si>
  <si>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</si>
  <si>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</si>
  <si>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</si>
  <si>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</si>
  <si>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</si>
  <si>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</si>
  <si>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</si>
  <si>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</si>
  <si>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</si>
  <si>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</si>
  <si>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</si>
  <si>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</si>
  <si>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</si>
  <si>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</si>
  <si>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</si>
  <si>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</si>
  <si>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</si>
  <si>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</si>
  <si>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</si>
  <si>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</si>
  <si>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</si>
  <si>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</si>
  <si>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</si>
  <si>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</si>
  <si>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</si>
  <si>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</si>
  <si>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</si>
  <si>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</si>
  <si>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</si>
  <si>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</si>
  <si>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</si>
  <si>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0065980</t>
  </si>
  <si>
    <t>0077016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</si>
  <si>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</si>
  <si>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</si>
  <si>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</si>
  <si>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</si>
  <si>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</si>
  <si>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</si>
  <si>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</si>
  <si>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</si>
  <si>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</si>
  <si>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</si>
  <si>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</si>
  <si>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</si>
  <si>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</si>
  <si>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</si>
  <si>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</si>
  <si>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</si>
  <si>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</si>
  <si>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</si>
  <si>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</si>
  <si>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</si>
  <si>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</si>
  <si>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</si>
  <si>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</si>
  <si>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</si>
  <si>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</si>
  <si>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</si>
  <si>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</si>
  <si>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</si>
  <si>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</si>
  <si>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</si>
  <si>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</si>
  <si>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</si>
  <si>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</si>
  <si>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</si>
  <si>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0051244</t>
  </si>
  <si>
    <t>KATETR VODÍCÍ GUIDER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</si>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</sst>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 style="medium">
        <color indexed="64"/>
      </bottom>
      <diagonal/>
    </border>
    <border>
      <left/>
      <right style="medium">
        <color indexed="64"/>
      </right>
      <top style="thin">
        <color indexed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5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6" fontId="68" fillId="0" borderId="18" xfId="0" applyNumberFormat="1" applyFont="1" applyBorder="1" applyAlignment="1">
      <alignment horizontal="right"/>
    </xf>
    <xf numFmtId="166" fontId="68" fillId="0" borderId="155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166" fontId="34" fillId="0" borderId="18" xfId="0" applyNumberFormat="1" applyFont="1" applyBorder="1"/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9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68" fillId="0" borderId="163" xfId="0" applyNumberFormat="1" applyFont="1" applyBorder="1"/>
    <xf numFmtId="166" fontId="68" fillId="0" borderId="163" xfId="0" applyNumberFormat="1" applyFont="1" applyBorder="1"/>
    <xf numFmtId="166" fontId="68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7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3" fontId="34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34" fillId="0" borderId="168" xfId="0" applyFont="1" applyFill="1" applyBorder="1"/>
    <xf numFmtId="169" fontId="34" fillId="0" borderId="169" xfId="0" applyNumberFormat="1" applyFont="1" applyFill="1" applyBorder="1"/>
    <xf numFmtId="0" fontId="34" fillId="0" borderId="169" xfId="0" applyFont="1" applyFill="1" applyBorder="1"/>
    <xf numFmtId="9" fontId="34" fillId="0" borderId="169" xfId="0" applyNumberFormat="1" applyFont="1" applyFill="1" applyBorder="1"/>
    <xf numFmtId="9" fontId="34" fillId="0" borderId="170" xfId="0" applyNumberFormat="1" applyFont="1" applyFill="1" applyBorder="1"/>
    <xf numFmtId="0" fontId="41" fillId="0" borderId="165" xfId="0" applyFont="1" applyFill="1" applyBorder="1"/>
    <xf numFmtId="0" fontId="41" fillId="0" borderId="168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4" fillId="0" borderId="169" xfId="0" applyNumberFormat="1" applyFont="1" applyFill="1" applyBorder="1"/>
    <xf numFmtId="3" fontId="34" fillId="0" borderId="170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5" xfId="76" applyFont="1" applyFill="1" applyBorder="1"/>
    <xf numFmtId="0" fontId="31" fillId="0" borderId="168" xfId="76" applyFont="1" applyFill="1" applyBorder="1"/>
    <xf numFmtId="0" fontId="31" fillId="0" borderId="60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74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3" fontId="31" fillId="0" borderId="168" xfId="76" applyNumberFormat="1" applyFont="1" applyFill="1" applyBorder="1"/>
    <xf numFmtId="3" fontId="31" fillId="0" borderId="169" xfId="76" applyNumberFormat="1" applyFont="1" applyFill="1" applyBorder="1"/>
    <xf numFmtId="9" fontId="31" fillId="0" borderId="60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75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7" xfId="76" applyNumberFormat="1" applyFont="1" applyFill="1" applyBorder="1"/>
    <xf numFmtId="3" fontId="31" fillId="0" borderId="170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0.30592593771690269</c:v>
                </c:pt>
                <c:pt idx="1">
                  <c:v>0.35595196002858315</c:v>
                </c:pt>
                <c:pt idx="2">
                  <c:v>0.42241528929190891</c:v>
                </c:pt>
                <c:pt idx="3">
                  <c:v>0.41673677149490201</c:v>
                </c:pt>
                <c:pt idx="4">
                  <c:v>0.44419855609054187</c:v>
                </c:pt>
                <c:pt idx="5">
                  <c:v>0.43523599916601069</c:v>
                </c:pt>
                <c:pt idx="6">
                  <c:v>0.41614895537967828</c:v>
                </c:pt>
                <c:pt idx="7">
                  <c:v>0.40817086773276495</c:v>
                </c:pt>
                <c:pt idx="8">
                  <c:v>0.41102475307796726</c:v>
                </c:pt>
                <c:pt idx="9">
                  <c:v>0.41198163130864862</c:v>
                </c:pt>
                <c:pt idx="10">
                  <c:v>0.41305942707022414</c:v>
                </c:pt>
                <c:pt idx="11">
                  <c:v>0.41049108157801761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052800"/>
        <c:axId val="20240495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0.35148855852428174</c:v>
                </c:pt>
                <c:pt idx="1">
                  <c:v>0.35148855852428174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050624"/>
        <c:axId val="2024051712"/>
      </c:scatterChart>
      <c:catAx>
        <c:axId val="20240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240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4049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24052800"/>
        <c:crosses val="autoZero"/>
        <c:crossBetween val="between"/>
      </c:valAx>
      <c:valAx>
        <c:axId val="20240506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24051712"/>
        <c:crosses val="max"/>
        <c:crossBetween val="midCat"/>
      </c:valAx>
      <c:valAx>
        <c:axId val="20240517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240506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  <c:pt idx="7">
                  <c:v>1.3346766836172088</c:v>
                </c:pt>
                <c:pt idx="8">
                  <c:v>1.3398098897793229</c:v>
                </c:pt>
                <c:pt idx="9">
                  <c:v>1.3586778194520865</c:v>
                </c:pt>
                <c:pt idx="10">
                  <c:v>1.333121673484126</c:v>
                </c:pt>
                <c:pt idx="11">
                  <c:v>1.3290812343098746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047904"/>
        <c:axId val="20240484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8923392"/>
        <c:axId val="-1838926656"/>
      </c:scatterChart>
      <c:catAx>
        <c:axId val="20240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240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40484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24047904"/>
        <c:crosses val="autoZero"/>
        <c:crossBetween val="between"/>
      </c:valAx>
      <c:valAx>
        <c:axId val="-18389233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38926656"/>
        <c:crosses val="max"/>
        <c:crossBetween val="midCat"/>
      </c:valAx>
      <c:valAx>
        <c:axId val="-18389266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8389233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5095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7941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7942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7975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9653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9659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9666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10102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10374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10500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11282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5095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598</v>
      </c>
      <c r="G3" s="47">
        <f>SUBTOTAL(9,G6:G1048576)</f>
        <v>1558057.4791186089</v>
      </c>
      <c r="H3" s="48">
        <f>IF(M3=0,0,G3/M3)</f>
        <v>5.843677951843626E-2</v>
      </c>
      <c r="I3" s="47">
        <f>SUBTOTAL(9,I6:I1048576)</f>
        <v>24029.211830600001</v>
      </c>
      <c r="J3" s="47">
        <f>SUBTOTAL(9,J6:J1048576)</f>
        <v>25104217.409371033</v>
      </c>
      <c r="K3" s="48">
        <f>IF(M3=0,0,J3/M3)</f>
        <v>0.94156322048156382</v>
      </c>
      <c r="L3" s="47">
        <f>SUBTOTAL(9,L6:L1048576)</f>
        <v>24627.211830599997</v>
      </c>
      <c r="M3" s="49">
        <f>SUBTOTAL(9,M6:M1048576)</f>
        <v>26662274.888489641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596</v>
      </c>
      <c r="B6" s="656" t="s">
        <v>4793</v>
      </c>
      <c r="C6" s="656" t="s">
        <v>2809</v>
      </c>
      <c r="D6" s="656" t="s">
        <v>2633</v>
      </c>
      <c r="E6" s="656" t="s">
        <v>4794</v>
      </c>
      <c r="F6" s="659"/>
      <c r="G6" s="659"/>
      <c r="H6" s="677">
        <v>0</v>
      </c>
      <c r="I6" s="659">
        <v>430</v>
      </c>
      <c r="J6" s="659">
        <v>29169.307755557256</v>
      </c>
      <c r="K6" s="677">
        <v>1</v>
      </c>
      <c r="L6" s="659">
        <v>430</v>
      </c>
      <c r="M6" s="660">
        <v>29169.307755557256</v>
      </c>
    </row>
    <row r="7" spans="1:13" ht="14.4" customHeight="1" x14ac:dyDescent="0.3">
      <c r="A7" s="661" t="s">
        <v>596</v>
      </c>
      <c r="B7" s="662" t="s">
        <v>4793</v>
      </c>
      <c r="C7" s="662" t="s">
        <v>2514</v>
      </c>
      <c r="D7" s="662" t="s">
        <v>2515</v>
      </c>
      <c r="E7" s="662" t="s">
        <v>4795</v>
      </c>
      <c r="F7" s="665"/>
      <c r="G7" s="665"/>
      <c r="H7" s="678">
        <v>0</v>
      </c>
      <c r="I7" s="665">
        <v>10</v>
      </c>
      <c r="J7" s="665">
        <v>432.10000000000008</v>
      </c>
      <c r="K7" s="678">
        <v>1</v>
      </c>
      <c r="L7" s="665">
        <v>10</v>
      </c>
      <c r="M7" s="666">
        <v>432.10000000000008</v>
      </c>
    </row>
    <row r="8" spans="1:13" ht="14.4" customHeight="1" x14ac:dyDescent="0.3">
      <c r="A8" s="661" t="s">
        <v>596</v>
      </c>
      <c r="B8" s="662" t="s">
        <v>4793</v>
      </c>
      <c r="C8" s="662" t="s">
        <v>2632</v>
      </c>
      <c r="D8" s="662" t="s">
        <v>2633</v>
      </c>
      <c r="E8" s="662" t="s">
        <v>4794</v>
      </c>
      <c r="F8" s="665"/>
      <c r="G8" s="665"/>
      <c r="H8" s="678">
        <v>0</v>
      </c>
      <c r="I8" s="665">
        <v>425</v>
      </c>
      <c r="J8" s="665">
        <v>28843.116533431774</v>
      </c>
      <c r="K8" s="678">
        <v>1</v>
      </c>
      <c r="L8" s="665">
        <v>425</v>
      </c>
      <c r="M8" s="666">
        <v>28843.116533431774</v>
      </c>
    </row>
    <row r="9" spans="1:13" ht="14.4" customHeight="1" x14ac:dyDescent="0.3">
      <c r="A9" s="661" t="s">
        <v>596</v>
      </c>
      <c r="B9" s="662" t="s">
        <v>4796</v>
      </c>
      <c r="C9" s="662" t="s">
        <v>2562</v>
      </c>
      <c r="D9" s="662" t="s">
        <v>2563</v>
      </c>
      <c r="E9" s="662" t="s">
        <v>2564</v>
      </c>
      <c r="F9" s="665"/>
      <c r="G9" s="665"/>
      <c r="H9" s="678">
        <v>0</v>
      </c>
      <c r="I9" s="665">
        <v>3</v>
      </c>
      <c r="J9" s="665">
        <v>190.32968266946565</v>
      </c>
      <c r="K9" s="678">
        <v>1</v>
      </c>
      <c r="L9" s="665">
        <v>3</v>
      </c>
      <c r="M9" s="666">
        <v>190.32968266946565</v>
      </c>
    </row>
    <row r="10" spans="1:13" ht="14.4" customHeight="1" x14ac:dyDescent="0.3">
      <c r="A10" s="661" t="s">
        <v>596</v>
      </c>
      <c r="B10" s="662" t="s">
        <v>4797</v>
      </c>
      <c r="C10" s="662" t="s">
        <v>640</v>
      </c>
      <c r="D10" s="662" t="s">
        <v>641</v>
      </c>
      <c r="E10" s="662" t="s">
        <v>4798</v>
      </c>
      <c r="F10" s="665"/>
      <c r="G10" s="665"/>
      <c r="H10" s="678">
        <v>0</v>
      </c>
      <c r="I10" s="665">
        <v>80</v>
      </c>
      <c r="J10" s="665">
        <v>29128.147198119619</v>
      </c>
      <c r="K10" s="678">
        <v>1</v>
      </c>
      <c r="L10" s="665">
        <v>80</v>
      </c>
      <c r="M10" s="666">
        <v>29128.147198119619</v>
      </c>
    </row>
    <row r="11" spans="1:13" ht="14.4" customHeight="1" x14ac:dyDescent="0.3">
      <c r="A11" s="661" t="s">
        <v>596</v>
      </c>
      <c r="B11" s="662" t="s">
        <v>4797</v>
      </c>
      <c r="C11" s="662" t="s">
        <v>2798</v>
      </c>
      <c r="D11" s="662" t="s">
        <v>4799</v>
      </c>
      <c r="E11" s="662" t="s">
        <v>4800</v>
      </c>
      <c r="F11" s="665">
        <v>2</v>
      </c>
      <c r="G11" s="665">
        <v>787.18999999999994</v>
      </c>
      <c r="H11" s="678">
        <v>0.11554251510717027</v>
      </c>
      <c r="I11" s="665">
        <v>22</v>
      </c>
      <c r="J11" s="665">
        <v>6025.8</v>
      </c>
      <c r="K11" s="678">
        <v>0.88445748489282983</v>
      </c>
      <c r="L11" s="665">
        <v>24</v>
      </c>
      <c r="M11" s="666">
        <v>6812.99</v>
      </c>
    </row>
    <row r="12" spans="1:13" ht="14.4" customHeight="1" x14ac:dyDescent="0.3">
      <c r="A12" s="661" t="s">
        <v>596</v>
      </c>
      <c r="B12" s="662" t="s">
        <v>4797</v>
      </c>
      <c r="C12" s="662" t="s">
        <v>2801</v>
      </c>
      <c r="D12" s="662" t="s">
        <v>2802</v>
      </c>
      <c r="E12" s="662" t="s">
        <v>4801</v>
      </c>
      <c r="F12" s="665">
        <v>11</v>
      </c>
      <c r="G12" s="665">
        <v>4246.590033868375</v>
      </c>
      <c r="H12" s="678">
        <v>0.97354641719951485</v>
      </c>
      <c r="I12" s="665">
        <v>2</v>
      </c>
      <c r="J12" s="665">
        <v>115.39000000000001</v>
      </c>
      <c r="K12" s="678">
        <v>2.6453582800485133E-2</v>
      </c>
      <c r="L12" s="665">
        <v>13</v>
      </c>
      <c r="M12" s="666">
        <v>4361.9800338683754</v>
      </c>
    </row>
    <row r="13" spans="1:13" ht="14.4" customHeight="1" x14ac:dyDescent="0.3">
      <c r="A13" s="661" t="s">
        <v>596</v>
      </c>
      <c r="B13" s="662" t="s">
        <v>4797</v>
      </c>
      <c r="C13" s="662" t="s">
        <v>644</v>
      </c>
      <c r="D13" s="662" t="s">
        <v>645</v>
      </c>
      <c r="E13" s="662" t="s">
        <v>3435</v>
      </c>
      <c r="F13" s="665">
        <v>3</v>
      </c>
      <c r="G13" s="665">
        <v>1573.98</v>
      </c>
      <c r="H13" s="678">
        <v>1</v>
      </c>
      <c r="I13" s="665"/>
      <c r="J13" s="665"/>
      <c r="K13" s="678">
        <v>0</v>
      </c>
      <c r="L13" s="665">
        <v>3</v>
      </c>
      <c r="M13" s="666">
        <v>1573.98</v>
      </c>
    </row>
    <row r="14" spans="1:13" ht="14.4" customHeight="1" x14ac:dyDescent="0.3">
      <c r="A14" s="661" t="s">
        <v>596</v>
      </c>
      <c r="B14" s="662" t="s">
        <v>4802</v>
      </c>
      <c r="C14" s="662" t="s">
        <v>2741</v>
      </c>
      <c r="D14" s="662" t="s">
        <v>2742</v>
      </c>
      <c r="E14" s="662" t="s">
        <v>4803</v>
      </c>
      <c r="F14" s="665"/>
      <c r="G14" s="665"/>
      <c r="H14" s="678">
        <v>0</v>
      </c>
      <c r="I14" s="665">
        <v>68</v>
      </c>
      <c r="J14" s="665">
        <v>23551.492858587135</v>
      </c>
      <c r="K14" s="678">
        <v>1</v>
      </c>
      <c r="L14" s="665">
        <v>68</v>
      </c>
      <c r="M14" s="666">
        <v>23551.492858587135</v>
      </c>
    </row>
    <row r="15" spans="1:13" ht="14.4" customHeight="1" x14ac:dyDescent="0.3">
      <c r="A15" s="661" t="s">
        <v>596</v>
      </c>
      <c r="B15" s="662" t="s">
        <v>4804</v>
      </c>
      <c r="C15" s="662" t="s">
        <v>2629</v>
      </c>
      <c r="D15" s="662" t="s">
        <v>2504</v>
      </c>
      <c r="E15" s="662" t="s">
        <v>2630</v>
      </c>
      <c r="F15" s="665"/>
      <c r="G15" s="665"/>
      <c r="H15" s="678">
        <v>0</v>
      </c>
      <c r="I15" s="665">
        <v>8</v>
      </c>
      <c r="J15" s="665">
        <v>592.86025427121683</v>
      </c>
      <c r="K15" s="678">
        <v>1</v>
      </c>
      <c r="L15" s="665">
        <v>8</v>
      </c>
      <c r="M15" s="666">
        <v>592.86025427121683</v>
      </c>
    </row>
    <row r="16" spans="1:13" ht="14.4" customHeight="1" x14ac:dyDescent="0.3">
      <c r="A16" s="661" t="s">
        <v>596</v>
      </c>
      <c r="B16" s="662" t="s">
        <v>4804</v>
      </c>
      <c r="C16" s="662" t="s">
        <v>2503</v>
      </c>
      <c r="D16" s="662" t="s">
        <v>2504</v>
      </c>
      <c r="E16" s="662" t="s">
        <v>2505</v>
      </c>
      <c r="F16" s="665"/>
      <c r="G16" s="665"/>
      <c r="H16" s="678">
        <v>0</v>
      </c>
      <c r="I16" s="665">
        <v>23</v>
      </c>
      <c r="J16" s="665">
        <v>2549.8113107221343</v>
      </c>
      <c r="K16" s="678">
        <v>1</v>
      </c>
      <c r="L16" s="665">
        <v>23</v>
      </c>
      <c r="M16" s="666">
        <v>2549.8113107221343</v>
      </c>
    </row>
    <row r="17" spans="1:13" ht="14.4" customHeight="1" x14ac:dyDescent="0.3">
      <c r="A17" s="661" t="s">
        <v>596</v>
      </c>
      <c r="B17" s="662" t="s">
        <v>4805</v>
      </c>
      <c r="C17" s="662" t="s">
        <v>2781</v>
      </c>
      <c r="D17" s="662" t="s">
        <v>2782</v>
      </c>
      <c r="E17" s="662" t="s">
        <v>2783</v>
      </c>
      <c r="F17" s="665"/>
      <c r="G17" s="665"/>
      <c r="H17" s="678">
        <v>0</v>
      </c>
      <c r="I17" s="665">
        <v>15</v>
      </c>
      <c r="J17" s="665">
        <v>1395.8397707240124</v>
      </c>
      <c r="K17" s="678">
        <v>1</v>
      </c>
      <c r="L17" s="665">
        <v>15</v>
      </c>
      <c r="M17" s="666">
        <v>1395.8397707240124</v>
      </c>
    </row>
    <row r="18" spans="1:13" ht="14.4" customHeight="1" x14ac:dyDescent="0.3">
      <c r="A18" s="661" t="s">
        <v>596</v>
      </c>
      <c r="B18" s="662" t="s">
        <v>4805</v>
      </c>
      <c r="C18" s="662" t="s">
        <v>2529</v>
      </c>
      <c r="D18" s="662" t="s">
        <v>2530</v>
      </c>
      <c r="E18" s="662" t="s">
        <v>4806</v>
      </c>
      <c r="F18" s="665"/>
      <c r="G18" s="665"/>
      <c r="H18" s="678">
        <v>0</v>
      </c>
      <c r="I18" s="665">
        <v>10</v>
      </c>
      <c r="J18" s="665">
        <v>494.00000000000006</v>
      </c>
      <c r="K18" s="678">
        <v>1</v>
      </c>
      <c r="L18" s="665">
        <v>10</v>
      </c>
      <c r="M18" s="666">
        <v>494.00000000000006</v>
      </c>
    </row>
    <row r="19" spans="1:13" ht="14.4" customHeight="1" x14ac:dyDescent="0.3">
      <c r="A19" s="661" t="s">
        <v>596</v>
      </c>
      <c r="B19" s="662" t="s">
        <v>4805</v>
      </c>
      <c r="C19" s="662" t="s">
        <v>2533</v>
      </c>
      <c r="D19" s="662" t="s">
        <v>2534</v>
      </c>
      <c r="E19" s="662" t="s">
        <v>4807</v>
      </c>
      <c r="F19" s="665"/>
      <c r="G19" s="665"/>
      <c r="H19" s="678">
        <v>0</v>
      </c>
      <c r="I19" s="665">
        <v>2</v>
      </c>
      <c r="J19" s="665">
        <v>163.46959332001575</v>
      </c>
      <c r="K19" s="678">
        <v>1</v>
      </c>
      <c r="L19" s="665">
        <v>2</v>
      </c>
      <c r="M19" s="666">
        <v>163.46959332001575</v>
      </c>
    </row>
    <row r="20" spans="1:13" ht="14.4" customHeight="1" x14ac:dyDescent="0.3">
      <c r="A20" s="661" t="s">
        <v>596</v>
      </c>
      <c r="B20" s="662" t="s">
        <v>4808</v>
      </c>
      <c r="C20" s="662" t="s">
        <v>2651</v>
      </c>
      <c r="D20" s="662" t="s">
        <v>4809</v>
      </c>
      <c r="E20" s="662" t="s">
        <v>4810</v>
      </c>
      <c r="F20" s="665"/>
      <c r="G20" s="665"/>
      <c r="H20" s="678">
        <v>0</v>
      </c>
      <c r="I20" s="665">
        <v>2</v>
      </c>
      <c r="J20" s="665">
        <v>224.1</v>
      </c>
      <c r="K20" s="678">
        <v>1</v>
      </c>
      <c r="L20" s="665">
        <v>2</v>
      </c>
      <c r="M20" s="666">
        <v>224.1</v>
      </c>
    </row>
    <row r="21" spans="1:13" ht="14.4" customHeight="1" x14ac:dyDescent="0.3">
      <c r="A21" s="661" t="s">
        <v>596</v>
      </c>
      <c r="B21" s="662" t="s">
        <v>4811</v>
      </c>
      <c r="C21" s="662" t="s">
        <v>2805</v>
      </c>
      <c r="D21" s="662" t="s">
        <v>2806</v>
      </c>
      <c r="E21" s="662" t="s">
        <v>2807</v>
      </c>
      <c r="F21" s="665"/>
      <c r="G21" s="665"/>
      <c r="H21" s="678">
        <v>0</v>
      </c>
      <c r="I21" s="665">
        <v>1</v>
      </c>
      <c r="J21" s="665">
        <v>3300</v>
      </c>
      <c r="K21" s="678">
        <v>1</v>
      </c>
      <c r="L21" s="665">
        <v>1</v>
      </c>
      <c r="M21" s="666">
        <v>3300</v>
      </c>
    </row>
    <row r="22" spans="1:13" ht="14.4" customHeight="1" x14ac:dyDescent="0.3">
      <c r="A22" s="661" t="s">
        <v>596</v>
      </c>
      <c r="B22" s="662" t="s">
        <v>4811</v>
      </c>
      <c r="C22" s="662" t="s">
        <v>2804</v>
      </c>
      <c r="D22" s="662" t="s">
        <v>2557</v>
      </c>
      <c r="E22" s="662" t="s">
        <v>4812</v>
      </c>
      <c r="F22" s="665"/>
      <c r="G22" s="665"/>
      <c r="H22" s="678">
        <v>0</v>
      </c>
      <c r="I22" s="665">
        <v>9</v>
      </c>
      <c r="J22" s="665">
        <v>9956.3303787442837</v>
      </c>
      <c r="K22" s="678">
        <v>1</v>
      </c>
      <c r="L22" s="665">
        <v>9</v>
      </c>
      <c r="M22" s="666">
        <v>9956.3303787442837</v>
      </c>
    </row>
    <row r="23" spans="1:13" ht="14.4" customHeight="1" x14ac:dyDescent="0.3">
      <c r="A23" s="661" t="s">
        <v>596</v>
      </c>
      <c r="B23" s="662" t="s">
        <v>4811</v>
      </c>
      <c r="C23" s="662" t="s">
        <v>2810</v>
      </c>
      <c r="D23" s="662" t="s">
        <v>2474</v>
      </c>
      <c r="E23" s="662" t="s">
        <v>4813</v>
      </c>
      <c r="F23" s="665">
        <v>18</v>
      </c>
      <c r="G23" s="665">
        <v>5426.4431875049604</v>
      </c>
      <c r="H23" s="678">
        <v>0.23684196436532659</v>
      </c>
      <c r="I23" s="665">
        <v>58</v>
      </c>
      <c r="J23" s="665">
        <v>17485.219456597759</v>
      </c>
      <c r="K23" s="678">
        <v>0.76315803563467344</v>
      </c>
      <c r="L23" s="665">
        <v>76</v>
      </c>
      <c r="M23" s="666">
        <v>22911.662644102718</v>
      </c>
    </row>
    <row r="24" spans="1:13" ht="14.4" customHeight="1" x14ac:dyDescent="0.3">
      <c r="A24" s="661" t="s">
        <v>596</v>
      </c>
      <c r="B24" s="662" t="s">
        <v>4811</v>
      </c>
      <c r="C24" s="662" t="s">
        <v>2811</v>
      </c>
      <c r="D24" s="662" t="s">
        <v>2474</v>
      </c>
      <c r="E24" s="662" t="s">
        <v>4814</v>
      </c>
      <c r="F24" s="665">
        <v>12</v>
      </c>
      <c r="G24" s="665">
        <v>7567.92</v>
      </c>
      <c r="H24" s="678">
        <v>0.1904761147039469</v>
      </c>
      <c r="I24" s="665">
        <v>51</v>
      </c>
      <c r="J24" s="665">
        <v>32163.675805398812</v>
      </c>
      <c r="K24" s="678">
        <v>0.80952388529605301</v>
      </c>
      <c r="L24" s="665">
        <v>63</v>
      </c>
      <c r="M24" s="666">
        <v>39731.595805398814</v>
      </c>
    </row>
    <row r="25" spans="1:13" ht="14.4" customHeight="1" x14ac:dyDescent="0.3">
      <c r="A25" s="661" t="s">
        <v>596</v>
      </c>
      <c r="B25" s="662" t="s">
        <v>4811</v>
      </c>
      <c r="C25" s="662" t="s">
        <v>2812</v>
      </c>
      <c r="D25" s="662" t="s">
        <v>2474</v>
      </c>
      <c r="E25" s="662" t="s">
        <v>4815</v>
      </c>
      <c r="F25" s="665"/>
      <c r="G25" s="665"/>
      <c r="H25" s="678">
        <v>0</v>
      </c>
      <c r="I25" s="665">
        <v>11</v>
      </c>
      <c r="J25" s="665">
        <v>10050.148350042889</v>
      </c>
      <c r="K25" s="678">
        <v>1</v>
      </c>
      <c r="L25" s="665">
        <v>11</v>
      </c>
      <c r="M25" s="666">
        <v>10050.148350042889</v>
      </c>
    </row>
    <row r="26" spans="1:13" ht="14.4" customHeight="1" x14ac:dyDescent="0.3">
      <c r="A26" s="661" t="s">
        <v>596</v>
      </c>
      <c r="B26" s="662" t="s">
        <v>4811</v>
      </c>
      <c r="C26" s="662" t="s">
        <v>2808</v>
      </c>
      <c r="D26" s="662" t="s">
        <v>2474</v>
      </c>
      <c r="E26" s="662" t="s">
        <v>4816</v>
      </c>
      <c r="F26" s="665"/>
      <c r="G26" s="665"/>
      <c r="H26" s="678">
        <v>0</v>
      </c>
      <c r="I26" s="665">
        <v>105</v>
      </c>
      <c r="J26" s="665">
        <v>42939.702996786727</v>
      </c>
      <c r="K26" s="678">
        <v>1</v>
      </c>
      <c r="L26" s="665">
        <v>105</v>
      </c>
      <c r="M26" s="666">
        <v>42939.702996786727</v>
      </c>
    </row>
    <row r="27" spans="1:13" ht="14.4" customHeight="1" x14ac:dyDescent="0.3">
      <c r="A27" s="661" t="s">
        <v>596</v>
      </c>
      <c r="B27" s="662" t="s">
        <v>4811</v>
      </c>
      <c r="C27" s="662" t="s">
        <v>2679</v>
      </c>
      <c r="D27" s="662" t="s">
        <v>2474</v>
      </c>
      <c r="E27" s="662" t="s">
        <v>4813</v>
      </c>
      <c r="F27" s="665"/>
      <c r="G27" s="665"/>
      <c r="H27" s="678">
        <v>0</v>
      </c>
      <c r="I27" s="665">
        <v>68</v>
      </c>
      <c r="J27" s="665">
        <v>20527.328121157487</v>
      </c>
      <c r="K27" s="678">
        <v>1</v>
      </c>
      <c r="L27" s="665">
        <v>68</v>
      </c>
      <c r="M27" s="666">
        <v>20527.328121157487</v>
      </c>
    </row>
    <row r="28" spans="1:13" ht="14.4" customHeight="1" x14ac:dyDescent="0.3">
      <c r="A28" s="661" t="s">
        <v>596</v>
      </c>
      <c r="B28" s="662" t="s">
        <v>4811</v>
      </c>
      <c r="C28" s="662" t="s">
        <v>2682</v>
      </c>
      <c r="D28" s="662" t="s">
        <v>2474</v>
      </c>
      <c r="E28" s="662" t="s">
        <v>4816</v>
      </c>
      <c r="F28" s="665"/>
      <c r="G28" s="665"/>
      <c r="H28" s="678">
        <v>0</v>
      </c>
      <c r="I28" s="665">
        <v>58</v>
      </c>
      <c r="J28" s="665">
        <v>23793.43738472644</v>
      </c>
      <c r="K28" s="678">
        <v>1</v>
      </c>
      <c r="L28" s="665">
        <v>58</v>
      </c>
      <c r="M28" s="666">
        <v>23793.43738472644</v>
      </c>
    </row>
    <row r="29" spans="1:13" ht="14.4" customHeight="1" x14ac:dyDescent="0.3">
      <c r="A29" s="661" t="s">
        <v>596</v>
      </c>
      <c r="B29" s="662" t="s">
        <v>4811</v>
      </c>
      <c r="C29" s="662" t="s">
        <v>2772</v>
      </c>
      <c r="D29" s="662" t="s">
        <v>2474</v>
      </c>
      <c r="E29" s="662" t="s">
        <v>4817</v>
      </c>
      <c r="F29" s="665"/>
      <c r="G29" s="665"/>
      <c r="H29" s="678">
        <v>0</v>
      </c>
      <c r="I29" s="665">
        <v>2</v>
      </c>
      <c r="J29" s="665">
        <v>237.98</v>
      </c>
      <c r="K29" s="678">
        <v>1</v>
      </c>
      <c r="L29" s="665">
        <v>2</v>
      </c>
      <c r="M29" s="666">
        <v>237.98</v>
      </c>
    </row>
    <row r="30" spans="1:13" ht="14.4" customHeight="1" x14ac:dyDescent="0.3">
      <c r="A30" s="661" t="s">
        <v>596</v>
      </c>
      <c r="B30" s="662" t="s">
        <v>4811</v>
      </c>
      <c r="C30" s="662" t="s">
        <v>2473</v>
      </c>
      <c r="D30" s="662" t="s">
        <v>2474</v>
      </c>
      <c r="E30" s="662" t="s">
        <v>4814</v>
      </c>
      <c r="F30" s="665"/>
      <c r="G30" s="665"/>
      <c r="H30" s="678">
        <v>0</v>
      </c>
      <c r="I30" s="665">
        <v>29</v>
      </c>
      <c r="J30" s="665">
        <v>18346.473511655357</v>
      </c>
      <c r="K30" s="678">
        <v>1</v>
      </c>
      <c r="L30" s="665">
        <v>29</v>
      </c>
      <c r="M30" s="666">
        <v>18346.473511655357</v>
      </c>
    </row>
    <row r="31" spans="1:13" ht="14.4" customHeight="1" x14ac:dyDescent="0.3">
      <c r="A31" s="661" t="s">
        <v>596</v>
      </c>
      <c r="B31" s="662" t="s">
        <v>4811</v>
      </c>
      <c r="C31" s="662" t="s">
        <v>2477</v>
      </c>
      <c r="D31" s="662" t="s">
        <v>2474</v>
      </c>
      <c r="E31" s="662" t="s">
        <v>4818</v>
      </c>
      <c r="F31" s="665"/>
      <c r="G31" s="665"/>
      <c r="H31" s="678">
        <v>0</v>
      </c>
      <c r="I31" s="665">
        <v>29</v>
      </c>
      <c r="J31" s="665">
        <v>20947.585239593362</v>
      </c>
      <c r="K31" s="678">
        <v>1</v>
      </c>
      <c r="L31" s="665">
        <v>29</v>
      </c>
      <c r="M31" s="666">
        <v>20947.585239593362</v>
      </c>
    </row>
    <row r="32" spans="1:13" ht="14.4" customHeight="1" x14ac:dyDescent="0.3">
      <c r="A32" s="661" t="s">
        <v>596</v>
      </c>
      <c r="B32" s="662" t="s">
        <v>4811</v>
      </c>
      <c r="C32" s="662" t="s">
        <v>2480</v>
      </c>
      <c r="D32" s="662" t="s">
        <v>2474</v>
      </c>
      <c r="E32" s="662" t="s">
        <v>4815</v>
      </c>
      <c r="F32" s="665"/>
      <c r="G32" s="665"/>
      <c r="H32" s="678">
        <v>0</v>
      </c>
      <c r="I32" s="665">
        <v>2</v>
      </c>
      <c r="J32" s="665">
        <v>1827.3</v>
      </c>
      <c r="K32" s="678">
        <v>1</v>
      </c>
      <c r="L32" s="665">
        <v>2</v>
      </c>
      <c r="M32" s="666">
        <v>1827.3</v>
      </c>
    </row>
    <row r="33" spans="1:13" ht="14.4" customHeight="1" x14ac:dyDescent="0.3">
      <c r="A33" s="661" t="s">
        <v>596</v>
      </c>
      <c r="B33" s="662" t="s">
        <v>4811</v>
      </c>
      <c r="C33" s="662" t="s">
        <v>2556</v>
      </c>
      <c r="D33" s="662" t="s">
        <v>2557</v>
      </c>
      <c r="E33" s="662" t="s">
        <v>4819</v>
      </c>
      <c r="F33" s="665"/>
      <c r="G33" s="665"/>
      <c r="H33" s="678">
        <v>0</v>
      </c>
      <c r="I33" s="665">
        <v>3</v>
      </c>
      <c r="J33" s="665">
        <v>4503.049600215244</v>
      </c>
      <c r="K33" s="678">
        <v>1</v>
      </c>
      <c r="L33" s="665">
        <v>3</v>
      </c>
      <c r="M33" s="666">
        <v>4503.049600215244</v>
      </c>
    </row>
    <row r="34" spans="1:13" ht="14.4" customHeight="1" x14ac:dyDescent="0.3">
      <c r="A34" s="661" t="s">
        <v>596</v>
      </c>
      <c r="B34" s="662" t="s">
        <v>4820</v>
      </c>
      <c r="C34" s="662" t="s">
        <v>4821</v>
      </c>
      <c r="D34" s="662" t="s">
        <v>4822</v>
      </c>
      <c r="E34" s="662" t="s">
        <v>4823</v>
      </c>
      <c r="F34" s="665"/>
      <c r="G34" s="665"/>
      <c r="H34" s="678">
        <v>0</v>
      </c>
      <c r="I34" s="665">
        <v>2</v>
      </c>
      <c r="J34" s="665">
        <v>1178.4000000000001</v>
      </c>
      <c r="K34" s="678">
        <v>1</v>
      </c>
      <c r="L34" s="665">
        <v>2</v>
      </c>
      <c r="M34" s="666">
        <v>1178.4000000000001</v>
      </c>
    </row>
    <row r="35" spans="1:13" ht="14.4" customHeight="1" x14ac:dyDescent="0.3">
      <c r="A35" s="661" t="s">
        <v>596</v>
      </c>
      <c r="B35" s="662" t="s">
        <v>4824</v>
      </c>
      <c r="C35" s="662" t="s">
        <v>2525</v>
      </c>
      <c r="D35" s="662" t="s">
        <v>2526</v>
      </c>
      <c r="E35" s="662" t="s">
        <v>4825</v>
      </c>
      <c r="F35" s="665"/>
      <c r="G35" s="665"/>
      <c r="H35" s="678">
        <v>0</v>
      </c>
      <c r="I35" s="665">
        <v>1</v>
      </c>
      <c r="J35" s="665">
        <v>115.02</v>
      </c>
      <c r="K35" s="678">
        <v>1</v>
      </c>
      <c r="L35" s="665">
        <v>1</v>
      </c>
      <c r="M35" s="666">
        <v>115.02</v>
      </c>
    </row>
    <row r="36" spans="1:13" ht="14.4" customHeight="1" x14ac:dyDescent="0.3">
      <c r="A36" s="661" t="s">
        <v>596</v>
      </c>
      <c r="B36" s="662" t="s">
        <v>4826</v>
      </c>
      <c r="C36" s="662" t="s">
        <v>2596</v>
      </c>
      <c r="D36" s="662" t="s">
        <v>2455</v>
      </c>
      <c r="E36" s="662" t="s">
        <v>4827</v>
      </c>
      <c r="F36" s="665"/>
      <c r="G36" s="665"/>
      <c r="H36" s="678">
        <v>0</v>
      </c>
      <c r="I36" s="665">
        <v>5</v>
      </c>
      <c r="J36" s="665">
        <v>647.90000000000009</v>
      </c>
      <c r="K36" s="678">
        <v>1</v>
      </c>
      <c r="L36" s="665">
        <v>5</v>
      </c>
      <c r="M36" s="666">
        <v>647.90000000000009</v>
      </c>
    </row>
    <row r="37" spans="1:13" ht="14.4" customHeight="1" x14ac:dyDescent="0.3">
      <c r="A37" s="661" t="s">
        <v>596</v>
      </c>
      <c r="B37" s="662" t="s">
        <v>4826</v>
      </c>
      <c r="C37" s="662" t="s">
        <v>2454</v>
      </c>
      <c r="D37" s="662" t="s">
        <v>2455</v>
      </c>
      <c r="E37" s="662" t="s">
        <v>4828</v>
      </c>
      <c r="F37" s="665"/>
      <c r="G37" s="665"/>
      <c r="H37" s="678">
        <v>0</v>
      </c>
      <c r="I37" s="665">
        <v>2</v>
      </c>
      <c r="J37" s="665">
        <v>92.42999967842195</v>
      </c>
      <c r="K37" s="678">
        <v>1</v>
      </c>
      <c r="L37" s="665">
        <v>2</v>
      </c>
      <c r="M37" s="666">
        <v>92.42999967842195</v>
      </c>
    </row>
    <row r="38" spans="1:13" ht="14.4" customHeight="1" x14ac:dyDescent="0.3">
      <c r="A38" s="661" t="s">
        <v>596</v>
      </c>
      <c r="B38" s="662" t="s">
        <v>4829</v>
      </c>
      <c r="C38" s="662" t="s">
        <v>2748</v>
      </c>
      <c r="D38" s="662" t="s">
        <v>2749</v>
      </c>
      <c r="E38" s="662" t="s">
        <v>2750</v>
      </c>
      <c r="F38" s="665"/>
      <c r="G38" s="665"/>
      <c r="H38" s="678">
        <v>0</v>
      </c>
      <c r="I38" s="665">
        <v>3</v>
      </c>
      <c r="J38" s="665">
        <v>157.22966455325673</v>
      </c>
      <c r="K38" s="678">
        <v>1</v>
      </c>
      <c r="L38" s="665">
        <v>3</v>
      </c>
      <c r="M38" s="666">
        <v>157.22966455325673</v>
      </c>
    </row>
    <row r="39" spans="1:13" ht="14.4" customHeight="1" x14ac:dyDescent="0.3">
      <c r="A39" s="661" t="s">
        <v>596</v>
      </c>
      <c r="B39" s="662" t="s">
        <v>4829</v>
      </c>
      <c r="C39" s="662" t="s">
        <v>2617</v>
      </c>
      <c r="D39" s="662" t="s">
        <v>4830</v>
      </c>
      <c r="E39" s="662" t="s">
        <v>4831</v>
      </c>
      <c r="F39" s="665"/>
      <c r="G39" s="665"/>
      <c r="H39" s="678">
        <v>0</v>
      </c>
      <c r="I39" s="665">
        <v>1</v>
      </c>
      <c r="J39" s="665">
        <v>79.059580562712299</v>
      </c>
      <c r="K39" s="678">
        <v>1</v>
      </c>
      <c r="L39" s="665">
        <v>1</v>
      </c>
      <c r="M39" s="666">
        <v>79.059580562712299</v>
      </c>
    </row>
    <row r="40" spans="1:13" ht="14.4" customHeight="1" x14ac:dyDescent="0.3">
      <c r="A40" s="661" t="s">
        <v>596</v>
      </c>
      <c r="B40" s="662" t="s">
        <v>4832</v>
      </c>
      <c r="C40" s="662" t="s">
        <v>2518</v>
      </c>
      <c r="D40" s="662" t="s">
        <v>2519</v>
      </c>
      <c r="E40" s="662" t="s">
        <v>2520</v>
      </c>
      <c r="F40" s="665"/>
      <c r="G40" s="665"/>
      <c r="H40" s="678">
        <v>0</v>
      </c>
      <c r="I40" s="665">
        <v>11</v>
      </c>
      <c r="J40" s="665">
        <v>806.55969256288836</v>
      </c>
      <c r="K40" s="678">
        <v>1</v>
      </c>
      <c r="L40" s="665">
        <v>11</v>
      </c>
      <c r="M40" s="666">
        <v>806.55969256288836</v>
      </c>
    </row>
    <row r="41" spans="1:13" ht="14.4" customHeight="1" x14ac:dyDescent="0.3">
      <c r="A41" s="661" t="s">
        <v>596</v>
      </c>
      <c r="B41" s="662" t="s">
        <v>4832</v>
      </c>
      <c r="C41" s="662" t="s">
        <v>2522</v>
      </c>
      <c r="D41" s="662" t="s">
        <v>2519</v>
      </c>
      <c r="E41" s="662" t="s">
        <v>2523</v>
      </c>
      <c r="F41" s="665"/>
      <c r="G41" s="665"/>
      <c r="H41" s="678">
        <v>0</v>
      </c>
      <c r="I41" s="665">
        <v>3</v>
      </c>
      <c r="J41" s="665">
        <v>567.95000000000005</v>
      </c>
      <c r="K41" s="678">
        <v>1</v>
      </c>
      <c r="L41" s="665">
        <v>3</v>
      </c>
      <c r="M41" s="666">
        <v>567.95000000000005</v>
      </c>
    </row>
    <row r="42" spans="1:13" ht="14.4" customHeight="1" x14ac:dyDescent="0.3">
      <c r="A42" s="661" t="s">
        <v>596</v>
      </c>
      <c r="B42" s="662" t="s">
        <v>4833</v>
      </c>
      <c r="C42" s="662" t="s">
        <v>2511</v>
      </c>
      <c r="D42" s="662" t="s">
        <v>2512</v>
      </c>
      <c r="E42" s="662" t="s">
        <v>1270</v>
      </c>
      <c r="F42" s="665"/>
      <c r="G42" s="665"/>
      <c r="H42" s="678">
        <v>0</v>
      </c>
      <c r="I42" s="665">
        <v>10</v>
      </c>
      <c r="J42" s="665">
        <v>482.02008180289988</v>
      </c>
      <c r="K42" s="678">
        <v>1</v>
      </c>
      <c r="L42" s="665">
        <v>10</v>
      </c>
      <c r="M42" s="666">
        <v>482.02008180289988</v>
      </c>
    </row>
    <row r="43" spans="1:13" ht="14.4" customHeight="1" x14ac:dyDescent="0.3">
      <c r="A43" s="661" t="s">
        <v>596</v>
      </c>
      <c r="B43" s="662" t="s">
        <v>4833</v>
      </c>
      <c r="C43" s="662" t="s">
        <v>4135</v>
      </c>
      <c r="D43" s="662" t="s">
        <v>4136</v>
      </c>
      <c r="E43" s="662" t="s">
        <v>968</v>
      </c>
      <c r="F43" s="665"/>
      <c r="G43" s="665"/>
      <c r="H43" s="678">
        <v>0</v>
      </c>
      <c r="I43" s="665">
        <v>2</v>
      </c>
      <c r="J43" s="665">
        <v>105.30000773083481</v>
      </c>
      <c r="K43" s="678">
        <v>1</v>
      </c>
      <c r="L43" s="665">
        <v>2</v>
      </c>
      <c r="M43" s="666">
        <v>105.30000773083481</v>
      </c>
    </row>
    <row r="44" spans="1:13" ht="14.4" customHeight="1" x14ac:dyDescent="0.3">
      <c r="A44" s="661" t="s">
        <v>596</v>
      </c>
      <c r="B44" s="662" t="s">
        <v>4834</v>
      </c>
      <c r="C44" s="662" t="s">
        <v>2694</v>
      </c>
      <c r="D44" s="662" t="s">
        <v>2695</v>
      </c>
      <c r="E44" s="662" t="s">
        <v>2696</v>
      </c>
      <c r="F44" s="665"/>
      <c r="G44" s="665"/>
      <c r="H44" s="678">
        <v>0</v>
      </c>
      <c r="I44" s="665">
        <v>1</v>
      </c>
      <c r="J44" s="665">
        <v>68.609999999999985</v>
      </c>
      <c r="K44" s="678">
        <v>1</v>
      </c>
      <c r="L44" s="665">
        <v>1</v>
      </c>
      <c r="M44" s="666">
        <v>68.609999999999985</v>
      </c>
    </row>
    <row r="45" spans="1:13" ht="14.4" customHeight="1" x14ac:dyDescent="0.3">
      <c r="A45" s="661" t="s">
        <v>596</v>
      </c>
      <c r="B45" s="662" t="s">
        <v>4834</v>
      </c>
      <c r="C45" s="662" t="s">
        <v>2610</v>
      </c>
      <c r="D45" s="662" t="s">
        <v>2611</v>
      </c>
      <c r="E45" s="662" t="s">
        <v>2612</v>
      </c>
      <c r="F45" s="665"/>
      <c r="G45" s="665"/>
      <c r="H45" s="678">
        <v>0</v>
      </c>
      <c r="I45" s="665">
        <v>1</v>
      </c>
      <c r="J45" s="665">
        <v>46.220000000000006</v>
      </c>
      <c r="K45" s="678">
        <v>1</v>
      </c>
      <c r="L45" s="665">
        <v>1</v>
      </c>
      <c r="M45" s="666">
        <v>46.220000000000006</v>
      </c>
    </row>
    <row r="46" spans="1:13" ht="14.4" customHeight="1" x14ac:dyDescent="0.3">
      <c r="A46" s="661" t="s">
        <v>596</v>
      </c>
      <c r="B46" s="662" t="s">
        <v>4835</v>
      </c>
      <c r="C46" s="662" t="s">
        <v>2733</v>
      </c>
      <c r="D46" s="662" t="s">
        <v>2734</v>
      </c>
      <c r="E46" s="662" t="s">
        <v>2735</v>
      </c>
      <c r="F46" s="665"/>
      <c r="G46" s="665"/>
      <c r="H46" s="678">
        <v>0</v>
      </c>
      <c r="I46" s="665">
        <v>3</v>
      </c>
      <c r="J46" s="665">
        <v>102.54085343975956</v>
      </c>
      <c r="K46" s="678">
        <v>1</v>
      </c>
      <c r="L46" s="665">
        <v>3</v>
      </c>
      <c r="M46" s="666">
        <v>102.54085343975956</v>
      </c>
    </row>
    <row r="47" spans="1:13" ht="14.4" customHeight="1" x14ac:dyDescent="0.3">
      <c r="A47" s="661" t="s">
        <v>596</v>
      </c>
      <c r="B47" s="662" t="s">
        <v>4835</v>
      </c>
      <c r="C47" s="662" t="s">
        <v>2670</v>
      </c>
      <c r="D47" s="662" t="s">
        <v>2671</v>
      </c>
      <c r="E47" s="662" t="s">
        <v>1424</v>
      </c>
      <c r="F47" s="665"/>
      <c r="G47" s="665"/>
      <c r="H47" s="678">
        <v>0</v>
      </c>
      <c r="I47" s="665">
        <v>1</v>
      </c>
      <c r="J47" s="665">
        <v>39.710000000000015</v>
      </c>
      <c r="K47" s="678">
        <v>1</v>
      </c>
      <c r="L47" s="665">
        <v>1</v>
      </c>
      <c r="M47" s="666">
        <v>39.710000000000015</v>
      </c>
    </row>
    <row r="48" spans="1:13" ht="14.4" customHeight="1" x14ac:dyDescent="0.3">
      <c r="A48" s="661" t="s">
        <v>596</v>
      </c>
      <c r="B48" s="662" t="s">
        <v>4836</v>
      </c>
      <c r="C48" s="662" t="s">
        <v>647</v>
      </c>
      <c r="D48" s="662" t="s">
        <v>648</v>
      </c>
      <c r="E48" s="662" t="s">
        <v>649</v>
      </c>
      <c r="F48" s="665">
        <v>2</v>
      </c>
      <c r="G48" s="665">
        <v>228.19854083705485</v>
      </c>
      <c r="H48" s="678">
        <v>1</v>
      </c>
      <c r="I48" s="665"/>
      <c r="J48" s="665"/>
      <c r="K48" s="678">
        <v>0</v>
      </c>
      <c r="L48" s="665">
        <v>2</v>
      </c>
      <c r="M48" s="666">
        <v>228.19854083705485</v>
      </c>
    </row>
    <row r="49" spans="1:13" ht="14.4" customHeight="1" x14ac:dyDescent="0.3">
      <c r="A49" s="661" t="s">
        <v>596</v>
      </c>
      <c r="B49" s="662" t="s">
        <v>4837</v>
      </c>
      <c r="C49" s="662" t="s">
        <v>2636</v>
      </c>
      <c r="D49" s="662" t="s">
        <v>4838</v>
      </c>
      <c r="E49" s="662" t="s">
        <v>4839</v>
      </c>
      <c r="F49" s="665"/>
      <c r="G49" s="665"/>
      <c r="H49" s="678">
        <v>0</v>
      </c>
      <c r="I49" s="665">
        <v>1</v>
      </c>
      <c r="J49" s="665">
        <v>28.089999999999986</v>
      </c>
      <c r="K49" s="678">
        <v>1</v>
      </c>
      <c r="L49" s="665">
        <v>1</v>
      </c>
      <c r="M49" s="666">
        <v>28.089999999999986</v>
      </c>
    </row>
    <row r="50" spans="1:13" ht="14.4" customHeight="1" x14ac:dyDescent="0.3">
      <c r="A50" s="661" t="s">
        <v>596</v>
      </c>
      <c r="B50" s="662" t="s">
        <v>4840</v>
      </c>
      <c r="C50" s="662" t="s">
        <v>2587</v>
      </c>
      <c r="D50" s="662" t="s">
        <v>2588</v>
      </c>
      <c r="E50" s="662" t="s">
        <v>1270</v>
      </c>
      <c r="F50" s="665"/>
      <c r="G50" s="665"/>
      <c r="H50" s="678">
        <v>0</v>
      </c>
      <c r="I50" s="665">
        <v>11</v>
      </c>
      <c r="J50" s="665">
        <v>951.52849367731812</v>
      </c>
      <c r="K50" s="678">
        <v>1</v>
      </c>
      <c r="L50" s="665">
        <v>11</v>
      </c>
      <c r="M50" s="666">
        <v>951.52849367731812</v>
      </c>
    </row>
    <row r="51" spans="1:13" ht="14.4" customHeight="1" x14ac:dyDescent="0.3">
      <c r="A51" s="661" t="s">
        <v>596</v>
      </c>
      <c r="B51" s="662" t="s">
        <v>4840</v>
      </c>
      <c r="C51" s="662" t="s">
        <v>2590</v>
      </c>
      <c r="D51" s="662" t="s">
        <v>2588</v>
      </c>
      <c r="E51" s="662" t="s">
        <v>2591</v>
      </c>
      <c r="F51" s="665"/>
      <c r="G51" s="665"/>
      <c r="H51" s="678">
        <v>0</v>
      </c>
      <c r="I51" s="665">
        <v>3</v>
      </c>
      <c r="J51" s="665">
        <v>665.7700000000001</v>
      </c>
      <c r="K51" s="678">
        <v>1</v>
      </c>
      <c r="L51" s="665">
        <v>3</v>
      </c>
      <c r="M51" s="666">
        <v>665.7700000000001</v>
      </c>
    </row>
    <row r="52" spans="1:13" ht="14.4" customHeight="1" x14ac:dyDescent="0.3">
      <c r="A52" s="661" t="s">
        <v>596</v>
      </c>
      <c r="B52" s="662" t="s">
        <v>4840</v>
      </c>
      <c r="C52" s="662" t="s">
        <v>2614</v>
      </c>
      <c r="D52" s="662" t="s">
        <v>2615</v>
      </c>
      <c r="E52" s="662" t="s">
        <v>1760</v>
      </c>
      <c r="F52" s="665"/>
      <c r="G52" s="665"/>
      <c r="H52" s="678">
        <v>0</v>
      </c>
      <c r="I52" s="665">
        <v>3</v>
      </c>
      <c r="J52" s="665">
        <v>151.4787635351924</v>
      </c>
      <c r="K52" s="678">
        <v>1</v>
      </c>
      <c r="L52" s="665">
        <v>3</v>
      </c>
      <c r="M52" s="666">
        <v>151.4787635351924</v>
      </c>
    </row>
    <row r="53" spans="1:13" ht="14.4" customHeight="1" x14ac:dyDescent="0.3">
      <c r="A53" s="661" t="s">
        <v>596</v>
      </c>
      <c r="B53" s="662" t="s">
        <v>4841</v>
      </c>
      <c r="C53" s="662" t="s">
        <v>4123</v>
      </c>
      <c r="D53" s="662" t="s">
        <v>4124</v>
      </c>
      <c r="E53" s="662" t="s">
        <v>4125</v>
      </c>
      <c r="F53" s="665"/>
      <c r="G53" s="665"/>
      <c r="H53" s="678">
        <v>0</v>
      </c>
      <c r="I53" s="665">
        <v>1</v>
      </c>
      <c r="J53" s="665">
        <v>14.879999999999999</v>
      </c>
      <c r="K53" s="678">
        <v>1</v>
      </c>
      <c r="L53" s="665">
        <v>1</v>
      </c>
      <c r="M53" s="666">
        <v>14.879999999999999</v>
      </c>
    </row>
    <row r="54" spans="1:13" ht="14.4" customHeight="1" x14ac:dyDescent="0.3">
      <c r="A54" s="661" t="s">
        <v>596</v>
      </c>
      <c r="B54" s="662" t="s">
        <v>4841</v>
      </c>
      <c r="C54" s="662" t="s">
        <v>2439</v>
      </c>
      <c r="D54" s="662" t="s">
        <v>2440</v>
      </c>
      <c r="E54" s="662" t="s">
        <v>2441</v>
      </c>
      <c r="F54" s="665"/>
      <c r="G54" s="665"/>
      <c r="H54" s="678">
        <v>0</v>
      </c>
      <c r="I54" s="665">
        <v>2</v>
      </c>
      <c r="J54" s="665">
        <v>24.11999135415283</v>
      </c>
      <c r="K54" s="678">
        <v>1</v>
      </c>
      <c r="L54" s="665">
        <v>2</v>
      </c>
      <c r="M54" s="666">
        <v>24.11999135415283</v>
      </c>
    </row>
    <row r="55" spans="1:13" ht="14.4" customHeight="1" x14ac:dyDescent="0.3">
      <c r="A55" s="661" t="s">
        <v>596</v>
      </c>
      <c r="B55" s="662" t="s">
        <v>4841</v>
      </c>
      <c r="C55" s="662" t="s">
        <v>2537</v>
      </c>
      <c r="D55" s="662" t="s">
        <v>4842</v>
      </c>
      <c r="E55" s="662" t="s">
        <v>1186</v>
      </c>
      <c r="F55" s="665"/>
      <c r="G55" s="665"/>
      <c r="H55" s="678">
        <v>0</v>
      </c>
      <c r="I55" s="665">
        <v>4</v>
      </c>
      <c r="J55" s="665">
        <v>144.95942958865228</v>
      </c>
      <c r="K55" s="678">
        <v>1</v>
      </c>
      <c r="L55" s="665">
        <v>4</v>
      </c>
      <c r="M55" s="666">
        <v>144.95942958865228</v>
      </c>
    </row>
    <row r="56" spans="1:13" ht="14.4" customHeight="1" x14ac:dyDescent="0.3">
      <c r="A56" s="661" t="s">
        <v>596</v>
      </c>
      <c r="B56" s="662" t="s">
        <v>4843</v>
      </c>
      <c r="C56" s="662" t="s">
        <v>2593</v>
      </c>
      <c r="D56" s="662" t="s">
        <v>4844</v>
      </c>
      <c r="E56" s="662" t="s">
        <v>1201</v>
      </c>
      <c r="F56" s="665"/>
      <c r="G56" s="665"/>
      <c r="H56" s="678">
        <v>0</v>
      </c>
      <c r="I56" s="665">
        <v>2</v>
      </c>
      <c r="J56" s="665">
        <v>236.00993725262941</v>
      </c>
      <c r="K56" s="678">
        <v>1</v>
      </c>
      <c r="L56" s="665">
        <v>2</v>
      </c>
      <c r="M56" s="666">
        <v>236.00993725262941</v>
      </c>
    </row>
    <row r="57" spans="1:13" ht="14.4" customHeight="1" x14ac:dyDescent="0.3">
      <c r="A57" s="661" t="s">
        <v>596</v>
      </c>
      <c r="B57" s="662" t="s">
        <v>4845</v>
      </c>
      <c r="C57" s="662" t="s">
        <v>2662</v>
      </c>
      <c r="D57" s="662" t="s">
        <v>2607</v>
      </c>
      <c r="E57" s="662" t="s">
        <v>999</v>
      </c>
      <c r="F57" s="665"/>
      <c r="G57" s="665"/>
      <c r="H57" s="678">
        <v>0</v>
      </c>
      <c r="I57" s="665">
        <v>7</v>
      </c>
      <c r="J57" s="665">
        <v>1069.3913333333335</v>
      </c>
      <c r="K57" s="678">
        <v>1</v>
      </c>
      <c r="L57" s="665">
        <v>7</v>
      </c>
      <c r="M57" s="666">
        <v>1069.3913333333335</v>
      </c>
    </row>
    <row r="58" spans="1:13" ht="14.4" customHeight="1" x14ac:dyDescent="0.3">
      <c r="A58" s="661" t="s">
        <v>596</v>
      </c>
      <c r="B58" s="662" t="s">
        <v>4845</v>
      </c>
      <c r="C58" s="662" t="s">
        <v>2606</v>
      </c>
      <c r="D58" s="662" t="s">
        <v>2607</v>
      </c>
      <c r="E58" s="662" t="s">
        <v>2608</v>
      </c>
      <c r="F58" s="665"/>
      <c r="G58" s="665"/>
      <c r="H58" s="678">
        <v>0</v>
      </c>
      <c r="I58" s="665">
        <v>3</v>
      </c>
      <c r="J58" s="665">
        <v>1161.3900000000001</v>
      </c>
      <c r="K58" s="678">
        <v>1</v>
      </c>
      <c r="L58" s="665">
        <v>3</v>
      </c>
      <c r="M58" s="666">
        <v>1161.3900000000001</v>
      </c>
    </row>
    <row r="59" spans="1:13" ht="14.4" customHeight="1" x14ac:dyDescent="0.3">
      <c r="A59" s="661" t="s">
        <v>596</v>
      </c>
      <c r="B59" s="662" t="s">
        <v>4845</v>
      </c>
      <c r="C59" s="662" t="s">
        <v>2688</v>
      </c>
      <c r="D59" s="662" t="s">
        <v>2689</v>
      </c>
      <c r="E59" s="662" t="s">
        <v>999</v>
      </c>
      <c r="F59" s="665"/>
      <c r="G59" s="665"/>
      <c r="H59" s="678">
        <v>0</v>
      </c>
      <c r="I59" s="665">
        <v>1</v>
      </c>
      <c r="J59" s="665">
        <v>211.43</v>
      </c>
      <c r="K59" s="678">
        <v>1</v>
      </c>
      <c r="L59" s="665">
        <v>1</v>
      </c>
      <c r="M59" s="666">
        <v>211.43</v>
      </c>
    </row>
    <row r="60" spans="1:13" ht="14.4" customHeight="1" x14ac:dyDescent="0.3">
      <c r="A60" s="661" t="s">
        <v>596</v>
      </c>
      <c r="B60" s="662" t="s">
        <v>4845</v>
      </c>
      <c r="C60" s="662" t="s">
        <v>2664</v>
      </c>
      <c r="D60" s="662" t="s">
        <v>2665</v>
      </c>
      <c r="E60" s="662" t="s">
        <v>999</v>
      </c>
      <c r="F60" s="665"/>
      <c r="G60" s="665"/>
      <c r="H60" s="678">
        <v>0</v>
      </c>
      <c r="I60" s="665">
        <v>1</v>
      </c>
      <c r="J60" s="665">
        <v>153.946</v>
      </c>
      <c r="K60" s="678">
        <v>1</v>
      </c>
      <c r="L60" s="665">
        <v>1</v>
      </c>
      <c r="M60" s="666">
        <v>153.946</v>
      </c>
    </row>
    <row r="61" spans="1:13" ht="14.4" customHeight="1" x14ac:dyDescent="0.3">
      <c r="A61" s="661" t="s">
        <v>596</v>
      </c>
      <c r="B61" s="662" t="s">
        <v>4845</v>
      </c>
      <c r="C61" s="662" t="s">
        <v>2572</v>
      </c>
      <c r="D61" s="662" t="s">
        <v>2573</v>
      </c>
      <c r="E61" s="662" t="s">
        <v>999</v>
      </c>
      <c r="F61" s="665"/>
      <c r="G61" s="665"/>
      <c r="H61" s="678">
        <v>0</v>
      </c>
      <c r="I61" s="665">
        <v>1</v>
      </c>
      <c r="J61" s="665">
        <v>101.89999999999998</v>
      </c>
      <c r="K61" s="678">
        <v>1</v>
      </c>
      <c r="L61" s="665">
        <v>1</v>
      </c>
      <c r="M61" s="666">
        <v>101.89999999999998</v>
      </c>
    </row>
    <row r="62" spans="1:13" ht="14.4" customHeight="1" x14ac:dyDescent="0.3">
      <c r="A62" s="661" t="s">
        <v>596</v>
      </c>
      <c r="B62" s="662" t="s">
        <v>4846</v>
      </c>
      <c r="C62" s="662" t="s">
        <v>2658</v>
      </c>
      <c r="D62" s="662" t="s">
        <v>4847</v>
      </c>
      <c r="E62" s="662" t="s">
        <v>4848</v>
      </c>
      <c r="F62" s="665"/>
      <c r="G62" s="665"/>
      <c r="H62" s="678">
        <v>0</v>
      </c>
      <c r="I62" s="665">
        <v>3</v>
      </c>
      <c r="J62" s="665">
        <v>71.539739764198757</v>
      </c>
      <c r="K62" s="678">
        <v>1</v>
      </c>
      <c r="L62" s="665">
        <v>3</v>
      </c>
      <c r="M62" s="666">
        <v>71.539739764198757</v>
      </c>
    </row>
    <row r="63" spans="1:13" ht="14.4" customHeight="1" x14ac:dyDescent="0.3">
      <c r="A63" s="661" t="s">
        <v>596</v>
      </c>
      <c r="B63" s="662" t="s">
        <v>4846</v>
      </c>
      <c r="C63" s="662" t="s">
        <v>2583</v>
      </c>
      <c r="D63" s="662" t="s">
        <v>2584</v>
      </c>
      <c r="E63" s="662" t="s">
        <v>4849</v>
      </c>
      <c r="F63" s="665"/>
      <c r="G63" s="665"/>
      <c r="H63" s="678">
        <v>0</v>
      </c>
      <c r="I63" s="665">
        <v>17</v>
      </c>
      <c r="J63" s="665">
        <v>642.90000000000009</v>
      </c>
      <c r="K63" s="678">
        <v>1</v>
      </c>
      <c r="L63" s="665">
        <v>17</v>
      </c>
      <c r="M63" s="666">
        <v>642.90000000000009</v>
      </c>
    </row>
    <row r="64" spans="1:13" ht="14.4" customHeight="1" x14ac:dyDescent="0.3">
      <c r="A64" s="661" t="s">
        <v>596</v>
      </c>
      <c r="B64" s="662" t="s">
        <v>4846</v>
      </c>
      <c r="C64" s="662" t="s">
        <v>2759</v>
      </c>
      <c r="D64" s="662" t="s">
        <v>2584</v>
      </c>
      <c r="E64" s="662" t="s">
        <v>4850</v>
      </c>
      <c r="F64" s="665"/>
      <c r="G64" s="665"/>
      <c r="H64" s="678">
        <v>0</v>
      </c>
      <c r="I64" s="665">
        <v>7</v>
      </c>
      <c r="J64" s="665">
        <v>594.52527382617154</v>
      </c>
      <c r="K64" s="678">
        <v>1</v>
      </c>
      <c r="L64" s="665">
        <v>7</v>
      </c>
      <c r="M64" s="666">
        <v>594.52527382617154</v>
      </c>
    </row>
    <row r="65" spans="1:13" ht="14.4" customHeight="1" x14ac:dyDescent="0.3">
      <c r="A65" s="661" t="s">
        <v>596</v>
      </c>
      <c r="B65" s="662" t="s">
        <v>4851</v>
      </c>
      <c r="C65" s="662" t="s">
        <v>2639</v>
      </c>
      <c r="D65" s="662" t="s">
        <v>2640</v>
      </c>
      <c r="E65" s="662" t="s">
        <v>2641</v>
      </c>
      <c r="F65" s="665"/>
      <c r="G65" s="665"/>
      <c r="H65" s="678">
        <v>0</v>
      </c>
      <c r="I65" s="665">
        <v>1</v>
      </c>
      <c r="J65" s="665">
        <v>82.430000000000035</v>
      </c>
      <c r="K65" s="678">
        <v>1</v>
      </c>
      <c r="L65" s="665">
        <v>1</v>
      </c>
      <c r="M65" s="666">
        <v>82.430000000000035</v>
      </c>
    </row>
    <row r="66" spans="1:13" ht="14.4" customHeight="1" x14ac:dyDescent="0.3">
      <c r="A66" s="661" t="s">
        <v>596</v>
      </c>
      <c r="B66" s="662" t="s">
        <v>4852</v>
      </c>
      <c r="C66" s="662" t="s">
        <v>2462</v>
      </c>
      <c r="D66" s="662" t="s">
        <v>2463</v>
      </c>
      <c r="E66" s="662" t="s">
        <v>1201</v>
      </c>
      <c r="F66" s="665"/>
      <c r="G66" s="665"/>
      <c r="H66" s="678">
        <v>0</v>
      </c>
      <c r="I66" s="665">
        <v>2</v>
      </c>
      <c r="J66" s="665">
        <v>97.059926213239038</v>
      </c>
      <c r="K66" s="678">
        <v>1</v>
      </c>
      <c r="L66" s="665">
        <v>2</v>
      </c>
      <c r="M66" s="666">
        <v>97.059926213239038</v>
      </c>
    </row>
    <row r="67" spans="1:13" ht="14.4" customHeight="1" x14ac:dyDescent="0.3">
      <c r="A67" s="661" t="s">
        <v>596</v>
      </c>
      <c r="B67" s="662" t="s">
        <v>4853</v>
      </c>
      <c r="C67" s="662" t="s">
        <v>2790</v>
      </c>
      <c r="D67" s="662" t="s">
        <v>2791</v>
      </c>
      <c r="E67" s="662" t="s">
        <v>1128</v>
      </c>
      <c r="F67" s="665"/>
      <c r="G67" s="665"/>
      <c r="H67" s="678">
        <v>0</v>
      </c>
      <c r="I67" s="665">
        <v>2</v>
      </c>
      <c r="J67" s="665">
        <v>180.68943518367678</v>
      </c>
      <c r="K67" s="678">
        <v>1</v>
      </c>
      <c r="L67" s="665">
        <v>2</v>
      </c>
      <c r="M67" s="666">
        <v>180.68943518367678</v>
      </c>
    </row>
    <row r="68" spans="1:13" ht="14.4" customHeight="1" x14ac:dyDescent="0.3">
      <c r="A68" s="661" t="s">
        <v>596</v>
      </c>
      <c r="B68" s="662" t="s">
        <v>4853</v>
      </c>
      <c r="C68" s="662" t="s">
        <v>2793</v>
      </c>
      <c r="D68" s="662" t="s">
        <v>2791</v>
      </c>
      <c r="E68" s="662" t="s">
        <v>2794</v>
      </c>
      <c r="F68" s="665"/>
      <c r="G68" s="665"/>
      <c r="H68" s="678">
        <v>0</v>
      </c>
      <c r="I68" s="665">
        <v>1</v>
      </c>
      <c r="J68" s="665">
        <v>248.99999999999997</v>
      </c>
      <c r="K68" s="678">
        <v>1</v>
      </c>
      <c r="L68" s="665">
        <v>1</v>
      </c>
      <c r="M68" s="666">
        <v>248.99999999999997</v>
      </c>
    </row>
    <row r="69" spans="1:13" ht="14.4" customHeight="1" x14ac:dyDescent="0.3">
      <c r="A69" s="661" t="s">
        <v>596</v>
      </c>
      <c r="B69" s="662" t="s">
        <v>4853</v>
      </c>
      <c r="C69" s="662" t="s">
        <v>2579</v>
      </c>
      <c r="D69" s="662" t="s">
        <v>4155</v>
      </c>
      <c r="E69" s="662" t="s">
        <v>1128</v>
      </c>
      <c r="F69" s="665"/>
      <c r="G69" s="665"/>
      <c r="H69" s="678">
        <v>0</v>
      </c>
      <c r="I69" s="665">
        <v>3</v>
      </c>
      <c r="J69" s="665">
        <v>270.30946610492981</v>
      </c>
      <c r="K69" s="678">
        <v>1</v>
      </c>
      <c r="L69" s="665">
        <v>3</v>
      </c>
      <c r="M69" s="666">
        <v>270.30946610492981</v>
      </c>
    </row>
    <row r="70" spans="1:13" ht="14.4" customHeight="1" x14ac:dyDescent="0.3">
      <c r="A70" s="661" t="s">
        <v>596</v>
      </c>
      <c r="B70" s="662" t="s">
        <v>4854</v>
      </c>
      <c r="C70" s="662" t="s">
        <v>2599</v>
      </c>
      <c r="D70" s="662" t="s">
        <v>2600</v>
      </c>
      <c r="E70" s="662" t="s">
        <v>1128</v>
      </c>
      <c r="F70" s="665"/>
      <c r="G70" s="665"/>
      <c r="H70" s="678">
        <v>0</v>
      </c>
      <c r="I70" s="665">
        <v>6</v>
      </c>
      <c r="J70" s="665">
        <v>759.00000000000023</v>
      </c>
      <c r="K70" s="678">
        <v>1</v>
      </c>
      <c r="L70" s="665">
        <v>6</v>
      </c>
      <c r="M70" s="666">
        <v>759.00000000000023</v>
      </c>
    </row>
    <row r="71" spans="1:13" ht="14.4" customHeight="1" x14ac:dyDescent="0.3">
      <c r="A71" s="661" t="s">
        <v>596</v>
      </c>
      <c r="B71" s="662" t="s">
        <v>4855</v>
      </c>
      <c r="C71" s="662" t="s">
        <v>2541</v>
      </c>
      <c r="D71" s="662" t="s">
        <v>2542</v>
      </c>
      <c r="E71" s="662" t="s">
        <v>4856</v>
      </c>
      <c r="F71" s="665"/>
      <c r="G71" s="665"/>
      <c r="H71" s="678">
        <v>0</v>
      </c>
      <c r="I71" s="665">
        <v>1</v>
      </c>
      <c r="J71" s="665">
        <v>168.54000000000002</v>
      </c>
      <c r="K71" s="678">
        <v>1</v>
      </c>
      <c r="L71" s="665">
        <v>1</v>
      </c>
      <c r="M71" s="666">
        <v>168.54000000000002</v>
      </c>
    </row>
    <row r="72" spans="1:13" ht="14.4" customHeight="1" x14ac:dyDescent="0.3">
      <c r="A72" s="661" t="s">
        <v>596</v>
      </c>
      <c r="B72" s="662" t="s">
        <v>4857</v>
      </c>
      <c r="C72" s="662" t="s">
        <v>2458</v>
      </c>
      <c r="D72" s="662" t="s">
        <v>2459</v>
      </c>
      <c r="E72" s="662" t="s">
        <v>4858</v>
      </c>
      <c r="F72" s="665"/>
      <c r="G72" s="665"/>
      <c r="H72" s="678">
        <v>0</v>
      </c>
      <c r="I72" s="665">
        <v>3</v>
      </c>
      <c r="J72" s="665">
        <v>358.4495908105232</v>
      </c>
      <c r="K72" s="678">
        <v>1</v>
      </c>
      <c r="L72" s="665">
        <v>3</v>
      </c>
      <c r="M72" s="666">
        <v>358.4495908105232</v>
      </c>
    </row>
    <row r="73" spans="1:13" ht="14.4" customHeight="1" x14ac:dyDescent="0.3">
      <c r="A73" s="661" t="s">
        <v>596</v>
      </c>
      <c r="B73" s="662" t="s">
        <v>4859</v>
      </c>
      <c r="C73" s="662" t="s">
        <v>2495</v>
      </c>
      <c r="D73" s="662" t="s">
        <v>2496</v>
      </c>
      <c r="E73" s="662" t="s">
        <v>1760</v>
      </c>
      <c r="F73" s="665"/>
      <c r="G73" s="665"/>
      <c r="H73" s="678">
        <v>0</v>
      </c>
      <c r="I73" s="665">
        <v>2</v>
      </c>
      <c r="J73" s="665">
        <v>93.640129181913949</v>
      </c>
      <c r="K73" s="678">
        <v>1</v>
      </c>
      <c r="L73" s="665">
        <v>2</v>
      </c>
      <c r="M73" s="666">
        <v>93.640129181913949</v>
      </c>
    </row>
    <row r="74" spans="1:13" ht="14.4" customHeight="1" x14ac:dyDescent="0.3">
      <c r="A74" s="661" t="s">
        <v>596</v>
      </c>
      <c r="B74" s="662" t="s">
        <v>4859</v>
      </c>
      <c r="C74" s="662" t="s">
        <v>2499</v>
      </c>
      <c r="D74" s="662" t="s">
        <v>2500</v>
      </c>
      <c r="E74" s="662" t="s">
        <v>4860</v>
      </c>
      <c r="F74" s="665"/>
      <c r="G74" s="665"/>
      <c r="H74" s="678">
        <v>0</v>
      </c>
      <c r="I74" s="665">
        <v>1</v>
      </c>
      <c r="J74" s="665">
        <v>209.02000000000012</v>
      </c>
      <c r="K74" s="678">
        <v>1</v>
      </c>
      <c r="L74" s="665">
        <v>1</v>
      </c>
      <c r="M74" s="666">
        <v>209.02000000000012</v>
      </c>
    </row>
    <row r="75" spans="1:13" ht="14.4" customHeight="1" x14ac:dyDescent="0.3">
      <c r="A75" s="661" t="s">
        <v>596</v>
      </c>
      <c r="B75" s="662" t="s">
        <v>4859</v>
      </c>
      <c r="C75" s="662" t="s">
        <v>2685</v>
      </c>
      <c r="D75" s="662" t="s">
        <v>4861</v>
      </c>
      <c r="E75" s="662" t="s">
        <v>4862</v>
      </c>
      <c r="F75" s="665"/>
      <c r="G75" s="665"/>
      <c r="H75" s="678">
        <v>0</v>
      </c>
      <c r="I75" s="665">
        <v>45</v>
      </c>
      <c r="J75" s="665">
        <v>6000.58</v>
      </c>
      <c r="K75" s="678">
        <v>1</v>
      </c>
      <c r="L75" s="665">
        <v>45</v>
      </c>
      <c r="M75" s="666">
        <v>6000.58</v>
      </c>
    </row>
    <row r="76" spans="1:13" ht="14.4" customHeight="1" x14ac:dyDescent="0.3">
      <c r="A76" s="661" t="s">
        <v>596</v>
      </c>
      <c r="B76" s="662" t="s">
        <v>4859</v>
      </c>
      <c r="C76" s="662" t="s">
        <v>2447</v>
      </c>
      <c r="D76" s="662" t="s">
        <v>4863</v>
      </c>
      <c r="E76" s="662" t="s">
        <v>4864</v>
      </c>
      <c r="F76" s="665"/>
      <c r="G76" s="665"/>
      <c r="H76" s="678">
        <v>0</v>
      </c>
      <c r="I76" s="665">
        <v>171</v>
      </c>
      <c r="J76" s="665">
        <v>5945.3877826205235</v>
      </c>
      <c r="K76" s="678">
        <v>1</v>
      </c>
      <c r="L76" s="665">
        <v>171</v>
      </c>
      <c r="M76" s="666">
        <v>5945.3877826205235</v>
      </c>
    </row>
    <row r="77" spans="1:13" ht="14.4" customHeight="1" x14ac:dyDescent="0.3">
      <c r="A77" s="661" t="s">
        <v>596</v>
      </c>
      <c r="B77" s="662" t="s">
        <v>4859</v>
      </c>
      <c r="C77" s="662" t="s">
        <v>2709</v>
      </c>
      <c r="D77" s="662" t="s">
        <v>4861</v>
      </c>
      <c r="E77" s="662" t="s">
        <v>4865</v>
      </c>
      <c r="F77" s="665"/>
      <c r="G77" s="665"/>
      <c r="H77" s="678">
        <v>0</v>
      </c>
      <c r="I77" s="665">
        <v>11</v>
      </c>
      <c r="J77" s="665">
        <v>705.74094706081314</v>
      </c>
      <c r="K77" s="678">
        <v>1</v>
      </c>
      <c r="L77" s="665">
        <v>11</v>
      </c>
      <c r="M77" s="666">
        <v>705.74094706081314</v>
      </c>
    </row>
    <row r="78" spans="1:13" ht="14.4" customHeight="1" x14ac:dyDescent="0.3">
      <c r="A78" s="661" t="s">
        <v>596</v>
      </c>
      <c r="B78" s="662" t="s">
        <v>4859</v>
      </c>
      <c r="C78" s="662" t="s">
        <v>2676</v>
      </c>
      <c r="D78" s="662" t="s">
        <v>4861</v>
      </c>
      <c r="E78" s="662" t="s">
        <v>4866</v>
      </c>
      <c r="F78" s="665"/>
      <c r="G78" s="665"/>
      <c r="H78" s="678">
        <v>0</v>
      </c>
      <c r="I78" s="665">
        <v>55</v>
      </c>
      <c r="J78" s="665">
        <v>11163.03116416432</v>
      </c>
      <c r="K78" s="678">
        <v>1</v>
      </c>
      <c r="L78" s="665">
        <v>55</v>
      </c>
      <c r="M78" s="666">
        <v>11163.03116416432</v>
      </c>
    </row>
    <row r="79" spans="1:13" ht="14.4" customHeight="1" x14ac:dyDescent="0.3">
      <c r="A79" s="661" t="s">
        <v>596</v>
      </c>
      <c r="B79" s="662" t="s">
        <v>4859</v>
      </c>
      <c r="C79" s="662" t="s">
        <v>2712</v>
      </c>
      <c r="D79" s="662" t="s">
        <v>4861</v>
      </c>
      <c r="E79" s="662" t="s">
        <v>4867</v>
      </c>
      <c r="F79" s="665"/>
      <c r="G79" s="665"/>
      <c r="H79" s="678">
        <v>0</v>
      </c>
      <c r="I79" s="665">
        <v>5</v>
      </c>
      <c r="J79" s="665">
        <v>1776.7999999999995</v>
      </c>
      <c r="K79" s="678">
        <v>1</v>
      </c>
      <c r="L79" s="665">
        <v>5</v>
      </c>
      <c r="M79" s="666">
        <v>1776.7999999999995</v>
      </c>
    </row>
    <row r="80" spans="1:13" ht="14.4" customHeight="1" x14ac:dyDescent="0.3">
      <c r="A80" s="661" t="s">
        <v>596</v>
      </c>
      <c r="B80" s="662" t="s">
        <v>4868</v>
      </c>
      <c r="C80" s="662" t="s">
        <v>2725</v>
      </c>
      <c r="D80" s="662" t="s">
        <v>2726</v>
      </c>
      <c r="E80" s="662" t="s">
        <v>2727</v>
      </c>
      <c r="F80" s="665"/>
      <c r="G80" s="665"/>
      <c r="H80" s="678">
        <v>0</v>
      </c>
      <c r="I80" s="665">
        <v>4</v>
      </c>
      <c r="J80" s="665">
        <v>355.29999999999995</v>
      </c>
      <c r="K80" s="678">
        <v>1</v>
      </c>
      <c r="L80" s="665">
        <v>4</v>
      </c>
      <c r="M80" s="666">
        <v>355.29999999999995</v>
      </c>
    </row>
    <row r="81" spans="1:13" ht="14.4" customHeight="1" x14ac:dyDescent="0.3">
      <c r="A81" s="661" t="s">
        <v>596</v>
      </c>
      <c r="B81" s="662" t="s">
        <v>4868</v>
      </c>
      <c r="C81" s="662" t="s">
        <v>2784</v>
      </c>
      <c r="D81" s="662" t="s">
        <v>2785</v>
      </c>
      <c r="E81" s="662" t="s">
        <v>2786</v>
      </c>
      <c r="F81" s="665"/>
      <c r="G81" s="665"/>
      <c r="H81" s="678">
        <v>0</v>
      </c>
      <c r="I81" s="665">
        <v>1</v>
      </c>
      <c r="J81" s="665">
        <v>78.989999999999995</v>
      </c>
      <c r="K81" s="678">
        <v>1</v>
      </c>
      <c r="L81" s="665">
        <v>1</v>
      </c>
      <c r="M81" s="666">
        <v>78.989999999999995</v>
      </c>
    </row>
    <row r="82" spans="1:13" ht="14.4" customHeight="1" x14ac:dyDescent="0.3">
      <c r="A82" s="661" t="s">
        <v>596</v>
      </c>
      <c r="B82" s="662" t="s">
        <v>4868</v>
      </c>
      <c r="C82" s="662" t="s">
        <v>2778</v>
      </c>
      <c r="D82" s="662" t="s">
        <v>2779</v>
      </c>
      <c r="E82" s="662" t="s">
        <v>2780</v>
      </c>
      <c r="F82" s="665"/>
      <c r="G82" s="665"/>
      <c r="H82" s="678">
        <v>0</v>
      </c>
      <c r="I82" s="665">
        <v>7</v>
      </c>
      <c r="J82" s="665">
        <v>333.58972971337028</v>
      </c>
      <c r="K82" s="678">
        <v>1</v>
      </c>
      <c r="L82" s="665">
        <v>7</v>
      </c>
      <c r="M82" s="666">
        <v>333.58972971337028</v>
      </c>
    </row>
    <row r="83" spans="1:13" ht="14.4" customHeight="1" x14ac:dyDescent="0.3">
      <c r="A83" s="661" t="s">
        <v>596</v>
      </c>
      <c r="B83" s="662" t="s">
        <v>4868</v>
      </c>
      <c r="C83" s="662" t="s">
        <v>4869</v>
      </c>
      <c r="D83" s="662" t="s">
        <v>2508</v>
      </c>
      <c r="E83" s="662" t="s">
        <v>2509</v>
      </c>
      <c r="F83" s="665"/>
      <c r="G83" s="665"/>
      <c r="H83" s="678">
        <v>0</v>
      </c>
      <c r="I83" s="665">
        <v>1</v>
      </c>
      <c r="J83" s="665">
        <v>59.25</v>
      </c>
      <c r="K83" s="678">
        <v>1</v>
      </c>
      <c r="L83" s="665">
        <v>1</v>
      </c>
      <c r="M83" s="666">
        <v>59.25</v>
      </c>
    </row>
    <row r="84" spans="1:13" ht="14.4" customHeight="1" x14ac:dyDescent="0.3">
      <c r="A84" s="661" t="s">
        <v>596</v>
      </c>
      <c r="B84" s="662" t="s">
        <v>4868</v>
      </c>
      <c r="C84" s="662" t="s">
        <v>2702</v>
      </c>
      <c r="D84" s="662" t="s">
        <v>4870</v>
      </c>
      <c r="E84" s="662" t="s">
        <v>4871</v>
      </c>
      <c r="F84" s="665"/>
      <c r="G84" s="665"/>
      <c r="H84" s="678">
        <v>0</v>
      </c>
      <c r="I84" s="665">
        <v>1</v>
      </c>
      <c r="J84" s="665">
        <v>74.989999999999995</v>
      </c>
      <c r="K84" s="678">
        <v>1</v>
      </c>
      <c r="L84" s="665">
        <v>1</v>
      </c>
      <c r="M84" s="666">
        <v>74.989999999999995</v>
      </c>
    </row>
    <row r="85" spans="1:13" ht="14.4" customHeight="1" x14ac:dyDescent="0.3">
      <c r="A85" s="661" t="s">
        <v>596</v>
      </c>
      <c r="B85" s="662" t="s">
        <v>4868</v>
      </c>
      <c r="C85" s="662" t="s">
        <v>636</v>
      </c>
      <c r="D85" s="662" t="s">
        <v>4872</v>
      </c>
      <c r="E85" s="662" t="s">
        <v>4873</v>
      </c>
      <c r="F85" s="665">
        <v>-1</v>
      </c>
      <c r="G85" s="665">
        <v>-106.83999999999999</v>
      </c>
      <c r="H85" s="678">
        <v>1</v>
      </c>
      <c r="I85" s="665"/>
      <c r="J85" s="665"/>
      <c r="K85" s="678">
        <v>0</v>
      </c>
      <c r="L85" s="665">
        <v>-1</v>
      </c>
      <c r="M85" s="666">
        <v>-106.83999999999999</v>
      </c>
    </row>
    <row r="86" spans="1:13" ht="14.4" customHeight="1" x14ac:dyDescent="0.3">
      <c r="A86" s="661" t="s">
        <v>596</v>
      </c>
      <c r="B86" s="662" t="s">
        <v>4868</v>
      </c>
      <c r="C86" s="662" t="s">
        <v>2507</v>
      </c>
      <c r="D86" s="662" t="s">
        <v>2508</v>
      </c>
      <c r="E86" s="662" t="s">
        <v>4874</v>
      </c>
      <c r="F86" s="665"/>
      <c r="G86" s="665"/>
      <c r="H86" s="678">
        <v>0</v>
      </c>
      <c r="I86" s="665">
        <v>2</v>
      </c>
      <c r="J86" s="665">
        <v>118.49965872809813</v>
      </c>
      <c r="K86" s="678">
        <v>1</v>
      </c>
      <c r="L86" s="665">
        <v>2</v>
      </c>
      <c r="M86" s="666">
        <v>118.49965872809813</v>
      </c>
    </row>
    <row r="87" spans="1:13" ht="14.4" customHeight="1" x14ac:dyDescent="0.3">
      <c r="A87" s="661" t="s">
        <v>596</v>
      </c>
      <c r="B87" s="662" t="s">
        <v>4868</v>
      </c>
      <c r="C87" s="662" t="s">
        <v>2643</v>
      </c>
      <c r="D87" s="662" t="s">
        <v>4875</v>
      </c>
      <c r="E87" s="662" t="s">
        <v>4876</v>
      </c>
      <c r="F87" s="665"/>
      <c r="G87" s="665"/>
      <c r="H87" s="678">
        <v>0</v>
      </c>
      <c r="I87" s="665">
        <v>15</v>
      </c>
      <c r="J87" s="665">
        <v>967.84842534633538</v>
      </c>
      <c r="K87" s="678">
        <v>1</v>
      </c>
      <c r="L87" s="665">
        <v>15</v>
      </c>
      <c r="M87" s="666">
        <v>967.84842534633538</v>
      </c>
    </row>
    <row r="88" spans="1:13" ht="14.4" customHeight="1" x14ac:dyDescent="0.3">
      <c r="A88" s="661" t="s">
        <v>596</v>
      </c>
      <c r="B88" s="662" t="s">
        <v>4877</v>
      </c>
      <c r="C88" s="662" t="s">
        <v>2795</v>
      </c>
      <c r="D88" s="662" t="s">
        <v>2796</v>
      </c>
      <c r="E88" s="662" t="s">
        <v>4878</v>
      </c>
      <c r="F88" s="665">
        <v>5</v>
      </c>
      <c r="G88" s="665">
        <v>883.59999999999991</v>
      </c>
      <c r="H88" s="678">
        <v>0.25859773068492109</v>
      </c>
      <c r="I88" s="665">
        <v>15</v>
      </c>
      <c r="J88" s="665">
        <v>2533.29</v>
      </c>
      <c r="K88" s="678">
        <v>0.74140226931507891</v>
      </c>
      <c r="L88" s="665">
        <v>20</v>
      </c>
      <c r="M88" s="666">
        <v>3416.89</v>
      </c>
    </row>
    <row r="89" spans="1:13" ht="14.4" customHeight="1" x14ac:dyDescent="0.3">
      <c r="A89" s="661" t="s">
        <v>596</v>
      </c>
      <c r="B89" s="662" t="s">
        <v>4877</v>
      </c>
      <c r="C89" s="662" t="s">
        <v>3061</v>
      </c>
      <c r="D89" s="662" t="s">
        <v>2796</v>
      </c>
      <c r="E89" s="662" t="s">
        <v>4879</v>
      </c>
      <c r="F89" s="665"/>
      <c r="G89" s="665"/>
      <c r="H89" s="678">
        <v>0</v>
      </c>
      <c r="I89" s="665">
        <v>29</v>
      </c>
      <c r="J89" s="665">
        <v>3358.7372794539469</v>
      </c>
      <c r="K89" s="678">
        <v>1</v>
      </c>
      <c r="L89" s="665">
        <v>29</v>
      </c>
      <c r="M89" s="666">
        <v>3358.7372794539469</v>
      </c>
    </row>
    <row r="90" spans="1:13" ht="14.4" customHeight="1" x14ac:dyDescent="0.3">
      <c r="A90" s="661" t="s">
        <v>596</v>
      </c>
      <c r="B90" s="662" t="s">
        <v>4877</v>
      </c>
      <c r="C90" s="662" t="s">
        <v>3072</v>
      </c>
      <c r="D90" s="662" t="s">
        <v>4880</v>
      </c>
      <c r="E90" s="662" t="s">
        <v>4881</v>
      </c>
      <c r="F90" s="665"/>
      <c r="G90" s="665"/>
      <c r="H90" s="678">
        <v>0</v>
      </c>
      <c r="I90" s="665">
        <v>91</v>
      </c>
      <c r="J90" s="665">
        <v>7007.6567550801747</v>
      </c>
      <c r="K90" s="678">
        <v>1</v>
      </c>
      <c r="L90" s="665">
        <v>91</v>
      </c>
      <c r="M90" s="666">
        <v>7007.6567550801747</v>
      </c>
    </row>
    <row r="91" spans="1:13" ht="14.4" customHeight="1" x14ac:dyDescent="0.3">
      <c r="A91" s="661" t="s">
        <v>596</v>
      </c>
      <c r="B91" s="662" t="s">
        <v>4877</v>
      </c>
      <c r="C91" s="662" t="s">
        <v>3080</v>
      </c>
      <c r="D91" s="662" t="s">
        <v>4882</v>
      </c>
      <c r="E91" s="662" t="s">
        <v>4878</v>
      </c>
      <c r="F91" s="665"/>
      <c r="G91" s="665"/>
      <c r="H91" s="678">
        <v>0</v>
      </c>
      <c r="I91" s="665">
        <v>11</v>
      </c>
      <c r="J91" s="665">
        <v>918.83</v>
      </c>
      <c r="K91" s="678">
        <v>1</v>
      </c>
      <c r="L91" s="665">
        <v>11</v>
      </c>
      <c r="M91" s="666">
        <v>918.83</v>
      </c>
    </row>
    <row r="92" spans="1:13" ht="14.4" customHeight="1" x14ac:dyDescent="0.3">
      <c r="A92" s="661" t="s">
        <v>596</v>
      </c>
      <c r="B92" s="662" t="s">
        <v>4883</v>
      </c>
      <c r="C92" s="662" t="s">
        <v>3118</v>
      </c>
      <c r="D92" s="662" t="s">
        <v>3119</v>
      </c>
      <c r="E92" s="662" t="s">
        <v>4884</v>
      </c>
      <c r="F92" s="665"/>
      <c r="G92" s="665"/>
      <c r="H92" s="678">
        <v>0</v>
      </c>
      <c r="I92" s="665">
        <v>388.2</v>
      </c>
      <c r="J92" s="665">
        <v>181592.4</v>
      </c>
      <c r="K92" s="678">
        <v>1</v>
      </c>
      <c r="L92" s="665">
        <v>388.2</v>
      </c>
      <c r="M92" s="666">
        <v>181592.4</v>
      </c>
    </row>
    <row r="93" spans="1:13" ht="14.4" customHeight="1" x14ac:dyDescent="0.3">
      <c r="A93" s="661" t="s">
        <v>596</v>
      </c>
      <c r="B93" s="662" t="s">
        <v>4883</v>
      </c>
      <c r="C93" s="662" t="s">
        <v>2897</v>
      </c>
      <c r="D93" s="662" t="s">
        <v>2898</v>
      </c>
      <c r="E93" s="662" t="s">
        <v>4885</v>
      </c>
      <c r="F93" s="665">
        <v>18.2</v>
      </c>
      <c r="G93" s="665">
        <v>32562.348000000005</v>
      </c>
      <c r="H93" s="678">
        <v>1</v>
      </c>
      <c r="I93" s="665"/>
      <c r="J93" s="665"/>
      <c r="K93" s="678">
        <v>0</v>
      </c>
      <c r="L93" s="665">
        <v>18.2</v>
      </c>
      <c r="M93" s="666">
        <v>32562.348000000005</v>
      </c>
    </row>
    <row r="94" spans="1:13" ht="14.4" customHeight="1" x14ac:dyDescent="0.3">
      <c r="A94" s="661" t="s">
        <v>596</v>
      </c>
      <c r="B94" s="662" t="s">
        <v>4886</v>
      </c>
      <c r="C94" s="662" t="s">
        <v>3123</v>
      </c>
      <c r="D94" s="662" t="s">
        <v>3124</v>
      </c>
      <c r="E94" s="662" t="s">
        <v>4887</v>
      </c>
      <c r="F94" s="665">
        <v>5</v>
      </c>
      <c r="G94" s="665">
        <v>927.46049980330076</v>
      </c>
      <c r="H94" s="678">
        <v>0.37173354042134948</v>
      </c>
      <c r="I94" s="665">
        <v>10</v>
      </c>
      <c r="J94" s="665">
        <v>1567.5</v>
      </c>
      <c r="K94" s="678">
        <v>0.62826645957865035</v>
      </c>
      <c r="L94" s="665">
        <v>15</v>
      </c>
      <c r="M94" s="666">
        <v>2494.960499803301</v>
      </c>
    </row>
    <row r="95" spans="1:13" ht="14.4" customHeight="1" x14ac:dyDescent="0.3">
      <c r="A95" s="661" t="s">
        <v>596</v>
      </c>
      <c r="B95" s="662" t="s">
        <v>4886</v>
      </c>
      <c r="C95" s="662" t="s">
        <v>2934</v>
      </c>
      <c r="D95" s="662" t="s">
        <v>2935</v>
      </c>
      <c r="E95" s="662" t="s">
        <v>2788</v>
      </c>
      <c r="F95" s="665"/>
      <c r="G95" s="665"/>
      <c r="H95" s="678">
        <v>0</v>
      </c>
      <c r="I95" s="665">
        <v>6</v>
      </c>
      <c r="J95" s="665">
        <v>763.69999767677189</v>
      </c>
      <c r="K95" s="678">
        <v>1</v>
      </c>
      <c r="L95" s="665">
        <v>6</v>
      </c>
      <c r="M95" s="666">
        <v>763.69999767677189</v>
      </c>
    </row>
    <row r="96" spans="1:13" ht="14.4" customHeight="1" x14ac:dyDescent="0.3">
      <c r="A96" s="661" t="s">
        <v>596</v>
      </c>
      <c r="B96" s="662" t="s">
        <v>4888</v>
      </c>
      <c r="C96" s="662" t="s">
        <v>3121</v>
      </c>
      <c r="D96" s="662" t="s">
        <v>3122</v>
      </c>
      <c r="E96" s="662" t="s">
        <v>4889</v>
      </c>
      <c r="F96" s="665"/>
      <c r="G96" s="665"/>
      <c r="H96" s="678">
        <v>0</v>
      </c>
      <c r="I96" s="665">
        <v>30</v>
      </c>
      <c r="J96" s="665">
        <v>898.19193823855255</v>
      </c>
      <c r="K96" s="678">
        <v>1</v>
      </c>
      <c r="L96" s="665">
        <v>30</v>
      </c>
      <c r="M96" s="666">
        <v>898.19193823855255</v>
      </c>
    </row>
    <row r="97" spans="1:13" ht="14.4" customHeight="1" x14ac:dyDescent="0.3">
      <c r="A97" s="661" t="s">
        <v>596</v>
      </c>
      <c r="B97" s="662" t="s">
        <v>4890</v>
      </c>
      <c r="C97" s="662" t="s">
        <v>3068</v>
      </c>
      <c r="D97" s="662" t="s">
        <v>4891</v>
      </c>
      <c r="E97" s="662" t="s">
        <v>4892</v>
      </c>
      <c r="F97" s="665"/>
      <c r="G97" s="665"/>
      <c r="H97" s="678">
        <v>0</v>
      </c>
      <c r="I97" s="665">
        <v>2</v>
      </c>
      <c r="J97" s="665">
        <v>528</v>
      </c>
      <c r="K97" s="678">
        <v>1</v>
      </c>
      <c r="L97" s="665">
        <v>2</v>
      </c>
      <c r="M97" s="666">
        <v>528</v>
      </c>
    </row>
    <row r="98" spans="1:13" ht="14.4" customHeight="1" x14ac:dyDescent="0.3">
      <c r="A98" s="661" t="s">
        <v>596</v>
      </c>
      <c r="B98" s="662" t="s">
        <v>4893</v>
      </c>
      <c r="C98" s="662" t="s">
        <v>3088</v>
      </c>
      <c r="D98" s="662" t="s">
        <v>3089</v>
      </c>
      <c r="E98" s="662" t="s">
        <v>4892</v>
      </c>
      <c r="F98" s="665"/>
      <c r="G98" s="665"/>
      <c r="H98" s="678">
        <v>0</v>
      </c>
      <c r="I98" s="665">
        <v>1</v>
      </c>
      <c r="J98" s="665">
        <v>192.5</v>
      </c>
      <c r="K98" s="678">
        <v>1</v>
      </c>
      <c r="L98" s="665">
        <v>1</v>
      </c>
      <c r="M98" s="666">
        <v>192.5</v>
      </c>
    </row>
    <row r="99" spans="1:13" ht="14.4" customHeight="1" x14ac:dyDescent="0.3">
      <c r="A99" s="661" t="s">
        <v>596</v>
      </c>
      <c r="B99" s="662" t="s">
        <v>4893</v>
      </c>
      <c r="C99" s="662" t="s">
        <v>3111</v>
      </c>
      <c r="D99" s="662" t="s">
        <v>3112</v>
      </c>
      <c r="E99" s="662" t="s">
        <v>4894</v>
      </c>
      <c r="F99" s="665"/>
      <c r="G99" s="665"/>
      <c r="H99" s="678">
        <v>0</v>
      </c>
      <c r="I99" s="665">
        <v>5</v>
      </c>
      <c r="J99" s="665">
        <v>1870</v>
      </c>
      <c r="K99" s="678">
        <v>1</v>
      </c>
      <c r="L99" s="665">
        <v>5</v>
      </c>
      <c r="M99" s="666">
        <v>1870</v>
      </c>
    </row>
    <row r="100" spans="1:13" ht="14.4" customHeight="1" x14ac:dyDescent="0.3">
      <c r="A100" s="661" t="s">
        <v>596</v>
      </c>
      <c r="B100" s="662" t="s">
        <v>4895</v>
      </c>
      <c r="C100" s="662" t="s">
        <v>3115</v>
      </c>
      <c r="D100" s="662" t="s">
        <v>4896</v>
      </c>
      <c r="E100" s="662" t="s">
        <v>4889</v>
      </c>
      <c r="F100" s="665"/>
      <c r="G100" s="665"/>
      <c r="H100" s="678">
        <v>0</v>
      </c>
      <c r="I100" s="665">
        <v>13</v>
      </c>
      <c r="J100" s="665">
        <v>2860.13</v>
      </c>
      <c r="K100" s="678">
        <v>1</v>
      </c>
      <c r="L100" s="665">
        <v>13</v>
      </c>
      <c r="M100" s="666">
        <v>2860.13</v>
      </c>
    </row>
    <row r="101" spans="1:13" ht="14.4" customHeight="1" x14ac:dyDescent="0.3">
      <c r="A101" s="661" t="s">
        <v>596</v>
      </c>
      <c r="B101" s="662" t="s">
        <v>4897</v>
      </c>
      <c r="C101" s="662" t="s">
        <v>2912</v>
      </c>
      <c r="D101" s="662" t="s">
        <v>2913</v>
      </c>
      <c r="E101" s="662" t="s">
        <v>2902</v>
      </c>
      <c r="F101" s="665">
        <v>22</v>
      </c>
      <c r="G101" s="665">
        <v>3735.3763662256633</v>
      </c>
      <c r="H101" s="678">
        <v>1</v>
      </c>
      <c r="I101" s="665"/>
      <c r="J101" s="665"/>
      <c r="K101" s="678">
        <v>0</v>
      </c>
      <c r="L101" s="665">
        <v>22</v>
      </c>
      <c r="M101" s="666">
        <v>3735.3763662256633</v>
      </c>
    </row>
    <row r="102" spans="1:13" ht="14.4" customHeight="1" x14ac:dyDescent="0.3">
      <c r="A102" s="661" t="s">
        <v>596</v>
      </c>
      <c r="B102" s="662" t="s">
        <v>4897</v>
      </c>
      <c r="C102" s="662" t="s">
        <v>2900</v>
      </c>
      <c r="D102" s="662" t="s">
        <v>2901</v>
      </c>
      <c r="E102" s="662" t="s">
        <v>4898</v>
      </c>
      <c r="F102" s="665"/>
      <c r="G102" s="665"/>
      <c r="H102" s="678">
        <v>0</v>
      </c>
      <c r="I102" s="665">
        <v>32</v>
      </c>
      <c r="J102" s="665">
        <v>30015.037013399422</v>
      </c>
      <c r="K102" s="678">
        <v>1</v>
      </c>
      <c r="L102" s="665">
        <v>32</v>
      </c>
      <c r="M102" s="666">
        <v>30015.037013399422</v>
      </c>
    </row>
    <row r="103" spans="1:13" ht="14.4" customHeight="1" x14ac:dyDescent="0.3">
      <c r="A103" s="661" t="s">
        <v>596</v>
      </c>
      <c r="B103" s="662" t="s">
        <v>4897</v>
      </c>
      <c r="C103" s="662" t="s">
        <v>2903</v>
      </c>
      <c r="D103" s="662" t="s">
        <v>2904</v>
      </c>
      <c r="E103" s="662" t="s">
        <v>4899</v>
      </c>
      <c r="F103" s="665">
        <v>6</v>
      </c>
      <c r="G103" s="665">
        <v>6699</v>
      </c>
      <c r="H103" s="678">
        <v>1</v>
      </c>
      <c r="I103" s="665"/>
      <c r="J103" s="665"/>
      <c r="K103" s="678">
        <v>0</v>
      </c>
      <c r="L103" s="665">
        <v>6</v>
      </c>
      <c r="M103" s="666">
        <v>6699</v>
      </c>
    </row>
    <row r="104" spans="1:13" ht="14.4" customHeight="1" x14ac:dyDescent="0.3">
      <c r="A104" s="661" t="s">
        <v>596</v>
      </c>
      <c r="B104" s="662" t="s">
        <v>4897</v>
      </c>
      <c r="C104" s="662" t="s">
        <v>3144</v>
      </c>
      <c r="D104" s="662" t="s">
        <v>3145</v>
      </c>
      <c r="E104" s="662" t="s">
        <v>4898</v>
      </c>
      <c r="F104" s="665"/>
      <c r="G104" s="665"/>
      <c r="H104" s="678">
        <v>0</v>
      </c>
      <c r="I104" s="665">
        <v>10</v>
      </c>
      <c r="J104" s="665">
        <v>8252.75</v>
      </c>
      <c r="K104" s="678">
        <v>1</v>
      </c>
      <c r="L104" s="665">
        <v>10</v>
      </c>
      <c r="M104" s="666">
        <v>8252.75</v>
      </c>
    </row>
    <row r="105" spans="1:13" ht="14.4" customHeight="1" x14ac:dyDescent="0.3">
      <c r="A105" s="661" t="s">
        <v>596</v>
      </c>
      <c r="B105" s="662" t="s">
        <v>4900</v>
      </c>
      <c r="C105" s="662" t="s">
        <v>3126</v>
      </c>
      <c r="D105" s="662" t="s">
        <v>3127</v>
      </c>
      <c r="E105" s="662" t="s">
        <v>4901</v>
      </c>
      <c r="F105" s="665"/>
      <c r="G105" s="665"/>
      <c r="H105" s="678">
        <v>0</v>
      </c>
      <c r="I105" s="665">
        <v>75</v>
      </c>
      <c r="J105" s="665">
        <v>15027.926888983355</v>
      </c>
      <c r="K105" s="678">
        <v>1</v>
      </c>
      <c r="L105" s="665">
        <v>75</v>
      </c>
      <c r="M105" s="666">
        <v>15027.926888983355</v>
      </c>
    </row>
    <row r="106" spans="1:13" ht="14.4" customHeight="1" x14ac:dyDescent="0.3">
      <c r="A106" s="661" t="s">
        <v>596</v>
      </c>
      <c r="B106" s="662" t="s">
        <v>4900</v>
      </c>
      <c r="C106" s="662" t="s">
        <v>2909</v>
      </c>
      <c r="D106" s="662" t="s">
        <v>2910</v>
      </c>
      <c r="E106" s="662" t="s">
        <v>2911</v>
      </c>
      <c r="F106" s="665">
        <v>1</v>
      </c>
      <c r="G106" s="665">
        <v>158.28</v>
      </c>
      <c r="H106" s="678">
        <v>1</v>
      </c>
      <c r="I106" s="665"/>
      <c r="J106" s="665"/>
      <c r="K106" s="678">
        <v>0</v>
      </c>
      <c r="L106" s="665">
        <v>1</v>
      </c>
      <c r="M106" s="666">
        <v>158.28</v>
      </c>
    </row>
    <row r="107" spans="1:13" ht="14.4" customHeight="1" x14ac:dyDescent="0.3">
      <c r="A107" s="661" t="s">
        <v>596</v>
      </c>
      <c r="B107" s="662" t="s">
        <v>4900</v>
      </c>
      <c r="C107" s="662" t="s">
        <v>2941</v>
      </c>
      <c r="D107" s="662" t="s">
        <v>2942</v>
      </c>
      <c r="E107" s="662" t="s">
        <v>2911</v>
      </c>
      <c r="F107" s="665"/>
      <c r="G107" s="665"/>
      <c r="H107" s="678">
        <v>0</v>
      </c>
      <c r="I107" s="665">
        <v>9</v>
      </c>
      <c r="J107" s="665">
        <v>1347.205172131871</v>
      </c>
      <c r="K107" s="678">
        <v>1</v>
      </c>
      <c r="L107" s="665">
        <v>9</v>
      </c>
      <c r="M107" s="666">
        <v>1347.205172131871</v>
      </c>
    </row>
    <row r="108" spans="1:13" ht="14.4" customHeight="1" x14ac:dyDescent="0.3">
      <c r="A108" s="661" t="s">
        <v>596</v>
      </c>
      <c r="B108" s="662" t="s">
        <v>4902</v>
      </c>
      <c r="C108" s="662" t="s">
        <v>3092</v>
      </c>
      <c r="D108" s="662" t="s">
        <v>3093</v>
      </c>
      <c r="E108" s="662" t="s">
        <v>3094</v>
      </c>
      <c r="F108" s="665"/>
      <c r="G108" s="665"/>
      <c r="H108" s="678">
        <v>0</v>
      </c>
      <c r="I108" s="665">
        <v>25</v>
      </c>
      <c r="J108" s="665">
        <v>1343.1735757298004</v>
      </c>
      <c r="K108" s="678">
        <v>1</v>
      </c>
      <c r="L108" s="665">
        <v>25</v>
      </c>
      <c r="M108" s="666">
        <v>1343.1735757298004</v>
      </c>
    </row>
    <row r="109" spans="1:13" ht="14.4" customHeight="1" x14ac:dyDescent="0.3">
      <c r="A109" s="661" t="s">
        <v>596</v>
      </c>
      <c r="B109" s="662" t="s">
        <v>4902</v>
      </c>
      <c r="C109" s="662" t="s">
        <v>3096</v>
      </c>
      <c r="D109" s="662" t="s">
        <v>3097</v>
      </c>
      <c r="E109" s="662" t="s">
        <v>3098</v>
      </c>
      <c r="F109" s="665"/>
      <c r="G109" s="665"/>
      <c r="H109" s="678">
        <v>0</v>
      </c>
      <c r="I109" s="665">
        <v>1</v>
      </c>
      <c r="J109" s="665">
        <v>90.370000000000019</v>
      </c>
      <c r="K109" s="678">
        <v>1</v>
      </c>
      <c r="L109" s="665">
        <v>1</v>
      </c>
      <c r="M109" s="666">
        <v>90.370000000000019</v>
      </c>
    </row>
    <row r="110" spans="1:13" ht="14.4" customHeight="1" x14ac:dyDescent="0.3">
      <c r="A110" s="661" t="s">
        <v>596</v>
      </c>
      <c r="B110" s="662" t="s">
        <v>4903</v>
      </c>
      <c r="C110" s="662" t="s">
        <v>3142</v>
      </c>
      <c r="D110" s="662" t="s">
        <v>4904</v>
      </c>
      <c r="E110" s="662" t="s">
        <v>4905</v>
      </c>
      <c r="F110" s="665"/>
      <c r="G110" s="665"/>
      <c r="H110" s="678">
        <v>0</v>
      </c>
      <c r="I110" s="665">
        <v>5</v>
      </c>
      <c r="J110" s="665">
        <v>775.5</v>
      </c>
      <c r="K110" s="678">
        <v>1</v>
      </c>
      <c r="L110" s="665">
        <v>5</v>
      </c>
      <c r="M110" s="666">
        <v>775.5</v>
      </c>
    </row>
    <row r="111" spans="1:13" ht="14.4" customHeight="1" x14ac:dyDescent="0.3">
      <c r="A111" s="661" t="s">
        <v>596</v>
      </c>
      <c r="B111" s="662" t="s">
        <v>4903</v>
      </c>
      <c r="C111" s="662" t="s">
        <v>3138</v>
      </c>
      <c r="D111" s="662" t="s">
        <v>4904</v>
      </c>
      <c r="E111" s="662" t="s">
        <v>4906</v>
      </c>
      <c r="F111" s="665">
        <v>2</v>
      </c>
      <c r="G111" s="665">
        <v>2289.432532246406</v>
      </c>
      <c r="H111" s="678">
        <v>0.44841808807567829</v>
      </c>
      <c r="I111" s="665">
        <v>10</v>
      </c>
      <c r="J111" s="665">
        <v>2816.1432532246408</v>
      </c>
      <c r="K111" s="678">
        <v>0.55158191192432182</v>
      </c>
      <c r="L111" s="665">
        <v>12</v>
      </c>
      <c r="M111" s="666">
        <v>5105.5757854710464</v>
      </c>
    </row>
    <row r="112" spans="1:13" ht="14.4" customHeight="1" x14ac:dyDescent="0.3">
      <c r="A112" s="661" t="s">
        <v>596</v>
      </c>
      <c r="B112" s="662" t="s">
        <v>4907</v>
      </c>
      <c r="C112" s="662" t="s">
        <v>2894</v>
      </c>
      <c r="D112" s="662" t="s">
        <v>4908</v>
      </c>
      <c r="E112" s="662" t="s">
        <v>4909</v>
      </c>
      <c r="F112" s="665">
        <v>3.95</v>
      </c>
      <c r="G112" s="665">
        <v>2472.8079829059679</v>
      </c>
      <c r="H112" s="678">
        <v>1</v>
      </c>
      <c r="I112" s="665"/>
      <c r="J112" s="665"/>
      <c r="K112" s="678">
        <v>0</v>
      </c>
      <c r="L112" s="665">
        <v>3.95</v>
      </c>
      <c r="M112" s="666">
        <v>2472.8079829059679</v>
      </c>
    </row>
    <row r="113" spans="1:13" ht="14.4" customHeight="1" x14ac:dyDescent="0.3">
      <c r="A113" s="661" t="s">
        <v>596</v>
      </c>
      <c r="B113" s="662" t="s">
        <v>4910</v>
      </c>
      <c r="C113" s="662" t="s">
        <v>2914</v>
      </c>
      <c r="D113" s="662" t="s">
        <v>2915</v>
      </c>
      <c r="E113" s="662" t="s">
        <v>4911</v>
      </c>
      <c r="F113" s="665">
        <v>8</v>
      </c>
      <c r="G113" s="665">
        <v>4618.16</v>
      </c>
      <c r="H113" s="678">
        <v>1</v>
      </c>
      <c r="I113" s="665"/>
      <c r="J113" s="665"/>
      <c r="K113" s="678">
        <v>0</v>
      </c>
      <c r="L113" s="665">
        <v>8</v>
      </c>
      <c r="M113" s="666">
        <v>4618.16</v>
      </c>
    </row>
    <row r="114" spans="1:13" ht="14.4" customHeight="1" x14ac:dyDescent="0.3">
      <c r="A114" s="661" t="s">
        <v>596</v>
      </c>
      <c r="B114" s="662" t="s">
        <v>4910</v>
      </c>
      <c r="C114" s="662" t="s">
        <v>3104</v>
      </c>
      <c r="D114" s="662" t="s">
        <v>4912</v>
      </c>
      <c r="E114" s="662" t="s">
        <v>4913</v>
      </c>
      <c r="F114" s="665"/>
      <c r="G114" s="665"/>
      <c r="H114" s="678">
        <v>0</v>
      </c>
      <c r="I114" s="665">
        <v>1375</v>
      </c>
      <c r="J114" s="665">
        <v>106234.62347438338</v>
      </c>
      <c r="K114" s="678">
        <v>1</v>
      </c>
      <c r="L114" s="665">
        <v>1375</v>
      </c>
      <c r="M114" s="666">
        <v>106234.62347438338</v>
      </c>
    </row>
    <row r="115" spans="1:13" ht="14.4" customHeight="1" x14ac:dyDescent="0.3">
      <c r="A115" s="661" t="s">
        <v>596</v>
      </c>
      <c r="B115" s="662" t="s">
        <v>4914</v>
      </c>
      <c r="C115" s="662" t="s">
        <v>3076</v>
      </c>
      <c r="D115" s="662" t="s">
        <v>3077</v>
      </c>
      <c r="E115" s="662" t="s">
        <v>4915</v>
      </c>
      <c r="F115" s="665"/>
      <c r="G115" s="665"/>
      <c r="H115" s="678">
        <v>0</v>
      </c>
      <c r="I115" s="665">
        <v>20</v>
      </c>
      <c r="J115" s="665">
        <v>1088.5999999999999</v>
      </c>
      <c r="K115" s="678">
        <v>1</v>
      </c>
      <c r="L115" s="665">
        <v>20</v>
      </c>
      <c r="M115" s="666">
        <v>1088.5999999999999</v>
      </c>
    </row>
    <row r="116" spans="1:13" ht="14.4" customHeight="1" x14ac:dyDescent="0.3">
      <c r="A116" s="661" t="s">
        <v>596</v>
      </c>
      <c r="B116" s="662" t="s">
        <v>4916</v>
      </c>
      <c r="C116" s="662" t="s">
        <v>3129</v>
      </c>
      <c r="D116" s="662" t="s">
        <v>3130</v>
      </c>
      <c r="E116" s="662" t="s">
        <v>4917</v>
      </c>
      <c r="F116" s="665">
        <v>6</v>
      </c>
      <c r="G116" s="665">
        <v>1865.8144261266657</v>
      </c>
      <c r="H116" s="678">
        <v>0.753129717196242</v>
      </c>
      <c r="I116" s="665">
        <v>4</v>
      </c>
      <c r="J116" s="665">
        <v>611.6</v>
      </c>
      <c r="K116" s="678">
        <v>0.24687028280375811</v>
      </c>
      <c r="L116" s="665">
        <v>10</v>
      </c>
      <c r="M116" s="666">
        <v>2477.4144261266656</v>
      </c>
    </row>
    <row r="117" spans="1:13" ht="14.4" customHeight="1" x14ac:dyDescent="0.3">
      <c r="A117" s="661" t="s">
        <v>596</v>
      </c>
      <c r="B117" s="662" t="s">
        <v>4916</v>
      </c>
      <c r="C117" s="662" t="s">
        <v>3043</v>
      </c>
      <c r="D117" s="662" t="s">
        <v>3044</v>
      </c>
      <c r="E117" s="662" t="s">
        <v>4918</v>
      </c>
      <c r="F117" s="665">
        <v>2</v>
      </c>
      <c r="G117" s="665">
        <v>990</v>
      </c>
      <c r="H117" s="678">
        <v>1</v>
      </c>
      <c r="I117" s="665"/>
      <c r="J117" s="665"/>
      <c r="K117" s="678">
        <v>0</v>
      </c>
      <c r="L117" s="665">
        <v>2</v>
      </c>
      <c r="M117" s="666">
        <v>990</v>
      </c>
    </row>
    <row r="118" spans="1:13" ht="14.4" customHeight="1" x14ac:dyDescent="0.3">
      <c r="A118" s="661" t="s">
        <v>596</v>
      </c>
      <c r="B118" s="662" t="s">
        <v>4916</v>
      </c>
      <c r="C118" s="662" t="s">
        <v>2938</v>
      </c>
      <c r="D118" s="662" t="s">
        <v>2939</v>
      </c>
      <c r="E118" s="662" t="s">
        <v>2788</v>
      </c>
      <c r="F118" s="665"/>
      <c r="G118" s="665"/>
      <c r="H118" s="678">
        <v>0</v>
      </c>
      <c r="I118" s="665">
        <v>4</v>
      </c>
      <c r="J118" s="665">
        <v>219.50604601423129</v>
      </c>
      <c r="K118" s="678">
        <v>1</v>
      </c>
      <c r="L118" s="665">
        <v>4</v>
      </c>
      <c r="M118" s="666">
        <v>219.50604601423129</v>
      </c>
    </row>
    <row r="119" spans="1:13" ht="14.4" customHeight="1" x14ac:dyDescent="0.3">
      <c r="A119" s="661" t="s">
        <v>596</v>
      </c>
      <c r="B119" s="662" t="s">
        <v>4919</v>
      </c>
      <c r="C119" s="662" t="s">
        <v>3108</v>
      </c>
      <c r="D119" s="662" t="s">
        <v>3109</v>
      </c>
      <c r="E119" s="662" t="s">
        <v>3110</v>
      </c>
      <c r="F119" s="665"/>
      <c r="G119" s="665"/>
      <c r="H119" s="678">
        <v>0</v>
      </c>
      <c r="I119" s="665">
        <v>2</v>
      </c>
      <c r="J119" s="665">
        <v>740.96</v>
      </c>
      <c r="K119" s="678">
        <v>1</v>
      </c>
      <c r="L119" s="665">
        <v>2</v>
      </c>
      <c r="M119" s="666">
        <v>740.96</v>
      </c>
    </row>
    <row r="120" spans="1:13" ht="14.4" customHeight="1" x14ac:dyDescent="0.3">
      <c r="A120" s="661" t="s">
        <v>596</v>
      </c>
      <c r="B120" s="662" t="s">
        <v>4920</v>
      </c>
      <c r="C120" s="662" t="s">
        <v>3132</v>
      </c>
      <c r="D120" s="662" t="s">
        <v>3133</v>
      </c>
      <c r="E120" s="662" t="s">
        <v>4921</v>
      </c>
      <c r="F120" s="665"/>
      <c r="G120" s="665"/>
      <c r="H120" s="678">
        <v>0</v>
      </c>
      <c r="I120" s="665">
        <v>166</v>
      </c>
      <c r="J120" s="665">
        <v>5753.6933883840375</v>
      </c>
      <c r="K120" s="678">
        <v>1</v>
      </c>
      <c r="L120" s="665">
        <v>166</v>
      </c>
      <c r="M120" s="666">
        <v>5753.6933883840375</v>
      </c>
    </row>
    <row r="121" spans="1:13" ht="14.4" customHeight="1" x14ac:dyDescent="0.3">
      <c r="A121" s="661" t="s">
        <v>596</v>
      </c>
      <c r="B121" s="662" t="s">
        <v>4920</v>
      </c>
      <c r="C121" s="662" t="s">
        <v>3134</v>
      </c>
      <c r="D121" s="662" t="s">
        <v>3135</v>
      </c>
      <c r="E121" s="662" t="s">
        <v>4922</v>
      </c>
      <c r="F121" s="665"/>
      <c r="G121" s="665"/>
      <c r="H121" s="678">
        <v>0</v>
      </c>
      <c r="I121" s="665">
        <v>996</v>
      </c>
      <c r="J121" s="665">
        <v>54969.765390072898</v>
      </c>
      <c r="K121" s="678">
        <v>1</v>
      </c>
      <c r="L121" s="665">
        <v>996</v>
      </c>
      <c r="M121" s="666">
        <v>54969.765390072898</v>
      </c>
    </row>
    <row r="122" spans="1:13" ht="14.4" customHeight="1" x14ac:dyDescent="0.3">
      <c r="A122" s="661" t="s">
        <v>596</v>
      </c>
      <c r="B122" s="662" t="s">
        <v>4923</v>
      </c>
      <c r="C122" s="662" t="s">
        <v>3007</v>
      </c>
      <c r="D122" s="662" t="s">
        <v>4924</v>
      </c>
      <c r="E122" s="662" t="s">
        <v>4925</v>
      </c>
      <c r="F122" s="665"/>
      <c r="G122" s="665"/>
      <c r="H122" s="678">
        <v>0</v>
      </c>
      <c r="I122" s="665">
        <v>40</v>
      </c>
      <c r="J122" s="665">
        <v>34719.267221941845</v>
      </c>
      <c r="K122" s="678">
        <v>1</v>
      </c>
      <c r="L122" s="665">
        <v>40</v>
      </c>
      <c r="M122" s="666">
        <v>34719.267221941845</v>
      </c>
    </row>
    <row r="123" spans="1:13" ht="14.4" customHeight="1" x14ac:dyDescent="0.3">
      <c r="A123" s="661" t="s">
        <v>596</v>
      </c>
      <c r="B123" s="662" t="s">
        <v>4926</v>
      </c>
      <c r="C123" s="662" t="s">
        <v>3065</v>
      </c>
      <c r="D123" s="662" t="s">
        <v>4927</v>
      </c>
      <c r="E123" s="662" t="s">
        <v>4928</v>
      </c>
      <c r="F123" s="665"/>
      <c r="G123" s="665"/>
      <c r="H123" s="678">
        <v>0</v>
      </c>
      <c r="I123" s="665">
        <v>5</v>
      </c>
      <c r="J123" s="665">
        <v>2994.2426792717692</v>
      </c>
      <c r="K123" s="678">
        <v>1</v>
      </c>
      <c r="L123" s="665">
        <v>5</v>
      </c>
      <c r="M123" s="666">
        <v>2994.2426792717692</v>
      </c>
    </row>
    <row r="124" spans="1:13" ht="14.4" customHeight="1" x14ac:dyDescent="0.3">
      <c r="A124" s="661" t="s">
        <v>596</v>
      </c>
      <c r="B124" s="662" t="s">
        <v>4929</v>
      </c>
      <c r="C124" s="662" t="s">
        <v>3084</v>
      </c>
      <c r="D124" s="662" t="s">
        <v>4930</v>
      </c>
      <c r="E124" s="662" t="s">
        <v>3240</v>
      </c>
      <c r="F124" s="665"/>
      <c r="G124" s="665"/>
      <c r="H124" s="678">
        <v>0</v>
      </c>
      <c r="I124" s="665">
        <v>10</v>
      </c>
      <c r="J124" s="665">
        <v>288.89999999999998</v>
      </c>
      <c r="K124" s="678">
        <v>1</v>
      </c>
      <c r="L124" s="665">
        <v>10</v>
      </c>
      <c r="M124" s="666">
        <v>288.89999999999998</v>
      </c>
    </row>
    <row r="125" spans="1:13" ht="14.4" customHeight="1" x14ac:dyDescent="0.3">
      <c r="A125" s="661" t="s">
        <v>596</v>
      </c>
      <c r="B125" s="662" t="s">
        <v>4931</v>
      </c>
      <c r="C125" s="662" t="s">
        <v>3206</v>
      </c>
      <c r="D125" s="662" t="s">
        <v>3207</v>
      </c>
      <c r="E125" s="662" t="s">
        <v>4917</v>
      </c>
      <c r="F125" s="665"/>
      <c r="G125" s="665"/>
      <c r="H125" s="678">
        <v>0</v>
      </c>
      <c r="I125" s="665">
        <v>14.6</v>
      </c>
      <c r="J125" s="665">
        <v>2328.6999999999998</v>
      </c>
      <c r="K125" s="678">
        <v>1</v>
      </c>
      <c r="L125" s="665">
        <v>14.6</v>
      </c>
      <c r="M125" s="666">
        <v>2328.6999999999998</v>
      </c>
    </row>
    <row r="126" spans="1:13" ht="14.4" customHeight="1" x14ac:dyDescent="0.3">
      <c r="A126" s="661" t="s">
        <v>596</v>
      </c>
      <c r="B126" s="662" t="s">
        <v>4931</v>
      </c>
      <c r="C126" s="662" t="s">
        <v>3148</v>
      </c>
      <c r="D126" s="662" t="s">
        <v>4932</v>
      </c>
      <c r="E126" s="662" t="s">
        <v>3240</v>
      </c>
      <c r="F126" s="665"/>
      <c r="G126" s="665"/>
      <c r="H126" s="678">
        <v>0</v>
      </c>
      <c r="I126" s="665">
        <v>40</v>
      </c>
      <c r="J126" s="665">
        <v>1208.7919048256845</v>
      </c>
      <c r="K126" s="678">
        <v>1</v>
      </c>
      <c r="L126" s="665">
        <v>40</v>
      </c>
      <c r="M126" s="666">
        <v>1208.7919048256845</v>
      </c>
    </row>
    <row r="127" spans="1:13" ht="14.4" customHeight="1" x14ac:dyDescent="0.3">
      <c r="A127" s="661" t="s">
        <v>596</v>
      </c>
      <c r="B127" s="662" t="s">
        <v>4931</v>
      </c>
      <c r="C127" s="662" t="s">
        <v>3159</v>
      </c>
      <c r="D127" s="662" t="s">
        <v>3160</v>
      </c>
      <c r="E127" s="662" t="s">
        <v>4933</v>
      </c>
      <c r="F127" s="665"/>
      <c r="G127" s="665"/>
      <c r="H127" s="678">
        <v>0</v>
      </c>
      <c r="I127" s="665">
        <v>14</v>
      </c>
      <c r="J127" s="665">
        <v>24811.160000000007</v>
      </c>
      <c r="K127" s="678">
        <v>1</v>
      </c>
      <c r="L127" s="665">
        <v>14</v>
      </c>
      <c r="M127" s="666">
        <v>24811.160000000007</v>
      </c>
    </row>
    <row r="128" spans="1:13" ht="14.4" customHeight="1" x14ac:dyDescent="0.3">
      <c r="A128" s="661" t="s">
        <v>596</v>
      </c>
      <c r="B128" s="662" t="s">
        <v>4934</v>
      </c>
      <c r="C128" s="662" t="s">
        <v>3200</v>
      </c>
      <c r="D128" s="662" t="s">
        <v>3193</v>
      </c>
      <c r="E128" s="662" t="s">
        <v>4935</v>
      </c>
      <c r="F128" s="665"/>
      <c r="G128" s="665"/>
      <c r="H128" s="678">
        <v>0</v>
      </c>
      <c r="I128" s="665">
        <v>42</v>
      </c>
      <c r="J128" s="665">
        <v>566677.75725758472</v>
      </c>
      <c r="K128" s="678">
        <v>1</v>
      </c>
      <c r="L128" s="665">
        <v>42</v>
      </c>
      <c r="M128" s="666">
        <v>566677.75725758472</v>
      </c>
    </row>
    <row r="129" spans="1:13" ht="14.4" customHeight="1" x14ac:dyDescent="0.3">
      <c r="A129" s="661" t="s">
        <v>596</v>
      </c>
      <c r="B129" s="662" t="s">
        <v>4934</v>
      </c>
      <c r="C129" s="662" t="s">
        <v>3192</v>
      </c>
      <c r="D129" s="662" t="s">
        <v>3193</v>
      </c>
      <c r="E129" s="662" t="s">
        <v>4936</v>
      </c>
      <c r="F129" s="665"/>
      <c r="G129" s="665"/>
      <c r="H129" s="678">
        <v>0</v>
      </c>
      <c r="I129" s="665">
        <v>75</v>
      </c>
      <c r="J129" s="665">
        <v>214611.5890610987</v>
      </c>
      <c r="K129" s="678">
        <v>1</v>
      </c>
      <c r="L129" s="665">
        <v>75</v>
      </c>
      <c r="M129" s="666">
        <v>214611.5890610987</v>
      </c>
    </row>
    <row r="130" spans="1:13" ht="14.4" customHeight="1" x14ac:dyDescent="0.3">
      <c r="A130" s="661" t="s">
        <v>596</v>
      </c>
      <c r="B130" s="662" t="s">
        <v>4937</v>
      </c>
      <c r="C130" s="662" t="s">
        <v>3196</v>
      </c>
      <c r="D130" s="662" t="s">
        <v>3197</v>
      </c>
      <c r="E130" s="662" t="s">
        <v>3964</v>
      </c>
      <c r="F130" s="665"/>
      <c r="G130" s="665"/>
      <c r="H130" s="678">
        <v>0</v>
      </c>
      <c r="I130" s="665">
        <v>18</v>
      </c>
      <c r="J130" s="665">
        <v>99306.900000000023</v>
      </c>
      <c r="K130" s="678">
        <v>1</v>
      </c>
      <c r="L130" s="665">
        <v>18</v>
      </c>
      <c r="M130" s="666">
        <v>99306.900000000023</v>
      </c>
    </row>
    <row r="131" spans="1:13" ht="14.4" customHeight="1" x14ac:dyDescent="0.3">
      <c r="A131" s="661" t="s">
        <v>596</v>
      </c>
      <c r="B131" s="662" t="s">
        <v>4938</v>
      </c>
      <c r="C131" s="662" t="s">
        <v>2787</v>
      </c>
      <c r="D131" s="662" t="s">
        <v>2756</v>
      </c>
      <c r="E131" s="662" t="s">
        <v>2788</v>
      </c>
      <c r="F131" s="665"/>
      <c r="G131" s="665"/>
      <c r="H131" s="678">
        <v>0</v>
      </c>
      <c r="I131" s="665">
        <v>6</v>
      </c>
      <c r="J131" s="665">
        <v>1410.9800000000007</v>
      </c>
      <c r="K131" s="678">
        <v>1</v>
      </c>
      <c r="L131" s="665">
        <v>6</v>
      </c>
      <c r="M131" s="666">
        <v>1410.9800000000007</v>
      </c>
    </row>
    <row r="132" spans="1:13" ht="14.4" customHeight="1" x14ac:dyDescent="0.3">
      <c r="A132" s="661" t="s">
        <v>596</v>
      </c>
      <c r="B132" s="662" t="s">
        <v>4938</v>
      </c>
      <c r="C132" s="662" t="s">
        <v>2755</v>
      </c>
      <c r="D132" s="662" t="s">
        <v>2756</v>
      </c>
      <c r="E132" s="662" t="s">
        <v>3488</v>
      </c>
      <c r="F132" s="665"/>
      <c r="G132" s="665"/>
      <c r="H132" s="678">
        <v>0</v>
      </c>
      <c r="I132" s="665">
        <v>10</v>
      </c>
      <c r="J132" s="665">
        <v>10219.354785137863</v>
      </c>
      <c r="K132" s="678">
        <v>1</v>
      </c>
      <c r="L132" s="665">
        <v>10</v>
      </c>
      <c r="M132" s="666">
        <v>10219.354785137863</v>
      </c>
    </row>
    <row r="133" spans="1:13" ht="14.4" customHeight="1" x14ac:dyDescent="0.3">
      <c r="A133" s="661" t="s">
        <v>596</v>
      </c>
      <c r="B133" s="662" t="s">
        <v>4939</v>
      </c>
      <c r="C133" s="662" t="s">
        <v>2043</v>
      </c>
      <c r="D133" s="662" t="s">
        <v>2044</v>
      </c>
      <c r="E133" s="662" t="s">
        <v>4940</v>
      </c>
      <c r="F133" s="665"/>
      <c r="G133" s="665"/>
      <c r="H133" s="678">
        <v>0</v>
      </c>
      <c r="I133" s="665">
        <v>14.063272699999999</v>
      </c>
      <c r="J133" s="665">
        <v>36563.794007102828</v>
      </c>
      <c r="K133" s="678">
        <v>1</v>
      </c>
      <c r="L133" s="665">
        <v>14.063272699999999</v>
      </c>
      <c r="M133" s="666">
        <v>36563.794007102828</v>
      </c>
    </row>
    <row r="134" spans="1:13" ht="14.4" customHeight="1" x14ac:dyDescent="0.3">
      <c r="A134" s="661" t="s">
        <v>596</v>
      </c>
      <c r="B134" s="662" t="s">
        <v>4941</v>
      </c>
      <c r="C134" s="662" t="s">
        <v>2775</v>
      </c>
      <c r="D134" s="662" t="s">
        <v>2776</v>
      </c>
      <c r="E134" s="662" t="s">
        <v>4942</v>
      </c>
      <c r="F134" s="665"/>
      <c r="G134" s="665"/>
      <c r="H134" s="678">
        <v>0</v>
      </c>
      <c r="I134" s="665">
        <v>20</v>
      </c>
      <c r="J134" s="665">
        <v>35706.806179456275</v>
      </c>
      <c r="K134" s="678">
        <v>1</v>
      </c>
      <c r="L134" s="665">
        <v>20</v>
      </c>
      <c r="M134" s="666">
        <v>35706.806179456275</v>
      </c>
    </row>
    <row r="135" spans="1:13" ht="14.4" customHeight="1" x14ac:dyDescent="0.3">
      <c r="A135" s="661" t="s">
        <v>596</v>
      </c>
      <c r="B135" s="662" t="s">
        <v>4943</v>
      </c>
      <c r="C135" s="662" t="s">
        <v>2769</v>
      </c>
      <c r="D135" s="662" t="s">
        <v>2770</v>
      </c>
      <c r="E135" s="662" t="s">
        <v>4944</v>
      </c>
      <c r="F135" s="665"/>
      <c r="G135" s="665"/>
      <c r="H135" s="678">
        <v>0</v>
      </c>
      <c r="I135" s="665">
        <v>12</v>
      </c>
      <c r="J135" s="665">
        <v>11097.57</v>
      </c>
      <c r="K135" s="678">
        <v>1</v>
      </c>
      <c r="L135" s="665">
        <v>12</v>
      </c>
      <c r="M135" s="666">
        <v>11097.57</v>
      </c>
    </row>
    <row r="136" spans="1:13" ht="14.4" customHeight="1" x14ac:dyDescent="0.3">
      <c r="A136" s="661" t="s">
        <v>596</v>
      </c>
      <c r="B136" s="662" t="s">
        <v>4945</v>
      </c>
      <c r="C136" s="662" t="s">
        <v>2762</v>
      </c>
      <c r="D136" s="662" t="s">
        <v>4946</v>
      </c>
      <c r="E136" s="662" t="s">
        <v>2764</v>
      </c>
      <c r="F136" s="665"/>
      <c r="G136" s="665"/>
      <c r="H136" s="678">
        <v>0</v>
      </c>
      <c r="I136" s="665">
        <v>3</v>
      </c>
      <c r="J136" s="665">
        <v>66956.998386728519</v>
      </c>
      <c r="K136" s="678">
        <v>1</v>
      </c>
      <c r="L136" s="665">
        <v>3</v>
      </c>
      <c r="M136" s="666">
        <v>66956.998386728519</v>
      </c>
    </row>
    <row r="137" spans="1:13" ht="14.4" customHeight="1" x14ac:dyDescent="0.3">
      <c r="A137" s="661" t="s">
        <v>596</v>
      </c>
      <c r="B137" s="662" t="s">
        <v>4947</v>
      </c>
      <c r="C137" s="662" t="s">
        <v>2814</v>
      </c>
      <c r="D137" s="662" t="s">
        <v>4948</v>
      </c>
      <c r="E137" s="662" t="s">
        <v>4949</v>
      </c>
      <c r="F137" s="665"/>
      <c r="G137" s="665"/>
      <c r="H137" s="678">
        <v>0</v>
      </c>
      <c r="I137" s="665">
        <v>2</v>
      </c>
      <c r="J137" s="665">
        <v>3587.3999999999992</v>
      </c>
      <c r="K137" s="678">
        <v>1</v>
      </c>
      <c r="L137" s="665">
        <v>2</v>
      </c>
      <c r="M137" s="666">
        <v>3587.3999999999992</v>
      </c>
    </row>
    <row r="138" spans="1:13" ht="14.4" customHeight="1" x14ac:dyDescent="0.3">
      <c r="A138" s="661" t="s">
        <v>596</v>
      </c>
      <c r="B138" s="662" t="s">
        <v>4950</v>
      </c>
      <c r="C138" s="662" t="s">
        <v>2451</v>
      </c>
      <c r="D138" s="662" t="s">
        <v>1967</v>
      </c>
      <c r="E138" s="662" t="s">
        <v>2452</v>
      </c>
      <c r="F138" s="665"/>
      <c r="G138" s="665"/>
      <c r="H138" s="678">
        <v>0</v>
      </c>
      <c r="I138" s="665">
        <v>15</v>
      </c>
      <c r="J138" s="665">
        <v>1576.3184894970916</v>
      </c>
      <c r="K138" s="678">
        <v>1</v>
      </c>
      <c r="L138" s="665">
        <v>15</v>
      </c>
      <c r="M138" s="666">
        <v>1576.3184894970916</v>
      </c>
    </row>
    <row r="139" spans="1:13" ht="14.4" customHeight="1" x14ac:dyDescent="0.3">
      <c r="A139" s="661" t="s">
        <v>596</v>
      </c>
      <c r="B139" s="662" t="s">
        <v>4951</v>
      </c>
      <c r="C139" s="662" t="s">
        <v>2729</v>
      </c>
      <c r="D139" s="662" t="s">
        <v>2730</v>
      </c>
      <c r="E139" s="662" t="s">
        <v>4952</v>
      </c>
      <c r="F139" s="665"/>
      <c r="G139" s="665"/>
      <c r="H139" s="678">
        <v>0</v>
      </c>
      <c r="I139" s="665">
        <v>16</v>
      </c>
      <c r="J139" s="665">
        <v>13855.839168131713</v>
      </c>
      <c r="K139" s="678">
        <v>1</v>
      </c>
      <c r="L139" s="665">
        <v>16</v>
      </c>
      <c r="M139" s="666">
        <v>13855.839168131713</v>
      </c>
    </row>
    <row r="140" spans="1:13" ht="14.4" customHeight="1" x14ac:dyDescent="0.3">
      <c r="A140" s="661" t="s">
        <v>596</v>
      </c>
      <c r="B140" s="662" t="s">
        <v>4953</v>
      </c>
      <c r="C140" s="662" t="s">
        <v>2483</v>
      </c>
      <c r="D140" s="662" t="s">
        <v>2484</v>
      </c>
      <c r="E140" s="662" t="s">
        <v>2485</v>
      </c>
      <c r="F140" s="665"/>
      <c r="G140" s="665"/>
      <c r="H140" s="678">
        <v>0</v>
      </c>
      <c r="I140" s="665">
        <v>33</v>
      </c>
      <c r="J140" s="665">
        <v>944.83892325325451</v>
      </c>
      <c r="K140" s="678">
        <v>1</v>
      </c>
      <c r="L140" s="665">
        <v>33</v>
      </c>
      <c r="M140" s="666">
        <v>944.83892325325451</v>
      </c>
    </row>
    <row r="141" spans="1:13" ht="14.4" customHeight="1" x14ac:dyDescent="0.3">
      <c r="A141" s="661" t="s">
        <v>596</v>
      </c>
      <c r="B141" s="662" t="s">
        <v>4953</v>
      </c>
      <c r="C141" s="662" t="s">
        <v>2487</v>
      </c>
      <c r="D141" s="662" t="s">
        <v>2488</v>
      </c>
      <c r="E141" s="662" t="s">
        <v>4954</v>
      </c>
      <c r="F141" s="665"/>
      <c r="G141" s="665"/>
      <c r="H141" s="678">
        <v>0</v>
      </c>
      <c r="I141" s="665">
        <v>40</v>
      </c>
      <c r="J141" s="665">
        <v>2189.1983874001558</v>
      </c>
      <c r="K141" s="678">
        <v>1</v>
      </c>
      <c r="L141" s="665">
        <v>40</v>
      </c>
      <c r="M141" s="666">
        <v>2189.1983874001558</v>
      </c>
    </row>
    <row r="142" spans="1:13" ht="14.4" customHeight="1" x14ac:dyDescent="0.3">
      <c r="A142" s="661" t="s">
        <v>596</v>
      </c>
      <c r="B142" s="662" t="s">
        <v>4953</v>
      </c>
      <c r="C142" s="662" t="s">
        <v>2491</v>
      </c>
      <c r="D142" s="662" t="s">
        <v>2492</v>
      </c>
      <c r="E142" s="662" t="s">
        <v>4955</v>
      </c>
      <c r="F142" s="665"/>
      <c r="G142" s="665"/>
      <c r="H142" s="678">
        <v>0</v>
      </c>
      <c r="I142" s="665">
        <v>58</v>
      </c>
      <c r="J142" s="665">
        <v>2578.1523243272645</v>
      </c>
      <c r="K142" s="678">
        <v>1</v>
      </c>
      <c r="L142" s="665">
        <v>58</v>
      </c>
      <c r="M142" s="666">
        <v>2578.1523243272645</v>
      </c>
    </row>
    <row r="143" spans="1:13" ht="14.4" customHeight="1" x14ac:dyDescent="0.3">
      <c r="A143" s="661" t="s">
        <v>596</v>
      </c>
      <c r="B143" s="662" t="s">
        <v>4953</v>
      </c>
      <c r="C143" s="662" t="s">
        <v>2745</v>
      </c>
      <c r="D143" s="662" t="s">
        <v>2746</v>
      </c>
      <c r="E143" s="662" t="s">
        <v>3544</v>
      </c>
      <c r="F143" s="665"/>
      <c r="G143" s="665"/>
      <c r="H143" s="678">
        <v>0</v>
      </c>
      <c r="I143" s="665">
        <v>2</v>
      </c>
      <c r="J143" s="665">
        <v>245.51293591258013</v>
      </c>
      <c r="K143" s="678">
        <v>1</v>
      </c>
      <c r="L143" s="665">
        <v>2</v>
      </c>
      <c r="M143" s="666">
        <v>245.51293591258013</v>
      </c>
    </row>
    <row r="144" spans="1:13" ht="14.4" customHeight="1" x14ac:dyDescent="0.3">
      <c r="A144" s="661" t="s">
        <v>596</v>
      </c>
      <c r="B144" s="662" t="s">
        <v>4953</v>
      </c>
      <c r="C144" s="662" t="s">
        <v>2549</v>
      </c>
      <c r="D144" s="662" t="s">
        <v>2550</v>
      </c>
      <c r="E144" s="662" t="s">
        <v>4956</v>
      </c>
      <c r="F144" s="665"/>
      <c r="G144" s="665"/>
      <c r="H144" s="678">
        <v>0</v>
      </c>
      <c r="I144" s="665">
        <v>8</v>
      </c>
      <c r="J144" s="665">
        <v>168.87951056184318</v>
      </c>
      <c r="K144" s="678">
        <v>1</v>
      </c>
      <c r="L144" s="665">
        <v>8</v>
      </c>
      <c r="M144" s="666">
        <v>168.87951056184318</v>
      </c>
    </row>
    <row r="145" spans="1:13" ht="14.4" customHeight="1" x14ac:dyDescent="0.3">
      <c r="A145" s="661" t="s">
        <v>596</v>
      </c>
      <c r="B145" s="662" t="s">
        <v>4953</v>
      </c>
      <c r="C145" s="662" t="s">
        <v>2553</v>
      </c>
      <c r="D145" s="662" t="s">
        <v>2550</v>
      </c>
      <c r="E145" s="662" t="s">
        <v>4957</v>
      </c>
      <c r="F145" s="665"/>
      <c r="G145" s="665"/>
      <c r="H145" s="678">
        <v>0</v>
      </c>
      <c r="I145" s="665">
        <v>15</v>
      </c>
      <c r="J145" s="665">
        <v>1422.907129420656</v>
      </c>
      <c r="K145" s="678">
        <v>1</v>
      </c>
      <c r="L145" s="665">
        <v>15</v>
      </c>
      <c r="M145" s="666">
        <v>1422.907129420656</v>
      </c>
    </row>
    <row r="146" spans="1:13" ht="14.4" customHeight="1" x14ac:dyDescent="0.3">
      <c r="A146" s="661" t="s">
        <v>596</v>
      </c>
      <c r="B146" s="662" t="s">
        <v>4958</v>
      </c>
      <c r="C146" s="662" t="s">
        <v>2722</v>
      </c>
      <c r="D146" s="662" t="s">
        <v>4959</v>
      </c>
      <c r="E146" s="662" t="s">
        <v>4960</v>
      </c>
      <c r="F146" s="665"/>
      <c r="G146" s="665"/>
      <c r="H146" s="678">
        <v>0</v>
      </c>
      <c r="I146" s="665">
        <v>1</v>
      </c>
      <c r="J146" s="665">
        <v>357.32000000000011</v>
      </c>
      <c r="K146" s="678">
        <v>1</v>
      </c>
      <c r="L146" s="665">
        <v>1</v>
      </c>
      <c r="M146" s="666">
        <v>357.32000000000011</v>
      </c>
    </row>
    <row r="147" spans="1:13" ht="14.4" customHeight="1" x14ac:dyDescent="0.3">
      <c r="A147" s="661" t="s">
        <v>596</v>
      </c>
      <c r="B147" s="662" t="s">
        <v>4958</v>
      </c>
      <c r="C147" s="662" t="s">
        <v>4961</v>
      </c>
      <c r="D147" s="662" t="s">
        <v>4962</v>
      </c>
      <c r="E147" s="662" t="s">
        <v>4963</v>
      </c>
      <c r="F147" s="665"/>
      <c r="G147" s="665"/>
      <c r="H147" s="678">
        <v>0</v>
      </c>
      <c r="I147" s="665">
        <v>1</v>
      </c>
      <c r="J147" s="665">
        <v>126.89</v>
      </c>
      <c r="K147" s="678">
        <v>1</v>
      </c>
      <c r="L147" s="665">
        <v>1</v>
      </c>
      <c r="M147" s="666">
        <v>126.89</v>
      </c>
    </row>
    <row r="148" spans="1:13" ht="14.4" customHeight="1" x14ac:dyDescent="0.3">
      <c r="A148" s="661" t="s">
        <v>596</v>
      </c>
      <c r="B148" s="662" t="s">
        <v>4958</v>
      </c>
      <c r="C148" s="662" t="s">
        <v>2647</v>
      </c>
      <c r="D148" s="662" t="s">
        <v>4959</v>
      </c>
      <c r="E148" s="662" t="s">
        <v>4964</v>
      </c>
      <c r="F148" s="665"/>
      <c r="G148" s="665"/>
      <c r="H148" s="678">
        <v>0</v>
      </c>
      <c r="I148" s="665">
        <v>5</v>
      </c>
      <c r="J148" s="665">
        <v>505.31982812343665</v>
      </c>
      <c r="K148" s="678">
        <v>1</v>
      </c>
      <c r="L148" s="665">
        <v>5</v>
      </c>
      <c r="M148" s="666">
        <v>505.31982812343665</v>
      </c>
    </row>
    <row r="149" spans="1:13" ht="14.4" customHeight="1" x14ac:dyDescent="0.3">
      <c r="A149" s="661" t="s">
        <v>596</v>
      </c>
      <c r="B149" s="662" t="s">
        <v>4965</v>
      </c>
      <c r="C149" s="662" t="s">
        <v>4966</v>
      </c>
      <c r="D149" s="662" t="s">
        <v>4967</v>
      </c>
      <c r="E149" s="662" t="s">
        <v>4968</v>
      </c>
      <c r="F149" s="665"/>
      <c r="G149" s="665"/>
      <c r="H149" s="678">
        <v>0</v>
      </c>
      <c r="I149" s="665">
        <v>2</v>
      </c>
      <c r="J149" s="665">
        <v>348.56</v>
      </c>
      <c r="K149" s="678">
        <v>1</v>
      </c>
      <c r="L149" s="665">
        <v>2</v>
      </c>
      <c r="M149" s="666">
        <v>348.56</v>
      </c>
    </row>
    <row r="150" spans="1:13" ht="14.4" customHeight="1" x14ac:dyDescent="0.3">
      <c r="A150" s="661" t="s">
        <v>596</v>
      </c>
      <c r="B150" s="662" t="s">
        <v>4969</v>
      </c>
      <c r="C150" s="662" t="s">
        <v>2718</v>
      </c>
      <c r="D150" s="662" t="s">
        <v>4970</v>
      </c>
      <c r="E150" s="662" t="s">
        <v>4971</v>
      </c>
      <c r="F150" s="665"/>
      <c r="G150" s="665"/>
      <c r="H150" s="678">
        <v>0</v>
      </c>
      <c r="I150" s="665">
        <v>1</v>
      </c>
      <c r="J150" s="665">
        <v>80.52</v>
      </c>
      <c r="K150" s="678">
        <v>1</v>
      </c>
      <c r="L150" s="665">
        <v>1</v>
      </c>
      <c r="M150" s="666">
        <v>80.52</v>
      </c>
    </row>
    <row r="151" spans="1:13" ht="14.4" customHeight="1" x14ac:dyDescent="0.3">
      <c r="A151" s="661" t="s">
        <v>596</v>
      </c>
      <c r="B151" s="662" t="s">
        <v>4969</v>
      </c>
      <c r="C151" s="662" t="s">
        <v>2569</v>
      </c>
      <c r="D151" s="662" t="s">
        <v>4148</v>
      </c>
      <c r="E151" s="662" t="s">
        <v>4972</v>
      </c>
      <c r="F151" s="665"/>
      <c r="G151" s="665"/>
      <c r="H151" s="678">
        <v>0</v>
      </c>
      <c r="I151" s="665">
        <v>6</v>
      </c>
      <c r="J151" s="665">
        <v>1937.4075158296268</v>
      </c>
      <c r="K151" s="678">
        <v>1</v>
      </c>
      <c r="L151" s="665">
        <v>6</v>
      </c>
      <c r="M151" s="666">
        <v>1937.4075158296268</v>
      </c>
    </row>
    <row r="152" spans="1:13" ht="14.4" customHeight="1" x14ac:dyDescent="0.3">
      <c r="A152" s="661" t="s">
        <v>596</v>
      </c>
      <c r="B152" s="662" t="s">
        <v>4973</v>
      </c>
      <c r="C152" s="662" t="s">
        <v>1272</v>
      </c>
      <c r="D152" s="662" t="s">
        <v>1273</v>
      </c>
      <c r="E152" s="662" t="s">
        <v>4974</v>
      </c>
      <c r="F152" s="665"/>
      <c r="G152" s="665"/>
      <c r="H152" s="678">
        <v>0</v>
      </c>
      <c r="I152" s="665">
        <v>3</v>
      </c>
      <c r="J152" s="665">
        <v>728.58799999999974</v>
      </c>
      <c r="K152" s="678">
        <v>1</v>
      </c>
      <c r="L152" s="665">
        <v>3</v>
      </c>
      <c r="M152" s="666">
        <v>728.58799999999974</v>
      </c>
    </row>
    <row r="153" spans="1:13" ht="14.4" customHeight="1" x14ac:dyDescent="0.3">
      <c r="A153" s="661" t="s">
        <v>596</v>
      </c>
      <c r="B153" s="662" t="s">
        <v>4975</v>
      </c>
      <c r="C153" s="662" t="s">
        <v>2575</v>
      </c>
      <c r="D153" s="662" t="s">
        <v>4976</v>
      </c>
      <c r="E153" s="662" t="s">
        <v>4977</v>
      </c>
      <c r="F153" s="665"/>
      <c r="G153" s="665"/>
      <c r="H153" s="678">
        <v>0</v>
      </c>
      <c r="I153" s="665">
        <v>3</v>
      </c>
      <c r="J153" s="665">
        <v>141.17000000000004</v>
      </c>
      <c r="K153" s="678">
        <v>1</v>
      </c>
      <c r="L153" s="665">
        <v>3</v>
      </c>
      <c r="M153" s="666">
        <v>141.17000000000004</v>
      </c>
    </row>
    <row r="154" spans="1:13" ht="14.4" customHeight="1" x14ac:dyDescent="0.3">
      <c r="A154" s="661" t="s">
        <v>596</v>
      </c>
      <c r="B154" s="662" t="s">
        <v>4975</v>
      </c>
      <c r="C154" s="662" t="s">
        <v>2706</v>
      </c>
      <c r="D154" s="662" t="s">
        <v>4978</v>
      </c>
      <c r="E154" s="662" t="s">
        <v>4979</v>
      </c>
      <c r="F154" s="665"/>
      <c r="G154" s="665"/>
      <c r="H154" s="678">
        <v>0</v>
      </c>
      <c r="I154" s="665">
        <v>7</v>
      </c>
      <c r="J154" s="665">
        <v>431.73949575763527</v>
      </c>
      <c r="K154" s="678">
        <v>1</v>
      </c>
      <c r="L154" s="665">
        <v>7</v>
      </c>
      <c r="M154" s="666">
        <v>431.73949575763527</v>
      </c>
    </row>
    <row r="155" spans="1:13" ht="14.4" customHeight="1" x14ac:dyDescent="0.3">
      <c r="A155" s="661" t="s">
        <v>596</v>
      </c>
      <c r="B155" s="662" t="s">
        <v>4980</v>
      </c>
      <c r="C155" s="662" t="s">
        <v>2469</v>
      </c>
      <c r="D155" s="662" t="s">
        <v>2470</v>
      </c>
      <c r="E155" s="662" t="s">
        <v>2481</v>
      </c>
      <c r="F155" s="665"/>
      <c r="G155" s="665"/>
      <c r="H155" s="678">
        <v>0</v>
      </c>
      <c r="I155" s="665">
        <v>11</v>
      </c>
      <c r="J155" s="665">
        <v>1520.7497558561499</v>
      </c>
      <c r="K155" s="678">
        <v>1</v>
      </c>
      <c r="L155" s="665">
        <v>11</v>
      </c>
      <c r="M155" s="666">
        <v>1520.7497558561499</v>
      </c>
    </row>
    <row r="156" spans="1:13" ht="14.4" customHeight="1" x14ac:dyDescent="0.3">
      <c r="A156" s="661" t="s">
        <v>596</v>
      </c>
      <c r="B156" s="662" t="s">
        <v>4981</v>
      </c>
      <c r="C156" s="662" t="s">
        <v>2621</v>
      </c>
      <c r="D156" s="662" t="s">
        <v>2622</v>
      </c>
      <c r="E156" s="662" t="s">
        <v>968</v>
      </c>
      <c r="F156" s="665"/>
      <c r="G156" s="665"/>
      <c r="H156" s="678">
        <v>0</v>
      </c>
      <c r="I156" s="665">
        <v>25</v>
      </c>
      <c r="J156" s="665">
        <v>943.24813546115274</v>
      </c>
      <c r="K156" s="678">
        <v>1</v>
      </c>
      <c r="L156" s="665">
        <v>25</v>
      </c>
      <c r="M156" s="666">
        <v>943.24813546115274</v>
      </c>
    </row>
    <row r="157" spans="1:13" ht="14.4" customHeight="1" x14ac:dyDescent="0.3">
      <c r="A157" s="661" t="s">
        <v>596</v>
      </c>
      <c r="B157" s="662" t="s">
        <v>4981</v>
      </c>
      <c r="C157" s="662" t="s">
        <v>2715</v>
      </c>
      <c r="D157" s="662" t="s">
        <v>2466</v>
      </c>
      <c r="E157" s="662" t="s">
        <v>1128</v>
      </c>
      <c r="F157" s="665"/>
      <c r="G157" s="665"/>
      <c r="H157" s="678">
        <v>0</v>
      </c>
      <c r="I157" s="665">
        <v>9</v>
      </c>
      <c r="J157" s="665">
        <v>604.46887046993061</v>
      </c>
      <c r="K157" s="678">
        <v>1</v>
      </c>
      <c r="L157" s="665">
        <v>9</v>
      </c>
      <c r="M157" s="666">
        <v>604.46887046993061</v>
      </c>
    </row>
    <row r="158" spans="1:13" ht="14.4" customHeight="1" x14ac:dyDescent="0.3">
      <c r="A158" s="661" t="s">
        <v>596</v>
      </c>
      <c r="B158" s="662" t="s">
        <v>4981</v>
      </c>
      <c r="C158" s="662" t="s">
        <v>2465</v>
      </c>
      <c r="D158" s="662" t="s">
        <v>2466</v>
      </c>
      <c r="E158" s="662" t="s">
        <v>2467</v>
      </c>
      <c r="F158" s="665"/>
      <c r="G158" s="665"/>
      <c r="H158" s="678">
        <v>0</v>
      </c>
      <c r="I158" s="665">
        <v>3</v>
      </c>
      <c r="J158" s="665">
        <v>597.0082703561053</v>
      </c>
      <c r="K158" s="678">
        <v>1</v>
      </c>
      <c r="L158" s="665">
        <v>3</v>
      </c>
      <c r="M158" s="666">
        <v>597.0082703561053</v>
      </c>
    </row>
    <row r="159" spans="1:13" ht="14.4" customHeight="1" x14ac:dyDescent="0.3">
      <c r="A159" s="661" t="s">
        <v>596</v>
      </c>
      <c r="B159" s="662" t="s">
        <v>4982</v>
      </c>
      <c r="C159" s="662" t="s">
        <v>2602</v>
      </c>
      <c r="D159" s="662" t="s">
        <v>2603</v>
      </c>
      <c r="E159" s="662" t="s">
        <v>2604</v>
      </c>
      <c r="F159" s="665"/>
      <c r="G159" s="665"/>
      <c r="H159" s="678">
        <v>0</v>
      </c>
      <c r="I159" s="665">
        <v>1</v>
      </c>
      <c r="J159" s="665">
        <v>99.140000000000029</v>
      </c>
      <c r="K159" s="678">
        <v>1</v>
      </c>
      <c r="L159" s="665">
        <v>1</v>
      </c>
      <c r="M159" s="666">
        <v>99.140000000000029</v>
      </c>
    </row>
    <row r="160" spans="1:13" ht="14.4" customHeight="1" x14ac:dyDescent="0.3">
      <c r="A160" s="661" t="s">
        <v>596</v>
      </c>
      <c r="B160" s="662" t="s">
        <v>4983</v>
      </c>
      <c r="C160" s="662" t="s">
        <v>2667</v>
      </c>
      <c r="D160" s="662" t="s">
        <v>2668</v>
      </c>
      <c r="E160" s="662" t="s">
        <v>968</v>
      </c>
      <c r="F160" s="665"/>
      <c r="G160" s="665"/>
      <c r="H160" s="678">
        <v>0</v>
      </c>
      <c r="I160" s="665">
        <v>2</v>
      </c>
      <c r="J160" s="665">
        <v>198.27839720779204</v>
      </c>
      <c r="K160" s="678">
        <v>1</v>
      </c>
      <c r="L160" s="665">
        <v>2</v>
      </c>
      <c r="M160" s="666">
        <v>198.27839720779204</v>
      </c>
    </row>
    <row r="161" spans="1:13" ht="14.4" customHeight="1" x14ac:dyDescent="0.3">
      <c r="A161" s="661" t="s">
        <v>596</v>
      </c>
      <c r="B161" s="662" t="s">
        <v>4984</v>
      </c>
      <c r="C161" s="662" t="s">
        <v>4216</v>
      </c>
      <c r="D161" s="662" t="s">
        <v>4213</v>
      </c>
      <c r="E161" s="662" t="s">
        <v>4217</v>
      </c>
      <c r="F161" s="665"/>
      <c r="G161" s="665"/>
      <c r="H161" s="678">
        <v>0</v>
      </c>
      <c r="I161" s="665">
        <v>1</v>
      </c>
      <c r="J161" s="665">
        <v>99.98</v>
      </c>
      <c r="K161" s="678">
        <v>1</v>
      </c>
      <c r="L161" s="665">
        <v>1</v>
      </c>
      <c r="M161" s="666">
        <v>99.98</v>
      </c>
    </row>
    <row r="162" spans="1:13" ht="14.4" customHeight="1" x14ac:dyDescent="0.3">
      <c r="A162" s="661" t="s">
        <v>596</v>
      </c>
      <c r="B162" s="662" t="s">
        <v>4984</v>
      </c>
      <c r="C162" s="662" t="s">
        <v>2737</v>
      </c>
      <c r="D162" s="662" t="s">
        <v>4985</v>
      </c>
      <c r="E162" s="662" t="s">
        <v>2739</v>
      </c>
      <c r="F162" s="665"/>
      <c r="G162" s="665"/>
      <c r="H162" s="678">
        <v>0</v>
      </c>
      <c r="I162" s="665">
        <v>1</v>
      </c>
      <c r="J162" s="665">
        <v>133.29916415327421</v>
      </c>
      <c r="K162" s="678">
        <v>1</v>
      </c>
      <c r="L162" s="665">
        <v>1</v>
      </c>
      <c r="M162" s="666">
        <v>133.29916415327421</v>
      </c>
    </row>
    <row r="163" spans="1:13" ht="14.4" customHeight="1" x14ac:dyDescent="0.3">
      <c r="A163" s="661" t="s">
        <v>596</v>
      </c>
      <c r="B163" s="662" t="s">
        <v>4986</v>
      </c>
      <c r="C163" s="662" t="s">
        <v>1368</v>
      </c>
      <c r="D163" s="662" t="s">
        <v>2655</v>
      </c>
      <c r="E163" s="662" t="s">
        <v>2656</v>
      </c>
      <c r="F163" s="665"/>
      <c r="G163" s="665"/>
      <c r="H163" s="678">
        <v>0</v>
      </c>
      <c r="I163" s="665">
        <v>1</v>
      </c>
      <c r="J163" s="665">
        <v>77.810000000000016</v>
      </c>
      <c r="K163" s="678">
        <v>1</v>
      </c>
      <c r="L163" s="665">
        <v>1</v>
      </c>
      <c r="M163" s="666">
        <v>77.810000000000016</v>
      </c>
    </row>
    <row r="164" spans="1:13" ht="14.4" customHeight="1" x14ac:dyDescent="0.3">
      <c r="A164" s="661" t="s">
        <v>596</v>
      </c>
      <c r="B164" s="662" t="s">
        <v>4986</v>
      </c>
      <c r="C164" s="662" t="s">
        <v>2565</v>
      </c>
      <c r="D164" s="662" t="s">
        <v>2566</v>
      </c>
      <c r="E164" s="662" t="s">
        <v>2567</v>
      </c>
      <c r="F164" s="665"/>
      <c r="G164" s="665"/>
      <c r="H164" s="678">
        <v>0</v>
      </c>
      <c r="I164" s="665">
        <v>1</v>
      </c>
      <c r="J164" s="665">
        <v>116.71981830399294</v>
      </c>
      <c r="K164" s="678">
        <v>1</v>
      </c>
      <c r="L164" s="665">
        <v>1</v>
      </c>
      <c r="M164" s="666">
        <v>116.71981830399294</v>
      </c>
    </row>
    <row r="165" spans="1:13" ht="14.4" customHeight="1" x14ac:dyDescent="0.3">
      <c r="A165" s="661" t="s">
        <v>596</v>
      </c>
      <c r="B165" s="662" t="s">
        <v>4987</v>
      </c>
      <c r="C165" s="662" t="s">
        <v>2625</v>
      </c>
      <c r="D165" s="662" t="s">
        <v>2626</v>
      </c>
      <c r="E165" s="662" t="s">
        <v>4988</v>
      </c>
      <c r="F165" s="665"/>
      <c r="G165" s="665"/>
      <c r="H165" s="678">
        <v>0</v>
      </c>
      <c r="I165" s="665">
        <v>5</v>
      </c>
      <c r="J165" s="665">
        <v>244.36000000000007</v>
      </c>
      <c r="K165" s="678">
        <v>1</v>
      </c>
      <c r="L165" s="665">
        <v>5</v>
      </c>
      <c r="M165" s="666">
        <v>244.36000000000007</v>
      </c>
    </row>
    <row r="166" spans="1:13" ht="14.4" customHeight="1" x14ac:dyDescent="0.3">
      <c r="A166" s="661" t="s">
        <v>596</v>
      </c>
      <c r="B166" s="662" t="s">
        <v>4987</v>
      </c>
      <c r="C166" s="662" t="s">
        <v>2545</v>
      </c>
      <c r="D166" s="662" t="s">
        <v>2546</v>
      </c>
      <c r="E166" s="662" t="s">
        <v>1033</v>
      </c>
      <c r="F166" s="665"/>
      <c r="G166" s="665"/>
      <c r="H166" s="678">
        <v>0</v>
      </c>
      <c r="I166" s="665">
        <v>8</v>
      </c>
      <c r="J166" s="665">
        <v>641.43867544113778</v>
      </c>
      <c r="K166" s="678">
        <v>1</v>
      </c>
      <c r="L166" s="665">
        <v>8</v>
      </c>
      <c r="M166" s="666">
        <v>641.43867544113778</v>
      </c>
    </row>
    <row r="167" spans="1:13" ht="14.4" customHeight="1" x14ac:dyDescent="0.3">
      <c r="A167" s="661" t="s">
        <v>596</v>
      </c>
      <c r="B167" s="662" t="s">
        <v>4989</v>
      </c>
      <c r="C167" s="662" t="s">
        <v>2698</v>
      </c>
      <c r="D167" s="662" t="s">
        <v>2699</v>
      </c>
      <c r="E167" s="662" t="s">
        <v>2000</v>
      </c>
      <c r="F167" s="665"/>
      <c r="G167" s="665"/>
      <c r="H167" s="678">
        <v>0</v>
      </c>
      <c r="I167" s="665">
        <v>1</v>
      </c>
      <c r="J167" s="665">
        <v>1119.5600000000004</v>
      </c>
      <c r="K167" s="678">
        <v>1</v>
      </c>
      <c r="L167" s="665">
        <v>1</v>
      </c>
      <c r="M167" s="666">
        <v>1119.5600000000004</v>
      </c>
    </row>
    <row r="168" spans="1:13" ht="14.4" customHeight="1" x14ac:dyDescent="0.3">
      <c r="A168" s="661" t="s">
        <v>596</v>
      </c>
      <c r="B168" s="662" t="s">
        <v>4990</v>
      </c>
      <c r="C168" s="662" t="s">
        <v>2136</v>
      </c>
      <c r="D168" s="662" t="s">
        <v>2137</v>
      </c>
      <c r="E168" s="662" t="s">
        <v>2138</v>
      </c>
      <c r="F168" s="665"/>
      <c r="G168" s="665"/>
      <c r="H168" s="678">
        <v>0</v>
      </c>
      <c r="I168" s="665">
        <v>1</v>
      </c>
      <c r="J168" s="665">
        <v>393.15000000000009</v>
      </c>
      <c r="K168" s="678">
        <v>1</v>
      </c>
      <c r="L168" s="665">
        <v>1</v>
      </c>
      <c r="M168" s="666">
        <v>393.15000000000009</v>
      </c>
    </row>
    <row r="169" spans="1:13" ht="14.4" customHeight="1" x14ac:dyDescent="0.3">
      <c r="A169" s="661" t="s">
        <v>596</v>
      </c>
      <c r="B169" s="662" t="s">
        <v>4991</v>
      </c>
      <c r="C169" s="662" t="s">
        <v>2443</v>
      </c>
      <c r="D169" s="662" t="s">
        <v>2444</v>
      </c>
      <c r="E169" s="662" t="s">
        <v>4992</v>
      </c>
      <c r="F169" s="665"/>
      <c r="G169" s="665"/>
      <c r="H169" s="678">
        <v>0</v>
      </c>
      <c r="I169" s="665">
        <v>34</v>
      </c>
      <c r="J169" s="665">
        <v>3999.9389085532766</v>
      </c>
      <c r="K169" s="678">
        <v>1</v>
      </c>
      <c r="L169" s="665">
        <v>34</v>
      </c>
      <c r="M169" s="666">
        <v>3999.9389085532766</v>
      </c>
    </row>
    <row r="170" spans="1:13" ht="14.4" customHeight="1" x14ac:dyDescent="0.3">
      <c r="A170" s="661" t="s">
        <v>596</v>
      </c>
      <c r="B170" s="662" t="s">
        <v>4991</v>
      </c>
      <c r="C170" s="662" t="s">
        <v>2560</v>
      </c>
      <c r="D170" s="662" t="s">
        <v>2444</v>
      </c>
      <c r="E170" s="662" t="s">
        <v>968</v>
      </c>
      <c r="F170" s="665"/>
      <c r="G170" s="665"/>
      <c r="H170" s="678">
        <v>0</v>
      </c>
      <c r="I170" s="665">
        <v>78</v>
      </c>
      <c r="J170" s="665">
        <v>4349.2800295354346</v>
      </c>
      <c r="K170" s="678">
        <v>1</v>
      </c>
      <c r="L170" s="665">
        <v>78</v>
      </c>
      <c r="M170" s="666">
        <v>4349.2800295354346</v>
      </c>
    </row>
    <row r="171" spans="1:13" ht="14.4" customHeight="1" x14ac:dyDescent="0.3">
      <c r="A171" s="661" t="s">
        <v>596</v>
      </c>
      <c r="B171" s="662" t="s">
        <v>4991</v>
      </c>
      <c r="C171" s="662" t="s">
        <v>2673</v>
      </c>
      <c r="D171" s="662" t="s">
        <v>2444</v>
      </c>
      <c r="E171" s="662" t="s">
        <v>2674</v>
      </c>
      <c r="F171" s="665"/>
      <c r="G171" s="665"/>
      <c r="H171" s="678">
        <v>0</v>
      </c>
      <c r="I171" s="665">
        <v>15</v>
      </c>
      <c r="J171" s="665">
        <v>1943.038987206942</v>
      </c>
      <c r="K171" s="678">
        <v>1</v>
      </c>
      <c r="L171" s="665">
        <v>15</v>
      </c>
      <c r="M171" s="666">
        <v>1943.038987206942</v>
      </c>
    </row>
    <row r="172" spans="1:13" ht="14.4" customHeight="1" x14ac:dyDescent="0.3">
      <c r="A172" s="661" t="s">
        <v>596</v>
      </c>
      <c r="B172" s="662" t="s">
        <v>4993</v>
      </c>
      <c r="C172" s="662" t="s">
        <v>2691</v>
      </c>
      <c r="D172" s="662" t="s">
        <v>2692</v>
      </c>
      <c r="E172" s="662" t="s">
        <v>2591</v>
      </c>
      <c r="F172" s="665"/>
      <c r="G172" s="665"/>
      <c r="H172" s="678">
        <v>0</v>
      </c>
      <c r="I172" s="665">
        <v>1</v>
      </c>
      <c r="J172" s="665">
        <v>258.19000000000005</v>
      </c>
      <c r="K172" s="678">
        <v>1</v>
      </c>
      <c r="L172" s="665">
        <v>1</v>
      </c>
      <c r="M172" s="666">
        <v>258.19000000000005</v>
      </c>
    </row>
    <row r="173" spans="1:13" ht="14.4" customHeight="1" x14ac:dyDescent="0.3">
      <c r="A173" s="661" t="s">
        <v>596</v>
      </c>
      <c r="B173" s="662" t="s">
        <v>4994</v>
      </c>
      <c r="C173" s="662" t="s">
        <v>4995</v>
      </c>
      <c r="D173" s="662" t="s">
        <v>4996</v>
      </c>
      <c r="E173" s="662" t="s">
        <v>2735</v>
      </c>
      <c r="F173" s="665"/>
      <c r="G173" s="665"/>
      <c r="H173" s="678">
        <v>0</v>
      </c>
      <c r="I173" s="665">
        <v>1</v>
      </c>
      <c r="J173" s="665">
        <v>89.32</v>
      </c>
      <c r="K173" s="678">
        <v>1</v>
      </c>
      <c r="L173" s="665">
        <v>1</v>
      </c>
      <c r="M173" s="666">
        <v>89.32</v>
      </c>
    </row>
    <row r="174" spans="1:13" ht="14.4" customHeight="1" x14ac:dyDescent="0.3">
      <c r="A174" s="661" t="s">
        <v>596</v>
      </c>
      <c r="B174" s="662" t="s">
        <v>4997</v>
      </c>
      <c r="C174" s="662" t="s">
        <v>2766</v>
      </c>
      <c r="D174" s="662" t="s">
        <v>2767</v>
      </c>
      <c r="E174" s="662" t="s">
        <v>4998</v>
      </c>
      <c r="F174" s="665"/>
      <c r="G174" s="665"/>
      <c r="H174" s="678">
        <v>0</v>
      </c>
      <c r="I174" s="665">
        <v>1</v>
      </c>
      <c r="J174" s="665">
        <v>245.55691650865805</v>
      </c>
      <c r="K174" s="678">
        <v>1</v>
      </c>
      <c r="L174" s="665">
        <v>1</v>
      </c>
      <c r="M174" s="666">
        <v>245.55691650865805</v>
      </c>
    </row>
    <row r="175" spans="1:13" ht="14.4" customHeight="1" x14ac:dyDescent="0.3">
      <c r="A175" s="661" t="s">
        <v>596</v>
      </c>
      <c r="B175" s="662" t="s">
        <v>4997</v>
      </c>
      <c r="C175" s="662" t="s">
        <v>2819</v>
      </c>
      <c r="D175" s="662" t="s">
        <v>2820</v>
      </c>
      <c r="E175" s="662" t="s">
        <v>2821</v>
      </c>
      <c r="F175" s="665"/>
      <c r="G175" s="665"/>
      <c r="H175" s="678">
        <v>0</v>
      </c>
      <c r="I175" s="665">
        <v>3</v>
      </c>
      <c r="J175" s="665">
        <v>608.57999313932862</v>
      </c>
      <c r="K175" s="678">
        <v>1</v>
      </c>
      <c r="L175" s="665">
        <v>3</v>
      </c>
      <c r="M175" s="666">
        <v>608.57999313932862</v>
      </c>
    </row>
    <row r="176" spans="1:13" ht="14.4" customHeight="1" x14ac:dyDescent="0.3">
      <c r="A176" s="661" t="s">
        <v>596</v>
      </c>
      <c r="B176" s="662" t="s">
        <v>4997</v>
      </c>
      <c r="C176" s="662" t="s">
        <v>2823</v>
      </c>
      <c r="D176" s="662" t="s">
        <v>2824</v>
      </c>
      <c r="E176" s="662" t="s">
        <v>2825</v>
      </c>
      <c r="F176" s="665"/>
      <c r="G176" s="665"/>
      <c r="H176" s="678">
        <v>0</v>
      </c>
      <c r="I176" s="665">
        <v>10</v>
      </c>
      <c r="J176" s="665">
        <v>409.20000000000016</v>
      </c>
      <c r="K176" s="678">
        <v>1</v>
      </c>
      <c r="L176" s="665">
        <v>10</v>
      </c>
      <c r="M176" s="666">
        <v>409.20000000000016</v>
      </c>
    </row>
    <row r="177" spans="1:13" ht="14.4" customHeight="1" x14ac:dyDescent="0.3">
      <c r="A177" s="661" t="s">
        <v>596</v>
      </c>
      <c r="B177" s="662" t="s">
        <v>4997</v>
      </c>
      <c r="C177" s="662" t="s">
        <v>2827</v>
      </c>
      <c r="D177" s="662" t="s">
        <v>2828</v>
      </c>
      <c r="E177" s="662" t="s">
        <v>2825</v>
      </c>
      <c r="F177" s="665"/>
      <c r="G177" s="665"/>
      <c r="H177" s="678">
        <v>0</v>
      </c>
      <c r="I177" s="665">
        <v>70</v>
      </c>
      <c r="J177" s="665">
        <v>2864.398600346703</v>
      </c>
      <c r="K177" s="678">
        <v>1</v>
      </c>
      <c r="L177" s="665">
        <v>70</v>
      </c>
      <c r="M177" s="666">
        <v>2864.398600346703</v>
      </c>
    </row>
    <row r="178" spans="1:13" ht="14.4" customHeight="1" x14ac:dyDescent="0.3">
      <c r="A178" s="661" t="s">
        <v>596</v>
      </c>
      <c r="B178" s="662" t="s">
        <v>4997</v>
      </c>
      <c r="C178" s="662" t="s">
        <v>2852</v>
      </c>
      <c r="D178" s="662" t="s">
        <v>2853</v>
      </c>
      <c r="E178" s="662" t="s">
        <v>2831</v>
      </c>
      <c r="F178" s="665"/>
      <c r="G178" s="665"/>
      <c r="H178" s="678">
        <v>0</v>
      </c>
      <c r="I178" s="665">
        <v>9</v>
      </c>
      <c r="J178" s="665">
        <v>1133.6679130641758</v>
      </c>
      <c r="K178" s="678">
        <v>1</v>
      </c>
      <c r="L178" s="665">
        <v>9</v>
      </c>
      <c r="M178" s="666">
        <v>1133.6679130641758</v>
      </c>
    </row>
    <row r="179" spans="1:13" ht="14.4" customHeight="1" x14ac:dyDescent="0.3">
      <c r="A179" s="661" t="s">
        <v>596</v>
      </c>
      <c r="B179" s="662" t="s">
        <v>4997</v>
      </c>
      <c r="C179" s="662" t="s">
        <v>2839</v>
      </c>
      <c r="D179" s="662" t="s">
        <v>2840</v>
      </c>
      <c r="E179" s="662" t="s">
        <v>4566</v>
      </c>
      <c r="F179" s="665"/>
      <c r="G179" s="665"/>
      <c r="H179" s="678">
        <v>0</v>
      </c>
      <c r="I179" s="665">
        <v>5</v>
      </c>
      <c r="J179" s="665">
        <v>1034.9996367800211</v>
      </c>
      <c r="K179" s="678">
        <v>1</v>
      </c>
      <c r="L179" s="665">
        <v>5</v>
      </c>
      <c r="M179" s="666">
        <v>1034.9996367800211</v>
      </c>
    </row>
    <row r="180" spans="1:13" ht="14.4" customHeight="1" x14ac:dyDescent="0.3">
      <c r="A180" s="661" t="s">
        <v>596</v>
      </c>
      <c r="B180" s="662" t="s">
        <v>4997</v>
      </c>
      <c r="C180" s="662" t="s">
        <v>2829</v>
      </c>
      <c r="D180" s="662" t="s">
        <v>2830</v>
      </c>
      <c r="E180" s="662" t="s">
        <v>2831</v>
      </c>
      <c r="F180" s="665"/>
      <c r="G180" s="665"/>
      <c r="H180" s="678">
        <v>0</v>
      </c>
      <c r="I180" s="665">
        <v>7</v>
      </c>
      <c r="J180" s="665">
        <v>947.51842227083512</v>
      </c>
      <c r="K180" s="678">
        <v>1</v>
      </c>
      <c r="L180" s="665">
        <v>7</v>
      </c>
      <c r="M180" s="666">
        <v>947.51842227083512</v>
      </c>
    </row>
    <row r="181" spans="1:13" ht="14.4" customHeight="1" x14ac:dyDescent="0.3">
      <c r="A181" s="661" t="s">
        <v>596</v>
      </c>
      <c r="B181" s="662" t="s">
        <v>4997</v>
      </c>
      <c r="C181" s="662" t="s">
        <v>2832</v>
      </c>
      <c r="D181" s="662" t="s">
        <v>2833</v>
      </c>
      <c r="E181" s="662" t="s">
        <v>2831</v>
      </c>
      <c r="F181" s="665"/>
      <c r="G181" s="665"/>
      <c r="H181" s="678">
        <v>0</v>
      </c>
      <c r="I181" s="665">
        <v>2</v>
      </c>
      <c r="J181" s="665">
        <v>270.72000000000003</v>
      </c>
      <c r="K181" s="678">
        <v>1</v>
      </c>
      <c r="L181" s="665">
        <v>2</v>
      </c>
      <c r="M181" s="666">
        <v>270.72000000000003</v>
      </c>
    </row>
    <row r="182" spans="1:13" ht="14.4" customHeight="1" x14ac:dyDescent="0.3">
      <c r="A182" s="661" t="s">
        <v>596</v>
      </c>
      <c r="B182" s="662" t="s">
        <v>4997</v>
      </c>
      <c r="C182" s="662" t="s">
        <v>2834</v>
      </c>
      <c r="D182" s="662" t="s">
        <v>2835</v>
      </c>
      <c r="E182" s="662" t="s">
        <v>2831</v>
      </c>
      <c r="F182" s="665"/>
      <c r="G182" s="665"/>
      <c r="H182" s="678">
        <v>0</v>
      </c>
      <c r="I182" s="665">
        <v>3</v>
      </c>
      <c r="J182" s="665">
        <v>406.07987227634203</v>
      </c>
      <c r="K182" s="678">
        <v>1</v>
      </c>
      <c r="L182" s="665">
        <v>3</v>
      </c>
      <c r="M182" s="666">
        <v>406.07987227634203</v>
      </c>
    </row>
    <row r="183" spans="1:13" ht="14.4" customHeight="1" x14ac:dyDescent="0.3">
      <c r="A183" s="661" t="s">
        <v>596</v>
      </c>
      <c r="B183" s="662" t="s">
        <v>4997</v>
      </c>
      <c r="C183" s="662" t="s">
        <v>2836</v>
      </c>
      <c r="D183" s="662" t="s">
        <v>2837</v>
      </c>
      <c r="E183" s="662" t="s">
        <v>2831</v>
      </c>
      <c r="F183" s="665"/>
      <c r="G183" s="665"/>
      <c r="H183" s="678">
        <v>0</v>
      </c>
      <c r="I183" s="665">
        <v>4</v>
      </c>
      <c r="J183" s="665">
        <v>541.45031770229889</v>
      </c>
      <c r="K183" s="678">
        <v>1</v>
      </c>
      <c r="L183" s="665">
        <v>4</v>
      </c>
      <c r="M183" s="666">
        <v>541.45031770229889</v>
      </c>
    </row>
    <row r="184" spans="1:13" ht="14.4" customHeight="1" x14ac:dyDescent="0.3">
      <c r="A184" s="661" t="s">
        <v>596</v>
      </c>
      <c r="B184" s="662" t="s">
        <v>4997</v>
      </c>
      <c r="C184" s="662" t="s">
        <v>2855</v>
      </c>
      <c r="D184" s="662" t="s">
        <v>2856</v>
      </c>
      <c r="E184" s="662" t="s">
        <v>2844</v>
      </c>
      <c r="F184" s="665"/>
      <c r="G184" s="665"/>
      <c r="H184" s="678">
        <v>0</v>
      </c>
      <c r="I184" s="665">
        <v>22</v>
      </c>
      <c r="J184" s="665">
        <v>2548.8996598184358</v>
      </c>
      <c r="K184" s="678">
        <v>1</v>
      </c>
      <c r="L184" s="665">
        <v>22</v>
      </c>
      <c r="M184" s="666">
        <v>2548.8996598184358</v>
      </c>
    </row>
    <row r="185" spans="1:13" ht="14.4" customHeight="1" x14ac:dyDescent="0.3">
      <c r="A185" s="661" t="s">
        <v>596</v>
      </c>
      <c r="B185" s="662" t="s">
        <v>4997</v>
      </c>
      <c r="C185" s="662" t="s">
        <v>2842</v>
      </c>
      <c r="D185" s="662" t="s">
        <v>2843</v>
      </c>
      <c r="E185" s="662" t="s">
        <v>2844</v>
      </c>
      <c r="F185" s="665"/>
      <c r="G185" s="665"/>
      <c r="H185" s="678">
        <v>0</v>
      </c>
      <c r="I185" s="665">
        <v>25</v>
      </c>
      <c r="J185" s="665">
        <v>2871.8682404210549</v>
      </c>
      <c r="K185" s="678">
        <v>1</v>
      </c>
      <c r="L185" s="665">
        <v>25</v>
      </c>
      <c r="M185" s="666">
        <v>2871.8682404210549</v>
      </c>
    </row>
    <row r="186" spans="1:13" ht="14.4" customHeight="1" x14ac:dyDescent="0.3">
      <c r="A186" s="661" t="s">
        <v>596</v>
      </c>
      <c r="B186" s="662" t="s">
        <v>4997</v>
      </c>
      <c r="C186" s="662" t="s">
        <v>2845</v>
      </c>
      <c r="D186" s="662" t="s">
        <v>2846</v>
      </c>
      <c r="E186" s="662" t="s">
        <v>2844</v>
      </c>
      <c r="F186" s="665"/>
      <c r="G186" s="665"/>
      <c r="H186" s="678">
        <v>0</v>
      </c>
      <c r="I186" s="665">
        <v>35</v>
      </c>
      <c r="J186" s="665">
        <v>4060.1591647786922</v>
      </c>
      <c r="K186" s="678">
        <v>1</v>
      </c>
      <c r="L186" s="665">
        <v>35</v>
      </c>
      <c r="M186" s="666">
        <v>4060.1591647786922</v>
      </c>
    </row>
    <row r="187" spans="1:13" ht="14.4" customHeight="1" x14ac:dyDescent="0.3">
      <c r="A187" s="661" t="s">
        <v>596</v>
      </c>
      <c r="B187" s="662" t="s">
        <v>4997</v>
      </c>
      <c r="C187" s="662" t="s">
        <v>2848</v>
      </c>
      <c r="D187" s="662" t="s">
        <v>4999</v>
      </c>
      <c r="E187" s="662" t="s">
        <v>2844</v>
      </c>
      <c r="F187" s="665"/>
      <c r="G187" s="665"/>
      <c r="H187" s="678">
        <v>0</v>
      </c>
      <c r="I187" s="665">
        <v>31</v>
      </c>
      <c r="J187" s="665">
        <v>3595.1554033601547</v>
      </c>
      <c r="K187" s="678">
        <v>1</v>
      </c>
      <c r="L187" s="665">
        <v>31</v>
      </c>
      <c r="M187" s="666">
        <v>3595.1554033601547</v>
      </c>
    </row>
    <row r="188" spans="1:13" ht="14.4" customHeight="1" x14ac:dyDescent="0.3">
      <c r="A188" s="661" t="s">
        <v>596</v>
      </c>
      <c r="B188" s="662" t="s">
        <v>4997</v>
      </c>
      <c r="C188" s="662" t="s">
        <v>2857</v>
      </c>
      <c r="D188" s="662" t="s">
        <v>2858</v>
      </c>
      <c r="E188" s="662" t="s">
        <v>2831</v>
      </c>
      <c r="F188" s="665"/>
      <c r="G188" s="665"/>
      <c r="H188" s="678">
        <v>0</v>
      </c>
      <c r="I188" s="665">
        <v>11</v>
      </c>
      <c r="J188" s="665">
        <v>1552.7600380263011</v>
      </c>
      <c r="K188" s="678">
        <v>1</v>
      </c>
      <c r="L188" s="665">
        <v>11</v>
      </c>
      <c r="M188" s="666">
        <v>1552.7600380263011</v>
      </c>
    </row>
    <row r="189" spans="1:13" ht="14.4" customHeight="1" x14ac:dyDescent="0.3">
      <c r="A189" s="661" t="s">
        <v>596</v>
      </c>
      <c r="B189" s="662" t="s">
        <v>4997</v>
      </c>
      <c r="C189" s="662" t="s">
        <v>2859</v>
      </c>
      <c r="D189" s="662" t="s">
        <v>2860</v>
      </c>
      <c r="E189" s="662" t="s">
        <v>2831</v>
      </c>
      <c r="F189" s="665"/>
      <c r="G189" s="665"/>
      <c r="H189" s="678">
        <v>0</v>
      </c>
      <c r="I189" s="665">
        <v>10</v>
      </c>
      <c r="J189" s="665">
        <v>1404.9401140789028</v>
      </c>
      <c r="K189" s="678">
        <v>1</v>
      </c>
      <c r="L189" s="665">
        <v>10</v>
      </c>
      <c r="M189" s="666">
        <v>1404.9401140789028</v>
      </c>
    </row>
    <row r="190" spans="1:13" ht="14.4" customHeight="1" x14ac:dyDescent="0.3">
      <c r="A190" s="661" t="s">
        <v>596</v>
      </c>
      <c r="B190" s="662" t="s">
        <v>4997</v>
      </c>
      <c r="C190" s="662" t="s">
        <v>2861</v>
      </c>
      <c r="D190" s="662" t="s">
        <v>2862</v>
      </c>
      <c r="E190" s="662" t="s">
        <v>2831</v>
      </c>
      <c r="F190" s="665"/>
      <c r="G190" s="665"/>
      <c r="H190" s="678">
        <v>0</v>
      </c>
      <c r="I190" s="665">
        <v>52</v>
      </c>
      <c r="J190" s="665">
        <v>7333.6594088537231</v>
      </c>
      <c r="K190" s="678">
        <v>1</v>
      </c>
      <c r="L190" s="665">
        <v>52</v>
      </c>
      <c r="M190" s="666">
        <v>7333.6594088537231</v>
      </c>
    </row>
    <row r="191" spans="1:13" ht="14.4" customHeight="1" x14ac:dyDescent="0.3">
      <c r="A191" s="661" t="s">
        <v>596</v>
      </c>
      <c r="B191" s="662" t="s">
        <v>4997</v>
      </c>
      <c r="C191" s="662" t="s">
        <v>2866</v>
      </c>
      <c r="D191" s="662" t="s">
        <v>2867</v>
      </c>
      <c r="E191" s="662" t="s">
        <v>2865</v>
      </c>
      <c r="F191" s="665"/>
      <c r="G191" s="665"/>
      <c r="H191" s="678">
        <v>0</v>
      </c>
      <c r="I191" s="665">
        <v>1</v>
      </c>
      <c r="J191" s="665">
        <v>162.81000795411074</v>
      </c>
      <c r="K191" s="678">
        <v>1</v>
      </c>
      <c r="L191" s="665">
        <v>1</v>
      </c>
      <c r="M191" s="666">
        <v>162.81000795411074</v>
      </c>
    </row>
    <row r="192" spans="1:13" ht="14.4" customHeight="1" x14ac:dyDescent="0.3">
      <c r="A192" s="661" t="s">
        <v>596</v>
      </c>
      <c r="B192" s="662" t="s">
        <v>4997</v>
      </c>
      <c r="C192" s="662" t="s">
        <v>2863</v>
      </c>
      <c r="D192" s="662" t="s">
        <v>2864</v>
      </c>
      <c r="E192" s="662" t="s">
        <v>2865</v>
      </c>
      <c r="F192" s="665"/>
      <c r="G192" s="665"/>
      <c r="H192" s="678">
        <v>0</v>
      </c>
      <c r="I192" s="665">
        <v>2</v>
      </c>
      <c r="J192" s="665">
        <v>265.43978472747983</v>
      </c>
      <c r="K192" s="678">
        <v>1</v>
      </c>
      <c r="L192" s="665">
        <v>2</v>
      </c>
      <c r="M192" s="666">
        <v>265.43978472747983</v>
      </c>
    </row>
    <row r="193" spans="1:13" ht="14.4" customHeight="1" x14ac:dyDescent="0.3">
      <c r="A193" s="661" t="s">
        <v>596</v>
      </c>
      <c r="B193" s="662" t="s">
        <v>4997</v>
      </c>
      <c r="C193" s="662" t="s">
        <v>2871</v>
      </c>
      <c r="D193" s="662" t="s">
        <v>2872</v>
      </c>
      <c r="E193" s="662" t="s">
        <v>2865</v>
      </c>
      <c r="F193" s="665"/>
      <c r="G193" s="665"/>
      <c r="H193" s="678">
        <v>0</v>
      </c>
      <c r="I193" s="665">
        <v>31.5</v>
      </c>
      <c r="J193" s="665">
        <v>6059.3063353472662</v>
      </c>
      <c r="K193" s="678">
        <v>1</v>
      </c>
      <c r="L193" s="665">
        <v>31.5</v>
      </c>
      <c r="M193" s="666">
        <v>6059.3063353472662</v>
      </c>
    </row>
    <row r="194" spans="1:13" ht="14.4" customHeight="1" x14ac:dyDescent="0.3">
      <c r="A194" s="661" t="s">
        <v>596</v>
      </c>
      <c r="B194" s="662" t="s">
        <v>4997</v>
      </c>
      <c r="C194" s="662" t="s">
        <v>2873</v>
      </c>
      <c r="D194" s="662" t="s">
        <v>2874</v>
      </c>
      <c r="E194" s="662" t="s">
        <v>2865</v>
      </c>
      <c r="F194" s="665"/>
      <c r="G194" s="665"/>
      <c r="H194" s="678">
        <v>0</v>
      </c>
      <c r="I194" s="665">
        <v>7.25</v>
      </c>
      <c r="J194" s="665">
        <v>1398.0765793293199</v>
      </c>
      <c r="K194" s="678">
        <v>1</v>
      </c>
      <c r="L194" s="665">
        <v>7.25</v>
      </c>
      <c r="M194" s="666">
        <v>1398.0765793293199</v>
      </c>
    </row>
    <row r="195" spans="1:13" ht="14.4" customHeight="1" x14ac:dyDescent="0.3">
      <c r="A195" s="661" t="s">
        <v>596</v>
      </c>
      <c r="B195" s="662" t="s">
        <v>4997</v>
      </c>
      <c r="C195" s="662" t="s">
        <v>2875</v>
      </c>
      <c r="D195" s="662" t="s">
        <v>2876</v>
      </c>
      <c r="E195" s="662" t="s">
        <v>2865</v>
      </c>
      <c r="F195" s="665"/>
      <c r="G195" s="665"/>
      <c r="H195" s="678">
        <v>0</v>
      </c>
      <c r="I195" s="665">
        <v>12.5</v>
      </c>
      <c r="J195" s="665">
        <v>2409.9238733283096</v>
      </c>
      <c r="K195" s="678">
        <v>1</v>
      </c>
      <c r="L195" s="665">
        <v>12.5</v>
      </c>
      <c r="M195" s="666">
        <v>2409.9238733283096</v>
      </c>
    </row>
    <row r="196" spans="1:13" ht="14.4" customHeight="1" x14ac:dyDescent="0.3">
      <c r="A196" s="661" t="s">
        <v>596</v>
      </c>
      <c r="B196" s="662" t="s">
        <v>4997</v>
      </c>
      <c r="C196" s="662" t="s">
        <v>2870</v>
      </c>
      <c r="D196" s="662" t="s">
        <v>5000</v>
      </c>
      <c r="E196" s="662" t="s">
        <v>2821</v>
      </c>
      <c r="F196" s="665"/>
      <c r="G196" s="665"/>
      <c r="H196" s="678">
        <v>0</v>
      </c>
      <c r="I196" s="665">
        <v>34</v>
      </c>
      <c r="J196" s="665">
        <v>6652.3562126654497</v>
      </c>
      <c r="K196" s="678">
        <v>1</v>
      </c>
      <c r="L196" s="665">
        <v>34</v>
      </c>
      <c r="M196" s="666">
        <v>6652.3562126654497</v>
      </c>
    </row>
    <row r="197" spans="1:13" ht="14.4" customHeight="1" x14ac:dyDescent="0.3">
      <c r="A197" s="661" t="s">
        <v>596</v>
      </c>
      <c r="B197" s="662" t="s">
        <v>4997</v>
      </c>
      <c r="C197" s="662" t="s">
        <v>2879</v>
      </c>
      <c r="D197" s="662" t="s">
        <v>2880</v>
      </c>
      <c r="E197" s="662" t="s">
        <v>2865</v>
      </c>
      <c r="F197" s="665"/>
      <c r="G197" s="665"/>
      <c r="H197" s="678">
        <v>0</v>
      </c>
      <c r="I197" s="665">
        <v>1</v>
      </c>
      <c r="J197" s="665">
        <v>172.45000000000002</v>
      </c>
      <c r="K197" s="678">
        <v>1</v>
      </c>
      <c r="L197" s="665">
        <v>1</v>
      </c>
      <c r="M197" s="666">
        <v>172.45000000000002</v>
      </c>
    </row>
    <row r="198" spans="1:13" ht="14.4" customHeight="1" x14ac:dyDescent="0.3">
      <c r="A198" s="661" t="s">
        <v>596</v>
      </c>
      <c r="B198" s="662" t="s">
        <v>4997</v>
      </c>
      <c r="C198" s="662" t="s">
        <v>2877</v>
      </c>
      <c r="D198" s="662" t="s">
        <v>2878</v>
      </c>
      <c r="E198" s="662" t="s">
        <v>2865</v>
      </c>
      <c r="F198" s="665"/>
      <c r="G198" s="665"/>
      <c r="H198" s="678">
        <v>0</v>
      </c>
      <c r="I198" s="665">
        <v>2.5</v>
      </c>
      <c r="J198" s="665">
        <v>342.69999999999987</v>
      </c>
      <c r="K198" s="678">
        <v>1</v>
      </c>
      <c r="L198" s="665">
        <v>2.5</v>
      </c>
      <c r="M198" s="666">
        <v>342.69999999999987</v>
      </c>
    </row>
    <row r="199" spans="1:13" ht="14.4" customHeight="1" x14ac:dyDescent="0.3">
      <c r="A199" s="661" t="s">
        <v>596</v>
      </c>
      <c r="B199" s="662" t="s">
        <v>4997</v>
      </c>
      <c r="C199" s="662" t="s">
        <v>2868</v>
      </c>
      <c r="D199" s="662" t="s">
        <v>2869</v>
      </c>
      <c r="E199" s="662" t="s">
        <v>2865</v>
      </c>
      <c r="F199" s="665"/>
      <c r="G199" s="665"/>
      <c r="H199" s="678">
        <v>0</v>
      </c>
      <c r="I199" s="665">
        <v>3</v>
      </c>
      <c r="J199" s="665">
        <v>539.07009320751058</v>
      </c>
      <c r="K199" s="678">
        <v>1</v>
      </c>
      <c r="L199" s="665">
        <v>3</v>
      </c>
      <c r="M199" s="666">
        <v>539.07009320751058</v>
      </c>
    </row>
    <row r="200" spans="1:13" ht="14.4" customHeight="1" x14ac:dyDescent="0.3">
      <c r="A200" s="661" t="s">
        <v>596</v>
      </c>
      <c r="B200" s="662" t="s">
        <v>4997</v>
      </c>
      <c r="C200" s="662" t="s">
        <v>2881</v>
      </c>
      <c r="D200" s="662" t="s">
        <v>2882</v>
      </c>
      <c r="E200" s="662" t="s">
        <v>2831</v>
      </c>
      <c r="F200" s="665">
        <v>2</v>
      </c>
      <c r="G200" s="665">
        <v>359.85999999999996</v>
      </c>
      <c r="H200" s="678">
        <v>1</v>
      </c>
      <c r="I200" s="665"/>
      <c r="J200" s="665"/>
      <c r="K200" s="678">
        <v>0</v>
      </c>
      <c r="L200" s="665">
        <v>2</v>
      </c>
      <c r="M200" s="666">
        <v>359.85999999999996</v>
      </c>
    </row>
    <row r="201" spans="1:13" ht="14.4" customHeight="1" x14ac:dyDescent="0.3">
      <c r="A201" s="661" t="s">
        <v>601</v>
      </c>
      <c r="B201" s="662" t="s">
        <v>5001</v>
      </c>
      <c r="C201" s="662" t="s">
        <v>3426</v>
      </c>
      <c r="D201" s="662" t="s">
        <v>5002</v>
      </c>
      <c r="E201" s="662" t="s">
        <v>2378</v>
      </c>
      <c r="F201" s="665"/>
      <c r="G201" s="665"/>
      <c r="H201" s="678">
        <v>0</v>
      </c>
      <c r="I201" s="665">
        <v>2</v>
      </c>
      <c r="J201" s="665">
        <v>97.460000000000022</v>
      </c>
      <c r="K201" s="678">
        <v>1</v>
      </c>
      <c r="L201" s="665">
        <v>2</v>
      </c>
      <c r="M201" s="666">
        <v>97.460000000000022</v>
      </c>
    </row>
    <row r="202" spans="1:13" ht="14.4" customHeight="1" x14ac:dyDescent="0.3">
      <c r="A202" s="661" t="s">
        <v>601</v>
      </c>
      <c r="B202" s="662" t="s">
        <v>4797</v>
      </c>
      <c r="C202" s="662" t="s">
        <v>640</v>
      </c>
      <c r="D202" s="662" t="s">
        <v>641</v>
      </c>
      <c r="E202" s="662" t="s">
        <v>4798</v>
      </c>
      <c r="F202" s="665"/>
      <c r="G202" s="665"/>
      <c r="H202" s="678">
        <v>0</v>
      </c>
      <c r="I202" s="665">
        <v>10</v>
      </c>
      <c r="J202" s="665">
        <v>3639.8</v>
      </c>
      <c r="K202" s="678">
        <v>1</v>
      </c>
      <c r="L202" s="665">
        <v>10</v>
      </c>
      <c r="M202" s="666">
        <v>3639.8</v>
      </c>
    </row>
    <row r="203" spans="1:13" ht="14.4" customHeight="1" x14ac:dyDescent="0.3">
      <c r="A203" s="661" t="s">
        <v>601</v>
      </c>
      <c r="B203" s="662" t="s">
        <v>4797</v>
      </c>
      <c r="C203" s="662" t="s">
        <v>3433</v>
      </c>
      <c r="D203" s="662" t="s">
        <v>5003</v>
      </c>
      <c r="E203" s="662" t="s">
        <v>3435</v>
      </c>
      <c r="F203" s="665"/>
      <c r="G203" s="665"/>
      <c r="H203" s="678">
        <v>0</v>
      </c>
      <c r="I203" s="665">
        <v>1</v>
      </c>
      <c r="J203" s="665">
        <v>524.66</v>
      </c>
      <c r="K203" s="678">
        <v>1</v>
      </c>
      <c r="L203" s="665">
        <v>1</v>
      </c>
      <c r="M203" s="666">
        <v>524.66</v>
      </c>
    </row>
    <row r="204" spans="1:13" ht="14.4" customHeight="1" x14ac:dyDescent="0.3">
      <c r="A204" s="661" t="s">
        <v>601</v>
      </c>
      <c r="B204" s="662" t="s">
        <v>4797</v>
      </c>
      <c r="C204" s="662" t="s">
        <v>2798</v>
      </c>
      <c r="D204" s="662" t="s">
        <v>4799</v>
      </c>
      <c r="E204" s="662" t="s">
        <v>4800</v>
      </c>
      <c r="F204" s="665"/>
      <c r="G204" s="665"/>
      <c r="H204" s="678">
        <v>0</v>
      </c>
      <c r="I204" s="665">
        <v>19</v>
      </c>
      <c r="J204" s="665">
        <v>5204.1000000000004</v>
      </c>
      <c r="K204" s="678">
        <v>1</v>
      </c>
      <c r="L204" s="665">
        <v>19</v>
      </c>
      <c r="M204" s="666">
        <v>5204.1000000000004</v>
      </c>
    </row>
    <row r="205" spans="1:13" ht="14.4" customHeight="1" x14ac:dyDescent="0.3">
      <c r="A205" s="661" t="s">
        <v>601</v>
      </c>
      <c r="B205" s="662" t="s">
        <v>4797</v>
      </c>
      <c r="C205" s="662" t="s">
        <v>2801</v>
      </c>
      <c r="D205" s="662" t="s">
        <v>2802</v>
      </c>
      <c r="E205" s="662" t="s">
        <v>4801</v>
      </c>
      <c r="F205" s="665"/>
      <c r="G205" s="665"/>
      <c r="H205" s="678">
        <v>0</v>
      </c>
      <c r="I205" s="665">
        <v>5</v>
      </c>
      <c r="J205" s="665">
        <v>288.47500000000002</v>
      </c>
      <c r="K205" s="678">
        <v>1</v>
      </c>
      <c r="L205" s="665">
        <v>5</v>
      </c>
      <c r="M205" s="666">
        <v>288.47500000000002</v>
      </c>
    </row>
    <row r="206" spans="1:13" ht="14.4" customHeight="1" x14ac:dyDescent="0.3">
      <c r="A206" s="661" t="s">
        <v>601</v>
      </c>
      <c r="B206" s="662" t="s">
        <v>4797</v>
      </c>
      <c r="C206" s="662" t="s">
        <v>644</v>
      </c>
      <c r="D206" s="662" t="s">
        <v>645</v>
      </c>
      <c r="E206" s="662" t="s">
        <v>3435</v>
      </c>
      <c r="F206" s="665"/>
      <c r="G206" s="665"/>
      <c r="H206" s="678"/>
      <c r="I206" s="665">
        <v>0</v>
      </c>
      <c r="J206" s="665">
        <v>0</v>
      </c>
      <c r="K206" s="678"/>
      <c r="L206" s="665">
        <v>0</v>
      </c>
      <c r="M206" s="666">
        <v>0</v>
      </c>
    </row>
    <row r="207" spans="1:13" ht="14.4" customHeight="1" x14ac:dyDescent="0.3">
      <c r="A207" s="661" t="s">
        <v>601</v>
      </c>
      <c r="B207" s="662" t="s">
        <v>5004</v>
      </c>
      <c r="C207" s="662" t="s">
        <v>3336</v>
      </c>
      <c r="D207" s="662" t="s">
        <v>5005</v>
      </c>
      <c r="E207" s="662" t="s">
        <v>5006</v>
      </c>
      <c r="F207" s="665">
        <v>60</v>
      </c>
      <c r="G207" s="665">
        <v>1138999.8400000001</v>
      </c>
      <c r="H207" s="678">
        <v>1</v>
      </c>
      <c r="I207" s="665"/>
      <c r="J207" s="665"/>
      <c r="K207" s="678">
        <v>0</v>
      </c>
      <c r="L207" s="665">
        <v>60</v>
      </c>
      <c r="M207" s="666">
        <v>1138999.8400000001</v>
      </c>
    </row>
    <row r="208" spans="1:13" ht="14.4" customHeight="1" x14ac:dyDescent="0.3">
      <c r="A208" s="661" t="s">
        <v>601</v>
      </c>
      <c r="B208" s="662" t="s">
        <v>4859</v>
      </c>
      <c r="C208" s="662" t="s">
        <v>2685</v>
      </c>
      <c r="D208" s="662" t="s">
        <v>4861</v>
      </c>
      <c r="E208" s="662" t="s">
        <v>4862</v>
      </c>
      <c r="F208" s="665"/>
      <c r="G208" s="665"/>
      <c r="H208" s="678">
        <v>0</v>
      </c>
      <c r="I208" s="665">
        <v>6</v>
      </c>
      <c r="J208" s="665">
        <v>830.49961360796601</v>
      </c>
      <c r="K208" s="678">
        <v>1</v>
      </c>
      <c r="L208" s="665">
        <v>6</v>
      </c>
      <c r="M208" s="666">
        <v>830.49961360796601</v>
      </c>
    </row>
    <row r="209" spans="1:13" ht="14.4" customHeight="1" x14ac:dyDescent="0.3">
      <c r="A209" s="661" t="s">
        <v>601</v>
      </c>
      <c r="B209" s="662" t="s">
        <v>4859</v>
      </c>
      <c r="C209" s="662" t="s">
        <v>2447</v>
      </c>
      <c r="D209" s="662" t="s">
        <v>4863</v>
      </c>
      <c r="E209" s="662" t="s">
        <v>4864</v>
      </c>
      <c r="F209" s="665"/>
      <c r="G209" s="665"/>
      <c r="H209" s="678">
        <v>0</v>
      </c>
      <c r="I209" s="665">
        <v>75</v>
      </c>
      <c r="J209" s="665">
        <v>2608.0667361000865</v>
      </c>
      <c r="K209" s="678">
        <v>1</v>
      </c>
      <c r="L209" s="665">
        <v>75</v>
      </c>
      <c r="M209" s="666">
        <v>2608.0667361000865</v>
      </c>
    </row>
    <row r="210" spans="1:13" ht="14.4" customHeight="1" x14ac:dyDescent="0.3">
      <c r="A210" s="661" t="s">
        <v>601</v>
      </c>
      <c r="B210" s="662" t="s">
        <v>4859</v>
      </c>
      <c r="C210" s="662" t="s">
        <v>2676</v>
      </c>
      <c r="D210" s="662" t="s">
        <v>4861</v>
      </c>
      <c r="E210" s="662" t="s">
        <v>4866</v>
      </c>
      <c r="F210" s="665"/>
      <c r="G210" s="665"/>
      <c r="H210" s="678">
        <v>0</v>
      </c>
      <c r="I210" s="665">
        <v>16</v>
      </c>
      <c r="J210" s="665">
        <v>3438.5600000000004</v>
      </c>
      <c r="K210" s="678">
        <v>1</v>
      </c>
      <c r="L210" s="665">
        <v>16</v>
      </c>
      <c r="M210" s="666">
        <v>3438.5600000000004</v>
      </c>
    </row>
    <row r="211" spans="1:13" ht="14.4" customHeight="1" x14ac:dyDescent="0.3">
      <c r="A211" s="661" t="s">
        <v>601</v>
      </c>
      <c r="B211" s="662" t="s">
        <v>4934</v>
      </c>
      <c r="C211" s="662" t="s">
        <v>3200</v>
      </c>
      <c r="D211" s="662" t="s">
        <v>3193</v>
      </c>
      <c r="E211" s="662" t="s">
        <v>4935</v>
      </c>
      <c r="F211" s="665"/>
      <c r="G211" s="665"/>
      <c r="H211" s="678"/>
      <c r="I211" s="665">
        <v>0</v>
      </c>
      <c r="J211" s="665">
        <v>0</v>
      </c>
      <c r="K211" s="678"/>
      <c r="L211" s="665">
        <v>0</v>
      </c>
      <c r="M211" s="666">
        <v>0</v>
      </c>
    </row>
    <row r="212" spans="1:13" ht="14.4" customHeight="1" x14ac:dyDescent="0.3">
      <c r="A212" s="661" t="s">
        <v>601</v>
      </c>
      <c r="B212" s="662" t="s">
        <v>4939</v>
      </c>
      <c r="C212" s="662" t="s">
        <v>2043</v>
      </c>
      <c r="D212" s="662" t="s">
        <v>2044</v>
      </c>
      <c r="E212" s="662" t="s">
        <v>4940</v>
      </c>
      <c r="F212" s="665"/>
      <c r="G212" s="665"/>
      <c r="H212" s="678">
        <v>0</v>
      </c>
      <c r="I212" s="665">
        <v>8.6245581000000016</v>
      </c>
      <c r="J212" s="665">
        <v>22420.860440437769</v>
      </c>
      <c r="K212" s="678">
        <v>1</v>
      </c>
      <c r="L212" s="665">
        <v>8.6245581000000016</v>
      </c>
      <c r="M212" s="666">
        <v>22420.860440437769</v>
      </c>
    </row>
    <row r="213" spans="1:13" ht="14.4" customHeight="1" x14ac:dyDescent="0.3">
      <c r="A213" s="661" t="s">
        <v>601</v>
      </c>
      <c r="B213" s="662" t="s">
        <v>4943</v>
      </c>
      <c r="C213" s="662" t="s">
        <v>2769</v>
      </c>
      <c r="D213" s="662" t="s">
        <v>2770</v>
      </c>
      <c r="E213" s="662" t="s">
        <v>4944</v>
      </c>
      <c r="F213" s="665"/>
      <c r="G213" s="665"/>
      <c r="H213" s="678">
        <v>0</v>
      </c>
      <c r="I213" s="665">
        <v>50</v>
      </c>
      <c r="J213" s="665">
        <v>47536.5</v>
      </c>
      <c r="K213" s="678">
        <v>1</v>
      </c>
      <c r="L213" s="665">
        <v>50</v>
      </c>
      <c r="M213" s="666">
        <v>47536.5</v>
      </c>
    </row>
    <row r="214" spans="1:13" ht="14.4" customHeight="1" x14ac:dyDescent="0.3">
      <c r="A214" s="661" t="s">
        <v>601</v>
      </c>
      <c r="B214" s="662" t="s">
        <v>4951</v>
      </c>
      <c r="C214" s="662" t="s">
        <v>3436</v>
      </c>
      <c r="D214" s="662" t="s">
        <v>2730</v>
      </c>
      <c r="E214" s="662" t="s">
        <v>5007</v>
      </c>
      <c r="F214" s="665"/>
      <c r="G214" s="665"/>
      <c r="H214" s="678">
        <v>0</v>
      </c>
      <c r="I214" s="665">
        <v>10</v>
      </c>
      <c r="J214" s="665">
        <v>4130.8999999999996</v>
      </c>
      <c r="K214" s="678">
        <v>1</v>
      </c>
      <c r="L214" s="665">
        <v>10</v>
      </c>
      <c r="M214" s="666">
        <v>4130.8999999999996</v>
      </c>
    </row>
    <row r="215" spans="1:13" ht="14.4" customHeight="1" x14ac:dyDescent="0.3">
      <c r="A215" s="661" t="s">
        <v>601</v>
      </c>
      <c r="B215" s="662" t="s">
        <v>4951</v>
      </c>
      <c r="C215" s="662" t="s">
        <v>2729</v>
      </c>
      <c r="D215" s="662" t="s">
        <v>2730</v>
      </c>
      <c r="E215" s="662" t="s">
        <v>4952</v>
      </c>
      <c r="F215" s="665"/>
      <c r="G215" s="665"/>
      <c r="H215" s="678">
        <v>0</v>
      </c>
      <c r="I215" s="665">
        <v>280</v>
      </c>
      <c r="J215" s="665">
        <v>242477.11896281753</v>
      </c>
      <c r="K215" s="678">
        <v>1</v>
      </c>
      <c r="L215" s="665">
        <v>280</v>
      </c>
      <c r="M215" s="666">
        <v>242477.11896281753</v>
      </c>
    </row>
    <row r="216" spans="1:13" ht="14.4" customHeight="1" x14ac:dyDescent="0.3">
      <c r="A216" s="661" t="s">
        <v>601</v>
      </c>
      <c r="B216" s="662" t="s">
        <v>4980</v>
      </c>
      <c r="C216" s="662" t="s">
        <v>3430</v>
      </c>
      <c r="D216" s="662" t="s">
        <v>2470</v>
      </c>
      <c r="E216" s="662" t="s">
        <v>4181</v>
      </c>
      <c r="F216" s="665"/>
      <c r="G216" s="665"/>
      <c r="H216" s="678">
        <v>0</v>
      </c>
      <c r="I216" s="665">
        <v>1</v>
      </c>
      <c r="J216" s="665">
        <v>141.01999841024701</v>
      </c>
      <c r="K216" s="678">
        <v>1</v>
      </c>
      <c r="L216" s="665">
        <v>1</v>
      </c>
      <c r="M216" s="666">
        <v>141.01999841024701</v>
      </c>
    </row>
    <row r="217" spans="1:13" ht="14.4" customHeight="1" x14ac:dyDescent="0.3">
      <c r="A217" s="661" t="s">
        <v>601</v>
      </c>
      <c r="B217" s="662" t="s">
        <v>4991</v>
      </c>
      <c r="C217" s="662" t="s">
        <v>2443</v>
      </c>
      <c r="D217" s="662" t="s">
        <v>2444</v>
      </c>
      <c r="E217" s="662" t="s">
        <v>4992</v>
      </c>
      <c r="F217" s="665"/>
      <c r="G217" s="665"/>
      <c r="H217" s="678">
        <v>0</v>
      </c>
      <c r="I217" s="665">
        <v>3</v>
      </c>
      <c r="J217" s="665">
        <v>297.2799970896076</v>
      </c>
      <c r="K217" s="678">
        <v>1</v>
      </c>
      <c r="L217" s="665">
        <v>3</v>
      </c>
      <c r="M217" s="666">
        <v>297.2799970896076</v>
      </c>
    </row>
    <row r="218" spans="1:13" ht="14.4" customHeight="1" x14ac:dyDescent="0.3">
      <c r="A218" s="661" t="s">
        <v>601</v>
      </c>
      <c r="B218" s="662" t="s">
        <v>4991</v>
      </c>
      <c r="C218" s="662" t="s">
        <v>2560</v>
      </c>
      <c r="D218" s="662" t="s">
        <v>2444</v>
      </c>
      <c r="E218" s="662" t="s">
        <v>968</v>
      </c>
      <c r="F218" s="665"/>
      <c r="G218" s="665"/>
      <c r="H218" s="678">
        <v>0</v>
      </c>
      <c r="I218" s="665">
        <v>5</v>
      </c>
      <c r="J218" s="665">
        <v>193.54000000000008</v>
      </c>
      <c r="K218" s="678">
        <v>1</v>
      </c>
      <c r="L218" s="665">
        <v>5</v>
      </c>
      <c r="M218" s="666">
        <v>193.54000000000008</v>
      </c>
    </row>
    <row r="219" spans="1:13" ht="14.4" customHeight="1" x14ac:dyDescent="0.3">
      <c r="A219" s="661" t="s">
        <v>601</v>
      </c>
      <c r="B219" s="662" t="s">
        <v>4991</v>
      </c>
      <c r="C219" s="662" t="s">
        <v>2673</v>
      </c>
      <c r="D219" s="662" t="s">
        <v>2444</v>
      </c>
      <c r="E219" s="662" t="s">
        <v>2674</v>
      </c>
      <c r="F219" s="665"/>
      <c r="G219" s="665"/>
      <c r="H219" s="678">
        <v>0</v>
      </c>
      <c r="I219" s="665">
        <v>14</v>
      </c>
      <c r="J219" s="665">
        <v>2677.8285701532363</v>
      </c>
      <c r="K219" s="678">
        <v>1</v>
      </c>
      <c r="L219" s="665">
        <v>14</v>
      </c>
      <c r="M219" s="666">
        <v>2677.8285701532363</v>
      </c>
    </row>
    <row r="220" spans="1:13" ht="14.4" customHeight="1" x14ac:dyDescent="0.3">
      <c r="A220" s="661" t="s">
        <v>604</v>
      </c>
      <c r="B220" s="662" t="s">
        <v>4793</v>
      </c>
      <c r="C220" s="662" t="s">
        <v>4201</v>
      </c>
      <c r="D220" s="662" t="s">
        <v>2515</v>
      </c>
      <c r="E220" s="662" t="s">
        <v>5008</v>
      </c>
      <c r="F220" s="665"/>
      <c r="G220" s="665"/>
      <c r="H220" s="678"/>
      <c r="I220" s="665">
        <v>0</v>
      </c>
      <c r="J220" s="665">
        <v>0</v>
      </c>
      <c r="K220" s="678"/>
      <c r="L220" s="665">
        <v>0</v>
      </c>
      <c r="M220" s="666">
        <v>0</v>
      </c>
    </row>
    <row r="221" spans="1:13" ht="14.4" customHeight="1" x14ac:dyDescent="0.3">
      <c r="A221" s="661" t="s">
        <v>604</v>
      </c>
      <c r="B221" s="662" t="s">
        <v>4793</v>
      </c>
      <c r="C221" s="662" t="s">
        <v>2809</v>
      </c>
      <c r="D221" s="662" t="s">
        <v>2633</v>
      </c>
      <c r="E221" s="662" t="s">
        <v>4794</v>
      </c>
      <c r="F221" s="665"/>
      <c r="G221" s="665"/>
      <c r="H221" s="678">
        <v>0</v>
      </c>
      <c r="I221" s="665">
        <v>1550</v>
      </c>
      <c r="J221" s="665">
        <v>105177.88842879898</v>
      </c>
      <c r="K221" s="678">
        <v>1</v>
      </c>
      <c r="L221" s="665">
        <v>1550</v>
      </c>
      <c r="M221" s="666">
        <v>105177.88842879898</v>
      </c>
    </row>
    <row r="222" spans="1:13" ht="14.4" customHeight="1" x14ac:dyDescent="0.3">
      <c r="A222" s="661" t="s">
        <v>604</v>
      </c>
      <c r="B222" s="662" t="s">
        <v>4793</v>
      </c>
      <c r="C222" s="662" t="s">
        <v>2632</v>
      </c>
      <c r="D222" s="662" t="s">
        <v>2633</v>
      </c>
      <c r="E222" s="662" t="s">
        <v>4794</v>
      </c>
      <c r="F222" s="665"/>
      <c r="G222" s="665"/>
      <c r="H222" s="678">
        <v>0</v>
      </c>
      <c r="I222" s="665">
        <v>1300</v>
      </c>
      <c r="J222" s="665">
        <v>88216.129157173229</v>
      </c>
      <c r="K222" s="678">
        <v>1</v>
      </c>
      <c r="L222" s="665">
        <v>1300</v>
      </c>
      <c r="M222" s="666">
        <v>88216.129157173229</v>
      </c>
    </row>
    <row r="223" spans="1:13" ht="14.4" customHeight="1" x14ac:dyDescent="0.3">
      <c r="A223" s="661" t="s">
        <v>604</v>
      </c>
      <c r="B223" s="662" t="s">
        <v>5009</v>
      </c>
      <c r="C223" s="662" t="s">
        <v>4131</v>
      </c>
      <c r="D223" s="662" t="s">
        <v>5010</v>
      </c>
      <c r="E223" s="662" t="s">
        <v>5011</v>
      </c>
      <c r="F223" s="665"/>
      <c r="G223" s="665"/>
      <c r="H223" s="678">
        <v>0</v>
      </c>
      <c r="I223" s="665">
        <v>1</v>
      </c>
      <c r="J223" s="665">
        <v>157.94947668148581</v>
      </c>
      <c r="K223" s="678">
        <v>1</v>
      </c>
      <c r="L223" s="665">
        <v>1</v>
      </c>
      <c r="M223" s="666">
        <v>157.94947668148581</v>
      </c>
    </row>
    <row r="224" spans="1:13" ht="14.4" customHeight="1" x14ac:dyDescent="0.3">
      <c r="A224" s="661" t="s">
        <v>604</v>
      </c>
      <c r="B224" s="662" t="s">
        <v>4796</v>
      </c>
      <c r="C224" s="662" t="s">
        <v>2562</v>
      </c>
      <c r="D224" s="662" t="s">
        <v>2563</v>
      </c>
      <c r="E224" s="662" t="s">
        <v>2564</v>
      </c>
      <c r="F224" s="665"/>
      <c r="G224" s="665"/>
      <c r="H224" s="678">
        <v>0</v>
      </c>
      <c r="I224" s="665">
        <v>2</v>
      </c>
      <c r="J224" s="665">
        <v>127.05795344082631</v>
      </c>
      <c r="K224" s="678">
        <v>1</v>
      </c>
      <c r="L224" s="665">
        <v>2</v>
      </c>
      <c r="M224" s="666">
        <v>127.05795344082631</v>
      </c>
    </row>
    <row r="225" spans="1:13" ht="14.4" customHeight="1" x14ac:dyDescent="0.3">
      <c r="A225" s="661" t="s">
        <v>604</v>
      </c>
      <c r="B225" s="662" t="s">
        <v>4796</v>
      </c>
      <c r="C225" s="662" t="s">
        <v>5012</v>
      </c>
      <c r="D225" s="662" t="s">
        <v>2563</v>
      </c>
      <c r="E225" s="662" t="s">
        <v>5013</v>
      </c>
      <c r="F225" s="665"/>
      <c r="G225" s="665"/>
      <c r="H225" s="678">
        <v>0</v>
      </c>
      <c r="I225" s="665">
        <v>1</v>
      </c>
      <c r="J225" s="665">
        <v>123.65000000000006</v>
      </c>
      <c r="K225" s="678">
        <v>1</v>
      </c>
      <c r="L225" s="665">
        <v>1</v>
      </c>
      <c r="M225" s="666">
        <v>123.65000000000006</v>
      </c>
    </row>
    <row r="226" spans="1:13" ht="14.4" customHeight="1" x14ac:dyDescent="0.3">
      <c r="A226" s="661" t="s">
        <v>604</v>
      </c>
      <c r="B226" s="662" t="s">
        <v>4797</v>
      </c>
      <c r="C226" s="662" t="s">
        <v>640</v>
      </c>
      <c r="D226" s="662" t="s">
        <v>641</v>
      </c>
      <c r="E226" s="662" t="s">
        <v>4798</v>
      </c>
      <c r="F226" s="665"/>
      <c r="G226" s="665"/>
      <c r="H226" s="678">
        <v>0</v>
      </c>
      <c r="I226" s="665">
        <v>99</v>
      </c>
      <c r="J226" s="665">
        <v>36047.181860503078</v>
      </c>
      <c r="K226" s="678">
        <v>1</v>
      </c>
      <c r="L226" s="665">
        <v>99</v>
      </c>
      <c r="M226" s="666">
        <v>36047.181860503078</v>
      </c>
    </row>
    <row r="227" spans="1:13" ht="14.4" customHeight="1" x14ac:dyDescent="0.3">
      <c r="A227" s="661" t="s">
        <v>604</v>
      </c>
      <c r="B227" s="662" t="s">
        <v>4797</v>
      </c>
      <c r="C227" s="662" t="s">
        <v>3433</v>
      </c>
      <c r="D227" s="662" t="s">
        <v>5003</v>
      </c>
      <c r="E227" s="662" t="s">
        <v>3435</v>
      </c>
      <c r="F227" s="665"/>
      <c r="G227" s="665"/>
      <c r="H227" s="678">
        <v>0</v>
      </c>
      <c r="I227" s="665">
        <v>1</v>
      </c>
      <c r="J227" s="665">
        <v>524.65380955283877</v>
      </c>
      <c r="K227" s="678">
        <v>1</v>
      </c>
      <c r="L227" s="665">
        <v>1</v>
      </c>
      <c r="M227" s="666">
        <v>524.65380955283877</v>
      </c>
    </row>
    <row r="228" spans="1:13" ht="14.4" customHeight="1" x14ac:dyDescent="0.3">
      <c r="A228" s="661" t="s">
        <v>604</v>
      </c>
      <c r="B228" s="662" t="s">
        <v>4797</v>
      </c>
      <c r="C228" s="662" t="s">
        <v>2798</v>
      </c>
      <c r="D228" s="662" t="s">
        <v>4799</v>
      </c>
      <c r="E228" s="662" t="s">
        <v>4800</v>
      </c>
      <c r="F228" s="665"/>
      <c r="G228" s="665"/>
      <c r="H228" s="678">
        <v>0</v>
      </c>
      <c r="I228" s="665">
        <v>27</v>
      </c>
      <c r="J228" s="665">
        <v>7395.2999999999993</v>
      </c>
      <c r="K228" s="678">
        <v>1</v>
      </c>
      <c r="L228" s="665">
        <v>27</v>
      </c>
      <c r="M228" s="666">
        <v>7395.2999999999993</v>
      </c>
    </row>
    <row r="229" spans="1:13" ht="14.4" customHeight="1" x14ac:dyDescent="0.3">
      <c r="A229" s="661" t="s">
        <v>604</v>
      </c>
      <c r="B229" s="662" t="s">
        <v>4797</v>
      </c>
      <c r="C229" s="662" t="s">
        <v>2801</v>
      </c>
      <c r="D229" s="662" t="s">
        <v>2802</v>
      </c>
      <c r="E229" s="662" t="s">
        <v>4801</v>
      </c>
      <c r="F229" s="665">
        <v>4</v>
      </c>
      <c r="G229" s="665">
        <v>1536.8400000000004</v>
      </c>
      <c r="H229" s="678">
        <v>0.72705424852989187</v>
      </c>
      <c r="I229" s="665">
        <v>10</v>
      </c>
      <c r="J229" s="665">
        <v>576.95000000000005</v>
      </c>
      <c r="K229" s="678">
        <v>0.27294575147010819</v>
      </c>
      <c r="L229" s="665">
        <v>14</v>
      </c>
      <c r="M229" s="666">
        <v>2113.7900000000004</v>
      </c>
    </row>
    <row r="230" spans="1:13" ht="14.4" customHeight="1" x14ac:dyDescent="0.3">
      <c r="A230" s="661" t="s">
        <v>604</v>
      </c>
      <c r="B230" s="662" t="s">
        <v>4797</v>
      </c>
      <c r="C230" s="662" t="s">
        <v>3477</v>
      </c>
      <c r="D230" s="662" t="s">
        <v>3478</v>
      </c>
      <c r="E230" s="662" t="s">
        <v>5014</v>
      </c>
      <c r="F230" s="665">
        <v>1</v>
      </c>
      <c r="G230" s="665">
        <v>524.65940138246651</v>
      </c>
      <c r="H230" s="678">
        <v>0.50000028596020052</v>
      </c>
      <c r="I230" s="665">
        <v>1</v>
      </c>
      <c r="J230" s="665">
        <v>524.65880125597903</v>
      </c>
      <c r="K230" s="678">
        <v>0.49999971403979931</v>
      </c>
      <c r="L230" s="665">
        <v>2</v>
      </c>
      <c r="M230" s="666">
        <v>1049.3182026384457</v>
      </c>
    </row>
    <row r="231" spans="1:13" ht="14.4" customHeight="1" x14ac:dyDescent="0.3">
      <c r="A231" s="661" t="s">
        <v>604</v>
      </c>
      <c r="B231" s="662" t="s">
        <v>4797</v>
      </c>
      <c r="C231" s="662" t="s">
        <v>644</v>
      </c>
      <c r="D231" s="662" t="s">
        <v>645</v>
      </c>
      <c r="E231" s="662" t="s">
        <v>3435</v>
      </c>
      <c r="F231" s="665"/>
      <c r="G231" s="665"/>
      <c r="H231" s="678">
        <v>0</v>
      </c>
      <c r="I231" s="665">
        <v>2</v>
      </c>
      <c r="J231" s="665">
        <v>2110.1400000000012</v>
      </c>
      <c r="K231" s="678">
        <v>1</v>
      </c>
      <c r="L231" s="665">
        <v>2</v>
      </c>
      <c r="M231" s="666">
        <v>2110.1400000000012</v>
      </c>
    </row>
    <row r="232" spans="1:13" ht="14.4" customHeight="1" x14ac:dyDescent="0.3">
      <c r="A232" s="661" t="s">
        <v>604</v>
      </c>
      <c r="B232" s="662" t="s">
        <v>4802</v>
      </c>
      <c r="C232" s="662" t="s">
        <v>2741</v>
      </c>
      <c r="D232" s="662" t="s">
        <v>2742</v>
      </c>
      <c r="E232" s="662" t="s">
        <v>4803</v>
      </c>
      <c r="F232" s="665"/>
      <c r="G232" s="665"/>
      <c r="H232" s="678">
        <v>0</v>
      </c>
      <c r="I232" s="665">
        <v>13</v>
      </c>
      <c r="J232" s="665">
        <v>6527.6676180015111</v>
      </c>
      <c r="K232" s="678">
        <v>1</v>
      </c>
      <c r="L232" s="665">
        <v>13</v>
      </c>
      <c r="M232" s="666">
        <v>6527.6676180015111</v>
      </c>
    </row>
    <row r="233" spans="1:13" ht="14.4" customHeight="1" x14ac:dyDescent="0.3">
      <c r="A233" s="661" t="s">
        <v>604</v>
      </c>
      <c r="B233" s="662" t="s">
        <v>4804</v>
      </c>
      <c r="C233" s="662" t="s">
        <v>2629</v>
      </c>
      <c r="D233" s="662" t="s">
        <v>2504</v>
      </c>
      <c r="E233" s="662" t="s">
        <v>2630</v>
      </c>
      <c r="F233" s="665"/>
      <c r="G233" s="665"/>
      <c r="H233" s="678">
        <v>0</v>
      </c>
      <c r="I233" s="665">
        <v>34</v>
      </c>
      <c r="J233" s="665">
        <v>2515.0544148995482</v>
      </c>
      <c r="K233" s="678">
        <v>1</v>
      </c>
      <c r="L233" s="665">
        <v>34</v>
      </c>
      <c r="M233" s="666">
        <v>2515.0544148995482</v>
      </c>
    </row>
    <row r="234" spans="1:13" ht="14.4" customHeight="1" x14ac:dyDescent="0.3">
      <c r="A234" s="661" t="s">
        <v>604</v>
      </c>
      <c r="B234" s="662" t="s">
        <v>4804</v>
      </c>
      <c r="C234" s="662" t="s">
        <v>2503</v>
      </c>
      <c r="D234" s="662" t="s">
        <v>2504</v>
      </c>
      <c r="E234" s="662" t="s">
        <v>2505</v>
      </c>
      <c r="F234" s="665"/>
      <c r="G234" s="665"/>
      <c r="H234" s="678">
        <v>0</v>
      </c>
      <c r="I234" s="665">
        <v>15</v>
      </c>
      <c r="J234" s="665">
        <v>1642.3500227621421</v>
      </c>
      <c r="K234" s="678">
        <v>1</v>
      </c>
      <c r="L234" s="665">
        <v>15</v>
      </c>
      <c r="M234" s="666">
        <v>1642.3500227621421</v>
      </c>
    </row>
    <row r="235" spans="1:13" ht="14.4" customHeight="1" x14ac:dyDescent="0.3">
      <c r="A235" s="661" t="s">
        <v>604</v>
      </c>
      <c r="B235" s="662" t="s">
        <v>5015</v>
      </c>
      <c r="C235" s="662" t="s">
        <v>4225</v>
      </c>
      <c r="D235" s="662" t="s">
        <v>4226</v>
      </c>
      <c r="E235" s="662" t="s">
        <v>5016</v>
      </c>
      <c r="F235" s="665"/>
      <c r="G235" s="665"/>
      <c r="H235" s="678">
        <v>0</v>
      </c>
      <c r="I235" s="665">
        <v>1</v>
      </c>
      <c r="J235" s="665">
        <v>79.640000000000015</v>
      </c>
      <c r="K235" s="678">
        <v>1</v>
      </c>
      <c r="L235" s="665">
        <v>1</v>
      </c>
      <c r="M235" s="666">
        <v>79.640000000000015</v>
      </c>
    </row>
    <row r="236" spans="1:13" ht="14.4" customHeight="1" x14ac:dyDescent="0.3">
      <c r="A236" s="661" t="s">
        <v>604</v>
      </c>
      <c r="B236" s="662" t="s">
        <v>5017</v>
      </c>
      <c r="C236" s="662" t="s">
        <v>4176</v>
      </c>
      <c r="D236" s="662" t="s">
        <v>4177</v>
      </c>
      <c r="E236" s="662" t="s">
        <v>5018</v>
      </c>
      <c r="F236" s="665"/>
      <c r="G236" s="665"/>
      <c r="H236" s="678">
        <v>0</v>
      </c>
      <c r="I236" s="665">
        <v>9</v>
      </c>
      <c r="J236" s="665">
        <v>4252.160813832108</v>
      </c>
      <c r="K236" s="678">
        <v>1</v>
      </c>
      <c r="L236" s="665">
        <v>9</v>
      </c>
      <c r="M236" s="666">
        <v>4252.160813832108</v>
      </c>
    </row>
    <row r="237" spans="1:13" ht="14.4" customHeight="1" x14ac:dyDescent="0.3">
      <c r="A237" s="661" t="s">
        <v>604</v>
      </c>
      <c r="B237" s="662" t="s">
        <v>5017</v>
      </c>
      <c r="C237" s="662" t="s">
        <v>4195</v>
      </c>
      <c r="D237" s="662" t="s">
        <v>4196</v>
      </c>
      <c r="E237" s="662" t="s">
        <v>5019</v>
      </c>
      <c r="F237" s="665"/>
      <c r="G237" s="665"/>
      <c r="H237" s="678">
        <v>0</v>
      </c>
      <c r="I237" s="665">
        <v>10</v>
      </c>
      <c r="J237" s="665">
        <v>8137.1036159181804</v>
      </c>
      <c r="K237" s="678">
        <v>1</v>
      </c>
      <c r="L237" s="665">
        <v>10</v>
      </c>
      <c r="M237" s="666">
        <v>8137.1036159181804</v>
      </c>
    </row>
    <row r="238" spans="1:13" ht="14.4" customHeight="1" x14ac:dyDescent="0.3">
      <c r="A238" s="661" t="s">
        <v>604</v>
      </c>
      <c r="B238" s="662" t="s">
        <v>5020</v>
      </c>
      <c r="C238" s="662" t="s">
        <v>4179</v>
      </c>
      <c r="D238" s="662" t="s">
        <v>5021</v>
      </c>
      <c r="E238" s="662" t="s">
        <v>5022</v>
      </c>
      <c r="F238" s="665"/>
      <c r="G238" s="665"/>
      <c r="H238" s="678">
        <v>0</v>
      </c>
      <c r="I238" s="665">
        <v>10</v>
      </c>
      <c r="J238" s="665">
        <v>14931.699155527311</v>
      </c>
      <c r="K238" s="678">
        <v>1</v>
      </c>
      <c r="L238" s="665">
        <v>10</v>
      </c>
      <c r="M238" s="666">
        <v>14931.699155527311</v>
      </c>
    </row>
    <row r="239" spans="1:13" ht="14.4" customHeight="1" x14ac:dyDescent="0.3">
      <c r="A239" s="661" t="s">
        <v>604</v>
      </c>
      <c r="B239" s="662" t="s">
        <v>5020</v>
      </c>
      <c r="C239" s="662" t="s">
        <v>4218</v>
      </c>
      <c r="D239" s="662" t="s">
        <v>5021</v>
      </c>
      <c r="E239" s="662" t="s">
        <v>5023</v>
      </c>
      <c r="F239" s="665"/>
      <c r="G239" s="665"/>
      <c r="H239" s="678">
        <v>0</v>
      </c>
      <c r="I239" s="665">
        <v>1</v>
      </c>
      <c r="J239" s="665">
        <v>1498.59</v>
      </c>
      <c r="K239" s="678">
        <v>1</v>
      </c>
      <c r="L239" s="665">
        <v>1</v>
      </c>
      <c r="M239" s="666">
        <v>1498.59</v>
      </c>
    </row>
    <row r="240" spans="1:13" ht="14.4" customHeight="1" x14ac:dyDescent="0.3">
      <c r="A240" s="661" t="s">
        <v>604</v>
      </c>
      <c r="B240" s="662" t="s">
        <v>4805</v>
      </c>
      <c r="C240" s="662" t="s">
        <v>2781</v>
      </c>
      <c r="D240" s="662" t="s">
        <v>2782</v>
      </c>
      <c r="E240" s="662" t="s">
        <v>2783</v>
      </c>
      <c r="F240" s="665"/>
      <c r="G240" s="665"/>
      <c r="H240" s="678">
        <v>0</v>
      </c>
      <c r="I240" s="665">
        <v>6</v>
      </c>
      <c r="J240" s="665">
        <v>555.71705404159434</v>
      </c>
      <c r="K240" s="678">
        <v>1</v>
      </c>
      <c r="L240" s="665">
        <v>6</v>
      </c>
      <c r="M240" s="666">
        <v>555.71705404159434</v>
      </c>
    </row>
    <row r="241" spans="1:13" ht="14.4" customHeight="1" x14ac:dyDescent="0.3">
      <c r="A241" s="661" t="s">
        <v>604</v>
      </c>
      <c r="B241" s="662" t="s">
        <v>4805</v>
      </c>
      <c r="C241" s="662" t="s">
        <v>2533</v>
      </c>
      <c r="D241" s="662" t="s">
        <v>2534</v>
      </c>
      <c r="E241" s="662" t="s">
        <v>4807</v>
      </c>
      <c r="F241" s="665"/>
      <c r="G241" s="665"/>
      <c r="H241" s="678">
        <v>0</v>
      </c>
      <c r="I241" s="665">
        <v>1</v>
      </c>
      <c r="J241" s="665">
        <v>81.64942059465568</v>
      </c>
      <c r="K241" s="678">
        <v>1</v>
      </c>
      <c r="L241" s="665">
        <v>1</v>
      </c>
      <c r="M241" s="666">
        <v>81.64942059465568</v>
      </c>
    </row>
    <row r="242" spans="1:13" ht="14.4" customHeight="1" x14ac:dyDescent="0.3">
      <c r="A242" s="661" t="s">
        <v>604</v>
      </c>
      <c r="B242" s="662" t="s">
        <v>5024</v>
      </c>
      <c r="C242" s="662" t="s">
        <v>4166</v>
      </c>
      <c r="D242" s="662" t="s">
        <v>4167</v>
      </c>
      <c r="E242" s="662" t="s">
        <v>4168</v>
      </c>
      <c r="F242" s="665"/>
      <c r="G242" s="665"/>
      <c r="H242" s="678">
        <v>0</v>
      </c>
      <c r="I242" s="665">
        <v>4</v>
      </c>
      <c r="J242" s="665">
        <v>117.15983146639917</v>
      </c>
      <c r="K242" s="678">
        <v>1</v>
      </c>
      <c r="L242" s="665">
        <v>4</v>
      </c>
      <c r="M242" s="666">
        <v>117.15983146639917</v>
      </c>
    </row>
    <row r="243" spans="1:13" ht="14.4" customHeight="1" x14ac:dyDescent="0.3">
      <c r="A243" s="661" t="s">
        <v>604</v>
      </c>
      <c r="B243" s="662" t="s">
        <v>4808</v>
      </c>
      <c r="C243" s="662" t="s">
        <v>2651</v>
      </c>
      <c r="D243" s="662" t="s">
        <v>4809</v>
      </c>
      <c r="E243" s="662" t="s">
        <v>4810</v>
      </c>
      <c r="F243" s="665"/>
      <c r="G243" s="665"/>
      <c r="H243" s="678">
        <v>0</v>
      </c>
      <c r="I243" s="665">
        <v>1</v>
      </c>
      <c r="J243" s="665">
        <v>112.26999999999995</v>
      </c>
      <c r="K243" s="678">
        <v>1</v>
      </c>
      <c r="L243" s="665">
        <v>1</v>
      </c>
      <c r="M243" s="666">
        <v>112.26999999999995</v>
      </c>
    </row>
    <row r="244" spans="1:13" ht="14.4" customHeight="1" x14ac:dyDescent="0.3">
      <c r="A244" s="661" t="s">
        <v>604</v>
      </c>
      <c r="B244" s="662" t="s">
        <v>4811</v>
      </c>
      <c r="C244" s="662" t="s">
        <v>2805</v>
      </c>
      <c r="D244" s="662" t="s">
        <v>2806</v>
      </c>
      <c r="E244" s="662" t="s">
        <v>2807</v>
      </c>
      <c r="F244" s="665"/>
      <c r="G244" s="665"/>
      <c r="H244" s="678">
        <v>0</v>
      </c>
      <c r="I244" s="665">
        <v>16</v>
      </c>
      <c r="J244" s="665">
        <v>52800</v>
      </c>
      <c r="K244" s="678">
        <v>1</v>
      </c>
      <c r="L244" s="665">
        <v>16</v>
      </c>
      <c r="M244" s="666">
        <v>52800</v>
      </c>
    </row>
    <row r="245" spans="1:13" ht="14.4" customHeight="1" x14ac:dyDescent="0.3">
      <c r="A245" s="661" t="s">
        <v>604</v>
      </c>
      <c r="B245" s="662" t="s">
        <v>4811</v>
      </c>
      <c r="C245" s="662" t="s">
        <v>2804</v>
      </c>
      <c r="D245" s="662" t="s">
        <v>2557</v>
      </c>
      <c r="E245" s="662" t="s">
        <v>4812</v>
      </c>
      <c r="F245" s="665">
        <v>5</v>
      </c>
      <c r="G245" s="665">
        <v>5531.2999999999993</v>
      </c>
      <c r="H245" s="678">
        <v>0.71428571428571419</v>
      </c>
      <c r="I245" s="665">
        <v>2</v>
      </c>
      <c r="J245" s="665">
        <v>2212.5200000000004</v>
      </c>
      <c r="K245" s="678">
        <v>0.28571428571428575</v>
      </c>
      <c r="L245" s="665">
        <v>7</v>
      </c>
      <c r="M245" s="666">
        <v>7743.82</v>
      </c>
    </row>
    <row r="246" spans="1:13" ht="14.4" customHeight="1" x14ac:dyDescent="0.3">
      <c r="A246" s="661" t="s">
        <v>604</v>
      </c>
      <c r="B246" s="662" t="s">
        <v>4811</v>
      </c>
      <c r="C246" s="662" t="s">
        <v>2810</v>
      </c>
      <c r="D246" s="662" t="s">
        <v>2474</v>
      </c>
      <c r="E246" s="662" t="s">
        <v>4813</v>
      </c>
      <c r="F246" s="665">
        <v>2</v>
      </c>
      <c r="G246" s="665">
        <v>602.93200000000002</v>
      </c>
      <c r="H246" s="678">
        <v>7.4073273240807064E-2</v>
      </c>
      <c r="I246" s="665">
        <v>25</v>
      </c>
      <c r="J246" s="665">
        <v>7536.7379999999994</v>
      </c>
      <c r="K246" s="678">
        <v>0.92592672675919296</v>
      </c>
      <c r="L246" s="665">
        <v>27</v>
      </c>
      <c r="M246" s="666">
        <v>8139.6699999999992</v>
      </c>
    </row>
    <row r="247" spans="1:13" ht="14.4" customHeight="1" x14ac:dyDescent="0.3">
      <c r="A247" s="661" t="s">
        <v>604</v>
      </c>
      <c r="B247" s="662" t="s">
        <v>4811</v>
      </c>
      <c r="C247" s="662" t="s">
        <v>2811</v>
      </c>
      <c r="D247" s="662" t="s">
        <v>2474</v>
      </c>
      <c r="E247" s="662" t="s">
        <v>4814</v>
      </c>
      <c r="F247" s="665">
        <v>24</v>
      </c>
      <c r="G247" s="665">
        <v>15135.857334757147</v>
      </c>
      <c r="H247" s="678">
        <v>0.25531931423915044</v>
      </c>
      <c r="I247" s="665">
        <v>70</v>
      </c>
      <c r="J247" s="665">
        <v>44146.212178322516</v>
      </c>
      <c r="K247" s="678">
        <v>0.74468068576084945</v>
      </c>
      <c r="L247" s="665">
        <v>94</v>
      </c>
      <c r="M247" s="666">
        <v>59282.069513079667</v>
      </c>
    </row>
    <row r="248" spans="1:13" ht="14.4" customHeight="1" x14ac:dyDescent="0.3">
      <c r="A248" s="661" t="s">
        <v>604</v>
      </c>
      <c r="B248" s="662" t="s">
        <v>4811</v>
      </c>
      <c r="C248" s="662" t="s">
        <v>2812</v>
      </c>
      <c r="D248" s="662" t="s">
        <v>2474</v>
      </c>
      <c r="E248" s="662" t="s">
        <v>4815</v>
      </c>
      <c r="F248" s="665"/>
      <c r="G248" s="665"/>
      <c r="H248" s="678">
        <v>0</v>
      </c>
      <c r="I248" s="665">
        <v>1</v>
      </c>
      <c r="J248" s="665">
        <v>913.65</v>
      </c>
      <c r="K248" s="678">
        <v>1</v>
      </c>
      <c r="L248" s="665">
        <v>1</v>
      </c>
      <c r="M248" s="666">
        <v>913.65</v>
      </c>
    </row>
    <row r="249" spans="1:13" ht="14.4" customHeight="1" x14ac:dyDescent="0.3">
      <c r="A249" s="661" t="s">
        <v>604</v>
      </c>
      <c r="B249" s="662" t="s">
        <v>4811</v>
      </c>
      <c r="C249" s="662" t="s">
        <v>2808</v>
      </c>
      <c r="D249" s="662" t="s">
        <v>2474</v>
      </c>
      <c r="E249" s="662" t="s">
        <v>4816</v>
      </c>
      <c r="F249" s="665"/>
      <c r="G249" s="665"/>
      <c r="H249" s="678">
        <v>0</v>
      </c>
      <c r="I249" s="665">
        <v>58</v>
      </c>
      <c r="J249" s="665">
        <v>23719.082402415803</v>
      </c>
      <c r="K249" s="678">
        <v>1</v>
      </c>
      <c r="L249" s="665">
        <v>58</v>
      </c>
      <c r="M249" s="666">
        <v>23719.082402415803</v>
      </c>
    </row>
    <row r="250" spans="1:13" ht="14.4" customHeight="1" x14ac:dyDescent="0.3">
      <c r="A250" s="661" t="s">
        <v>604</v>
      </c>
      <c r="B250" s="662" t="s">
        <v>4811</v>
      </c>
      <c r="C250" s="662" t="s">
        <v>2679</v>
      </c>
      <c r="D250" s="662" t="s">
        <v>2474</v>
      </c>
      <c r="E250" s="662" t="s">
        <v>4813</v>
      </c>
      <c r="F250" s="665"/>
      <c r="G250" s="665"/>
      <c r="H250" s="678">
        <v>0</v>
      </c>
      <c r="I250" s="665">
        <v>18</v>
      </c>
      <c r="J250" s="665">
        <v>5453.8456187521442</v>
      </c>
      <c r="K250" s="678">
        <v>1</v>
      </c>
      <c r="L250" s="665">
        <v>18</v>
      </c>
      <c r="M250" s="666">
        <v>5453.8456187521442</v>
      </c>
    </row>
    <row r="251" spans="1:13" ht="14.4" customHeight="1" x14ac:dyDescent="0.3">
      <c r="A251" s="661" t="s">
        <v>604</v>
      </c>
      <c r="B251" s="662" t="s">
        <v>4811</v>
      </c>
      <c r="C251" s="662" t="s">
        <v>2682</v>
      </c>
      <c r="D251" s="662" t="s">
        <v>2474</v>
      </c>
      <c r="E251" s="662" t="s">
        <v>4816</v>
      </c>
      <c r="F251" s="665"/>
      <c r="G251" s="665"/>
      <c r="H251" s="678">
        <v>0</v>
      </c>
      <c r="I251" s="665">
        <v>33</v>
      </c>
      <c r="J251" s="665">
        <v>13495.346485881897</v>
      </c>
      <c r="K251" s="678">
        <v>1</v>
      </c>
      <c r="L251" s="665">
        <v>33</v>
      </c>
      <c r="M251" s="666">
        <v>13495.346485881897</v>
      </c>
    </row>
    <row r="252" spans="1:13" ht="14.4" customHeight="1" x14ac:dyDescent="0.3">
      <c r="A252" s="661" t="s">
        <v>604</v>
      </c>
      <c r="B252" s="662" t="s">
        <v>4811</v>
      </c>
      <c r="C252" s="662" t="s">
        <v>2772</v>
      </c>
      <c r="D252" s="662" t="s">
        <v>2474</v>
      </c>
      <c r="E252" s="662" t="s">
        <v>4817</v>
      </c>
      <c r="F252" s="665"/>
      <c r="G252" s="665"/>
      <c r="H252" s="678">
        <v>0</v>
      </c>
      <c r="I252" s="665">
        <v>5</v>
      </c>
      <c r="J252" s="665">
        <v>655.63</v>
      </c>
      <c r="K252" s="678">
        <v>1</v>
      </c>
      <c r="L252" s="665">
        <v>5</v>
      </c>
      <c r="M252" s="666">
        <v>655.63</v>
      </c>
    </row>
    <row r="253" spans="1:13" ht="14.4" customHeight="1" x14ac:dyDescent="0.3">
      <c r="A253" s="661" t="s">
        <v>604</v>
      </c>
      <c r="B253" s="662" t="s">
        <v>4811</v>
      </c>
      <c r="C253" s="662" t="s">
        <v>2473</v>
      </c>
      <c r="D253" s="662" t="s">
        <v>2474</v>
      </c>
      <c r="E253" s="662" t="s">
        <v>4814</v>
      </c>
      <c r="F253" s="665"/>
      <c r="G253" s="665"/>
      <c r="H253" s="678">
        <v>0</v>
      </c>
      <c r="I253" s="665">
        <v>40</v>
      </c>
      <c r="J253" s="665">
        <v>25226.414999999997</v>
      </c>
      <c r="K253" s="678">
        <v>1</v>
      </c>
      <c r="L253" s="665">
        <v>40</v>
      </c>
      <c r="M253" s="666">
        <v>25226.414999999997</v>
      </c>
    </row>
    <row r="254" spans="1:13" ht="14.4" customHeight="1" x14ac:dyDescent="0.3">
      <c r="A254" s="661" t="s">
        <v>604</v>
      </c>
      <c r="B254" s="662" t="s">
        <v>4811</v>
      </c>
      <c r="C254" s="662" t="s">
        <v>2477</v>
      </c>
      <c r="D254" s="662" t="s">
        <v>2474</v>
      </c>
      <c r="E254" s="662" t="s">
        <v>4818</v>
      </c>
      <c r="F254" s="665"/>
      <c r="G254" s="665"/>
      <c r="H254" s="678">
        <v>0</v>
      </c>
      <c r="I254" s="665">
        <v>39</v>
      </c>
      <c r="J254" s="665">
        <v>28126.799999999999</v>
      </c>
      <c r="K254" s="678">
        <v>1</v>
      </c>
      <c r="L254" s="665">
        <v>39</v>
      </c>
      <c r="M254" s="666">
        <v>28126.799999999999</v>
      </c>
    </row>
    <row r="255" spans="1:13" ht="14.4" customHeight="1" x14ac:dyDescent="0.3">
      <c r="A255" s="661" t="s">
        <v>604</v>
      </c>
      <c r="B255" s="662" t="s">
        <v>4811</v>
      </c>
      <c r="C255" s="662" t="s">
        <v>4138</v>
      </c>
      <c r="D255" s="662" t="s">
        <v>2806</v>
      </c>
      <c r="E255" s="662" t="s">
        <v>2807</v>
      </c>
      <c r="F255" s="665"/>
      <c r="G255" s="665"/>
      <c r="H255" s="678">
        <v>0</v>
      </c>
      <c r="I255" s="665">
        <v>10</v>
      </c>
      <c r="J255" s="665">
        <v>32999.946253116344</v>
      </c>
      <c r="K255" s="678">
        <v>1</v>
      </c>
      <c r="L255" s="665">
        <v>10</v>
      </c>
      <c r="M255" s="666">
        <v>32999.946253116344</v>
      </c>
    </row>
    <row r="256" spans="1:13" ht="14.4" customHeight="1" x14ac:dyDescent="0.3">
      <c r="A256" s="661" t="s">
        <v>604</v>
      </c>
      <c r="B256" s="662" t="s">
        <v>4811</v>
      </c>
      <c r="C256" s="662" t="s">
        <v>4144</v>
      </c>
      <c r="D256" s="662" t="s">
        <v>2557</v>
      </c>
      <c r="E256" s="662" t="s">
        <v>4812</v>
      </c>
      <c r="F256" s="665"/>
      <c r="G256" s="665"/>
      <c r="H256" s="678">
        <v>0</v>
      </c>
      <c r="I256" s="665">
        <v>1</v>
      </c>
      <c r="J256" s="665">
        <v>1136.1199999999999</v>
      </c>
      <c r="K256" s="678">
        <v>1</v>
      </c>
      <c r="L256" s="665">
        <v>1</v>
      </c>
      <c r="M256" s="666">
        <v>1136.1199999999999</v>
      </c>
    </row>
    <row r="257" spans="1:13" ht="14.4" customHeight="1" x14ac:dyDescent="0.3">
      <c r="A257" s="661" t="s">
        <v>604</v>
      </c>
      <c r="B257" s="662" t="s">
        <v>4811</v>
      </c>
      <c r="C257" s="662" t="s">
        <v>2556</v>
      </c>
      <c r="D257" s="662" t="s">
        <v>2557</v>
      </c>
      <c r="E257" s="662" t="s">
        <v>4819</v>
      </c>
      <c r="F257" s="665"/>
      <c r="G257" s="665"/>
      <c r="H257" s="678">
        <v>0</v>
      </c>
      <c r="I257" s="665">
        <v>2</v>
      </c>
      <c r="J257" s="665">
        <v>3083.0799780603925</v>
      </c>
      <c r="K257" s="678">
        <v>1</v>
      </c>
      <c r="L257" s="665">
        <v>2</v>
      </c>
      <c r="M257" s="666">
        <v>3083.0799780603925</v>
      </c>
    </row>
    <row r="258" spans="1:13" ht="14.4" customHeight="1" x14ac:dyDescent="0.3">
      <c r="A258" s="661" t="s">
        <v>604</v>
      </c>
      <c r="B258" s="662" t="s">
        <v>4824</v>
      </c>
      <c r="C258" s="662" t="s">
        <v>3474</v>
      </c>
      <c r="D258" s="662" t="s">
        <v>5025</v>
      </c>
      <c r="E258" s="662" t="s">
        <v>4825</v>
      </c>
      <c r="F258" s="665">
        <v>3</v>
      </c>
      <c r="G258" s="665">
        <v>360.74999999999994</v>
      </c>
      <c r="H258" s="678">
        <v>1</v>
      </c>
      <c r="I258" s="665"/>
      <c r="J258" s="665"/>
      <c r="K258" s="678">
        <v>0</v>
      </c>
      <c r="L258" s="665">
        <v>3</v>
      </c>
      <c r="M258" s="666">
        <v>360.74999999999994</v>
      </c>
    </row>
    <row r="259" spans="1:13" ht="14.4" customHeight="1" x14ac:dyDescent="0.3">
      <c r="A259" s="661" t="s">
        <v>604</v>
      </c>
      <c r="B259" s="662" t="s">
        <v>4826</v>
      </c>
      <c r="C259" s="662" t="s">
        <v>2596</v>
      </c>
      <c r="D259" s="662" t="s">
        <v>2455</v>
      </c>
      <c r="E259" s="662" t="s">
        <v>4827</v>
      </c>
      <c r="F259" s="665"/>
      <c r="G259" s="665"/>
      <c r="H259" s="678">
        <v>0</v>
      </c>
      <c r="I259" s="665">
        <v>10</v>
      </c>
      <c r="J259" s="665">
        <v>1295.3</v>
      </c>
      <c r="K259" s="678">
        <v>1</v>
      </c>
      <c r="L259" s="665">
        <v>10</v>
      </c>
      <c r="M259" s="666">
        <v>1295.3</v>
      </c>
    </row>
    <row r="260" spans="1:13" ht="14.4" customHeight="1" x14ac:dyDescent="0.3">
      <c r="A260" s="661" t="s">
        <v>604</v>
      </c>
      <c r="B260" s="662" t="s">
        <v>4829</v>
      </c>
      <c r="C260" s="662" t="s">
        <v>2748</v>
      </c>
      <c r="D260" s="662" t="s">
        <v>2749</v>
      </c>
      <c r="E260" s="662" t="s">
        <v>2750</v>
      </c>
      <c r="F260" s="665"/>
      <c r="G260" s="665"/>
      <c r="H260" s="678">
        <v>0</v>
      </c>
      <c r="I260" s="665">
        <v>3</v>
      </c>
      <c r="J260" s="665">
        <v>158.20000000000002</v>
      </c>
      <c r="K260" s="678">
        <v>1</v>
      </c>
      <c r="L260" s="665">
        <v>3</v>
      </c>
      <c r="M260" s="666">
        <v>158.20000000000002</v>
      </c>
    </row>
    <row r="261" spans="1:13" ht="14.4" customHeight="1" x14ac:dyDescent="0.3">
      <c r="A261" s="661" t="s">
        <v>604</v>
      </c>
      <c r="B261" s="662" t="s">
        <v>4829</v>
      </c>
      <c r="C261" s="662" t="s">
        <v>4127</v>
      </c>
      <c r="D261" s="662" t="s">
        <v>5026</v>
      </c>
      <c r="E261" s="662" t="s">
        <v>5027</v>
      </c>
      <c r="F261" s="665"/>
      <c r="G261" s="665"/>
      <c r="H261" s="678">
        <v>0</v>
      </c>
      <c r="I261" s="665">
        <v>1</v>
      </c>
      <c r="J261" s="665">
        <v>105.40969207401713</v>
      </c>
      <c r="K261" s="678">
        <v>1</v>
      </c>
      <c r="L261" s="665">
        <v>1</v>
      </c>
      <c r="M261" s="666">
        <v>105.40969207401713</v>
      </c>
    </row>
    <row r="262" spans="1:13" ht="14.4" customHeight="1" x14ac:dyDescent="0.3">
      <c r="A262" s="661" t="s">
        <v>604</v>
      </c>
      <c r="B262" s="662" t="s">
        <v>4832</v>
      </c>
      <c r="C262" s="662" t="s">
        <v>2518</v>
      </c>
      <c r="D262" s="662" t="s">
        <v>2519</v>
      </c>
      <c r="E262" s="662" t="s">
        <v>2520</v>
      </c>
      <c r="F262" s="665"/>
      <c r="G262" s="665"/>
      <c r="H262" s="678">
        <v>0</v>
      </c>
      <c r="I262" s="665">
        <v>6</v>
      </c>
      <c r="J262" s="665">
        <v>465.1</v>
      </c>
      <c r="K262" s="678">
        <v>1</v>
      </c>
      <c r="L262" s="665">
        <v>6</v>
      </c>
      <c r="M262" s="666">
        <v>465.1</v>
      </c>
    </row>
    <row r="263" spans="1:13" ht="14.4" customHeight="1" x14ac:dyDescent="0.3">
      <c r="A263" s="661" t="s">
        <v>604</v>
      </c>
      <c r="B263" s="662" t="s">
        <v>4832</v>
      </c>
      <c r="C263" s="662" t="s">
        <v>2522</v>
      </c>
      <c r="D263" s="662" t="s">
        <v>2519</v>
      </c>
      <c r="E263" s="662" t="s">
        <v>2523</v>
      </c>
      <c r="F263" s="665"/>
      <c r="G263" s="665"/>
      <c r="H263" s="678">
        <v>0</v>
      </c>
      <c r="I263" s="665">
        <v>3</v>
      </c>
      <c r="J263" s="665">
        <v>801.80672704548078</v>
      </c>
      <c r="K263" s="678">
        <v>1</v>
      </c>
      <c r="L263" s="665">
        <v>3</v>
      </c>
      <c r="M263" s="666">
        <v>801.80672704548078</v>
      </c>
    </row>
    <row r="264" spans="1:13" ht="14.4" customHeight="1" x14ac:dyDescent="0.3">
      <c r="A264" s="661" t="s">
        <v>604</v>
      </c>
      <c r="B264" s="662" t="s">
        <v>4833</v>
      </c>
      <c r="C264" s="662" t="s">
        <v>2511</v>
      </c>
      <c r="D264" s="662" t="s">
        <v>2512</v>
      </c>
      <c r="E264" s="662" t="s">
        <v>1270</v>
      </c>
      <c r="F264" s="665"/>
      <c r="G264" s="665"/>
      <c r="H264" s="678">
        <v>0</v>
      </c>
      <c r="I264" s="665">
        <v>19</v>
      </c>
      <c r="J264" s="665">
        <v>897.33894239229301</v>
      </c>
      <c r="K264" s="678">
        <v>1</v>
      </c>
      <c r="L264" s="665">
        <v>19</v>
      </c>
      <c r="M264" s="666">
        <v>897.33894239229301</v>
      </c>
    </row>
    <row r="265" spans="1:13" ht="14.4" customHeight="1" x14ac:dyDescent="0.3">
      <c r="A265" s="661" t="s">
        <v>604</v>
      </c>
      <c r="B265" s="662" t="s">
        <v>4833</v>
      </c>
      <c r="C265" s="662" t="s">
        <v>4135</v>
      </c>
      <c r="D265" s="662" t="s">
        <v>4136</v>
      </c>
      <c r="E265" s="662" t="s">
        <v>968</v>
      </c>
      <c r="F265" s="665"/>
      <c r="G265" s="665"/>
      <c r="H265" s="678">
        <v>0</v>
      </c>
      <c r="I265" s="665">
        <v>19</v>
      </c>
      <c r="J265" s="665">
        <v>1001.1490946309846</v>
      </c>
      <c r="K265" s="678">
        <v>1</v>
      </c>
      <c r="L265" s="665">
        <v>19</v>
      </c>
      <c r="M265" s="666">
        <v>1001.1490946309846</v>
      </c>
    </row>
    <row r="266" spans="1:13" ht="14.4" customHeight="1" x14ac:dyDescent="0.3">
      <c r="A266" s="661" t="s">
        <v>604</v>
      </c>
      <c r="B266" s="662" t="s">
        <v>4837</v>
      </c>
      <c r="C266" s="662" t="s">
        <v>2636</v>
      </c>
      <c r="D266" s="662" t="s">
        <v>4838</v>
      </c>
      <c r="E266" s="662" t="s">
        <v>4839</v>
      </c>
      <c r="F266" s="665"/>
      <c r="G266" s="665"/>
      <c r="H266" s="678">
        <v>0</v>
      </c>
      <c r="I266" s="665">
        <v>3</v>
      </c>
      <c r="J266" s="665">
        <v>96.570000000000022</v>
      </c>
      <c r="K266" s="678">
        <v>1</v>
      </c>
      <c r="L266" s="665">
        <v>3</v>
      </c>
      <c r="M266" s="666">
        <v>96.570000000000022</v>
      </c>
    </row>
    <row r="267" spans="1:13" ht="14.4" customHeight="1" x14ac:dyDescent="0.3">
      <c r="A267" s="661" t="s">
        <v>604</v>
      </c>
      <c r="B267" s="662" t="s">
        <v>4840</v>
      </c>
      <c r="C267" s="662" t="s">
        <v>2587</v>
      </c>
      <c r="D267" s="662" t="s">
        <v>2588</v>
      </c>
      <c r="E267" s="662" t="s">
        <v>1270</v>
      </c>
      <c r="F267" s="665"/>
      <c r="G267" s="665"/>
      <c r="H267" s="678">
        <v>0</v>
      </c>
      <c r="I267" s="665">
        <v>7</v>
      </c>
      <c r="J267" s="665">
        <v>605.96925151527159</v>
      </c>
      <c r="K267" s="678">
        <v>1</v>
      </c>
      <c r="L267" s="665">
        <v>7</v>
      </c>
      <c r="M267" s="666">
        <v>605.96925151527159</v>
      </c>
    </row>
    <row r="268" spans="1:13" ht="14.4" customHeight="1" x14ac:dyDescent="0.3">
      <c r="A268" s="661" t="s">
        <v>604</v>
      </c>
      <c r="B268" s="662" t="s">
        <v>4840</v>
      </c>
      <c r="C268" s="662" t="s">
        <v>2590</v>
      </c>
      <c r="D268" s="662" t="s">
        <v>2588</v>
      </c>
      <c r="E268" s="662" t="s">
        <v>2591</v>
      </c>
      <c r="F268" s="665"/>
      <c r="G268" s="665"/>
      <c r="H268" s="678">
        <v>0</v>
      </c>
      <c r="I268" s="665">
        <v>1</v>
      </c>
      <c r="J268" s="665">
        <v>221.78000000000006</v>
      </c>
      <c r="K268" s="678">
        <v>1</v>
      </c>
      <c r="L268" s="665">
        <v>1</v>
      </c>
      <c r="M268" s="666">
        <v>221.78000000000006</v>
      </c>
    </row>
    <row r="269" spans="1:13" ht="14.4" customHeight="1" x14ac:dyDescent="0.3">
      <c r="A269" s="661" t="s">
        <v>604</v>
      </c>
      <c r="B269" s="662" t="s">
        <v>4840</v>
      </c>
      <c r="C269" s="662" t="s">
        <v>2614</v>
      </c>
      <c r="D269" s="662" t="s">
        <v>2615</v>
      </c>
      <c r="E269" s="662" t="s">
        <v>1760</v>
      </c>
      <c r="F269" s="665"/>
      <c r="G269" s="665"/>
      <c r="H269" s="678">
        <v>0</v>
      </c>
      <c r="I269" s="665">
        <v>2</v>
      </c>
      <c r="J269" s="665">
        <v>101.12</v>
      </c>
      <c r="K269" s="678">
        <v>1</v>
      </c>
      <c r="L269" s="665">
        <v>2</v>
      </c>
      <c r="M269" s="666">
        <v>101.12</v>
      </c>
    </row>
    <row r="270" spans="1:13" ht="14.4" customHeight="1" x14ac:dyDescent="0.3">
      <c r="A270" s="661" t="s">
        <v>604</v>
      </c>
      <c r="B270" s="662" t="s">
        <v>4840</v>
      </c>
      <c r="C270" s="662" t="s">
        <v>4198</v>
      </c>
      <c r="D270" s="662" t="s">
        <v>2615</v>
      </c>
      <c r="E270" s="662" t="s">
        <v>4199</v>
      </c>
      <c r="F270" s="665"/>
      <c r="G270" s="665"/>
      <c r="H270" s="678">
        <v>0</v>
      </c>
      <c r="I270" s="665">
        <v>3</v>
      </c>
      <c r="J270" s="665">
        <v>447.69064548883955</v>
      </c>
      <c r="K270" s="678">
        <v>1</v>
      </c>
      <c r="L270" s="665">
        <v>3</v>
      </c>
      <c r="M270" s="666">
        <v>447.69064548883955</v>
      </c>
    </row>
    <row r="271" spans="1:13" ht="14.4" customHeight="1" x14ac:dyDescent="0.3">
      <c r="A271" s="661" t="s">
        <v>604</v>
      </c>
      <c r="B271" s="662" t="s">
        <v>4841</v>
      </c>
      <c r="C271" s="662" t="s">
        <v>4123</v>
      </c>
      <c r="D271" s="662" t="s">
        <v>4124</v>
      </c>
      <c r="E271" s="662" t="s">
        <v>4125</v>
      </c>
      <c r="F271" s="665"/>
      <c r="G271" s="665"/>
      <c r="H271" s="678">
        <v>0</v>
      </c>
      <c r="I271" s="665">
        <v>1</v>
      </c>
      <c r="J271" s="665">
        <v>14.910000000000004</v>
      </c>
      <c r="K271" s="678">
        <v>1</v>
      </c>
      <c r="L271" s="665">
        <v>1</v>
      </c>
      <c r="M271" s="666">
        <v>14.910000000000004</v>
      </c>
    </row>
    <row r="272" spans="1:13" ht="14.4" customHeight="1" x14ac:dyDescent="0.3">
      <c r="A272" s="661" t="s">
        <v>604</v>
      </c>
      <c r="B272" s="662" t="s">
        <v>4841</v>
      </c>
      <c r="C272" s="662" t="s">
        <v>2439</v>
      </c>
      <c r="D272" s="662" t="s">
        <v>2440</v>
      </c>
      <c r="E272" s="662" t="s">
        <v>2441</v>
      </c>
      <c r="F272" s="665"/>
      <c r="G272" s="665"/>
      <c r="H272" s="678">
        <v>0</v>
      </c>
      <c r="I272" s="665">
        <v>1</v>
      </c>
      <c r="J272" s="665">
        <v>12.060000000000004</v>
      </c>
      <c r="K272" s="678">
        <v>1</v>
      </c>
      <c r="L272" s="665">
        <v>1</v>
      </c>
      <c r="M272" s="666">
        <v>12.060000000000004</v>
      </c>
    </row>
    <row r="273" spans="1:13" ht="14.4" customHeight="1" x14ac:dyDescent="0.3">
      <c r="A273" s="661" t="s">
        <v>604</v>
      </c>
      <c r="B273" s="662" t="s">
        <v>4841</v>
      </c>
      <c r="C273" s="662" t="s">
        <v>2537</v>
      </c>
      <c r="D273" s="662" t="s">
        <v>4842</v>
      </c>
      <c r="E273" s="662" t="s">
        <v>1186</v>
      </c>
      <c r="F273" s="665"/>
      <c r="G273" s="665"/>
      <c r="H273" s="678">
        <v>0</v>
      </c>
      <c r="I273" s="665">
        <v>7</v>
      </c>
      <c r="J273" s="665">
        <v>253.65731474698219</v>
      </c>
      <c r="K273" s="678">
        <v>1</v>
      </c>
      <c r="L273" s="665">
        <v>7</v>
      </c>
      <c r="M273" s="666">
        <v>253.65731474698219</v>
      </c>
    </row>
    <row r="274" spans="1:13" ht="14.4" customHeight="1" x14ac:dyDescent="0.3">
      <c r="A274" s="661" t="s">
        <v>604</v>
      </c>
      <c r="B274" s="662" t="s">
        <v>4843</v>
      </c>
      <c r="C274" s="662" t="s">
        <v>2593</v>
      </c>
      <c r="D274" s="662" t="s">
        <v>4844</v>
      </c>
      <c r="E274" s="662" t="s">
        <v>1201</v>
      </c>
      <c r="F274" s="665"/>
      <c r="G274" s="665"/>
      <c r="H274" s="678">
        <v>0</v>
      </c>
      <c r="I274" s="665">
        <v>1</v>
      </c>
      <c r="J274" s="665">
        <v>118.11953629666756</v>
      </c>
      <c r="K274" s="678">
        <v>1</v>
      </c>
      <c r="L274" s="665">
        <v>1</v>
      </c>
      <c r="M274" s="666">
        <v>118.11953629666756</v>
      </c>
    </row>
    <row r="275" spans="1:13" ht="14.4" customHeight="1" x14ac:dyDescent="0.3">
      <c r="A275" s="661" t="s">
        <v>604</v>
      </c>
      <c r="B275" s="662" t="s">
        <v>4843</v>
      </c>
      <c r="C275" s="662" t="s">
        <v>4193</v>
      </c>
      <c r="D275" s="662" t="s">
        <v>4844</v>
      </c>
      <c r="E275" s="662" t="s">
        <v>1295</v>
      </c>
      <c r="F275" s="665"/>
      <c r="G275" s="665"/>
      <c r="H275" s="678">
        <v>0</v>
      </c>
      <c r="I275" s="665">
        <v>1</v>
      </c>
      <c r="J275" s="665">
        <v>335.95</v>
      </c>
      <c r="K275" s="678">
        <v>1</v>
      </c>
      <c r="L275" s="665">
        <v>1</v>
      </c>
      <c r="M275" s="666">
        <v>335.95</v>
      </c>
    </row>
    <row r="276" spans="1:13" ht="14.4" customHeight="1" x14ac:dyDescent="0.3">
      <c r="A276" s="661" t="s">
        <v>604</v>
      </c>
      <c r="B276" s="662" t="s">
        <v>4843</v>
      </c>
      <c r="C276" s="662" t="s">
        <v>4158</v>
      </c>
      <c r="D276" s="662" t="s">
        <v>4159</v>
      </c>
      <c r="E276" s="662" t="s">
        <v>999</v>
      </c>
      <c r="F276" s="665"/>
      <c r="G276" s="665"/>
      <c r="H276" s="678">
        <v>0</v>
      </c>
      <c r="I276" s="665">
        <v>9</v>
      </c>
      <c r="J276" s="665">
        <v>739.27</v>
      </c>
      <c r="K276" s="678">
        <v>1</v>
      </c>
      <c r="L276" s="665">
        <v>9</v>
      </c>
      <c r="M276" s="666">
        <v>739.27</v>
      </c>
    </row>
    <row r="277" spans="1:13" ht="14.4" customHeight="1" x14ac:dyDescent="0.3">
      <c r="A277" s="661" t="s">
        <v>604</v>
      </c>
      <c r="B277" s="662" t="s">
        <v>4843</v>
      </c>
      <c r="C277" s="662" t="s">
        <v>4170</v>
      </c>
      <c r="D277" s="662" t="s">
        <v>4171</v>
      </c>
      <c r="E277" s="662" t="s">
        <v>1201</v>
      </c>
      <c r="F277" s="665"/>
      <c r="G277" s="665"/>
      <c r="H277" s="678">
        <v>0</v>
      </c>
      <c r="I277" s="665">
        <v>1</v>
      </c>
      <c r="J277" s="665">
        <v>191.82999999999998</v>
      </c>
      <c r="K277" s="678">
        <v>1</v>
      </c>
      <c r="L277" s="665">
        <v>1</v>
      </c>
      <c r="M277" s="666">
        <v>191.82999999999998</v>
      </c>
    </row>
    <row r="278" spans="1:13" ht="14.4" customHeight="1" x14ac:dyDescent="0.3">
      <c r="A278" s="661" t="s">
        <v>604</v>
      </c>
      <c r="B278" s="662" t="s">
        <v>4843</v>
      </c>
      <c r="C278" s="662" t="s">
        <v>4204</v>
      </c>
      <c r="D278" s="662" t="s">
        <v>4171</v>
      </c>
      <c r="E278" s="662" t="s">
        <v>1295</v>
      </c>
      <c r="F278" s="665"/>
      <c r="G278" s="665"/>
      <c r="H278" s="678">
        <v>0</v>
      </c>
      <c r="I278" s="665">
        <v>2</v>
      </c>
      <c r="J278" s="665">
        <v>1156.4597189423334</v>
      </c>
      <c r="K278" s="678">
        <v>1</v>
      </c>
      <c r="L278" s="665">
        <v>2</v>
      </c>
      <c r="M278" s="666">
        <v>1156.4597189423334</v>
      </c>
    </row>
    <row r="279" spans="1:13" ht="14.4" customHeight="1" x14ac:dyDescent="0.3">
      <c r="A279" s="661" t="s">
        <v>604</v>
      </c>
      <c r="B279" s="662" t="s">
        <v>5028</v>
      </c>
      <c r="C279" s="662" t="s">
        <v>4262</v>
      </c>
      <c r="D279" s="662" t="s">
        <v>4263</v>
      </c>
      <c r="E279" s="662" t="s">
        <v>999</v>
      </c>
      <c r="F279" s="665"/>
      <c r="G279" s="665"/>
      <c r="H279" s="678">
        <v>0</v>
      </c>
      <c r="I279" s="665">
        <v>4</v>
      </c>
      <c r="J279" s="665">
        <v>292.24000050625943</v>
      </c>
      <c r="K279" s="678">
        <v>1</v>
      </c>
      <c r="L279" s="665">
        <v>4</v>
      </c>
      <c r="M279" s="666">
        <v>292.24000050625943</v>
      </c>
    </row>
    <row r="280" spans="1:13" ht="14.4" customHeight="1" x14ac:dyDescent="0.3">
      <c r="A280" s="661" t="s">
        <v>604</v>
      </c>
      <c r="B280" s="662" t="s">
        <v>5029</v>
      </c>
      <c r="C280" s="662" t="s">
        <v>4163</v>
      </c>
      <c r="D280" s="662" t="s">
        <v>4164</v>
      </c>
      <c r="E280" s="662" t="s">
        <v>999</v>
      </c>
      <c r="F280" s="665"/>
      <c r="G280" s="665"/>
      <c r="H280" s="678">
        <v>0</v>
      </c>
      <c r="I280" s="665">
        <v>10</v>
      </c>
      <c r="J280" s="665">
        <v>668.95917457831638</v>
      </c>
      <c r="K280" s="678">
        <v>1</v>
      </c>
      <c r="L280" s="665">
        <v>10</v>
      </c>
      <c r="M280" s="666">
        <v>668.95917457831638</v>
      </c>
    </row>
    <row r="281" spans="1:13" ht="14.4" customHeight="1" x14ac:dyDescent="0.3">
      <c r="A281" s="661" t="s">
        <v>604</v>
      </c>
      <c r="B281" s="662" t="s">
        <v>4845</v>
      </c>
      <c r="C281" s="662" t="s">
        <v>2662</v>
      </c>
      <c r="D281" s="662" t="s">
        <v>2607</v>
      </c>
      <c r="E281" s="662" t="s">
        <v>999</v>
      </c>
      <c r="F281" s="665"/>
      <c r="G281" s="665"/>
      <c r="H281" s="678">
        <v>0</v>
      </c>
      <c r="I281" s="665">
        <v>4</v>
      </c>
      <c r="J281" s="665">
        <v>505.48</v>
      </c>
      <c r="K281" s="678">
        <v>1</v>
      </c>
      <c r="L281" s="665">
        <v>4</v>
      </c>
      <c r="M281" s="666">
        <v>505.48</v>
      </c>
    </row>
    <row r="282" spans="1:13" ht="14.4" customHeight="1" x14ac:dyDescent="0.3">
      <c r="A282" s="661" t="s">
        <v>604</v>
      </c>
      <c r="B282" s="662" t="s">
        <v>4845</v>
      </c>
      <c r="C282" s="662" t="s">
        <v>2606</v>
      </c>
      <c r="D282" s="662" t="s">
        <v>2607</v>
      </c>
      <c r="E282" s="662" t="s">
        <v>2608</v>
      </c>
      <c r="F282" s="665"/>
      <c r="G282" s="665"/>
      <c r="H282" s="678">
        <v>0</v>
      </c>
      <c r="I282" s="665">
        <v>1</v>
      </c>
      <c r="J282" s="665">
        <v>352.65999999999997</v>
      </c>
      <c r="K282" s="678">
        <v>1</v>
      </c>
      <c r="L282" s="665">
        <v>1</v>
      </c>
      <c r="M282" s="666">
        <v>352.65999999999997</v>
      </c>
    </row>
    <row r="283" spans="1:13" ht="14.4" customHeight="1" x14ac:dyDescent="0.3">
      <c r="A283" s="661" t="s">
        <v>604</v>
      </c>
      <c r="B283" s="662" t="s">
        <v>4845</v>
      </c>
      <c r="C283" s="662" t="s">
        <v>2664</v>
      </c>
      <c r="D283" s="662" t="s">
        <v>2665</v>
      </c>
      <c r="E283" s="662" t="s">
        <v>999</v>
      </c>
      <c r="F283" s="665"/>
      <c r="G283" s="665"/>
      <c r="H283" s="678">
        <v>0</v>
      </c>
      <c r="I283" s="665">
        <v>9</v>
      </c>
      <c r="J283" s="665">
        <v>1987.3649999999998</v>
      </c>
      <c r="K283" s="678">
        <v>1</v>
      </c>
      <c r="L283" s="665">
        <v>9</v>
      </c>
      <c r="M283" s="666">
        <v>1987.3649999999998</v>
      </c>
    </row>
    <row r="284" spans="1:13" ht="14.4" customHeight="1" x14ac:dyDescent="0.3">
      <c r="A284" s="661" t="s">
        <v>604</v>
      </c>
      <c r="B284" s="662" t="s">
        <v>4845</v>
      </c>
      <c r="C284" s="662" t="s">
        <v>4240</v>
      </c>
      <c r="D284" s="662" t="s">
        <v>2665</v>
      </c>
      <c r="E284" s="662" t="s">
        <v>2608</v>
      </c>
      <c r="F284" s="665"/>
      <c r="G284" s="665"/>
      <c r="H284" s="678">
        <v>0</v>
      </c>
      <c r="I284" s="665">
        <v>3</v>
      </c>
      <c r="J284" s="665">
        <v>1847.3400000000001</v>
      </c>
      <c r="K284" s="678">
        <v>1</v>
      </c>
      <c r="L284" s="665">
        <v>3</v>
      </c>
      <c r="M284" s="666">
        <v>1847.3400000000001</v>
      </c>
    </row>
    <row r="285" spans="1:13" ht="14.4" customHeight="1" x14ac:dyDescent="0.3">
      <c r="A285" s="661" t="s">
        <v>604</v>
      </c>
      <c r="B285" s="662" t="s">
        <v>4846</v>
      </c>
      <c r="C285" s="662" t="s">
        <v>2583</v>
      </c>
      <c r="D285" s="662" t="s">
        <v>2584</v>
      </c>
      <c r="E285" s="662" t="s">
        <v>4849</v>
      </c>
      <c r="F285" s="665"/>
      <c r="G285" s="665"/>
      <c r="H285" s="678">
        <v>0</v>
      </c>
      <c r="I285" s="665">
        <v>2</v>
      </c>
      <c r="J285" s="665">
        <v>62.959663563953526</v>
      </c>
      <c r="K285" s="678">
        <v>1</v>
      </c>
      <c r="L285" s="665">
        <v>2</v>
      </c>
      <c r="M285" s="666">
        <v>62.959663563953526</v>
      </c>
    </row>
    <row r="286" spans="1:13" ht="14.4" customHeight="1" x14ac:dyDescent="0.3">
      <c r="A286" s="661" t="s">
        <v>604</v>
      </c>
      <c r="B286" s="662" t="s">
        <v>4851</v>
      </c>
      <c r="C286" s="662" t="s">
        <v>2639</v>
      </c>
      <c r="D286" s="662" t="s">
        <v>2640</v>
      </c>
      <c r="E286" s="662" t="s">
        <v>2641</v>
      </c>
      <c r="F286" s="665"/>
      <c r="G286" s="665"/>
      <c r="H286" s="678">
        <v>0</v>
      </c>
      <c r="I286" s="665">
        <v>2</v>
      </c>
      <c r="J286" s="665">
        <v>190.32012604594041</v>
      </c>
      <c r="K286" s="678">
        <v>1</v>
      </c>
      <c r="L286" s="665">
        <v>2</v>
      </c>
      <c r="M286" s="666">
        <v>190.32012604594041</v>
      </c>
    </row>
    <row r="287" spans="1:13" ht="14.4" customHeight="1" x14ac:dyDescent="0.3">
      <c r="A287" s="661" t="s">
        <v>604</v>
      </c>
      <c r="B287" s="662" t="s">
        <v>4851</v>
      </c>
      <c r="C287" s="662" t="s">
        <v>3489</v>
      </c>
      <c r="D287" s="662" t="s">
        <v>3490</v>
      </c>
      <c r="E287" s="662" t="s">
        <v>3491</v>
      </c>
      <c r="F287" s="665">
        <v>1</v>
      </c>
      <c r="G287" s="665">
        <v>52.059700735801336</v>
      </c>
      <c r="H287" s="678">
        <v>1</v>
      </c>
      <c r="I287" s="665"/>
      <c r="J287" s="665"/>
      <c r="K287" s="678">
        <v>0</v>
      </c>
      <c r="L287" s="665">
        <v>1</v>
      </c>
      <c r="M287" s="666">
        <v>52.059700735801336</v>
      </c>
    </row>
    <row r="288" spans="1:13" ht="14.4" customHeight="1" x14ac:dyDescent="0.3">
      <c r="A288" s="661" t="s">
        <v>604</v>
      </c>
      <c r="B288" s="662" t="s">
        <v>4852</v>
      </c>
      <c r="C288" s="662" t="s">
        <v>2462</v>
      </c>
      <c r="D288" s="662" t="s">
        <v>2463</v>
      </c>
      <c r="E288" s="662" t="s">
        <v>1201</v>
      </c>
      <c r="F288" s="665"/>
      <c r="G288" s="665"/>
      <c r="H288" s="678">
        <v>0</v>
      </c>
      <c r="I288" s="665">
        <v>1</v>
      </c>
      <c r="J288" s="665">
        <v>29.300000000000008</v>
      </c>
      <c r="K288" s="678">
        <v>1</v>
      </c>
      <c r="L288" s="665">
        <v>1</v>
      </c>
      <c r="M288" s="666">
        <v>29.300000000000008</v>
      </c>
    </row>
    <row r="289" spans="1:13" ht="14.4" customHeight="1" x14ac:dyDescent="0.3">
      <c r="A289" s="661" t="s">
        <v>604</v>
      </c>
      <c r="B289" s="662" t="s">
        <v>4852</v>
      </c>
      <c r="C289" s="662" t="s">
        <v>5030</v>
      </c>
      <c r="D289" s="662" t="s">
        <v>2463</v>
      </c>
      <c r="E289" s="662" t="s">
        <v>1295</v>
      </c>
      <c r="F289" s="665"/>
      <c r="G289" s="665"/>
      <c r="H289" s="678">
        <v>0</v>
      </c>
      <c r="I289" s="665">
        <v>2</v>
      </c>
      <c r="J289" s="665">
        <v>172.6797288211186</v>
      </c>
      <c r="K289" s="678">
        <v>1</v>
      </c>
      <c r="L289" s="665">
        <v>2</v>
      </c>
      <c r="M289" s="666">
        <v>172.6797288211186</v>
      </c>
    </row>
    <row r="290" spans="1:13" ht="14.4" customHeight="1" x14ac:dyDescent="0.3">
      <c r="A290" s="661" t="s">
        <v>604</v>
      </c>
      <c r="B290" s="662" t="s">
        <v>5031</v>
      </c>
      <c r="C290" s="662" t="s">
        <v>5032</v>
      </c>
      <c r="D290" s="662" t="s">
        <v>5033</v>
      </c>
      <c r="E290" s="662" t="s">
        <v>1128</v>
      </c>
      <c r="F290" s="665"/>
      <c r="G290" s="665"/>
      <c r="H290" s="678">
        <v>0</v>
      </c>
      <c r="I290" s="665">
        <v>3</v>
      </c>
      <c r="J290" s="665">
        <v>177.38973112942941</v>
      </c>
      <c r="K290" s="678">
        <v>1</v>
      </c>
      <c r="L290" s="665">
        <v>3</v>
      </c>
      <c r="M290" s="666">
        <v>177.38973112942941</v>
      </c>
    </row>
    <row r="291" spans="1:13" ht="14.4" customHeight="1" x14ac:dyDescent="0.3">
      <c r="A291" s="661" t="s">
        <v>604</v>
      </c>
      <c r="B291" s="662" t="s">
        <v>5031</v>
      </c>
      <c r="C291" s="662" t="s">
        <v>5034</v>
      </c>
      <c r="D291" s="662" t="s">
        <v>5033</v>
      </c>
      <c r="E291" s="662" t="s">
        <v>4554</v>
      </c>
      <c r="F291" s="665"/>
      <c r="G291" s="665"/>
      <c r="H291" s="678">
        <v>0</v>
      </c>
      <c r="I291" s="665">
        <v>1</v>
      </c>
      <c r="J291" s="665">
        <v>176.18999999999997</v>
      </c>
      <c r="K291" s="678">
        <v>1</v>
      </c>
      <c r="L291" s="665">
        <v>1</v>
      </c>
      <c r="M291" s="666">
        <v>176.18999999999997</v>
      </c>
    </row>
    <row r="292" spans="1:13" ht="14.4" customHeight="1" x14ac:dyDescent="0.3">
      <c r="A292" s="661" t="s">
        <v>604</v>
      </c>
      <c r="B292" s="662" t="s">
        <v>4853</v>
      </c>
      <c r="C292" s="662" t="s">
        <v>4265</v>
      </c>
      <c r="D292" s="662" t="s">
        <v>4266</v>
      </c>
      <c r="E292" s="662" t="s">
        <v>968</v>
      </c>
      <c r="F292" s="665"/>
      <c r="G292" s="665"/>
      <c r="H292" s="678">
        <v>0</v>
      </c>
      <c r="I292" s="665">
        <v>3</v>
      </c>
      <c r="J292" s="665">
        <v>123.08907255587502</v>
      </c>
      <c r="K292" s="678">
        <v>1</v>
      </c>
      <c r="L292" s="665">
        <v>3</v>
      </c>
      <c r="M292" s="666">
        <v>123.08907255587502</v>
      </c>
    </row>
    <row r="293" spans="1:13" ht="14.4" customHeight="1" x14ac:dyDescent="0.3">
      <c r="A293" s="661" t="s">
        <v>604</v>
      </c>
      <c r="B293" s="662" t="s">
        <v>4853</v>
      </c>
      <c r="C293" s="662" t="s">
        <v>4270</v>
      </c>
      <c r="D293" s="662" t="s">
        <v>4266</v>
      </c>
      <c r="E293" s="662" t="s">
        <v>2674</v>
      </c>
      <c r="F293" s="665"/>
      <c r="G293" s="665"/>
      <c r="H293" s="678">
        <v>0</v>
      </c>
      <c r="I293" s="665">
        <v>1</v>
      </c>
      <c r="J293" s="665">
        <v>123.1</v>
      </c>
      <c r="K293" s="678">
        <v>1</v>
      </c>
      <c r="L293" s="665">
        <v>1</v>
      </c>
      <c r="M293" s="666">
        <v>123.1</v>
      </c>
    </row>
    <row r="294" spans="1:13" ht="14.4" customHeight="1" x14ac:dyDescent="0.3">
      <c r="A294" s="661" t="s">
        <v>604</v>
      </c>
      <c r="B294" s="662" t="s">
        <v>4853</v>
      </c>
      <c r="C294" s="662" t="s">
        <v>4151</v>
      </c>
      <c r="D294" s="662" t="s">
        <v>5035</v>
      </c>
      <c r="E294" s="662" t="s">
        <v>968</v>
      </c>
      <c r="F294" s="665"/>
      <c r="G294" s="665"/>
      <c r="H294" s="678">
        <v>0</v>
      </c>
      <c r="I294" s="665">
        <v>2</v>
      </c>
      <c r="J294" s="665">
        <v>91.03990327552836</v>
      </c>
      <c r="K294" s="678">
        <v>1</v>
      </c>
      <c r="L294" s="665">
        <v>2</v>
      </c>
      <c r="M294" s="666">
        <v>91.03990327552836</v>
      </c>
    </row>
    <row r="295" spans="1:13" ht="14.4" customHeight="1" x14ac:dyDescent="0.3">
      <c r="A295" s="661" t="s">
        <v>604</v>
      </c>
      <c r="B295" s="662" t="s">
        <v>4853</v>
      </c>
      <c r="C295" s="662" t="s">
        <v>4154</v>
      </c>
      <c r="D295" s="662" t="s">
        <v>4155</v>
      </c>
      <c r="E295" s="662" t="s">
        <v>4554</v>
      </c>
      <c r="F295" s="665"/>
      <c r="G295" s="665"/>
      <c r="H295" s="678">
        <v>0</v>
      </c>
      <c r="I295" s="665">
        <v>1</v>
      </c>
      <c r="J295" s="665">
        <v>317.02999999999992</v>
      </c>
      <c r="K295" s="678">
        <v>1</v>
      </c>
      <c r="L295" s="665">
        <v>1</v>
      </c>
      <c r="M295" s="666">
        <v>317.02999999999992</v>
      </c>
    </row>
    <row r="296" spans="1:13" ht="14.4" customHeight="1" x14ac:dyDescent="0.3">
      <c r="A296" s="661" t="s">
        <v>604</v>
      </c>
      <c r="B296" s="662" t="s">
        <v>4853</v>
      </c>
      <c r="C296" s="662" t="s">
        <v>4189</v>
      </c>
      <c r="D296" s="662" t="s">
        <v>5036</v>
      </c>
      <c r="E296" s="662" t="s">
        <v>5037</v>
      </c>
      <c r="F296" s="665"/>
      <c r="G296" s="665"/>
      <c r="H296" s="678">
        <v>0</v>
      </c>
      <c r="I296" s="665">
        <v>2</v>
      </c>
      <c r="J296" s="665">
        <v>290.10000000000002</v>
      </c>
      <c r="K296" s="678">
        <v>1</v>
      </c>
      <c r="L296" s="665">
        <v>2</v>
      </c>
      <c r="M296" s="666">
        <v>290.10000000000002</v>
      </c>
    </row>
    <row r="297" spans="1:13" ht="14.4" customHeight="1" x14ac:dyDescent="0.3">
      <c r="A297" s="661" t="s">
        <v>604</v>
      </c>
      <c r="B297" s="662" t="s">
        <v>4855</v>
      </c>
      <c r="C297" s="662" t="s">
        <v>2541</v>
      </c>
      <c r="D297" s="662" t="s">
        <v>2542</v>
      </c>
      <c r="E297" s="662" t="s">
        <v>4856</v>
      </c>
      <c r="F297" s="665"/>
      <c r="G297" s="665"/>
      <c r="H297" s="678">
        <v>0</v>
      </c>
      <c r="I297" s="665">
        <v>6</v>
      </c>
      <c r="J297" s="665">
        <v>1011.2396305090105</v>
      </c>
      <c r="K297" s="678">
        <v>1</v>
      </c>
      <c r="L297" s="665">
        <v>6</v>
      </c>
      <c r="M297" s="666">
        <v>1011.2396305090105</v>
      </c>
    </row>
    <row r="298" spans="1:13" ht="14.4" customHeight="1" x14ac:dyDescent="0.3">
      <c r="A298" s="661" t="s">
        <v>604</v>
      </c>
      <c r="B298" s="662" t="s">
        <v>4855</v>
      </c>
      <c r="C298" s="662" t="s">
        <v>4232</v>
      </c>
      <c r="D298" s="662" t="s">
        <v>4233</v>
      </c>
      <c r="E298" s="662" t="s">
        <v>5038</v>
      </c>
      <c r="F298" s="665"/>
      <c r="G298" s="665"/>
      <c r="H298" s="678">
        <v>0</v>
      </c>
      <c r="I298" s="665">
        <v>1</v>
      </c>
      <c r="J298" s="665">
        <v>394.13</v>
      </c>
      <c r="K298" s="678">
        <v>1</v>
      </c>
      <c r="L298" s="665">
        <v>1</v>
      </c>
      <c r="M298" s="666">
        <v>394.13</v>
      </c>
    </row>
    <row r="299" spans="1:13" ht="14.4" customHeight="1" x14ac:dyDescent="0.3">
      <c r="A299" s="661" t="s">
        <v>604</v>
      </c>
      <c r="B299" s="662" t="s">
        <v>4857</v>
      </c>
      <c r="C299" s="662" t="s">
        <v>2458</v>
      </c>
      <c r="D299" s="662" t="s">
        <v>2459</v>
      </c>
      <c r="E299" s="662" t="s">
        <v>4858</v>
      </c>
      <c r="F299" s="665"/>
      <c r="G299" s="665"/>
      <c r="H299" s="678">
        <v>0</v>
      </c>
      <c r="I299" s="665">
        <v>2</v>
      </c>
      <c r="J299" s="665">
        <v>216.3000021856235</v>
      </c>
      <c r="K299" s="678">
        <v>1</v>
      </c>
      <c r="L299" s="665">
        <v>2</v>
      </c>
      <c r="M299" s="666">
        <v>216.3000021856235</v>
      </c>
    </row>
    <row r="300" spans="1:13" ht="14.4" customHeight="1" x14ac:dyDescent="0.3">
      <c r="A300" s="661" t="s">
        <v>604</v>
      </c>
      <c r="B300" s="662" t="s">
        <v>4857</v>
      </c>
      <c r="C300" s="662" t="s">
        <v>4183</v>
      </c>
      <c r="D300" s="662" t="s">
        <v>2459</v>
      </c>
      <c r="E300" s="662" t="s">
        <v>4184</v>
      </c>
      <c r="F300" s="665"/>
      <c r="G300" s="665"/>
      <c r="H300" s="678">
        <v>0</v>
      </c>
      <c r="I300" s="665">
        <v>1</v>
      </c>
      <c r="J300" s="665">
        <v>377.15032298084532</v>
      </c>
      <c r="K300" s="678">
        <v>1</v>
      </c>
      <c r="L300" s="665">
        <v>1</v>
      </c>
      <c r="M300" s="666">
        <v>377.15032298084532</v>
      </c>
    </row>
    <row r="301" spans="1:13" ht="14.4" customHeight="1" x14ac:dyDescent="0.3">
      <c r="A301" s="661" t="s">
        <v>604</v>
      </c>
      <c r="B301" s="662" t="s">
        <v>5039</v>
      </c>
      <c r="C301" s="662" t="s">
        <v>4228</v>
      </c>
      <c r="D301" s="662" t="s">
        <v>5040</v>
      </c>
      <c r="E301" s="662" t="s">
        <v>5041</v>
      </c>
      <c r="F301" s="665"/>
      <c r="G301" s="665"/>
      <c r="H301" s="678">
        <v>0</v>
      </c>
      <c r="I301" s="665">
        <v>2</v>
      </c>
      <c r="J301" s="665">
        <v>2750</v>
      </c>
      <c r="K301" s="678">
        <v>1</v>
      </c>
      <c r="L301" s="665">
        <v>2</v>
      </c>
      <c r="M301" s="666">
        <v>2750</v>
      </c>
    </row>
    <row r="302" spans="1:13" ht="14.4" customHeight="1" x14ac:dyDescent="0.3">
      <c r="A302" s="661" t="s">
        <v>604</v>
      </c>
      <c r="B302" s="662" t="s">
        <v>4859</v>
      </c>
      <c r="C302" s="662" t="s">
        <v>2499</v>
      </c>
      <c r="D302" s="662" t="s">
        <v>2500</v>
      </c>
      <c r="E302" s="662" t="s">
        <v>4860</v>
      </c>
      <c r="F302" s="665"/>
      <c r="G302" s="665"/>
      <c r="H302" s="678">
        <v>0</v>
      </c>
      <c r="I302" s="665">
        <v>1</v>
      </c>
      <c r="J302" s="665">
        <v>209.02</v>
      </c>
      <c r="K302" s="678">
        <v>1</v>
      </c>
      <c r="L302" s="665">
        <v>1</v>
      </c>
      <c r="M302" s="666">
        <v>209.02</v>
      </c>
    </row>
    <row r="303" spans="1:13" ht="14.4" customHeight="1" x14ac:dyDescent="0.3">
      <c r="A303" s="661" t="s">
        <v>604</v>
      </c>
      <c r="B303" s="662" t="s">
        <v>4859</v>
      </c>
      <c r="C303" s="662" t="s">
        <v>2447</v>
      </c>
      <c r="D303" s="662" t="s">
        <v>4863</v>
      </c>
      <c r="E303" s="662" t="s">
        <v>4864</v>
      </c>
      <c r="F303" s="665"/>
      <c r="G303" s="665"/>
      <c r="H303" s="678">
        <v>0</v>
      </c>
      <c r="I303" s="665">
        <v>416</v>
      </c>
      <c r="J303" s="665">
        <v>14465.411312533815</v>
      </c>
      <c r="K303" s="678">
        <v>1</v>
      </c>
      <c r="L303" s="665">
        <v>416</v>
      </c>
      <c r="M303" s="666">
        <v>14465.411312533815</v>
      </c>
    </row>
    <row r="304" spans="1:13" ht="14.4" customHeight="1" x14ac:dyDescent="0.3">
      <c r="A304" s="661" t="s">
        <v>604</v>
      </c>
      <c r="B304" s="662" t="s">
        <v>4868</v>
      </c>
      <c r="C304" s="662" t="s">
        <v>2784</v>
      </c>
      <c r="D304" s="662" t="s">
        <v>2785</v>
      </c>
      <c r="E304" s="662" t="s">
        <v>2786</v>
      </c>
      <c r="F304" s="665"/>
      <c r="G304" s="665"/>
      <c r="H304" s="678">
        <v>0</v>
      </c>
      <c r="I304" s="665">
        <v>1</v>
      </c>
      <c r="J304" s="665">
        <v>78.989999999999995</v>
      </c>
      <c r="K304" s="678">
        <v>1</v>
      </c>
      <c r="L304" s="665">
        <v>1</v>
      </c>
      <c r="M304" s="666">
        <v>78.989999999999995</v>
      </c>
    </row>
    <row r="305" spans="1:13" ht="14.4" customHeight="1" x14ac:dyDescent="0.3">
      <c r="A305" s="661" t="s">
        <v>604</v>
      </c>
      <c r="B305" s="662" t="s">
        <v>4868</v>
      </c>
      <c r="C305" s="662" t="s">
        <v>2778</v>
      </c>
      <c r="D305" s="662" t="s">
        <v>2779</v>
      </c>
      <c r="E305" s="662" t="s">
        <v>2780</v>
      </c>
      <c r="F305" s="665"/>
      <c r="G305" s="665"/>
      <c r="H305" s="678">
        <v>0</v>
      </c>
      <c r="I305" s="665">
        <v>1</v>
      </c>
      <c r="J305" s="665">
        <v>47.630000000000017</v>
      </c>
      <c r="K305" s="678">
        <v>1</v>
      </c>
      <c r="L305" s="665">
        <v>1</v>
      </c>
      <c r="M305" s="666">
        <v>47.630000000000017</v>
      </c>
    </row>
    <row r="306" spans="1:13" ht="14.4" customHeight="1" x14ac:dyDescent="0.3">
      <c r="A306" s="661" t="s">
        <v>604</v>
      </c>
      <c r="B306" s="662" t="s">
        <v>4868</v>
      </c>
      <c r="C306" s="662" t="s">
        <v>2702</v>
      </c>
      <c r="D306" s="662" t="s">
        <v>4870</v>
      </c>
      <c r="E306" s="662" t="s">
        <v>4871</v>
      </c>
      <c r="F306" s="665"/>
      <c r="G306" s="665"/>
      <c r="H306" s="678">
        <v>0</v>
      </c>
      <c r="I306" s="665">
        <v>1</v>
      </c>
      <c r="J306" s="665">
        <v>74.989999999999981</v>
      </c>
      <c r="K306" s="678">
        <v>1</v>
      </c>
      <c r="L306" s="665">
        <v>1</v>
      </c>
      <c r="M306" s="666">
        <v>74.989999999999981</v>
      </c>
    </row>
    <row r="307" spans="1:13" ht="14.4" customHeight="1" x14ac:dyDescent="0.3">
      <c r="A307" s="661" t="s">
        <v>604</v>
      </c>
      <c r="B307" s="662" t="s">
        <v>4868</v>
      </c>
      <c r="C307" s="662" t="s">
        <v>2507</v>
      </c>
      <c r="D307" s="662" t="s">
        <v>2508</v>
      </c>
      <c r="E307" s="662" t="s">
        <v>4874</v>
      </c>
      <c r="F307" s="665"/>
      <c r="G307" s="665"/>
      <c r="H307" s="678">
        <v>0</v>
      </c>
      <c r="I307" s="665">
        <v>4</v>
      </c>
      <c r="J307" s="665">
        <v>237.32999999999998</v>
      </c>
      <c r="K307" s="678">
        <v>1</v>
      </c>
      <c r="L307" s="665">
        <v>4</v>
      </c>
      <c r="M307" s="666">
        <v>237.32999999999998</v>
      </c>
    </row>
    <row r="308" spans="1:13" ht="14.4" customHeight="1" x14ac:dyDescent="0.3">
      <c r="A308" s="661" t="s">
        <v>604</v>
      </c>
      <c r="B308" s="662" t="s">
        <v>4868</v>
      </c>
      <c r="C308" s="662" t="s">
        <v>2643</v>
      </c>
      <c r="D308" s="662" t="s">
        <v>4875</v>
      </c>
      <c r="E308" s="662" t="s">
        <v>4876</v>
      </c>
      <c r="F308" s="665"/>
      <c r="G308" s="665"/>
      <c r="H308" s="678">
        <v>0</v>
      </c>
      <c r="I308" s="665">
        <v>5</v>
      </c>
      <c r="J308" s="665">
        <v>322.65815214975873</v>
      </c>
      <c r="K308" s="678">
        <v>1</v>
      </c>
      <c r="L308" s="665">
        <v>5</v>
      </c>
      <c r="M308" s="666">
        <v>322.65815214975873</v>
      </c>
    </row>
    <row r="309" spans="1:13" ht="14.4" customHeight="1" x14ac:dyDescent="0.3">
      <c r="A309" s="661" t="s">
        <v>604</v>
      </c>
      <c r="B309" s="662" t="s">
        <v>5042</v>
      </c>
      <c r="C309" s="662" t="s">
        <v>3100</v>
      </c>
      <c r="D309" s="662" t="s">
        <v>3101</v>
      </c>
      <c r="E309" s="662" t="s">
        <v>5043</v>
      </c>
      <c r="F309" s="665"/>
      <c r="G309" s="665"/>
      <c r="H309" s="678">
        <v>0</v>
      </c>
      <c r="I309" s="665">
        <v>9</v>
      </c>
      <c r="J309" s="665">
        <v>111353.83564228848</v>
      </c>
      <c r="K309" s="678">
        <v>1</v>
      </c>
      <c r="L309" s="665">
        <v>9</v>
      </c>
      <c r="M309" s="666">
        <v>111353.83564228848</v>
      </c>
    </row>
    <row r="310" spans="1:13" ht="14.4" customHeight="1" x14ac:dyDescent="0.3">
      <c r="A310" s="661" t="s">
        <v>604</v>
      </c>
      <c r="B310" s="662" t="s">
        <v>4877</v>
      </c>
      <c r="C310" s="662" t="s">
        <v>2795</v>
      </c>
      <c r="D310" s="662" t="s">
        <v>2796</v>
      </c>
      <c r="E310" s="662" t="s">
        <v>4878</v>
      </c>
      <c r="F310" s="665"/>
      <c r="G310" s="665"/>
      <c r="H310" s="678">
        <v>0</v>
      </c>
      <c r="I310" s="665">
        <v>25</v>
      </c>
      <c r="J310" s="665">
        <v>4222.698658939863</v>
      </c>
      <c r="K310" s="678">
        <v>1</v>
      </c>
      <c r="L310" s="665">
        <v>25</v>
      </c>
      <c r="M310" s="666">
        <v>4222.698658939863</v>
      </c>
    </row>
    <row r="311" spans="1:13" ht="14.4" customHeight="1" x14ac:dyDescent="0.3">
      <c r="A311" s="661" t="s">
        <v>604</v>
      </c>
      <c r="B311" s="662" t="s">
        <v>4877</v>
      </c>
      <c r="C311" s="662" t="s">
        <v>3061</v>
      </c>
      <c r="D311" s="662" t="s">
        <v>2796</v>
      </c>
      <c r="E311" s="662" t="s">
        <v>4879</v>
      </c>
      <c r="F311" s="665"/>
      <c r="G311" s="665"/>
      <c r="H311" s="678">
        <v>0</v>
      </c>
      <c r="I311" s="665">
        <v>44</v>
      </c>
      <c r="J311" s="665">
        <v>5050.7043769696375</v>
      </c>
      <c r="K311" s="678">
        <v>1</v>
      </c>
      <c r="L311" s="665">
        <v>44</v>
      </c>
      <c r="M311" s="666">
        <v>5050.7043769696375</v>
      </c>
    </row>
    <row r="312" spans="1:13" ht="14.4" customHeight="1" x14ac:dyDescent="0.3">
      <c r="A312" s="661" t="s">
        <v>604</v>
      </c>
      <c r="B312" s="662" t="s">
        <v>4877</v>
      </c>
      <c r="C312" s="662" t="s">
        <v>3072</v>
      </c>
      <c r="D312" s="662" t="s">
        <v>4880</v>
      </c>
      <c r="E312" s="662" t="s">
        <v>4881</v>
      </c>
      <c r="F312" s="665"/>
      <c r="G312" s="665"/>
      <c r="H312" s="678">
        <v>0</v>
      </c>
      <c r="I312" s="665">
        <v>48</v>
      </c>
      <c r="J312" s="665">
        <v>3672.406282095475</v>
      </c>
      <c r="K312" s="678">
        <v>1</v>
      </c>
      <c r="L312" s="665">
        <v>48</v>
      </c>
      <c r="M312" s="666">
        <v>3672.406282095475</v>
      </c>
    </row>
    <row r="313" spans="1:13" ht="14.4" customHeight="1" x14ac:dyDescent="0.3">
      <c r="A313" s="661" t="s">
        <v>604</v>
      </c>
      <c r="B313" s="662" t="s">
        <v>4877</v>
      </c>
      <c r="C313" s="662" t="s">
        <v>4318</v>
      </c>
      <c r="D313" s="662" t="s">
        <v>5044</v>
      </c>
      <c r="E313" s="662" t="s">
        <v>4878</v>
      </c>
      <c r="F313" s="665"/>
      <c r="G313" s="665"/>
      <c r="H313" s="678">
        <v>0</v>
      </c>
      <c r="I313" s="665">
        <v>2</v>
      </c>
      <c r="J313" s="665">
        <v>224.61999914676588</v>
      </c>
      <c r="K313" s="678">
        <v>1</v>
      </c>
      <c r="L313" s="665">
        <v>2</v>
      </c>
      <c r="M313" s="666">
        <v>224.61999914676588</v>
      </c>
    </row>
    <row r="314" spans="1:13" ht="14.4" customHeight="1" x14ac:dyDescent="0.3">
      <c r="A314" s="661" t="s">
        <v>604</v>
      </c>
      <c r="B314" s="662" t="s">
        <v>4883</v>
      </c>
      <c r="C314" s="662" t="s">
        <v>3118</v>
      </c>
      <c r="D314" s="662" t="s">
        <v>3119</v>
      </c>
      <c r="E314" s="662" t="s">
        <v>4884</v>
      </c>
      <c r="F314" s="665"/>
      <c r="G314" s="665"/>
      <c r="H314" s="678">
        <v>0</v>
      </c>
      <c r="I314" s="665">
        <v>363.59999999999997</v>
      </c>
      <c r="J314" s="665">
        <v>167983.19999999998</v>
      </c>
      <c r="K314" s="678">
        <v>1</v>
      </c>
      <c r="L314" s="665">
        <v>363.59999999999997</v>
      </c>
      <c r="M314" s="666">
        <v>167983.19999999998</v>
      </c>
    </row>
    <row r="315" spans="1:13" ht="14.4" customHeight="1" x14ac:dyDescent="0.3">
      <c r="A315" s="661" t="s">
        <v>604</v>
      </c>
      <c r="B315" s="662" t="s">
        <v>4883</v>
      </c>
      <c r="C315" s="662" t="s">
        <v>2897</v>
      </c>
      <c r="D315" s="662" t="s">
        <v>2898</v>
      </c>
      <c r="E315" s="662" t="s">
        <v>4885</v>
      </c>
      <c r="F315" s="665">
        <v>14</v>
      </c>
      <c r="G315" s="665">
        <v>25047.960000000003</v>
      </c>
      <c r="H315" s="678">
        <v>1</v>
      </c>
      <c r="I315" s="665"/>
      <c r="J315" s="665"/>
      <c r="K315" s="678">
        <v>0</v>
      </c>
      <c r="L315" s="665">
        <v>14</v>
      </c>
      <c r="M315" s="666">
        <v>25047.960000000003</v>
      </c>
    </row>
    <row r="316" spans="1:13" ht="14.4" customHeight="1" x14ac:dyDescent="0.3">
      <c r="A316" s="661" t="s">
        <v>604</v>
      </c>
      <c r="B316" s="662" t="s">
        <v>4886</v>
      </c>
      <c r="C316" s="662" t="s">
        <v>4330</v>
      </c>
      <c r="D316" s="662" t="s">
        <v>4331</v>
      </c>
      <c r="E316" s="662" t="s">
        <v>5045</v>
      </c>
      <c r="F316" s="665"/>
      <c r="G316" s="665"/>
      <c r="H316" s="678">
        <v>0</v>
      </c>
      <c r="I316" s="665">
        <v>8.1</v>
      </c>
      <c r="J316" s="665">
        <v>1764.18</v>
      </c>
      <c r="K316" s="678">
        <v>1</v>
      </c>
      <c r="L316" s="665">
        <v>8.1</v>
      </c>
      <c r="M316" s="666">
        <v>1764.18</v>
      </c>
    </row>
    <row r="317" spans="1:13" ht="14.4" customHeight="1" x14ac:dyDescent="0.3">
      <c r="A317" s="661" t="s">
        <v>604</v>
      </c>
      <c r="B317" s="662" t="s">
        <v>4886</v>
      </c>
      <c r="C317" s="662" t="s">
        <v>2934</v>
      </c>
      <c r="D317" s="662" t="s">
        <v>2935</v>
      </c>
      <c r="E317" s="662" t="s">
        <v>2788</v>
      </c>
      <c r="F317" s="665"/>
      <c r="G317" s="665"/>
      <c r="H317" s="678">
        <v>0</v>
      </c>
      <c r="I317" s="665">
        <v>6</v>
      </c>
      <c r="J317" s="665">
        <v>768.42</v>
      </c>
      <c r="K317" s="678">
        <v>1</v>
      </c>
      <c r="L317" s="665">
        <v>6</v>
      </c>
      <c r="M317" s="666">
        <v>768.42</v>
      </c>
    </row>
    <row r="318" spans="1:13" ht="14.4" customHeight="1" x14ac:dyDescent="0.3">
      <c r="A318" s="661" t="s">
        <v>604</v>
      </c>
      <c r="B318" s="662" t="s">
        <v>4890</v>
      </c>
      <c r="C318" s="662" t="s">
        <v>3068</v>
      </c>
      <c r="D318" s="662" t="s">
        <v>4891</v>
      </c>
      <c r="E318" s="662" t="s">
        <v>4892</v>
      </c>
      <c r="F318" s="665"/>
      <c r="G318" s="665"/>
      <c r="H318" s="678">
        <v>0</v>
      </c>
      <c r="I318" s="665">
        <v>6</v>
      </c>
      <c r="J318" s="665">
        <v>1584</v>
      </c>
      <c r="K318" s="678">
        <v>1</v>
      </c>
      <c r="L318" s="665">
        <v>6</v>
      </c>
      <c r="M318" s="666">
        <v>1584</v>
      </c>
    </row>
    <row r="319" spans="1:13" ht="14.4" customHeight="1" x14ac:dyDescent="0.3">
      <c r="A319" s="661" t="s">
        <v>604</v>
      </c>
      <c r="B319" s="662" t="s">
        <v>4890</v>
      </c>
      <c r="C319" s="662" t="s">
        <v>4320</v>
      </c>
      <c r="D319" s="662" t="s">
        <v>5046</v>
      </c>
      <c r="E319" s="662" t="s">
        <v>5047</v>
      </c>
      <c r="F319" s="665"/>
      <c r="G319" s="665"/>
      <c r="H319" s="678">
        <v>0</v>
      </c>
      <c r="I319" s="665">
        <v>2</v>
      </c>
      <c r="J319" s="665">
        <v>1034</v>
      </c>
      <c r="K319" s="678">
        <v>1</v>
      </c>
      <c r="L319" s="665">
        <v>2</v>
      </c>
      <c r="M319" s="666">
        <v>1034</v>
      </c>
    </row>
    <row r="320" spans="1:13" ht="14.4" customHeight="1" x14ac:dyDescent="0.3">
      <c r="A320" s="661" t="s">
        <v>604</v>
      </c>
      <c r="B320" s="662" t="s">
        <v>4895</v>
      </c>
      <c r="C320" s="662" t="s">
        <v>4324</v>
      </c>
      <c r="D320" s="662" t="s">
        <v>5048</v>
      </c>
      <c r="E320" s="662" t="s">
        <v>5049</v>
      </c>
      <c r="F320" s="665"/>
      <c r="G320" s="665"/>
      <c r="H320" s="678">
        <v>0</v>
      </c>
      <c r="I320" s="665">
        <v>20</v>
      </c>
      <c r="J320" s="665">
        <v>12278.388548819581</v>
      </c>
      <c r="K320" s="678">
        <v>1</v>
      </c>
      <c r="L320" s="665">
        <v>20</v>
      </c>
      <c r="M320" s="666">
        <v>12278.388548819581</v>
      </c>
    </row>
    <row r="321" spans="1:13" ht="14.4" customHeight="1" x14ac:dyDescent="0.3">
      <c r="A321" s="661" t="s">
        <v>604</v>
      </c>
      <c r="B321" s="662" t="s">
        <v>4897</v>
      </c>
      <c r="C321" s="662" t="s">
        <v>2912</v>
      </c>
      <c r="D321" s="662" t="s">
        <v>2913</v>
      </c>
      <c r="E321" s="662" t="s">
        <v>2902</v>
      </c>
      <c r="F321" s="665">
        <v>24</v>
      </c>
      <c r="G321" s="665">
        <v>4074.9600000000005</v>
      </c>
      <c r="H321" s="678">
        <v>1</v>
      </c>
      <c r="I321" s="665"/>
      <c r="J321" s="665"/>
      <c r="K321" s="678">
        <v>0</v>
      </c>
      <c r="L321" s="665">
        <v>24</v>
      </c>
      <c r="M321" s="666">
        <v>4074.9600000000005</v>
      </c>
    </row>
    <row r="322" spans="1:13" ht="14.4" customHeight="1" x14ac:dyDescent="0.3">
      <c r="A322" s="661" t="s">
        <v>604</v>
      </c>
      <c r="B322" s="662" t="s">
        <v>4897</v>
      </c>
      <c r="C322" s="662" t="s">
        <v>2900</v>
      </c>
      <c r="D322" s="662" t="s">
        <v>2901</v>
      </c>
      <c r="E322" s="662" t="s">
        <v>4898</v>
      </c>
      <c r="F322" s="665"/>
      <c r="G322" s="665"/>
      <c r="H322" s="678">
        <v>0</v>
      </c>
      <c r="I322" s="665">
        <v>44</v>
      </c>
      <c r="J322" s="665">
        <v>41289.248812828147</v>
      </c>
      <c r="K322" s="678">
        <v>1</v>
      </c>
      <c r="L322" s="665">
        <v>44</v>
      </c>
      <c r="M322" s="666">
        <v>41289.248812828147</v>
      </c>
    </row>
    <row r="323" spans="1:13" ht="14.4" customHeight="1" x14ac:dyDescent="0.3">
      <c r="A323" s="661" t="s">
        <v>604</v>
      </c>
      <c r="B323" s="662" t="s">
        <v>4897</v>
      </c>
      <c r="C323" s="662" t="s">
        <v>2903</v>
      </c>
      <c r="D323" s="662" t="s">
        <v>2904</v>
      </c>
      <c r="E323" s="662" t="s">
        <v>4899</v>
      </c>
      <c r="F323" s="665">
        <v>3</v>
      </c>
      <c r="G323" s="665">
        <v>3349.5</v>
      </c>
      <c r="H323" s="678">
        <v>1</v>
      </c>
      <c r="I323" s="665"/>
      <c r="J323" s="665"/>
      <c r="K323" s="678">
        <v>0</v>
      </c>
      <c r="L323" s="665">
        <v>3</v>
      </c>
      <c r="M323" s="666">
        <v>3349.5</v>
      </c>
    </row>
    <row r="324" spans="1:13" ht="14.4" customHeight="1" x14ac:dyDescent="0.3">
      <c r="A324" s="661" t="s">
        <v>604</v>
      </c>
      <c r="B324" s="662" t="s">
        <v>4897</v>
      </c>
      <c r="C324" s="662" t="s">
        <v>3144</v>
      </c>
      <c r="D324" s="662" t="s">
        <v>3145</v>
      </c>
      <c r="E324" s="662" t="s">
        <v>4898</v>
      </c>
      <c r="F324" s="665"/>
      <c r="G324" s="665"/>
      <c r="H324" s="678">
        <v>0</v>
      </c>
      <c r="I324" s="665">
        <v>22</v>
      </c>
      <c r="J324" s="665">
        <v>19512.349999999995</v>
      </c>
      <c r="K324" s="678">
        <v>1</v>
      </c>
      <c r="L324" s="665">
        <v>22</v>
      </c>
      <c r="M324" s="666">
        <v>19512.349999999995</v>
      </c>
    </row>
    <row r="325" spans="1:13" ht="14.4" customHeight="1" x14ac:dyDescent="0.3">
      <c r="A325" s="661" t="s">
        <v>604</v>
      </c>
      <c r="B325" s="662" t="s">
        <v>4897</v>
      </c>
      <c r="C325" s="662" t="s">
        <v>2890</v>
      </c>
      <c r="D325" s="662" t="s">
        <v>5050</v>
      </c>
      <c r="E325" s="662" t="s">
        <v>4898</v>
      </c>
      <c r="F325" s="665">
        <v>2</v>
      </c>
      <c r="G325" s="665">
        <v>5546.3200000000006</v>
      </c>
      <c r="H325" s="678">
        <v>1</v>
      </c>
      <c r="I325" s="665"/>
      <c r="J325" s="665"/>
      <c r="K325" s="678">
        <v>0</v>
      </c>
      <c r="L325" s="665">
        <v>2</v>
      </c>
      <c r="M325" s="666">
        <v>5546.3200000000006</v>
      </c>
    </row>
    <row r="326" spans="1:13" ht="14.4" customHeight="1" x14ac:dyDescent="0.3">
      <c r="A326" s="661" t="s">
        <v>604</v>
      </c>
      <c r="B326" s="662" t="s">
        <v>4900</v>
      </c>
      <c r="C326" s="662" t="s">
        <v>3126</v>
      </c>
      <c r="D326" s="662" t="s">
        <v>3127</v>
      </c>
      <c r="E326" s="662" t="s">
        <v>4901</v>
      </c>
      <c r="F326" s="665"/>
      <c r="G326" s="665"/>
      <c r="H326" s="678">
        <v>0</v>
      </c>
      <c r="I326" s="665">
        <v>67</v>
      </c>
      <c r="J326" s="665">
        <v>10609.664549892645</v>
      </c>
      <c r="K326" s="678">
        <v>1</v>
      </c>
      <c r="L326" s="665">
        <v>67</v>
      </c>
      <c r="M326" s="666">
        <v>10609.664549892645</v>
      </c>
    </row>
    <row r="327" spans="1:13" ht="14.4" customHeight="1" x14ac:dyDescent="0.3">
      <c r="A327" s="661" t="s">
        <v>604</v>
      </c>
      <c r="B327" s="662" t="s">
        <v>4900</v>
      </c>
      <c r="C327" s="662" t="s">
        <v>2909</v>
      </c>
      <c r="D327" s="662" t="s">
        <v>2910</v>
      </c>
      <c r="E327" s="662" t="s">
        <v>2911</v>
      </c>
      <c r="F327" s="665">
        <v>3</v>
      </c>
      <c r="G327" s="665">
        <v>474.21903558598393</v>
      </c>
      <c r="H327" s="678">
        <v>1</v>
      </c>
      <c r="I327" s="665"/>
      <c r="J327" s="665"/>
      <c r="K327" s="678">
        <v>0</v>
      </c>
      <c r="L327" s="665">
        <v>3</v>
      </c>
      <c r="M327" s="666">
        <v>474.21903558598393</v>
      </c>
    </row>
    <row r="328" spans="1:13" ht="14.4" customHeight="1" x14ac:dyDescent="0.3">
      <c r="A328" s="661" t="s">
        <v>604</v>
      </c>
      <c r="B328" s="662" t="s">
        <v>4902</v>
      </c>
      <c r="C328" s="662" t="s">
        <v>3092</v>
      </c>
      <c r="D328" s="662" t="s">
        <v>3093</v>
      </c>
      <c r="E328" s="662" t="s">
        <v>3094</v>
      </c>
      <c r="F328" s="665"/>
      <c r="G328" s="665"/>
      <c r="H328" s="678">
        <v>0</v>
      </c>
      <c r="I328" s="665">
        <v>13</v>
      </c>
      <c r="J328" s="665">
        <v>705.59460002477988</v>
      </c>
      <c r="K328" s="678">
        <v>1</v>
      </c>
      <c r="L328" s="665">
        <v>13</v>
      </c>
      <c r="M328" s="666">
        <v>705.59460002477988</v>
      </c>
    </row>
    <row r="329" spans="1:13" ht="14.4" customHeight="1" x14ac:dyDescent="0.3">
      <c r="A329" s="661" t="s">
        <v>604</v>
      </c>
      <c r="B329" s="662" t="s">
        <v>4903</v>
      </c>
      <c r="C329" s="662" t="s">
        <v>3138</v>
      </c>
      <c r="D329" s="662" t="s">
        <v>4904</v>
      </c>
      <c r="E329" s="662" t="s">
        <v>4906</v>
      </c>
      <c r="F329" s="665"/>
      <c r="G329" s="665"/>
      <c r="H329" s="678">
        <v>0</v>
      </c>
      <c r="I329" s="665">
        <v>7</v>
      </c>
      <c r="J329" s="665">
        <v>1848</v>
      </c>
      <c r="K329" s="678">
        <v>1</v>
      </c>
      <c r="L329" s="665">
        <v>7</v>
      </c>
      <c r="M329" s="666">
        <v>1848</v>
      </c>
    </row>
    <row r="330" spans="1:13" ht="14.4" customHeight="1" x14ac:dyDescent="0.3">
      <c r="A330" s="661" t="s">
        <v>604</v>
      </c>
      <c r="B330" s="662" t="s">
        <v>4907</v>
      </c>
      <c r="C330" s="662" t="s">
        <v>2894</v>
      </c>
      <c r="D330" s="662" t="s">
        <v>4908</v>
      </c>
      <c r="E330" s="662" t="s">
        <v>4909</v>
      </c>
      <c r="F330" s="665">
        <v>1.75</v>
      </c>
      <c r="G330" s="665">
        <v>1180.0442499999999</v>
      </c>
      <c r="H330" s="678">
        <v>1</v>
      </c>
      <c r="I330" s="665"/>
      <c r="J330" s="665"/>
      <c r="K330" s="678">
        <v>0</v>
      </c>
      <c r="L330" s="665">
        <v>1.75</v>
      </c>
      <c r="M330" s="666">
        <v>1180.0442499999999</v>
      </c>
    </row>
    <row r="331" spans="1:13" ht="14.4" customHeight="1" x14ac:dyDescent="0.3">
      <c r="A331" s="661" t="s">
        <v>604</v>
      </c>
      <c r="B331" s="662" t="s">
        <v>4910</v>
      </c>
      <c r="C331" s="662" t="s">
        <v>2914</v>
      </c>
      <c r="D331" s="662" t="s">
        <v>2915</v>
      </c>
      <c r="E331" s="662" t="s">
        <v>4911</v>
      </c>
      <c r="F331" s="665">
        <v>71</v>
      </c>
      <c r="G331" s="665">
        <v>40244.570000000007</v>
      </c>
      <c r="H331" s="678">
        <v>1</v>
      </c>
      <c r="I331" s="665"/>
      <c r="J331" s="665"/>
      <c r="K331" s="678">
        <v>0</v>
      </c>
      <c r="L331" s="665">
        <v>71</v>
      </c>
      <c r="M331" s="666">
        <v>40244.570000000007</v>
      </c>
    </row>
    <row r="332" spans="1:13" ht="14.4" customHeight="1" x14ac:dyDescent="0.3">
      <c r="A332" s="661" t="s">
        <v>604</v>
      </c>
      <c r="B332" s="662" t="s">
        <v>4910</v>
      </c>
      <c r="C332" s="662" t="s">
        <v>3104</v>
      </c>
      <c r="D332" s="662" t="s">
        <v>4912</v>
      </c>
      <c r="E332" s="662" t="s">
        <v>4913</v>
      </c>
      <c r="F332" s="665"/>
      <c r="G332" s="665"/>
      <c r="H332" s="678">
        <v>0</v>
      </c>
      <c r="I332" s="665">
        <v>1880</v>
      </c>
      <c r="J332" s="665">
        <v>145251.61757711647</v>
      </c>
      <c r="K332" s="678">
        <v>1</v>
      </c>
      <c r="L332" s="665">
        <v>1880</v>
      </c>
      <c r="M332" s="666">
        <v>145251.61757711647</v>
      </c>
    </row>
    <row r="333" spans="1:13" ht="14.4" customHeight="1" x14ac:dyDescent="0.3">
      <c r="A333" s="661" t="s">
        <v>604</v>
      </c>
      <c r="B333" s="662" t="s">
        <v>4914</v>
      </c>
      <c r="C333" s="662" t="s">
        <v>3076</v>
      </c>
      <c r="D333" s="662" t="s">
        <v>3077</v>
      </c>
      <c r="E333" s="662" t="s">
        <v>4915</v>
      </c>
      <c r="F333" s="665"/>
      <c r="G333" s="665"/>
      <c r="H333" s="678">
        <v>0</v>
      </c>
      <c r="I333" s="665">
        <v>10</v>
      </c>
      <c r="J333" s="665">
        <v>412.69572154260834</v>
      </c>
      <c r="K333" s="678">
        <v>1</v>
      </c>
      <c r="L333" s="665">
        <v>10</v>
      </c>
      <c r="M333" s="666">
        <v>412.69572154260834</v>
      </c>
    </row>
    <row r="334" spans="1:13" ht="14.4" customHeight="1" x14ac:dyDescent="0.3">
      <c r="A334" s="661" t="s">
        <v>604</v>
      </c>
      <c r="B334" s="662" t="s">
        <v>4916</v>
      </c>
      <c r="C334" s="662" t="s">
        <v>3129</v>
      </c>
      <c r="D334" s="662" t="s">
        <v>3130</v>
      </c>
      <c r="E334" s="662" t="s">
        <v>4917</v>
      </c>
      <c r="F334" s="665">
        <v>1.9999999999999987</v>
      </c>
      <c r="G334" s="665">
        <v>305.79999999999978</v>
      </c>
      <c r="H334" s="678">
        <v>0.39999999999999986</v>
      </c>
      <c r="I334" s="665">
        <v>3</v>
      </c>
      <c r="J334" s="665">
        <v>458.70000000000005</v>
      </c>
      <c r="K334" s="678">
        <v>0.6000000000000002</v>
      </c>
      <c r="L334" s="665">
        <v>4.9999999999999982</v>
      </c>
      <c r="M334" s="666">
        <v>764.49999999999977</v>
      </c>
    </row>
    <row r="335" spans="1:13" ht="14.4" customHeight="1" x14ac:dyDescent="0.3">
      <c r="A335" s="661" t="s">
        <v>604</v>
      </c>
      <c r="B335" s="662" t="s">
        <v>4916</v>
      </c>
      <c r="C335" s="662" t="s">
        <v>3043</v>
      </c>
      <c r="D335" s="662" t="s">
        <v>3044</v>
      </c>
      <c r="E335" s="662" t="s">
        <v>4918</v>
      </c>
      <c r="F335" s="665">
        <v>0.8</v>
      </c>
      <c r="G335" s="665">
        <v>228.8</v>
      </c>
      <c r="H335" s="678">
        <v>1</v>
      </c>
      <c r="I335" s="665"/>
      <c r="J335" s="665"/>
      <c r="K335" s="678">
        <v>0</v>
      </c>
      <c r="L335" s="665">
        <v>0.8</v>
      </c>
      <c r="M335" s="666">
        <v>228.8</v>
      </c>
    </row>
    <row r="336" spans="1:13" ht="14.4" customHeight="1" x14ac:dyDescent="0.3">
      <c r="A336" s="661" t="s">
        <v>604</v>
      </c>
      <c r="B336" s="662" t="s">
        <v>4916</v>
      </c>
      <c r="C336" s="662" t="s">
        <v>4289</v>
      </c>
      <c r="D336" s="662" t="s">
        <v>5051</v>
      </c>
      <c r="E336" s="662" t="s">
        <v>3240</v>
      </c>
      <c r="F336" s="665">
        <v>10</v>
      </c>
      <c r="G336" s="665">
        <v>714.59999999999991</v>
      </c>
      <c r="H336" s="678">
        <v>1</v>
      </c>
      <c r="I336" s="665"/>
      <c r="J336" s="665"/>
      <c r="K336" s="678">
        <v>0</v>
      </c>
      <c r="L336" s="665">
        <v>10</v>
      </c>
      <c r="M336" s="666">
        <v>714.59999999999991</v>
      </c>
    </row>
    <row r="337" spans="1:13" ht="14.4" customHeight="1" x14ac:dyDescent="0.3">
      <c r="A337" s="661" t="s">
        <v>604</v>
      </c>
      <c r="B337" s="662" t="s">
        <v>4920</v>
      </c>
      <c r="C337" s="662" t="s">
        <v>3132</v>
      </c>
      <c r="D337" s="662" t="s">
        <v>3133</v>
      </c>
      <c r="E337" s="662" t="s">
        <v>4921</v>
      </c>
      <c r="F337" s="665"/>
      <c r="G337" s="665"/>
      <c r="H337" s="678">
        <v>0</v>
      </c>
      <c r="I337" s="665">
        <v>120</v>
      </c>
      <c r="J337" s="665">
        <v>4159.2710825760569</v>
      </c>
      <c r="K337" s="678">
        <v>1</v>
      </c>
      <c r="L337" s="665">
        <v>120</v>
      </c>
      <c r="M337" s="666">
        <v>4159.2710825760569</v>
      </c>
    </row>
    <row r="338" spans="1:13" ht="14.4" customHeight="1" x14ac:dyDescent="0.3">
      <c r="A338" s="661" t="s">
        <v>604</v>
      </c>
      <c r="B338" s="662" t="s">
        <v>4920</v>
      </c>
      <c r="C338" s="662" t="s">
        <v>3134</v>
      </c>
      <c r="D338" s="662" t="s">
        <v>3135</v>
      </c>
      <c r="E338" s="662" t="s">
        <v>4922</v>
      </c>
      <c r="F338" s="665"/>
      <c r="G338" s="665"/>
      <c r="H338" s="678">
        <v>0</v>
      </c>
      <c r="I338" s="665">
        <v>1042</v>
      </c>
      <c r="J338" s="665">
        <v>57508.077789771676</v>
      </c>
      <c r="K338" s="678">
        <v>1</v>
      </c>
      <c r="L338" s="665">
        <v>1042</v>
      </c>
      <c r="M338" s="666">
        <v>57508.077789771676</v>
      </c>
    </row>
    <row r="339" spans="1:13" ht="14.4" customHeight="1" x14ac:dyDescent="0.3">
      <c r="A339" s="661" t="s">
        <v>604</v>
      </c>
      <c r="B339" s="662" t="s">
        <v>4923</v>
      </c>
      <c r="C339" s="662" t="s">
        <v>3007</v>
      </c>
      <c r="D339" s="662" t="s">
        <v>4924</v>
      </c>
      <c r="E339" s="662" t="s">
        <v>4925</v>
      </c>
      <c r="F339" s="665"/>
      <c r="G339" s="665"/>
      <c r="H339" s="678">
        <v>0</v>
      </c>
      <c r="I339" s="665">
        <v>90</v>
      </c>
      <c r="J339" s="665">
        <v>76382.111626543425</v>
      </c>
      <c r="K339" s="678">
        <v>1</v>
      </c>
      <c r="L339" s="665">
        <v>90</v>
      </c>
      <c r="M339" s="666">
        <v>76382.111626543425</v>
      </c>
    </row>
    <row r="340" spans="1:13" ht="14.4" customHeight="1" x14ac:dyDescent="0.3">
      <c r="A340" s="661" t="s">
        <v>604</v>
      </c>
      <c r="B340" s="662" t="s">
        <v>4926</v>
      </c>
      <c r="C340" s="662" t="s">
        <v>3065</v>
      </c>
      <c r="D340" s="662" t="s">
        <v>4927</v>
      </c>
      <c r="E340" s="662" t="s">
        <v>4928</v>
      </c>
      <c r="F340" s="665"/>
      <c r="G340" s="665"/>
      <c r="H340" s="678">
        <v>0</v>
      </c>
      <c r="I340" s="665">
        <v>24.5</v>
      </c>
      <c r="J340" s="665">
        <v>14671.579999999998</v>
      </c>
      <c r="K340" s="678">
        <v>1</v>
      </c>
      <c r="L340" s="665">
        <v>24.5</v>
      </c>
      <c r="M340" s="666">
        <v>14671.579999999998</v>
      </c>
    </row>
    <row r="341" spans="1:13" ht="14.4" customHeight="1" x14ac:dyDescent="0.3">
      <c r="A341" s="661" t="s">
        <v>604</v>
      </c>
      <c r="B341" s="662" t="s">
        <v>4929</v>
      </c>
      <c r="C341" s="662" t="s">
        <v>3084</v>
      </c>
      <c r="D341" s="662" t="s">
        <v>4930</v>
      </c>
      <c r="E341" s="662" t="s">
        <v>3240</v>
      </c>
      <c r="F341" s="665"/>
      <c r="G341" s="665"/>
      <c r="H341" s="678">
        <v>0</v>
      </c>
      <c r="I341" s="665">
        <v>150</v>
      </c>
      <c r="J341" s="665">
        <v>4333.3180221696475</v>
      </c>
      <c r="K341" s="678">
        <v>1</v>
      </c>
      <c r="L341" s="665">
        <v>150</v>
      </c>
      <c r="M341" s="666">
        <v>4333.3180221696475</v>
      </c>
    </row>
    <row r="342" spans="1:13" ht="14.4" customHeight="1" x14ac:dyDescent="0.3">
      <c r="A342" s="661" t="s">
        <v>604</v>
      </c>
      <c r="B342" s="662" t="s">
        <v>5052</v>
      </c>
      <c r="C342" s="662" t="s">
        <v>4327</v>
      </c>
      <c r="D342" s="662" t="s">
        <v>4328</v>
      </c>
      <c r="E342" s="662" t="s">
        <v>5053</v>
      </c>
      <c r="F342" s="665"/>
      <c r="G342" s="665"/>
      <c r="H342" s="678">
        <v>0</v>
      </c>
      <c r="I342" s="665">
        <v>8</v>
      </c>
      <c r="J342" s="665">
        <v>20240</v>
      </c>
      <c r="K342" s="678">
        <v>1</v>
      </c>
      <c r="L342" s="665">
        <v>8</v>
      </c>
      <c r="M342" s="666">
        <v>20240</v>
      </c>
    </row>
    <row r="343" spans="1:13" ht="14.4" customHeight="1" x14ac:dyDescent="0.3">
      <c r="A343" s="661" t="s">
        <v>604</v>
      </c>
      <c r="B343" s="662" t="s">
        <v>4931</v>
      </c>
      <c r="C343" s="662" t="s">
        <v>3206</v>
      </c>
      <c r="D343" s="662" t="s">
        <v>3207</v>
      </c>
      <c r="E343" s="662" t="s">
        <v>4917</v>
      </c>
      <c r="F343" s="665"/>
      <c r="G343" s="665"/>
      <c r="H343" s="678">
        <v>0</v>
      </c>
      <c r="I343" s="665">
        <v>36</v>
      </c>
      <c r="J343" s="665">
        <v>5742</v>
      </c>
      <c r="K343" s="678">
        <v>1</v>
      </c>
      <c r="L343" s="665">
        <v>36</v>
      </c>
      <c r="M343" s="666">
        <v>5742</v>
      </c>
    </row>
    <row r="344" spans="1:13" ht="14.4" customHeight="1" x14ac:dyDescent="0.3">
      <c r="A344" s="661" t="s">
        <v>604</v>
      </c>
      <c r="B344" s="662" t="s">
        <v>4931</v>
      </c>
      <c r="C344" s="662" t="s">
        <v>3148</v>
      </c>
      <c r="D344" s="662" t="s">
        <v>4932</v>
      </c>
      <c r="E344" s="662" t="s">
        <v>3240</v>
      </c>
      <c r="F344" s="665">
        <v>90</v>
      </c>
      <c r="G344" s="665">
        <v>2719.8009147484208</v>
      </c>
      <c r="H344" s="678">
        <v>1</v>
      </c>
      <c r="I344" s="665"/>
      <c r="J344" s="665"/>
      <c r="K344" s="678">
        <v>0</v>
      </c>
      <c r="L344" s="665">
        <v>90</v>
      </c>
      <c r="M344" s="666">
        <v>2719.8009147484208</v>
      </c>
    </row>
    <row r="345" spans="1:13" ht="14.4" customHeight="1" x14ac:dyDescent="0.3">
      <c r="A345" s="661" t="s">
        <v>604</v>
      </c>
      <c r="B345" s="662" t="s">
        <v>4931</v>
      </c>
      <c r="C345" s="662" t="s">
        <v>3159</v>
      </c>
      <c r="D345" s="662" t="s">
        <v>3160</v>
      </c>
      <c r="E345" s="662" t="s">
        <v>4933</v>
      </c>
      <c r="F345" s="665"/>
      <c r="G345" s="665"/>
      <c r="H345" s="678">
        <v>0</v>
      </c>
      <c r="I345" s="665">
        <v>8</v>
      </c>
      <c r="J345" s="665">
        <v>14360.160000000005</v>
      </c>
      <c r="K345" s="678">
        <v>1</v>
      </c>
      <c r="L345" s="665">
        <v>8</v>
      </c>
      <c r="M345" s="666">
        <v>14360.160000000005</v>
      </c>
    </row>
    <row r="346" spans="1:13" ht="14.4" customHeight="1" x14ac:dyDescent="0.3">
      <c r="A346" s="661" t="s">
        <v>604</v>
      </c>
      <c r="B346" s="662" t="s">
        <v>4934</v>
      </c>
      <c r="C346" s="662" t="s">
        <v>3200</v>
      </c>
      <c r="D346" s="662" t="s">
        <v>3193</v>
      </c>
      <c r="E346" s="662" t="s">
        <v>4935</v>
      </c>
      <c r="F346" s="665"/>
      <c r="G346" s="665"/>
      <c r="H346" s="678">
        <v>0</v>
      </c>
      <c r="I346" s="665">
        <v>84</v>
      </c>
      <c r="J346" s="665">
        <v>1116626.002179608</v>
      </c>
      <c r="K346" s="678">
        <v>1</v>
      </c>
      <c r="L346" s="665">
        <v>84</v>
      </c>
      <c r="M346" s="666">
        <v>1116626.002179608</v>
      </c>
    </row>
    <row r="347" spans="1:13" ht="14.4" customHeight="1" x14ac:dyDescent="0.3">
      <c r="A347" s="661" t="s">
        <v>604</v>
      </c>
      <c r="B347" s="662" t="s">
        <v>4934</v>
      </c>
      <c r="C347" s="662" t="s">
        <v>3192</v>
      </c>
      <c r="D347" s="662" t="s">
        <v>3193</v>
      </c>
      <c r="E347" s="662" t="s">
        <v>4936</v>
      </c>
      <c r="F347" s="665"/>
      <c r="G347" s="665"/>
      <c r="H347" s="678">
        <v>0</v>
      </c>
      <c r="I347" s="665">
        <v>320</v>
      </c>
      <c r="J347" s="665">
        <v>910736.80740822991</v>
      </c>
      <c r="K347" s="678">
        <v>1</v>
      </c>
      <c r="L347" s="665">
        <v>320</v>
      </c>
      <c r="M347" s="666">
        <v>910736.80740822991</v>
      </c>
    </row>
    <row r="348" spans="1:13" ht="14.4" customHeight="1" x14ac:dyDescent="0.3">
      <c r="A348" s="661" t="s">
        <v>604</v>
      </c>
      <c r="B348" s="662" t="s">
        <v>5054</v>
      </c>
      <c r="C348" s="662" t="s">
        <v>4333</v>
      </c>
      <c r="D348" s="662" t="s">
        <v>4334</v>
      </c>
      <c r="E348" s="662" t="s">
        <v>4335</v>
      </c>
      <c r="F348" s="665">
        <v>11</v>
      </c>
      <c r="G348" s="665">
        <v>163188.71599999999</v>
      </c>
      <c r="H348" s="678">
        <v>1</v>
      </c>
      <c r="I348" s="665"/>
      <c r="J348" s="665"/>
      <c r="K348" s="678">
        <v>0</v>
      </c>
      <c r="L348" s="665">
        <v>11</v>
      </c>
      <c r="M348" s="666">
        <v>163188.71599999999</v>
      </c>
    </row>
    <row r="349" spans="1:13" ht="14.4" customHeight="1" x14ac:dyDescent="0.3">
      <c r="A349" s="661" t="s">
        <v>604</v>
      </c>
      <c r="B349" s="662" t="s">
        <v>5054</v>
      </c>
      <c r="C349" s="662" t="s">
        <v>3203</v>
      </c>
      <c r="D349" s="662" t="s">
        <v>5055</v>
      </c>
      <c r="E349" s="662" t="s">
        <v>5056</v>
      </c>
      <c r="F349" s="665"/>
      <c r="G349" s="665"/>
      <c r="H349" s="678">
        <v>0</v>
      </c>
      <c r="I349" s="665">
        <v>6</v>
      </c>
      <c r="J349" s="665">
        <v>57845.96</v>
      </c>
      <c r="K349" s="678">
        <v>1</v>
      </c>
      <c r="L349" s="665">
        <v>6</v>
      </c>
      <c r="M349" s="666">
        <v>57845.96</v>
      </c>
    </row>
    <row r="350" spans="1:13" ht="14.4" customHeight="1" x14ac:dyDescent="0.3">
      <c r="A350" s="661" t="s">
        <v>604</v>
      </c>
      <c r="B350" s="662" t="s">
        <v>5057</v>
      </c>
      <c r="C350" s="662" t="s">
        <v>4337</v>
      </c>
      <c r="D350" s="662" t="s">
        <v>4338</v>
      </c>
      <c r="E350" s="662" t="s">
        <v>5058</v>
      </c>
      <c r="F350" s="665"/>
      <c r="G350" s="665"/>
      <c r="H350" s="678">
        <v>0</v>
      </c>
      <c r="I350" s="665">
        <v>20</v>
      </c>
      <c r="J350" s="665">
        <v>112552.31999999999</v>
      </c>
      <c r="K350" s="678">
        <v>1</v>
      </c>
      <c r="L350" s="665">
        <v>20</v>
      </c>
      <c r="M350" s="666">
        <v>112552.31999999999</v>
      </c>
    </row>
    <row r="351" spans="1:13" ht="14.4" customHeight="1" x14ac:dyDescent="0.3">
      <c r="A351" s="661" t="s">
        <v>604</v>
      </c>
      <c r="B351" s="662" t="s">
        <v>4938</v>
      </c>
      <c r="C351" s="662" t="s">
        <v>3486</v>
      </c>
      <c r="D351" s="662" t="s">
        <v>3487</v>
      </c>
      <c r="E351" s="662" t="s">
        <v>3488</v>
      </c>
      <c r="F351" s="665">
        <v>3</v>
      </c>
      <c r="G351" s="665">
        <v>1649.0693899201458</v>
      </c>
      <c r="H351" s="678">
        <v>1</v>
      </c>
      <c r="I351" s="665"/>
      <c r="J351" s="665"/>
      <c r="K351" s="678">
        <v>0</v>
      </c>
      <c r="L351" s="665">
        <v>3</v>
      </c>
      <c r="M351" s="666">
        <v>1649.0693899201458</v>
      </c>
    </row>
    <row r="352" spans="1:13" ht="14.4" customHeight="1" x14ac:dyDescent="0.3">
      <c r="A352" s="661" t="s">
        <v>604</v>
      </c>
      <c r="B352" s="662" t="s">
        <v>4938</v>
      </c>
      <c r="C352" s="662" t="s">
        <v>2755</v>
      </c>
      <c r="D352" s="662" t="s">
        <v>2756</v>
      </c>
      <c r="E352" s="662" t="s">
        <v>3488</v>
      </c>
      <c r="F352" s="665"/>
      <c r="G352" s="665"/>
      <c r="H352" s="678">
        <v>0</v>
      </c>
      <c r="I352" s="665">
        <v>38</v>
      </c>
      <c r="J352" s="665">
        <v>38792.389528392712</v>
      </c>
      <c r="K352" s="678">
        <v>1</v>
      </c>
      <c r="L352" s="665">
        <v>38</v>
      </c>
      <c r="M352" s="666">
        <v>38792.389528392712</v>
      </c>
    </row>
    <row r="353" spans="1:13" ht="14.4" customHeight="1" x14ac:dyDescent="0.3">
      <c r="A353" s="661" t="s">
        <v>604</v>
      </c>
      <c r="B353" s="662" t="s">
        <v>4941</v>
      </c>
      <c r="C353" s="662" t="s">
        <v>2775</v>
      </c>
      <c r="D353" s="662" t="s">
        <v>2776</v>
      </c>
      <c r="E353" s="662" t="s">
        <v>4942</v>
      </c>
      <c r="F353" s="665"/>
      <c r="G353" s="665"/>
      <c r="H353" s="678">
        <v>0</v>
      </c>
      <c r="I353" s="665">
        <v>149</v>
      </c>
      <c r="J353" s="665">
        <v>267557.75989485363</v>
      </c>
      <c r="K353" s="678">
        <v>1</v>
      </c>
      <c r="L353" s="665">
        <v>149</v>
      </c>
      <c r="M353" s="666">
        <v>267557.75989485363</v>
      </c>
    </row>
    <row r="354" spans="1:13" ht="14.4" customHeight="1" x14ac:dyDescent="0.3">
      <c r="A354" s="661" t="s">
        <v>604</v>
      </c>
      <c r="B354" s="662" t="s">
        <v>4943</v>
      </c>
      <c r="C354" s="662" t="s">
        <v>2769</v>
      </c>
      <c r="D354" s="662" t="s">
        <v>2770</v>
      </c>
      <c r="E354" s="662" t="s">
        <v>4944</v>
      </c>
      <c r="F354" s="665"/>
      <c r="G354" s="665"/>
      <c r="H354" s="678">
        <v>0</v>
      </c>
      <c r="I354" s="665">
        <v>10</v>
      </c>
      <c r="J354" s="665">
        <v>9507.2999999999993</v>
      </c>
      <c r="K354" s="678">
        <v>1</v>
      </c>
      <c r="L354" s="665">
        <v>10</v>
      </c>
      <c r="M354" s="666">
        <v>9507.2999999999993</v>
      </c>
    </row>
    <row r="355" spans="1:13" ht="14.4" customHeight="1" x14ac:dyDescent="0.3">
      <c r="A355" s="661" t="s">
        <v>604</v>
      </c>
      <c r="B355" s="662" t="s">
        <v>5059</v>
      </c>
      <c r="C355" s="662" t="s">
        <v>4221</v>
      </c>
      <c r="D355" s="662" t="s">
        <v>4222</v>
      </c>
      <c r="E355" s="662" t="s">
        <v>4223</v>
      </c>
      <c r="F355" s="665"/>
      <c r="G355" s="665"/>
      <c r="H355" s="678">
        <v>0</v>
      </c>
      <c r="I355" s="665">
        <v>4</v>
      </c>
      <c r="J355" s="665">
        <v>3333.0285919061344</v>
      </c>
      <c r="K355" s="678">
        <v>1</v>
      </c>
      <c r="L355" s="665">
        <v>4</v>
      </c>
      <c r="M355" s="666">
        <v>3333.0285919061344</v>
      </c>
    </row>
    <row r="356" spans="1:13" ht="14.4" customHeight="1" x14ac:dyDescent="0.3">
      <c r="A356" s="661" t="s">
        <v>604</v>
      </c>
      <c r="B356" s="662" t="s">
        <v>4950</v>
      </c>
      <c r="C356" s="662" t="s">
        <v>4173</v>
      </c>
      <c r="D356" s="662" t="s">
        <v>1967</v>
      </c>
      <c r="E356" s="662" t="s">
        <v>5060</v>
      </c>
      <c r="F356" s="665"/>
      <c r="G356" s="665"/>
      <c r="H356" s="678">
        <v>0</v>
      </c>
      <c r="I356" s="665">
        <v>4</v>
      </c>
      <c r="J356" s="665">
        <v>234.95990146079009</v>
      </c>
      <c r="K356" s="678">
        <v>1</v>
      </c>
      <c r="L356" s="665">
        <v>4</v>
      </c>
      <c r="M356" s="666">
        <v>234.95990146079009</v>
      </c>
    </row>
    <row r="357" spans="1:13" ht="14.4" customHeight="1" x14ac:dyDescent="0.3">
      <c r="A357" s="661" t="s">
        <v>604</v>
      </c>
      <c r="B357" s="662" t="s">
        <v>4950</v>
      </c>
      <c r="C357" s="662" t="s">
        <v>2451</v>
      </c>
      <c r="D357" s="662" t="s">
        <v>1967</v>
      </c>
      <c r="E357" s="662" t="s">
        <v>2452</v>
      </c>
      <c r="F357" s="665"/>
      <c r="G357" s="665"/>
      <c r="H357" s="678">
        <v>0</v>
      </c>
      <c r="I357" s="665">
        <v>21</v>
      </c>
      <c r="J357" s="665">
        <v>2207.3021200268299</v>
      </c>
      <c r="K357" s="678">
        <v>1</v>
      </c>
      <c r="L357" s="665">
        <v>21</v>
      </c>
      <c r="M357" s="666">
        <v>2207.3021200268299</v>
      </c>
    </row>
    <row r="358" spans="1:13" ht="14.4" customHeight="1" x14ac:dyDescent="0.3">
      <c r="A358" s="661" t="s">
        <v>604</v>
      </c>
      <c r="B358" s="662" t="s">
        <v>4950</v>
      </c>
      <c r="C358" s="662" t="s">
        <v>3492</v>
      </c>
      <c r="D358" s="662" t="s">
        <v>1967</v>
      </c>
      <c r="E358" s="662" t="s">
        <v>2452</v>
      </c>
      <c r="F358" s="665">
        <v>3</v>
      </c>
      <c r="G358" s="665">
        <v>309.95939635874106</v>
      </c>
      <c r="H358" s="678">
        <v>1</v>
      </c>
      <c r="I358" s="665"/>
      <c r="J358" s="665"/>
      <c r="K358" s="678">
        <v>0</v>
      </c>
      <c r="L358" s="665">
        <v>3</v>
      </c>
      <c r="M358" s="666">
        <v>309.95939635874106</v>
      </c>
    </row>
    <row r="359" spans="1:13" ht="14.4" customHeight="1" x14ac:dyDescent="0.3">
      <c r="A359" s="661" t="s">
        <v>604</v>
      </c>
      <c r="B359" s="662" t="s">
        <v>4953</v>
      </c>
      <c r="C359" s="662" t="s">
        <v>2483</v>
      </c>
      <c r="D359" s="662" t="s">
        <v>2484</v>
      </c>
      <c r="E359" s="662" t="s">
        <v>2485</v>
      </c>
      <c r="F359" s="665"/>
      <c r="G359" s="665"/>
      <c r="H359" s="678">
        <v>0</v>
      </c>
      <c r="I359" s="665">
        <v>61</v>
      </c>
      <c r="J359" s="665">
        <v>1932.6041304483397</v>
      </c>
      <c r="K359" s="678">
        <v>1</v>
      </c>
      <c r="L359" s="665">
        <v>61</v>
      </c>
      <c r="M359" s="666">
        <v>1932.6041304483397</v>
      </c>
    </row>
    <row r="360" spans="1:13" ht="14.4" customHeight="1" x14ac:dyDescent="0.3">
      <c r="A360" s="661" t="s">
        <v>604</v>
      </c>
      <c r="B360" s="662" t="s">
        <v>4953</v>
      </c>
      <c r="C360" s="662" t="s">
        <v>2487</v>
      </c>
      <c r="D360" s="662" t="s">
        <v>2488</v>
      </c>
      <c r="E360" s="662" t="s">
        <v>4954</v>
      </c>
      <c r="F360" s="665"/>
      <c r="G360" s="665"/>
      <c r="H360" s="678">
        <v>0</v>
      </c>
      <c r="I360" s="665">
        <v>31</v>
      </c>
      <c r="J360" s="665">
        <v>1343.3539128684349</v>
      </c>
      <c r="K360" s="678">
        <v>1</v>
      </c>
      <c r="L360" s="665">
        <v>31</v>
      </c>
      <c r="M360" s="666">
        <v>1343.3539128684349</v>
      </c>
    </row>
    <row r="361" spans="1:13" ht="14.4" customHeight="1" x14ac:dyDescent="0.3">
      <c r="A361" s="661" t="s">
        <v>604</v>
      </c>
      <c r="B361" s="662" t="s">
        <v>4953</v>
      </c>
      <c r="C361" s="662" t="s">
        <v>2491</v>
      </c>
      <c r="D361" s="662" t="s">
        <v>2492</v>
      </c>
      <c r="E361" s="662" t="s">
        <v>4955</v>
      </c>
      <c r="F361" s="665"/>
      <c r="G361" s="665"/>
      <c r="H361" s="678">
        <v>0</v>
      </c>
      <c r="I361" s="665">
        <v>53</v>
      </c>
      <c r="J361" s="665">
        <v>2297.8557498444738</v>
      </c>
      <c r="K361" s="678">
        <v>1</v>
      </c>
      <c r="L361" s="665">
        <v>53</v>
      </c>
      <c r="M361" s="666">
        <v>2297.8557498444738</v>
      </c>
    </row>
    <row r="362" spans="1:13" ht="14.4" customHeight="1" x14ac:dyDescent="0.3">
      <c r="A362" s="661" t="s">
        <v>604</v>
      </c>
      <c r="B362" s="662" t="s">
        <v>4953</v>
      </c>
      <c r="C362" s="662" t="s">
        <v>2549</v>
      </c>
      <c r="D362" s="662" t="s">
        <v>2550</v>
      </c>
      <c r="E362" s="662" t="s">
        <v>4956</v>
      </c>
      <c r="F362" s="665"/>
      <c r="G362" s="665"/>
      <c r="H362" s="678">
        <v>0</v>
      </c>
      <c r="I362" s="665">
        <v>4</v>
      </c>
      <c r="J362" s="665">
        <v>108.13962459687647</v>
      </c>
      <c r="K362" s="678">
        <v>1</v>
      </c>
      <c r="L362" s="665">
        <v>4</v>
      </c>
      <c r="M362" s="666">
        <v>108.13962459687647</v>
      </c>
    </row>
    <row r="363" spans="1:13" ht="14.4" customHeight="1" x14ac:dyDescent="0.3">
      <c r="A363" s="661" t="s">
        <v>604</v>
      </c>
      <c r="B363" s="662" t="s">
        <v>4953</v>
      </c>
      <c r="C363" s="662" t="s">
        <v>4141</v>
      </c>
      <c r="D363" s="662" t="s">
        <v>2550</v>
      </c>
      <c r="E363" s="662" t="s">
        <v>5061</v>
      </c>
      <c r="F363" s="665"/>
      <c r="G363" s="665"/>
      <c r="H363" s="678">
        <v>0</v>
      </c>
      <c r="I363" s="665">
        <v>5</v>
      </c>
      <c r="J363" s="665">
        <v>361.67072380382973</v>
      </c>
      <c r="K363" s="678">
        <v>1</v>
      </c>
      <c r="L363" s="665">
        <v>5</v>
      </c>
      <c r="M363" s="666">
        <v>361.67072380382973</v>
      </c>
    </row>
    <row r="364" spans="1:13" ht="14.4" customHeight="1" x14ac:dyDescent="0.3">
      <c r="A364" s="661" t="s">
        <v>604</v>
      </c>
      <c r="B364" s="662" t="s">
        <v>4953</v>
      </c>
      <c r="C364" s="662" t="s">
        <v>2553</v>
      </c>
      <c r="D364" s="662" t="s">
        <v>2550</v>
      </c>
      <c r="E364" s="662" t="s">
        <v>4957</v>
      </c>
      <c r="F364" s="665"/>
      <c r="G364" s="665"/>
      <c r="H364" s="678">
        <v>0</v>
      </c>
      <c r="I364" s="665">
        <v>37</v>
      </c>
      <c r="J364" s="665">
        <v>3582.4763920773844</v>
      </c>
      <c r="K364" s="678">
        <v>1</v>
      </c>
      <c r="L364" s="665">
        <v>37</v>
      </c>
      <c r="M364" s="666">
        <v>3582.4763920773844</v>
      </c>
    </row>
    <row r="365" spans="1:13" ht="14.4" customHeight="1" x14ac:dyDescent="0.3">
      <c r="A365" s="661" t="s">
        <v>604</v>
      </c>
      <c r="B365" s="662" t="s">
        <v>5062</v>
      </c>
      <c r="C365" s="662" t="s">
        <v>4249</v>
      </c>
      <c r="D365" s="662" t="s">
        <v>4250</v>
      </c>
      <c r="E365" s="662" t="s">
        <v>5063</v>
      </c>
      <c r="F365" s="665"/>
      <c r="G365" s="665"/>
      <c r="H365" s="678">
        <v>0</v>
      </c>
      <c r="I365" s="665">
        <v>2</v>
      </c>
      <c r="J365" s="665">
        <v>194.77859641422609</v>
      </c>
      <c r="K365" s="678">
        <v>1</v>
      </c>
      <c r="L365" s="665">
        <v>2</v>
      </c>
      <c r="M365" s="666">
        <v>194.77859641422609</v>
      </c>
    </row>
    <row r="366" spans="1:13" ht="14.4" customHeight="1" x14ac:dyDescent="0.3">
      <c r="A366" s="661" t="s">
        <v>604</v>
      </c>
      <c r="B366" s="662" t="s">
        <v>4958</v>
      </c>
      <c r="C366" s="662" t="s">
        <v>2722</v>
      </c>
      <c r="D366" s="662" t="s">
        <v>4959</v>
      </c>
      <c r="E366" s="662" t="s">
        <v>4960</v>
      </c>
      <c r="F366" s="665"/>
      <c r="G366" s="665"/>
      <c r="H366" s="678">
        <v>0</v>
      </c>
      <c r="I366" s="665">
        <v>1</v>
      </c>
      <c r="J366" s="665">
        <v>358.01595626046776</v>
      </c>
      <c r="K366" s="678">
        <v>1</v>
      </c>
      <c r="L366" s="665">
        <v>1</v>
      </c>
      <c r="M366" s="666">
        <v>358.01595626046776</v>
      </c>
    </row>
    <row r="367" spans="1:13" ht="14.4" customHeight="1" x14ac:dyDescent="0.3">
      <c r="A367" s="661" t="s">
        <v>604</v>
      </c>
      <c r="B367" s="662" t="s">
        <v>4969</v>
      </c>
      <c r="C367" s="662" t="s">
        <v>3483</v>
      </c>
      <c r="D367" s="662" t="s">
        <v>3484</v>
      </c>
      <c r="E367" s="662" t="s">
        <v>3485</v>
      </c>
      <c r="F367" s="665">
        <v>1</v>
      </c>
      <c r="G367" s="665">
        <v>383.2500113035843</v>
      </c>
      <c r="H367" s="678">
        <v>1</v>
      </c>
      <c r="I367" s="665"/>
      <c r="J367" s="665"/>
      <c r="K367" s="678">
        <v>0</v>
      </c>
      <c r="L367" s="665">
        <v>1</v>
      </c>
      <c r="M367" s="666">
        <v>383.2500113035843</v>
      </c>
    </row>
    <row r="368" spans="1:13" ht="14.4" customHeight="1" x14ac:dyDescent="0.3">
      <c r="A368" s="661" t="s">
        <v>604</v>
      </c>
      <c r="B368" s="662" t="s">
        <v>4969</v>
      </c>
      <c r="C368" s="662" t="s">
        <v>2569</v>
      </c>
      <c r="D368" s="662" t="s">
        <v>4148</v>
      </c>
      <c r="E368" s="662" t="s">
        <v>4972</v>
      </c>
      <c r="F368" s="665"/>
      <c r="G368" s="665"/>
      <c r="H368" s="678">
        <v>0</v>
      </c>
      <c r="I368" s="665">
        <v>2</v>
      </c>
      <c r="J368" s="665">
        <v>646.22</v>
      </c>
      <c r="K368" s="678">
        <v>1</v>
      </c>
      <c r="L368" s="665">
        <v>2</v>
      </c>
      <c r="M368" s="666">
        <v>646.22</v>
      </c>
    </row>
    <row r="369" spans="1:13" ht="14.4" customHeight="1" x14ac:dyDescent="0.3">
      <c r="A369" s="661" t="s">
        <v>604</v>
      </c>
      <c r="B369" s="662" t="s">
        <v>4969</v>
      </c>
      <c r="C369" s="662" t="s">
        <v>4147</v>
      </c>
      <c r="D369" s="662" t="s">
        <v>4148</v>
      </c>
      <c r="E369" s="662" t="s">
        <v>4149</v>
      </c>
      <c r="F369" s="665"/>
      <c r="G369" s="665"/>
      <c r="H369" s="678">
        <v>0</v>
      </c>
      <c r="I369" s="665">
        <v>1</v>
      </c>
      <c r="J369" s="665">
        <v>676.26000000000022</v>
      </c>
      <c r="K369" s="678">
        <v>1</v>
      </c>
      <c r="L369" s="665">
        <v>1</v>
      </c>
      <c r="M369" s="666">
        <v>676.26000000000022</v>
      </c>
    </row>
    <row r="370" spans="1:13" ht="14.4" customHeight="1" x14ac:dyDescent="0.3">
      <c r="A370" s="661" t="s">
        <v>604</v>
      </c>
      <c r="B370" s="662" t="s">
        <v>4969</v>
      </c>
      <c r="C370" s="662" t="s">
        <v>4205</v>
      </c>
      <c r="D370" s="662" t="s">
        <v>4206</v>
      </c>
      <c r="E370" s="662" t="s">
        <v>3485</v>
      </c>
      <c r="F370" s="665"/>
      <c r="G370" s="665"/>
      <c r="H370" s="678">
        <v>0</v>
      </c>
      <c r="I370" s="665">
        <v>7</v>
      </c>
      <c r="J370" s="665">
        <v>2563.2471776808402</v>
      </c>
      <c r="K370" s="678">
        <v>1</v>
      </c>
      <c r="L370" s="665">
        <v>7</v>
      </c>
      <c r="M370" s="666">
        <v>2563.2471776808402</v>
      </c>
    </row>
    <row r="371" spans="1:13" ht="14.4" customHeight="1" x14ac:dyDescent="0.3">
      <c r="A371" s="661" t="s">
        <v>604</v>
      </c>
      <c r="B371" s="662" t="s">
        <v>4973</v>
      </c>
      <c r="C371" s="662" t="s">
        <v>836</v>
      </c>
      <c r="D371" s="662" t="s">
        <v>837</v>
      </c>
      <c r="E371" s="662" t="s">
        <v>5064</v>
      </c>
      <c r="F371" s="665"/>
      <c r="G371" s="665"/>
      <c r="H371" s="678">
        <v>0</v>
      </c>
      <c r="I371" s="665">
        <v>2</v>
      </c>
      <c r="J371" s="665">
        <v>725.3</v>
      </c>
      <c r="K371" s="678">
        <v>1</v>
      </c>
      <c r="L371" s="665">
        <v>2</v>
      </c>
      <c r="M371" s="666">
        <v>725.3</v>
      </c>
    </row>
    <row r="372" spans="1:13" ht="14.4" customHeight="1" x14ac:dyDescent="0.3">
      <c r="A372" s="661" t="s">
        <v>604</v>
      </c>
      <c r="B372" s="662" t="s">
        <v>5065</v>
      </c>
      <c r="C372" s="662" t="s">
        <v>4256</v>
      </c>
      <c r="D372" s="662" t="s">
        <v>4257</v>
      </c>
      <c r="E372" s="662" t="s">
        <v>3688</v>
      </c>
      <c r="F372" s="665"/>
      <c r="G372" s="665"/>
      <c r="H372" s="678">
        <v>0</v>
      </c>
      <c r="I372" s="665">
        <v>1</v>
      </c>
      <c r="J372" s="665">
        <v>161.31802351860122</v>
      </c>
      <c r="K372" s="678">
        <v>1</v>
      </c>
      <c r="L372" s="665">
        <v>1</v>
      </c>
      <c r="M372" s="666">
        <v>161.31802351860122</v>
      </c>
    </row>
    <row r="373" spans="1:13" ht="14.4" customHeight="1" x14ac:dyDescent="0.3">
      <c r="A373" s="661" t="s">
        <v>604</v>
      </c>
      <c r="B373" s="662" t="s">
        <v>4975</v>
      </c>
      <c r="C373" s="662" t="s">
        <v>2575</v>
      </c>
      <c r="D373" s="662" t="s">
        <v>4976</v>
      </c>
      <c r="E373" s="662" t="s">
        <v>4977</v>
      </c>
      <c r="F373" s="665"/>
      <c r="G373" s="665"/>
      <c r="H373" s="678">
        <v>0</v>
      </c>
      <c r="I373" s="665">
        <v>14</v>
      </c>
      <c r="J373" s="665">
        <v>658.75952490824602</v>
      </c>
      <c r="K373" s="678">
        <v>1</v>
      </c>
      <c r="L373" s="665">
        <v>14</v>
      </c>
      <c r="M373" s="666">
        <v>658.75952490824602</v>
      </c>
    </row>
    <row r="374" spans="1:13" ht="14.4" customHeight="1" x14ac:dyDescent="0.3">
      <c r="A374" s="661" t="s">
        <v>604</v>
      </c>
      <c r="B374" s="662" t="s">
        <v>4975</v>
      </c>
      <c r="C374" s="662" t="s">
        <v>2706</v>
      </c>
      <c r="D374" s="662" t="s">
        <v>4978</v>
      </c>
      <c r="E374" s="662" t="s">
        <v>4979</v>
      </c>
      <c r="F374" s="665"/>
      <c r="G374" s="665"/>
      <c r="H374" s="678">
        <v>0</v>
      </c>
      <c r="I374" s="665">
        <v>4</v>
      </c>
      <c r="J374" s="665">
        <v>246.87999515496529</v>
      </c>
      <c r="K374" s="678">
        <v>1</v>
      </c>
      <c r="L374" s="665">
        <v>4</v>
      </c>
      <c r="M374" s="666">
        <v>246.87999515496529</v>
      </c>
    </row>
    <row r="375" spans="1:13" ht="14.4" customHeight="1" x14ac:dyDescent="0.3">
      <c r="A375" s="661" t="s">
        <v>604</v>
      </c>
      <c r="B375" s="662" t="s">
        <v>4981</v>
      </c>
      <c r="C375" s="662" t="s">
        <v>2621</v>
      </c>
      <c r="D375" s="662" t="s">
        <v>2622</v>
      </c>
      <c r="E375" s="662" t="s">
        <v>968</v>
      </c>
      <c r="F375" s="665"/>
      <c r="G375" s="665"/>
      <c r="H375" s="678">
        <v>0</v>
      </c>
      <c r="I375" s="665">
        <v>32</v>
      </c>
      <c r="J375" s="665">
        <v>1348.5187444788917</v>
      </c>
      <c r="K375" s="678">
        <v>1</v>
      </c>
      <c r="L375" s="665">
        <v>32</v>
      </c>
      <c r="M375" s="666">
        <v>1348.5187444788917</v>
      </c>
    </row>
    <row r="376" spans="1:13" ht="14.4" customHeight="1" x14ac:dyDescent="0.3">
      <c r="A376" s="661" t="s">
        <v>604</v>
      </c>
      <c r="B376" s="662" t="s">
        <v>4981</v>
      </c>
      <c r="C376" s="662" t="s">
        <v>2715</v>
      </c>
      <c r="D376" s="662" t="s">
        <v>2466</v>
      </c>
      <c r="E376" s="662" t="s">
        <v>1128</v>
      </c>
      <c r="F376" s="665"/>
      <c r="G376" s="665"/>
      <c r="H376" s="678">
        <v>0</v>
      </c>
      <c r="I376" s="665">
        <v>12</v>
      </c>
      <c r="J376" s="665">
        <v>1192.7199999999998</v>
      </c>
      <c r="K376" s="678">
        <v>1</v>
      </c>
      <c r="L376" s="665">
        <v>12</v>
      </c>
      <c r="M376" s="666">
        <v>1192.7199999999998</v>
      </c>
    </row>
    <row r="377" spans="1:13" ht="14.4" customHeight="1" x14ac:dyDescent="0.3">
      <c r="A377" s="661" t="s">
        <v>604</v>
      </c>
      <c r="B377" s="662" t="s">
        <v>4981</v>
      </c>
      <c r="C377" s="662" t="s">
        <v>2465</v>
      </c>
      <c r="D377" s="662" t="s">
        <v>2466</v>
      </c>
      <c r="E377" s="662" t="s">
        <v>2467</v>
      </c>
      <c r="F377" s="665"/>
      <c r="G377" s="665"/>
      <c r="H377" s="678">
        <v>0</v>
      </c>
      <c r="I377" s="665">
        <v>9</v>
      </c>
      <c r="J377" s="665">
        <v>1501.1464270460858</v>
      </c>
      <c r="K377" s="678">
        <v>1</v>
      </c>
      <c r="L377" s="665">
        <v>9</v>
      </c>
      <c r="M377" s="666">
        <v>1501.1464270460858</v>
      </c>
    </row>
    <row r="378" spans="1:13" ht="14.4" customHeight="1" x14ac:dyDescent="0.3">
      <c r="A378" s="661" t="s">
        <v>604</v>
      </c>
      <c r="B378" s="662" t="s">
        <v>4982</v>
      </c>
      <c r="C378" s="662" t="s">
        <v>4272</v>
      </c>
      <c r="D378" s="662" t="s">
        <v>4273</v>
      </c>
      <c r="E378" s="662" t="s">
        <v>2585</v>
      </c>
      <c r="F378" s="665"/>
      <c r="G378" s="665"/>
      <c r="H378" s="678">
        <v>0</v>
      </c>
      <c r="I378" s="665">
        <v>3</v>
      </c>
      <c r="J378" s="665">
        <v>736.61960597608493</v>
      </c>
      <c r="K378" s="678">
        <v>1</v>
      </c>
      <c r="L378" s="665">
        <v>3</v>
      </c>
      <c r="M378" s="666">
        <v>736.61960597608493</v>
      </c>
    </row>
    <row r="379" spans="1:13" ht="14.4" customHeight="1" x14ac:dyDescent="0.3">
      <c r="A379" s="661" t="s">
        <v>604</v>
      </c>
      <c r="B379" s="662" t="s">
        <v>4982</v>
      </c>
      <c r="C379" s="662" t="s">
        <v>4208</v>
      </c>
      <c r="D379" s="662" t="s">
        <v>5066</v>
      </c>
      <c r="E379" s="662" t="s">
        <v>4626</v>
      </c>
      <c r="F379" s="665"/>
      <c r="G379" s="665"/>
      <c r="H379" s="678">
        <v>0</v>
      </c>
      <c r="I379" s="665">
        <v>1</v>
      </c>
      <c r="J379" s="665">
        <v>96.739999999999966</v>
      </c>
      <c r="K379" s="678">
        <v>1</v>
      </c>
      <c r="L379" s="665">
        <v>1</v>
      </c>
      <c r="M379" s="666">
        <v>96.739999999999966</v>
      </c>
    </row>
    <row r="380" spans="1:13" ht="14.4" customHeight="1" x14ac:dyDescent="0.3">
      <c r="A380" s="661" t="s">
        <v>604</v>
      </c>
      <c r="B380" s="662" t="s">
        <v>4983</v>
      </c>
      <c r="C380" s="662" t="s">
        <v>2667</v>
      </c>
      <c r="D380" s="662" t="s">
        <v>2668</v>
      </c>
      <c r="E380" s="662" t="s">
        <v>968</v>
      </c>
      <c r="F380" s="665"/>
      <c r="G380" s="665"/>
      <c r="H380" s="678">
        <v>0</v>
      </c>
      <c r="I380" s="665">
        <v>4</v>
      </c>
      <c r="J380" s="665">
        <v>284.67999999999995</v>
      </c>
      <c r="K380" s="678">
        <v>1</v>
      </c>
      <c r="L380" s="665">
        <v>4</v>
      </c>
      <c r="M380" s="666">
        <v>284.67999999999995</v>
      </c>
    </row>
    <row r="381" spans="1:13" ht="14.4" customHeight="1" x14ac:dyDescent="0.3">
      <c r="A381" s="661" t="s">
        <v>604</v>
      </c>
      <c r="B381" s="662" t="s">
        <v>4984</v>
      </c>
      <c r="C381" s="662" t="s">
        <v>4216</v>
      </c>
      <c r="D381" s="662" t="s">
        <v>4213</v>
      </c>
      <c r="E381" s="662" t="s">
        <v>4217</v>
      </c>
      <c r="F381" s="665">
        <v>1</v>
      </c>
      <c r="G381" s="665">
        <v>104.72999999999999</v>
      </c>
      <c r="H381" s="678">
        <v>0.25880834442328521</v>
      </c>
      <c r="I381" s="665">
        <v>3</v>
      </c>
      <c r="J381" s="665">
        <v>299.93237761141268</v>
      </c>
      <c r="K381" s="678">
        <v>0.74119165557671474</v>
      </c>
      <c r="L381" s="665">
        <v>4</v>
      </c>
      <c r="M381" s="666">
        <v>404.66237761141269</v>
      </c>
    </row>
    <row r="382" spans="1:13" ht="14.4" customHeight="1" x14ac:dyDescent="0.3">
      <c r="A382" s="661" t="s">
        <v>604</v>
      </c>
      <c r="B382" s="662" t="s">
        <v>4984</v>
      </c>
      <c r="C382" s="662" t="s">
        <v>4212</v>
      </c>
      <c r="D382" s="662" t="s">
        <v>4213</v>
      </c>
      <c r="E382" s="662" t="s">
        <v>4214</v>
      </c>
      <c r="F382" s="665"/>
      <c r="G382" s="665"/>
      <c r="H382" s="678">
        <v>0</v>
      </c>
      <c r="I382" s="665">
        <v>2</v>
      </c>
      <c r="J382" s="665">
        <v>607.77839120096451</v>
      </c>
      <c r="K382" s="678">
        <v>1</v>
      </c>
      <c r="L382" s="665">
        <v>2</v>
      </c>
      <c r="M382" s="666">
        <v>607.77839120096451</v>
      </c>
    </row>
    <row r="383" spans="1:13" ht="14.4" customHeight="1" x14ac:dyDescent="0.3">
      <c r="A383" s="661" t="s">
        <v>604</v>
      </c>
      <c r="B383" s="662" t="s">
        <v>5067</v>
      </c>
      <c r="C383" s="662" t="s">
        <v>4236</v>
      </c>
      <c r="D383" s="662" t="s">
        <v>4237</v>
      </c>
      <c r="E383" s="662" t="s">
        <v>4238</v>
      </c>
      <c r="F383" s="665"/>
      <c r="G383" s="665"/>
      <c r="H383" s="678">
        <v>0</v>
      </c>
      <c r="I383" s="665">
        <v>1</v>
      </c>
      <c r="J383" s="665">
        <v>250.42038213588862</v>
      </c>
      <c r="K383" s="678">
        <v>1</v>
      </c>
      <c r="L383" s="665">
        <v>1</v>
      </c>
      <c r="M383" s="666">
        <v>250.42038213588862</v>
      </c>
    </row>
    <row r="384" spans="1:13" ht="14.4" customHeight="1" x14ac:dyDescent="0.3">
      <c r="A384" s="661" t="s">
        <v>604</v>
      </c>
      <c r="B384" s="662" t="s">
        <v>5067</v>
      </c>
      <c r="C384" s="662" t="s">
        <v>5068</v>
      </c>
      <c r="D384" s="662" t="s">
        <v>5069</v>
      </c>
      <c r="E384" s="662" t="s">
        <v>5070</v>
      </c>
      <c r="F384" s="665"/>
      <c r="G384" s="665"/>
      <c r="H384" s="678">
        <v>0</v>
      </c>
      <c r="I384" s="665">
        <v>1</v>
      </c>
      <c r="J384" s="665">
        <v>101.7</v>
      </c>
      <c r="K384" s="678">
        <v>1</v>
      </c>
      <c r="L384" s="665">
        <v>1</v>
      </c>
      <c r="M384" s="666">
        <v>101.7</v>
      </c>
    </row>
    <row r="385" spans="1:13" ht="14.4" customHeight="1" x14ac:dyDescent="0.3">
      <c r="A385" s="661" t="s">
        <v>604</v>
      </c>
      <c r="B385" s="662" t="s">
        <v>4986</v>
      </c>
      <c r="C385" s="662" t="s">
        <v>1368</v>
      </c>
      <c r="D385" s="662" t="s">
        <v>2655</v>
      </c>
      <c r="E385" s="662" t="s">
        <v>2656</v>
      </c>
      <c r="F385" s="665"/>
      <c r="G385" s="665"/>
      <c r="H385" s="678">
        <v>0</v>
      </c>
      <c r="I385" s="665">
        <v>2</v>
      </c>
      <c r="J385" s="665">
        <v>155.62</v>
      </c>
      <c r="K385" s="678">
        <v>1</v>
      </c>
      <c r="L385" s="665">
        <v>2</v>
      </c>
      <c r="M385" s="666">
        <v>155.62</v>
      </c>
    </row>
    <row r="386" spans="1:13" ht="14.4" customHeight="1" x14ac:dyDescent="0.3">
      <c r="A386" s="661" t="s">
        <v>604</v>
      </c>
      <c r="B386" s="662" t="s">
        <v>4987</v>
      </c>
      <c r="C386" s="662" t="s">
        <v>2625</v>
      </c>
      <c r="D386" s="662" t="s">
        <v>2626</v>
      </c>
      <c r="E386" s="662" t="s">
        <v>4988</v>
      </c>
      <c r="F386" s="665"/>
      <c r="G386" s="665"/>
      <c r="H386" s="678">
        <v>0</v>
      </c>
      <c r="I386" s="665">
        <v>3</v>
      </c>
      <c r="J386" s="665">
        <v>142.74970826293224</v>
      </c>
      <c r="K386" s="678">
        <v>1</v>
      </c>
      <c r="L386" s="665">
        <v>3</v>
      </c>
      <c r="M386" s="666">
        <v>142.74970826293224</v>
      </c>
    </row>
    <row r="387" spans="1:13" ht="14.4" customHeight="1" x14ac:dyDescent="0.3">
      <c r="A387" s="661" t="s">
        <v>604</v>
      </c>
      <c r="B387" s="662" t="s">
        <v>5071</v>
      </c>
      <c r="C387" s="662" t="s">
        <v>4185</v>
      </c>
      <c r="D387" s="662" t="s">
        <v>4186</v>
      </c>
      <c r="E387" s="662" t="s">
        <v>4187</v>
      </c>
      <c r="F387" s="665"/>
      <c r="G387" s="665"/>
      <c r="H387" s="678">
        <v>0</v>
      </c>
      <c r="I387" s="665">
        <v>2</v>
      </c>
      <c r="J387" s="665">
        <v>1333.2600000000002</v>
      </c>
      <c r="K387" s="678">
        <v>1</v>
      </c>
      <c r="L387" s="665">
        <v>2</v>
      </c>
      <c r="M387" s="666">
        <v>1333.2600000000002</v>
      </c>
    </row>
    <row r="388" spans="1:13" ht="14.4" customHeight="1" x14ac:dyDescent="0.3">
      <c r="A388" s="661" t="s">
        <v>604</v>
      </c>
      <c r="B388" s="662" t="s">
        <v>5072</v>
      </c>
      <c r="C388" s="662" t="s">
        <v>4242</v>
      </c>
      <c r="D388" s="662" t="s">
        <v>4243</v>
      </c>
      <c r="E388" s="662" t="s">
        <v>5073</v>
      </c>
      <c r="F388" s="665"/>
      <c r="G388" s="665"/>
      <c r="H388" s="678">
        <v>0</v>
      </c>
      <c r="I388" s="665">
        <v>4</v>
      </c>
      <c r="J388" s="665">
        <v>367.08128462306752</v>
      </c>
      <c r="K388" s="678">
        <v>1</v>
      </c>
      <c r="L388" s="665">
        <v>4</v>
      </c>
      <c r="M388" s="666">
        <v>367.08128462306752</v>
      </c>
    </row>
    <row r="389" spans="1:13" ht="14.4" customHeight="1" x14ac:dyDescent="0.3">
      <c r="A389" s="661" t="s">
        <v>604</v>
      </c>
      <c r="B389" s="662" t="s">
        <v>5072</v>
      </c>
      <c r="C389" s="662" t="s">
        <v>4253</v>
      </c>
      <c r="D389" s="662" t="s">
        <v>4254</v>
      </c>
      <c r="E389" s="662" t="s">
        <v>5074</v>
      </c>
      <c r="F389" s="665"/>
      <c r="G389" s="665"/>
      <c r="H389" s="678">
        <v>0</v>
      </c>
      <c r="I389" s="665">
        <v>2</v>
      </c>
      <c r="J389" s="665">
        <v>241.01999999999998</v>
      </c>
      <c r="K389" s="678">
        <v>1</v>
      </c>
      <c r="L389" s="665">
        <v>2</v>
      </c>
      <c r="M389" s="666">
        <v>241.01999999999998</v>
      </c>
    </row>
    <row r="390" spans="1:13" ht="14.4" customHeight="1" x14ac:dyDescent="0.3">
      <c r="A390" s="661" t="s">
        <v>604</v>
      </c>
      <c r="B390" s="662" t="s">
        <v>5075</v>
      </c>
      <c r="C390" s="662" t="s">
        <v>4259</v>
      </c>
      <c r="D390" s="662" t="s">
        <v>4260</v>
      </c>
      <c r="E390" s="662" t="s">
        <v>4261</v>
      </c>
      <c r="F390" s="665"/>
      <c r="G390" s="665"/>
      <c r="H390" s="678">
        <v>0</v>
      </c>
      <c r="I390" s="665">
        <v>1</v>
      </c>
      <c r="J390" s="665">
        <v>25.64</v>
      </c>
      <c r="K390" s="678">
        <v>1</v>
      </c>
      <c r="L390" s="665">
        <v>1</v>
      </c>
      <c r="M390" s="666">
        <v>25.64</v>
      </c>
    </row>
    <row r="391" spans="1:13" ht="14.4" customHeight="1" x14ac:dyDescent="0.3">
      <c r="A391" s="661" t="s">
        <v>604</v>
      </c>
      <c r="B391" s="662" t="s">
        <v>4990</v>
      </c>
      <c r="C391" s="662" t="s">
        <v>2136</v>
      </c>
      <c r="D391" s="662" t="s">
        <v>2137</v>
      </c>
      <c r="E391" s="662" t="s">
        <v>2138</v>
      </c>
      <c r="F391" s="665"/>
      <c r="G391" s="665"/>
      <c r="H391" s="678">
        <v>0</v>
      </c>
      <c r="I391" s="665">
        <v>2</v>
      </c>
      <c r="J391" s="665">
        <v>785.54000000000019</v>
      </c>
      <c r="K391" s="678">
        <v>1</v>
      </c>
      <c r="L391" s="665">
        <v>2</v>
      </c>
      <c r="M391" s="666">
        <v>785.54000000000019</v>
      </c>
    </row>
    <row r="392" spans="1:13" ht="14.4" customHeight="1" x14ac:dyDescent="0.3">
      <c r="A392" s="661" t="s">
        <v>604</v>
      </c>
      <c r="B392" s="662" t="s">
        <v>4991</v>
      </c>
      <c r="C392" s="662" t="s">
        <v>2443</v>
      </c>
      <c r="D392" s="662" t="s">
        <v>2444</v>
      </c>
      <c r="E392" s="662" t="s">
        <v>4992</v>
      </c>
      <c r="F392" s="665"/>
      <c r="G392" s="665"/>
      <c r="H392" s="678">
        <v>0</v>
      </c>
      <c r="I392" s="665">
        <v>42</v>
      </c>
      <c r="J392" s="665">
        <v>4902.4433540187956</v>
      </c>
      <c r="K392" s="678">
        <v>1</v>
      </c>
      <c r="L392" s="665">
        <v>42</v>
      </c>
      <c r="M392" s="666">
        <v>4902.4433540187956</v>
      </c>
    </row>
    <row r="393" spans="1:13" ht="14.4" customHeight="1" x14ac:dyDescent="0.3">
      <c r="A393" s="661" t="s">
        <v>604</v>
      </c>
      <c r="B393" s="662" t="s">
        <v>4991</v>
      </c>
      <c r="C393" s="662" t="s">
        <v>2560</v>
      </c>
      <c r="D393" s="662" t="s">
        <v>2444</v>
      </c>
      <c r="E393" s="662" t="s">
        <v>968</v>
      </c>
      <c r="F393" s="665"/>
      <c r="G393" s="665"/>
      <c r="H393" s="678">
        <v>0</v>
      </c>
      <c r="I393" s="665">
        <v>5</v>
      </c>
      <c r="J393" s="665">
        <v>87.458281325608027</v>
      </c>
      <c r="K393" s="678">
        <v>1</v>
      </c>
      <c r="L393" s="665">
        <v>5</v>
      </c>
      <c r="M393" s="666">
        <v>87.458281325608027</v>
      </c>
    </row>
    <row r="394" spans="1:13" ht="14.4" customHeight="1" x14ac:dyDescent="0.3">
      <c r="A394" s="661" t="s">
        <v>604</v>
      </c>
      <c r="B394" s="662" t="s">
        <v>4991</v>
      </c>
      <c r="C394" s="662" t="s">
        <v>2673</v>
      </c>
      <c r="D394" s="662" t="s">
        <v>2444</v>
      </c>
      <c r="E394" s="662" t="s">
        <v>2674</v>
      </c>
      <c r="F394" s="665"/>
      <c r="G394" s="665"/>
      <c r="H394" s="678">
        <v>0</v>
      </c>
      <c r="I394" s="665">
        <v>5</v>
      </c>
      <c r="J394" s="665">
        <v>1293.4961318876531</v>
      </c>
      <c r="K394" s="678">
        <v>1</v>
      </c>
      <c r="L394" s="665">
        <v>5</v>
      </c>
      <c r="M394" s="666">
        <v>1293.4961318876531</v>
      </c>
    </row>
    <row r="395" spans="1:13" ht="14.4" customHeight="1" x14ac:dyDescent="0.3">
      <c r="A395" s="661" t="s">
        <v>604</v>
      </c>
      <c r="B395" s="662" t="s">
        <v>4993</v>
      </c>
      <c r="C395" s="662" t="s">
        <v>4161</v>
      </c>
      <c r="D395" s="662" t="s">
        <v>2692</v>
      </c>
      <c r="E395" s="662" t="s">
        <v>1270</v>
      </c>
      <c r="F395" s="665"/>
      <c r="G395" s="665"/>
      <c r="H395" s="678">
        <v>0</v>
      </c>
      <c r="I395" s="665">
        <v>4</v>
      </c>
      <c r="J395" s="665">
        <v>274.19836832436147</v>
      </c>
      <c r="K395" s="678">
        <v>1</v>
      </c>
      <c r="L395" s="665">
        <v>4</v>
      </c>
      <c r="M395" s="666">
        <v>274.19836832436147</v>
      </c>
    </row>
    <row r="396" spans="1:13" ht="14.4" customHeight="1" x14ac:dyDescent="0.3">
      <c r="A396" s="661" t="s">
        <v>604</v>
      </c>
      <c r="B396" s="662" t="s">
        <v>4993</v>
      </c>
      <c r="C396" s="662" t="s">
        <v>2691</v>
      </c>
      <c r="D396" s="662" t="s">
        <v>2692</v>
      </c>
      <c r="E396" s="662" t="s">
        <v>2591</v>
      </c>
      <c r="F396" s="665"/>
      <c r="G396" s="665"/>
      <c r="H396" s="678">
        <v>0</v>
      </c>
      <c r="I396" s="665">
        <v>2</v>
      </c>
      <c r="J396" s="665">
        <v>312.1177750783279</v>
      </c>
      <c r="K396" s="678">
        <v>1</v>
      </c>
      <c r="L396" s="665">
        <v>2</v>
      </c>
      <c r="M396" s="666">
        <v>312.1177750783279</v>
      </c>
    </row>
    <row r="397" spans="1:13" ht="14.4" customHeight="1" x14ac:dyDescent="0.3">
      <c r="A397" s="661" t="s">
        <v>604</v>
      </c>
      <c r="B397" s="662" t="s">
        <v>4997</v>
      </c>
      <c r="C397" s="662" t="s">
        <v>2823</v>
      </c>
      <c r="D397" s="662" t="s">
        <v>2824</v>
      </c>
      <c r="E397" s="662" t="s">
        <v>2825</v>
      </c>
      <c r="F397" s="665"/>
      <c r="G397" s="665"/>
      <c r="H397" s="678">
        <v>0</v>
      </c>
      <c r="I397" s="665">
        <v>16</v>
      </c>
      <c r="J397" s="665">
        <v>654.71999999999991</v>
      </c>
      <c r="K397" s="678">
        <v>1</v>
      </c>
      <c r="L397" s="665">
        <v>16</v>
      </c>
      <c r="M397" s="666">
        <v>654.71999999999991</v>
      </c>
    </row>
    <row r="398" spans="1:13" ht="14.4" customHeight="1" x14ac:dyDescent="0.3">
      <c r="A398" s="661" t="s">
        <v>604</v>
      </c>
      <c r="B398" s="662" t="s">
        <v>4997</v>
      </c>
      <c r="C398" s="662" t="s">
        <v>2827</v>
      </c>
      <c r="D398" s="662" t="s">
        <v>2828</v>
      </c>
      <c r="E398" s="662" t="s">
        <v>2825</v>
      </c>
      <c r="F398" s="665"/>
      <c r="G398" s="665"/>
      <c r="H398" s="678">
        <v>0</v>
      </c>
      <c r="I398" s="665">
        <v>16</v>
      </c>
      <c r="J398" s="665">
        <v>654.72000000000014</v>
      </c>
      <c r="K398" s="678">
        <v>1</v>
      </c>
      <c r="L398" s="665">
        <v>16</v>
      </c>
      <c r="M398" s="666">
        <v>654.72000000000014</v>
      </c>
    </row>
    <row r="399" spans="1:13" ht="14.4" customHeight="1" x14ac:dyDescent="0.3">
      <c r="A399" s="661" t="s">
        <v>604</v>
      </c>
      <c r="B399" s="662" t="s">
        <v>4997</v>
      </c>
      <c r="C399" s="662" t="s">
        <v>2852</v>
      </c>
      <c r="D399" s="662" t="s">
        <v>2853</v>
      </c>
      <c r="E399" s="662" t="s">
        <v>2831</v>
      </c>
      <c r="F399" s="665"/>
      <c r="G399" s="665"/>
      <c r="H399" s="678">
        <v>0</v>
      </c>
      <c r="I399" s="665">
        <v>3</v>
      </c>
      <c r="J399" s="665">
        <v>406.79999013866086</v>
      </c>
      <c r="K399" s="678">
        <v>1</v>
      </c>
      <c r="L399" s="665">
        <v>3</v>
      </c>
      <c r="M399" s="666">
        <v>406.79999013866086</v>
      </c>
    </row>
    <row r="400" spans="1:13" ht="14.4" customHeight="1" x14ac:dyDescent="0.3">
      <c r="A400" s="661" t="s">
        <v>604</v>
      </c>
      <c r="B400" s="662" t="s">
        <v>4997</v>
      </c>
      <c r="C400" s="662" t="s">
        <v>4276</v>
      </c>
      <c r="D400" s="662" t="s">
        <v>4277</v>
      </c>
      <c r="E400" s="662" t="s">
        <v>2831</v>
      </c>
      <c r="F400" s="665"/>
      <c r="G400" s="665"/>
      <c r="H400" s="678">
        <v>0</v>
      </c>
      <c r="I400" s="665">
        <v>3</v>
      </c>
      <c r="J400" s="665">
        <v>406.80028088052006</v>
      </c>
      <c r="K400" s="678">
        <v>1</v>
      </c>
      <c r="L400" s="665">
        <v>3</v>
      </c>
      <c r="M400" s="666">
        <v>406.80028088052006</v>
      </c>
    </row>
    <row r="401" spans="1:13" ht="14.4" customHeight="1" x14ac:dyDescent="0.3">
      <c r="A401" s="661" t="s">
        <v>604</v>
      </c>
      <c r="B401" s="662" t="s">
        <v>4997</v>
      </c>
      <c r="C401" s="662" t="s">
        <v>4282</v>
      </c>
      <c r="D401" s="662" t="s">
        <v>4283</v>
      </c>
      <c r="E401" s="662" t="s">
        <v>2831</v>
      </c>
      <c r="F401" s="665"/>
      <c r="G401" s="665"/>
      <c r="H401" s="678">
        <v>0</v>
      </c>
      <c r="I401" s="665">
        <v>15</v>
      </c>
      <c r="J401" s="665">
        <v>2021.610072589026</v>
      </c>
      <c r="K401" s="678">
        <v>1</v>
      </c>
      <c r="L401" s="665">
        <v>15</v>
      </c>
      <c r="M401" s="666">
        <v>2021.610072589026</v>
      </c>
    </row>
    <row r="402" spans="1:13" ht="14.4" customHeight="1" x14ac:dyDescent="0.3">
      <c r="A402" s="661" t="s">
        <v>604</v>
      </c>
      <c r="B402" s="662" t="s">
        <v>4997</v>
      </c>
      <c r="C402" s="662" t="s">
        <v>4279</v>
      </c>
      <c r="D402" s="662" t="s">
        <v>4280</v>
      </c>
      <c r="E402" s="662" t="s">
        <v>2831</v>
      </c>
      <c r="F402" s="665"/>
      <c r="G402" s="665"/>
      <c r="H402" s="678">
        <v>0</v>
      </c>
      <c r="I402" s="665">
        <v>4</v>
      </c>
      <c r="J402" s="665">
        <v>628.2800730570475</v>
      </c>
      <c r="K402" s="678">
        <v>1</v>
      </c>
      <c r="L402" s="665">
        <v>4</v>
      </c>
      <c r="M402" s="666">
        <v>628.2800730570475</v>
      </c>
    </row>
    <row r="403" spans="1:13" ht="14.4" customHeight="1" x14ac:dyDescent="0.3">
      <c r="A403" s="661" t="s">
        <v>604</v>
      </c>
      <c r="B403" s="662" t="s">
        <v>4997</v>
      </c>
      <c r="C403" s="662" t="s">
        <v>2829</v>
      </c>
      <c r="D403" s="662" t="s">
        <v>2830</v>
      </c>
      <c r="E403" s="662" t="s">
        <v>2831</v>
      </c>
      <c r="F403" s="665"/>
      <c r="G403" s="665"/>
      <c r="H403" s="678">
        <v>0</v>
      </c>
      <c r="I403" s="665">
        <v>8</v>
      </c>
      <c r="J403" s="665">
        <v>1164.4800100318748</v>
      </c>
      <c r="K403" s="678">
        <v>1</v>
      </c>
      <c r="L403" s="665">
        <v>8</v>
      </c>
      <c r="M403" s="666">
        <v>1164.4800100318748</v>
      </c>
    </row>
    <row r="404" spans="1:13" ht="14.4" customHeight="1" x14ac:dyDescent="0.3">
      <c r="A404" s="661" t="s">
        <v>604</v>
      </c>
      <c r="B404" s="662" t="s">
        <v>4997</v>
      </c>
      <c r="C404" s="662" t="s">
        <v>2832</v>
      </c>
      <c r="D404" s="662" t="s">
        <v>2833</v>
      </c>
      <c r="E404" s="662" t="s">
        <v>2831</v>
      </c>
      <c r="F404" s="665"/>
      <c r="G404" s="665"/>
      <c r="H404" s="678">
        <v>0</v>
      </c>
      <c r="I404" s="665">
        <v>22</v>
      </c>
      <c r="J404" s="665">
        <v>3277.1200000000003</v>
      </c>
      <c r="K404" s="678">
        <v>1</v>
      </c>
      <c r="L404" s="665">
        <v>22</v>
      </c>
      <c r="M404" s="666">
        <v>3277.1200000000003</v>
      </c>
    </row>
    <row r="405" spans="1:13" ht="14.4" customHeight="1" x14ac:dyDescent="0.3">
      <c r="A405" s="661" t="s">
        <v>604</v>
      </c>
      <c r="B405" s="662" t="s">
        <v>4997</v>
      </c>
      <c r="C405" s="662" t="s">
        <v>2834</v>
      </c>
      <c r="D405" s="662" t="s">
        <v>2835</v>
      </c>
      <c r="E405" s="662" t="s">
        <v>2831</v>
      </c>
      <c r="F405" s="665"/>
      <c r="G405" s="665"/>
      <c r="H405" s="678">
        <v>0</v>
      </c>
      <c r="I405" s="665">
        <v>12</v>
      </c>
      <c r="J405" s="665">
        <v>1760.3200000000002</v>
      </c>
      <c r="K405" s="678">
        <v>1</v>
      </c>
      <c r="L405" s="665">
        <v>12</v>
      </c>
      <c r="M405" s="666">
        <v>1760.3200000000002</v>
      </c>
    </row>
    <row r="406" spans="1:13" ht="14.4" customHeight="1" x14ac:dyDescent="0.3">
      <c r="A406" s="661" t="s">
        <v>604</v>
      </c>
      <c r="B406" s="662" t="s">
        <v>4997</v>
      </c>
      <c r="C406" s="662" t="s">
        <v>2836</v>
      </c>
      <c r="D406" s="662" t="s">
        <v>2837</v>
      </c>
      <c r="E406" s="662" t="s">
        <v>2831</v>
      </c>
      <c r="F406" s="665"/>
      <c r="G406" s="665"/>
      <c r="H406" s="678">
        <v>0</v>
      </c>
      <c r="I406" s="665">
        <v>10</v>
      </c>
      <c r="J406" s="665">
        <v>1435.2002303364254</v>
      </c>
      <c r="K406" s="678">
        <v>1</v>
      </c>
      <c r="L406" s="665">
        <v>10</v>
      </c>
      <c r="M406" s="666">
        <v>1435.2002303364254</v>
      </c>
    </row>
    <row r="407" spans="1:13" ht="14.4" customHeight="1" x14ac:dyDescent="0.3">
      <c r="A407" s="661" t="s">
        <v>604</v>
      </c>
      <c r="B407" s="662" t="s">
        <v>4997</v>
      </c>
      <c r="C407" s="662" t="s">
        <v>2855</v>
      </c>
      <c r="D407" s="662" t="s">
        <v>2856</v>
      </c>
      <c r="E407" s="662" t="s">
        <v>2844</v>
      </c>
      <c r="F407" s="665"/>
      <c r="G407" s="665"/>
      <c r="H407" s="678">
        <v>0</v>
      </c>
      <c r="I407" s="665">
        <v>8</v>
      </c>
      <c r="J407" s="665">
        <v>930.00002010012258</v>
      </c>
      <c r="K407" s="678">
        <v>1</v>
      </c>
      <c r="L407" s="665">
        <v>8</v>
      </c>
      <c r="M407" s="666">
        <v>930.00002010012258</v>
      </c>
    </row>
    <row r="408" spans="1:13" ht="14.4" customHeight="1" x14ac:dyDescent="0.3">
      <c r="A408" s="661" t="s">
        <v>604</v>
      </c>
      <c r="B408" s="662" t="s">
        <v>4997</v>
      </c>
      <c r="C408" s="662" t="s">
        <v>2842</v>
      </c>
      <c r="D408" s="662" t="s">
        <v>2843</v>
      </c>
      <c r="E408" s="662" t="s">
        <v>2844</v>
      </c>
      <c r="F408" s="665"/>
      <c r="G408" s="665"/>
      <c r="H408" s="678">
        <v>0</v>
      </c>
      <c r="I408" s="665">
        <v>16</v>
      </c>
      <c r="J408" s="665">
        <v>1847.097899049325</v>
      </c>
      <c r="K408" s="678">
        <v>1</v>
      </c>
      <c r="L408" s="665">
        <v>16</v>
      </c>
      <c r="M408" s="666">
        <v>1847.097899049325</v>
      </c>
    </row>
    <row r="409" spans="1:13" ht="14.4" customHeight="1" x14ac:dyDescent="0.3">
      <c r="A409" s="661" t="s">
        <v>604</v>
      </c>
      <c r="B409" s="662" t="s">
        <v>4997</v>
      </c>
      <c r="C409" s="662" t="s">
        <v>2845</v>
      </c>
      <c r="D409" s="662" t="s">
        <v>2846</v>
      </c>
      <c r="E409" s="662" t="s">
        <v>2844</v>
      </c>
      <c r="F409" s="665"/>
      <c r="G409" s="665"/>
      <c r="H409" s="678">
        <v>0</v>
      </c>
      <c r="I409" s="665">
        <v>19</v>
      </c>
      <c r="J409" s="665">
        <v>2182.9492166958526</v>
      </c>
      <c r="K409" s="678">
        <v>1</v>
      </c>
      <c r="L409" s="665">
        <v>19</v>
      </c>
      <c r="M409" s="666">
        <v>2182.9492166958526</v>
      </c>
    </row>
    <row r="410" spans="1:13" ht="14.4" customHeight="1" x14ac:dyDescent="0.3">
      <c r="A410" s="661" t="s">
        <v>604</v>
      </c>
      <c r="B410" s="662" t="s">
        <v>4997</v>
      </c>
      <c r="C410" s="662" t="s">
        <v>2848</v>
      </c>
      <c r="D410" s="662" t="s">
        <v>4999</v>
      </c>
      <c r="E410" s="662" t="s">
        <v>2844</v>
      </c>
      <c r="F410" s="665"/>
      <c r="G410" s="665"/>
      <c r="H410" s="678">
        <v>0</v>
      </c>
      <c r="I410" s="665">
        <v>5</v>
      </c>
      <c r="J410" s="665">
        <v>581.2497225608289</v>
      </c>
      <c r="K410" s="678">
        <v>1</v>
      </c>
      <c r="L410" s="665">
        <v>5</v>
      </c>
      <c r="M410" s="666">
        <v>581.2497225608289</v>
      </c>
    </row>
    <row r="411" spans="1:13" ht="14.4" customHeight="1" x14ac:dyDescent="0.3">
      <c r="A411" s="661" t="s">
        <v>604</v>
      </c>
      <c r="B411" s="662" t="s">
        <v>4997</v>
      </c>
      <c r="C411" s="662" t="s">
        <v>2857</v>
      </c>
      <c r="D411" s="662" t="s">
        <v>2858</v>
      </c>
      <c r="E411" s="662" t="s">
        <v>2831</v>
      </c>
      <c r="F411" s="665"/>
      <c r="G411" s="665"/>
      <c r="H411" s="678">
        <v>0</v>
      </c>
      <c r="I411" s="665">
        <v>16</v>
      </c>
      <c r="J411" s="665">
        <v>2258.5600380263008</v>
      </c>
      <c r="K411" s="678">
        <v>1</v>
      </c>
      <c r="L411" s="665">
        <v>16</v>
      </c>
      <c r="M411" s="666">
        <v>2258.5600380263008</v>
      </c>
    </row>
    <row r="412" spans="1:13" ht="14.4" customHeight="1" x14ac:dyDescent="0.3">
      <c r="A412" s="661" t="s">
        <v>604</v>
      </c>
      <c r="B412" s="662" t="s">
        <v>4997</v>
      </c>
      <c r="C412" s="662" t="s">
        <v>2859</v>
      </c>
      <c r="D412" s="662" t="s">
        <v>2860</v>
      </c>
      <c r="E412" s="662" t="s">
        <v>2831</v>
      </c>
      <c r="F412" s="665"/>
      <c r="G412" s="665"/>
      <c r="H412" s="678">
        <v>0</v>
      </c>
      <c r="I412" s="665">
        <v>34</v>
      </c>
      <c r="J412" s="665">
        <v>4807.2816654716225</v>
      </c>
      <c r="K412" s="678">
        <v>1</v>
      </c>
      <c r="L412" s="665">
        <v>34</v>
      </c>
      <c r="M412" s="666">
        <v>4807.2816654716225</v>
      </c>
    </row>
    <row r="413" spans="1:13" ht="14.4" customHeight="1" x14ac:dyDescent="0.3">
      <c r="A413" s="661" t="s">
        <v>604</v>
      </c>
      <c r="B413" s="662" t="s">
        <v>4997</v>
      </c>
      <c r="C413" s="662" t="s">
        <v>2861</v>
      </c>
      <c r="D413" s="662" t="s">
        <v>2862</v>
      </c>
      <c r="E413" s="662" t="s">
        <v>2831</v>
      </c>
      <c r="F413" s="665"/>
      <c r="G413" s="665"/>
      <c r="H413" s="678">
        <v>0</v>
      </c>
      <c r="I413" s="665">
        <v>40</v>
      </c>
      <c r="J413" s="665">
        <v>5633.6715442613422</v>
      </c>
      <c r="K413" s="678">
        <v>1</v>
      </c>
      <c r="L413" s="665">
        <v>40</v>
      </c>
      <c r="M413" s="666">
        <v>5633.6715442613422</v>
      </c>
    </row>
    <row r="414" spans="1:13" ht="14.4" customHeight="1" x14ac:dyDescent="0.3">
      <c r="A414" s="661" t="s">
        <v>604</v>
      </c>
      <c r="B414" s="662" t="s">
        <v>4997</v>
      </c>
      <c r="C414" s="662" t="s">
        <v>5076</v>
      </c>
      <c r="D414" s="662" t="s">
        <v>5077</v>
      </c>
      <c r="E414" s="662" t="s">
        <v>2865</v>
      </c>
      <c r="F414" s="665"/>
      <c r="G414" s="665"/>
      <c r="H414" s="678">
        <v>0</v>
      </c>
      <c r="I414" s="665">
        <v>1.5</v>
      </c>
      <c r="J414" s="665">
        <v>245.505</v>
      </c>
      <c r="K414" s="678">
        <v>1</v>
      </c>
      <c r="L414" s="665">
        <v>1.5</v>
      </c>
      <c r="M414" s="666">
        <v>245.505</v>
      </c>
    </row>
    <row r="415" spans="1:13" ht="14.4" customHeight="1" x14ac:dyDescent="0.3">
      <c r="A415" s="661" t="s">
        <v>604</v>
      </c>
      <c r="B415" s="662" t="s">
        <v>4997</v>
      </c>
      <c r="C415" s="662" t="s">
        <v>2866</v>
      </c>
      <c r="D415" s="662" t="s">
        <v>2867</v>
      </c>
      <c r="E415" s="662" t="s">
        <v>2865</v>
      </c>
      <c r="F415" s="665"/>
      <c r="G415" s="665"/>
      <c r="H415" s="678">
        <v>0</v>
      </c>
      <c r="I415" s="665">
        <v>1.5</v>
      </c>
      <c r="J415" s="665">
        <v>184.035</v>
      </c>
      <c r="K415" s="678">
        <v>1</v>
      </c>
      <c r="L415" s="665">
        <v>1.5</v>
      </c>
      <c r="M415" s="666">
        <v>184.035</v>
      </c>
    </row>
    <row r="416" spans="1:13" ht="14.4" customHeight="1" x14ac:dyDescent="0.3">
      <c r="A416" s="661" t="s">
        <v>604</v>
      </c>
      <c r="B416" s="662" t="s">
        <v>4997</v>
      </c>
      <c r="C416" s="662" t="s">
        <v>2863</v>
      </c>
      <c r="D416" s="662" t="s">
        <v>2864</v>
      </c>
      <c r="E416" s="662" t="s">
        <v>2865</v>
      </c>
      <c r="F416" s="665"/>
      <c r="G416" s="665"/>
      <c r="H416" s="678">
        <v>0</v>
      </c>
      <c r="I416" s="665">
        <v>14.5</v>
      </c>
      <c r="J416" s="665">
        <v>1779.0049999999997</v>
      </c>
      <c r="K416" s="678">
        <v>1</v>
      </c>
      <c r="L416" s="665">
        <v>14.5</v>
      </c>
      <c r="M416" s="666">
        <v>1779.0049999999997</v>
      </c>
    </row>
    <row r="417" spans="1:13" ht="14.4" customHeight="1" x14ac:dyDescent="0.3">
      <c r="A417" s="661" t="s">
        <v>604</v>
      </c>
      <c r="B417" s="662" t="s">
        <v>4997</v>
      </c>
      <c r="C417" s="662" t="s">
        <v>2871</v>
      </c>
      <c r="D417" s="662" t="s">
        <v>2872</v>
      </c>
      <c r="E417" s="662" t="s">
        <v>2865</v>
      </c>
      <c r="F417" s="665"/>
      <c r="G417" s="665"/>
      <c r="H417" s="678">
        <v>0</v>
      </c>
      <c r="I417" s="665">
        <v>5</v>
      </c>
      <c r="J417" s="665">
        <v>917.77794431053655</v>
      </c>
      <c r="K417" s="678">
        <v>1</v>
      </c>
      <c r="L417" s="665">
        <v>5</v>
      </c>
      <c r="M417" s="666">
        <v>917.77794431053655</v>
      </c>
    </row>
    <row r="418" spans="1:13" ht="14.4" customHeight="1" x14ac:dyDescent="0.3">
      <c r="A418" s="661" t="s">
        <v>604</v>
      </c>
      <c r="B418" s="662" t="s">
        <v>4997</v>
      </c>
      <c r="C418" s="662" t="s">
        <v>2875</v>
      </c>
      <c r="D418" s="662" t="s">
        <v>2876</v>
      </c>
      <c r="E418" s="662" t="s">
        <v>2865</v>
      </c>
      <c r="F418" s="665"/>
      <c r="G418" s="665"/>
      <c r="H418" s="678">
        <v>0</v>
      </c>
      <c r="I418" s="665">
        <v>1</v>
      </c>
      <c r="J418" s="665">
        <v>193.06913496531951</v>
      </c>
      <c r="K418" s="678">
        <v>1</v>
      </c>
      <c r="L418" s="665">
        <v>1</v>
      </c>
      <c r="M418" s="666">
        <v>193.06913496531951</v>
      </c>
    </row>
    <row r="419" spans="1:13" ht="14.4" customHeight="1" x14ac:dyDescent="0.3">
      <c r="A419" s="661" t="s">
        <v>604</v>
      </c>
      <c r="B419" s="662" t="s">
        <v>4997</v>
      </c>
      <c r="C419" s="662" t="s">
        <v>2877</v>
      </c>
      <c r="D419" s="662" t="s">
        <v>2878</v>
      </c>
      <c r="E419" s="662" t="s">
        <v>2865</v>
      </c>
      <c r="F419" s="665"/>
      <c r="G419" s="665"/>
      <c r="H419" s="678">
        <v>0</v>
      </c>
      <c r="I419" s="665">
        <v>2</v>
      </c>
      <c r="J419" s="665">
        <v>274.15999999999997</v>
      </c>
      <c r="K419" s="678">
        <v>1</v>
      </c>
      <c r="L419" s="665">
        <v>2</v>
      </c>
      <c r="M419" s="666">
        <v>274.15999999999997</v>
      </c>
    </row>
    <row r="420" spans="1:13" ht="14.4" customHeight="1" x14ac:dyDescent="0.3">
      <c r="A420" s="661" t="s">
        <v>604</v>
      </c>
      <c r="B420" s="662" t="s">
        <v>4997</v>
      </c>
      <c r="C420" s="662" t="s">
        <v>4284</v>
      </c>
      <c r="D420" s="662" t="s">
        <v>4285</v>
      </c>
      <c r="E420" s="662" t="s">
        <v>2865</v>
      </c>
      <c r="F420" s="665"/>
      <c r="G420" s="665"/>
      <c r="H420" s="678">
        <v>0</v>
      </c>
      <c r="I420" s="665">
        <v>3.5</v>
      </c>
      <c r="J420" s="665">
        <v>479.78</v>
      </c>
      <c r="K420" s="678">
        <v>1</v>
      </c>
      <c r="L420" s="665">
        <v>3.5</v>
      </c>
      <c r="M420" s="666">
        <v>479.78</v>
      </c>
    </row>
    <row r="421" spans="1:13" ht="14.4" customHeight="1" x14ac:dyDescent="0.3">
      <c r="A421" s="661" t="s">
        <v>604</v>
      </c>
      <c r="B421" s="662" t="s">
        <v>4997</v>
      </c>
      <c r="C421" s="662" t="s">
        <v>4286</v>
      </c>
      <c r="D421" s="662" t="s">
        <v>4287</v>
      </c>
      <c r="E421" s="662" t="s">
        <v>2831</v>
      </c>
      <c r="F421" s="665">
        <v>0.5</v>
      </c>
      <c r="G421" s="665">
        <v>61.614999999999988</v>
      </c>
      <c r="H421" s="678">
        <v>1</v>
      </c>
      <c r="I421" s="665"/>
      <c r="J421" s="665"/>
      <c r="K421" s="678">
        <v>0</v>
      </c>
      <c r="L421" s="665">
        <v>0.5</v>
      </c>
      <c r="M421" s="666">
        <v>61.614999999999988</v>
      </c>
    </row>
    <row r="422" spans="1:13" ht="14.4" customHeight="1" x14ac:dyDescent="0.3">
      <c r="A422" s="661" t="s">
        <v>604</v>
      </c>
      <c r="B422" s="662" t="s">
        <v>4997</v>
      </c>
      <c r="C422" s="662" t="s">
        <v>4267</v>
      </c>
      <c r="D422" s="662" t="s">
        <v>4268</v>
      </c>
      <c r="E422" s="662" t="s">
        <v>2831</v>
      </c>
      <c r="F422" s="665">
        <v>2</v>
      </c>
      <c r="G422" s="665">
        <v>271.2</v>
      </c>
      <c r="H422" s="678">
        <v>1</v>
      </c>
      <c r="I422" s="665"/>
      <c r="J422" s="665"/>
      <c r="K422" s="678">
        <v>0</v>
      </c>
      <c r="L422" s="665">
        <v>2</v>
      </c>
      <c r="M422" s="666">
        <v>271.2</v>
      </c>
    </row>
    <row r="423" spans="1:13" ht="14.4" customHeight="1" x14ac:dyDescent="0.3">
      <c r="A423" s="661" t="s">
        <v>604</v>
      </c>
      <c r="B423" s="662" t="s">
        <v>4997</v>
      </c>
      <c r="C423" s="662" t="s">
        <v>4274</v>
      </c>
      <c r="D423" s="662" t="s">
        <v>2858</v>
      </c>
      <c r="E423" s="662" t="s">
        <v>2831</v>
      </c>
      <c r="F423" s="665">
        <v>4</v>
      </c>
      <c r="G423" s="665">
        <v>628.16168087014773</v>
      </c>
      <c r="H423" s="678">
        <v>1</v>
      </c>
      <c r="I423" s="665"/>
      <c r="J423" s="665"/>
      <c r="K423" s="678">
        <v>0</v>
      </c>
      <c r="L423" s="665">
        <v>4</v>
      </c>
      <c r="M423" s="666">
        <v>628.16168087014773</v>
      </c>
    </row>
    <row r="424" spans="1:13" ht="14.4" customHeight="1" x14ac:dyDescent="0.3">
      <c r="A424" s="661" t="s">
        <v>607</v>
      </c>
      <c r="B424" s="662" t="s">
        <v>4793</v>
      </c>
      <c r="C424" s="662" t="s">
        <v>2809</v>
      </c>
      <c r="D424" s="662" t="s">
        <v>2633</v>
      </c>
      <c r="E424" s="662" t="s">
        <v>4794</v>
      </c>
      <c r="F424" s="665"/>
      <c r="G424" s="665"/>
      <c r="H424" s="678">
        <v>0</v>
      </c>
      <c r="I424" s="665">
        <v>2310</v>
      </c>
      <c r="J424" s="665">
        <v>156727.98846443856</v>
      </c>
      <c r="K424" s="678">
        <v>1</v>
      </c>
      <c r="L424" s="665">
        <v>2310</v>
      </c>
      <c r="M424" s="666">
        <v>156727.98846443856</v>
      </c>
    </row>
    <row r="425" spans="1:13" ht="14.4" customHeight="1" x14ac:dyDescent="0.3">
      <c r="A425" s="661" t="s">
        <v>607</v>
      </c>
      <c r="B425" s="662" t="s">
        <v>4793</v>
      </c>
      <c r="C425" s="662" t="s">
        <v>2632</v>
      </c>
      <c r="D425" s="662" t="s">
        <v>2633</v>
      </c>
      <c r="E425" s="662" t="s">
        <v>4794</v>
      </c>
      <c r="F425" s="665"/>
      <c r="G425" s="665"/>
      <c r="H425" s="678">
        <v>0</v>
      </c>
      <c r="I425" s="665">
        <v>1030</v>
      </c>
      <c r="J425" s="665">
        <v>69917.949094541691</v>
      </c>
      <c r="K425" s="678">
        <v>1</v>
      </c>
      <c r="L425" s="665">
        <v>1030</v>
      </c>
      <c r="M425" s="666">
        <v>69917.949094541691</v>
      </c>
    </row>
    <row r="426" spans="1:13" ht="14.4" customHeight="1" x14ac:dyDescent="0.3">
      <c r="A426" s="661" t="s">
        <v>607</v>
      </c>
      <c r="B426" s="662" t="s">
        <v>4797</v>
      </c>
      <c r="C426" s="662" t="s">
        <v>640</v>
      </c>
      <c r="D426" s="662" t="s">
        <v>641</v>
      </c>
      <c r="E426" s="662" t="s">
        <v>4798</v>
      </c>
      <c r="F426" s="665"/>
      <c r="G426" s="665"/>
      <c r="H426" s="678">
        <v>0</v>
      </c>
      <c r="I426" s="665">
        <v>46</v>
      </c>
      <c r="J426" s="665">
        <v>16747.962345534852</v>
      </c>
      <c r="K426" s="678">
        <v>1</v>
      </c>
      <c r="L426" s="665">
        <v>46</v>
      </c>
      <c r="M426" s="666">
        <v>16747.962345534852</v>
      </c>
    </row>
    <row r="427" spans="1:13" ht="14.4" customHeight="1" x14ac:dyDescent="0.3">
      <c r="A427" s="661" t="s">
        <v>607</v>
      </c>
      <c r="B427" s="662" t="s">
        <v>4797</v>
      </c>
      <c r="C427" s="662" t="s">
        <v>2798</v>
      </c>
      <c r="D427" s="662" t="s">
        <v>4799</v>
      </c>
      <c r="E427" s="662" t="s">
        <v>4800</v>
      </c>
      <c r="F427" s="665">
        <v>3</v>
      </c>
      <c r="G427" s="665">
        <v>1154.5500000000002</v>
      </c>
      <c r="H427" s="678">
        <v>0.24485446158740262</v>
      </c>
      <c r="I427" s="665">
        <v>13</v>
      </c>
      <c r="J427" s="665">
        <v>3560.7</v>
      </c>
      <c r="K427" s="678">
        <v>0.75514553841259735</v>
      </c>
      <c r="L427" s="665">
        <v>16</v>
      </c>
      <c r="M427" s="666">
        <v>4715.25</v>
      </c>
    </row>
    <row r="428" spans="1:13" ht="14.4" customHeight="1" x14ac:dyDescent="0.3">
      <c r="A428" s="661" t="s">
        <v>607</v>
      </c>
      <c r="B428" s="662" t="s">
        <v>4797</v>
      </c>
      <c r="C428" s="662" t="s">
        <v>2801</v>
      </c>
      <c r="D428" s="662" t="s">
        <v>2802</v>
      </c>
      <c r="E428" s="662" t="s">
        <v>4801</v>
      </c>
      <c r="F428" s="665">
        <v>3</v>
      </c>
      <c r="G428" s="665">
        <v>1152.6300161779673</v>
      </c>
      <c r="H428" s="678">
        <v>0.90899985920742354</v>
      </c>
      <c r="I428" s="665">
        <v>2</v>
      </c>
      <c r="J428" s="665">
        <v>115.39000000000001</v>
      </c>
      <c r="K428" s="678">
        <v>9.1000140792576387E-2</v>
      </c>
      <c r="L428" s="665">
        <v>5</v>
      </c>
      <c r="M428" s="666">
        <v>1268.0200161779674</v>
      </c>
    </row>
    <row r="429" spans="1:13" ht="14.4" customHeight="1" x14ac:dyDescent="0.3">
      <c r="A429" s="661" t="s">
        <v>607</v>
      </c>
      <c r="B429" s="662" t="s">
        <v>4804</v>
      </c>
      <c r="C429" s="662" t="s">
        <v>4365</v>
      </c>
      <c r="D429" s="662" t="s">
        <v>4366</v>
      </c>
      <c r="E429" s="662" t="s">
        <v>5078</v>
      </c>
      <c r="F429" s="665">
        <v>1</v>
      </c>
      <c r="G429" s="665">
        <v>82.12</v>
      </c>
      <c r="H429" s="678">
        <v>1</v>
      </c>
      <c r="I429" s="665"/>
      <c r="J429" s="665"/>
      <c r="K429" s="678">
        <v>0</v>
      </c>
      <c r="L429" s="665">
        <v>1</v>
      </c>
      <c r="M429" s="666">
        <v>82.12</v>
      </c>
    </row>
    <row r="430" spans="1:13" ht="14.4" customHeight="1" x14ac:dyDescent="0.3">
      <c r="A430" s="661" t="s">
        <v>607</v>
      </c>
      <c r="B430" s="662" t="s">
        <v>4804</v>
      </c>
      <c r="C430" s="662" t="s">
        <v>2629</v>
      </c>
      <c r="D430" s="662" t="s">
        <v>2504</v>
      </c>
      <c r="E430" s="662" t="s">
        <v>2630</v>
      </c>
      <c r="F430" s="665"/>
      <c r="G430" s="665"/>
      <c r="H430" s="678">
        <v>0</v>
      </c>
      <c r="I430" s="665">
        <v>1</v>
      </c>
      <c r="J430" s="665">
        <v>71.279467472299245</v>
      </c>
      <c r="K430" s="678">
        <v>1</v>
      </c>
      <c r="L430" s="665">
        <v>1</v>
      </c>
      <c r="M430" s="666">
        <v>71.279467472299245</v>
      </c>
    </row>
    <row r="431" spans="1:13" ht="14.4" customHeight="1" x14ac:dyDescent="0.3">
      <c r="A431" s="661" t="s">
        <v>607</v>
      </c>
      <c r="B431" s="662" t="s">
        <v>5015</v>
      </c>
      <c r="C431" s="662" t="s">
        <v>4225</v>
      </c>
      <c r="D431" s="662" t="s">
        <v>4226</v>
      </c>
      <c r="E431" s="662" t="s">
        <v>5016</v>
      </c>
      <c r="F431" s="665"/>
      <c r="G431" s="665"/>
      <c r="H431" s="678">
        <v>0</v>
      </c>
      <c r="I431" s="665">
        <v>2</v>
      </c>
      <c r="J431" s="665">
        <v>158.98000000000005</v>
      </c>
      <c r="K431" s="678">
        <v>1</v>
      </c>
      <c r="L431" s="665">
        <v>2</v>
      </c>
      <c r="M431" s="666">
        <v>158.98000000000005</v>
      </c>
    </row>
    <row r="432" spans="1:13" ht="14.4" customHeight="1" x14ac:dyDescent="0.3">
      <c r="A432" s="661" t="s">
        <v>607</v>
      </c>
      <c r="B432" s="662" t="s">
        <v>5017</v>
      </c>
      <c r="C432" s="662" t="s">
        <v>4176</v>
      </c>
      <c r="D432" s="662" t="s">
        <v>4177</v>
      </c>
      <c r="E432" s="662" t="s">
        <v>5018</v>
      </c>
      <c r="F432" s="665"/>
      <c r="G432" s="665"/>
      <c r="H432" s="678">
        <v>0</v>
      </c>
      <c r="I432" s="665">
        <v>15</v>
      </c>
      <c r="J432" s="665">
        <v>7008.6870499235929</v>
      </c>
      <c r="K432" s="678">
        <v>1</v>
      </c>
      <c r="L432" s="665">
        <v>15</v>
      </c>
      <c r="M432" s="666">
        <v>7008.6870499235929</v>
      </c>
    </row>
    <row r="433" spans="1:13" ht="14.4" customHeight="1" x14ac:dyDescent="0.3">
      <c r="A433" s="661" t="s">
        <v>607</v>
      </c>
      <c r="B433" s="662" t="s">
        <v>4805</v>
      </c>
      <c r="C433" s="662" t="s">
        <v>2533</v>
      </c>
      <c r="D433" s="662" t="s">
        <v>2534</v>
      </c>
      <c r="E433" s="662" t="s">
        <v>4807</v>
      </c>
      <c r="F433" s="665"/>
      <c r="G433" s="665"/>
      <c r="H433" s="678">
        <v>0</v>
      </c>
      <c r="I433" s="665">
        <v>1</v>
      </c>
      <c r="J433" s="665">
        <v>81.650026159835548</v>
      </c>
      <c r="K433" s="678">
        <v>1</v>
      </c>
      <c r="L433" s="665">
        <v>1</v>
      </c>
      <c r="M433" s="666">
        <v>81.650026159835548</v>
      </c>
    </row>
    <row r="434" spans="1:13" ht="14.4" customHeight="1" x14ac:dyDescent="0.3">
      <c r="A434" s="661" t="s">
        <v>607</v>
      </c>
      <c r="B434" s="662" t="s">
        <v>4811</v>
      </c>
      <c r="C434" s="662" t="s">
        <v>2804</v>
      </c>
      <c r="D434" s="662" t="s">
        <v>2557</v>
      </c>
      <c r="E434" s="662" t="s">
        <v>4812</v>
      </c>
      <c r="F434" s="665"/>
      <c r="G434" s="665"/>
      <c r="H434" s="678">
        <v>0</v>
      </c>
      <c r="I434" s="665">
        <v>3</v>
      </c>
      <c r="J434" s="665">
        <v>3318.7799999999997</v>
      </c>
      <c r="K434" s="678">
        <v>1</v>
      </c>
      <c r="L434" s="665">
        <v>3</v>
      </c>
      <c r="M434" s="666">
        <v>3318.7799999999997</v>
      </c>
    </row>
    <row r="435" spans="1:13" ht="14.4" customHeight="1" x14ac:dyDescent="0.3">
      <c r="A435" s="661" t="s">
        <v>607</v>
      </c>
      <c r="B435" s="662" t="s">
        <v>4811</v>
      </c>
      <c r="C435" s="662" t="s">
        <v>4555</v>
      </c>
      <c r="D435" s="662" t="s">
        <v>2557</v>
      </c>
      <c r="E435" s="662" t="s">
        <v>5079</v>
      </c>
      <c r="F435" s="665"/>
      <c r="G435" s="665"/>
      <c r="H435" s="678">
        <v>0</v>
      </c>
      <c r="I435" s="665">
        <v>1</v>
      </c>
      <c r="J435" s="665">
        <v>1895.77</v>
      </c>
      <c r="K435" s="678">
        <v>1</v>
      </c>
      <c r="L435" s="665">
        <v>1</v>
      </c>
      <c r="M435" s="666">
        <v>1895.77</v>
      </c>
    </row>
    <row r="436" spans="1:13" ht="14.4" customHeight="1" x14ac:dyDescent="0.3">
      <c r="A436" s="661" t="s">
        <v>607</v>
      </c>
      <c r="B436" s="662" t="s">
        <v>4811</v>
      </c>
      <c r="C436" s="662" t="s">
        <v>2810</v>
      </c>
      <c r="D436" s="662" t="s">
        <v>2474</v>
      </c>
      <c r="E436" s="662" t="s">
        <v>4813</v>
      </c>
      <c r="F436" s="665">
        <v>16</v>
      </c>
      <c r="G436" s="665">
        <v>4823.5039999999999</v>
      </c>
      <c r="H436" s="678">
        <v>0.31999980467588418</v>
      </c>
      <c r="I436" s="665">
        <v>34</v>
      </c>
      <c r="J436" s="665">
        <v>10249.955200656532</v>
      </c>
      <c r="K436" s="678">
        <v>0.68000019532411571</v>
      </c>
      <c r="L436" s="665">
        <v>50</v>
      </c>
      <c r="M436" s="666">
        <v>15073.459200656533</v>
      </c>
    </row>
    <row r="437" spans="1:13" ht="14.4" customHeight="1" x14ac:dyDescent="0.3">
      <c r="A437" s="661" t="s">
        <v>607</v>
      </c>
      <c r="B437" s="662" t="s">
        <v>4811</v>
      </c>
      <c r="C437" s="662" t="s">
        <v>2811</v>
      </c>
      <c r="D437" s="662" t="s">
        <v>2474</v>
      </c>
      <c r="E437" s="662" t="s">
        <v>4814</v>
      </c>
      <c r="F437" s="665">
        <v>3</v>
      </c>
      <c r="G437" s="665">
        <v>1891.9810932129938</v>
      </c>
      <c r="H437" s="678">
        <v>0.21428581157075358</v>
      </c>
      <c r="I437" s="665">
        <v>11</v>
      </c>
      <c r="J437" s="665">
        <v>6937.26</v>
      </c>
      <c r="K437" s="678">
        <v>0.78571418842924645</v>
      </c>
      <c r="L437" s="665">
        <v>14</v>
      </c>
      <c r="M437" s="666">
        <v>8829.2410932129933</v>
      </c>
    </row>
    <row r="438" spans="1:13" ht="14.4" customHeight="1" x14ac:dyDescent="0.3">
      <c r="A438" s="661" t="s">
        <v>607</v>
      </c>
      <c r="B438" s="662" t="s">
        <v>4811</v>
      </c>
      <c r="C438" s="662" t="s">
        <v>2808</v>
      </c>
      <c r="D438" s="662" t="s">
        <v>2474</v>
      </c>
      <c r="E438" s="662" t="s">
        <v>4816</v>
      </c>
      <c r="F438" s="665"/>
      <c r="G438" s="665"/>
      <c r="H438" s="678">
        <v>0</v>
      </c>
      <c r="I438" s="665">
        <v>54</v>
      </c>
      <c r="J438" s="665">
        <v>22083.2814971935</v>
      </c>
      <c r="K438" s="678">
        <v>1</v>
      </c>
      <c r="L438" s="665">
        <v>54</v>
      </c>
      <c r="M438" s="666">
        <v>22083.2814971935</v>
      </c>
    </row>
    <row r="439" spans="1:13" ht="14.4" customHeight="1" x14ac:dyDescent="0.3">
      <c r="A439" s="661" t="s">
        <v>607</v>
      </c>
      <c r="B439" s="662" t="s">
        <v>4811</v>
      </c>
      <c r="C439" s="662" t="s">
        <v>2679</v>
      </c>
      <c r="D439" s="662" t="s">
        <v>2474</v>
      </c>
      <c r="E439" s="662" t="s">
        <v>4813</v>
      </c>
      <c r="F439" s="665"/>
      <c r="G439" s="665"/>
      <c r="H439" s="678">
        <v>0</v>
      </c>
      <c r="I439" s="665">
        <v>25</v>
      </c>
      <c r="J439" s="665">
        <v>7536.7326373203387</v>
      </c>
      <c r="K439" s="678">
        <v>1</v>
      </c>
      <c r="L439" s="665">
        <v>25</v>
      </c>
      <c r="M439" s="666">
        <v>7536.7326373203387</v>
      </c>
    </row>
    <row r="440" spans="1:13" ht="14.4" customHeight="1" x14ac:dyDescent="0.3">
      <c r="A440" s="661" t="s">
        <v>607</v>
      </c>
      <c r="B440" s="662" t="s">
        <v>4811</v>
      </c>
      <c r="C440" s="662" t="s">
        <v>2682</v>
      </c>
      <c r="D440" s="662" t="s">
        <v>2474</v>
      </c>
      <c r="E440" s="662" t="s">
        <v>4816</v>
      </c>
      <c r="F440" s="665"/>
      <c r="G440" s="665"/>
      <c r="H440" s="678">
        <v>0</v>
      </c>
      <c r="I440" s="665">
        <v>29</v>
      </c>
      <c r="J440" s="665">
        <v>11829.41217823138</v>
      </c>
      <c r="K440" s="678">
        <v>1</v>
      </c>
      <c r="L440" s="665">
        <v>29</v>
      </c>
      <c r="M440" s="666">
        <v>11829.41217823138</v>
      </c>
    </row>
    <row r="441" spans="1:13" ht="14.4" customHeight="1" x14ac:dyDescent="0.3">
      <c r="A441" s="661" t="s">
        <v>607</v>
      </c>
      <c r="B441" s="662" t="s">
        <v>4811</v>
      </c>
      <c r="C441" s="662" t="s">
        <v>2473</v>
      </c>
      <c r="D441" s="662" t="s">
        <v>2474</v>
      </c>
      <c r="E441" s="662" t="s">
        <v>4814</v>
      </c>
      <c r="F441" s="665"/>
      <c r="G441" s="665"/>
      <c r="H441" s="678">
        <v>0</v>
      </c>
      <c r="I441" s="665">
        <v>21</v>
      </c>
      <c r="J441" s="665">
        <v>13243.851674436906</v>
      </c>
      <c r="K441" s="678">
        <v>1</v>
      </c>
      <c r="L441" s="665">
        <v>21</v>
      </c>
      <c r="M441" s="666">
        <v>13243.851674436906</v>
      </c>
    </row>
    <row r="442" spans="1:13" ht="14.4" customHeight="1" x14ac:dyDescent="0.3">
      <c r="A442" s="661" t="s">
        <v>607</v>
      </c>
      <c r="B442" s="662" t="s">
        <v>4811</v>
      </c>
      <c r="C442" s="662" t="s">
        <v>2477</v>
      </c>
      <c r="D442" s="662" t="s">
        <v>2474</v>
      </c>
      <c r="E442" s="662" t="s">
        <v>4818</v>
      </c>
      <c r="F442" s="665"/>
      <c r="G442" s="665"/>
      <c r="H442" s="678">
        <v>0</v>
      </c>
      <c r="I442" s="665">
        <v>5</v>
      </c>
      <c r="J442" s="665">
        <v>3606</v>
      </c>
      <c r="K442" s="678">
        <v>1</v>
      </c>
      <c r="L442" s="665">
        <v>5</v>
      </c>
      <c r="M442" s="666">
        <v>3606</v>
      </c>
    </row>
    <row r="443" spans="1:13" ht="14.4" customHeight="1" x14ac:dyDescent="0.3">
      <c r="A443" s="661" t="s">
        <v>607</v>
      </c>
      <c r="B443" s="662" t="s">
        <v>4811</v>
      </c>
      <c r="C443" s="662" t="s">
        <v>2480</v>
      </c>
      <c r="D443" s="662" t="s">
        <v>2474</v>
      </c>
      <c r="E443" s="662" t="s">
        <v>4815</v>
      </c>
      <c r="F443" s="665"/>
      <c r="G443" s="665"/>
      <c r="H443" s="678">
        <v>0</v>
      </c>
      <c r="I443" s="665">
        <v>2</v>
      </c>
      <c r="J443" s="665">
        <v>1827.3</v>
      </c>
      <c r="K443" s="678">
        <v>1</v>
      </c>
      <c r="L443" s="665">
        <v>2</v>
      </c>
      <c r="M443" s="666">
        <v>1827.3</v>
      </c>
    </row>
    <row r="444" spans="1:13" ht="14.4" customHeight="1" x14ac:dyDescent="0.3">
      <c r="A444" s="661" t="s">
        <v>607</v>
      </c>
      <c r="B444" s="662" t="s">
        <v>4811</v>
      </c>
      <c r="C444" s="662" t="s">
        <v>2556</v>
      </c>
      <c r="D444" s="662" t="s">
        <v>2557</v>
      </c>
      <c r="E444" s="662" t="s">
        <v>4819</v>
      </c>
      <c r="F444" s="665"/>
      <c r="G444" s="665"/>
      <c r="H444" s="678">
        <v>0</v>
      </c>
      <c r="I444" s="665">
        <v>1</v>
      </c>
      <c r="J444" s="665">
        <v>1501.0192588488858</v>
      </c>
      <c r="K444" s="678">
        <v>1</v>
      </c>
      <c r="L444" s="665">
        <v>1</v>
      </c>
      <c r="M444" s="666">
        <v>1501.0192588488858</v>
      </c>
    </row>
    <row r="445" spans="1:13" ht="14.4" customHeight="1" x14ac:dyDescent="0.3">
      <c r="A445" s="661" t="s">
        <v>607</v>
      </c>
      <c r="B445" s="662" t="s">
        <v>4811</v>
      </c>
      <c r="C445" s="662" t="s">
        <v>4532</v>
      </c>
      <c r="D445" s="662" t="s">
        <v>2557</v>
      </c>
      <c r="E445" s="662" t="s">
        <v>5079</v>
      </c>
      <c r="F445" s="665"/>
      <c r="G445" s="665"/>
      <c r="H445" s="678">
        <v>0</v>
      </c>
      <c r="I445" s="665">
        <v>2</v>
      </c>
      <c r="J445" s="665">
        <v>3882.5599999999995</v>
      </c>
      <c r="K445" s="678">
        <v>1</v>
      </c>
      <c r="L445" s="665">
        <v>2</v>
      </c>
      <c r="M445" s="666">
        <v>3882.5599999999995</v>
      </c>
    </row>
    <row r="446" spans="1:13" ht="14.4" customHeight="1" x14ac:dyDescent="0.3">
      <c r="A446" s="661" t="s">
        <v>607</v>
      </c>
      <c r="B446" s="662" t="s">
        <v>4826</v>
      </c>
      <c r="C446" s="662" t="s">
        <v>2596</v>
      </c>
      <c r="D446" s="662" t="s">
        <v>2455</v>
      </c>
      <c r="E446" s="662" t="s">
        <v>4827</v>
      </c>
      <c r="F446" s="665"/>
      <c r="G446" s="665"/>
      <c r="H446" s="678">
        <v>0</v>
      </c>
      <c r="I446" s="665">
        <v>16</v>
      </c>
      <c r="J446" s="665">
        <v>2070.5300000000002</v>
      </c>
      <c r="K446" s="678">
        <v>1</v>
      </c>
      <c r="L446" s="665">
        <v>16</v>
      </c>
      <c r="M446" s="666">
        <v>2070.5300000000002</v>
      </c>
    </row>
    <row r="447" spans="1:13" ht="14.4" customHeight="1" x14ac:dyDescent="0.3">
      <c r="A447" s="661" t="s">
        <v>607</v>
      </c>
      <c r="B447" s="662" t="s">
        <v>4832</v>
      </c>
      <c r="C447" s="662" t="s">
        <v>2518</v>
      </c>
      <c r="D447" s="662" t="s">
        <v>2519</v>
      </c>
      <c r="E447" s="662" t="s">
        <v>2520</v>
      </c>
      <c r="F447" s="665"/>
      <c r="G447" s="665"/>
      <c r="H447" s="678">
        <v>0</v>
      </c>
      <c r="I447" s="665">
        <v>1</v>
      </c>
      <c r="J447" s="665">
        <v>76.36</v>
      </c>
      <c r="K447" s="678">
        <v>1</v>
      </c>
      <c r="L447" s="665">
        <v>1</v>
      </c>
      <c r="M447" s="666">
        <v>76.36</v>
      </c>
    </row>
    <row r="448" spans="1:13" ht="14.4" customHeight="1" x14ac:dyDescent="0.3">
      <c r="A448" s="661" t="s">
        <v>607</v>
      </c>
      <c r="B448" s="662" t="s">
        <v>4833</v>
      </c>
      <c r="C448" s="662" t="s">
        <v>2511</v>
      </c>
      <c r="D448" s="662" t="s">
        <v>2512</v>
      </c>
      <c r="E448" s="662" t="s">
        <v>1270</v>
      </c>
      <c r="F448" s="665"/>
      <c r="G448" s="665"/>
      <c r="H448" s="678">
        <v>0</v>
      </c>
      <c r="I448" s="665">
        <v>1</v>
      </c>
      <c r="J448" s="665">
        <v>48.909999999999989</v>
      </c>
      <c r="K448" s="678">
        <v>1</v>
      </c>
      <c r="L448" s="665">
        <v>1</v>
      </c>
      <c r="M448" s="666">
        <v>48.909999999999989</v>
      </c>
    </row>
    <row r="449" spans="1:13" ht="14.4" customHeight="1" x14ac:dyDescent="0.3">
      <c r="A449" s="661" t="s">
        <v>607</v>
      </c>
      <c r="B449" s="662" t="s">
        <v>4836</v>
      </c>
      <c r="C449" s="662" t="s">
        <v>4548</v>
      </c>
      <c r="D449" s="662" t="s">
        <v>4549</v>
      </c>
      <c r="E449" s="662" t="s">
        <v>5080</v>
      </c>
      <c r="F449" s="665"/>
      <c r="G449" s="665"/>
      <c r="H449" s="678">
        <v>0</v>
      </c>
      <c r="I449" s="665">
        <v>1</v>
      </c>
      <c r="J449" s="665">
        <v>189.12000000000009</v>
      </c>
      <c r="K449" s="678">
        <v>1</v>
      </c>
      <c r="L449" s="665">
        <v>1</v>
      </c>
      <c r="M449" s="666">
        <v>189.12000000000009</v>
      </c>
    </row>
    <row r="450" spans="1:13" ht="14.4" customHeight="1" x14ac:dyDescent="0.3">
      <c r="A450" s="661" t="s">
        <v>607</v>
      </c>
      <c r="B450" s="662" t="s">
        <v>4843</v>
      </c>
      <c r="C450" s="662" t="s">
        <v>4193</v>
      </c>
      <c r="D450" s="662" t="s">
        <v>4844</v>
      </c>
      <c r="E450" s="662" t="s">
        <v>1295</v>
      </c>
      <c r="F450" s="665"/>
      <c r="G450" s="665"/>
      <c r="H450" s="678">
        <v>0</v>
      </c>
      <c r="I450" s="665">
        <v>2</v>
      </c>
      <c r="J450" s="665">
        <v>671.90000000000009</v>
      </c>
      <c r="K450" s="678">
        <v>1</v>
      </c>
      <c r="L450" s="665">
        <v>2</v>
      </c>
      <c r="M450" s="666">
        <v>671.90000000000009</v>
      </c>
    </row>
    <row r="451" spans="1:13" ht="14.4" customHeight="1" x14ac:dyDescent="0.3">
      <c r="A451" s="661" t="s">
        <v>607</v>
      </c>
      <c r="B451" s="662" t="s">
        <v>4845</v>
      </c>
      <c r="C451" s="662" t="s">
        <v>4545</v>
      </c>
      <c r="D451" s="662" t="s">
        <v>4546</v>
      </c>
      <c r="E451" s="662" t="s">
        <v>999</v>
      </c>
      <c r="F451" s="665"/>
      <c r="G451" s="665"/>
      <c r="H451" s="678">
        <v>0</v>
      </c>
      <c r="I451" s="665">
        <v>1</v>
      </c>
      <c r="J451" s="665">
        <v>121.02000000000005</v>
      </c>
      <c r="K451" s="678">
        <v>1</v>
      </c>
      <c r="L451" s="665">
        <v>1</v>
      </c>
      <c r="M451" s="666">
        <v>121.02000000000005</v>
      </c>
    </row>
    <row r="452" spans="1:13" ht="14.4" customHeight="1" x14ac:dyDescent="0.3">
      <c r="A452" s="661" t="s">
        <v>607</v>
      </c>
      <c r="B452" s="662" t="s">
        <v>4853</v>
      </c>
      <c r="C452" s="662" t="s">
        <v>4538</v>
      </c>
      <c r="D452" s="662" t="s">
        <v>4539</v>
      </c>
      <c r="E452" s="662" t="s">
        <v>4540</v>
      </c>
      <c r="F452" s="665"/>
      <c r="G452" s="665"/>
      <c r="H452" s="678">
        <v>0</v>
      </c>
      <c r="I452" s="665">
        <v>1</v>
      </c>
      <c r="J452" s="665">
        <v>210.47524907849757</v>
      </c>
      <c r="K452" s="678">
        <v>1</v>
      </c>
      <c r="L452" s="665">
        <v>1</v>
      </c>
      <c r="M452" s="666">
        <v>210.47524907849757</v>
      </c>
    </row>
    <row r="453" spans="1:13" ht="14.4" customHeight="1" x14ac:dyDescent="0.3">
      <c r="A453" s="661" t="s">
        <v>607</v>
      </c>
      <c r="B453" s="662" t="s">
        <v>4859</v>
      </c>
      <c r="C453" s="662" t="s">
        <v>2447</v>
      </c>
      <c r="D453" s="662" t="s">
        <v>4863</v>
      </c>
      <c r="E453" s="662" t="s">
        <v>4864</v>
      </c>
      <c r="F453" s="665"/>
      <c r="G453" s="665"/>
      <c r="H453" s="678">
        <v>0</v>
      </c>
      <c r="I453" s="665">
        <v>1184</v>
      </c>
      <c r="J453" s="665">
        <v>41156.611867527376</v>
      </c>
      <c r="K453" s="678">
        <v>1</v>
      </c>
      <c r="L453" s="665">
        <v>1184</v>
      </c>
      <c r="M453" s="666">
        <v>41156.611867527376</v>
      </c>
    </row>
    <row r="454" spans="1:13" ht="14.4" customHeight="1" x14ac:dyDescent="0.3">
      <c r="A454" s="661" t="s">
        <v>607</v>
      </c>
      <c r="B454" s="662" t="s">
        <v>4859</v>
      </c>
      <c r="C454" s="662" t="s">
        <v>2676</v>
      </c>
      <c r="D454" s="662" t="s">
        <v>4861</v>
      </c>
      <c r="E454" s="662" t="s">
        <v>4866</v>
      </c>
      <c r="F454" s="665"/>
      <c r="G454" s="665"/>
      <c r="H454" s="678"/>
      <c r="I454" s="665">
        <v>0</v>
      </c>
      <c r="J454" s="665">
        <v>0</v>
      </c>
      <c r="K454" s="678"/>
      <c r="L454" s="665">
        <v>0</v>
      </c>
      <c r="M454" s="666">
        <v>0</v>
      </c>
    </row>
    <row r="455" spans="1:13" ht="14.4" customHeight="1" x14ac:dyDescent="0.3">
      <c r="A455" s="661" t="s">
        <v>607</v>
      </c>
      <c r="B455" s="662" t="s">
        <v>4868</v>
      </c>
      <c r="C455" s="662" t="s">
        <v>2725</v>
      </c>
      <c r="D455" s="662" t="s">
        <v>2726</v>
      </c>
      <c r="E455" s="662" t="s">
        <v>2727</v>
      </c>
      <c r="F455" s="665"/>
      <c r="G455" s="665"/>
      <c r="H455" s="678">
        <v>0</v>
      </c>
      <c r="I455" s="665">
        <v>1</v>
      </c>
      <c r="J455" s="665">
        <v>88.87</v>
      </c>
      <c r="K455" s="678">
        <v>1</v>
      </c>
      <c r="L455" s="665">
        <v>1</v>
      </c>
      <c r="M455" s="666">
        <v>88.87</v>
      </c>
    </row>
    <row r="456" spans="1:13" ht="14.4" customHeight="1" x14ac:dyDescent="0.3">
      <c r="A456" s="661" t="s">
        <v>607</v>
      </c>
      <c r="B456" s="662" t="s">
        <v>4868</v>
      </c>
      <c r="C456" s="662" t="s">
        <v>2778</v>
      </c>
      <c r="D456" s="662" t="s">
        <v>2779</v>
      </c>
      <c r="E456" s="662" t="s">
        <v>2780</v>
      </c>
      <c r="F456" s="665"/>
      <c r="G456" s="665"/>
      <c r="H456" s="678">
        <v>0</v>
      </c>
      <c r="I456" s="665">
        <v>1</v>
      </c>
      <c r="J456" s="665">
        <v>47.629999999999988</v>
      </c>
      <c r="K456" s="678">
        <v>1</v>
      </c>
      <c r="L456" s="665">
        <v>1</v>
      </c>
      <c r="M456" s="666">
        <v>47.629999999999988</v>
      </c>
    </row>
    <row r="457" spans="1:13" ht="14.4" customHeight="1" x14ac:dyDescent="0.3">
      <c r="A457" s="661" t="s">
        <v>607</v>
      </c>
      <c r="B457" s="662" t="s">
        <v>4868</v>
      </c>
      <c r="C457" s="662" t="s">
        <v>2702</v>
      </c>
      <c r="D457" s="662" t="s">
        <v>4870</v>
      </c>
      <c r="E457" s="662" t="s">
        <v>4871</v>
      </c>
      <c r="F457" s="665"/>
      <c r="G457" s="665"/>
      <c r="H457" s="678">
        <v>0</v>
      </c>
      <c r="I457" s="665">
        <v>1</v>
      </c>
      <c r="J457" s="665">
        <v>74.84</v>
      </c>
      <c r="K457" s="678">
        <v>1</v>
      </c>
      <c r="L457" s="665">
        <v>1</v>
      </c>
      <c r="M457" s="666">
        <v>74.84</v>
      </c>
    </row>
    <row r="458" spans="1:13" ht="14.4" customHeight="1" x14ac:dyDescent="0.3">
      <c r="A458" s="661" t="s">
        <v>607</v>
      </c>
      <c r="B458" s="662" t="s">
        <v>4877</v>
      </c>
      <c r="C458" s="662" t="s">
        <v>3061</v>
      </c>
      <c r="D458" s="662" t="s">
        <v>2796</v>
      </c>
      <c r="E458" s="662" t="s">
        <v>4879</v>
      </c>
      <c r="F458" s="665"/>
      <c r="G458" s="665"/>
      <c r="H458" s="678">
        <v>0</v>
      </c>
      <c r="I458" s="665">
        <v>1</v>
      </c>
      <c r="J458" s="665">
        <v>115.71999999999997</v>
      </c>
      <c r="K458" s="678">
        <v>1</v>
      </c>
      <c r="L458" s="665">
        <v>1</v>
      </c>
      <c r="M458" s="666">
        <v>115.71999999999997</v>
      </c>
    </row>
    <row r="459" spans="1:13" ht="14.4" customHeight="1" x14ac:dyDescent="0.3">
      <c r="A459" s="661" t="s">
        <v>607</v>
      </c>
      <c r="B459" s="662" t="s">
        <v>4877</v>
      </c>
      <c r="C459" s="662" t="s">
        <v>3072</v>
      </c>
      <c r="D459" s="662" t="s">
        <v>4880</v>
      </c>
      <c r="E459" s="662" t="s">
        <v>4881</v>
      </c>
      <c r="F459" s="665"/>
      <c r="G459" s="665"/>
      <c r="H459" s="678">
        <v>0</v>
      </c>
      <c r="I459" s="665">
        <v>2</v>
      </c>
      <c r="J459" s="665">
        <v>153.02000000000001</v>
      </c>
      <c r="K459" s="678">
        <v>1</v>
      </c>
      <c r="L459" s="665">
        <v>2</v>
      </c>
      <c r="M459" s="666">
        <v>153.02000000000001</v>
      </c>
    </row>
    <row r="460" spans="1:13" ht="14.4" customHeight="1" x14ac:dyDescent="0.3">
      <c r="A460" s="661" t="s">
        <v>607</v>
      </c>
      <c r="B460" s="662" t="s">
        <v>4877</v>
      </c>
      <c r="C460" s="662" t="s">
        <v>4318</v>
      </c>
      <c r="D460" s="662" t="s">
        <v>5044</v>
      </c>
      <c r="E460" s="662" t="s">
        <v>4878</v>
      </c>
      <c r="F460" s="665"/>
      <c r="G460" s="665"/>
      <c r="H460" s="678">
        <v>0</v>
      </c>
      <c r="I460" s="665">
        <v>1</v>
      </c>
      <c r="J460" s="665">
        <v>112.09</v>
      </c>
      <c r="K460" s="678">
        <v>1</v>
      </c>
      <c r="L460" s="665">
        <v>1</v>
      </c>
      <c r="M460" s="666">
        <v>112.09</v>
      </c>
    </row>
    <row r="461" spans="1:13" ht="14.4" customHeight="1" x14ac:dyDescent="0.3">
      <c r="A461" s="661" t="s">
        <v>607</v>
      </c>
      <c r="B461" s="662" t="s">
        <v>4883</v>
      </c>
      <c r="C461" s="662" t="s">
        <v>3118</v>
      </c>
      <c r="D461" s="662" t="s">
        <v>3119</v>
      </c>
      <c r="E461" s="662" t="s">
        <v>4884</v>
      </c>
      <c r="F461" s="665"/>
      <c r="G461" s="665"/>
      <c r="H461" s="678">
        <v>0</v>
      </c>
      <c r="I461" s="665">
        <v>89</v>
      </c>
      <c r="J461" s="665">
        <v>41118</v>
      </c>
      <c r="K461" s="678">
        <v>1</v>
      </c>
      <c r="L461" s="665">
        <v>89</v>
      </c>
      <c r="M461" s="666">
        <v>41118</v>
      </c>
    </row>
    <row r="462" spans="1:13" ht="14.4" customHeight="1" x14ac:dyDescent="0.3">
      <c r="A462" s="661" t="s">
        <v>607</v>
      </c>
      <c r="B462" s="662" t="s">
        <v>4883</v>
      </c>
      <c r="C462" s="662" t="s">
        <v>2897</v>
      </c>
      <c r="D462" s="662" t="s">
        <v>2898</v>
      </c>
      <c r="E462" s="662" t="s">
        <v>4885</v>
      </c>
      <c r="F462" s="665">
        <v>4.8</v>
      </c>
      <c r="G462" s="665">
        <v>8587.8719999999994</v>
      </c>
      <c r="H462" s="678">
        <v>1</v>
      </c>
      <c r="I462" s="665"/>
      <c r="J462" s="665"/>
      <c r="K462" s="678">
        <v>0</v>
      </c>
      <c r="L462" s="665">
        <v>4.8</v>
      </c>
      <c r="M462" s="666">
        <v>8587.8719999999994</v>
      </c>
    </row>
    <row r="463" spans="1:13" ht="14.4" customHeight="1" x14ac:dyDescent="0.3">
      <c r="A463" s="661" t="s">
        <v>607</v>
      </c>
      <c r="B463" s="662" t="s">
        <v>4890</v>
      </c>
      <c r="C463" s="662" t="s">
        <v>4320</v>
      </c>
      <c r="D463" s="662" t="s">
        <v>5046</v>
      </c>
      <c r="E463" s="662" t="s">
        <v>5047</v>
      </c>
      <c r="F463" s="665"/>
      <c r="G463" s="665"/>
      <c r="H463" s="678">
        <v>0</v>
      </c>
      <c r="I463" s="665">
        <v>8</v>
      </c>
      <c r="J463" s="665">
        <v>4136</v>
      </c>
      <c r="K463" s="678">
        <v>1</v>
      </c>
      <c r="L463" s="665">
        <v>8</v>
      </c>
      <c r="M463" s="666">
        <v>4136</v>
      </c>
    </row>
    <row r="464" spans="1:13" ht="14.4" customHeight="1" x14ac:dyDescent="0.3">
      <c r="A464" s="661" t="s">
        <v>607</v>
      </c>
      <c r="B464" s="662" t="s">
        <v>4897</v>
      </c>
      <c r="C464" s="662" t="s">
        <v>2912</v>
      </c>
      <c r="D464" s="662" t="s">
        <v>2913</v>
      </c>
      <c r="E464" s="662" t="s">
        <v>2902</v>
      </c>
      <c r="F464" s="665">
        <v>31</v>
      </c>
      <c r="G464" s="665">
        <v>5263.4349999999995</v>
      </c>
      <c r="H464" s="678">
        <v>1</v>
      </c>
      <c r="I464" s="665"/>
      <c r="J464" s="665"/>
      <c r="K464" s="678">
        <v>0</v>
      </c>
      <c r="L464" s="665">
        <v>31</v>
      </c>
      <c r="M464" s="666">
        <v>5263.4349999999995</v>
      </c>
    </row>
    <row r="465" spans="1:13" ht="14.4" customHeight="1" x14ac:dyDescent="0.3">
      <c r="A465" s="661" t="s">
        <v>607</v>
      </c>
      <c r="B465" s="662" t="s">
        <v>4897</v>
      </c>
      <c r="C465" s="662" t="s">
        <v>2900</v>
      </c>
      <c r="D465" s="662" t="s">
        <v>2901</v>
      </c>
      <c r="E465" s="662" t="s">
        <v>4898</v>
      </c>
      <c r="F465" s="665"/>
      <c r="G465" s="665"/>
      <c r="H465" s="678">
        <v>0</v>
      </c>
      <c r="I465" s="665">
        <v>10</v>
      </c>
      <c r="J465" s="665">
        <v>9379.7000000000007</v>
      </c>
      <c r="K465" s="678">
        <v>1</v>
      </c>
      <c r="L465" s="665">
        <v>10</v>
      </c>
      <c r="M465" s="666">
        <v>9379.7000000000007</v>
      </c>
    </row>
    <row r="466" spans="1:13" ht="14.4" customHeight="1" x14ac:dyDescent="0.3">
      <c r="A466" s="661" t="s">
        <v>607</v>
      </c>
      <c r="B466" s="662" t="s">
        <v>4897</v>
      </c>
      <c r="C466" s="662" t="s">
        <v>2903</v>
      </c>
      <c r="D466" s="662" t="s">
        <v>2904</v>
      </c>
      <c r="E466" s="662" t="s">
        <v>4899</v>
      </c>
      <c r="F466" s="665">
        <v>3</v>
      </c>
      <c r="G466" s="665">
        <v>3349.5</v>
      </c>
      <c r="H466" s="678">
        <v>1</v>
      </c>
      <c r="I466" s="665"/>
      <c r="J466" s="665"/>
      <c r="K466" s="678">
        <v>0</v>
      </c>
      <c r="L466" s="665">
        <v>3</v>
      </c>
      <c r="M466" s="666">
        <v>3349.5</v>
      </c>
    </row>
    <row r="467" spans="1:13" ht="14.4" customHeight="1" x14ac:dyDescent="0.3">
      <c r="A467" s="661" t="s">
        <v>607</v>
      </c>
      <c r="B467" s="662" t="s">
        <v>4897</v>
      </c>
      <c r="C467" s="662" t="s">
        <v>3144</v>
      </c>
      <c r="D467" s="662" t="s">
        <v>3145</v>
      </c>
      <c r="E467" s="662" t="s">
        <v>4898</v>
      </c>
      <c r="F467" s="665"/>
      <c r="G467" s="665"/>
      <c r="H467" s="678">
        <v>0</v>
      </c>
      <c r="I467" s="665">
        <v>3</v>
      </c>
      <c r="J467" s="665">
        <v>2814.8999999999996</v>
      </c>
      <c r="K467" s="678">
        <v>1</v>
      </c>
      <c r="L467" s="665">
        <v>3</v>
      </c>
      <c r="M467" s="666">
        <v>2814.8999999999996</v>
      </c>
    </row>
    <row r="468" spans="1:13" ht="14.4" customHeight="1" x14ac:dyDescent="0.3">
      <c r="A468" s="661" t="s">
        <v>607</v>
      </c>
      <c r="B468" s="662" t="s">
        <v>4900</v>
      </c>
      <c r="C468" s="662" t="s">
        <v>3126</v>
      </c>
      <c r="D468" s="662" t="s">
        <v>3127</v>
      </c>
      <c r="E468" s="662" t="s">
        <v>4901</v>
      </c>
      <c r="F468" s="665"/>
      <c r="G468" s="665"/>
      <c r="H468" s="678">
        <v>0</v>
      </c>
      <c r="I468" s="665">
        <v>110</v>
      </c>
      <c r="J468" s="665">
        <v>26745.82</v>
      </c>
      <c r="K468" s="678">
        <v>1</v>
      </c>
      <c r="L468" s="665">
        <v>110</v>
      </c>
      <c r="M468" s="666">
        <v>26745.82</v>
      </c>
    </row>
    <row r="469" spans="1:13" ht="14.4" customHeight="1" x14ac:dyDescent="0.3">
      <c r="A469" s="661" t="s">
        <v>607</v>
      </c>
      <c r="B469" s="662" t="s">
        <v>4902</v>
      </c>
      <c r="C469" s="662" t="s">
        <v>3092</v>
      </c>
      <c r="D469" s="662" t="s">
        <v>3093</v>
      </c>
      <c r="E469" s="662" t="s">
        <v>3094</v>
      </c>
      <c r="F469" s="665"/>
      <c r="G469" s="665"/>
      <c r="H469" s="678">
        <v>0</v>
      </c>
      <c r="I469" s="665">
        <v>4</v>
      </c>
      <c r="J469" s="665">
        <v>220.38029706168467</v>
      </c>
      <c r="K469" s="678">
        <v>1</v>
      </c>
      <c r="L469" s="665">
        <v>4</v>
      </c>
      <c r="M469" s="666">
        <v>220.38029706168467</v>
      </c>
    </row>
    <row r="470" spans="1:13" ht="14.4" customHeight="1" x14ac:dyDescent="0.3">
      <c r="A470" s="661" t="s">
        <v>607</v>
      </c>
      <c r="B470" s="662" t="s">
        <v>4903</v>
      </c>
      <c r="C470" s="662" t="s">
        <v>3138</v>
      </c>
      <c r="D470" s="662" t="s">
        <v>4904</v>
      </c>
      <c r="E470" s="662" t="s">
        <v>4906</v>
      </c>
      <c r="F470" s="665"/>
      <c r="G470" s="665"/>
      <c r="H470" s="678">
        <v>0</v>
      </c>
      <c r="I470" s="665">
        <v>14</v>
      </c>
      <c r="J470" s="665">
        <v>3696</v>
      </c>
      <c r="K470" s="678">
        <v>1</v>
      </c>
      <c r="L470" s="665">
        <v>14</v>
      </c>
      <c r="M470" s="666">
        <v>3696</v>
      </c>
    </row>
    <row r="471" spans="1:13" ht="14.4" customHeight="1" x14ac:dyDescent="0.3">
      <c r="A471" s="661" t="s">
        <v>607</v>
      </c>
      <c r="B471" s="662" t="s">
        <v>4907</v>
      </c>
      <c r="C471" s="662" t="s">
        <v>2894</v>
      </c>
      <c r="D471" s="662" t="s">
        <v>4908</v>
      </c>
      <c r="E471" s="662" t="s">
        <v>4909</v>
      </c>
      <c r="F471" s="665">
        <v>0.5</v>
      </c>
      <c r="G471" s="665">
        <v>337.15620111149707</v>
      </c>
      <c r="H471" s="678">
        <v>1</v>
      </c>
      <c r="I471" s="665"/>
      <c r="J471" s="665"/>
      <c r="K471" s="678">
        <v>0</v>
      </c>
      <c r="L471" s="665">
        <v>0.5</v>
      </c>
      <c r="M471" s="666">
        <v>337.15620111149707</v>
      </c>
    </row>
    <row r="472" spans="1:13" ht="14.4" customHeight="1" x14ac:dyDescent="0.3">
      <c r="A472" s="661" t="s">
        <v>607</v>
      </c>
      <c r="B472" s="662" t="s">
        <v>4910</v>
      </c>
      <c r="C472" s="662" t="s">
        <v>2914</v>
      </c>
      <c r="D472" s="662" t="s">
        <v>2915</v>
      </c>
      <c r="E472" s="662" t="s">
        <v>4911</v>
      </c>
      <c r="F472" s="665">
        <v>11</v>
      </c>
      <c r="G472" s="665">
        <v>6277.9700000000012</v>
      </c>
      <c r="H472" s="678">
        <v>1</v>
      </c>
      <c r="I472" s="665"/>
      <c r="J472" s="665"/>
      <c r="K472" s="678">
        <v>0</v>
      </c>
      <c r="L472" s="665">
        <v>11</v>
      </c>
      <c r="M472" s="666">
        <v>6277.9700000000012</v>
      </c>
    </row>
    <row r="473" spans="1:13" ht="14.4" customHeight="1" x14ac:dyDescent="0.3">
      <c r="A473" s="661" t="s">
        <v>607</v>
      </c>
      <c r="B473" s="662" t="s">
        <v>4910</v>
      </c>
      <c r="C473" s="662" t="s">
        <v>3104</v>
      </c>
      <c r="D473" s="662" t="s">
        <v>4912</v>
      </c>
      <c r="E473" s="662" t="s">
        <v>4913</v>
      </c>
      <c r="F473" s="665"/>
      <c r="G473" s="665"/>
      <c r="H473" s="678">
        <v>0</v>
      </c>
      <c r="I473" s="665">
        <v>625</v>
      </c>
      <c r="J473" s="665">
        <v>48288.213184173503</v>
      </c>
      <c r="K473" s="678">
        <v>1</v>
      </c>
      <c r="L473" s="665">
        <v>625</v>
      </c>
      <c r="M473" s="666">
        <v>48288.213184173503</v>
      </c>
    </row>
    <row r="474" spans="1:13" ht="14.4" customHeight="1" x14ac:dyDescent="0.3">
      <c r="A474" s="661" t="s">
        <v>607</v>
      </c>
      <c r="B474" s="662" t="s">
        <v>4916</v>
      </c>
      <c r="C474" s="662" t="s">
        <v>3129</v>
      </c>
      <c r="D474" s="662" t="s">
        <v>3130</v>
      </c>
      <c r="E474" s="662" t="s">
        <v>4917</v>
      </c>
      <c r="F474" s="665"/>
      <c r="G474" s="665"/>
      <c r="H474" s="678">
        <v>0</v>
      </c>
      <c r="I474" s="665">
        <v>3</v>
      </c>
      <c r="J474" s="665">
        <v>458.70000000000005</v>
      </c>
      <c r="K474" s="678">
        <v>1</v>
      </c>
      <c r="L474" s="665">
        <v>3</v>
      </c>
      <c r="M474" s="666">
        <v>458.70000000000005</v>
      </c>
    </row>
    <row r="475" spans="1:13" ht="14.4" customHeight="1" x14ac:dyDescent="0.3">
      <c r="A475" s="661" t="s">
        <v>607</v>
      </c>
      <c r="B475" s="662" t="s">
        <v>4920</v>
      </c>
      <c r="C475" s="662" t="s">
        <v>3132</v>
      </c>
      <c r="D475" s="662" t="s">
        <v>3133</v>
      </c>
      <c r="E475" s="662" t="s">
        <v>4921</v>
      </c>
      <c r="F475" s="665"/>
      <c r="G475" s="665"/>
      <c r="H475" s="678">
        <v>0</v>
      </c>
      <c r="I475" s="665">
        <v>20</v>
      </c>
      <c r="J475" s="665">
        <v>693.19999999999993</v>
      </c>
      <c r="K475" s="678">
        <v>1</v>
      </c>
      <c r="L475" s="665">
        <v>20</v>
      </c>
      <c r="M475" s="666">
        <v>693.19999999999993</v>
      </c>
    </row>
    <row r="476" spans="1:13" ht="14.4" customHeight="1" x14ac:dyDescent="0.3">
      <c r="A476" s="661" t="s">
        <v>607</v>
      </c>
      <c r="B476" s="662" t="s">
        <v>4920</v>
      </c>
      <c r="C476" s="662" t="s">
        <v>3134</v>
      </c>
      <c r="D476" s="662" t="s">
        <v>3135</v>
      </c>
      <c r="E476" s="662" t="s">
        <v>4922</v>
      </c>
      <c r="F476" s="665"/>
      <c r="G476" s="665"/>
      <c r="H476" s="678">
        <v>0</v>
      </c>
      <c r="I476" s="665">
        <v>160</v>
      </c>
      <c r="J476" s="665">
        <v>8830.3422150425431</v>
      </c>
      <c r="K476" s="678">
        <v>1</v>
      </c>
      <c r="L476" s="665">
        <v>160</v>
      </c>
      <c r="M476" s="666">
        <v>8830.3422150425431</v>
      </c>
    </row>
    <row r="477" spans="1:13" ht="14.4" customHeight="1" x14ac:dyDescent="0.3">
      <c r="A477" s="661" t="s">
        <v>607</v>
      </c>
      <c r="B477" s="662" t="s">
        <v>4923</v>
      </c>
      <c r="C477" s="662" t="s">
        <v>3007</v>
      </c>
      <c r="D477" s="662" t="s">
        <v>4924</v>
      </c>
      <c r="E477" s="662" t="s">
        <v>4925</v>
      </c>
      <c r="F477" s="665"/>
      <c r="G477" s="665"/>
      <c r="H477" s="678">
        <v>0</v>
      </c>
      <c r="I477" s="665">
        <v>65</v>
      </c>
      <c r="J477" s="665">
        <v>55550.661537205211</v>
      </c>
      <c r="K477" s="678">
        <v>1</v>
      </c>
      <c r="L477" s="665">
        <v>65</v>
      </c>
      <c r="M477" s="666">
        <v>55550.661537205211</v>
      </c>
    </row>
    <row r="478" spans="1:13" ht="14.4" customHeight="1" x14ac:dyDescent="0.3">
      <c r="A478" s="661" t="s">
        <v>607</v>
      </c>
      <c r="B478" s="662" t="s">
        <v>4926</v>
      </c>
      <c r="C478" s="662" t="s">
        <v>3065</v>
      </c>
      <c r="D478" s="662" t="s">
        <v>4927</v>
      </c>
      <c r="E478" s="662" t="s">
        <v>4928</v>
      </c>
      <c r="F478" s="665"/>
      <c r="G478" s="665"/>
      <c r="H478" s="678">
        <v>0</v>
      </c>
      <c r="I478" s="665">
        <v>42</v>
      </c>
      <c r="J478" s="665">
        <v>25151.438625647777</v>
      </c>
      <c r="K478" s="678">
        <v>1</v>
      </c>
      <c r="L478" s="665">
        <v>42</v>
      </c>
      <c r="M478" s="666">
        <v>25151.438625647777</v>
      </c>
    </row>
    <row r="479" spans="1:13" ht="14.4" customHeight="1" x14ac:dyDescent="0.3">
      <c r="A479" s="661" t="s">
        <v>607</v>
      </c>
      <c r="B479" s="662" t="s">
        <v>4929</v>
      </c>
      <c r="C479" s="662" t="s">
        <v>4574</v>
      </c>
      <c r="D479" s="662" t="s">
        <v>5081</v>
      </c>
      <c r="E479" s="662" t="s">
        <v>4917</v>
      </c>
      <c r="F479" s="665">
        <v>8.5</v>
      </c>
      <c r="G479" s="665">
        <v>3529.0013333333336</v>
      </c>
      <c r="H479" s="678">
        <v>1</v>
      </c>
      <c r="I479" s="665"/>
      <c r="J479" s="665"/>
      <c r="K479" s="678">
        <v>0</v>
      </c>
      <c r="L479" s="665">
        <v>8.5</v>
      </c>
      <c r="M479" s="666">
        <v>3529.0013333333336</v>
      </c>
    </row>
    <row r="480" spans="1:13" ht="14.4" customHeight="1" x14ac:dyDescent="0.3">
      <c r="A480" s="661" t="s">
        <v>607</v>
      </c>
      <c r="B480" s="662" t="s">
        <v>4929</v>
      </c>
      <c r="C480" s="662" t="s">
        <v>3084</v>
      </c>
      <c r="D480" s="662" t="s">
        <v>4930</v>
      </c>
      <c r="E480" s="662" t="s">
        <v>3240</v>
      </c>
      <c r="F480" s="665"/>
      <c r="G480" s="665"/>
      <c r="H480" s="678">
        <v>0</v>
      </c>
      <c r="I480" s="665">
        <v>375</v>
      </c>
      <c r="J480" s="665">
        <v>10833.401209502767</v>
      </c>
      <c r="K480" s="678">
        <v>1</v>
      </c>
      <c r="L480" s="665">
        <v>375</v>
      </c>
      <c r="M480" s="666">
        <v>10833.401209502767</v>
      </c>
    </row>
    <row r="481" spans="1:13" ht="14.4" customHeight="1" x14ac:dyDescent="0.3">
      <c r="A481" s="661" t="s">
        <v>607</v>
      </c>
      <c r="B481" s="662" t="s">
        <v>5052</v>
      </c>
      <c r="C481" s="662" t="s">
        <v>4327</v>
      </c>
      <c r="D481" s="662" t="s">
        <v>4328</v>
      </c>
      <c r="E481" s="662" t="s">
        <v>5053</v>
      </c>
      <c r="F481" s="665"/>
      <c r="G481" s="665"/>
      <c r="H481" s="678">
        <v>0</v>
      </c>
      <c r="I481" s="665">
        <v>6</v>
      </c>
      <c r="J481" s="665">
        <v>15180</v>
      </c>
      <c r="K481" s="678">
        <v>1</v>
      </c>
      <c r="L481" s="665">
        <v>6</v>
      </c>
      <c r="M481" s="666">
        <v>15180</v>
      </c>
    </row>
    <row r="482" spans="1:13" ht="14.4" customHeight="1" x14ac:dyDescent="0.3">
      <c r="A482" s="661" t="s">
        <v>607</v>
      </c>
      <c r="B482" s="662" t="s">
        <v>4931</v>
      </c>
      <c r="C482" s="662" t="s">
        <v>3206</v>
      </c>
      <c r="D482" s="662" t="s">
        <v>3207</v>
      </c>
      <c r="E482" s="662" t="s">
        <v>4917</v>
      </c>
      <c r="F482" s="665"/>
      <c r="G482" s="665"/>
      <c r="H482" s="678">
        <v>0</v>
      </c>
      <c r="I482" s="665">
        <v>22</v>
      </c>
      <c r="J482" s="665">
        <v>3509</v>
      </c>
      <c r="K482" s="678">
        <v>1</v>
      </c>
      <c r="L482" s="665">
        <v>22</v>
      </c>
      <c r="M482" s="666">
        <v>3509</v>
      </c>
    </row>
    <row r="483" spans="1:13" ht="14.4" customHeight="1" x14ac:dyDescent="0.3">
      <c r="A483" s="661" t="s">
        <v>607</v>
      </c>
      <c r="B483" s="662" t="s">
        <v>4931</v>
      </c>
      <c r="C483" s="662" t="s">
        <v>3148</v>
      </c>
      <c r="D483" s="662" t="s">
        <v>4932</v>
      </c>
      <c r="E483" s="662" t="s">
        <v>3240</v>
      </c>
      <c r="F483" s="665">
        <v>30</v>
      </c>
      <c r="G483" s="665">
        <v>906.59999999999991</v>
      </c>
      <c r="H483" s="678">
        <v>0.37500231352013264</v>
      </c>
      <c r="I483" s="665">
        <v>50</v>
      </c>
      <c r="J483" s="665">
        <v>1510.9850849819559</v>
      </c>
      <c r="K483" s="678">
        <v>0.62499768647986731</v>
      </c>
      <c r="L483" s="665">
        <v>80</v>
      </c>
      <c r="M483" s="666">
        <v>2417.5850849819558</v>
      </c>
    </row>
    <row r="484" spans="1:13" ht="14.4" customHeight="1" x14ac:dyDescent="0.3">
      <c r="A484" s="661" t="s">
        <v>607</v>
      </c>
      <c r="B484" s="662" t="s">
        <v>4931</v>
      </c>
      <c r="C484" s="662" t="s">
        <v>3159</v>
      </c>
      <c r="D484" s="662" t="s">
        <v>3160</v>
      </c>
      <c r="E484" s="662" t="s">
        <v>4933</v>
      </c>
      <c r="F484" s="665"/>
      <c r="G484" s="665"/>
      <c r="H484" s="678">
        <v>0</v>
      </c>
      <c r="I484" s="665">
        <v>3</v>
      </c>
      <c r="J484" s="665">
        <v>5494.0199999999995</v>
      </c>
      <c r="K484" s="678">
        <v>1</v>
      </c>
      <c r="L484" s="665">
        <v>3</v>
      </c>
      <c r="M484" s="666">
        <v>5494.0199999999995</v>
      </c>
    </row>
    <row r="485" spans="1:13" ht="14.4" customHeight="1" x14ac:dyDescent="0.3">
      <c r="A485" s="661" t="s">
        <v>607</v>
      </c>
      <c r="B485" s="662" t="s">
        <v>4934</v>
      </c>
      <c r="C485" s="662" t="s">
        <v>3200</v>
      </c>
      <c r="D485" s="662" t="s">
        <v>3193</v>
      </c>
      <c r="E485" s="662" t="s">
        <v>4935</v>
      </c>
      <c r="F485" s="665"/>
      <c r="G485" s="665"/>
      <c r="H485" s="678">
        <v>0</v>
      </c>
      <c r="I485" s="665">
        <v>24</v>
      </c>
      <c r="J485" s="665">
        <v>324255.23250000004</v>
      </c>
      <c r="K485" s="678">
        <v>1</v>
      </c>
      <c r="L485" s="665">
        <v>24</v>
      </c>
      <c r="M485" s="666">
        <v>324255.23250000004</v>
      </c>
    </row>
    <row r="486" spans="1:13" ht="14.4" customHeight="1" x14ac:dyDescent="0.3">
      <c r="A486" s="661" t="s">
        <v>607</v>
      </c>
      <c r="B486" s="662" t="s">
        <v>4934</v>
      </c>
      <c r="C486" s="662" t="s">
        <v>3192</v>
      </c>
      <c r="D486" s="662" t="s">
        <v>3193</v>
      </c>
      <c r="E486" s="662" t="s">
        <v>4936</v>
      </c>
      <c r="F486" s="665"/>
      <c r="G486" s="665"/>
      <c r="H486" s="678">
        <v>0</v>
      </c>
      <c r="I486" s="665">
        <v>595</v>
      </c>
      <c r="J486" s="665">
        <v>1691947.2355286423</v>
      </c>
      <c r="K486" s="678">
        <v>1</v>
      </c>
      <c r="L486" s="665">
        <v>595</v>
      </c>
      <c r="M486" s="666">
        <v>1691947.2355286423</v>
      </c>
    </row>
    <row r="487" spans="1:13" ht="14.4" customHeight="1" x14ac:dyDescent="0.3">
      <c r="A487" s="661" t="s">
        <v>607</v>
      </c>
      <c r="B487" s="662" t="s">
        <v>5054</v>
      </c>
      <c r="C487" s="662" t="s">
        <v>4333</v>
      </c>
      <c r="D487" s="662" t="s">
        <v>4334</v>
      </c>
      <c r="E487" s="662" t="s">
        <v>4335</v>
      </c>
      <c r="F487" s="665">
        <v>2</v>
      </c>
      <c r="G487" s="665">
        <v>29670.673999999999</v>
      </c>
      <c r="H487" s="678">
        <v>1</v>
      </c>
      <c r="I487" s="665"/>
      <c r="J487" s="665"/>
      <c r="K487" s="678">
        <v>0</v>
      </c>
      <c r="L487" s="665">
        <v>2</v>
      </c>
      <c r="M487" s="666">
        <v>29670.673999999999</v>
      </c>
    </row>
    <row r="488" spans="1:13" ht="14.4" customHeight="1" x14ac:dyDescent="0.3">
      <c r="A488" s="661" t="s">
        <v>607</v>
      </c>
      <c r="B488" s="662" t="s">
        <v>5054</v>
      </c>
      <c r="C488" s="662" t="s">
        <v>3203</v>
      </c>
      <c r="D488" s="662" t="s">
        <v>5055</v>
      </c>
      <c r="E488" s="662" t="s">
        <v>5056</v>
      </c>
      <c r="F488" s="665"/>
      <c r="G488" s="665"/>
      <c r="H488" s="678">
        <v>0</v>
      </c>
      <c r="I488" s="665">
        <v>2</v>
      </c>
      <c r="J488" s="665">
        <v>19859.400000000001</v>
      </c>
      <c r="K488" s="678">
        <v>1</v>
      </c>
      <c r="L488" s="665">
        <v>2</v>
      </c>
      <c r="M488" s="666">
        <v>19859.400000000001</v>
      </c>
    </row>
    <row r="489" spans="1:13" ht="14.4" customHeight="1" x14ac:dyDescent="0.3">
      <c r="A489" s="661" t="s">
        <v>607</v>
      </c>
      <c r="B489" s="662" t="s">
        <v>4937</v>
      </c>
      <c r="C489" s="662" t="s">
        <v>3196</v>
      </c>
      <c r="D489" s="662" t="s">
        <v>3197</v>
      </c>
      <c r="E489" s="662" t="s">
        <v>3964</v>
      </c>
      <c r="F489" s="665"/>
      <c r="G489" s="665"/>
      <c r="H489" s="678">
        <v>0</v>
      </c>
      <c r="I489" s="665">
        <v>40</v>
      </c>
      <c r="J489" s="665">
        <v>224679</v>
      </c>
      <c r="K489" s="678">
        <v>1</v>
      </c>
      <c r="L489" s="665">
        <v>40</v>
      </c>
      <c r="M489" s="666">
        <v>224679</v>
      </c>
    </row>
    <row r="490" spans="1:13" ht="14.4" customHeight="1" x14ac:dyDescent="0.3">
      <c r="A490" s="661" t="s">
        <v>607</v>
      </c>
      <c r="B490" s="662" t="s">
        <v>4938</v>
      </c>
      <c r="C490" s="662" t="s">
        <v>2755</v>
      </c>
      <c r="D490" s="662" t="s">
        <v>2756</v>
      </c>
      <c r="E490" s="662" t="s">
        <v>3488</v>
      </c>
      <c r="F490" s="665"/>
      <c r="G490" s="665"/>
      <c r="H490" s="678">
        <v>0</v>
      </c>
      <c r="I490" s="665">
        <v>31</v>
      </c>
      <c r="J490" s="665">
        <v>31413.872104181341</v>
      </c>
      <c r="K490" s="678">
        <v>1</v>
      </c>
      <c r="L490" s="665">
        <v>31</v>
      </c>
      <c r="M490" s="666">
        <v>31413.872104181341</v>
      </c>
    </row>
    <row r="491" spans="1:13" ht="14.4" customHeight="1" x14ac:dyDescent="0.3">
      <c r="A491" s="661" t="s">
        <v>607</v>
      </c>
      <c r="B491" s="662" t="s">
        <v>4941</v>
      </c>
      <c r="C491" s="662" t="s">
        <v>2775</v>
      </c>
      <c r="D491" s="662" t="s">
        <v>2776</v>
      </c>
      <c r="E491" s="662" t="s">
        <v>4942</v>
      </c>
      <c r="F491" s="665"/>
      <c r="G491" s="665"/>
      <c r="H491" s="678">
        <v>0</v>
      </c>
      <c r="I491" s="665">
        <v>29</v>
      </c>
      <c r="J491" s="665">
        <v>51774.94947417143</v>
      </c>
      <c r="K491" s="678">
        <v>1</v>
      </c>
      <c r="L491" s="665">
        <v>29</v>
      </c>
      <c r="M491" s="666">
        <v>51774.94947417143</v>
      </c>
    </row>
    <row r="492" spans="1:13" ht="14.4" customHeight="1" x14ac:dyDescent="0.3">
      <c r="A492" s="661" t="s">
        <v>607</v>
      </c>
      <c r="B492" s="662" t="s">
        <v>5059</v>
      </c>
      <c r="C492" s="662" t="s">
        <v>4221</v>
      </c>
      <c r="D492" s="662" t="s">
        <v>4222</v>
      </c>
      <c r="E492" s="662" t="s">
        <v>4223</v>
      </c>
      <c r="F492" s="665"/>
      <c r="G492" s="665"/>
      <c r="H492" s="678">
        <v>0</v>
      </c>
      <c r="I492" s="665">
        <v>7</v>
      </c>
      <c r="J492" s="665">
        <v>7093.5301292863996</v>
      </c>
      <c r="K492" s="678">
        <v>1</v>
      </c>
      <c r="L492" s="665">
        <v>7</v>
      </c>
      <c r="M492" s="666">
        <v>7093.5301292863996</v>
      </c>
    </row>
    <row r="493" spans="1:13" ht="14.4" customHeight="1" x14ac:dyDescent="0.3">
      <c r="A493" s="661" t="s">
        <v>607</v>
      </c>
      <c r="B493" s="662" t="s">
        <v>4950</v>
      </c>
      <c r="C493" s="662" t="s">
        <v>2451</v>
      </c>
      <c r="D493" s="662" t="s">
        <v>1967</v>
      </c>
      <c r="E493" s="662" t="s">
        <v>2452</v>
      </c>
      <c r="F493" s="665"/>
      <c r="G493" s="665"/>
      <c r="H493" s="678">
        <v>0</v>
      </c>
      <c r="I493" s="665">
        <v>1</v>
      </c>
      <c r="J493" s="665">
        <v>105.27</v>
      </c>
      <c r="K493" s="678">
        <v>1</v>
      </c>
      <c r="L493" s="665">
        <v>1</v>
      </c>
      <c r="M493" s="666">
        <v>105.27</v>
      </c>
    </row>
    <row r="494" spans="1:13" ht="14.4" customHeight="1" x14ac:dyDescent="0.3">
      <c r="A494" s="661" t="s">
        <v>607</v>
      </c>
      <c r="B494" s="662" t="s">
        <v>4953</v>
      </c>
      <c r="C494" s="662" t="s">
        <v>2483</v>
      </c>
      <c r="D494" s="662" t="s">
        <v>2484</v>
      </c>
      <c r="E494" s="662" t="s">
        <v>2485</v>
      </c>
      <c r="F494" s="665"/>
      <c r="G494" s="665"/>
      <c r="H494" s="678">
        <v>0</v>
      </c>
      <c r="I494" s="665">
        <v>5</v>
      </c>
      <c r="J494" s="665">
        <v>119.28000000000003</v>
      </c>
      <c r="K494" s="678">
        <v>1</v>
      </c>
      <c r="L494" s="665">
        <v>5</v>
      </c>
      <c r="M494" s="666">
        <v>119.28000000000003</v>
      </c>
    </row>
    <row r="495" spans="1:13" ht="14.4" customHeight="1" x14ac:dyDescent="0.3">
      <c r="A495" s="661" t="s">
        <v>607</v>
      </c>
      <c r="B495" s="662" t="s">
        <v>4953</v>
      </c>
      <c r="C495" s="662" t="s">
        <v>2487</v>
      </c>
      <c r="D495" s="662" t="s">
        <v>2488</v>
      </c>
      <c r="E495" s="662" t="s">
        <v>4954</v>
      </c>
      <c r="F495" s="665"/>
      <c r="G495" s="665"/>
      <c r="H495" s="678">
        <v>0</v>
      </c>
      <c r="I495" s="665">
        <v>10</v>
      </c>
      <c r="J495" s="665">
        <v>586.69901578218457</v>
      </c>
      <c r="K495" s="678">
        <v>1</v>
      </c>
      <c r="L495" s="665">
        <v>10</v>
      </c>
      <c r="M495" s="666">
        <v>586.69901578218457</v>
      </c>
    </row>
    <row r="496" spans="1:13" ht="14.4" customHeight="1" x14ac:dyDescent="0.3">
      <c r="A496" s="661" t="s">
        <v>607</v>
      </c>
      <c r="B496" s="662" t="s">
        <v>4953</v>
      </c>
      <c r="C496" s="662" t="s">
        <v>2491</v>
      </c>
      <c r="D496" s="662" t="s">
        <v>2492</v>
      </c>
      <c r="E496" s="662" t="s">
        <v>4955</v>
      </c>
      <c r="F496" s="665"/>
      <c r="G496" s="665"/>
      <c r="H496" s="678">
        <v>0</v>
      </c>
      <c r="I496" s="665">
        <v>56</v>
      </c>
      <c r="J496" s="665">
        <v>2912.7813052473489</v>
      </c>
      <c r="K496" s="678">
        <v>1</v>
      </c>
      <c r="L496" s="665">
        <v>56</v>
      </c>
      <c r="M496" s="666">
        <v>2912.7813052473489</v>
      </c>
    </row>
    <row r="497" spans="1:13" ht="14.4" customHeight="1" x14ac:dyDescent="0.3">
      <c r="A497" s="661" t="s">
        <v>607</v>
      </c>
      <c r="B497" s="662" t="s">
        <v>4953</v>
      </c>
      <c r="C497" s="662" t="s">
        <v>2553</v>
      </c>
      <c r="D497" s="662" t="s">
        <v>2550</v>
      </c>
      <c r="E497" s="662" t="s">
        <v>4957</v>
      </c>
      <c r="F497" s="665"/>
      <c r="G497" s="665"/>
      <c r="H497" s="678">
        <v>0</v>
      </c>
      <c r="I497" s="665">
        <v>1</v>
      </c>
      <c r="J497" s="665">
        <v>117.62</v>
      </c>
      <c r="K497" s="678">
        <v>1</v>
      </c>
      <c r="L497" s="665">
        <v>1</v>
      </c>
      <c r="M497" s="666">
        <v>117.62</v>
      </c>
    </row>
    <row r="498" spans="1:13" ht="14.4" customHeight="1" x14ac:dyDescent="0.3">
      <c r="A498" s="661" t="s">
        <v>607</v>
      </c>
      <c r="B498" s="662" t="s">
        <v>4975</v>
      </c>
      <c r="C498" s="662" t="s">
        <v>2575</v>
      </c>
      <c r="D498" s="662" t="s">
        <v>4976</v>
      </c>
      <c r="E498" s="662" t="s">
        <v>4977</v>
      </c>
      <c r="F498" s="665"/>
      <c r="G498" s="665"/>
      <c r="H498" s="678">
        <v>0</v>
      </c>
      <c r="I498" s="665">
        <v>3</v>
      </c>
      <c r="J498" s="665">
        <v>141.16894191748648</v>
      </c>
      <c r="K498" s="678">
        <v>1</v>
      </c>
      <c r="L498" s="665">
        <v>3</v>
      </c>
      <c r="M498" s="666">
        <v>141.16894191748648</v>
      </c>
    </row>
    <row r="499" spans="1:13" ht="14.4" customHeight="1" x14ac:dyDescent="0.3">
      <c r="A499" s="661" t="s">
        <v>607</v>
      </c>
      <c r="B499" s="662" t="s">
        <v>4980</v>
      </c>
      <c r="C499" s="662" t="s">
        <v>2469</v>
      </c>
      <c r="D499" s="662" t="s">
        <v>2470</v>
      </c>
      <c r="E499" s="662" t="s">
        <v>2481</v>
      </c>
      <c r="F499" s="665"/>
      <c r="G499" s="665"/>
      <c r="H499" s="678">
        <v>0</v>
      </c>
      <c r="I499" s="665">
        <v>8</v>
      </c>
      <c r="J499" s="665">
        <v>1118.0199117480954</v>
      </c>
      <c r="K499" s="678">
        <v>1</v>
      </c>
      <c r="L499" s="665">
        <v>8</v>
      </c>
      <c r="M499" s="666">
        <v>1118.0199117480954</v>
      </c>
    </row>
    <row r="500" spans="1:13" ht="14.4" customHeight="1" x14ac:dyDescent="0.3">
      <c r="A500" s="661" t="s">
        <v>607</v>
      </c>
      <c r="B500" s="662" t="s">
        <v>4980</v>
      </c>
      <c r="C500" s="662" t="s">
        <v>4542</v>
      </c>
      <c r="D500" s="662" t="s">
        <v>5082</v>
      </c>
      <c r="E500" s="662" t="s">
        <v>5083</v>
      </c>
      <c r="F500" s="665"/>
      <c r="G500" s="665"/>
      <c r="H500" s="678">
        <v>0</v>
      </c>
      <c r="I500" s="665">
        <v>12</v>
      </c>
      <c r="J500" s="665">
        <v>2042.8746657762435</v>
      </c>
      <c r="K500" s="678">
        <v>1</v>
      </c>
      <c r="L500" s="665">
        <v>12</v>
      </c>
      <c r="M500" s="666">
        <v>2042.8746657762435</v>
      </c>
    </row>
    <row r="501" spans="1:13" ht="14.4" customHeight="1" x14ac:dyDescent="0.3">
      <c r="A501" s="661" t="s">
        <v>607</v>
      </c>
      <c r="B501" s="662" t="s">
        <v>4981</v>
      </c>
      <c r="C501" s="662" t="s">
        <v>2621</v>
      </c>
      <c r="D501" s="662" t="s">
        <v>2622</v>
      </c>
      <c r="E501" s="662" t="s">
        <v>968</v>
      </c>
      <c r="F501" s="665"/>
      <c r="G501" s="665"/>
      <c r="H501" s="678">
        <v>0</v>
      </c>
      <c r="I501" s="665">
        <v>7</v>
      </c>
      <c r="J501" s="665">
        <v>228.71971510692111</v>
      </c>
      <c r="K501" s="678">
        <v>1</v>
      </c>
      <c r="L501" s="665">
        <v>7</v>
      </c>
      <c r="M501" s="666">
        <v>228.71971510692111</v>
      </c>
    </row>
    <row r="502" spans="1:13" ht="14.4" customHeight="1" x14ac:dyDescent="0.3">
      <c r="A502" s="661" t="s">
        <v>607</v>
      </c>
      <c r="B502" s="662" t="s">
        <v>4981</v>
      </c>
      <c r="C502" s="662" t="s">
        <v>2715</v>
      </c>
      <c r="D502" s="662" t="s">
        <v>2466</v>
      </c>
      <c r="E502" s="662" t="s">
        <v>1128</v>
      </c>
      <c r="F502" s="665"/>
      <c r="G502" s="665"/>
      <c r="H502" s="678">
        <v>0</v>
      </c>
      <c r="I502" s="665">
        <v>16</v>
      </c>
      <c r="J502" s="665">
        <v>1574.5598218206196</v>
      </c>
      <c r="K502" s="678">
        <v>1</v>
      </c>
      <c r="L502" s="665">
        <v>16</v>
      </c>
      <c r="M502" s="666">
        <v>1574.5598218206196</v>
      </c>
    </row>
    <row r="503" spans="1:13" ht="14.4" customHeight="1" x14ac:dyDescent="0.3">
      <c r="A503" s="661" t="s">
        <v>607</v>
      </c>
      <c r="B503" s="662" t="s">
        <v>4981</v>
      </c>
      <c r="C503" s="662" t="s">
        <v>2465</v>
      </c>
      <c r="D503" s="662" t="s">
        <v>2466</v>
      </c>
      <c r="E503" s="662" t="s">
        <v>2467</v>
      </c>
      <c r="F503" s="665"/>
      <c r="G503" s="665"/>
      <c r="H503" s="678">
        <v>0</v>
      </c>
      <c r="I503" s="665">
        <v>2</v>
      </c>
      <c r="J503" s="665">
        <v>397.87894557094694</v>
      </c>
      <c r="K503" s="678">
        <v>1</v>
      </c>
      <c r="L503" s="665">
        <v>2</v>
      </c>
      <c r="M503" s="666">
        <v>397.87894557094694</v>
      </c>
    </row>
    <row r="504" spans="1:13" ht="14.4" customHeight="1" x14ac:dyDescent="0.3">
      <c r="A504" s="661" t="s">
        <v>607</v>
      </c>
      <c r="B504" s="662" t="s">
        <v>5084</v>
      </c>
      <c r="C504" s="662" t="s">
        <v>4552</v>
      </c>
      <c r="D504" s="662" t="s">
        <v>4553</v>
      </c>
      <c r="E504" s="662" t="s">
        <v>4554</v>
      </c>
      <c r="F504" s="665"/>
      <c r="G504" s="665"/>
      <c r="H504" s="678">
        <v>0</v>
      </c>
      <c r="I504" s="665">
        <v>1</v>
      </c>
      <c r="J504" s="665">
        <v>344.39</v>
      </c>
      <c r="K504" s="678">
        <v>1</v>
      </c>
      <c r="L504" s="665">
        <v>1</v>
      </c>
      <c r="M504" s="666">
        <v>344.39</v>
      </c>
    </row>
    <row r="505" spans="1:13" ht="14.4" customHeight="1" x14ac:dyDescent="0.3">
      <c r="A505" s="661" t="s">
        <v>607</v>
      </c>
      <c r="B505" s="662" t="s">
        <v>4983</v>
      </c>
      <c r="C505" s="662" t="s">
        <v>4368</v>
      </c>
      <c r="D505" s="662" t="s">
        <v>4369</v>
      </c>
      <c r="E505" s="662" t="s">
        <v>896</v>
      </c>
      <c r="F505" s="665">
        <v>1</v>
      </c>
      <c r="G505" s="665">
        <v>174.58</v>
      </c>
      <c r="H505" s="678">
        <v>1</v>
      </c>
      <c r="I505" s="665"/>
      <c r="J505" s="665"/>
      <c r="K505" s="678">
        <v>0</v>
      </c>
      <c r="L505" s="665">
        <v>1</v>
      </c>
      <c r="M505" s="666">
        <v>174.58</v>
      </c>
    </row>
    <row r="506" spans="1:13" ht="14.4" customHeight="1" x14ac:dyDescent="0.3">
      <c r="A506" s="661" t="s">
        <v>607</v>
      </c>
      <c r="B506" s="662" t="s">
        <v>4984</v>
      </c>
      <c r="C506" s="662" t="s">
        <v>4216</v>
      </c>
      <c r="D506" s="662" t="s">
        <v>4213</v>
      </c>
      <c r="E506" s="662" t="s">
        <v>4217</v>
      </c>
      <c r="F506" s="665"/>
      <c r="G506" s="665"/>
      <c r="H506" s="678">
        <v>0</v>
      </c>
      <c r="I506" s="665">
        <v>1</v>
      </c>
      <c r="J506" s="665">
        <v>99.978775052006881</v>
      </c>
      <c r="K506" s="678">
        <v>1</v>
      </c>
      <c r="L506" s="665">
        <v>1</v>
      </c>
      <c r="M506" s="666">
        <v>99.978775052006881</v>
      </c>
    </row>
    <row r="507" spans="1:13" ht="14.4" customHeight="1" x14ac:dyDescent="0.3">
      <c r="A507" s="661" t="s">
        <v>607</v>
      </c>
      <c r="B507" s="662" t="s">
        <v>4984</v>
      </c>
      <c r="C507" s="662" t="s">
        <v>2737</v>
      </c>
      <c r="D507" s="662" t="s">
        <v>4985</v>
      </c>
      <c r="E507" s="662" t="s">
        <v>2739</v>
      </c>
      <c r="F507" s="665"/>
      <c r="G507" s="665"/>
      <c r="H507" s="678">
        <v>0</v>
      </c>
      <c r="I507" s="665">
        <v>1</v>
      </c>
      <c r="J507" s="665">
        <v>133.55000000000001</v>
      </c>
      <c r="K507" s="678">
        <v>1</v>
      </c>
      <c r="L507" s="665">
        <v>1</v>
      </c>
      <c r="M507" s="666">
        <v>133.55000000000001</v>
      </c>
    </row>
    <row r="508" spans="1:13" ht="14.4" customHeight="1" x14ac:dyDescent="0.3">
      <c r="A508" s="661" t="s">
        <v>607</v>
      </c>
      <c r="B508" s="662" t="s">
        <v>4987</v>
      </c>
      <c r="C508" s="662" t="s">
        <v>2625</v>
      </c>
      <c r="D508" s="662" t="s">
        <v>2626</v>
      </c>
      <c r="E508" s="662" t="s">
        <v>4988</v>
      </c>
      <c r="F508" s="665"/>
      <c r="G508" s="665"/>
      <c r="H508" s="678">
        <v>0</v>
      </c>
      <c r="I508" s="665">
        <v>2</v>
      </c>
      <c r="J508" s="665">
        <v>100.69013219465941</v>
      </c>
      <c r="K508" s="678">
        <v>1</v>
      </c>
      <c r="L508" s="665">
        <v>2</v>
      </c>
      <c r="M508" s="666">
        <v>100.69013219465941</v>
      </c>
    </row>
    <row r="509" spans="1:13" ht="14.4" customHeight="1" x14ac:dyDescent="0.3">
      <c r="A509" s="661" t="s">
        <v>607</v>
      </c>
      <c r="B509" s="662" t="s">
        <v>4987</v>
      </c>
      <c r="C509" s="662" t="s">
        <v>2545</v>
      </c>
      <c r="D509" s="662" t="s">
        <v>2546</v>
      </c>
      <c r="E509" s="662" t="s">
        <v>1033</v>
      </c>
      <c r="F509" s="665"/>
      <c r="G509" s="665"/>
      <c r="H509" s="678">
        <v>0</v>
      </c>
      <c r="I509" s="665">
        <v>4</v>
      </c>
      <c r="J509" s="665">
        <v>316.51734732702221</v>
      </c>
      <c r="K509" s="678">
        <v>1</v>
      </c>
      <c r="L509" s="665">
        <v>4</v>
      </c>
      <c r="M509" s="666">
        <v>316.51734732702221</v>
      </c>
    </row>
    <row r="510" spans="1:13" ht="14.4" customHeight="1" x14ac:dyDescent="0.3">
      <c r="A510" s="661" t="s">
        <v>607</v>
      </c>
      <c r="B510" s="662" t="s">
        <v>5071</v>
      </c>
      <c r="C510" s="662" t="s">
        <v>4185</v>
      </c>
      <c r="D510" s="662" t="s">
        <v>4186</v>
      </c>
      <c r="E510" s="662" t="s">
        <v>4187</v>
      </c>
      <c r="F510" s="665"/>
      <c r="G510" s="665"/>
      <c r="H510" s="678">
        <v>0</v>
      </c>
      <c r="I510" s="665">
        <v>1</v>
      </c>
      <c r="J510" s="665">
        <v>587.8399999999998</v>
      </c>
      <c r="K510" s="678">
        <v>1</v>
      </c>
      <c r="L510" s="665">
        <v>1</v>
      </c>
      <c r="M510" s="666">
        <v>587.8399999999998</v>
      </c>
    </row>
    <row r="511" spans="1:13" ht="14.4" customHeight="1" x14ac:dyDescent="0.3">
      <c r="A511" s="661" t="s">
        <v>607</v>
      </c>
      <c r="B511" s="662" t="s">
        <v>4991</v>
      </c>
      <c r="C511" s="662" t="s">
        <v>2443</v>
      </c>
      <c r="D511" s="662" t="s">
        <v>2444</v>
      </c>
      <c r="E511" s="662" t="s">
        <v>4992</v>
      </c>
      <c r="F511" s="665"/>
      <c r="G511" s="665"/>
      <c r="H511" s="678">
        <v>0</v>
      </c>
      <c r="I511" s="665">
        <v>5</v>
      </c>
      <c r="J511" s="665">
        <v>546.11999708960752</v>
      </c>
      <c r="K511" s="678">
        <v>1</v>
      </c>
      <c r="L511" s="665">
        <v>5</v>
      </c>
      <c r="M511" s="666">
        <v>546.11999708960752</v>
      </c>
    </row>
    <row r="512" spans="1:13" ht="14.4" customHeight="1" x14ac:dyDescent="0.3">
      <c r="A512" s="661" t="s">
        <v>607</v>
      </c>
      <c r="B512" s="662" t="s">
        <v>4991</v>
      </c>
      <c r="C512" s="662" t="s">
        <v>4535</v>
      </c>
      <c r="D512" s="662" t="s">
        <v>2444</v>
      </c>
      <c r="E512" s="662" t="s">
        <v>5085</v>
      </c>
      <c r="F512" s="665"/>
      <c r="G512" s="665"/>
      <c r="H512" s="678">
        <v>0</v>
      </c>
      <c r="I512" s="665">
        <v>2</v>
      </c>
      <c r="J512" s="665">
        <v>115.39983892835357</v>
      </c>
      <c r="K512" s="678">
        <v>1</v>
      </c>
      <c r="L512" s="665">
        <v>2</v>
      </c>
      <c r="M512" s="666">
        <v>115.39983892835357</v>
      </c>
    </row>
    <row r="513" spans="1:13" ht="14.4" customHeight="1" x14ac:dyDescent="0.3">
      <c r="A513" s="661" t="s">
        <v>607</v>
      </c>
      <c r="B513" s="662" t="s">
        <v>4991</v>
      </c>
      <c r="C513" s="662" t="s">
        <v>2560</v>
      </c>
      <c r="D513" s="662" t="s">
        <v>2444</v>
      </c>
      <c r="E513" s="662" t="s">
        <v>968</v>
      </c>
      <c r="F513" s="665"/>
      <c r="G513" s="665"/>
      <c r="H513" s="678">
        <v>0</v>
      </c>
      <c r="I513" s="665">
        <v>13</v>
      </c>
      <c r="J513" s="665">
        <v>501.1400000000001</v>
      </c>
      <c r="K513" s="678">
        <v>1</v>
      </c>
      <c r="L513" s="665">
        <v>13</v>
      </c>
      <c r="M513" s="666">
        <v>501.1400000000001</v>
      </c>
    </row>
    <row r="514" spans="1:13" ht="14.4" customHeight="1" x14ac:dyDescent="0.3">
      <c r="A514" s="661" t="s">
        <v>607</v>
      </c>
      <c r="B514" s="662" t="s">
        <v>4997</v>
      </c>
      <c r="C514" s="662" t="s">
        <v>4560</v>
      </c>
      <c r="D514" s="662" t="s">
        <v>4561</v>
      </c>
      <c r="E514" s="662" t="s">
        <v>2825</v>
      </c>
      <c r="F514" s="665"/>
      <c r="G514" s="665"/>
      <c r="H514" s="678">
        <v>0</v>
      </c>
      <c r="I514" s="665">
        <v>3</v>
      </c>
      <c r="J514" s="665">
        <v>121.89000000000001</v>
      </c>
      <c r="K514" s="678">
        <v>1</v>
      </c>
      <c r="L514" s="665">
        <v>3</v>
      </c>
      <c r="M514" s="666">
        <v>121.89000000000001</v>
      </c>
    </row>
    <row r="515" spans="1:13" ht="14.4" customHeight="1" x14ac:dyDescent="0.3">
      <c r="A515" s="661" t="s">
        <v>607</v>
      </c>
      <c r="B515" s="662" t="s">
        <v>4997</v>
      </c>
      <c r="C515" s="662" t="s">
        <v>4563</v>
      </c>
      <c r="D515" s="662" t="s">
        <v>2878</v>
      </c>
      <c r="E515" s="662" t="s">
        <v>2825</v>
      </c>
      <c r="F515" s="665"/>
      <c r="G515" s="665"/>
      <c r="H515" s="678">
        <v>0</v>
      </c>
      <c r="I515" s="665">
        <v>1</v>
      </c>
      <c r="J515" s="665">
        <v>33.569911627336417</v>
      </c>
      <c r="K515" s="678">
        <v>1</v>
      </c>
      <c r="L515" s="665">
        <v>1</v>
      </c>
      <c r="M515" s="666">
        <v>33.569911627336417</v>
      </c>
    </row>
    <row r="516" spans="1:13" ht="14.4" customHeight="1" x14ac:dyDescent="0.3">
      <c r="A516" s="661" t="s">
        <v>607</v>
      </c>
      <c r="B516" s="662" t="s">
        <v>4997</v>
      </c>
      <c r="C516" s="662" t="s">
        <v>4564</v>
      </c>
      <c r="D516" s="662" t="s">
        <v>4565</v>
      </c>
      <c r="E516" s="662" t="s">
        <v>4566</v>
      </c>
      <c r="F516" s="665"/>
      <c r="G516" s="665"/>
      <c r="H516" s="678">
        <v>0</v>
      </c>
      <c r="I516" s="665">
        <v>3</v>
      </c>
      <c r="J516" s="665">
        <v>415.88968365665892</v>
      </c>
      <c r="K516" s="678">
        <v>1</v>
      </c>
      <c r="L516" s="665">
        <v>3</v>
      </c>
      <c r="M516" s="666">
        <v>415.88968365665892</v>
      </c>
    </row>
    <row r="517" spans="1:13" ht="14.4" customHeight="1" x14ac:dyDescent="0.3">
      <c r="A517" s="661" t="s">
        <v>607</v>
      </c>
      <c r="B517" s="662" t="s">
        <v>4997</v>
      </c>
      <c r="C517" s="662" t="s">
        <v>2829</v>
      </c>
      <c r="D517" s="662" t="s">
        <v>2830</v>
      </c>
      <c r="E517" s="662" t="s">
        <v>2831</v>
      </c>
      <c r="F517" s="665"/>
      <c r="G517" s="665"/>
      <c r="H517" s="678">
        <v>0</v>
      </c>
      <c r="I517" s="665">
        <v>14</v>
      </c>
      <c r="J517" s="665">
        <v>1949.439166666667</v>
      </c>
      <c r="K517" s="678">
        <v>1</v>
      </c>
      <c r="L517" s="665">
        <v>14</v>
      </c>
      <c r="M517" s="666">
        <v>1949.439166666667</v>
      </c>
    </row>
    <row r="518" spans="1:13" ht="14.4" customHeight="1" x14ac:dyDescent="0.3">
      <c r="A518" s="661" t="s">
        <v>607</v>
      </c>
      <c r="B518" s="662" t="s">
        <v>4997</v>
      </c>
      <c r="C518" s="662" t="s">
        <v>2832</v>
      </c>
      <c r="D518" s="662" t="s">
        <v>2833</v>
      </c>
      <c r="E518" s="662" t="s">
        <v>2831</v>
      </c>
      <c r="F518" s="665"/>
      <c r="G518" s="665"/>
      <c r="H518" s="678">
        <v>0</v>
      </c>
      <c r="I518" s="665">
        <v>16</v>
      </c>
      <c r="J518" s="665">
        <v>2233.7517923084606</v>
      </c>
      <c r="K518" s="678">
        <v>1</v>
      </c>
      <c r="L518" s="665">
        <v>16</v>
      </c>
      <c r="M518" s="666">
        <v>2233.7517923084606</v>
      </c>
    </row>
    <row r="519" spans="1:13" ht="14.4" customHeight="1" x14ac:dyDescent="0.3">
      <c r="A519" s="661" t="s">
        <v>607</v>
      </c>
      <c r="B519" s="662" t="s">
        <v>4997</v>
      </c>
      <c r="C519" s="662" t="s">
        <v>2834</v>
      </c>
      <c r="D519" s="662" t="s">
        <v>2835</v>
      </c>
      <c r="E519" s="662" t="s">
        <v>2831</v>
      </c>
      <c r="F519" s="665"/>
      <c r="G519" s="665"/>
      <c r="H519" s="678">
        <v>0</v>
      </c>
      <c r="I519" s="665">
        <v>4</v>
      </c>
      <c r="J519" s="665">
        <v>595.83999999999992</v>
      </c>
      <c r="K519" s="678">
        <v>1</v>
      </c>
      <c r="L519" s="665">
        <v>4</v>
      </c>
      <c r="M519" s="666">
        <v>595.83999999999992</v>
      </c>
    </row>
    <row r="520" spans="1:13" ht="14.4" customHeight="1" x14ac:dyDescent="0.3">
      <c r="A520" s="661" t="s">
        <v>607</v>
      </c>
      <c r="B520" s="662" t="s">
        <v>4997</v>
      </c>
      <c r="C520" s="662" t="s">
        <v>2836</v>
      </c>
      <c r="D520" s="662" t="s">
        <v>2837</v>
      </c>
      <c r="E520" s="662" t="s">
        <v>2831</v>
      </c>
      <c r="F520" s="665"/>
      <c r="G520" s="665"/>
      <c r="H520" s="678">
        <v>0</v>
      </c>
      <c r="I520" s="665">
        <v>20</v>
      </c>
      <c r="J520" s="665">
        <v>2761.5987705127145</v>
      </c>
      <c r="K520" s="678">
        <v>1</v>
      </c>
      <c r="L520" s="665">
        <v>20</v>
      </c>
      <c r="M520" s="666">
        <v>2761.5987705127145</v>
      </c>
    </row>
    <row r="521" spans="1:13" ht="14.4" customHeight="1" x14ac:dyDescent="0.3">
      <c r="A521" s="661" t="s">
        <v>607</v>
      </c>
      <c r="B521" s="662" t="s">
        <v>4997</v>
      </c>
      <c r="C521" s="662" t="s">
        <v>2855</v>
      </c>
      <c r="D521" s="662" t="s">
        <v>2856</v>
      </c>
      <c r="E521" s="662" t="s">
        <v>2844</v>
      </c>
      <c r="F521" s="665"/>
      <c r="G521" s="665"/>
      <c r="H521" s="678">
        <v>0</v>
      </c>
      <c r="I521" s="665">
        <v>2</v>
      </c>
      <c r="J521" s="665">
        <v>232.50000087476488</v>
      </c>
      <c r="K521" s="678">
        <v>1</v>
      </c>
      <c r="L521" s="665">
        <v>2</v>
      </c>
      <c r="M521" s="666">
        <v>232.50000087476488</v>
      </c>
    </row>
    <row r="522" spans="1:13" ht="14.4" customHeight="1" x14ac:dyDescent="0.3">
      <c r="A522" s="661" t="s">
        <v>607</v>
      </c>
      <c r="B522" s="662" t="s">
        <v>4997</v>
      </c>
      <c r="C522" s="662" t="s">
        <v>2842</v>
      </c>
      <c r="D522" s="662" t="s">
        <v>2843</v>
      </c>
      <c r="E522" s="662" t="s">
        <v>2844</v>
      </c>
      <c r="F522" s="665"/>
      <c r="G522" s="665"/>
      <c r="H522" s="678">
        <v>0</v>
      </c>
      <c r="I522" s="665">
        <v>8</v>
      </c>
      <c r="J522" s="665">
        <v>930.00011059210715</v>
      </c>
      <c r="K522" s="678">
        <v>1</v>
      </c>
      <c r="L522" s="665">
        <v>8</v>
      </c>
      <c r="M522" s="666">
        <v>930.00011059210715</v>
      </c>
    </row>
    <row r="523" spans="1:13" ht="14.4" customHeight="1" x14ac:dyDescent="0.3">
      <c r="A523" s="661" t="s">
        <v>607</v>
      </c>
      <c r="B523" s="662" t="s">
        <v>4997</v>
      </c>
      <c r="C523" s="662" t="s">
        <v>2845</v>
      </c>
      <c r="D523" s="662" t="s">
        <v>2846</v>
      </c>
      <c r="E523" s="662" t="s">
        <v>2844</v>
      </c>
      <c r="F523" s="665"/>
      <c r="G523" s="665"/>
      <c r="H523" s="678">
        <v>0</v>
      </c>
      <c r="I523" s="665">
        <v>12</v>
      </c>
      <c r="J523" s="665">
        <v>1382.1000563375701</v>
      </c>
      <c r="K523" s="678">
        <v>1</v>
      </c>
      <c r="L523" s="665">
        <v>12</v>
      </c>
      <c r="M523" s="666">
        <v>1382.1000563375701</v>
      </c>
    </row>
    <row r="524" spans="1:13" ht="14.4" customHeight="1" x14ac:dyDescent="0.3">
      <c r="A524" s="661" t="s">
        <v>607</v>
      </c>
      <c r="B524" s="662" t="s">
        <v>4997</v>
      </c>
      <c r="C524" s="662" t="s">
        <v>2848</v>
      </c>
      <c r="D524" s="662" t="s">
        <v>4999</v>
      </c>
      <c r="E524" s="662" t="s">
        <v>2844</v>
      </c>
      <c r="F524" s="665"/>
      <c r="G524" s="665"/>
      <c r="H524" s="678">
        <v>0</v>
      </c>
      <c r="I524" s="665">
        <v>3</v>
      </c>
      <c r="J524" s="665">
        <v>344.45</v>
      </c>
      <c r="K524" s="678">
        <v>1</v>
      </c>
      <c r="L524" s="665">
        <v>3</v>
      </c>
      <c r="M524" s="666">
        <v>344.45</v>
      </c>
    </row>
    <row r="525" spans="1:13" ht="14.4" customHeight="1" x14ac:dyDescent="0.3">
      <c r="A525" s="661" t="s">
        <v>607</v>
      </c>
      <c r="B525" s="662" t="s">
        <v>4997</v>
      </c>
      <c r="C525" s="662" t="s">
        <v>2857</v>
      </c>
      <c r="D525" s="662" t="s">
        <v>2858</v>
      </c>
      <c r="E525" s="662" t="s">
        <v>2831</v>
      </c>
      <c r="F525" s="665"/>
      <c r="G525" s="665"/>
      <c r="H525" s="678">
        <v>0</v>
      </c>
      <c r="I525" s="665">
        <v>3</v>
      </c>
      <c r="J525" s="665">
        <v>423.48</v>
      </c>
      <c r="K525" s="678">
        <v>1</v>
      </c>
      <c r="L525" s="665">
        <v>3</v>
      </c>
      <c r="M525" s="666">
        <v>423.48</v>
      </c>
    </row>
    <row r="526" spans="1:13" ht="14.4" customHeight="1" x14ac:dyDescent="0.3">
      <c r="A526" s="661" t="s">
        <v>607</v>
      </c>
      <c r="B526" s="662" t="s">
        <v>4997</v>
      </c>
      <c r="C526" s="662" t="s">
        <v>2861</v>
      </c>
      <c r="D526" s="662" t="s">
        <v>2862</v>
      </c>
      <c r="E526" s="662" t="s">
        <v>2831</v>
      </c>
      <c r="F526" s="665"/>
      <c r="G526" s="665"/>
      <c r="H526" s="678">
        <v>0</v>
      </c>
      <c r="I526" s="665">
        <v>6</v>
      </c>
      <c r="J526" s="665">
        <v>840.30000000000007</v>
      </c>
      <c r="K526" s="678">
        <v>1</v>
      </c>
      <c r="L526" s="665">
        <v>6</v>
      </c>
      <c r="M526" s="666">
        <v>840.30000000000007</v>
      </c>
    </row>
    <row r="527" spans="1:13" ht="14.4" customHeight="1" x14ac:dyDescent="0.3">
      <c r="A527" s="661" t="s">
        <v>607</v>
      </c>
      <c r="B527" s="662" t="s">
        <v>4997</v>
      </c>
      <c r="C527" s="662" t="s">
        <v>2866</v>
      </c>
      <c r="D527" s="662" t="s">
        <v>2867</v>
      </c>
      <c r="E527" s="662" t="s">
        <v>2865</v>
      </c>
      <c r="F527" s="665"/>
      <c r="G527" s="665"/>
      <c r="H527" s="678">
        <v>0</v>
      </c>
      <c r="I527" s="665">
        <v>1</v>
      </c>
      <c r="J527" s="665">
        <v>162.80923336476437</v>
      </c>
      <c r="K527" s="678">
        <v>1</v>
      </c>
      <c r="L527" s="665">
        <v>1</v>
      </c>
      <c r="M527" s="666">
        <v>162.80923336476437</v>
      </c>
    </row>
    <row r="528" spans="1:13" ht="14.4" customHeight="1" x14ac:dyDescent="0.3">
      <c r="A528" s="661" t="s">
        <v>607</v>
      </c>
      <c r="B528" s="662" t="s">
        <v>4997</v>
      </c>
      <c r="C528" s="662" t="s">
        <v>2863</v>
      </c>
      <c r="D528" s="662" t="s">
        <v>2864</v>
      </c>
      <c r="E528" s="662" t="s">
        <v>2865</v>
      </c>
      <c r="F528" s="665"/>
      <c r="G528" s="665"/>
      <c r="H528" s="678">
        <v>0</v>
      </c>
      <c r="I528" s="665">
        <v>1</v>
      </c>
      <c r="J528" s="665">
        <v>162.81</v>
      </c>
      <c r="K528" s="678">
        <v>1</v>
      </c>
      <c r="L528" s="665">
        <v>1</v>
      </c>
      <c r="M528" s="666">
        <v>162.81</v>
      </c>
    </row>
    <row r="529" spans="1:13" ht="14.4" customHeight="1" x14ac:dyDescent="0.3">
      <c r="A529" s="661" t="s">
        <v>607</v>
      </c>
      <c r="B529" s="662" t="s">
        <v>4997</v>
      </c>
      <c r="C529" s="662" t="s">
        <v>4284</v>
      </c>
      <c r="D529" s="662" t="s">
        <v>4285</v>
      </c>
      <c r="E529" s="662" t="s">
        <v>2865</v>
      </c>
      <c r="F529" s="665"/>
      <c r="G529" s="665"/>
      <c r="H529" s="678">
        <v>0</v>
      </c>
      <c r="I529" s="665">
        <v>1</v>
      </c>
      <c r="J529" s="665">
        <v>137.08000000000001</v>
      </c>
      <c r="K529" s="678">
        <v>1</v>
      </c>
      <c r="L529" s="665">
        <v>1</v>
      </c>
      <c r="M529" s="666">
        <v>137.08000000000001</v>
      </c>
    </row>
    <row r="530" spans="1:13" ht="14.4" customHeight="1" x14ac:dyDescent="0.3">
      <c r="A530" s="661" t="s">
        <v>607</v>
      </c>
      <c r="B530" s="662" t="s">
        <v>4997</v>
      </c>
      <c r="C530" s="662" t="s">
        <v>2868</v>
      </c>
      <c r="D530" s="662" t="s">
        <v>2869</v>
      </c>
      <c r="E530" s="662" t="s">
        <v>2865</v>
      </c>
      <c r="F530" s="665"/>
      <c r="G530" s="665"/>
      <c r="H530" s="678">
        <v>0</v>
      </c>
      <c r="I530" s="665">
        <v>2</v>
      </c>
      <c r="J530" s="665">
        <v>270.83999999999997</v>
      </c>
      <c r="K530" s="678">
        <v>1</v>
      </c>
      <c r="L530" s="665">
        <v>2</v>
      </c>
      <c r="M530" s="666">
        <v>270.83999999999997</v>
      </c>
    </row>
    <row r="531" spans="1:13" ht="14.4" customHeight="1" x14ac:dyDescent="0.3">
      <c r="A531" s="661" t="s">
        <v>607</v>
      </c>
      <c r="B531" s="662" t="s">
        <v>4997</v>
      </c>
      <c r="C531" s="662" t="s">
        <v>5086</v>
      </c>
      <c r="D531" s="662" t="s">
        <v>5087</v>
      </c>
      <c r="E531" s="662" t="s">
        <v>2865</v>
      </c>
      <c r="F531" s="665"/>
      <c r="G531" s="665"/>
      <c r="H531" s="678">
        <v>0</v>
      </c>
      <c r="I531" s="665">
        <v>2</v>
      </c>
      <c r="J531" s="665">
        <v>270.83999999999992</v>
      </c>
      <c r="K531" s="678">
        <v>1</v>
      </c>
      <c r="L531" s="665">
        <v>2</v>
      </c>
      <c r="M531" s="666">
        <v>270.83999999999992</v>
      </c>
    </row>
    <row r="532" spans="1:13" ht="14.4" customHeight="1" x14ac:dyDescent="0.3">
      <c r="A532" s="661" t="s">
        <v>607</v>
      </c>
      <c r="B532" s="662" t="s">
        <v>4997</v>
      </c>
      <c r="C532" s="662" t="s">
        <v>2881</v>
      </c>
      <c r="D532" s="662" t="s">
        <v>2882</v>
      </c>
      <c r="E532" s="662" t="s">
        <v>2831</v>
      </c>
      <c r="F532" s="665">
        <v>1</v>
      </c>
      <c r="G532" s="665">
        <v>179.92963467684385</v>
      </c>
      <c r="H532" s="678">
        <v>1</v>
      </c>
      <c r="I532" s="665"/>
      <c r="J532" s="665"/>
      <c r="K532" s="678">
        <v>0</v>
      </c>
      <c r="L532" s="665">
        <v>1</v>
      </c>
      <c r="M532" s="666">
        <v>179.92963467684385</v>
      </c>
    </row>
    <row r="533" spans="1:13" ht="14.4" customHeight="1" x14ac:dyDescent="0.3">
      <c r="A533" s="661" t="s">
        <v>607</v>
      </c>
      <c r="B533" s="662" t="s">
        <v>4997</v>
      </c>
      <c r="C533" s="662" t="s">
        <v>4568</v>
      </c>
      <c r="D533" s="662" t="s">
        <v>4569</v>
      </c>
      <c r="E533" s="662" t="s">
        <v>2825</v>
      </c>
      <c r="F533" s="665">
        <v>4</v>
      </c>
      <c r="G533" s="665">
        <v>162.84015491456992</v>
      </c>
      <c r="H533" s="678">
        <v>1</v>
      </c>
      <c r="I533" s="665"/>
      <c r="J533" s="665"/>
      <c r="K533" s="678">
        <v>0</v>
      </c>
      <c r="L533" s="665">
        <v>4</v>
      </c>
      <c r="M533" s="666">
        <v>162.84015491456992</v>
      </c>
    </row>
    <row r="534" spans="1:13" ht="14.4" customHeight="1" x14ac:dyDescent="0.3">
      <c r="A534" s="661" t="s">
        <v>613</v>
      </c>
      <c r="B534" s="662" t="s">
        <v>5088</v>
      </c>
      <c r="C534" s="662" t="s">
        <v>4635</v>
      </c>
      <c r="D534" s="662" t="s">
        <v>4636</v>
      </c>
      <c r="E534" s="662" t="s">
        <v>5089</v>
      </c>
      <c r="F534" s="665"/>
      <c r="G534" s="665"/>
      <c r="H534" s="678">
        <v>0</v>
      </c>
      <c r="I534" s="665">
        <v>5</v>
      </c>
      <c r="J534" s="665">
        <v>140731.20000000004</v>
      </c>
      <c r="K534" s="678">
        <v>1</v>
      </c>
      <c r="L534" s="665">
        <v>5</v>
      </c>
      <c r="M534" s="666">
        <v>140731.20000000004</v>
      </c>
    </row>
    <row r="535" spans="1:13" ht="14.4" customHeight="1" x14ac:dyDescent="0.3">
      <c r="A535" s="661" t="s">
        <v>613</v>
      </c>
      <c r="B535" s="662" t="s">
        <v>5088</v>
      </c>
      <c r="C535" s="662" t="s">
        <v>4639</v>
      </c>
      <c r="D535" s="662" t="s">
        <v>4640</v>
      </c>
      <c r="E535" s="662" t="s">
        <v>1159</v>
      </c>
      <c r="F535" s="665"/>
      <c r="G535" s="665"/>
      <c r="H535" s="678">
        <v>0</v>
      </c>
      <c r="I535" s="665">
        <v>30</v>
      </c>
      <c r="J535" s="665">
        <v>1688774.0956202471</v>
      </c>
      <c r="K535" s="678">
        <v>1</v>
      </c>
      <c r="L535" s="665">
        <v>30</v>
      </c>
      <c r="M535" s="666">
        <v>1688774.0956202471</v>
      </c>
    </row>
    <row r="536" spans="1:13" ht="14.4" customHeight="1" x14ac:dyDescent="0.3">
      <c r="A536" s="661" t="s">
        <v>613</v>
      </c>
      <c r="B536" s="662" t="s">
        <v>5090</v>
      </c>
      <c r="C536" s="662" t="s">
        <v>4647</v>
      </c>
      <c r="D536" s="662" t="s">
        <v>4648</v>
      </c>
      <c r="E536" s="662" t="s">
        <v>5091</v>
      </c>
      <c r="F536" s="665"/>
      <c r="G536" s="665"/>
      <c r="H536" s="678">
        <v>0</v>
      </c>
      <c r="I536" s="665">
        <v>63</v>
      </c>
      <c r="J536" s="665">
        <v>4082073.9405241702</v>
      </c>
      <c r="K536" s="678">
        <v>1</v>
      </c>
      <c r="L536" s="665">
        <v>63</v>
      </c>
      <c r="M536" s="666">
        <v>4082073.9405241702</v>
      </c>
    </row>
    <row r="537" spans="1:13" ht="14.4" customHeight="1" x14ac:dyDescent="0.3">
      <c r="A537" s="661" t="s">
        <v>613</v>
      </c>
      <c r="B537" s="662" t="s">
        <v>5090</v>
      </c>
      <c r="C537" s="662" t="s">
        <v>4644</v>
      </c>
      <c r="D537" s="662" t="s">
        <v>4645</v>
      </c>
      <c r="E537" s="662" t="s">
        <v>5092</v>
      </c>
      <c r="F537" s="665"/>
      <c r="G537" s="665"/>
      <c r="H537" s="678">
        <v>0</v>
      </c>
      <c r="I537" s="665">
        <v>112</v>
      </c>
      <c r="J537" s="665">
        <v>9488779.5435992703</v>
      </c>
      <c r="K537" s="678">
        <v>1</v>
      </c>
      <c r="L537" s="665">
        <v>112</v>
      </c>
      <c r="M537" s="666">
        <v>9488779.5435992703</v>
      </c>
    </row>
    <row r="538" spans="1:13" ht="14.4" customHeight="1" thickBot="1" x14ac:dyDescent="0.35">
      <c r="A538" s="667" t="s">
        <v>613</v>
      </c>
      <c r="B538" s="668" t="s">
        <v>5093</v>
      </c>
      <c r="C538" s="668" t="s">
        <v>3455</v>
      </c>
      <c r="D538" s="668" t="s">
        <v>3456</v>
      </c>
      <c r="E538" s="668" t="s">
        <v>5094</v>
      </c>
      <c r="F538" s="671"/>
      <c r="G538" s="671"/>
      <c r="H538" s="679">
        <v>0</v>
      </c>
      <c r="I538" s="671">
        <v>83.773999800000027</v>
      </c>
      <c r="J538" s="671">
        <v>456149.42891100002</v>
      </c>
      <c r="K538" s="679">
        <v>1</v>
      </c>
      <c r="L538" s="671">
        <v>83.773999800000027</v>
      </c>
      <c r="M538" s="672">
        <v>456149.42891100002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5091</v>
      </c>
      <c r="C3" s="459">
        <f>SUM(C6:C1048576)</f>
        <v>5168</v>
      </c>
      <c r="D3" s="459">
        <f>SUM(D6:D1048576)</f>
        <v>1753</v>
      </c>
      <c r="E3" s="460">
        <f>SUM(E6:E1048576)</f>
        <v>359</v>
      </c>
      <c r="F3" s="457">
        <f>IF(SUM($B3:$E3)=0,"",B3/SUM($B3:$E3))</f>
        <v>0.41152695820871393</v>
      </c>
      <c r="G3" s="455">
        <f t="shared" ref="G3:I3" si="0">IF(SUM($B3:$E3)=0,"",C3/SUM($B3:$E3))</f>
        <v>0.4177511923045833</v>
      </c>
      <c r="H3" s="455">
        <f t="shared" si="0"/>
        <v>0.14170236844232478</v>
      </c>
      <c r="I3" s="456">
        <f t="shared" si="0"/>
        <v>2.901948104437798E-2</v>
      </c>
      <c r="J3" s="459">
        <f>SUM(J6:J1048576)</f>
        <v>897</v>
      </c>
      <c r="K3" s="459">
        <f>SUM(K6:K1048576)</f>
        <v>1195</v>
      </c>
      <c r="L3" s="459">
        <f>SUM(L6:L1048576)</f>
        <v>1753</v>
      </c>
      <c r="M3" s="460">
        <f>SUM(M6:M1048576)</f>
        <v>276</v>
      </c>
      <c r="N3" s="457">
        <f>IF(SUM($J3:$M3)=0,"",J3/SUM($J3:$M3))</f>
        <v>0.21766561514195584</v>
      </c>
      <c r="O3" s="455">
        <f t="shared" ref="O3:Q3" si="1">IF(SUM($J3:$M3)=0,"",K3/SUM($J3:$M3))</f>
        <v>0.28997816064062121</v>
      </c>
      <c r="P3" s="455">
        <f t="shared" si="1"/>
        <v>0.42538218878912887</v>
      </c>
      <c r="Q3" s="456">
        <f t="shared" si="1"/>
        <v>6.697403542829411E-2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5096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5097</v>
      </c>
      <c r="B7" s="710">
        <v>1172</v>
      </c>
      <c r="C7" s="665">
        <v>2514</v>
      </c>
      <c r="D7" s="665">
        <v>398</v>
      </c>
      <c r="E7" s="666"/>
      <c r="F7" s="707">
        <v>0.28697355533790403</v>
      </c>
      <c r="G7" s="678">
        <v>0.61557296767874636</v>
      </c>
      <c r="H7" s="678">
        <v>9.7453476983349663E-2</v>
      </c>
      <c r="I7" s="713">
        <v>0</v>
      </c>
      <c r="J7" s="710">
        <v>188</v>
      </c>
      <c r="K7" s="665">
        <v>435</v>
      </c>
      <c r="L7" s="665">
        <v>398</v>
      </c>
      <c r="M7" s="666"/>
      <c r="N7" s="707">
        <v>0.18413320274240941</v>
      </c>
      <c r="O7" s="678">
        <v>0.42605288932419194</v>
      </c>
      <c r="P7" s="678">
        <v>0.38981390793339865</v>
      </c>
      <c r="Q7" s="701">
        <v>0</v>
      </c>
    </row>
    <row r="8" spans="1:17" ht="14.4" customHeight="1" x14ac:dyDescent="0.3">
      <c r="A8" s="704" t="s">
        <v>5098</v>
      </c>
      <c r="B8" s="710">
        <v>739</v>
      </c>
      <c r="C8" s="665">
        <v>94</v>
      </c>
      <c r="D8" s="665">
        <v>147</v>
      </c>
      <c r="E8" s="666"/>
      <c r="F8" s="707">
        <v>0.75408163265306127</v>
      </c>
      <c r="G8" s="678">
        <v>9.5918367346938774E-2</v>
      </c>
      <c r="H8" s="678">
        <v>0.15</v>
      </c>
      <c r="I8" s="713">
        <v>0</v>
      </c>
      <c r="J8" s="710">
        <v>253</v>
      </c>
      <c r="K8" s="665">
        <v>53</v>
      </c>
      <c r="L8" s="665">
        <v>147</v>
      </c>
      <c r="M8" s="666"/>
      <c r="N8" s="707">
        <v>0.55849889624724058</v>
      </c>
      <c r="O8" s="678">
        <v>0.11699779249448124</v>
      </c>
      <c r="P8" s="678">
        <v>0.32450331125827814</v>
      </c>
      <c r="Q8" s="701">
        <v>0</v>
      </c>
    </row>
    <row r="9" spans="1:17" ht="14.4" customHeight="1" x14ac:dyDescent="0.3">
      <c r="A9" s="704" t="s">
        <v>5099</v>
      </c>
      <c r="B9" s="710">
        <v>1833</v>
      </c>
      <c r="C9" s="665">
        <v>1566</v>
      </c>
      <c r="D9" s="665">
        <v>833</v>
      </c>
      <c r="E9" s="666"/>
      <c r="F9" s="707">
        <v>0.43312854442344045</v>
      </c>
      <c r="G9" s="678">
        <v>0.37003780718336482</v>
      </c>
      <c r="H9" s="678">
        <v>0.1968336483931947</v>
      </c>
      <c r="I9" s="713">
        <v>0</v>
      </c>
      <c r="J9" s="710">
        <v>203</v>
      </c>
      <c r="K9" s="665">
        <v>383</v>
      </c>
      <c r="L9" s="665">
        <v>833</v>
      </c>
      <c r="M9" s="666"/>
      <c r="N9" s="707">
        <v>0.14305849189570119</v>
      </c>
      <c r="O9" s="678">
        <v>0.26990838618745594</v>
      </c>
      <c r="P9" s="678">
        <v>0.58703312191684287</v>
      </c>
      <c r="Q9" s="701">
        <v>0</v>
      </c>
    </row>
    <row r="10" spans="1:17" ht="14.4" customHeight="1" x14ac:dyDescent="0.3">
      <c r="A10" s="704" t="s">
        <v>5100</v>
      </c>
      <c r="B10" s="710">
        <v>1196</v>
      </c>
      <c r="C10" s="665">
        <v>994</v>
      </c>
      <c r="D10" s="665">
        <v>375</v>
      </c>
      <c r="E10" s="666"/>
      <c r="F10" s="707">
        <v>0.4662768031189084</v>
      </c>
      <c r="G10" s="678">
        <v>0.38752436647173488</v>
      </c>
      <c r="H10" s="678">
        <v>0.14619883040935672</v>
      </c>
      <c r="I10" s="713">
        <v>0</v>
      </c>
      <c r="J10" s="710">
        <v>189</v>
      </c>
      <c r="K10" s="665">
        <v>324</v>
      </c>
      <c r="L10" s="665">
        <v>375</v>
      </c>
      <c r="M10" s="666"/>
      <c r="N10" s="707">
        <v>0.21283783783783783</v>
      </c>
      <c r="O10" s="678">
        <v>0.36486486486486486</v>
      </c>
      <c r="P10" s="678">
        <v>0.42229729729729731</v>
      </c>
      <c r="Q10" s="701">
        <v>0</v>
      </c>
    </row>
    <row r="11" spans="1:17" ht="14.4" customHeight="1" x14ac:dyDescent="0.3">
      <c r="A11" s="704" t="s">
        <v>5101</v>
      </c>
      <c r="B11" s="710">
        <v>132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49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5102</v>
      </c>
      <c r="B12" s="710">
        <v>4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4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5103</v>
      </c>
      <c r="B13" s="710">
        <v>14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10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x14ac:dyDescent="0.3">
      <c r="A14" s="704" t="s">
        <v>5104</v>
      </c>
      <c r="B14" s="710">
        <v>1</v>
      </c>
      <c r="C14" s="665"/>
      <c r="D14" s="665"/>
      <c r="E14" s="666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65"/>
      <c r="L14" s="665"/>
      <c r="M14" s="666"/>
      <c r="N14" s="707">
        <v>1</v>
      </c>
      <c r="O14" s="678">
        <v>0</v>
      </c>
      <c r="P14" s="678">
        <v>0</v>
      </c>
      <c r="Q14" s="701">
        <v>0</v>
      </c>
    </row>
    <row r="15" spans="1:17" ht="14.4" customHeight="1" thickBot="1" x14ac:dyDescent="0.35">
      <c r="A15" s="705" t="s">
        <v>5105</v>
      </c>
      <c r="B15" s="711"/>
      <c r="C15" s="671"/>
      <c r="D15" s="671"/>
      <c r="E15" s="672">
        <v>359</v>
      </c>
      <c r="F15" s="708">
        <v>0</v>
      </c>
      <c r="G15" s="679">
        <v>0</v>
      </c>
      <c r="H15" s="679">
        <v>0</v>
      </c>
      <c r="I15" s="714">
        <v>1</v>
      </c>
      <c r="J15" s="711"/>
      <c r="K15" s="671"/>
      <c r="L15" s="671"/>
      <c r="M15" s="672">
        <v>276</v>
      </c>
      <c r="N15" s="708">
        <v>0</v>
      </c>
      <c r="O15" s="679">
        <v>0</v>
      </c>
      <c r="P15" s="679">
        <v>0</v>
      </c>
      <c r="Q15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592</v>
      </c>
      <c r="C5" s="649">
        <v>27530756.629999917</v>
      </c>
      <c r="D5" s="649">
        <v>14093</v>
      </c>
      <c r="E5" s="649">
        <v>22871303.139999893</v>
      </c>
      <c r="F5" s="715">
        <v>0.83075461555158725</v>
      </c>
      <c r="G5" s="649">
        <v>9486</v>
      </c>
      <c r="H5" s="715">
        <v>0.67310012062726177</v>
      </c>
      <c r="I5" s="649">
        <v>4659453.4900000226</v>
      </c>
      <c r="J5" s="715">
        <v>0.16924538444841269</v>
      </c>
      <c r="K5" s="649">
        <v>4607</v>
      </c>
      <c r="L5" s="715">
        <v>0.32689987937273823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5106</v>
      </c>
      <c r="C6" s="649">
        <v>27492388.899999917</v>
      </c>
      <c r="D6" s="649">
        <v>13728</v>
      </c>
      <c r="E6" s="649">
        <v>22860612.529999893</v>
      </c>
      <c r="F6" s="715">
        <v>0.83152514003611966</v>
      </c>
      <c r="G6" s="649">
        <v>9185.5</v>
      </c>
      <c r="H6" s="715">
        <v>0.66910693473193472</v>
      </c>
      <c r="I6" s="649">
        <v>4631776.3700000225</v>
      </c>
      <c r="J6" s="715">
        <v>0.16847485996388029</v>
      </c>
      <c r="K6" s="649">
        <v>4542.5</v>
      </c>
      <c r="L6" s="715">
        <v>0.33089306526806528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5107</v>
      </c>
      <c r="C7" s="649">
        <v>0</v>
      </c>
      <c r="D7" s="649">
        <v>328</v>
      </c>
      <c r="E7" s="649">
        <v>0</v>
      </c>
      <c r="F7" s="715" t="s">
        <v>593</v>
      </c>
      <c r="G7" s="649">
        <v>291.5</v>
      </c>
      <c r="H7" s="715">
        <v>0.88871951219512191</v>
      </c>
      <c r="I7" s="649">
        <v>0</v>
      </c>
      <c r="J7" s="715" t="s">
        <v>593</v>
      </c>
      <c r="K7" s="649">
        <v>36.5</v>
      </c>
      <c r="L7" s="715">
        <v>0.11128048780487805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5108</v>
      </c>
      <c r="C8" s="649">
        <v>38367.729999999996</v>
      </c>
      <c r="D8" s="649">
        <v>37</v>
      </c>
      <c r="E8" s="649">
        <v>10690.61</v>
      </c>
      <c r="F8" s="715">
        <v>0.27863545745343815</v>
      </c>
      <c r="G8" s="649">
        <v>9</v>
      </c>
      <c r="H8" s="715">
        <v>0.24324324324324326</v>
      </c>
      <c r="I8" s="649">
        <v>27677.119999999999</v>
      </c>
      <c r="J8" s="715">
        <v>0.72136454254656202</v>
      </c>
      <c r="K8" s="649">
        <v>28</v>
      </c>
      <c r="L8" s="715">
        <v>0.7567567567567568</v>
      </c>
      <c r="M8" s="649" t="s">
        <v>1</v>
      </c>
      <c r="N8" s="277"/>
    </row>
    <row r="9" spans="1:14" ht="14.4" customHeight="1" x14ac:dyDescent="0.3">
      <c r="A9" s="645" t="s">
        <v>591</v>
      </c>
      <c r="B9" s="646" t="s">
        <v>3</v>
      </c>
      <c r="C9" s="649">
        <v>27530756.629999917</v>
      </c>
      <c r="D9" s="649">
        <v>14093</v>
      </c>
      <c r="E9" s="649">
        <v>22871303.139999893</v>
      </c>
      <c r="F9" s="715">
        <v>0.83075461555158725</v>
      </c>
      <c r="G9" s="649">
        <v>9486</v>
      </c>
      <c r="H9" s="715">
        <v>0.67310012062726177</v>
      </c>
      <c r="I9" s="649">
        <v>4659453.4900000226</v>
      </c>
      <c r="J9" s="715">
        <v>0.16924538444841269</v>
      </c>
      <c r="K9" s="649">
        <v>4607</v>
      </c>
      <c r="L9" s="715">
        <v>0.32689987937273823</v>
      </c>
      <c r="M9" s="649" t="s">
        <v>595</v>
      </c>
      <c r="N9" s="277"/>
    </row>
    <row r="11" spans="1:14" ht="14.4" customHeight="1" x14ac:dyDescent="0.3">
      <c r="A11" s="645">
        <v>32</v>
      </c>
      <c r="B11" s="646" t="s">
        <v>592</v>
      </c>
      <c r="C11" s="649" t="s">
        <v>593</v>
      </c>
      <c r="D11" s="649" t="s">
        <v>593</v>
      </c>
      <c r="E11" s="649" t="s">
        <v>593</v>
      </c>
      <c r="F11" s="715" t="s">
        <v>593</v>
      </c>
      <c r="G11" s="649" t="s">
        <v>593</v>
      </c>
      <c r="H11" s="715" t="s">
        <v>593</v>
      </c>
      <c r="I11" s="649" t="s">
        <v>593</v>
      </c>
      <c r="J11" s="715" t="s">
        <v>593</v>
      </c>
      <c r="K11" s="649" t="s">
        <v>593</v>
      </c>
      <c r="L11" s="715" t="s">
        <v>593</v>
      </c>
      <c r="M11" s="649" t="s">
        <v>74</v>
      </c>
      <c r="N11" s="277"/>
    </row>
    <row r="12" spans="1:14" ht="14.4" customHeight="1" x14ac:dyDescent="0.3">
      <c r="A12" s="645" t="s">
        <v>5109</v>
      </c>
      <c r="B12" s="646" t="s">
        <v>5106</v>
      </c>
      <c r="C12" s="649">
        <v>1710914.6399999994</v>
      </c>
      <c r="D12" s="649">
        <v>1009</v>
      </c>
      <c r="E12" s="649">
        <v>1349822.0499999993</v>
      </c>
      <c r="F12" s="715">
        <v>0.78894762978940891</v>
      </c>
      <c r="G12" s="649">
        <v>633</v>
      </c>
      <c r="H12" s="715">
        <v>0.62735381565906834</v>
      </c>
      <c r="I12" s="649">
        <v>361092.59</v>
      </c>
      <c r="J12" s="715">
        <v>0.21105237021059106</v>
      </c>
      <c r="K12" s="649">
        <v>376</v>
      </c>
      <c r="L12" s="715">
        <v>0.37264618434093161</v>
      </c>
      <c r="M12" s="649" t="s">
        <v>1</v>
      </c>
      <c r="N12" s="277"/>
    </row>
    <row r="13" spans="1:14" ht="14.4" customHeight="1" x14ac:dyDescent="0.3">
      <c r="A13" s="645" t="s">
        <v>5109</v>
      </c>
      <c r="B13" s="646" t="s">
        <v>5107</v>
      </c>
      <c r="C13" s="649">
        <v>0</v>
      </c>
      <c r="D13" s="649">
        <v>4</v>
      </c>
      <c r="E13" s="649">
        <v>0</v>
      </c>
      <c r="F13" s="715" t="s">
        <v>593</v>
      </c>
      <c r="G13" s="649">
        <v>2</v>
      </c>
      <c r="H13" s="715">
        <v>0.5</v>
      </c>
      <c r="I13" s="649">
        <v>0</v>
      </c>
      <c r="J13" s="715" t="s">
        <v>593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5109</v>
      </c>
      <c r="B14" s="646" t="s">
        <v>5108</v>
      </c>
      <c r="C14" s="649">
        <v>5000</v>
      </c>
      <c r="D14" s="649">
        <v>5</v>
      </c>
      <c r="E14" s="649" t="s">
        <v>593</v>
      </c>
      <c r="F14" s="715">
        <v>0</v>
      </c>
      <c r="G14" s="649" t="s">
        <v>593</v>
      </c>
      <c r="H14" s="715">
        <v>0</v>
      </c>
      <c r="I14" s="649">
        <v>5000</v>
      </c>
      <c r="J14" s="715">
        <v>1</v>
      </c>
      <c r="K14" s="649">
        <v>5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5109</v>
      </c>
      <c r="B15" s="646" t="s">
        <v>5110</v>
      </c>
      <c r="C15" s="649">
        <v>1715914.6399999994</v>
      </c>
      <c r="D15" s="649">
        <v>1018</v>
      </c>
      <c r="E15" s="649">
        <v>1349822.0499999993</v>
      </c>
      <c r="F15" s="715">
        <v>0.78664871697813576</v>
      </c>
      <c r="G15" s="649">
        <v>635</v>
      </c>
      <c r="H15" s="715">
        <v>0.62377210216110024</v>
      </c>
      <c r="I15" s="649">
        <v>366092.59</v>
      </c>
      <c r="J15" s="715">
        <v>0.21335128302186415</v>
      </c>
      <c r="K15" s="649">
        <v>383</v>
      </c>
      <c r="L15" s="715">
        <v>0.37622789783889982</v>
      </c>
      <c r="M15" s="649" t="s">
        <v>599</v>
      </c>
      <c r="N15" s="277"/>
    </row>
    <row r="16" spans="1:14" ht="14.4" customHeight="1" x14ac:dyDescent="0.3">
      <c r="A16" s="645" t="s">
        <v>593</v>
      </c>
      <c r="B16" s="646" t="s">
        <v>593</v>
      </c>
      <c r="C16" s="649" t="s">
        <v>593</v>
      </c>
      <c r="D16" s="649" t="s">
        <v>593</v>
      </c>
      <c r="E16" s="649" t="s">
        <v>593</v>
      </c>
      <c r="F16" s="715" t="s">
        <v>593</v>
      </c>
      <c r="G16" s="649" t="s">
        <v>593</v>
      </c>
      <c r="H16" s="715" t="s">
        <v>593</v>
      </c>
      <c r="I16" s="649" t="s">
        <v>593</v>
      </c>
      <c r="J16" s="715" t="s">
        <v>593</v>
      </c>
      <c r="K16" s="649" t="s">
        <v>593</v>
      </c>
      <c r="L16" s="715" t="s">
        <v>593</v>
      </c>
      <c r="M16" s="649" t="s">
        <v>600</v>
      </c>
      <c r="N16" s="277"/>
    </row>
    <row r="17" spans="1:14" ht="14.4" customHeight="1" x14ac:dyDescent="0.3">
      <c r="A17" s="645" t="s">
        <v>5111</v>
      </c>
      <c r="B17" s="646" t="s">
        <v>5106</v>
      </c>
      <c r="C17" s="649">
        <v>23981592.179999918</v>
      </c>
      <c r="D17" s="649">
        <v>12218</v>
      </c>
      <c r="E17" s="649">
        <v>19818943.099999912</v>
      </c>
      <c r="F17" s="715">
        <v>0.82642315619596118</v>
      </c>
      <c r="G17" s="649">
        <v>8140.5</v>
      </c>
      <c r="H17" s="715">
        <v>0.66627107546243247</v>
      </c>
      <c r="I17" s="649">
        <v>4162649.0800000075</v>
      </c>
      <c r="J17" s="715">
        <v>0.17357684380403895</v>
      </c>
      <c r="K17" s="649">
        <v>4077.5</v>
      </c>
      <c r="L17" s="715">
        <v>0.33372892453756753</v>
      </c>
      <c r="M17" s="649" t="s">
        <v>1</v>
      </c>
      <c r="N17" s="277"/>
    </row>
    <row r="18" spans="1:14" ht="14.4" customHeight="1" x14ac:dyDescent="0.3">
      <c r="A18" s="645" t="s">
        <v>5111</v>
      </c>
      <c r="B18" s="646" t="s">
        <v>5107</v>
      </c>
      <c r="C18" s="649">
        <v>0</v>
      </c>
      <c r="D18" s="649">
        <v>324</v>
      </c>
      <c r="E18" s="649">
        <v>0</v>
      </c>
      <c r="F18" s="715" t="s">
        <v>593</v>
      </c>
      <c r="G18" s="649">
        <v>289.5</v>
      </c>
      <c r="H18" s="715">
        <v>0.89351851851851849</v>
      </c>
      <c r="I18" s="649">
        <v>0</v>
      </c>
      <c r="J18" s="715" t="s">
        <v>593</v>
      </c>
      <c r="K18" s="649">
        <v>34.5</v>
      </c>
      <c r="L18" s="715">
        <v>0.10648148148148148</v>
      </c>
      <c r="M18" s="649" t="s">
        <v>1</v>
      </c>
      <c r="N18" s="277"/>
    </row>
    <row r="19" spans="1:14" ht="14.4" customHeight="1" x14ac:dyDescent="0.3">
      <c r="A19" s="645" t="s">
        <v>5111</v>
      </c>
      <c r="B19" s="646" t="s">
        <v>5108</v>
      </c>
      <c r="C19" s="649">
        <v>32367.73</v>
      </c>
      <c r="D19" s="649">
        <v>31</v>
      </c>
      <c r="E19" s="649">
        <v>10690.61</v>
      </c>
      <c r="F19" s="715">
        <v>0.33028605960319124</v>
      </c>
      <c r="G19" s="649">
        <v>9</v>
      </c>
      <c r="H19" s="715">
        <v>0.29032258064516131</v>
      </c>
      <c r="I19" s="649">
        <v>21677.119999999999</v>
      </c>
      <c r="J19" s="715">
        <v>0.66971394039680876</v>
      </c>
      <c r="K19" s="649">
        <v>22</v>
      </c>
      <c r="L19" s="715">
        <v>0.70967741935483875</v>
      </c>
      <c r="M19" s="649" t="s">
        <v>1</v>
      </c>
      <c r="N19" s="277"/>
    </row>
    <row r="20" spans="1:14" ht="14.4" customHeight="1" x14ac:dyDescent="0.3">
      <c r="A20" s="645" t="s">
        <v>5111</v>
      </c>
      <c r="B20" s="646" t="s">
        <v>5112</v>
      </c>
      <c r="C20" s="649">
        <v>24013959.909999918</v>
      </c>
      <c r="D20" s="649">
        <v>12573</v>
      </c>
      <c r="E20" s="649">
        <v>19829633.709999911</v>
      </c>
      <c r="F20" s="715">
        <v>0.82575442718809711</v>
      </c>
      <c r="G20" s="649">
        <v>8439</v>
      </c>
      <c r="H20" s="715">
        <v>0.67120019088523031</v>
      </c>
      <c r="I20" s="649">
        <v>4184326.2000000076</v>
      </c>
      <c r="J20" s="715">
        <v>0.17424557281190289</v>
      </c>
      <c r="K20" s="649">
        <v>4134</v>
      </c>
      <c r="L20" s="715">
        <v>0.32879980911476975</v>
      </c>
      <c r="M20" s="649" t="s">
        <v>599</v>
      </c>
      <c r="N20" s="277"/>
    </row>
    <row r="21" spans="1:14" ht="14.4" customHeight="1" x14ac:dyDescent="0.3">
      <c r="A21" s="645" t="s">
        <v>593</v>
      </c>
      <c r="B21" s="646" t="s">
        <v>593</v>
      </c>
      <c r="C21" s="649" t="s">
        <v>593</v>
      </c>
      <c r="D21" s="649" t="s">
        <v>593</v>
      </c>
      <c r="E21" s="649" t="s">
        <v>593</v>
      </c>
      <c r="F21" s="715" t="s">
        <v>593</v>
      </c>
      <c r="G21" s="649" t="s">
        <v>593</v>
      </c>
      <c r="H21" s="715" t="s">
        <v>593</v>
      </c>
      <c r="I21" s="649" t="s">
        <v>593</v>
      </c>
      <c r="J21" s="715" t="s">
        <v>593</v>
      </c>
      <c r="K21" s="649" t="s">
        <v>593</v>
      </c>
      <c r="L21" s="715" t="s">
        <v>593</v>
      </c>
      <c r="M21" s="649" t="s">
        <v>600</v>
      </c>
      <c r="N21" s="277"/>
    </row>
    <row r="22" spans="1:14" ht="14.4" customHeight="1" x14ac:dyDescent="0.3">
      <c r="A22" s="645" t="s">
        <v>5113</v>
      </c>
      <c r="B22" s="646" t="s">
        <v>5106</v>
      </c>
      <c r="C22" s="649">
        <v>1185500.1399999987</v>
      </c>
      <c r="D22" s="649">
        <v>374</v>
      </c>
      <c r="E22" s="649">
        <v>1110311.6399999987</v>
      </c>
      <c r="F22" s="715">
        <v>0.93657655746881641</v>
      </c>
      <c r="G22" s="649">
        <v>289</v>
      </c>
      <c r="H22" s="715">
        <v>0.77272727272727271</v>
      </c>
      <c r="I22" s="649">
        <v>75188.500000000015</v>
      </c>
      <c r="J22" s="715">
        <v>6.342344253118358E-2</v>
      </c>
      <c r="K22" s="649">
        <v>85</v>
      </c>
      <c r="L22" s="715">
        <v>0.22727272727272727</v>
      </c>
      <c r="M22" s="649" t="s">
        <v>1</v>
      </c>
      <c r="N22" s="277"/>
    </row>
    <row r="23" spans="1:14" ht="14.4" customHeight="1" x14ac:dyDescent="0.3">
      <c r="A23" s="645" t="s">
        <v>5113</v>
      </c>
      <c r="B23" s="646" t="s">
        <v>5114</v>
      </c>
      <c r="C23" s="649">
        <v>1185500.1399999987</v>
      </c>
      <c r="D23" s="649">
        <v>374</v>
      </c>
      <c r="E23" s="649">
        <v>1110311.6399999987</v>
      </c>
      <c r="F23" s="715">
        <v>0.93657655746881641</v>
      </c>
      <c r="G23" s="649">
        <v>289</v>
      </c>
      <c r="H23" s="715">
        <v>0.77272727272727271</v>
      </c>
      <c r="I23" s="649">
        <v>75188.500000000015</v>
      </c>
      <c r="J23" s="715">
        <v>6.342344253118358E-2</v>
      </c>
      <c r="K23" s="649">
        <v>85</v>
      </c>
      <c r="L23" s="715">
        <v>0.22727272727272727</v>
      </c>
      <c r="M23" s="649" t="s">
        <v>599</v>
      </c>
      <c r="N23" s="277"/>
    </row>
    <row r="24" spans="1:14" ht="14.4" customHeight="1" x14ac:dyDescent="0.3">
      <c r="A24" s="645" t="s">
        <v>593</v>
      </c>
      <c r="B24" s="646" t="s">
        <v>593</v>
      </c>
      <c r="C24" s="649" t="s">
        <v>593</v>
      </c>
      <c r="D24" s="649" t="s">
        <v>593</v>
      </c>
      <c r="E24" s="649" t="s">
        <v>593</v>
      </c>
      <c r="F24" s="715" t="s">
        <v>593</v>
      </c>
      <c r="G24" s="649" t="s">
        <v>593</v>
      </c>
      <c r="H24" s="715" t="s">
        <v>593</v>
      </c>
      <c r="I24" s="649" t="s">
        <v>593</v>
      </c>
      <c r="J24" s="715" t="s">
        <v>593</v>
      </c>
      <c r="K24" s="649" t="s">
        <v>593</v>
      </c>
      <c r="L24" s="715" t="s">
        <v>593</v>
      </c>
      <c r="M24" s="649" t="s">
        <v>600</v>
      </c>
      <c r="N24" s="277"/>
    </row>
    <row r="25" spans="1:14" ht="14.4" customHeight="1" x14ac:dyDescent="0.3">
      <c r="A25" s="645" t="s">
        <v>5115</v>
      </c>
      <c r="B25" s="646" t="s">
        <v>5106</v>
      </c>
      <c r="C25" s="649">
        <v>614381.94000000006</v>
      </c>
      <c r="D25" s="649">
        <v>127</v>
      </c>
      <c r="E25" s="649">
        <v>581535.74000000011</v>
      </c>
      <c r="F25" s="715">
        <v>0.94653781652501057</v>
      </c>
      <c r="G25" s="649">
        <v>123</v>
      </c>
      <c r="H25" s="715">
        <v>0.96850393700787396</v>
      </c>
      <c r="I25" s="649">
        <v>32846.199999999997</v>
      </c>
      <c r="J25" s="715">
        <v>5.3462183474989503E-2</v>
      </c>
      <c r="K25" s="649">
        <v>4</v>
      </c>
      <c r="L25" s="715">
        <v>3.1496062992125984E-2</v>
      </c>
      <c r="M25" s="649" t="s">
        <v>1</v>
      </c>
      <c r="N25" s="277"/>
    </row>
    <row r="26" spans="1:14" ht="14.4" customHeight="1" x14ac:dyDescent="0.3">
      <c r="A26" s="645" t="s">
        <v>5115</v>
      </c>
      <c r="B26" s="646" t="s">
        <v>5108</v>
      </c>
      <c r="C26" s="649">
        <v>1000</v>
      </c>
      <c r="D26" s="649">
        <v>1</v>
      </c>
      <c r="E26" s="649" t="s">
        <v>593</v>
      </c>
      <c r="F26" s="715">
        <v>0</v>
      </c>
      <c r="G26" s="649" t="s">
        <v>593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5115</v>
      </c>
      <c r="B27" s="646" t="s">
        <v>5116</v>
      </c>
      <c r="C27" s="649">
        <v>615381.94000000006</v>
      </c>
      <c r="D27" s="649">
        <v>128</v>
      </c>
      <c r="E27" s="649">
        <v>581535.74000000011</v>
      </c>
      <c r="F27" s="715">
        <v>0.94499968588613448</v>
      </c>
      <c r="G27" s="649">
        <v>123</v>
      </c>
      <c r="H27" s="715">
        <v>0.9609375</v>
      </c>
      <c r="I27" s="649">
        <v>33846.199999999997</v>
      </c>
      <c r="J27" s="715">
        <v>5.5000314113865599E-2</v>
      </c>
      <c r="K27" s="649">
        <v>5</v>
      </c>
      <c r="L27" s="715">
        <v>3.90625E-2</v>
      </c>
      <c r="M27" s="649" t="s">
        <v>599</v>
      </c>
      <c r="N27" s="277"/>
    </row>
    <row r="28" spans="1:14" ht="14.4" customHeight="1" x14ac:dyDescent="0.3">
      <c r="A28" s="645" t="s">
        <v>593</v>
      </c>
      <c r="B28" s="646" t="s">
        <v>593</v>
      </c>
      <c r="C28" s="649" t="s">
        <v>593</v>
      </c>
      <c r="D28" s="649" t="s">
        <v>593</v>
      </c>
      <c r="E28" s="649" t="s">
        <v>593</v>
      </c>
      <c r="F28" s="715" t="s">
        <v>593</v>
      </c>
      <c r="G28" s="649" t="s">
        <v>593</v>
      </c>
      <c r="H28" s="715" t="s">
        <v>593</v>
      </c>
      <c r="I28" s="649" t="s">
        <v>593</v>
      </c>
      <c r="J28" s="715" t="s">
        <v>593</v>
      </c>
      <c r="K28" s="649" t="s">
        <v>593</v>
      </c>
      <c r="L28" s="715" t="s">
        <v>593</v>
      </c>
      <c r="M28" s="649" t="s">
        <v>600</v>
      </c>
      <c r="N28" s="277"/>
    </row>
    <row r="29" spans="1:14" ht="14.4" customHeight="1" x14ac:dyDescent="0.3">
      <c r="A29" s="645" t="s">
        <v>591</v>
      </c>
      <c r="B29" s="646" t="s">
        <v>594</v>
      </c>
      <c r="C29" s="649">
        <v>27530756.629999917</v>
      </c>
      <c r="D29" s="649">
        <v>14093</v>
      </c>
      <c r="E29" s="649">
        <v>22871303.139999907</v>
      </c>
      <c r="F29" s="715">
        <v>0.83075461555158781</v>
      </c>
      <c r="G29" s="649">
        <v>9486</v>
      </c>
      <c r="H29" s="715">
        <v>0.67310012062726177</v>
      </c>
      <c r="I29" s="649">
        <v>4659453.4900000077</v>
      </c>
      <c r="J29" s="715">
        <v>0.16924538444841214</v>
      </c>
      <c r="K29" s="649">
        <v>4607</v>
      </c>
      <c r="L29" s="715">
        <v>0.32689987937273823</v>
      </c>
      <c r="M29" s="649" t="s">
        <v>595</v>
      </c>
      <c r="N29" s="277"/>
    </row>
    <row r="30" spans="1:14" ht="14.4" customHeight="1" x14ac:dyDescent="0.3">
      <c r="A30" s="716" t="s">
        <v>5117</v>
      </c>
    </row>
    <row r="31" spans="1:14" ht="14.4" customHeight="1" x14ac:dyDescent="0.3">
      <c r="A31" s="717" t="s">
        <v>5118</v>
      </c>
    </row>
    <row r="32" spans="1:14" ht="14.4" customHeight="1" x14ac:dyDescent="0.3">
      <c r="A32" s="716" t="s">
        <v>5119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5120</v>
      </c>
      <c r="B5" s="709">
        <v>1741745.9600000002</v>
      </c>
      <c r="C5" s="656">
        <v>1</v>
      </c>
      <c r="D5" s="722">
        <v>1145</v>
      </c>
      <c r="E5" s="725" t="s">
        <v>5120</v>
      </c>
      <c r="F5" s="709">
        <v>1195756.0899999999</v>
      </c>
      <c r="G5" s="677">
        <v>0.68652726486014048</v>
      </c>
      <c r="H5" s="659">
        <v>793</v>
      </c>
      <c r="I5" s="700">
        <v>0.69257641921397384</v>
      </c>
      <c r="J5" s="728">
        <v>545989.87000000034</v>
      </c>
      <c r="K5" s="677">
        <v>0.31347273513985946</v>
      </c>
      <c r="L5" s="659">
        <v>352</v>
      </c>
      <c r="M5" s="700">
        <v>0.30742358078602622</v>
      </c>
    </row>
    <row r="6" spans="1:13" ht="14.4" customHeight="1" x14ac:dyDescent="0.3">
      <c r="A6" s="719" t="s">
        <v>5121</v>
      </c>
      <c r="B6" s="710">
        <v>1227712.5099999995</v>
      </c>
      <c r="C6" s="662">
        <v>1</v>
      </c>
      <c r="D6" s="723">
        <v>595</v>
      </c>
      <c r="E6" s="726" t="s">
        <v>5121</v>
      </c>
      <c r="F6" s="710">
        <v>827294.90999999968</v>
      </c>
      <c r="G6" s="678">
        <v>0.67385068023783512</v>
      </c>
      <c r="H6" s="665">
        <v>332</v>
      </c>
      <c r="I6" s="701">
        <v>0.55798319327731094</v>
      </c>
      <c r="J6" s="729">
        <v>400417.59999999986</v>
      </c>
      <c r="K6" s="678">
        <v>0.32614931976216482</v>
      </c>
      <c r="L6" s="665">
        <v>263</v>
      </c>
      <c r="M6" s="701">
        <v>0.44201680672268906</v>
      </c>
    </row>
    <row r="7" spans="1:13" ht="14.4" customHeight="1" x14ac:dyDescent="0.3">
      <c r="A7" s="719" t="s">
        <v>5122</v>
      </c>
      <c r="B7" s="710">
        <v>2188682.0099999993</v>
      </c>
      <c r="C7" s="662">
        <v>1</v>
      </c>
      <c r="D7" s="723">
        <v>545</v>
      </c>
      <c r="E7" s="726" t="s">
        <v>5122</v>
      </c>
      <c r="F7" s="710">
        <v>1938200.8999999994</v>
      </c>
      <c r="G7" s="678">
        <v>0.88555618913320355</v>
      </c>
      <c r="H7" s="665">
        <v>374</v>
      </c>
      <c r="I7" s="701">
        <v>0.68623853211009178</v>
      </c>
      <c r="J7" s="729">
        <v>250481.11</v>
      </c>
      <c r="K7" s="678">
        <v>0.11444381086679653</v>
      </c>
      <c r="L7" s="665">
        <v>171</v>
      </c>
      <c r="M7" s="701">
        <v>0.31376146788990827</v>
      </c>
    </row>
    <row r="8" spans="1:13" ht="14.4" customHeight="1" x14ac:dyDescent="0.3">
      <c r="A8" s="719" t="s">
        <v>5123</v>
      </c>
      <c r="B8" s="710">
        <v>725516.21999999974</v>
      </c>
      <c r="C8" s="662">
        <v>1</v>
      </c>
      <c r="D8" s="723">
        <v>303</v>
      </c>
      <c r="E8" s="726" t="s">
        <v>5123</v>
      </c>
      <c r="F8" s="710">
        <v>624801.9099999998</v>
      </c>
      <c r="G8" s="678">
        <v>0.86118255219711015</v>
      </c>
      <c r="H8" s="665">
        <v>218</v>
      </c>
      <c r="I8" s="701">
        <v>0.71947194719471952</v>
      </c>
      <c r="J8" s="729">
        <v>100714.30999999997</v>
      </c>
      <c r="K8" s="678">
        <v>0.13881744780288993</v>
      </c>
      <c r="L8" s="665">
        <v>85</v>
      </c>
      <c r="M8" s="701">
        <v>0.28052805280528054</v>
      </c>
    </row>
    <row r="9" spans="1:13" ht="14.4" customHeight="1" x14ac:dyDescent="0.3">
      <c r="A9" s="719" t="s">
        <v>5124</v>
      </c>
      <c r="B9" s="710">
        <v>234090.60999999987</v>
      </c>
      <c r="C9" s="662">
        <v>1</v>
      </c>
      <c r="D9" s="723">
        <v>325</v>
      </c>
      <c r="E9" s="726" t="s">
        <v>5124</v>
      </c>
      <c r="F9" s="710">
        <v>154724.87999999992</v>
      </c>
      <c r="G9" s="678">
        <v>0.66096149691779604</v>
      </c>
      <c r="H9" s="665">
        <v>152</v>
      </c>
      <c r="I9" s="701">
        <v>0.46769230769230768</v>
      </c>
      <c r="J9" s="729">
        <v>79365.729999999967</v>
      </c>
      <c r="K9" s="678">
        <v>0.33903850308220401</v>
      </c>
      <c r="L9" s="665">
        <v>173</v>
      </c>
      <c r="M9" s="701">
        <v>0.53230769230769226</v>
      </c>
    </row>
    <row r="10" spans="1:13" ht="14.4" customHeight="1" x14ac:dyDescent="0.3">
      <c r="A10" s="719" t="s">
        <v>5125</v>
      </c>
      <c r="B10" s="710">
        <v>814692.87999999977</v>
      </c>
      <c r="C10" s="662">
        <v>1</v>
      </c>
      <c r="D10" s="723">
        <v>380</v>
      </c>
      <c r="E10" s="726" t="s">
        <v>5125</v>
      </c>
      <c r="F10" s="710">
        <v>756221.7899999998</v>
      </c>
      <c r="G10" s="678">
        <v>0.92822928561742191</v>
      </c>
      <c r="H10" s="665">
        <v>289</v>
      </c>
      <c r="I10" s="701">
        <v>0.76052631578947372</v>
      </c>
      <c r="J10" s="729">
        <v>58471.090000000011</v>
      </c>
      <c r="K10" s="678">
        <v>7.1770714382578163E-2</v>
      </c>
      <c r="L10" s="665">
        <v>91</v>
      </c>
      <c r="M10" s="701">
        <v>0.23947368421052631</v>
      </c>
    </row>
    <row r="11" spans="1:13" ht="14.4" customHeight="1" x14ac:dyDescent="0.3">
      <c r="A11" s="719" t="s">
        <v>5126</v>
      </c>
      <c r="B11" s="710">
        <v>808173.99</v>
      </c>
      <c r="C11" s="662">
        <v>1</v>
      </c>
      <c r="D11" s="723">
        <v>632</v>
      </c>
      <c r="E11" s="726" t="s">
        <v>5126</v>
      </c>
      <c r="F11" s="710">
        <v>637984.75</v>
      </c>
      <c r="G11" s="678">
        <v>0.78941509859776604</v>
      </c>
      <c r="H11" s="665">
        <v>395</v>
      </c>
      <c r="I11" s="701">
        <v>0.625</v>
      </c>
      <c r="J11" s="729">
        <v>170189.24000000002</v>
      </c>
      <c r="K11" s="678">
        <v>0.21058490140223396</v>
      </c>
      <c r="L11" s="665">
        <v>237</v>
      </c>
      <c r="M11" s="701">
        <v>0.375</v>
      </c>
    </row>
    <row r="12" spans="1:13" ht="14.4" customHeight="1" x14ac:dyDescent="0.3">
      <c r="A12" s="719" t="s">
        <v>5127</v>
      </c>
      <c r="B12" s="710">
        <v>1235113.9300000002</v>
      </c>
      <c r="C12" s="662">
        <v>1</v>
      </c>
      <c r="D12" s="723">
        <v>740</v>
      </c>
      <c r="E12" s="726" t="s">
        <v>5127</v>
      </c>
      <c r="F12" s="710">
        <v>758490.51000000013</v>
      </c>
      <c r="G12" s="678">
        <v>0.614105704402508</v>
      </c>
      <c r="H12" s="665">
        <v>432</v>
      </c>
      <c r="I12" s="701">
        <v>0.58378378378378382</v>
      </c>
      <c r="J12" s="729">
        <v>476623.42</v>
      </c>
      <c r="K12" s="678">
        <v>0.38589429559749189</v>
      </c>
      <c r="L12" s="665">
        <v>308</v>
      </c>
      <c r="M12" s="701">
        <v>0.41621621621621624</v>
      </c>
    </row>
    <row r="13" spans="1:13" ht="14.4" customHeight="1" x14ac:dyDescent="0.3">
      <c r="A13" s="719" t="s">
        <v>5128</v>
      </c>
      <c r="B13" s="710">
        <v>97492.739999999991</v>
      </c>
      <c r="C13" s="662">
        <v>1</v>
      </c>
      <c r="D13" s="723">
        <v>74</v>
      </c>
      <c r="E13" s="726" t="s">
        <v>5128</v>
      </c>
      <c r="F13" s="710">
        <v>81072.87</v>
      </c>
      <c r="G13" s="678">
        <v>0.83157853600175768</v>
      </c>
      <c r="H13" s="665">
        <v>41</v>
      </c>
      <c r="I13" s="701">
        <v>0.55405405405405406</v>
      </c>
      <c r="J13" s="729">
        <v>16419.87</v>
      </c>
      <c r="K13" s="678">
        <v>0.16842146399824234</v>
      </c>
      <c r="L13" s="665">
        <v>33</v>
      </c>
      <c r="M13" s="701">
        <v>0.44594594594594594</v>
      </c>
    </row>
    <row r="14" spans="1:13" ht="14.4" customHeight="1" x14ac:dyDescent="0.3">
      <c r="A14" s="719" t="s">
        <v>5129</v>
      </c>
      <c r="B14" s="710">
        <v>1479904.5</v>
      </c>
      <c r="C14" s="662">
        <v>1</v>
      </c>
      <c r="D14" s="723">
        <v>787</v>
      </c>
      <c r="E14" s="726" t="s">
        <v>5129</v>
      </c>
      <c r="F14" s="710">
        <v>1245393.26</v>
      </c>
      <c r="G14" s="678">
        <v>0.841536234263765</v>
      </c>
      <c r="H14" s="665">
        <v>517</v>
      </c>
      <c r="I14" s="701">
        <v>0.65692503176620076</v>
      </c>
      <c r="J14" s="729">
        <v>234511.24</v>
      </c>
      <c r="K14" s="678">
        <v>0.158463765736235</v>
      </c>
      <c r="L14" s="665">
        <v>270</v>
      </c>
      <c r="M14" s="701">
        <v>0.34307496823379924</v>
      </c>
    </row>
    <row r="15" spans="1:13" ht="14.4" customHeight="1" x14ac:dyDescent="0.3">
      <c r="A15" s="719" t="s">
        <v>5130</v>
      </c>
      <c r="B15" s="710">
        <v>660986.82999999973</v>
      </c>
      <c r="C15" s="662">
        <v>1</v>
      </c>
      <c r="D15" s="723">
        <v>505</v>
      </c>
      <c r="E15" s="726" t="s">
        <v>5130</v>
      </c>
      <c r="F15" s="710">
        <v>458201.01999999984</v>
      </c>
      <c r="G15" s="678">
        <v>0.69320748796159837</v>
      </c>
      <c r="H15" s="665">
        <v>348</v>
      </c>
      <c r="I15" s="701">
        <v>0.68910891089108905</v>
      </c>
      <c r="J15" s="729">
        <v>202785.80999999988</v>
      </c>
      <c r="K15" s="678">
        <v>0.30679251203840169</v>
      </c>
      <c r="L15" s="665">
        <v>157</v>
      </c>
      <c r="M15" s="701">
        <v>0.31089108910891089</v>
      </c>
    </row>
    <row r="16" spans="1:13" ht="14.4" customHeight="1" x14ac:dyDescent="0.3">
      <c r="A16" s="719" t="s">
        <v>5131</v>
      </c>
      <c r="B16" s="710">
        <v>1527086.9599999995</v>
      </c>
      <c r="C16" s="662">
        <v>1</v>
      </c>
      <c r="D16" s="723">
        <v>1219</v>
      </c>
      <c r="E16" s="726" t="s">
        <v>5131</v>
      </c>
      <c r="F16" s="710">
        <v>1200313.8299999996</v>
      </c>
      <c r="G16" s="678">
        <v>0.78601537531300769</v>
      </c>
      <c r="H16" s="665">
        <v>899</v>
      </c>
      <c r="I16" s="701">
        <v>0.73748974569319115</v>
      </c>
      <c r="J16" s="729">
        <v>326773.13</v>
      </c>
      <c r="K16" s="678">
        <v>0.21398462468699236</v>
      </c>
      <c r="L16" s="665">
        <v>320</v>
      </c>
      <c r="M16" s="701">
        <v>0.26251025430680885</v>
      </c>
    </row>
    <row r="17" spans="1:13" ht="14.4" customHeight="1" x14ac:dyDescent="0.3">
      <c r="A17" s="719" t="s">
        <v>5132</v>
      </c>
      <c r="B17" s="710">
        <v>576920.03</v>
      </c>
      <c r="C17" s="662">
        <v>1</v>
      </c>
      <c r="D17" s="723">
        <v>461</v>
      </c>
      <c r="E17" s="726" t="s">
        <v>5132</v>
      </c>
      <c r="F17" s="710">
        <v>457574.78</v>
      </c>
      <c r="G17" s="678">
        <v>0.79313380747068185</v>
      </c>
      <c r="H17" s="665">
        <v>298</v>
      </c>
      <c r="I17" s="701">
        <v>0.6464208242950108</v>
      </c>
      <c r="J17" s="729">
        <v>119345.24999999999</v>
      </c>
      <c r="K17" s="678">
        <v>0.20686619252931812</v>
      </c>
      <c r="L17" s="665">
        <v>163</v>
      </c>
      <c r="M17" s="701">
        <v>0.35357917570498915</v>
      </c>
    </row>
    <row r="18" spans="1:13" ht="14.4" customHeight="1" x14ac:dyDescent="0.3">
      <c r="A18" s="719" t="s">
        <v>5133</v>
      </c>
      <c r="B18" s="710">
        <v>1077037.29</v>
      </c>
      <c r="C18" s="662">
        <v>1</v>
      </c>
      <c r="D18" s="723">
        <v>823</v>
      </c>
      <c r="E18" s="726" t="s">
        <v>5133</v>
      </c>
      <c r="F18" s="710">
        <v>927045.46</v>
      </c>
      <c r="G18" s="678">
        <v>0.86073664171831965</v>
      </c>
      <c r="H18" s="665">
        <v>525</v>
      </c>
      <c r="I18" s="701">
        <v>0.63791008505467806</v>
      </c>
      <c r="J18" s="729">
        <v>149991.83000000002</v>
      </c>
      <c r="K18" s="678">
        <v>0.13926335828168029</v>
      </c>
      <c r="L18" s="665">
        <v>298</v>
      </c>
      <c r="M18" s="701">
        <v>0.362089914945322</v>
      </c>
    </row>
    <row r="19" spans="1:13" ht="14.4" customHeight="1" x14ac:dyDescent="0.3">
      <c r="A19" s="719" t="s">
        <v>5134</v>
      </c>
      <c r="B19" s="710">
        <v>2101002.3500000006</v>
      </c>
      <c r="C19" s="662">
        <v>1</v>
      </c>
      <c r="D19" s="723">
        <v>376</v>
      </c>
      <c r="E19" s="726" t="s">
        <v>5134</v>
      </c>
      <c r="F19" s="710">
        <v>1887031.2800000005</v>
      </c>
      <c r="G19" s="678">
        <v>0.89815762462140991</v>
      </c>
      <c r="H19" s="665">
        <v>293</v>
      </c>
      <c r="I19" s="701">
        <v>0.7792553191489362</v>
      </c>
      <c r="J19" s="729">
        <v>213971.06999999995</v>
      </c>
      <c r="K19" s="678">
        <v>0.10184237537859007</v>
      </c>
      <c r="L19" s="665">
        <v>83</v>
      </c>
      <c r="M19" s="701">
        <v>0.22074468085106383</v>
      </c>
    </row>
    <row r="20" spans="1:13" ht="14.4" customHeight="1" x14ac:dyDescent="0.3">
      <c r="A20" s="719" t="s">
        <v>5135</v>
      </c>
      <c r="B20" s="710">
        <v>731143.63</v>
      </c>
      <c r="C20" s="662">
        <v>1</v>
      </c>
      <c r="D20" s="723">
        <v>443</v>
      </c>
      <c r="E20" s="726" t="s">
        <v>5135</v>
      </c>
      <c r="F20" s="710">
        <v>633104.14</v>
      </c>
      <c r="G20" s="678">
        <v>0.86590939730952732</v>
      </c>
      <c r="H20" s="665">
        <v>300</v>
      </c>
      <c r="I20" s="701">
        <v>0.67720090293453727</v>
      </c>
      <c r="J20" s="729">
        <v>98039.49</v>
      </c>
      <c r="K20" s="678">
        <v>0.13409060269047274</v>
      </c>
      <c r="L20" s="665">
        <v>143</v>
      </c>
      <c r="M20" s="701">
        <v>0.32279909706546278</v>
      </c>
    </row>
    <row r="21" spans="1:13" ht="14.4" customHeight="1" x14ac:dyDescent="0.3">
      <c r="A21" s="719" t="s">
        <v>5136</v>
      </c>
      <c r="B21" s="710">
        <v>789740.60000000044</v>
      </c>
      <c r="C21" s="662">
        <v>1</v>
      </c>
      <c r="D21" s="723">
        <v>772</v>
      </c>
      <c r="E21" s="726" t="s">
        <v>5136</v>
      </c>
      <c r="F21" s="710">
        <v>601004.96000000043</v>
      </c>
      <c r="G21" s="678">
        <v>0.76101565501381097</v>
      </c>
      <c r="H21" s="665">
        <v>510</v>
      </c>
      <c r="I21" s="701">
        <v>0.6606217616580311</v>
      </c>
      <c r="J21" s="729">
        <v>188735.64</v>
      </c>
      <c r="K21" s="678">
        <v>0.23898434498618901</v>
      </c>
      <c r="L21" s="665">
        <v>262</v>
      </c>
      <c r="M21" s="701">
        <v>0.3393782383419689</v>
      </c>
    </row>
    <row r="22" spans="1:13" ht="14.4" customHeight="1" x14ac:dyDescent="0.3">
      <c r="A22" s="719" t="s">
        <v>5137</v>
      </c>
      <c r="B22" s="710">
        <v>1630906.7500000002</v>
      </c>
      <c r="C22" s="662">
        <v>1</v>
      </c>
      <c r="D22" s="723">
        <v>593</v>
      </c>
      <c r="E22" s="726" t="s">
        <v>5137</v>
      </c>
      <c r="F22" s="710">
        <v>1479392.2600000002</v>
      </c>
      <c r="G22" s="678">
        <v>0.90709800545003572</v>
      </c>
      <c r="H22" s="665">
        <v>463</v>
      </c>
      <c r="I22" s="701">
        <v>0.7807757166947723</v>
      </c>
      <c r="J22" s="729">
        <v>151514.49000000002</v>
      </c>
      <c r="K22" s="678">
        <v>9.2901994549964312E-2</v>
      </c>
      <c r="L22" s="665">
        <v>130</v>
      </c>
      <c r="M22" s="701">
        <v>0.21922428330522767</v>
      </c>
    </row>
    <row r="23" spans="1:13" ht="14.4" customHeight="1" x14ac:dyDescent="0.3">
      <c r="A23" s="719" t="s">
        <v>5138</v>
      </c>
      <c r="B23" s="710">
        <v>949717.97999999963</v>
      </c>
      <c r="C23" s="662">
        <v>1</v>
      </c>
      <c r="D23" s="723">
        <v>299</v>
      </c>
      <c r="E23" s="726" t="s">
        <v>5138</v>
      </c>
      <c r="F23" s="710">
        <v>817333.09999999963</v>
      </c>
      <c r="G23" s="678">
        <v>0.86060611382760166</v>
      </c>
      <c r="H23" s="665">
        <v>183</v>
      </c>
      <c r="I23" s="701">
        <v>0.61204013377926425</v>
      </c>
      <c r="J23" s="729">
        <v>132384.88</v>
      </c>
      <c r="K23" s="678">
        <v>0.13939388617239831</v>
      </c>
      <c r="L23" s="665">
        <v>116</v>
      </c>
      <c r="M23" s="701">
        <v>0.38795986622073581</v>
      </c>
    </row>
    <row r="24" spans="1:13" ht="14.4" customHeight="1" x14ac:dyDescent="0.3">
      <c r="A24" s="719" t="s">
        <v>5139</v>
      </c>
      <c r="B24" s="710">
        <v>225848.84999999992</v>
      </c>
      <c r="C24" s="662">
        <v>1</v>
      </c>
      <c r="D24" s="723">
        <v>340</v>
      </c>
      <c r="E24" s="726" t="s">
        <v>5139</v>
      </c>
      <c r="F24" s="710">
        <v>134646.65999999992</v>
      </c>
      <c r="G24" s="678">
        <v>0.59618041003972333</v>
      </c>
      <c r="H24" s="665">
        <v>200</v>
      </c>
      <c r="I24" s="701">
        <v>0.58823529411764708</v>
      </c>
      <c r="J24" s="729">
        <v>91202.19</v>
      </c>
      <c r="K24" s="678">
        <v>0.40381958996027667</v>
      </c>
      <c r="L24" s="665">
        <v>140</v>
      </c>
      <c r="M24" s="701">
        <v>0.41176470588235292</v>
      </c>
    </row>
    <row r="25" spans="1:13" ht="14.4" customHeight="1" x14ac:dyDescent="0.3">
      <c r="A25" s="719" t="s">
        <v>5140</v>
      </c>
      <c r="B25" s="710">
        <v>655622.33999999985</v>
      </c>
      <c r="C25" s="662">
        <v>1</v>
      </c>
      <c r="D25" s="723">
        <v>295</v>
      </c>
      <c r="E25" s="726" t="s">
        <v>5140</v>
      </c>
      <c r="F25" s="710">
        <v>578459.06999999983</v>
      </c>
      <c r="G25" s="678">
        <v>0.88230530704612653</v>
      </c>
      <c r="H25" s="665">
        <v>202</v>
      </c>
      <c r="I25" s="701">
        <v>0.68474576271186438</v>
      </c>
      <c r="J25" s="729">
        <v>77163.26999999999</v>
      </c>
      <c r="K25" s="678">
        <v>0.11769469295387343</v>
      </c>
      <c r="L25" s="665">
        <v>93</v>
      </c>
      <c r="M25" s="701">
        <v>0.31525423728813562</v>
      </c>
    </row>
    <row r="26" spans="1:13" ht="14.4" customHeight="1" x14ac:dyDescent="0.3">
      <c r="A26" s="719" t="s">
        <v>5141</v>
      </c>
      <c r="B26" s="710">
        <v>625186.72000000009</v>
      </c>
      <c r="C26" s="662">
        <v>1</v>
      </c>
      <c r="D26" s="723">
        <v>435</v>
      </c>
      <c r="E26" s="726" t="s">
        <v>5141</v>
      </c>
      <c r="F26" s="710">
        <v>488401.74000000011</v>
      </c>
      <c r="G26" s="678">
        <v>0.78120939613048723</v>
      </c>
      <c r="H26" s="665">
        <v>279</v>
      </c>
      <c r="I26" s="701">
        <v>0.64137931034482754</v>
      </c>
      <c r="J26" s="729">
        <v>136784.97999999998</v>
      </c>
      <c r="K26" s="678">
        <v>0.21879060386951271</v>
      </c>
      <c r="L26" s="665">
        <v>156</v>
      </c>
      <c r="M26" s="701">
        <v>0.35862068965517241</v>
      </c>
    </row>
    <row r="27" spans="1:13" ht="14.4" customHeight="1" x14ac:dyDescent="0.3">
      <c r="A27" s="719" t="s">
        <v>5142</v>
      </c>
      <c r="B27" s="710">
        <v>102166.95000000001</v>
      </c>
      <c r="C27" s="662">
        <v>1</v>
      </c>
      <c r="D27" s="723">
        <v>55</v>
      </c>
      <c r="E27" s="726" t="s">
        <v>5142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5143</v>
      </c>
      <c r="B28" s="710">
        <v>2942972.4399999995</v>
      </c>
      <c r="C28" s="662">
        <v>1</v>
      </c>
      <c r="D28" s="723">
        <v>601</v>
      </c>
      <c r="E28" s="726" t="s">
        <v>5143</v>
      </c>
      <c r="F28" s="710">
        <v>2845940.1699999995</v>
      </c>
      <c r="G28" s="678">
        <v>0.96702916117012638</v>
      </c>
      <c r="H28" s="665">
        <v>480</v>
      </c>
      <c r="I28" s="701">
        <v>0.79866888519134771</v>
      </c>
      <c r="J28" s="729">
        <v>97032.270000000019</v>
      </c>
      <c r="K28" s="678">
        <v>3.2970838829873665E-2</v>
      </c>
      <c r="L28" s="665">
        <v>121</v>
      </c>
      <c r="M28" s="701">
        <v>0.20133111480865223</v>
      </c>
    </row>
    <row r="29" spans="1:13" ht="14.4" customHeight="1" x14ac:dyDescent="0.3">
      <c r="A29" s="719" t="s">
        <v>5144</v>
      </c>
      <c r="B29" s="710">
        <v>729846.83999999985</v>
      </c>
      <c r="C29" s="662">
        <v>1</v>
      </c>
      <c r="D29" s="723">
        <v>202</v>
      </c>
      <c r="E29" s="726" t="s">
        <v>5144</v>
      </c>
      <c r="F29" s="710">
        <v>690440.71999999986</v>
      </c>
      <c r="G29" s="678">
        <v>0.94600768566731064</v>
      </c>
      <c r="H29" s="665">
        <v>143</v>
      </c>
      <c r="I29" s="701">
        <v>0.70792079207920788</v>
      </c>
      <c r="J29" s="729">
        <v>39406.119999999995</v>
      </c>
      <c r="K29" s="678">
        <v>5.3992314332689313E-2</v>
      </c>
      <c r="L29" s="665">
        <v>59</v>
      </c>
      <c r="M29" s="701">
        <v>0.29207920792079206</v>
      </c>
    </row>
    <row r="30" spans="1:13" ht="14.4" customHeight="1" x14ac:dyDescent="0.3">
      <c r="A30" s="719" t="s">
        <v>5145</v>
      </c>
      <c r="B30" s="710">
        <v>82836.61</v>
      </c>
      <c r="C30" s="662">
        <v>1</v>
      </c>
      <c r="D30" s="723">
        <v>110</v>
      </c>
      <c r="E30" s="726" t="s">
        <v>5145</v>
      </c>
      <c r="F30" s="710">
        <v>53011.92</v>
      </c>
      <c r="G30" s="678">
        <v>0.6399576226018906</v>
      </c>
      <c r="H30" s="665">
        <v>65</v>
      </c>
      <c r="I30" s="701">
        <v>0.59090909090909094</v>
      </c>
      <c r="J30" s="729">
        <v>29824.69</v>
      </c>
      <c r="K30" s="678">
        <v>0.36004237739810935</v>
      </c>
      <c r="L30" s="665">
        <v>45</v>
      </c>
      <c r="M30" s="701">
        <v>0.40909090909090912</v>
      </c>
    </row>
    <row r="31" spans="1:13" ht="14.4" customHeight="1" x14ac:dyDescent="0.3">
      <c r="A31" s="719" t="s">
        <v>5146</v>
      </c>
      <c r="B31" s="710">
        <v>960110.79999999981</v>
      </c>
      <c r="C31" s="662">
        <v>1</v>
      </c>
      <c r="D31" s="723">
        <v>681</v>
      </c>
      <c r="E31" s="726" t="s">
        <v>5146</v>
      </c>
      <c r="F31" s="710">
        <v>804056.88999999978</v>
      </c>
      <c r="G31" s="678">
        <v>0.8374626032745387</v>
      </c>
      <c r="H31" s="665">
        <v>474</v>
      </c>
      <c r="I31" s="701">
        <v>0.69603524229074887</v>
      </c>
      <c r="J31" s="729">
        <v>156053.91000000006</v>
      </c>
      <c r="K31" s="678">
        <v>0.16253739672546136</v>
      </c>
      <c r="L31" s="665">
        <v>207</v>
      </c>
      <c r="M31" s="701">
        <v>0.30396475770925108</v>
      </c>
    </row>
    <row r="32" spans="1:13" ht="14.4" customHeight="1" x14ac:dyDescent="0.3">
      <c r="A32" s="719" t="s">
        <v>5147</v>
      </c>
      <c r="B32" s="710">
        <v>263518.41000000003</v>
      </c>
      <c r="C32" s="662">
        <v>1</v>
      </c>
      <c r="D32" s="723">
        <v>95</v>
      </c>
      <c r="E32" s="726" t="s">
        <v>5147</v>
      </c>
      <c r="F32" s="710">
        <v>213886.65000000002</v>
      </c>
      <c r="G32" s="678">
        <v>0.81165733354265457</v>
      </c>
      <c r="H32" s="665">
        <v>66</v>
      </c>
      <c r="I32" s="701">
        <v>0.69473684210526321</v>
      </c>
      <c r="J32" s="729">
        <v>49631.760000000009</v>
      </c>
      <c r="K32" s="678">
        <v>0.18834266645734543</v>
      </c>
      <c r="L32" s="665">
        <v>29</v>
      </c>
      <c r="M32" s="701">
        <v>0.30526315789473685</v>
      </c>
    </row>
    <row r="33" spans="1:13" ht="14.4" customHeight="1" x14ac:dyDescent="0.3">
      <c r="A33" s="719" t="s">
        <v>5148</v>
      </c>
      <c r="B33" s="710">
        <v>96289.1</v>
      </c>
      <c r="C33" s="662">
        <v>1</v>
      </c>
      <c r="D33" s="723">
        <v>102</v>
      </c>
      <c r="E33" s="726" t="s">
        <v>5148</v>
      </c>
      <c r="F33" s="710">
        <v>77843.290000000008</v>
      </c>
      <c r="G33" s="678">
        <v>0.80843304174615827</v>
      </c>
      <c r="H33" s="665">
        <v>60</v>
      </c>
      <c r="I33" s="701">
        <v>0.58823529411764708</v>
      </c>
      <c r="J33" s="729">
        <v>18445.809999999998</v>
      </c>
      <c r="K33" s="678">
        <v>0.19156695825384179</v>
      </c>
      <c r="L33" s="665">
        <v>42</v>
      </c>
      <c r="M33" s="701">
        <v>0.41176470588235292</v>
      </c>
    </row>
    <row r="34" spans="1:13" ht="14.4" customHeight="1" x14ac:dyDescent="0.3">
      <c r="A34" s="719" t="s">
        <v>5149</v>
      </c>
      <c r="B34" s="710">
        <v>73831.700000000012</v>
      </c>
      <c r="C34" s="662">
        <v>1</v>
      </c>
      <c r="D34" s="723">
        <v>60</v>
      </c>
      <c r="E34" s="726" t="s">
        <v>5149</v>
      </c>
      <c r="F34" s="710">
        <v>63851.580000000009</v>
      </c>
      <c r="G34" s="678">
        <v>0.86482608418876983</v>
      </c>
      <c r="H34" s="665">
        <v>41</v>
      </c>
      <c r="I34" s="701">
        <v>0.68333333333333335</v>
      </c>
      <c r="J34" s="729">
        <v>9980.1200000000008</v>
      </c>
      <c r="K34" s="678">
        <v>0.13517391581123012</v>
      </c>
      <c r="L34" s="665">
        <v>19</v>
      </c>
      <c r="M34" s="701">
        <v>0.31666666666666665</v>
      </c>
    </row>
    <row r="35" spans="1:13" ht="14.4" customHeight="1" thickBot="1" x14ac:dyDescent="0.35">
      <c r="A35" s="720" t="s">
        <v>5150</v>
      </c>
      <c r="B35" s="711">
        <v>174858.1</v>
      </c>
      <c r="C35" s="668">
        <v>1</v>
      </c>
      <c r="D35" s="724">
        <v>100</v>
      </c>
      <c r="E35" s="727" t="s">
        <v>5150</v>
      </c>
      <c r="F35" s="711">
        <v>152216.02000000002</v>
      </c>
      <c r="G35" s="679">
        <v>0.87051168919255106</v>
      </c>
      <c r="H35" s="671">
        <v>72</v>
      </c>
      <c r="I35" s="702">
        <v>0.72</v>
      </c>
      <c r="J35" s="730">
        <v>22642.079999999998</v>
      </c>
      <c r="K35" s="679">
        <v>0.12948831080744899</v>
      </c>
      <c r="L35" s="671">
        <v>28</v>
      </c>
      <c r="M35" s="702">
        <v>0.28000000000000003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6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7941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27530756.629999883</v>
      </c>
      <c r="N3" s="70">
        <f>SUBTOTAL(9,N7:N1048576)</f>
        <v>30834</v>
      </c>
      <c r="O3" s="70">
        <f>SUBTOTAL(9,O7:O1048576)</f>
        <v>14093</v>
      </c>
      <c r="P3" s="70">
        <f>SUBTOTAL(9,P7:P1048576)</f>
        <v>22871303.1399999</v>
      </c>
      <c r="Q3" s="71">
        <f>IF(M3=0,0,P3/M3)</f>
        <v>0.83075461555158847</v>
      </c>
      <c r="R3" s="70">
        <f>SUBTOTAL(9,R7:R1048576)</f>
        <v>21333</v>
      </c>
      <c r="S3" s="71">
        <f>IF(N3=0,0,R3/N3)</f>
        <v>0.69186612181358242</v>
      </c>
      <c r="T3" s="70">
        <f>SUBTOTAL(9,T7:T1048576)</f>
        <v>9486</v>
      </c>
      <c r="U3" s="72">
        <f>IF(O3=0,0,T3/O3)</f>
        <v>0.67310012062726177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592</v>
      </c>
      <c r="C7" s="737" t="s">
        <v>5109</v>
      </c>
      <c r="D7" s="738" t="s">
        <v>7937</v>
      </c>
      <c r="E7" s="739" t="s">
        <v>5125</v>
      </c>
      <c r="F7" s="737" t="s">
        <v>5106</v>
      </c>
      <c r="G7" s="737" t="s">
        <v>5151</v>
      </c>
      <c r="H7" s="737" t="s">
        <v>593</v>
      </c>
      <c r="I7" s="737" t="s">
        <v>1699</v>
      </c>
      <c r="J7" s="737" t="s">
        <v>1700</v>
      </c>
      <c r="K7" s="737" t="s">
        <v>5152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592</v>
      </c>
      <c r="C8" s="662" t="s">
        <v>5109</v>
      </c>
      <c r="D8" s="743" t="s">
        <v>7937</v>
      </c>
      <c r="E8" s="744" t="s">
        <v>5125</v>
      </c>
      <c r="F8" s="662" t="s">
        <v>5106</v>
      </c>
      <c r="G8" s="662" t="s">
        <v>5151</v>
      </c>
      <c r="H8" s="662" t="s">
        <v>593</v>
      </c>
      <c r="I8" s="662" t="s">
        <v>5153</v>
      </c>
      <c r="J8" s="662" t="s">
        <v>1474</v>
      </c>
      <c r="K8" s="662" t="s">
        <v>5154</v>
      </c>
      <c r="L8" s="663">
        <v>0</v>
      </c>
      <c r="M8" s="663">
        <v>0</v>
      </c>
      <c r="N8" s="662">
        <v>1</v>
      </c>
      <c r="O8" s="745">
        <v>0.5</v>
      </c>
      <c r="P8" s="663">
        <v>0</v>
      </c>
      <c r="Q8" s="678"/>
      <c r="R8" s="662">
        <v>1</v>
      </c>
      <c r="S8" s="678">
        <v>1</v>
      </c>
      <c r="T8" s="745">
        <v>0.5</v>
      </c>
      <c r="U8" s="701">
        <v>1</v>
      </c>
    </row>
    <row r="9" spans="1:21" ht="14.4" customHeight="1" x14ac:dyDescent="0.3">
      <c r="A9" s="661">
        <v>32</v>
      </c>
      <c r="B9" s="662" t="s">
        <v>592</v>
      </c>
      <c r="C9" s="662" t="s">
        <v>5109</v>
      </c>
      <c r="D9" s="743" t="s">
        <v>7937</v>
      </c>
      <c r="E9" s="744" t="s">
        <v>5125</v>
      </c>
      <c r="F9" s="662" t="s">
        <v>5106</v>
      </c>
      <c r="G9" s="662" t="s">
        <v>5155</v>
      </c>
      <c r="H9" s="662" t="s">
        <v>593</v>
      </c>
      <c r="I9" s="662" t="s">
        <v>720</v>
      </c>
      <c r="J9" s="662" t="s">
        <v>721</v>
      </c>
      <c r="K9" s="662" t="s">
        <v>5156</v>
      </c>
      <c r="L9" s="663">
        <v>40.58</v>
      </c>
      <c r="M9" s="663">
        <v>40.58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32</v>
      </c>
      <c r="B10" s="662" t="s">
        <v>592</v>
      </c>
      <c r="C10" s="662" t="s">
        <v>5109</v>
      </c>
      <c r="D10" s="743" t="s">
        <v>7937</v>
      </c>
      <c r="E10" s="744" t="s">
        <v>5125</v>
      </c>
      <c r="F10" s="662" t="s">
        <v>5106</v>
      </c>
      <c r="G10" s="662" t="s">
        <v>5155</v>
      </c>
      <c r="H10" s="662" t="s">
        <v>593</v>
      </c>
      <c r="I10" s="662" t="s">
        <v>720</v>
      </c>
      <c r="J10" s="662" t="s">
        <v>721</v>
      </c>
      <c r="K10" s="662" t="s">
        <v>5156</v>
      </c>
      <c r="L10" s="663">
        <v>65.28</v>
      </c>
      <c r="M10" s="663">
        <v>65.28</v>
      </c>
      <c r="N10" s="662">
        <v>1</v>
      </c>
      <c r="O10" s="745">
        <v>1</v>
      </c>
      <c r="P10" s="663">
        <v>65.28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32</v>
      </c>
      <c r="B11" s="662" t="s">
        <v>592</v>
      </c>
      <c r="C11" s="662" t="s">
        <v>5109</v>
      </c>
      <c r="D11" s="743" t="s">
        <v>7937</v>
      </c>
      <c r="E11" s="744" t="s">
        <v>5125</v>
      </c>
      <c r="F11" s="662" t="s">
        <v>5106</v>
      </c>
      <c r="G11" s="662" t="s">
        <v>5157</v>
      </c>
      <c r="H11" s="662" t="s">
        <v>2438</v>
      </c>
      <c r="I11" s="662" t="s">
        <v>3061</v>
      </c>
      <c r="J11" s="662" t="s">
        <v>2796</v>
      </c>
      <c r="K11" s="662" t="s">
        <v>4879</v>
      </c>
      <c r="L11" s="663">
        <v>154.36000000000001</v>
      </c>
      <c r="M11" s="663">
        <v>154.36000000000001</v>
      </c>
      <c r="N11" s="662">
        <v>1</v>
      </c>
      <c r="O11" s="745">
        <v>0.5</v>
      </c>
      <c r="P11" s="663">
        <v>154.36000000000001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32</v>
      </c>
      <c r="B12" s="662" t="s">
        <v>592</v>
      </c>
      <c r="C12" s="662" t="s">
        <v>5109</v>
      </c>
      <c r="D12" s="743" t="s">
        <v>7937</v>
      </c>
      <c r="E12" s="744" t="s">
        <v>5125</v>
      </c>
      <c r="F12" s="662" t="s">
        <v>5106</v>
      </c>
      <c r="G12" s="662" t="s">
        <v>5158</v>
      </c>
      <c r="H12" s="662" t="s">
        <v>2438</v>
      </c>
      <c r="I12" s="662" t="s">
        <v>2621</v>
      </c>
      <c r="J12" s="662" t="s">
        <v>2622</v>
      </c>
      <c r="K12" s="662" t="s">
        <v>968</v>
      </c>
      <c r="L12" s="663">
        <v>65.989999999999995</v>
      </c>
      <c r="M12" s="663">
        <v>65.989999999999995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32</v>
      </c>
      <c r="B13" s="662" t="s">
        <v>592</v>
      </c>
      <c r="C13" s="662" t="s">
        <v>5109</v>
      </c>
      <c r="D13" s="743" t="s">
        <v>7937</v>
      </c>
      <c r="E13" s="744" t="s">
        <v>5125</v>
      </c>
      <c r="F13" s="662" t="s">
        <v>5106</v>
      </c>
      <c r="G13" s="662" t="s">
        <v>5159</v>
      </c>
      <c r="H13" s="662" t="s">
        <v>593</v>
      </c>
      <c r="I13" s="662" t="s">
        <v>778</v>
      </c>
      <c r="J13" s="662" t="s">
        <v>779</v>
      </c>
      <c r="K13" s="662" t="s">
        <v>4806</v>
      </c>
      <c r="L13" s="663">
        <v>110.28</v>
      </c>
      <c r="M13" s="663">
        <v>110.28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592</v>
      </c>
      <c r="C14" s="662" t="s">
        <v>5109</v>
      </c>
      <c r="D14" s="743" t="s">
        <v>7937</v>
      </c>
      <c r="E14" s="744" t="s">
        <v>5125</v>
      </c>
      <c r="F14" s="662" t="s">
        <v>5106</v>
      </c>
      <c r="G14" s="662" t="s">
        <v>5160</v>
      </c>
      <c r="H14" s="662" t="s">
        <v>593</v>
      </c>
      <c r="I14" s="662" t="s">
        <v>5161</v>
      </c>
      <c r="J14" s="662" t="s">
        <v>3160</v>
      </c>
      <c r="K14" s="662" t="s">
        <v>5162</v>
      </c>
      <c r="L14" s="663">
        <v>748.21</v>
      </c>
      <c r="M14" s="663">
        <v>1496.42</v>
      </c>
      <c r="N14" s="662">
        <v>2</v>
      </c>
      <c r="O14" s="745">
        <v>1</v>
      </c>
      <c r="P14" s="663">
        <v>1496.42</v>
      </c>
      <c r="Q14" s="678">
        <v>1</v>
      </c>
      <c r="R14" s="662">
        <v>2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32</v>
      </c>
      <c r="B15" s="662" t="s">
        <v>592</v>
      </c>
      <c r="C15" s="662" t="s">
        <v>5109</v>
      </c>
      <c r="D15" s="743" t="s">
        <v>7937</v>
      </c>
      <c r="E15" s="744" t="s">
        <v>5125</v>
      </c>
      <c r="F15" s="662" t="s">
        <v>5106</v>
      </c>
      <c r="G15" s="662" t="s">
        <v>5163</v>
      </c>
      <c r="H15" s="662" t="s">
        <v>593</v>
      </c>
      <c r="I15" s="662" t="s">
        <v>758</v>
      </c>
      <c r="J15" s="662" t="s">
        <v>5164</v>
      </c>
      <c r="K15" s="662" t="s">
        <v>5165</v>
      </c>
      <c r="L15" s="663">
        <v>0</v>
      </c>
      <c r="M15" s="663">
        <v>0</v>
      </c>
      <c r="N15" s="662">
        <v>1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592</v>
      </c>
      <c r="C16" s="662" t="s">
        <v>5109</v>
      </c>
      <c r="D16" s="743" t="s">
        <v>7937</v>
      </c>
      <c r="E16" s="744" t="s">
        <v>5125</v>
      </c>
      <c r="F16" s="662" t="s">
        <v>5106</v>
      </c>
      <c r="G16" s="662" t="s">
        <v>5166</v>
      </c>
      <c r="H16" s="662" t="s">
        <v>593</v>
      </c>
      <c r="I16" s="662" t="s">
        <v>1138</v>
      </c>
      <c r="J16" s="662" t="s">
        <v>1139</v>
      </c>
      <c r="K16" s="662" t="s">
        <v>1140</v>
      </c>
      <c r="L16" s="663">
        <v>33</v>
      </c>
      <c r="M16" s="663">
        <v>33</v>
      </c>
      <c r="N16" s="662">
        <v>1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592</v>
      </c>
      <c r="C17" s="662" t="s">
        <v>5109</v>
      </c>
      <c r="D17" s="743" t="s">
        <v>7937</v>
      </c>
      <c r="E17" s="744" t="s">
        <v>5125</v>
      </c>
      <c r="F17" s="662" t="s">
        <v>5106</v>
      </c>
      <c r="G17" s="662" t="s">
        <v>5167</v>
      </c>
      <c r="H17" s="662" t="s">
        <v>2438</v>
      </c>
      <c r="I17" s="662" t="s">
        <v>2462</v>
      </c>
      <c r="J17" s="662" t="s">
        <v>2463</v>
      </c>
      <c r="K17" s="662" t="s">
        <v>1201</v>
      </c>
      <c r="L17" s="663">
        <v>25.94</v>
      </c>
      <c r="M17" s="663">
        <v>25.94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592</v>
      </c>
      <c r="C18" s="662" t="s">
        <v>5109</v>
      </c>
      <c r="D18" s="743" t="s">
        <v>7937</v>
      </c>
      <c r="E18" s="744" t="s">
        <v>5125</v>
      </c>
      <c r="F18" s="662" t="s">
        <v>5106</v>
      </c>
      <c r="G18" s="662" t="s">
        <v>5168</v>
      </c>
      <c r="H18" s="662" t="s">
        <v>593</v>
      </c>
      <c r="I18" s="662" t="s">
        <v>5169</v>
      </c>
      <c r="J18" s="662" t="s">
        <v>5170</v>
      </c>
      <c r="K18" s="662" t="s">
        <v>5171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32</v>
      </c>
      <c r="B19" s="662" t="s">
        <v>592</v>
      </c>
      <c r="C19" s="662" t="s">
        <v>5109</v>
      </c>
      <c r="D19" s="743" t="s">
        <v>7937</v>
      </c>
      <c r="E19" s="744" t="s">
        <v>5125</v>
      </c>
      <c r="F19" s="662" t="s">
        <v>5106</v>
      </c>
      <c r="G19" s="662" t="s">
        <v>5172</v>
      </c>
      <c r="H19" s="662" t="s">
        <v>593</v>
      </c>
      <c r="I19" s="662" t="s">
        <v>5173</v>
      </c>
      <c r="J19" s="662" t="s">
        <v>5174</v>
      </c>
      <c r="K19" s="662" t="s">
        <v>2750</v>
      </c>
      <c r="L19" s="663">
        <v>70.3</v>
      </c>
      <c r="M19" s="663">
        <v>70.3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592</v>
      </c>
      <c r="C20" s="662" t="s">
        <v>5109</v>
      </c>
      <c r="D20" s="743" t="s">
        <v>7937</v>
      </c>
      <c r="E20" s="744" t="s">
        <v>5125</v>
      </c>
      <c r="F20" s="662" t="s">
        <v>5106</v>
      </c>
      <c r="G20" s="662" t="s">
        <v>5175</v>
      </c>
      <c r="H20" s="662" t="s">
        <v>2438</v>
      </c>
      <c r="I20" s="662" t="s">
        <v>2473</v>
      </c>
      <c r="J20" s="662" t="s">
        <v>2474</v>
      </c>
      <c r="K20" s="662" t="s">
        <v>4814</v>
      </c>
      <c r="L20" s="663">
        <v>815.1</v>
      </c>
      <c r="M20" s="663">
        <v>1630.2</v>
      </c>
      <c r="N20" s="662">
        <v>2</v>
      </c>
      <c r="O20" s="745">
        <v>0.5</v>
      </c>
      <c r="P20" s="663">
        <v>1630.2</v>
      </c>
      <c r="Q20" s="678">
        <v>1</v>
      </c>
      <c r="R20" s="662">
        <v>2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32</v>
      </c>
      <c r="B21" s="662" t="s">
        <v>592</v>
      </c>
      <c r="C21" s="662" t="s">
        <v>5109</v>
      </c>
      <c r="D21" s="743" t="s">
        <v>7937</v>
      </c>
      <c r="E21" s="744" t="s">
        <v>5125</v>
      </c>
      <c r="F21" s="662" t="s">
        <v>5106</v>
      </c>
      <c r="G21" s="662" t="s">
        <v>5176</v>
      </c>
      <c r="H21" s="662" t="s">
        <v>593</v>
      </c>
      <c r="I21" s="662" t="s">
        <v>5177</v>
      </c>
      <c r="J21" s="662" t="s">
        <v>5178</v>
      </c>
      <c r="K21" s="662" t="s">
        <v>827</v>
      </c>
      <c r="L21" s="663">
        <v>57.64</v>
      </c>
      <c r="M21" s="663">
        <v>57.64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592</v>
      </c>
      <c r="C22" s="662" t="s">
        <v>5109</v>
      </c>
      <c r="D22" s="743" t="s">
        <v>7937</v>
      </c>
      <c r="E22" s="744" t="s">
        <v>5125</v>
      </c>
      <c r="F22" s="662" t="s">
        <v>5106</v>
      </c>
      <c r="G22" s="662" t="s">
        <v>5179</v>
      </c>
      <c r="H22" s="662" t="s">
        <v>593</v>
      </c>
      <c r="I22" s="662" t="s">
        <v>1419</v>
      </c>
      <c r="J22" s="662" t="s">
        <v>5180</v>
      </c>
      <c r="K22" s="662" t="s">
        <v>5181</v>
      </c>
      <c r="L22" s="663">
        <v>99.11</v>
      </c>
      <c r="M22" s="663">
        <v>99.11</v>
      </c>
      <c r="N22" s="662">
        <v>1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32</v>
      </c>
      <c r="B23" s="662" t="s">
        <v>592</v>
      </c>
      <c r="C23" s="662" t="s">
        <v>5109</v>
      </c>
      <c r="D23" s="743" t="s">
        <v>7937</v>
      </c>
      <c r="E23" s="744" t="s">
        <v>5125</v>
      </c>
      <c r="F23" s="662" t="s">
        <v>5106</v>
      </c>
      <c r="G23" s="662" t="s">
        <v>5182</v>
      </c>
      <c r="H23" s="662" t="s">
        <v>593</v>
      </c>
      <c r="I23" s="662" t="s">
        <v>2977</v>
      </c>
      <c r="J23" s="662" t="s">
        <v>2978</v>
      </c>
      <c r="K23" s="662" t="s">
        <v>5183</v>
      </c>
      <c r="L23" s="663">
        <v>51.21</v>
      </c>
      <c r="M23" s="663">
        <v>51.21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32</v>
      </c>
      <c r="B24" s="662" t="s">
        <v>592</v>
      </c>
      <c r="C24" s="662" t="s">
        <v>5109</v>
      </c>
      <c r="D24" s="743" t="s">
        <v>7937</v>
      </c>
      <c r="E24" s="744" t="s">
        <v>5126</v>
      </c>
      <c r="F24" s="662" t="s">
        <v>5106</v>
      </c>
      <c r="G24" s="662" t="s">
        <v>5184</v>
      </c>
      <c r="H24" s="662" t="s">
        <v>593</v>
      </c>
      <c r="I24" s="662" t="s">
        <v>5185</v>
      </c>
      <c r="J24" s="662" t="s">
        <v>5186</v>
      </c>
      <c r="K24" s="662" t="s">
        <v>5187</v>
      </c>
      <c r="L24" s="663">
        <v>0</v>
      </c>
      <c r="M24" s="663">
        <v>0</v>
      </c>
      <c r="N24" s="662">
        <v>1</v>
      </c>
      <c r="O24" s="745">
        <v>0.5</v>
      </c>
      <c r="P24" s="663">
        <v>0</v>
      </c>
      <c r="Q24" s="678"/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32</v>
      </c>
      <c r="B25" s="662" t="s">
        <v>592</v>
      </c>
      <c r="C25" s="662" t="s">
        <v>5109</v>
      </c>
      <c r="D25" s="743" t="s">
        <v>7937</v>
      </c>
      <c r="E25" s="744" t="s">
        <v>5126</v>
      </c>
      <c r="F25" s="662" t="s">
        <v>5106</v>
      </c>
      <c r="G25" s="662" t="s">
        <v>5184</v>
      </c>
      <c r="H25" s="662" t="s">
        <v>593</v>
      </c>
      <c r="I25" s="662" t="s">
        <v>5188</v>
      </c>
      <c r="J25" s="662" t="s">
        <v>5189</v>
      </c>
      <c r="K25" s="662" t="s">
        <v>5190</v>
      </c>
      <c r="L25" s="663">
        <v>0</v>
      </c>
      <c r="M25" s="663">
        <v>0</v>
      </c>
      <c r="N25" s="662">
        <v>1</v>
      </c>
      <c r="O25" s="745">
        <v>0.5</v>
      </c>
      <c r="P25" s="663">
        <v>0</v>
      </c>
      <c r="Q25" s="678"/>
      <c r="R25" s="662">
        <v>1</v>
      </c>
      <c r="S25" s="678">
        <v>1</v>
      </c>
      <c r="T25" s="745">
        <v>0.5</v>
      </c>
      <c r="U25" s="701">
        <v>1</v>
      </c>
    </row>
    <row r="26" spans="1:21" ht="14.4" customHeight="1" x14ac:dyDescent="0.3">
      <c r="A26" s="661">
        <v>32</v>
      </c>
      <c r="B26" s="662" t="s">
        <v>592</v>
      </c>
      <c r="C26" s="662" t="s">
        <v>5109</v>
      </c>
      <c r="D26" s="743" t="s">
        <v>7937</v>
      </c>
      <c r="E26" s="744" t="s">
        <v>5126</v>
      </c>
      <c r="F26" s="662" t="s">
        <v>5106</v>
      </c>
      <c r="G26" s="662" t="s">
        <v>5151</v>
      </c>
      <c r="H26" s="662" t="s">
        <v>593</v>
      </c>
      <c r="I26" s="662" t="s">
        <v>1618</v>
      </c>
      <c r="J26" s="662" t="s">
        <v>1619</v>
      </c>
      <c r="K26" s="662" t="s">
        <v>1577</v>
      </c>
      <c r="L26" s="663">
        <v>263.26</v>
      </c>
      <c r="M26" s="663">
        <v>2106.08</v>
      </c>
      <c r="N26" s="662">
        <v>8</v>
      </c>
      <c r="O26" s="745">
        <v>4.5</v>
      </c>
      <c r="P26" s="663">
        <v>1579.56</v>
      </c>
      <c r="Q26" s="678">
        <v>0.75</v>
      </c>
      <c r="R26" s="662">
        <v>6</v>
      </c>
      <c r="S26" s="678">
        <v>0.75</v>
      </c>
      <c r="T26" s="745">
        <v>3</v>
      </c>
      <c r="U26" s="701">
        <v>0.66666666666666663</v>
      </c>
    </row>
    <row r="27" spans="1:21" ht="14.4" customHeight="1" x14ac:dyDescent="0.3">
      <c r="A27" s="661">
        <v>32</v>
      </c>
      <c r="B27" s="662" t="s">
        <v>592</v>
      </c>
      <c r="C27" s="662" t="s">
        <v>5109</v>
      </c>
      <c r="D27" s="743" t="s">
        <v>7937</v>
      </c>
      <c r="E27" s="744" t="s">
        <v>5126</v>
      </c>
      <c r="F27" s="662" t="s">
        <v>5106</v>
      </c>
      <c r="G27" s="662" t="s">
        <v>5151</v>
      </c>
      <c r="H27" s="662" t="s">
        <v>593</v>
      </c>
      <c r="I27" s="662" t="s">
        <v>1699</v>
      </c>
      <c r="J27" s="662" t="s">
        <v>1700</v>
      </c>
      <c r="K27" s="662" t="s">
        <v>5152</v>
      </c>
      <c r="L27" s="663">
        <v>1295.6400000000001</v>
      </c>
      <c r="M27" s="663">
        <v>6478.2000000000007</v>
      </c>
      <c r="N27" s="662">
        <v>5</v>
      </c>
      <c r="O27" s="745">
        <v>2.5</v>
      </c>
      <c r="P27" s="663">
        <v>5182.5600000000004</v>
      </c>
      <c r="Q27" s="678">
        <v>0.79999999999999993</v>
      </c>
      <c r="R27" s="662">
        <v>4</v>
      </c>
      <c r="S27" s="678">
        <v>0.8</v>
      </c>
      <c r="T27" s="745">
        <v>2</v>
      </c>
      <c r="U27" s="701">
        <v>0.8</v>
      </c>
    </row>
    <row r="28" spans="1:21" ht="14.4" customHeight="1" x14ac:dyDescent="0.3">
      <c r="A28" s="661">
        <v>32</v>
      </c>
      <c r="B28" s="662" t="s">
        <v>592</v>
      </c>
      <c r="C28" s="662" t="s">
        <v>5109</v>
      </c>
      <c r="D28" s="743" t="s">
        <v>7937</v>
      </c>
      <c r="E28" s="744" t="s">
        <v>5126</v>
      </c>
      <c r="F28" s="662" t="s">
        <v>5106</v>
      </c>
      <c r="G28" s="662" t="s">
        <v>5151</v>
      </c>
      <c r="H28" s="662" t="s">
        <v>593</v>
      </c>
      <c r="I28" s="662" t="s">
        <v>5153</v>
      </c>
      <c r="J28" s="662" t="s">
        <v>1474</v>
      </c>
      <c r="K28" s="662" t="s">
        <v>5154</v>
      </c>
      <c r="L28" s="663">
        <v>0</v>
      </c>
      <c r="M28" s="663">
        <v>0</v>
      </c>
      <c r="N28" s="662">
        <v>1</v>
      </c>
      <c r="O28" s="745">
        <v>0.5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32</v>
      </c>
      <c r="B29" s="662" t="s">
        <v>592</v>
      </c>
      <c r="C29" s="662" t="s">
        <v>5109</v>
      </c>
      <c r="D29" s="743" t="s">
        <v>7937</v>
      </c>
      <c r="E29" s="744" t="s">
        <v>5126</v>
      </c>
      <c r="F29" s="662" t="s">
        <v>5106</v>
      </c>
      <c r="G29" s="662" t="s">
        <v>5191</v>
      </c>
      <c r="H29" s="662" t="s">
        <v>593</v>
      </c>
      <c r="I29" s="662" t="s">
        <v>5192</v>
      </c>
      <c r="J29" s="662" t="s">
        <v>5193</v>
      </c>
      <c r="K29" s="662" t="s">
        <v>5194</v>
      </c>
      <c r="L29" s="663">
        <v>0</v>
      </c>
      <c r="M29" s="663">
        <v>0</v>
      </c>
      <c r="N29" s="662">
        <v>6</v>
      </c>
      <c r="O29" s="745">
        <v>3.5</v>
      </c>
      <c r="P29" s="663">
        <v>0</v>
      </c>
      <c r="Q29" s="678"/>
      <c r="R29" s="662">
        <v>5</v>
      </c>
      <c r="S29" s="678">
        <v>0.83333333333333337</v>
      </c>
      <c r="T29" s="745">
        <v>2.5</v>
      </c>
      <c r="U29" s="701">
        <v>0.7142857142857143</v>
      </c>
    </row>
    <row r="30" spans="1:21" ht="14.4" customHeight="1" x14ac:dyDescent="0.3">
      <c r="A30" s="661">
        <v>32</v>
      </c>
      <c r="B30" s="662" t="s">
        <v>592</v>
      </c>
      <c r="C30" s="662" t="s">
        <v>5109</v>
      </c>
      <c r="D30" s="743" t="s">
        <v>7937</v>
      </c>
      <c r="E30" s="744" t="s">
        <v>5126</v>
      </c>
      <c r="F30" s="662" t="s">
        <v>5106</v>
      </c>
      <c r="G30" s="662" t="s">
        <v>5155</v>
      </c>
      <c r="H30" s="662" t="s">
        <v>593</v>
      </c>
      <c r="I30" s="662" t="s">
        <v>720</v>
      </c>
      <c r="J30" s="662" t="s">
        <v>721</v>
      </c>
      <c r="K30" s="662" t="s">
        <v>5156</v>
      </c>
      <c r="L30" s="663">
        <v>40.58</v>
      </c>
      <c r="M30" s="663">
        <v>162.32</v>
      </c>
      <c r="N30" s="662">
        <v>4</v>
      </c>
      <c r="O30" s="745">
        <v>3</v>
      </c>
      <c r="P30" s="663">
        <v>121.74</v>
      </c>
      <c r="Q30" s="678">
        <v>0.75</v>
      </c>
      <c r="R30" s="662">
        <v>3</v>
      </c>
      <c r="S30" s="678">
        <v>0.75</v>
      </c>
      <c r="T30" s="745">
        <v>2</v>
      </c>
      <c r="U30" s="701">
        <v>0.66666666666666663</v>
      </c>
    </row>
    <row r="31" spans="1:21" ht="14.4" customHeight="1" x14ac:dyDescent="0.3">
      <c r="A31" s="661">
        <v>32</v>
      </c>
      <c r="B31" s="662" t="s">
        <v>592</v>
      </c>
      <c r="C31" s="662" t="s">
        <v>5109</v>
      </c>
      <c r="D31" s="743" t="s">
        <v>7937</v>
      </c>
      <c r="E31" s="744" t="s">
        <v>5126</v>
      </c>
      <c r="F31" s="662" t="s">
        <v>5106</v>
      </c>
      <c r="G31" s="662" t="s">
        <v>5155</v>
      </c>
      <c r="H31" s="662" t="s">
        <v>593</v>
      </c>
      <c r="I31" s="662" t="s">
        <v>720</v>
      </c>
      <c r="J31" s="662" t="s">
        <v>721</v>
      </c>
      <c r="K31" s="662" t="s">
        <v>5156</v>
      </c>
      <c r="L31" s="663">
        <v>65.28</v>
      </c>
      <c r="M31" s="663">
        <v>65.28</v>
      </c>
      <c r="N31" s="662">
        <v>1</v>
      </c>
      <c r="O31" s="745">
        <v>1</v>
      </c>
      <c r="P31" s="663">
        <v>65.28</v>
      </c>
      <c r="Q31" s="678">
        <v>1</v>
      </c>
      <c r="R31" s="662">
        <v>1</v>
      </c>
      <c r="S31" s="678">
        <v>1</v>
      </c>
      <c r="T31" s="745">
        <v>1</v>
      </c>
      <c r="U31" s="701">
        <v>1</v>
      </c>
    </row>
    <row r="32" spans="1:21" ht="14.4" customHeight="1" x14ac:dyDescent="0.3">
      <c r="A32" s="661">
        <v>32</v>
      </c>
      <c r="B32" s="662" t="s">
        <v>592</v>
      </c>
      <c r="C32" s="662" t="s">
        <v>5109</v>
      </c>
      <c r="D32" s="743" t="s">
        <v>7937</v>
      </c>
      <c r="E32" s="744" t="s">
        <v>5126</v>
      </c>
      <c r="F32" s="662" t="s">
        <v>5106</v>
      </c>
      <c r="G32" s="662" t="s">
        <v>5155</v>
      </c>
      <c r="H32" s="662" t="s">
        <v>593</v>
      </c>
      <c r="I32" s="662" t="s">
        <v>5195</v>
      </c>
      <c r="J32" s="662" t="s">
        <v>721</v>
      </c>
      <c r="K32" s="662" t="s">
        <v>5196</v>
      </c>
      <c r="L32" s="663">
        <v>135.25</v>
      </c>
      <c r="M32" s="663">
        <v>270.5</v>
      </c>
      <c r="N32" s="662">
        <v>2</v>
      </c>
      <c r="O32" s="745">
        <v>1.5</v>
      </c>
      <c r="P32" s="663">
        <v>270.5</v>
      </c>
      <c r="Q32" s="678">
        <v>1</v>
      </c>
      <c r="R32" s="662">
        <v>2</v>
      </c>
      <c r="S32" s="678">
        <v>1</v>
      </c>
      <c r="T32" s="745">
        <v>1.5</v>
      </c>
      <c r="U32" s="701">
        <v>1</v>
      </c>
    </row>
    <row r="33" spans="1:21" ht="14.4" customHeight="1" x14ac:dyDescent="0.3">
      <c r="A33" s="661">
        <v>32</v>
      </c>
      <c r="B33" s="662" t="s">
        <v>592</v>
      </c>
      <c r="C33" s="662" t="s">
        <v>5109</v>
      </c>
      <c r="D33" s="743" t="s">
        <v>7937</v>
      </c>
      <c r="E33" s="744" t="s">
        <v>5126</v>
      </c>
      <c r="F33" s="662" t="s">
        <v>5106</v>
      </c>
      <c r="G33" s="662" t="s">
        <v>5155</v>
      </c>
      <c r="H33" s="662" t="s">
        <v>593</v>
      </c>
      <c r="I33" s="662" t="s">
        <v>740</v>
      </c>
      <c r="J33" s="662" t="s">
        <v>5197</v>
      </c>
      <c r="K33" s="662" t="s">
        <v>1361</v>
      </c>
      <c r="L33" s="663">
        <v>42.85</v>
      </c>
      <c r="M33" s="663">
        <v>214.25</v>
      </c>
      <c r="N33" s="662">
        <v>5</v>
      </c>
      <c r="O33" s="745">
        <v>3.5</v>
      </c>
      <c r="P33" s="663">
        <v>171.4</v>
      </c>
      <c r="Q33" s="678">
        <v>0.8</v>
      </c>
      <c r="R33" s="662">
        <v>4</v>
      </c>
      <c r="S33" s="678">
        <v>0.8</v>
      </c>
      <c r="T33" s="745">
        <v>2.5</v>
      </c>
      <c r="U33" s="701">
        <v>0.7142857142857143</v>
      </c>
    </row>
    <row r="34" spans="1:21" ht="14.4" customHeight="1" x14ac:dyDescent="0.3">
      <c r="A34" s="661">
        <v>32</v>
      </c>
      <c r="B34" s="662" t="s">
        <v>592</v>
      </c>
      <c r="C34" s="662" t="s">
        <v>5109</v>
      </c>
      <c r="D34" s="743" t="s">
        <v>7937</v>
      </c>
      <c r="E34" s="744" t="s">
        <v>5126</v>
      </c>
      <c r="F34" s="662" t="s">
        <v>5106</v>
      </c>
      <c r="G34" s="662" t="s">
        <v>5198</v>
      </c>
      <c r="H34" s="662" t="s">
        <v>2438</v>
      </c>
      <c r="I34" s="662" t="s">
        <v>5199</v>
      </c>
      <c r="J34" s="662" t="s">
        <v>2455</v>
      </c>
      <c r="K34" s="662" t="s">
        <v>5200</v>
      </c>
      <c r="L34" s="663">
        <v>144.01</v>
      </c>
      <c r="M34" s="663">
        <v>144.01</v>
      </c>
      <c r="N34" s="662">
        <v>1</v>
      </c>
      <c r="O34" s="745">
        <v>0.5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32</v>
      </c>
      <c r="B35" s="662" t="s">
        <v>592</v>
      </c>
      <c r="C35" s="662" t="s">
        <v>5109</v>
      </c>
      <c r="D35" s="743" t="s">
        <v>7937</v>
      </c>
      <c r="E35" s="744" t="s">
        <v>5126</v>
      </c>
      <c r="F35" s="662" t="s">
        <v>5106</v>
      </c>
      <c r="G35" s="662" t="s">
        <v>5201</v>
      </c>
      <c r="H35" s="662" t="s">
        <v>593</v>
      </c>
      <c r="I35" s="662" t="s">
        <v>3588</v>
      </c>
      <c r="J35" s="662" t="s">
        <v>1189</v>
      </c>
      <c r="K35" s="662" t="s">
        <v>2735</v>
      </c>
      <c r="L35" s="663">
        <v>73.73</v>
      </c>
      <c r="M35" s="663">
        <v>73.73</v>
      </c>
      <c r="N35" s="662">
        <v>1</v>
      </c>
      <c r="O35" s="745">
        <v>0.5</v>
      </c>
      <c r="P35" s="663">
        <v>73.73</v>
      </c>
      <c r="Q35" s="678">
        <v>1</v>
      </c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32</v>
      </c>
      <c r="B36" s="662" t="s">
        <v>592</v>
      </c>
      <c r="C36" s="662" t="s">
        <v>5109</v>
      </c>
      <c r="D36" s="743" t="s">
        <v>7937</v>
      </c>
      <c r="E36" s="744" t="s">
        <v>5126</v>
      </c>
      <c r="F36" s="662" t="s">
        <v>5106</v>
      </c>
      <c r="G36" s="662" t="s">
        <v>5201</v>
      </c>
      <c r="H36" s="662" t="s">
        <v>593</v>
      </c>
      <c r="I36" s="662" t="s">
        <v>1185</v>
      </c>
      <c r="J36" s="662" t="s">
        <v>1182</v>
      </c>
      <c r="K36" s="662" t="s">
        <v>1186</v>
      </c>
      <c r="L36" s="663">
        <v>31.09</v>
      </c>
      <c r="M36" s="663">
        <v>31.09</v>
      </c>
      <c r="N36" s="662">
        <v>1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32</v>
      </c>
      <c r="B37" s="662" t="s">
        <v>592</v>
      </c>
      <c r="C37" s="662" t="s">
        <v>5109</v>
      </c>
      <c r="D37" s="743" t="s">
        <v>7937</v>
      </c>
      <c r="E37" s="744" t="s">
        <v>5126</v>
      </c>
      <c r="F37" s="662" t="s">
        <v>5106</v>
      </c>
      <c r="G37" s="662" t="s">
        <v>5201</v>
      </c>
      <c r="H37" s="662" t="s">
        <v>593</v>
      </c>
      <c r="I37" s="662" t="s">
        <v>5202</v>
      </c>
      <c r="J37" s="662" t="s">
        <v>1182</v>
      </c>
      <c r="K37" s="662" t="s">
        <v>5203</v>
      </c>
      <c r="L37" s="663">
        <v>0</v>
      </c>
      <c r="M37" s="663">
        <v>0</v>
      </c>
      <c r="N37" s="662">
        <v>1</v>
      </c>
      <c r="O37" s="745">
        <v>0.5</v>
      </c>
      <c r="P37" s="663">
        <v>0</v>
      </c>
      <c r="Q37" s="678"/>
      <c r="R37" s="662">
        <v>1</v>
      </c>
      <c r="S37" s="678">
        <v>1</v>
      </c>
      <c r="T37" s="745">
        <v>0.5</v>
      </c>
      <c r="U37" s="701">
        <v>1</v>
      </c>
    </row>
    <row r="38" spans="1:21" ht="14.4" customHeight="1" x14ac:dyDescent="0.3">
      <c r="A38" s="661">
        <v>32</v>
      </c>
      <c r="B38" s="662" t="s">
        <v>592</v>
      </c>
      <c r="C38" s="662" t="s">
        <v>5109</v>
      </c>
      <c r="D38" s="743" t="s">
        <v>7937</v>
      </c>
      <c r="E38" s="744" t="s">
        <v>5126</v>
      </c>
      <c r="F38" s="662" t="s">
        <v>5106</v>
      </c>
      <c r="G38" s="662" t="s">
        <v>5157</v>
      </c>
      <c r="H38" s="662" t="s">
        <v>2438</v>
      </c>
      <c r="I38" s="662" t="s">
        <v>3061</v>
      </c>
      <c r="J38" s="662" t="s">
        <v>2796</v>
      </c>
      <c r="K38" s="662" t="s">
        <v>4879</v>
      </c>
      <c r="L38" s="663">
        <v>150.04</v>
      </c>
      <c r="M38" s="663">
        <v>600.16</v>
      </c>
      <c r="N38" s="662">
        <v>4</v>
      </c>
      <c r="O38" s="745">
        <v>1.5</v>
      </c>
      <c r="P38" s="663">
        <v>450.12</v>
      </c>
      <c r="Q38" s="678">
        <v>0.75</v>
      </c>
      <c r="R38" s="662">
        <v>3</v>
      </c>
      <c r="S38" s="678">
        <v>0.75</v>
      </c>
      <c r="T38" s="745">
        <v>1</v>
      </c>
      <c r="U38" s="701">
        <v>0.66666666666666663</v>
      </c>
    </row>
    <row r="39" spans="1:21" ht="14.4" customHeight="1" x14ac:dyDescent="0.3">
      <c r="A39" s="661">
        <v>32</v>
      </c>
      <c r="B39" s="662" t="s">
        <v>592</v>
      </c>
      <c r="C39" s="662" t="s">
        <v>5109</v>
      </c>
      <c r="D39" s="743" t="s">
        <v>7937</v>
      </c>
      <c r="E39" s="744" t="s">
        <v>5126</v>
      </c>
      <c r="F39" s="662" t="s">
        <v>5106</v>
      </c>
      <c r="G39" s="662" t="s">
        <v>5157</v>
      </c>
      <c r="H39" s="662" t="s">
        <v>2438</v>
      </c>
      <c r="I39" s="662" t="s">
        <v>3061</v>
      </c>
      <c r="J39" s="662" t="s">
        <v>2796</v>
      </c>
      <c r="K39" s="662" t="s">
        <v>4879</v>
      </c>
      <c r="L39" s="663">
        <v>154.36000000000001</v>
      </c>
      <c r="M39" s="663">
        <v>2315.4</v>
      </c>
      <c r="N39" s="662">
        <v>15</v>
      </c>
      <c r="O39" s="745">
        <v>7.5</v>
      </c>
      <c r="P39" s="663">
        <v>1080.52</v>
      </c>
      <c r="Q39" s="678">
        <v>0.46666666666666662</v>
      </c>
      <c r="R39" s="662">
        <v>7</v>
      </c>
      <c r="S39" s="678">
        <v>0.46666666666666667</v>
      </c>
      <c r="T39" s="745">
        <v>3.5</v>
      </c>
      <c r="U39" s="701">
        <v>0.46666666666666667</v>
      </c>
    </row>
    <row r="40" spans="1:21" ht="14.4" customHeight="1" x14ac:dyDescent="0.3">
      <c r="A40" s="661">
        <v>32</v>
      </c>
      <c r="B40" s="662" t="s">
        <v>592</v>
      </c>
      <c r="C40" s="662" t="s">
        <v>5109</v>
      </c>
      <c r="D40" s="743" t="s">
        <v>7937</v>
      </c>
      <c r="E40" s="744" t="s">
        <v>5126</v>
      </c>
      <c r="F40" s="662" t="s">
        <v>5106</v>
      </c>
      <c r="G40" s="662" t="s">
        <v>5157</v>
      </c>
      <c r="H40" s="662" t="s">
        <v>2438</v>
      </c>
      <c r="I40" s="662" t="s">
        <v>2795</v>
      </c>
      <c r="J40" s="662" t="s">
        <v>2796</v>
      </c>
      <c r="K40" s="662" t="s">
        <v>4878</v>
      </c>
      <c r="L40" s="663">
        <v>225.06</v>
      </c>
      <c r="M40" s="663">
        <v>225.06</v>
      </c>
      <c r="N40" s="662">
        <v>1</v>
      </c>
      <c r="O40" s="745">
        <v>1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32</v>
      </c>
      <c r="B41" s="662" t="s">
        <v>592</v>
      </c>
      <c r="C41" s="662" t="s">
        <v>5109</v>
      </c>
      <c r="D41" s="743" t="s">
        <v>7937</v>
      </c>
      <c r="E41" s="744" t="s">
        <v>5126</v>
      </c>
      <c r="F41" s="662" t="s">
        <v>5106</v>
      </c>
      <c r="G41" s="662" t="s">
        <v>5204</v>
      </c>
      <c r="H41" s="662" t="s">
        <v>593</v>
      </c>
      <c r="I41" s="662" t="s">
        <v>1009</v>
      </c>
      <c r="J41" s="662" t="s">
        <v>5205</v>
      </c>
      <c r="K41" s="662" t="s">
        <v>5206</v>
      </c>
      <c r="L41" s="663">
        <v>0</v>
      </c>
      <c r="M41" s="663">
        <v>0</v>
      </c>
      <c r="N41" s="662">
        <v>2</v>
      </c>
      <c r="O41" s="745">
        <v>1</v>
      </c>
      <c r="P41" s="663">
        <v>0</v>
      </c>
      <c r="Q41" s="678"/>
      <c r="R41" s="662">
        <v>1</v>
      </c>
      <c r="S41" s="678">
        <v>0.5</v>
      </c>
      <c r="T41" s="745">
        <v>0.5</v>
      </c>
      <c r="U41" s="701">
        <v>0.5</v>
      </c>
    </row>
    <row r="42" spans="1:21" ht="14.4" customHeight="1" x14ac:dyDescent="0.3">
      <c r="A42" s="661">
        <v>32</v>
      </c>
      <c r="B42" s="662" t="s">
        <v>592</v>
      </c>
      <c r="C42" s="662" t="s">
        <v>5109</v>
      </c>
      <c r="D42" s="743" t="s">
        <v>7937</v>
      </c>
      <c r="E42" s="744" t="s">
        <v>5126</v>
      </c>
      <c r="F42" s="662" t="s">
        <v>5106</v>
      </c>
      <c r="G42" s="662" t="s">
        <v>5207</v>
      </c>
      <c r="H42" s="662" t="s">
        <v>593</v>
      </c>
      <c r="I42" s="662" t="s">
        <v>2934</v>
      </c>
      <c r="J42" s="662" t="s">
        <v>2935</v>
      </c>
      <c r="K42" s="662" t="s">
        <v>2788</v>
      </c>
      <c r="L42" s="663">
        <v>170.52</v>
      </c>
      <c r="M42" s="663">
        <v>682.08</v>
      </c>
      <c r="N42" s="662">
        <v>4</v>
      </c>
      <c r="O42" s="745">
        <v>1.5</v>
      </c>
      <c r="P42" s="663">
        <v>511.56000000000006</v>
      </c>
      <c r="Q42" s="678">
        <v>0.75</v>
      </c>
      <c r="R42" s="662">
        <v>3</v>
      </c>
      <c r="S42" s="678">
        <v>0.75</v>
      </c>
      <c r="T42" s="745">
        <v>1</v>
      </c>
      <c r="U42" s="701">
        <v>0.66666666666666663</v>
      </c>
    </row>
    <row r="43" spans="1:21" ht="14.4" customHeight="1" x14ac:dyDescent="0.3">
      <c r="A43" s="661">
        <v>32</v>
      </c>
      <c r="B43" s="662" t="s">
        <v>592</v>
      </c>
      <c r="C43" s="662" t="s">
        <v>5109</v>
      </c>
      <c r="D43" s="743" t="s">
        <v>7937</v>
      </c>
      <c r="E43" s="744" t="s">
        <v>5126</v>
      </c>
      <c r="F43" s="662" t="s">
        <v>5106</v>
      </c>
      <c r="G43" s="662" t="s">
        <v>5208</v>
      </c>
      <c r="H43" s="662" t="s">
        <v>2438</v>
      </c>
      <c r="I43" s="662" t="s">
        <v>2443</v>
      </c>
      <c r="J43" s="662" t="s">
        <v>2444</v>
      </c>
      <c r="K43" s="662" t="s">
        <v>4992</v>
      </c>
      <c r="L43" s="663">
        <v>227.32</v>
      </c>
      <c r="M43" s="663">
        <v>227.32</v>
      </c>
      <c r="N43" s="662">
        <v>1</v>
      </c>
      <c r="O43" s="745">
        <v>0.5</v>
      </c>
      <c r="P43" s="663">
        <v>227.32</v>
      </c>
      <c r="Q43" s="678">
        <v>1</v>
      </c>
      <c r="R43" s="662">
        <v>1</v>
      </c>
      <c r="S43" s="678">
        <v>1</v>
      </c>
      <c r="T43" s="745">
        <v>0.5</v>
      </c>
      <c r="U43" s="701">
        <v>1</v>
      </c>
    </row>
    <row r="44" spans="1:21" ht="14.4" customHeight="1" x14ac:dyDescent="0.3">
      <c r="A44" s="661">
        <v>32</v>
      </c>
      <c r="B44" s="662" t="s">
        <v>592</v>
      </c>
      <c r="C44" s="662" t="s">
        <v>5109</v>
      </c>
      <c r="D44" s="743" t="s">
        <v>7937</v>
      </c>
      <c r="E44" s="744" t="s">
        <v>5126</v>
      </c>
      <c r="F44" s="662" t="s">
        <v>5106</v>
      </c>
      <c r="G44" s="662" t="s">
        <v>5209</v>
      </c>
      <c r="H44" s="662" t="s">
        <v>593</v>
      </c>
      <c r="I44" s="662" t="s">
        <v>5210</v>
      </c>
      <c r="J44" s="662" t="s">
        <v>819</v>
      </c>
      <c r="K44" s="662" t="s">
        <v>5211</v>
      </c>
      <c r="L44" s="663">
        <v>0</v>
      </c>
      <c r="M44" s="663">
        <v>0</v>
      </c>
      <c r="N44" s="662">
        <v>1</v>
      </c>
      <c r="O44" s="745">
        <v>1</v>
      </c>
      <c r="P44" s="663">
        <v>0</v>
      </c>
      <c r="Q44" s="678"/>
      <c r="R44" s="662">
        <v>1</v>
      </c>
      <c r="S44" s="678">
        <v>1</v>
      </c>
      <c r="T44" s="745">
        <v>1</v>
      </c>
      <c r="U44" s="701">
        <v>1</v>
      </c>
    </row>
    <row r="45" spans="1:21" ht="14.4" customHeight="1" x14ac:dyDescent="0.3">
      <c r="A45" s="661">
        <v>32</v>
      </c>
      <c r="B45" s="662" t="s">
        <v>592</v>
      </c>
      <c r="C45" s="662" t="s">
        <v>5109</v>
      </c>
      <c r="D45" s="743" t="s">
        <v>7937</v>
      </c>
      <c r="E45" s="744" t="s">
        <v>5126</v>
      </c>
      <c r="F45" s="662" t="s">
        <v>5106</v>
      </c>
      <c r="G45" s="662" t="s">
        <v>5212</v>
      </c>
      <c r="H45" s="662" t="s">
        <v>593</v>
      </c>
      <c r="I45" s="662" t="s">
        <v>2938</v>
      </c>
      <c r="J45" s="662" t="s">
        <v>2939</v>
      </c>
      <c r="K45" s="662" t="s">
        <v>2788</v>
      </c>
      <c r="L45" s="663">
        <v>78.33</v>
      </c>
      <c r="M45" s="663">
        <v>548.30999999999995</v>
      </c>
      <c r="N45" s="662">
        <v>7</v>
      </c>
      <c r="O45" s="745">
        <v>2</v>
      </c>
      <c r="P45" s="663">
        <v>391.65</v>
      </c>
      <c r="Q45" s="678">
        <v>0.7142857142857143</v>
      </c>
      <c r="R45" s="662">
        <v>5</v>
      </c>
      <c r="S45" s="678">
        <v>0.7142857142857143</v>
      </c>
      <c r="T45" s="745">
        <v>1.5</v>
      </c>
      <c r="U45" s="701">
        <v>0.75</v>
      </c>
    </row>
    <row r="46" spans="1:21" ht="14.4" customHeight="1" x14ac:dyDescent="0.3">
      <c r="A46" s="661">
        <v>32</v>
      </c>
      <c r="B46" s="662" t="s">
        <v>592</v>
      </c>
      <c r="C46" s="662" t="s">
        <v>5109</v>
      </c>
      <c r="D46" s="743" t="s">
        <v>7937</v>
      </c>
      <c r="E46" s="744" t="s">
        <v>5126</v>
      </c>
      <c r="F46" s="662" t="s">
        <v>5106</v>
      </c>
      <c r="G46" s="662" t="s">
        <v>5158</v>
      </c>
      <c r="H46" s="662" t="s">
        <v>2438</v>
      </c>
      <c r="I46" s="662" t="s">
        <v>2715</v>
      </c>
      <c r="J46" s="662" t="s">
        <v>2466</v>
      </c>
      <c r="K46" s="662" t="s">
        <v>1128</v>
      </c>
      <c r="L46" s="663">
        <v>132</v>
      </c>
      <c r="M46" s="663">
        <v>396</v>
      </c>
      <c r="N46" s="662">
        <v>3</v>
      </c>
      <c r="O46" s="745">
        <v>1.5</v>
      </c>
      <c r="P46" s="663">
        <v>264</v>
      </c>
      <c r="Q46" s="678">
        <v>0.66666666666666663</v>
      </c>
      <c r="R46" s="662">
        <v>2</v>
      </c>
      <c r="S46" s="678">
        <v>0.66666666666666663</v>
      </c>
      <c r="T46" s="745">
        <v>1</v>
      </c>
      <c r="U46" s="701">
        <v>0.66666666666666663</v>
      </c>
    </row>
    <row r="47" spans="1:21" ht="14.4" customHeight="1" x14ac:dyDescent="0.3">
      <c r="A47" s="661">
        <v>32</v>
      </c>
      <c r="B47" s="662" t="s">
        <v>592</v>
      </c>
      <c r="C47" s="662" t="s">
        <v>5109</v>
      </c>
      <c r="D47" s="743" t="s">
        <v>7937</v>
      </c>
      <c r="E47" s="744" t="s">
        <v>5126</v>
      </c>
      <c r="F47" s="662" t="s">
        <v>5106</v>
      </c>
      <c r="G47" s="662" t="s">
        <v>5213</v>
      </c>
      <c r="H47" s="662" t="s">
        <v>593</v>
      </c>
      <c r="I47" s="662" t="s">
        <v>5214</v>
      </c>
      <c r="J47" s="662" t="s">
        <v>5215</v>
      </c>
      <c r="K47" s="662" t="s">
        <v>5216</v>
      </c>
      <c r="L47" s="663">
        <v>344</v>
      </c>
      <c r="M47" s="663">
        <v>344</v>
      </c>
      <c r="N47" s="662">
        <v>1</v>
      </c>
      <c r="O47" s="745">
        <v>0.5</v>
      </c>
      <c r="P47" s="663">
        <v>344</v>
      </c>
      <c r="Q47" s="678">
        <v>1</v>
      </c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32</v>
      </c>
      <c r="B48" s="662" t="s">
        <v>592</v>
      </c>
      <c r="C48" s="662" t="s">
        <v>5109</v>
      </c>
      <c r="D48" s="743" t="s">
        <v>7937</v>
      </c>
      <c r="E48" s="744" t="s">
        <v>5126</v>
      </c>
      <c r="F48" s="662" t="s">
        <v>5106</v>
      </c>
      <c r="G48" s="662" t="s">
        <v>5213</v>
      </c>
      <c r="H48" s="662" t="s">
        <v>593</v>
      </c>
      <c r="I48" s="662" t="s">
        <v>5217</v>
      </c>
      <c r="J48" s="662" t="s">
        <v>5215</v>
      </c>
      <c r="K48" s="662" t="s">
        <v>1760</v>
      </c>
      <c r="L48" s="663">
        <v>0</v>
      </c>
      <c r="M48" s="663">
        <v>0</v>
      </c>
      <c r="N48" s="662">
        <v>2</v>
      </c>
      <c r="O48" s="745">
        <v>1</v>
      </c>
      <c r="P48" s="663">
        <v>0</v>
      </c>
      <c r="Q48" s="678"/>
      <c r="R48" s="662">
        <v>2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32</v>
      </c>
      <c r="B49" s="662" t="s">
        <v>592</v>
      </c>
      <c r="C49" s="662" t="s">
        <v>5109</v>
      </c>
      <c r="D49" s="743" t="s">
        <v>7937</v>
      </c>
      <c r="E49" s="744" t="s">
        <v>5126</v>
      </c>
      <c r="F49" s="662" t="s">
        <v>5106</v>
      </c>
      <c r="G49" s="662" t="s">
        <v>5159</v>
      </c>
      <c r="H49" s="662" t="s">
        <v>593</v>
      </c>
      <c r="I49" s="662" t="s">
        <v>778</v>
      </c>
      <c r="J49" s="662" t="s">
        <v>779</v>
      </c>
      <c r="K49" s="662" t="s">
        <v>4806</v>
      </c>
      <c r="L49" s="663">
        <v>110.28</v>
      </c>
      <c r="M49" s="663">
        <v>110.28</v>
      </c>
      <c r="N49" s="662">
        <v>1</v>
      </c>
      <c r="O49" s="745">
        <v>0.5</v>
      </c>
      <c r="P49" s="663">
        <v>110.28</v>
      </c>
      <c r="Q49" s="678">
        <v>1</v>
      </c>
      <c r="R49" s="662">
        <v>1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32</v>
      </c>
      <c r="B50" s="662" t="s">
        <v>592</v>
      </c>
      <c r="C50" s="662" t="s">
        <v>5109</v>
      </c>
      <c r="D50" s="743" t="s">
        <v>7937</v>
      </c>
      <c r="E50" s="744" t="s">
        <v>5126</v>
      </c>
      <c r="F50" s="662" t="s">
        <v>5106</v>
      </c>
      <c r="G50" s="662" t="s">
        <v>5218</v>
      </c>
      <c r="H50" s="662" t="s">
        <v>593</v>
      </c>
      <c r="I50" s="662" t="s">
        <v>1161</v>
      </c>
      <c r="J50" s="662" t="s">
        <v>1162</v>
      </c>
      <c r="K50" s="662" t="s">
        <v>5219</v>
      </c>
      <c r="L50" s="663">
        <v>923.74</v>
      </c>
      <c r="M50" s="663">
        <v>923.74</v>
      </c>
      <c r="N50" s="662">
        <v>1</v>
      </c>
      <c r="O50" s="745">
        <v>1</v>
      </c>
      <c r="P50" s="663">
        <v>923.74</v>
      </c>
      <c r="Q50" s="678">
        <v>1</v>
      </c>
      <c r="R50" s="662">
        <v>1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32</v>
      </c>
      <c r="B51" s="662" t="s">
        <v>592</v>
      </c>
      <c r="C51" s="662" t="s">
        <v>5109</v>
      </c>
      <c r="D51" s="743" t="s">
        <v>7937</v>
      </c>
      <c r="E51" s="744" t="s">
        <v>5126</v>
      </c>
      <c r="F51" s="662" t="s">
        <v>5106</v>
      </c>
      <c r="G51" s="662" t="s">
        <v>5220</v>
      </c>
      <c r="H51" s="662" t="s">
        <v>593</v>
      </c>
      <c r="I51" s="662" t="s">
        <v>1005</v>
      </c>
      <c r="J51" s="662" t="s">
        <v>1086</v>
      </c>
      <c r="K51" s="662" t="s">
        <v>5221</v>
      </c>
      <c r="L51" s="663">
        <v>123.3</v>
      </c>
      <c r="M51" s="663">
        <v>123.3</v>
      </c>
      <c r="N51" s="662">
        <v>1</v>
      </c>
      <c r="O51" s="745">
        <v>0.5</v>
      </c>
      <c r="P51" s="663">
        <v>123.3</v>
      </c>
      <c r="Q51" s="678">
        <v>1</v>
      </c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32</v>
      </c>
      <c r="B52" s="662" t="s">
        <v>592</v>
      </c>
      <c r="C52" s="662" t="s">
        <v>5109</v>
      </c>
      <c r="D52" s="743" t="s">
        <v>7937</v>
      </c>
      <c r="E52" s="744" t="s">
        <v>5126</v>
      </c>
      <c r="F52" s="662" t="s">
        <v>5106</v>
      </c>
      <c r="G52" s="662" t="s">
        <v>5220</v>
      </c>
      <c r="H52" s="662" t="s">
        <v>593</v>
      </c>
      <c r="I52" s="662" t="s">
        <v>5222</v>
      </c>
      <c r="J52" s="662" t="s">
        <v>1086</v>
      </c>
      <c r="K52" s="662" t="s">
        <v>5223</v>
      </c>
      <c r="L52" s="663">
        <v>0</v>
      </c>
      <c r="M52" s="663">
        <v>0</v>
      </c>
      <c r="N52" s="662">
        <v>1</v>
      </c>
      <c r="O52" s="745">
        <v>0.5</v>
      </c>
      <c r="P52" s="663"/>
      <c r="Q52" s="678"/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32</v>
      </c>
      <c r="B53" s="662" t="s">
        <v>592</v>
      </c>
      <c r="C53" s="662" t="s">
        <v>5109</v>
      </c>
      <c r="D53" s="743" t="s">
        <v>7937</v>
      </c>
      <c r="E53" s="744" t="s">
        <v>5126</v>
      </c>
      <c r="F53" s="662" t="s">
        <v>5106</v>
      </c>
      <c r="G53" s="662" t="s">
        <v>5224</v>
      </c>
      <c r="H53" s="662" t="s">
        <v>593</v>
      </c>
      <c r="I53" s="662" t="s">
        <v>4117</v>
      </c>
      <c r="J53" s="662" t="s">
        <v>4118</v>
      </c>
      <c r="K53" s="662" t="s">
        <v>2244</v>
      </c>
      <c r="L53" s="663">
        <v>12596.28</v>
      </c>
      <c r="M53" s="663">
        <v>25192.560000000001</v>
      </c>
      <c r="N53" s="662">
        <v>2</v>
      </c>
      <c r="O53" s="745">
        <v>0.5</v>
      </c>
      <c r="P53" s="663">
        <v>25192.560000000001</v>
      </c>
      <c r="Q53" s="678">
        <v>1</v>
      </c>
      <c r="R53" s="662">
        <v>2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32</v>
      </c>
      <c r="B54" s="662" t="s">
        <v>592</v>
      </c>
      <c r="C54" s="662" t="s">
        <v>5109</v>
      </c>
      <c r="D54" s="743" t="s">
        <v>7937</v>
      </c>
      <c r="E54" s="744" t="s">
        <v>5126</v>
      </c>
      <c r="F54" s="662" t="s">
        <v>5106</v>
      </c>
      <c r="G54" s="662" t="s">
        <v>5224</v>
      </c>
      <c r="H54" s="662" t="s">
        <v>593</v>
      </c>
      <c r="I54" s="662" t="s">
        <v>4117</v>
      </c>
      <c r="J54" s="662" t="s">
        <v>4118</v>
      </c>
      <c r="K54" s="662" t="s">
        <v>2244</v>
      </c>
      <c r="L54" s="663">
        <v>8540.5</v>
      </c>
      <c r="M54" s="663">
        <v>8540.5</v>
      </c>
      <c r="N54" s="662">
        <v>1</v>
      </c>
      <c r="O54" s="745">
        <v>0.5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32</v>
      </c>
      <c r="B55" s="662" t="s">
        <v>592</v>
      </c>
      <c r="C55" s="662" t="s">
        <v>5109</v>
      </c>
      <c r="D55" s="743" t="s">
        <v>7937</v>
      </c>
      <c r="E55" s="744" t="s">
        <v>5126</v>
      </c>
      <c r="F55" s="662" t="s">
        <v>5106</v>
      </c>
      <c r="G55" s="662" t="s">
        <v>5224</v>
      </c>
      <c r="H55" s="662" t="s">
        <v>593</v>
      </c>
      <c r="I55" s="662" t="s">
        <v>5225</v>
      </c>
      <c r="J55" s="662" t="s">
        <v>4118</v>
      </c>
      <c r="K55" s="662" t="s">
        <v>5226</v>
      </c>
      <c r="L55" s="663">
        <v>0</v>
      </c>
      <c r="M55" s="663">
        <v>0</v>
      </c>
      <c r="N55" s="662">
        <v>2</v>
      </c>
      <c r="O55" s="745">
        <v>0.5</v>
      </c>
      <c r="P55" s="663">
        <v>0</v>
      </c>
      <c r="Q55" s="678"/>
      <c r="R55" s="662">
        <v>2</v>
      </c>
      <c r="S55" s="678">
        <v>1</v>
      </c>
      <c r="T55" s="745">
        <v>0.5</v>
      </c>
      <c r="U55" s="701">
        <v>1</v>
      </c>
    </row>
    <row r="56" spans="1:21" ht="14.4" customHeight="1" x14ac:dyDescent="0.3">
      <c r="A56" s="661">
        <v>32</v>
      </c>
      <c r="B56" s="662" t="s">
        <v>592</v>
      </c>
      <c r="C56" s="662" t="s">
        <v>5109</v>
      </c>
      <c r="D56" s="743" t="s">
        <v>7937</v>
      </c>
      <c r="E56" s="744" t="s">
        <v>5126</v>
      </c>
      <c r="F56" s="662" t="s">
        <v>5106</v>
      </c>
      <c r="G56" s="662" t="s">
        <v>5160</v>
      </c>
      <c r="H56" s="662" t="s">
        <v>593</v>
      </c>
      <c r="I56" s="662" t="s">
        <v>3159</v>
      </c>
      <c r="J56" s="662" t="s">
        <v>3160</v>
      </c>
      <c r="K56" s="662" t="s">
        <v>4933</v>
      </c>
      <c r="L56" s="663">
        <v>2991.23</v>
      </c>
      <c r="M56" s="663">
        <v>59824.6</v>
      </c>
      <c r="N56" s="662">
        <v>20</v>
      </c>
      <c r="O56" s="745">
        <v>11</v>
      </c>
      <c r="P56" s="663">
        <v>32903.53</v>
      </c>
      <c r="Q56" s="678">
        <v>0.55000000000000004</v>
      </c>
      <c r="R56" s="662">
        <v>11</v>
      </c>
      <c r="S56" s="678">
        <v>0.55000000000000004</v>
      </c>
      <c r="T56" s="745">
        <v>5.5</v>
      </c>
      <c r="U56" s="701">
        <v>0.5</v>
      </c>
    </row>
    <row r="57" spans="1:21" ht="14.4" customHeight="1" x14ac:dyDescent="0.3">
      <c r="A57" s="661">
        <v>32</v>
      </c>
      <c r="B57" s="662" t="s">
        <v>592</v>
      </c>
      <c r="C57" s="662" t="s">
        <v>5109</v>
      </c>
      <c r="D57" s="743" t="s">
        <v>7937</v>
      </c>
      <c r="E57" s="744" t="s">
        <v>5126</v>
      </c>
      <c r="F57" s="662" t="s">
        <v>5106</v>
      </c>
      <c r="G57" s="662" t="s">
        <v>5227</v>
      </c>
      <c r="H57" s="662" t="s">
        <v>593</v>
      </c>
      <c r="I57" s="662" t="s">
        <v>5228</v>
      </c>
      <c r="J57" s="662" t="s">
        <v>5229</v>
      </c>
      <c r="K57" s="662" t="s">
        <v>5230</v>
      </c>
      <c r="L57" s="663">
        <v>132</v>
      </c>
      <c r="M57" s="663">
        <v>264</v>
      </c>
      <c r="N57" s="662">
        <v>2</v>
      </c>
      <c r="O57" s="745">
        <v>1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32</v>
      </c>
      <c r="B58" s="662" t="s">
        <v>592</v>
      </c>
      <c r="C58" s="662" t="s">
        <v>5109</v>
      </c>
      <c r="D58" s="743" t="s">
        <v>7937</v>
      </c>
      <c r="E58" s="744" t="s">
        <v>5126</v>
      </c>
      <c r="F58" s="662" t="s">
        <v>5106</v>
      </c>
      <c r="G58" s="662" t="s">
        <v>5231</v>
      </c>
      <c r="H58" s="662" t="s">
        <v>593</v>
      </c>
      <c r="I58" s="662" t="s">
        <v>5232</v>
      </c>
      <c r="J58" s="662" t="s">
        <v>5233</v>
      </c>
      <c r="K58" s="662" t="s">
        <v>5234</v>
      </c>
      <c r="L58" s="663">
        <v>58.97</v>
      </c>
      <c r="M58" s="663">
        <v>58.97</v>
      </c>
      <c r="N58" s="662">
        <v>1</v>
      </c>
      <c r="O58" s="745">
        <v>0.5</v>
      </c>
      <c r="P58" s="663">
        <v>58.97</v>
      </c>
      <c r="Q58" s="678">
        <v>1</v>
      </c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32</v>
      </c>
      <c r="B59" s="662" t="s">
        <v>592</v>
      </c>
      <c r="C59" s="662" t="s">
        <v>5109</v>
      </c>
      <c r="D59" s="743" t="s">
        <v>7937</v>
      </c>
      <c r="E59" s="744" t="s">
        <v>5126</v>
      </c>
      <c r="F59" s="662" t="s">
        <v>5106</v>
      </c>
      <c r="G59" s="662" t="s">
        <v>5231</v>
      </c>
      <c r="H59" s="662" t="s">
        <v>593</v>
      </c>
      <c r="I59" s="662" t="s">
        <v>5235</v>
      </c>
      <c r="J59" s="662" t="s">
        <v>5236</v>
      </c>
      <c r="K59" s="662" t="s">
        <v>5237</v>
      </c>
      <c r="L59" s="663">
        <v>0</v>
      </c>
      <c r="M59" s="663">
        <v>0</v>
      </c>
      <c r="N59" s="662">
        <v>2</v>
      </c>
      <c r="O59" s="745">
        <v>1</v>
      </c>
      <c r="P59" s="663">
        <v>0</v>
      </c>
      <c r="Q59" s="678"/>
      <c r="R59" s="662">
        <v>2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32</v>
      </c>
      <c r="B60" s="662" t="s">
        <v>592</v>
      </c>
      <c r="C60" s="662" t="s">
        <v>5109</v>
      </c>
      <c r="D60" s="743" t="s">
        <v>7937</v>
      </c>
      <c r="E60" s="744" t="s">
        <v>5126</v>
      </c>
      <c r="F60" s="662" t="s">
        <v>5106</v>
      </c>
      <c r="G60" s="662" t="s">
        <v>5231</v>
      </c>
      <c r="H60" s="662" t="s">
        <v>593</v>
      </c>
      <c r="I60" s="662" t="s">
        <v>1074</v>
      </c>
      <c r="J60" s="662" t="s">
        <v>5236</v>
      </c>
      <c r="K60" s="662" t="s">
        <v>5238</v>
      </c>
      <c r="L60" s="663">
        <v>63.7</v>
      </c>
      <c r="M60" s="663">
        <v>191.10000000000002</v>
      </c>
      <c r="N60" s="662">
        <v>3</v>
      </c>
      <c r="O60" s="745">
        <v>1.5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32</v>
      </c>
      <c r="B61" s="662" t="s">
        <v>592</v>
      </c>
      <c r="C61" s="662" t="s">
        <v>5109</v>
      </c>
      <c r="D61" s="743" t="s">
        <v>7937</v>
      </c>
      <c r="E61" s="744" t="s">
        <v>5126</v>
      </c>
      <c r="F61" s="662" t="s">
        <v>5106</v>
      </c>
      <c r="G61" s="662" t="s">
        <v>5239</v>
      </c>
      <c r="H61" s="662" t="s">
        <v>593</v>
      </c>
      <c r="I61" s="662" t="s">
        <v>963</v>
      </c>
      <c r="J61" s="662" t="s">
        <v>964</v>
      </c>
      <c r="K61" s="662" t="s">
        <v>5240</v>
      </c>
      <c r="L61" s="663">
        <v>107.27</v>
      </c>
      <c r="M61" s="663">
        <v>214.54</v>
      </c>
      <c r="N61" s="662">
        <v>2</v>
      </c>
      <c r="O61" s="745">
        <v>1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32</v>
      </c>
      <c r="B62" s="662" t="s">
        <v>592</v>
      </c>
      <c r="C62" s="662" t="s">
        <v>5109</v>
      </c>
      <c r="D62" s="743" t="s">
        <v>7937</v>
      </c>
      <c r="E62" s="744" t="s">
        <v>5126</v>
      </c>
      <c r="F62" s="662" t="s">
        <v>5106</v>
      </c>
      <c r="G62" s="662" t="s">
        <v>5241</v>
      </c>
      <c r="H62" s="662" t="s">
        <v>593</v>
      </c>
      <c r="I62" s="662" t="s">
        <v>668</v>
      </c>
      <c r="J62" s="662" t="s">
        <v>5242</v>
      </c>
      <c r="K62" s="662" t="s">
        <v>5243</v>
      </c>
      <c r="L62" s="663">
        <v>30.56</v>
      </c>
      <c r="M62" s="663">
        <v>30.56</v>
      </c>
      <c r="N62" s="662">
        <v>1</v>
      </c>
      <c r="O62" s="745">
        <v>0.5</v>
      </c>
      <c r="P62" s="663">
        <v>30.56</v>
      </c>
      <c r="Q62" s="678">
        <v>1</v>
      </c>
      <c r="R62" s="662">
        <v>1</v>
      </c>
      <c r="S62" s="678">
        <v>1</v>
      </c>
      <c r="T62" s="745">
        <v>0.5</v>
      </c>
      <c r="U62" s="701">
        <v>1</v>
      </c>
    </row>
    <row r="63" spans="1:21" ht="14.4" customHeight="1" x14ac:dyDescent="0.3">
      <c r="A63" s="661">
        <v>32</v>
      </c>
      <c r="B63" s="662" t="s">
        <v>592</v>
      </c>
      <c r="C63" s="662" t="s">
        <v>5109</v>
      </c>
      <c r="D63" s="743" t="s">
        <v>7937</v>
      </c>
      <c r="E63" s="744" t="s">
        <v>5126</v>
      </c>
      <c r="F63" s="662" t="s">
        <v>5106</v>
      </c>
      <c r="G63" s="662" t="s">
        <v>5244</v>
      </c>
      <c r="H63" s="662" t="s">
        <v>593</v>
      </c>
      <c r="I63" s="662" t="s">
        <v>1283</v>
      </c>
      <c r="J63" s="662" t="s">
        <v>1284</v>
      </c>
      <c r="K63" s="662" t="s">
        <v>5245</v>
      </c>
      <c r="L63" s="663">
        <v>420.07</v>
      </c>
      <c r="M63" s="663">
        <v>420.07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32</v>
      </c>
      <c r="B64" s="662" t="s">
        <v>592</v>
      </c>
      <c r="C64" s="662" t="s">
        <v>5109</v>
      </c>
      <c r="D64" s="743" t="s">
        <v>7937</v>
      </c>
      <c r="E64" s="744" t="s">
        <v>5126</v>
      </c>
      <c r="F64" s="662" t="s">
        <v>5106</v>
      </c>
      <c r="G64" s="662" t="s">
        <v>5166</v>
      </c>
      <c r="H64" s="662" t="s">
        <v>593</v>
      </c>
      <c r="I64" s="662" t="s">
        <v>1138</v>
      </c>
      <c r="J64" s="662" t="s">
        <v>1139</v>
      </c>
      <c r="K64" s="662" t="s">
        <v>1140</v>
      </c>
      <c r="L64" s="663">
        <v>33</v>
      </c>
      <c r="M64" s="663">
        <v>33</v>
      </c>
      <c r="N64" s="662">
        <v>1</v>
      </c>
      <c r="O64" s="745">
        <v>0.5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32</v>
      </c>
      <c r="B65" s="662" t="s">
        <v>592</v>
      </c>
      <c r="C65" s="662" t="s">
        <v>5109</v>
      </c>
      <c r="D65" s="743" t="s">
        <v>7937</v>
      </c>
      <c r="E65" s="744" t="s">
        <v>5126</v>
      </c>
      <c r="F65" s="662" t="s">
        <v>5106</v>
      </c>
      <c r="G65" s="662" t="s">
        <v>5166</v>
      </c>
      <c r="H65" s="662" t="s">
        <v>593</v>
      </c>
      <c r="I65" s="662" t="s">
        <v>5246</v>
      </c>
      <c r="J65" s="662" t="s">
        <v>811</v>
      </c>
      <c r="K65" s="662" t="s">
        <v>5247</v>
      </c>
      <c r="L65" s="663">
        <v>0</v>
      </c>
      <c r="M65" s="663">
        <v>0</v>
      </c>
      <c r="N65" s="662">
        <v>2</v>
      </c>
      <c r="O65" s="745">
        <v>2</v>
      </c>
      <c r="P65" s="663"/>
      <c r="Q65" s="678"/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32</v>
      </c>
      <c r="B66" s="662" t="s">
        <v>592</v>
      </c>
      <c r="C66" s="662" t="s">
        <v>5109</v>
      </c>
      <c r="D66" s="743" t="s">
        <v>7937</v>
      </c>
      <c r="E66" s="744" t="s">
        <v>5126</v>
      </c>
      <c r="F66" s="662" t="s">
        <v>5106</v>
      </c>
      <c r="G66" s="662" t="s">
        <v>5248</v>
      </c>
      <c r="H66" s="662" t="s">
        <v>593</v>
      </c>
      <c r="I66" s="662" t="s">
        <v>3186</v>
      </c>
      <c r="J66" s="662" t="s">
        <v>3187</v>
      </c>
      <c r="K66" s="662" t="s">
        <v>4933</v>
      </c>
      <c r="L66" s="663">
        <v>588.04999999999995</v>
      </c>
      <c r="M66" s="663">
        <v>1176.0999999999999</v>
      </c>
      <c r="N66" s="662">
        <v>2</v>
      </c>
      <c r="O66" s="745">
        <v>1</v>
      </c>
      <c r="P66" s="663">
        <v>588.04999999999995</v>
      </c>
      <c r="Q66" s="678">
        <v>0.5</v>
      </c>
      <c r="R66" s="662">
        <v>1</v>
      </c>
      <c r="S66" s="678">
        <v>0.5</v>
      </c>
      <c r="T66" s="745">
        <v>0.5</v>
      </c>
      <c r="U66" s="701">
        <v>0.5</v>
      </c>
    </row>
    <row r="67" spans="1:21" ht="14.4" customHeight="1" x14ac:dyDescent="0.3">
      <c r="A67" s="661">
        <v>32</v>
      </c>
      <c r="B67" s="662" t="s">
        <v>592</v>
      </c>
      <c r="C67" s="662" t="s">
        <v>5109</v>
      </c>
      <c r="D67" s="743" t="s">
        <v>7937</v>
      </c>
      <c r="E67" s="744" t="s">
        <v>5126</v>
      </c>
      <c r="F67" s="662" t="s">
        <v>5106</v>
      </c>
      <c r="G67" s="662" t="s">
        <v>5248</v>
      </c>
      <c r="H67" s="662" t="s">
        <v>593</v>
      </c>
      <c r="I67" s="662" t="s">
        <v>3186</v>
      </c>
      <c r="J67" s="662" t="s">
        <v>3187</v>
      </c>
      <c r="K67" s="662" t="s">
        <v>4933</v>
      </c>
      <c r="L67" s="663">
        <v>879.21</v>
      </c>
      <c r="M67" s="663">
        <v>5275.26</v>
      </c>
      <c r="N67" s="662">
        <v>6</v>
      </c>
      <c r="O67" s="745">
        <v>2</v>
      </c>
      <c r="P67" s="663">
        <v>4396.05</v>
      </c>
      <c r="Q67" s="678">
        <v>0.83333333333333337</v>
      </c>
      <c r="R67" s="662">
        <v>5</v>
      </c>
      <c r="S67" s="678">
        <v>0.83333333333333337</v>
      </c>
      <c r="T67" s="745">
        <v>1.5</v>
      </c>
      <c r="U67" s="701">
        <v>0.75</v>
      </c>
    </row>
    <row r="68" spans="1:21" ht="14.4" customHeight="1" x14ac:dyDescent="0.3">
      <c r="A68" s="661">
        <v>32</v>
      </c>
      <c r="B68" s="662" t="s">
        <v>592</v>
      </c>
      <c r="C68" s="662" t="s">
        <v>5109</v>
      </c>
      <c r="D68" s="743" t="s">
        <v>7937</v>
      </c>
      <c r="E68" s="744" t="s">
        <v>5126</v>
      </c>
      <c r="F68" s="662" t="s">
        <v>5106</v>
      </c>
      <c r="G68" s="662" t="s">
        <v>5249</v>
      </c>
      <c r="H68" s="662" t="s">
        <v>593</v>
      </c>
      <c r="I68" s="662" t="s">
        <v>5250</v>
      </c>
      <c r="J68" s="662" t="s">
        <v>5251</v>
      </c>
      <c r="K68" s="662"/>
      <c r="L68" s="663">
        <v>0</v>
      </c>
      <c r="M68" s="663">
        <v>0</v>
      </c>
      <c r="N68" s="662">
        <v>1</v>
      </c>
      <c r="O68" s="745">
        <v>0.5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32</v>
      </c>
      <c r="B69" s="662" t="s">
        <v>592</v>
      </c>
      <c r="C69" s="662" t="s">
        <v>5109</v>
      </c>
      <c r="D69" s="743" t="s">
        <v>7937</v>
      </c>
      <c r="E69" s="744" t="s">
        <v>5126</v>
      </c>
      <c r="F69" s="662" t="s">
        <v>5106</v>
      </c>
      <c r="G69" s="662" t="s">
        <v>5252</v>
      </c>
      <c r="H69" s="662" t="s">
        <v>593</v>
      </c>
      <c r="I69" s="662" t="s">
        <v>1126</v>
      </c>
      <c r="J69" s="662" t="s">
        <v>1127</v>
      </c>
      <c r="K69" s="662" t="s">
        <v>5253</v>
      </c>
      <c r="L69" s="663">
        <v>0</v>
      </c>
      <c r="M69" s="663">
        <v>0</v>
      </c>
      <c r="N69" s="662">
        <v>2</v>
      </c>
      <c r="O69" s="745">
        <v>1</v>
      </c>
      <c r="P69" s="663">
        <v>0</v>
      </c>
      <c r="Q69" s="678"/>
      <c r="R69" s="662">
        <v>2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32</v>
      </c>
      <c r="B70" s="662" t="s">
        <v>592</v>
      </c>
      <c r="C70" s="662" t="s">
        <v>5109</v>
      </c>
      <c r="D70" s="743" t="s">
        <v>7937</v>
      </c>
      <c r="E70" s="744" t="s">
        <v>5126</v>
      </c>
      <c r="F70" s="662" t="s">
        <v>5106</v>
      </c>
      <c r="G70" s="662" t="s">
        <v>5254</v>
      </c>
      <c r="H70" s="662" t="s">
        <v>593</v>
      </c>
      <c r="I70" s="662" t="s">
        <v>5255</v>
      </c>
      <c r="J70" s="662" t="s">
        <v>5256</v>
      </c>
      <c r="K70" s="662" t="s">
        <v>5257</v>
      </c>
      <c r="L70" s="663">
        <v>661.2</v>
      </c>
      <c r="M70" s="663">
        <v>1983.6000000000001</v>
      </c>
      <c r="N70" s="662">
        <v>3</v>
      </c>
      <c r="O70" s="745">
        <v>1</v>
      </c>
      <c r="P70" s="663">
        <v>1983.6000000000001</v>
      </c>
      <c r="Q70" s="678">
        <v>1</v>
      </c>
      <c r="R70" s="662">
        <v>3</v>
      </c>
      <c r="S70" s="678">
        <v>1</v>
      </c>
      <c r="T70" s="745">
        <v>1</v>
      </c>
      <c r="U70" s="701">
        <v>1</v>
      </c>
    </row>
    <row r="71" spans="1:21" ht="14.4" customHeight="1" x14ac:dyDescent="0.3">
      <c r="A71" s="661">
        <v>32</v>
      </c>
      <c r="B71" s="662" t="s">
        <v>592</v>
      </c>
      <c r="C71" s="662" t="s">
        <v>5109</v>
      </c>
      <c r="D71" s="743" t="s">
        <v>7937</v>
      </c>
      <c r="E71" s="744" t="s">
        <v>5126</v>
      </c>
      <c r="F71" s="662" t="s">
        <v>5106</v>
      </c>
      <c r="G71" s="662" t="s">
        <v>5258</v>
      </c>
      <c r="H71" s="662" t="s">
        <v>593</v>
      </c>
      <c r="I71" s="662" t="s">
        <v>5259</v>
      </c>
      <c r="J71" s="662" t="s">
        <v>5260</v>
      </c>
      <c r="K71" s="662" t="s">
        <v>5261</v>
      </c>
      <c r="L71" s="663">
        <v>0</v>
      </c>
      <c r="M71" s="663">
        <v>0</v>
      </c>
      <c r="N71" s="662">
        <v>1</v>
      </c>
      <c r="O71" s="745">
        <v>0.5</v>
      </c>
      <c r="P71" s="663">
        <v>0</v>
      </c>
      <c r="Q71" s="678"/>
      <c r="R71" s="662">
        <v>1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32</v>
      </c>
      <c r="B72" s="662" t="s">
        <v>592</v>
      </c>
      <c r="C72" s="662" t="s">
        <v>5109</v>
      </c>
      <c r="D72" s="743" t="s">
        <v>7937</v>
      </c>
      <c r="E72" s="744" t="s">
        <v>5126</v>
      </c>
      <c r="F72" s="662" t="s">
        <v>5106</v>
      </c>
      <c r="G72" s="662" t="s">
        <v>5262</v>
      </c>
      <c r="H72" s="662" t="s">
        <v>593</v>
      </c>
      <c r="I72" s="662" t="s">
        <v>5263</v>
      </c>
      <c r="J72" s="662" t="s">
        <v>2963</v>
      </c>
      <c r="K72" s="662" t="s">
        <v>5264</v>
      </c>
      <c r="L72" s="663">
        <v>83.79</v>
      </c>
      <c r="M72" s="663">
        <v>167.58</v>
      </c>
      <c r="N72" s="662">
        <v>2</v>
      </c>
      <c r="O72" s="745">
        <v>1</v>
      </c>
      <c r="P72" s="663">
        <v>83.79</v>
      </c>
      <c r="Q72" s="678">
        <v>0.5</v>
      </c>
      <c r="R72" s="662">
        <v>1</v>
      </c>
      <c r="S72" s="678">
        <v>0.5</v>
      </c>
      <c r="T72" s="745">
        <v>0.5</v>
      </c>
      <c r="U72" s="701">
        <v>0.5</v>
      </c>
    </row>
    <row r="73" spans="1:21" ht="14.4" customHeight="1" x14ac:dyDescent="0.3">
      <c r="A73" s="661">
        <v>32</v>
      </c>
      <c r="B73" s="662" t="s">
        <v>592</v>
      </c>
      <c r="C73" s="662" t="s">
        <v>5109</v>
      </c>
      <c r="D73" s="743" t="s">
        <v>7937</v>
      </c>
      <c r="E73" s="744" t="s">
        <v>5126</v>
      </c>
      <c r="F73" s="662" t="s">
        <v>5106</v>
      </c>
      <c r="G73" s="662" t="s">
        <v>5262</v>
      </c>
      <c r="H73" s="662" t="s">
        <v>593</v>
      </c>
      <c r="I73" s="662" t="s">
        <v>5265</v>
      </c>
      <c r="J73" s="662" t="s">
        <v>2963</v>
      </c>
      <c r="K73" s="662" t="s">
        <v>5266</v>
      </c>
      <c r="L73" s="663">
        <v>167.58</v>
      </c>
      <c r="M73" s="663">
        <v>167.58</v>
      </c>
      <c r="N73" s="662">
        <v>1</v>
      </c>
      <c r="O73" s="745">
        <v>0.5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32</v>
      </c>
      <c r="B74" s="662" t="s">
        <v>592</v>
      </c>
      <c r="C74" s="662" t="s">
        <v>5109</v>
      </c>
      <c r="D74" s="743" t="s">
        <v>7937</v>
      </c>
      <c r="E74" s="744" t="s">
        <v>5126</v>
      </c>
      <c r="F74" s="662" t="s">
        <v>5106</v>
      </c>
      <c r="G74" s="662" t="s">
        <v>5262</v>
      </c>
      <c r="H74" s="662" t="s">
        <v>593</v>
      </c>
      <c r="I74" s="662" t="s">
        <v>2941</v>
      </c>
      <c r="J74" s="662" t="s">
        <v>2942</v>
      </c>
      <c r="K74" s="662" t="s">
        <v>2911</v>
      </c>
      <c r="L74" s="663">
        <v>111.72</v>
      </c>
      <c r="M74" s="663">
        <v>335.15999999999997</v>
      </c>
      <c r="N74" s="662">
        <v>3</v>
      </c>
      <c r="O74" s="745">
        <v>1</v>
      </c>
      <c r="P74" s="663">
        <v>335.15999999999997</v>
      </c>
      <c r="Q74" s="678">
        <v>1</v>
      </c>
      <c r="R74" s="662">
        <v>3</v>
      </c>
      <c r="S74" s="678">
        <v>1</v>
      </c>
      <c r="T74" s="745">
        <v>1</v>
      </c>
      <c r="U74" s="701">
        <v>1</v>
      </c>
    </row>
    <row r="75" spans="1:21" ht="14.4" customHeight="1" x14ac:dyDescent="0.3">
      <c r="A75" s="661">
        <v>32</v>
      </c>
      <c r="B75" s="662" t="s">
        <v>592</v>
      </c>
      <c r="C75" s="662" t="s">
        <v>5109</v>
      </c>
      <c r="D75" s="743" t="s">
        <v>7937</v>
      </c>
      <c r="E75" s="744" t="s">
        <v>5126</v>
      </c>
      <c r="F75" s="662" t="s">
        <v>5106</v>
      </c>
      <c r="G75" s="662" t="s">
        <v>5262</v>
      </c>
      <c r="H75" s="662" t="s">
        <v>593</v>
      </c>
      <c r="I75" s="662" t="s">
        <v>2941</v>
      </c>
      <c r="J75" s="662" t="s">
        <v>2942</v>
      </c>
      <c r="K75" s="662" t="s">
        <v>2911</v>
      </c>
      <c r="L75" s="663">
        <v>98.75</v>
      </c>
      <c r="M75" s="663">
        <v>98.75</v>
      </c>
      <c r="N75" s="662">
        <v>1</v>
      </c>
      <c r="O75" s="745">
        <v>0.5</v>
      </c>
      <c r="P75" s="663">
        <v>98.75</v>
      </c>
      <c r="Q75" s="678">
        <v>1</v>
      </c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32</v>
      </c>
      <c r="B76" s="662" t="s">
        <v>592</v>
      </c>
      <c r="C76" s="662" t="s">
        <v>5109</v>
      </c>
      <c r="D76" s="743" t="s">
        <v>7937</v>
      </c>
      <c r="E76" s="744" t="s">
        <v>5126</v>
      </c>
      <c r="F76" s="662" t="s">
        <v>5106</v>
      </c>
      <c r="G76" s="662" t="s">
        <v>5262</v>
      </c>
      <c r="H76" s="662" t="s">
        <v>593</v>
      </c>
      <c r="I76" s="662" t="s">
        <v>5267</v>
      </c>
      <c r="J76" s="662" t="s">
        <v>2942</v>
      </c>
      <c r="K76" s="662" t="s">
        <v>5268</v>
      </c>
      <c r="L76" s="663">
        <v>0</v>
      </c>
      <c r="M76" s="663">
        <v>0</v>
      </c>
      <c r="N76" s="662">
        <v>1</v>
      </c>
      <c r="O76" s="745">
        <v>0.5</v>
      </c>
      <c r="P76" s="663">
        <v>0</v>
      </c>
      <c r="Q76" s="678"/>
      <c r="R76" s="662">
        <v>1</v>
      </c>
      <c r="S76" s="678">
        <v>1</v>
      </c>
      <c r="T76" s="745">
        <v>0.5</v>
      </c>
      <c r="U76" s="701">
        <v>1</v>
      </c>
    </row>
    <row r="77" spans="1:21" ht="14.4" customHeight="1" x14ac:dyDescent="0.3">
      <c r="A77" s="661">
        <v>32</v>
      </c>
      <c r="B77" s="662" t="s">
        <v>592</v>
      </c>
      <c r="C77" s="662" t="s">
        <v>5109</v>
      </c>
      <c r="D77" s="743" t="s">
        <v>7937</v>
      </c>
      <c r="E77" s="744" t="s">
        <v>5126</v>
      </c>
      <c r="F77" s="662" t="s">
        <v>5106</v>
      </c>
      <c r="G77" s="662" t="s">
        <v>5269</v>
      </c>
      <c r="H77" s="662" t="s">
        <v>593</v>
      </c>
      <c r="I77" s="662" t="s">
        <v>970</v>
      </c>
      <c r="J77" s="662" t="s">
        <v>5270</v>
      </c>
      <c r="K77" s="662" t="s">
        <v>5271</v>
      </c>
      <c r="L77" s="663">
        <v>88.76</v>
      </c>
      <c r="M77" s="663">
        <v>798.84</v>
      </c>
      <c r="N77" s="662">
        <v>9</v>
      </c>
      <c r="O77" s="745">
        <v>5.5</v>
      </c>
      <c r="P77" s="663">
        <v>177.52</v>
      </c>
      <c r="Q77" s="678">
        <v>0.22222222222222224</v>
      </c>
      <c r="R77" s="662">
        <v>2</v>
      </c>
      <c r="S77" s="678">
        <v>0.22222222222222221</v>
      </c>
      <c r="T77" s="745">
        <v>1</v>
      </c>
      <c r="U77" s="701">
        <v>0.18181818181818182</v>
      </c>
    </row>
    <row r="78" spans="1:21" ht="14.4" customHeight="1" x14ac:dyDescent="0.3">
      <c r="A78" s="661">
        <v>32</v>
      </c>
      <c r="B78" s="662" t="s">
        <v>592</v>
      </c>
      <c r="C78" s="662" t="s">
        <v>5109</v>
      </c>
      <c r="D78" s="743" t="s">
        <v>7937</v>
      </c>
      <c r="E78" s="744" t="s">
        <v>5126</v>
      </c>
      <c r="F78" s="662" t="s">
        <v>5106</v>
      </c>
      <c r="G78" s="662" t="s">
        <v>5272</v>
      </c>
      <c r="H78" s="662" t="s">
        <v>593</v>
      </c>
      <c r="I78" s="662" t="s">
        <v>1348</v>
      </c>
      <c r="J78" s="662" t="s">
        <v>1349</v>
      </c>
      <c r="K78" s="662" t="s">
        <v>1350</v>
      </c>
      <c r="L78" s="663">
        <v>0</v>
      </c>
      <c r="M78" s="663">
        <v>0</v>
      </c>
      <c r="N78" s="662">
        <v>1</v>
      </c>
      <c r="O78" s="745">
        <v>0.5</v>
      </c>
      <c r="P78" s="663">
        <v>0</v>
      </c>
      <c r="Q78" s="678"/>
      <c r="R78" s="662">
        <v>1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32</v>
      </c>
      <c r="B79" s="662" t="s">
        <v>592</v>
      </c>
      <c r="C79" s="662" t="s">
        <v>5109</v>
      </c>
      <c r="D79" s="743" t="s">
        <v>7937</v>
      </c>
      <c r="E79" s="744" t="s">
        <v>5126</v>
      </c>
      <c r="F79" s="662" t="s">
        <v>5106</v>
      </c>
      <c r="G79" s="662" t="s">
        <v>5272</v>
      </c>
      <c r="H79" s="662" t="s">
        <v>593</v>
      </c>
      <c r="I79" s="662" t="s">
        <v>5273</v>
      </c>
      <c r="J79" s="662" t="s">
        <v>5274</v>
      </c>
      <c r="K79" s="662" t="s">
        <v>5275</v>
      </c>
      <c r="L79" s="663">
        <v>0</v>
      </c>
      <c r="M79" s="663">
        <v>0</v>
      </c>
      <c r="N79" s="662">
        <v>1</v>
      </c>
      <c r="O79" s="745">
        <v>0.5</v>
      </c>
      <c r="P79" s="663"/>
      <c r="Q79" s="678"/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32</v>
      </c>
      <c r="B80" s="662" t="s">
        <v>592</v>
      </c>
      <c r="C80" s="662" t="s">
        <v>5109</v>
      </c>
      <c r="D80" s="743" t="s">
        <v>7937</v>
      </c>
      <c r="E80" s="744" t="s">
        <v>5126</v>
      </c>
      <c r="F80" s="662" t="s">
        <v>5106</v>
      </c>
      <c r="G80" s="662" t="s">
        <v>5276</v>
      </c>
      <c r="H80" s="662" t="s">
        <v>2438</v>
      </c>
      <c r="I80" s="662" t="s">
        <v>4161</v>
      </c>
      <c r="J80" s="662" t="s">
        <v>2692</v>
      </c>
      <c r="K80" s="662" t="s">
        <v>1270</v>
      </c>
      <c r="L80" s="663">
        <v>69.16</v>
      </c>
      <c r="M80" s="663">
        <v>69.16</v>
      </c>
      <c r="N80" s="662">
        <v>1</v>
      </c>
      <c r="O80" s="745">
        <v>0.5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32</v>
      </c>
      <c r="B81" s="662" t="s">
        <v>592</v>
      </c>
      <c r="C81" s="662" t="s">
        <v>5109</v>
      </c>
      <c r="D81" s="743" t="s">
        <v>7937</v>
      </c>
      <c r="E81" s="744" t="s">
        <v>5126</v>
      </c>
      <c r="F81" s="662" t="s">
        <v>5106</v>
      </c>
      <c r="G81" s="662" t="s">
        <v>5168</v>
      </c>
      <c r="H81" s="662" t="s">
        <v>593</v>
      </c>
      <c r="I81" s="662" t="s">
        <v>1020</v>
      </c>
      <c r="J81" s="662" t="s">
        <v>5277</v>
      </c>
      <c r="K81" s="662" t="s">
        <v>5278</v>
      </c>
      <c r="L81" s="663">
        <v>0</v>
      </c>
      <c r="M81" s="663">
        <v>0</v>
      </c>
      <c r="N81" s="662">
        <v>2</v>
      </c>
      <c r="O81" s="745">
        <v>1.5</v>
      </c>
      <c r="P81" s="663">
        <v>0</v>
      </c>
      <c r="Q81" s="678"/>
      <c r="R81" s="662">
        <v>1</v>
      </c>
      <c r="S81" s="678">
        <v>0.5</v>
      </c>
      <c r="T81" s="745">
        <v>0.5</v>
      </c>
      <c r="U81" s="701">
        <v>0.33333333333333331</v>
      </c>
    </row>
    <row r="82" spans="1:21" ht="14.4" customHeight="1" x14ac:dyDescent="0.3">
      <c r="A82" s="661">
        <v>32</v>
      </c>
      <c r="B82" s="662" t="s">
        <v>592</v>
      </c>
      <c r="C82" s="662" t="s">
        <v>5109</v>
      </c>
      <c r="D82" s="743" t="s">
        <v>7937</v>
      </c>
      <c r="E82" s="744" t="s">
        <v>5126</v>
      </c>
      <c r="F82" s="662" t="s">
        <v>5106</v>
      </c>
      <c r="G82" s="662" t="s">
        <v>5279</v>
      </c>
      <c r="H82" s="662" t="s">
        <v>593</v>
      </c>
      <c r="I82" s="662" t="s">
        <v>5280</v>
      </c>
      <c r="J82" s="662" t="s">
        <v>2371</v>
      </c>
      <c r="K82" s="662" t="s">
        <v>2372</v>
      </c>
      <c r="L82" s="663">
        <v>1121.25</v>
      </c>
      <c r="M82" s="663">
        <v>2242.5</v>
      </c>
      <c r="N82" s="662">
        <v>2</v>
      </c>
      <c r="O82" s="745">
        <v>1</v>
      </c>
      <c r="P82" s="663">
        <v>2242.5</v>
      </c>
      <c r="Q82" s="678">
        <v>1</v>
      </c>
      <c r="R82" s="662">
        <v>2</v>
      </c>
      <c r="S82" s="678">
        <v>1</v>
      </c>
      <c r="T82" s="745">
        <v>1</v>
      </c>
      <c r="U82" s="701">
        <v>1</v>
      </c>
    </row>
    <row r="83" spans="1:21" ht="14.4" customHeight="1" x14ac:dyDescent="0.3">
      <c r="A83" s="661">
        <v>32</v>
      </c>
      <c r="B83" s="662" t="s">
        <v>592</v>
      </c>
      <c r="C83" s="662" t="s">
        <v>5109</v>
      </c>
      <c r="D83" s="743" t="s">
        <v>7937</v>
      </c>
      <c r="E83" s="744" t="s">
        <v>5126</v>
      </c>
      <c r="F83" s="662" t="s">
        <v>5106</v>
      </c>
      <c r="G83" s="662" t="s">
        <v>5281</v>
      </c>
      <c r="H83" s="662" t="s">
        <v>2438</v>
      </c>
      <c r="I83" s="662" t="s">
        <v>2529</v>
      </c>
      <c r="J83" s="662" t="s">
        <v>2530</v>
      </c>
      <c r="K83" s="662" t="s">
        <v>4806</v>
      </c>
      <c r="L83" s="663">
        <v>43.21</v>
      </c>
      <c r="M83" s="663">
        <v>43.21</v>
      </c>
      <c r="N83" s="662">
        <v>1</v>
      </c>
      <c r="O83" s="745">
        <v>0.5</v>
      </c>
      <c r="P83" s="663">
        <v>43.21</v>
      </c>
      <c r="Q83" s="678">
        <v>1</v>
      </c>
      <c r="R83" s="662">
        <v>1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32</v>
      </c>
      <c r="B84" s="662" t="s">
        <v>592</v>
      </c>
      <c r="C84" s="662" t="s">
        <v>5109</v>
      </c>
      <c r="D84" s="743" t="s">
        <v>7937</v>
      </c>
      <c r="E84" s="744" t="s">
        <v>5126</v>
      </c>
      <c r="F84" s="662" t="s">
        <v>5106</v>
      </c>
      <c r="G84" s="662" t="s">
        <v>5282</v>
      </c>
      <c r="H84" s="662" t="s">
        <v>593</v>
      </c>
      <c r="I84" s="662" t="s">
        <v>1037</v>
      </c>
      <c r="J84" s="662" t="s">
        <v>5283</v>
      </c>
      <c r="K84" s="662" t="s">
        <v>5284</v>
      </c>
      <c r="L84" s="663">
        <v>53.57</v>
      </c>
      <c r="M84" s="663">
        <v>107.14</v>
      </c>
      <c r="N84" s="662">
        <v>2</v>
      </c>
      <c r="O84" s="745">
        <v>2</v>
      </c>
      <c r="P84" s="663">
        <v>53.57</v>
      </c>
      <c r="Q84" s="678">
        <v>0.5</v>
      </c>
      <c r="R84" s="662">
        <v>1</v>
      </c>
      <c r="S84" s="678">
        <v>0.5</v>
      </c>
      <c r="T84" s="745">
        <v>1</v>
      </c>
      <c r="U84" s="701">
        <v>0.5</v>
      </c>
    </row>
    <row r="85" spans="1:21" ht="14.4" customHeight="1" x14ac:dyDescent="0.3">
      <c r="A85" s="661">
        <v>32</v>
      </c>
      <c r="B85" s="662" t="s">
        <v>592</v>
      </c>
      <c r="C85" s="662" t="s">
        <v>5109</v>
      </c>
      <c r="D85" s="743" t="s">
        <v>7937</v>
      </c>
      <c r="E85" s="744" t="s">
        <v>5126</v>
      </c>
      <c r="F85" s="662" t="s">
        <v>5106</v>
      </c>
      <c r="G85" s="662" t="s">
        <v>5285</v>
      </c>
      <c r="H85" s="662" t="s">
        <v>593</v>
      </c>
      <c r="I85" s="662" t="s">
        <v>5286</v>
      </c>
      <c r="J85" s="662" t="s">
        <v>1170</v>
      </c>
      <c r="K85" s="662" t="s">
        <v>1171</v>
      </c>
      <c r="L85" s="663">
        <v>27.5</v>
      </c>
      <c r="M85" s="663">
        <v>27.5</v>
      </c>
      <c r="N85" s="662">
        <v>1</v>
      </c>
      <c r="O85" s="745">
        <v>0.5</v>
      </c>
      <c r="P85" s="663">
        <v>27.5</v>
      </c>
      <c r="Q85" s="678">
        <v>1</v>
      </c>
      <c r="R85" s="662">
        <v>1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32</v>
      </c>
      <c r="B86" s="662" t="s">
        <v>592</v>
      </c>
      <c r="C86" s="662" t="s">
        <v>5109</v>
      </c>
      <c r="D86" s="743" t="s">
        <v>7937</v>
      </c>
      <c r="E86" s="744" t="s">
        <v>5126</v>
      </c>
      <c r="F86" s="662" t="s">
        <v>5106</v>
      </c>
      <c r="G86" s="662" t="s">
        <v>5287</v>
      </c>
      <c r="H86" s="662" t="s">
        <v>593</v>
      </c>
      <c r="I86" s="662" t="s">
        <v>5288</v>
      </c>
      <c r="J86" s="662" t="s">
        <v>5289</v>
      </c>
      <c r="K86" s="662" t="s">
        <v>5290</v>
      </c>
      <c r="L86" s="663">
        <v>0</v>
      </c>
      <c r="M86" s="663">
        <v>0</v>
      </c>
      <c r="N86" s="662">
        <v>1</v>
      </c>
      <c r="O86" s="745">
        <v>0.5</v>
      </c>
      <c r="P86" s="663">
        <v>0</v>
      </c>
      <c r="Q86" s="678"/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32</v>
      </c>
      <c r="B87" s="662" t="s">
        <v>592</v>
      </c>
      <c r="C87" s="662" t="s">
        <v>5109</v>
      </c>
      <c r="D87" s="743" t="s">
        <v>7937</v>
      </c>
      <c r="E87" s="744" t="s">
        <v>5126</v>
      </c>
      <c r="F87" s="662" t="s">
        <v>5106</v>
      </c>
      <c r="G87" s="662" t="s">
        <v>5291</v>
      </c>
      <c r="H87" s="662" t="s">
        <v>593</v>
      </c>
      <c r="I87" s="662" t="s">
        <v>5292</v>
      </c>
      <c r="J87" s="662" t="s">
        <v>4077</v>
      </c>
      <c r="K87" s="662" t="s">
        <v>5293</v>
      </c>
      <c r="L87" s="663">
        <v>0</v>
      </c>
      <c r="M87" s="663">
        <v>0</v>
      </c>
      <c r="N87" s="662">
        <v>1</v>
      </c>
      <c r="O87" s="745">
        <v>1</v>
      </c>
      <c r="P87" s="663">
        <v>0</v>
      </c>
      <c r="Q87" s="678"/>
      <c r="R87" s="662">
        <v>1</v>
      </c>
      <c r="S87" s="678">
        <v>1</v>
      </c>
      <c r="T87" s="745">
        <v>1</v>
      </c>
      <c r="U87" s="701">
        <v>1</v>
      </c>
    </row>
    <row r="88" spans="1:21" ht="14.4" customHeight="1" x14ac:dyDescent="0.3">
      <c r="A88" s="661">
        <v>32</v>
      </c>
      <c r="B88" s="662" t="s">
        <v>592</v>
      </c>
      <c r="C88" s="662" t="s">
        <v>5109</v>
      </c>
      <c r="D88" s="743" t="s">
        <v>7937</v>
      </c>
      <c r="E88" s="744" t="s">
        <v>5126</v>
      </c>
      <c r="F88" s="662" t="s">
        <v>5106</v>
      </c>
      <c r="G88" s="662" t="s">
        <v>5175</v>
      </c>
      <c r="H88" s="662" t="s">
        <v>2438</v>
      </c>
      <c r="I88" s="662" t="s">
        <v>2679</v>
      </c>
      <c r="J88" s="662" t="s">
        <v>2474</v>
      </c>
      <c r="K88" s="662" t="s">
        <v>4813</v>
      </c>
      <c r="L88" s="663">
        <v>407.55</v>
      </c>
      <c r="M88" s="663">
        <v>407.55</v>
      </c>
      <c r="N88" s="662">
        <v>1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32</v>
      </c>
      <c r="B89" s="662" t="s">
        <v>592</v>
      </c>
      <c r="C89" s="662" t="s">
        <v>5109</v>
      </c>
      <c r="D89" s="743" t="s">
        <v>7937</v>
      </c>
      <c r="E89" s="744" t="s">
        <v>5126</v>
      </c>
      <c r="F89" s="662" t="s">
        <v>5106</v>
      </c>
      <c r="G89" s="662" t="s">
        <v>5175</v>
      </c>
      <c r="H89" s="662" t="s">
        <v>2438</v>
      </c>
      <c r="I89" s="662" t="s">
        <v>2682</v>
      </c>
      <c r="J89" s="662" t="s">
        <v>2474</v>
      </c>
      <c r="K89" s="662" t="s">
        <v>4816</v>
      </c>
      <c r="L89" s="663">
        <v>543.39</v>
      </c>
      <c r="M89" s="663">
        <v>4890.51</v>
      </c>
      <c r="N89" s="662">
        <v>9</v>
      </c>
      <c r="O89" s="745">
        <v>3.5</v>
      </c>
      <c r="P89" s="663">
        <v>4890.51</v>
      </c>
      <c r="Q89" s="678">
        <v>1</v>
      </c>
      <c r="R89" s="662">
        <v>9</v>
      </c>
      <c r="S89" s="678">
        <v>1</v>
      </c>
      <c r="T89" s="745">
        <v>3.5</v>
      </c>
      <c r="U89" s="701">
        <v>1</v>
      </c>
    </row>
    <row r="90" spans="1:21" ht="14.4" customHeight="1" x14ac:dyDescent="0.3">
      <c r="A90" s="661">
        <v>32</v>
      </c>
      <c r="B90" s="662" t="s">
        <v>592</v>
      </c>
      <c r="C90" s="662" t="s">
        <v>5109</v>
      </c>
      <c r="D90" s="743" t="s">
        <v>7937</v>
      </c>
      <c r="E90" s="744" t="s">
        <v>5126</v>
      </c>
      <c r="F90" s="662" t="s">
        <v>5106</v>
      </c>
      <c r="G90" s="662" t="s">
        <v>5175</v>
      </c>
      <c r="H90" s="662" t="s">
        <v>2438</v>
      </c>
      <c r="I90" s="662" t="s">
        <v>2473</v>
      </c>
      <c r="J90" s="662" t="s">
        <v>2474</v>
      </c>
      <c r="K90" s="662" t="s">
        <v>4814</v>
      </c>
      <c r="L90" s="663">
        <v>815.1</v>
      </c>
      <c r="M90" s="663">
        <v>7335.9000000000005</v>
      </c>
      <c r="N90" s="662">
        <v>9</v>
      </c>
      <c r="O90" s="745">
        <v>4</v>
      </c>
      <c r="P90" s="663">
        <v>815.1</v>
      </c>
      <c r="Q90" s="678">
        <v>0.1111111111111111</v>
      </c>
      <c r="R90" s="662">
        <v>1</v>
      </c>
      <c r="S90" s="678">
        <v>0.1111111111111111</v>
      </c>
      <c r="T90" s="745">
        <v>0.5</v>
      </c>
      <c r="U90" s="701">
        <v>0.125</v>
      </c>
    </row>
    <row r="91" spans="1:21" ht="14.4" customHeight="1" x14ac:dyDescent="0.3">
      <c r="A91" s="661">
        <v>32</v>
      </c>
      <c r="B91" s="662" t="s">
        <v>592</v>
      </c>
      <c r="C91" s="662" t="s">
        <v>5109</v>
      </c>
      <c r="D91" s="743" t="s">
        <v>7937</v>
      </c>
      <c r="E91" s="744" t="s">
        <v>5126</v>
      </c>
      <c r="F91" s="662" t="s">
        <v>5106</v>
      </c>
      <c r="G91" s="662" t="s">
        <v>5175</v>
      </c>
      <c r="H91" s="662" t="s">
        <v>2438</v>
      </c>
      <c r="I91" s="662" t="s">
        <v>2480</v>
      </c>
      <c r="J91" s="662" t="s">
        <v>2474</v>
      </c>
      <c r="K91" s="662" t="s">
        <v>4815</v>
      </c>
      <c r="L91" s="663">
        <v>1154.68</v>
      </c>
      <c r="M91" s="663">
        <v>3464.04</v>
      </c>
      <c r="N91" s="662">
        <v>3</v>
      </c>
      <c r="O91" s="745">
        <v>0.5</v>
      </c>
      <c r="P91" s="663">
        <v>3464.04</v>
      </c>
      <c r="Q91" s="678">
        <v>1</v>
      </c>
      <c r="R91" s="662">
        <v>3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32</v>
      </c>
      <c r="B92" s="662" t="s">
        <v>592</v>
      </c>
      <c r="C92" s="662" t="s">
        <v>5109</v>
      </c>
      <c r="D92" s="743" t="s">
        <v>7937</v>
      </c>
      <c r="E92" s="744" t="s">
        <v>5126</v>
      </c>
      <c r="F92" s="662" t="s">
        <v>5106</v>
      </c>
      <c r="G92" s="662" t="s">
        <v>5175</v>
      </c>
      <c r="H92" s="662" t="s">
        <v>2438</v>
      </c>
      <c r="I92" s="662" t="s">
        <v>4144</v>
      </c>
      <c r="J92" s="662" t="s">
        <v>2557</v>
      </c>
      <c r="K92" s="662" t="s">
        <v>4812</v>
      </c>
      <c r="L92" s="663">
        <v>1385.62</v>
      </c>
      <c r="M92" s="663">
        <v>2771.24</v>
      </c>
      <c r="N92" s="662">
        <v>2</v>
      </c>
      <c r="O92" s="745">
        <v>1</v>
      </c>
      <c r="P92" s="663">
        <v>2771.24</v>
      </c>
      <c r="Q92" s="678">
        <v>1</v>
      </c>
      <c r="R92" s="662">
        <v>2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32</v>
      </c>
      <c r="B93" s="662" t="s">
        <v>592</v>
      </c>
      <c r="C93" s="662" t="s">
        <v>5109</v>
      </c>
      <c r="D93" s="743" t="s">
        <v>7937</v>
      </c>
      <c r="E93" s="744" t="s">
        <v>5126</v>
      </c>
      <c r="F93" s="662" t="s">
        <v>5106</v>
      </c>
      <c r="G93" s="662" t="s">
        <v>5175</v>
      </c>
      <c r="H93" s="662" t="s">
        <v>2438</v>
      </c>
      <c r="I93" s="662" t="s">
        <v>2556</v>
      </c>
      <c r="J93" s="662" t="s">
        <v>2557</v>
      </c>
      <c r="K93" s="662" t="s">
        <v>4819</v>
      </c>
      <c r="L93" s="663">
        <v>1847.49</v>
      </c>
      <c r="M93" s="663">
        <v>5542.47</v>
      </c>
      <c r="N93" s="662">
        <v>3</v>
      </c>
      <c r="O93" s="745">
        <v>1</v>
      </c>
      <c r="P93" s="663">
        <v>5542.47</v>
      </c>
      <c r="Q93" s="678">
        <v>1</v>
      </c>
      <c r="R93" s="662">
        <v>3</v>
      </c>
      <c r="S93" s="678">
        <v>1</v>
      </c>
      <c r="T93" s="745">
        <v>1</v>
      </c>
      <c r="U93" s="701">
        <v>1</v>
      </c>
    </row>
    <row r="94" spans="1:21" ht="14.4" customHeight="1" x14ac:dyDescent="0.3">
      <c r="A94" s="661">
        <v>32</v>
      </c>
      <c r="B94" s="662" t="s">
        <v>592</v>
      </c>
      <c r="C94" s="662" t="s">
        <v>5109</v>
      </c>
      <c r="D94" s="743" t="s">
        <v>7937</v>
      </c>
      <c r="E94" s="744" t="s">
        <v>5126</v>
      </c>
      <c r="F94" s="662" t="s">
        <v>5106</v>
      </c>
      <c r="G94" s="662" t="s">
        <v>5175</v>
      </c>
      <c r="H94" s="662" t="s">
        <v>2438</v>
      </c>
      <c r="I94" s="662" t="s">
        <v>4532</v>
      </c>
      <c r="J94" s="662" t="s">
        <v>2557</v>
      </c>
      <c r="K94" s="662" t="s">
        <v>5079</v>
      </c>
      <c r="L94" s="663">
        <v>2309.36</v>
      </c>
      <c r="M94" s="663">
        <v>6928.08</v>
      </c>
      <c r="N94" s="662">
        <v>3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32</v>
      </c>
      <c r="B95" s="662" t="s">
        <v>592</v>
      </c>
      <c r="C95" s="662" t="s">
        <v>5109</v>
      </c>
      <c r="D95" s="743" t="s">
        <v>7937</v>
      </c>
      <c r="E95" s="744" t="s">
        <v>5126</v>
      </c>
      <c r="F95" s="662" t="s">
        <v>5106</v>
      </c>
      <c r="G95" s="662" t="s">
        <v>5294</v>
      </c>
      <c r="H95" s="662" t="s">
        <v>2438</v>
      </c>
      <c r="I95" s="662" t="s">
        <v>2733</v>
      </c>
      <c r="J95" s="662" t="s">
        <v>2734</v>
      </c>
      <c r="K95" s="662" t="s">
        <v>2735</v>
      </c>
      <c r="L95" s="663">
        <v>39.729999999999997</v>
      </c>
      <c r="M95" s="663">
        <v>39.729999999999997</v>
      </c>
      <c r="N95" s="662">
        <v>1</v>
      </c>
      <c r="O95" s="745">
        <v>0.5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32</v>
      </c>
      <c r="B96" s="662" t="s">
        <v>592</v>
      </c>
      <c r="C96" s="662" t="s">
        <v>5109</v>
      </c>
      <c r="D96" s="743" t="s">
        <v>7937</v>
      </c>
      <c r="E96" s="744" t="s">
        <v>5126</v>
      </c>
      <c r="F96" s="662" t="s">
        <v>5106</v>
      </c>
      <c r="G96" s="662" t="s">
        <v>5295</v>
      </c>
      <c r="H96" s="662" t="s">
        <v>593</v>
      </c>
      <c r="I96" s="662" t="s">
        <v>2944</v>
      </c>
      <c r="J96" s="662" t="s">
        <v>2945</v>
      </c>
      <c r="K96" s="662" t="s">
        <v>5296</v>
      </c>
      <c r="L96" s="663">
        <v>78.33</v>
      </c>
      <c r="M96" s="663">
        <v>234.99</v>
      </c>
      <c r="N96" s="662">
        <v>3</v>
      </c>
      <c r="O96" s="745">
        <v>1</v>
      </c>
      <c r="P96" s="663">
        <v>78.33</v>
      </c>
      <c r="Q96" s="678">
        <v>0.33333333333333331</v>
      </c>
      <c r="R96" s="662">
        <v>1</v>
      </c>
      <c r="S96" s="678">
        <v>0.33333333333333331</v>
      </c>
      <c r="T96" s="745">
        <v>0.5</v>
      </c>
      <c r="U96" s="701">
        <v>0.5</v>
      </c>
    </row>
    <row r="97" spans="1:21" ht="14.4" customHeight="1" x14ac:dyDescent="0.3">
      <c r="A97" s="661">
        <v>32</v>
      </c>
      <c r="B97" s="662" t="s">
        <v>592</v>
      </c>
      <c r="C97" s="662" t="s">
        <v>5109</v>
      </c>
      <c r="D97" s="743" t="s">
        <v>7937</v>
      </c>
      <c r="E97" s="744" t="s">
        <v>5126</v>
      </c>
      <c r="F97" s="662" t="s">
        <v>5106</v>
      </c>
      <c r="G97" s="662" t="s">
        <v>5295</v>
      </c>
      <c r="H97" s="662" t="s">
        <v>593</v>
      </c>
      <c r="I97" s="662" t="s">
        <v>5297</v>
      </c>
      <c r="J97" s="662" t="s">
        <v>2945</v>
      </c>
      <c r="K97" s="662" t="s">
        <v>4935</v>
      </c>
      <c r="L97" s="663">
        <v>0</v>
      </c>
      <c r="M97" s="663">
        <v>0</v>
      </c>
      <c r="N97" s="662">
        <v>1</v>
      </c>
      <c r="O97" s="745">
        <v>0.5</v>
      </c>
      <c r="P97" s="663"/>
      <c r="Q97" s="678"/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32</v>
      </c>
      <c r="B98" s="662" t="s">
        <v>592</v>
      </c>
      <c r="C98" s="662" t="s">
        <v>5109</v>
      </c>
      <c r="D98" s="743" t="s">
        <v>7937</v>
      </c>
      <c r="E98" s="744" t="s">
        <v>5126</v>
      </c>
      <c r="F98" s="662" t="s">
        <v>5106</v>
      </c>
      <c r="G98" s="662" t="s">
        <v>5176</v>
      </c>
      <c r="H98" s="662" t="s">
        <v>593</v>
      </c>
      <c r="I98" s="662" t="s">
        <v>5177</v>
      </c>
      <c r="J98" s="662" t="s">
        <v>5178</v>
      </c>
      <c r="K98" s="662" t="s">
        <v>827</v>
      </c>
      <c r="L98" s="663">
        <v>93.71</v>
      </c>
      <c r="M98" s="663">
        <v>281.13</v>
      </c>
      <c r="N98" s="662">
        <v>3</v>
      </c>
      <c r="O98" s="745">
        <v>1.5</v>
      </c>
      <c r="P98" s="663">
        <v>93.71</v>
      </c>
      <c r="Q98" s="678">
        <v>0.33333333333333331</v>
      </c>
      <c r="R98" s="662">
        <v>1</v>
      </c>
      <c r="S98" s="678">
        <v>0.33333333333333331</v>
      </c>
      <c r="T98" s="745">
        <v>0.5</v>
      </c>
      <c r="U98" s="701">
        <v>0.33333333333333331</v>
      </c>
    </row>
    <row r="99" spans="1:21" ht="14.4" customHeight="1" x14ac:dyDescent="0.3">
      <c r="A99" s="661">
        <v>32</v>
      </c>
      <c r="B99" s="662" t="s">
        <v>592</v>
      </c>
      <c r="C99" s="662" t="s">
        <v>5109</v>
      </c>
      <c r="D99" s="743" t="s">
        <v>7937</v>
      </c>
      <c r="E99" s="744" t="s">
        <v>5126</v>
      </c>
      <c r="F99" s="662" t="s">
        <v>5106</v>
      </c>
      <c r="G99" s="662" t="s">
        <v>5176</v>
      </c>
      <c r="H99" s="662" t="s">
        <v>593</v>
      </c>
      <c r="I99" s="662" t="s">
        <v>5177</v>
      </c>
      <c r="J99" s="662" t="s">
        <v>5178</v>
      </c>
      <c r="K99" s="662" t="s">
        <v>827</v>
      </c>
      <c r="L99" s="663">
        <v>57.64</v>
      </c>
      <c r="M99" s="663">
        <v>403.48</v>
      </c>
      <c r="N99" s="662">
        <v>7</v>
      </c>
      <c r="O99" s="745">
        <v>4</v>
      </c>
      <c r="P99" s="663">
        <v>288.2</v>
      </c>
      <c r="Q99" s="678">
        <v>0.71428571428571419</v>
      </c>
      <c r="R99" s="662">
        <v>5</v>
      </c>
      <c r="S99" s="678">
        <v>0.7142857142857143</v>
      </c>
      <c r="T99" s="745">
        <v>3</v>
      </c>
      <c r="U99" s="701">
        <v>0.75</v>
      </c>
    </row>
    <row r="100" spans="1:21" ht="14.4" customHeight="1" x14ac:dyDescent="0.3">
      <c r="A100" s="661">
        <v>32</v>
      </c>
      <c r="B100" s="662" t="s">
        <v>592</v>
      </c>
      <c r="C100" s="662" t="s">
        <v>5109</v>
      </c>
      <c r="D100" s="743" t="s">
        <v>7937</v>
      </c>
      <c r="E100" s="744" t="s">
        <v>5126</v>
      </c>
      <c r="F100" s="662" t="s">
        <v>5106</v>
      </c>
      <c r="G100" s="662" t="s">
        <v>5176</v>
      </c>
      <c r="H100" s="662" t="s">
        <v>593</v>
      </c>
      <c r="I100" s="662" t="s">
        <v>5298</v>
      </c>
      <c r="J100" s="662" t="s">
        <v>826</v>
      </c>
      <c r="K100" s="662" t="s">
        <v>827</v>
      </c>
      <c r="L100" s="663">
        <v>57.64</v>
      </c>
      <c r="M100" s="663">
        <v>57.64</v>
      </c>
      <c r="N100" s="662">
        <v>1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32</v>
      </c>
      <c r="B101" s="662" t="s">
        <v>592</v>
      </c>
      <c r="C101" s="662" t="s">
        <v>5109</v>
      </c>
      <c r="D101" s="743" t="s">
        <v>7937</v>
      </c>
      <c r="E101" s="744" t="s">
        <v>5126</v>
      </c>
      <c r="F101" s="662" t="s">
        <v>5106</v>
      </c>
      <c r="G101" s="662" t="s">
        <v>5299</v>
      </c>
      <c r="H101" s="662" t="s">
        <v>593</v>
      </c>
      <c r="I101" s="662" t="s">
        <v>2050</v>
      </c>
      <c r="J101" s="662" t="s">
        <v>2051</v>
      </c>
      <c r="K101" s="662" t="s">
        <v>5300</v>
      </c>
      <c r="L101" s="663">
        <v>974.8</v>
      </c>
      <c r="M101" s="663">
        <v>974.8</v>
      </c>
      <c r="N101" s="662">
        <v>1</v>
      </c>
      <c r="O101" s="745">
        <v>1</v>
      </c>
      <c r="P101" s="663">
        <v>974.8</v>
      </c>
      <c r="Q101" s="678">
        <v>1</v>
      </c>
      <c r="R101" s="662">
        <v>1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32</v>
      </c>
      <c r="B102" s="662" t="s">
        <v>592</v>
      </c>
      <c r="C102" s="662" t="s">
        <v>5109</v>
      </c>
      <c r="D102" s="743" t="s">
        <v>7937</v>
      </c>
      <c r="E102" s="744" t="s">
        <v>5126</v>
      </c>
      <c r="F102" s="662" t="s">
        <v>5106</v>
      </c>
      <c r="G102" s="662" t="s">
        <v>5179</v>
      </c>
      <c r="H102" s="662" t="s">
        <v>593</v>
      </c>
      <c r="I102" s="662" t="s">
        <v>1419</v>
      </c>
      <c r="J102" s="662" t="s">
        <v>5180</v>
      </c>
      <c r="K102" s="662" t="s">
        <v>5181</v>
      </c>
      <c r="L102" s="663">
        <v>99.11</v>
      </c>
      <c r="M102" s="663">
        <v>1387.54</v>
      </c>
      <c r="N102" s="662">
        <v>14</v>
      </c>
      <c r="O102" s="745">
        <v>8</v>
      </c>
      <c r="P102" s="663">
        <v>594.66</v>
      </c>
      <c r="Q102" s="678">
        <v>0.42857142857142855</v>
      </c>
      <c r="R102" s="662">
        <v>6</v>
      </c>
      <c r="S102" s="678">
        <v>0.42857142857142855</v>
      </c>
      <c r="T102" s="745">
        <v>3</v>
      </c>
      <c r="U102" s="701">
        <v>0.375</v>
      </c>
    </row>
    <row r="103" spans="1:21" ht="14.4" customHeight="1" x14ac:dyDescent="0.3">
      <c r="A103" s="661">
        <v>32</v>
      </c>
      <c r="B103" s="662" t="s">
        <v>592</v>
      </c>
      <c r="C103" s="662" t="s">
        <v>5109</v>
      </c>
      <c r="D103" s="743" t="s">
        <v>7937</v>
      </c>
      <c r="E103" s="744" t="s">
        <v>5126</v>
      </c>
      <c r="F103" s="662" t="s">
        <v>5106</v>
      </c>
      <c r="G103" s="662" t="s">
        <v>5301</v>
      </c>
      <c r="H103" s="662" t="s">
        <v>593</v>
      </c>
      <c r="I103" s="662" t="s">
        <v>1195</v>
      </c>
      <c r="J103" s="662" t="s">
        <v>1196</v>
      </c>
      <c r="K103" s="662" t="s">
        <v>1197</v>
      </c>
      <c r="L103" s="663">
        <v>54.55</v>
      </c>
      <c r="M103" s="663">
        <v>54.55</v>
      </c>
      <c r="N103" s="662">
        <v>1</v>
      </c>
      <c r="O103" s="745">
        <v>0.5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32</v>
      </c>
      <c r="B104" s="662" t="s">
        <v>592</v>
      </c>
      <c r="C104" s="662" t="s">
        <v>5109</v>
      </c>
      <c r="D104" s="743" t="s">
        <v>7937</v>
      </c>
      <c r="E104" s="744" t="s">
        <v>5126</v>
      </c>
      <c r="F104" s="662" t="s">
        <v>5106</v>
      </c>
      <c r="G104" s="662" t="s">
        <v>5302</v>
      </c>
      <c r="H104" s="662" t="s">
        <v>593</v>
      </c>
      <c r="I104" s="662" t="s">
        <v>959</v>
      </c>
      <c r="J104" s="662" t="s">
        <v>960</v>
      </c>
      <c r="K104" s="662" t="s">
        <v>5303</v>
      </c>
      <c r="L104" s="663">
        <v>0</v>
      </c>
      <c r="M104" s="663">
        <v>0</v>
      </c>
      <c r="N104" s="662">
        <v>1</v>
      </c>
      <c r="O104" s="745">
        <v>0.5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32</v>
      </c>
      <c r="B105" s="662" t="s">
        <v>592</v>
      </c>
      <c r="C105" s="662" t="s">
        <v>5109</v>
      </c>
      <c r="D105" s="743" t="s">
        <v>7937</v>
      </c>
      <c r="E105" s="744" t="s">
        <v>5126</v>
      </c>
      <c r="F105" s="662" t="s">
        <v>5106</v>
      </c>
      <c r="G105" s="662" t="s">
        <v>5304</v>
      </c>
      <c r="H105" s="662" t="s">
        <v>593</v>
      </c>
      <c r="I105" s="662" t="s">
        <v>3561</v>
      </c>
      <c r="J105" s="662" t="s">
        <v>3562</v>
      </c>
      <c r="K105" s="662" t="s">
        <v>2149</v>
      </c>
      <c r="L105" s="663">
        <v>105.46</v>
      </c>
      <c r="M105" s="663">
        <v>105.46</v>
      </c>
      <c r="N105" s="662">
        <v>1</v>
      </c>
      <c r="O105" s="745">
        <v>0.5</v>
      </c>
      <c r="P105" s="663">
        <v>105.46</v>
      </c>
      <c r="Q105" s="678">
        <v>1</v>
      </c>
      <c r="R105" s="662">
        <v>1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32</v>
      </c>
      <c r="B106" s="662" t="s">
        <v>592</v>
      </c>
      <c r="C106" s="662" t="s">
        <v>5109</v>
      </c>
      <c r="D106" s="743" t="s">
        <v>7937</v>
      </c>
      <c r="E106" s="744" t="s">
        <v>5126</v>
      </c>
      <c r="F106" s="662" t="s">
        <v>5106</v>
      </c>
      <c r="G106" s="662" t="s">
        <v>5305</v>
      </c>
      <c r="H106" s="662" t="s">
        <v>593</v>
      </c>
      <c r="I106" s="662" t="s">
        <v>1063</v>
      </c>
      <c r="J106" s="662" t="s">
        <v>1064</v>
      </c>
      <c r="K106" s="662" t="s">
        <v>5306</v>
      </c>
      <c r="L106" s="663">
        <v>107.25</v>
      </c>
      <c r="M106" s="663">
        <v>107.25</v>
      </c>
      <c r="N106" s="662">
        <v>1</v>
      </c>
      <c r="O106" s="745">
        <v>0.5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32</v>
      </c>
      <c r="B107" s="662" t="s">
        <v>592</v>
      </c>
      <c r="C107" s="662" t="s">
        <v>5109</v>
      </c>
      <c r="D107" s="743" t="s">
        <v>7937</v>
      </c>
      <c r="E107" s="744" t="s">
        <v>5126</v>
      </c>
      <c r="F107" s="662" t="s">
        <v>5106</v>
      </c>
      <c r="G107" s="662" t="s">
        <v>5307</v>
      </c>
      <c r="H107" s="662" t="s">
        <v>593</v>
      </c>
      <c r="I107" s="662" t="s">
        <v>5308</v>
      </c>
      <c r="J107" s="662" t="s">
        <v>1356</v>
      </c>
      <c r="K107" s="662" t="s">
        <v>1357</v>
      </c>
      <c r="L107" s="663">
        <v>0</v>
      </c>
      <c r="M107" s="663">
        <v>0</v>
      </c>
      <c r="N107" s="662">
        <v>1</v>
      </c>
      <c r="O107" s="745">
        <v>0.5</v>
      </c>
      <c r="P107" s="663">
        <v>0</v>
      </c>
      <c r="Q107" s="678"/>
      <c r="R107" s="662">
        <v>1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32</v>
      </c>
      <c r="B108" s="662" t="s">
        <v>592</v>
      </c>
      <c r="C108" s="662" t="s">
        <v>5109</v>
      </c>
      <c r="D108" s="743" t="s">
        <v>7937</v>
      </c>
      <c r="E108" s="744" t="s">
        <v>5126</v>
      </c>
      <c r="F108" s="662" t="s">
        <v>5106</v>
      </c>
      <c r="G108" s="662" t="s">
        <v>5309</v>
      </c>
      <c r="H108" s="662" t="s">
        <v>593</v>
      </c>
      <c r="I108" s="662" t="s">
        <v>910</v>
      </c>
      <c r="J108" s="662" t="s">
        <v>5310</v>
      </c>
      <c r="K108" s="662" t="s">
        <v>5268</v>
      </c>
      <c r="L108" s="663">
        <v>0</v>
      </c>
      <c r="M108" s="663">
        <v>0</v>
      </c>
      <c r="N108" s="662">
        <v>4</v>
      </c>
      <c r="O108" s="745">
        <v>3</v>
      </c>
      <c r="P108" s="663">
        <v>0</v>
      </c>
      <c r="Q108" s="678"/>
      <c r="R108" s="662">
        <v>3</v>
      </c>
      <c r="S108" s="678">
        <v>0.75</v>
      </c>
      <c r="T108" s="745">
        <v>2.5</v>
      </c>
      <c r="U108" s="701">
        <v>0.83333333333333337</v>
      </c>
    </row>
    <row r="109" spans="1:21" ht="14.4" customHeight="1" x14ac:dyDescent="0.3">
      <c r="A109" s="661">
        <v>32</v>
      </c>
      <c r="B109" s="662" t="s">
        <v>592</v>
      </c>
      <c r="C109" s="662" t="s">
        <v>5109</v>
      </c>
      <c r="D109" s="743" t="s">
        <v>7937</v>
      </c>
      <c r="E109" s="744" t="s">
        <v>5126</v>
      </c>
      <c r="F109" s="662" t="s">
        <v>5106</v>
      </c>
      <c r="G109" s="662" t="s">
        <v>5311</v>
      </c>
      <c r="H109" s="662" t="s">
        <v>593</v>
      </c>
      <c r="I109" s="662" t="s">
        <v>844</v>
      </c>
      <c r="J109" s="662" t="s">
        <v>753</v>
      </c>
      <c r="K109" s="662" t="s">
        <v>5312</v>
      </c>
      <c r="L109" s="663">
        <v>152.33000000000001</v>
      </c>
      <c r="M109" s="663">
        <v>304.66000000000003</v>
      </c>
      <c r="N109" s="662">
        <v>2</v>
      </c>
      <c r="O109" s="745">
        <v>1.5</v>
      </c>
      <c r="P109" s="663">
        <v>152.33000000000001</v>
      </c>
      <c r="Q109" s="678">
        <v>0.5</v>
      </c>
      <c r="R109" s="662">
        <v>1</v>
      </c>
      <c r="S109" s="678">
        <v>0.5</v>
      </c>
      <c r="T109" s="745">
        <v>0.5</v>
      </c>
      <c r="U109" s="701">
        <v>0.33333333333333331</v>
      </c>
    </row>
    <row r="110" spans="1:21" ht="14.4" customHeight="1" x14ac:dyDescent="0.3">
      <c r="A110" s="661">
        <v>32</v>
      </c>
      <c r="B110" s="662" t="s">
        <v>592</v>
      </c>
      <c r="C110" s="662" t="s">
        <v>5109</v>
      </c>
      <c r="D110" s="743" t="s">
        <v>7937</v>
      </c>
      <c r="E110" s="744" t="s">
        <v>5126</v>
      </c>
      <c r="F110" s="662" t="s">
        <v>5106</v>
      </c>
      <c r="G110" s="662" t="s">
        <v>5182</v>
      </c>
      <c r="H110" s="662" t="s">
        <v>593</v>
      </c>
      <c r="I110" s="662" t="s">
        <v>2928</v>
      </c>
      <c r="J110" s="662" t="s">
        <v>2409</v>
      </c>
      <c r="K110" s="662" t="s">
        <v>5313</v>
      </c>
      <c r="L110" s="663">
        <v>22.44</v>
      </c>
      <c r="M110" s="663">
        <v>44.88</v>
      </c>
      <c r="N110" s="662">
        <v>2</v>
      </c>
      <c r="O110" s="745">
        <v>1</v>
      </c>
      <c r="P110" s="663">
        <v>22.44</v>
      </c>
      <c r="Q110" s="678">
        <v>0.5</v>
      </c>
      <c r="R110" s="662">
        <v>1</v>
      </c>
      <c r="S110" s="678">
        <v>0.5</v>
      </c>
      <c r="T110" s="745">
        <v>0.5</v>
      </c>
      <c r="U110" s="701">
        <v>0.5</v>
      </c>
    </row>
    <row r="111" spans="1:21" ht="14.4" customHeight="1" x14ac:dyDescent="0.3">
      <c r="A111" s="661">
        <v>32</v>
      </c>
      <c r="B111" s="662" t="s">
        <v>592</v>
      </c>
      <c r="C111" s="662" t="s">
        <v>5109</v>
      </c>
      <c r="D111" s="743" t="s">
        <v>7937</v>
      </c>
      <c r="E111" s="744" t="s">
        <v>5126</v>
      </c>
      <c r="F111" s="662" t="s">
        <v>5106</v>
      </c>
      <c r="G111" s="662" t="s">
        <v>5182</v>
      </c>
      <c r="H111" s="662" t="s">
        <v>593</v>
      </c>
      <c r="I111" s="662" t="s">
        <v>3023</v>
      </c>
      <c r="J111" s="662" t="s">
        <v>2978</v>
      </c>
      <c r="K111" s="662" t="s">
        <v>5314</v>
      </c>
      <c r="L111" s="663">
        <v>25.6</v>
      </c>
      <c r="M111" s="663">
        <v>25.6</v>
      </c>
      <c r="N111" s="662">
        <v>1</v>
      </c>
      <c r="O111" s="745">
        <v>0.5</v>
      </c>
      <c r="P111" s="663">
        <v>25.6</v>
      </c>
      <c r="Q111" s="678">
        <v>1</v>
      </c>
      <c r="R111" s="662">
        <v>1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32</v>
      </c>
      <c r="B112" s="662" t="s">
        <v>592</v>
      </c>
      <c r="C112" s="662" t="s">
        <v>5109</v>
      </c>
      <c r="D112" s="743" t="s">
        <v>7937</v>
      </c>
      <c r="E112" s="744" t="s">
        <v>5126</v>
      </c>
      <c r="F112" s="662" t="s">
        <v>5106</v>
      </c>
      <c r="G112" s="662" t="s">
        <v>5182</v>
      </c>
      <c r="H112" s="662" t="s">
        <v>593</v>
      </c>
      <c r="I112" s="662" t="s">
        <v>2977</v>
      </c>
      <c r="J112" s="662" t="s">
        <v>2978</v>
      </c>
      <c r="K112" s="662" t="s">
        <v>5183</v>
      </c>
      <c r="L112" s="663">
        <v>51.21</v>
      </c>
      <c r="M112" s="663">
        <v>204.84</v>
      </c>
      <c r="N112" s="662">
        <v>4</v>
      </c>
      <c r="O112" s="745">
        <v>2</v>
      </c>
      <c r="P112" s="663">
        <v>102.42</v>
      </c>
      <c r="Q112" s="678">
        <v>0.5</v>
      </c>
      <c r="R112" s="662">
        <v>2</v>
      </c>
      <c r="S112" s="678">
        <v>0.5</v>
      </c>
      <c r="T112" s="745">
        <v>1</v>
      </c>
      <c r="U112" s="701">
        <v>0.5</v>
      </c>
    </row>
    <row r="113" spans="1:21" ht="14.4" customHeight="1" x14ac:dyDescent="0.3">
      <c r="A113" s="661">
        <v>32</v>
      </c>
      <c r="B113" s="662" t="s">
        <v>592</v>
      </c>
      <c r="C113" s="662" t="s">
        <v>5109</v>
      </c>
      <c r="D113" s="743" t="s">
        <v>7937</v>
      </c>
      <c r="E113" s="744" t="s">
        <v>5126</v>
      </c>
      <c r="F113" s="662" t="s">
        <v>5106</v>
      </c>
      <c r="G113" s="662" t="s">
        <v>5182</v>
      </c>
      <c r="H113" s="662" t="s">
        <v>593</v>
      </c>
      <c r="I113" s="662" t="s">
        <v>2408</v>
      </c>
      <c r="J113" s="662" t="s">
        <v>2409</v>
      </c>
      <c r="K113" s="662" t="s">
        <v>2410</v>
      </c>
      <c r="L113" s="663">
        <v>31.42</v>
      </c>
      <c r="M113" s="663">
        <v>31.42</v>
      </c>
      <c r="N113" s="662">
        <v>1</v>
      </c>
      <c r="O113" s="745">
        <v>0.5</v>
      </c>
      <c r="P113" s="663">
        <v>31.42</v>
      </c>
      <c r="Q113" s="678">
        <v>1</v>
      </c>
      <c r="R113" s="662">
        <v>1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32</v>
      </c>
      <c r="B114" s="662" t="s">
        <v>592</v>
      </c>
      <c r="C114" s="662" t="s">
        <v>5109</v>
      </c>
      <c r="D114" s="743" t="s">
        <v>7937</v>
      </c>
      <c r="E114" s="744" t="s">
        <v>5126</v>
      </c>
      <c r="F114" s="662" t="s">
        <v>5106</v>
      </c>
      <c r="G114" s="662" t="s">
        <v>5315</v>
      </c>
      <c r="H114" s="662" t="s">
        <v>593</v>
      </c>
      <c r="I114" s="662" t="s">
        <v>5316</v>
      </c>
      <c r="J114" s="662" t="s">
        <v>1704</v>
      </c>
      <c r="K114" s="662" t="s">
        <v>5317</v>
      </c>
      <c r="L114" s="663">
        <v>0</v>
      </c>
      <c r="M114" s="663">
        <v>0</v>
      </c>
      <c r="N114" s="662">
        <v>1</v>
      </c>
      <c r="O114" s="745">
        <v>0.5</v>
      </c>
      <c r="P114" s="663"/>
      <c r="Q114" s="678"/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592</v>
      </c>
      <c r="C115" s="662" t="s">
        <v>5109</v>
      </c>
      <c r="D115" s="743" t="s">
        <v>7937</v>
      </c>
      <c r="E115" s="744" t="s">
        <v>5126</v>
      </c>
      <c r="F115" s="662" t="s">
        <v>5106</v>
      </c>
      <c r="G115" s="662" t="s">
        <v>5318</v>
      </c>
      <c r="H115" s="662" t="s">
        <v>593</v>
      </c>
      <c r="I115" s="662" t="s">
        <v>5319</v>
      </c>
      <c r="J115" s="662" t="s">
        <v>5320</v>
      </c>
      <c r="K115" s="662" t="s">
        <v>5321</v>
      </c>
      <c r="L115" s="663">
        <v>38.56</v>
      </c>
      <c r="M115" s="663">
        <v>77.12</v>
      </c>
      <c r="N115" s="662">
        <v>2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32</v>
      </c>
      <c r="B116" s="662" t="s">
        <v>592</v>
      </c>
      <c r="C116" s="662" t="s">
        <v>5109</v>
      </c>
      <c r="D116" s="743" t="s">
        <v>7937</v>
      </c>
      <c r="E116" s="744" t="s">
        <v>5126</v>
      </c>
      <c r="F116" s="662" t="s">
        <v>5106</v>
      </c>
      <c r="G116" s="662" t="s">
        <v>5322</v>
      </c>
      <c r="H116" s="662" t="s">
        <v>2438</v>
      </c>
      <c r="I116" s="662" t="s">
        <v>2483</v>
      </c>
      <c r="J116" s="662" t="s">
        <v>2484</v>
      </c>
      <c r="K116" s="662" t="s">
        <v>2485</v>
      </c>
      <c r="L116" s="663">
        <v>31.32</v>
      </c>
      <c r="M116" s="663">
        <v>31.32</v>
      </c>
      <c r="N116" s="662">
        <v>1</v>
      </c>
      <c r="O116" s="745">
        <v>0.5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32</v>
      </c>
      <c r="B117" s="662" t="s">
        <v>592</v>
      </c>
      <c r="C117" s="662" t="s">
        <v>5109</v>
      </c>
      <c r="D117" s="743" t="s">
        <v>7937</v>
      </c>
      <c r="E117" s="744" t="s">
        <v>5126</v>
      </c>
      <c r="F117" s="662" t="s">
        <v>5106</v>
      </c>
      <c r="G117" s="662" t="s">
        <v>5322</v>
      </c>
      <c r="H117" s="662" t="s">
        <v>2438</v>
      </c>
      <c r="I117" s="662" t="s">
        <v>2549</v>
      </c>
      <c r="J117" s="662" t="s">
        <v>2550</v>
      </c>
      <c r="K117" s="662" t="s">
        <v>4956</v>
      </c>
      <c r="L117" s="663">
        <v>31.32</v>
      </c>
      <c r="M117" s="663">
        <v>31.32</v>
      </c>
      <c r="N117" s="662">
        <v>1</v>
      </c>
      <c r="O117" s="745">
        <v>0.5</v>
      </c>
      <c r="P117" s="663">
        <v>31.32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32</v>
      </c>
      <c r="B118" s="662" t="s">
        <v>592</v>
      </c>
      <c r="C118" s="662" t="s">
        <v>5109</v>
      </c>
      <c r="D118" s="743" t="s">
        <v>7937</v>
      </c>
      <c r="E118" s="744" t="s">
        <v>5126</v>
      </c>
      <c r="F118" s="662" t="s">
        <v>5106</v>
      </c>
      <c r="G118" s="662" t="s">
        <v>5323</v>
      </c>
      <c r="H118" s="662" t="s">
        <v>593</v>
      </c>
      <c r="I118" s="662" t="s">
        <v>5324</v>
      </c>
      <c r="J118" s="662" t="s">
        <v>2329</v>
      </c>
      <c r="K118" s="662" t="s">
        <v>5325</v>
      </c>
      <c r="L118" s="663">
        <v>50.14</v>
      </c>
      <c r="M118" s="663">
        <v>50.14</v>
      </c>
      <c r="N118" s="662">
        <v>1</v>
      </c>
      <c r="O118" s="745">
        <v>0.5</v>
      </c>
      <c r="P118" s="663">
        <v>50.14</v>
      </c>
      <c r="Q118" s="678">
        <v>1</v>
      </c>
      <c r="R118" s="662">
        <v>1</v>
      </c>
      <c r="S118" s="678">
        <v>1</v>
      </c>
      <c r="T118" s="745">
        <v>0.5</v>
      </c>
      <c r="U118" s="701">
        <v>1</v>
      </c>
    </row>
    <row r="119" spans="1:21" ht="14.4" customHeight="1" x14ac:dyDescent="0.3">
      <c r="A119" s="661">
        <v>32</v>
      </c>
      <c r="B119" s="662" t="s">
        <v>592</v>
      </c>
      <c r="C119" s="662" t="s">
        <v>5109</v>
      </c>
      <c r="D119" s="743" t="s">
        <v>7937</v>
      </c>
      <c r="E119" s="744" t="s">
        <v>5126</v>
      </c>
      <c r="F119" s="662" t="s">
        <v>5106</v>
      </c>
      <c r="G119" s="662" t="s">
        <v>5323</v>
      </c>
      <c r="H119" s="662" t="s">
        <v>593</v>
      </c>
      <c r="I119" s="662" t="s">
        <v>5326</v>
      </c>
      <c r="J119" s="662" t="s">
        <v>2329</v>
      </c>
      <c r="K119" s="662" t="s">
        <v>1201</v>
      </c>
      <c r="L119" s="663">
        <v>75.22</v>
      </c>
      <c r="M119" s="663">
        <v>150.44</v>
      </c>
      <c r="N119" s="662">
        <v>2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32</v>
      </c>
      <c r="B120" s="662" t="s">
        <v>592</v>
      </c>
      <c r="C120" s="662" t="s">
        <v>5109</v>
      </c>
      <c r="D120" s="743" t="s">
        <v>7937</v>
      </c>
      <c r="E120" s="744" t="s">
        <v>5126</v>
      </c>
      <c r="F120" s="662" t="s">
        <v>5106</v>
      </c>
      <c r="G120" s="662" t="s">
        <v>5323</v>
      </c>
      <c r="H120" s="662" t="s">
        <v>593</v>
      </c>
      <c r="I120" s="662" t="s">
        <v>5327</v>
      </c>
      <c r="J120" s="662" t="s">
        <v>5328</v>
      </c>
      <c r="K120" s="662" t="s">
        <v>5329</v>
      </c>
      <c r="L120" s="663">
        <v>0</v>
      </c>
      <c r="M120" s="663">
        <v>0</v>
      </c>
      <c r="N120" s="662">
        <v>1</v>
      </c>
      <c r="O120" s="745">
        <v>0.5</v>
      </c>
      <c r="P120" s="663">
        <v>0</v>
      </c>
      <c r="Q120" s="678"/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32</v>
      </c>
      <c r="B121" s="662" t="s">
        <v>592</v>
      </c>
      <c r="C121" s="662" t="s">
        <v>5109</v>
      </c>
      <c r="D121" s="743" t="s">
        <v>7937</v>
      </c>
      <c r="E121" s="744" t="s">
        <v>5126</v>
      </c>
      <c r="F121" s="662" t="s">
        <v>5106</v>
      </c>
      <c r="G121" s="662" t="s">
        <v>5330</v>
      </c>
      <c r="H121" s="662" t="s">
        <v>2438</v>
      </c>
      <c r="I121" s="662" t="s">
        <v>2755</v>
      </c>
      <c r="J121" s="662" t="s">
        <v>2756</v>
      </c>
      <c r="K121" s="662" t="s">
        <v>3488</v>
      </c>
      <c r="L121" s="663">
        <v>1427.23</v>
      </c>
      <c r="M121" s="663">
        <v>1427.23</v>
      </c>
      <c r="N121" s="662">
        <v>1</v>
      </c>
      <c r="O121" s="745">
        <v>0.5</v>
      </c>
      <c r="P121" s="663">
        <v>1427.23</v>
      </c>
      <c r="Q121" s="678">
        <v>1</v>
      </c>
      <c r="R121" s="662">
        <v>1</v>
      </c>
      <c r="S121" s="678">
        <v>1</v>
      </c>
      <c r="T121" s="745">
        <v>0.5</v>
      </c>
      <c r="U121" s="701">
        <v>1</v>
      </c>
    </row>
    <row r="122" spans="1:21" ht="14.4" customHeight="1" x14ac:dyDescent="0.3">
      <c r="A122" s="661">
        <v>32</v>
      </c>
      <c r="B122" s="662" t="s">
        <v>592</v>
      </c>
      <c r="C122" s="662" t="s">
        <v>5109</v>
      </c>
      <c r="D122" s="743" t="s">
        <v>7937</v>
      </c>
      <c r="E122" s="744" t="s">
        <v>5126</v>
      </c>
      <c r="F122" s="662" t="s">
        <v>5106</v>
      </c>
      <c r="G122" s="662" t="s">
        <v>5331</v>
      </c>
      <c r="H122" s="662" t="s">
        <v>593</v>
      </c>
      <c r="I122" s="662" t="s">
        <v>5332</v>
      </c>
      <c r="J122" s="662" t="s">
        <v>1294</v>
      </c>
      <c r="K122" s="662" t="s">
        <v>780</v>
      </c>
      <c r="L122" s="663">
        <v>0</v>
      </c>
      <c r="M122" s="663">
        <v>0</v>
      </c>
      <c r="N122" s="662">
        <v>3</v>
      </c>
      <c r="O122" s="745">
        <v>1.5</v>
      </c>
      <c r="P122" s="663">
        <v>0</v>
      </c>
      <c r="Q122" s="678"/>
      <c r="R122" s="662">
        <v>3</v>
      </c>
      <c r="S122" s="678">
        <v>1</v>
      </c>
      <c r="T122" s="745">
        <v>1.5</v>
      </c>
      <c r="U122" s="701">
        <v>1</v>
      </c>
    </row>
    <row r="123" spans="1:21" ht="14.4" customHeight="1" x14ac:dyDescent="0.3">
      <c r="A123" s="661">
        <v>32</v>
      </c>
      <c r="B123" s="662" t="s">
        <v>592</v>
      </c>
      <c r="C123" s="662" t="s">
        <v>5109</v>
      </c>
      <c r="D123" s="743" t="s">
        <v>7937</v>
      </c>
      <c r="E123" s="744" t="s">
        <v>5126</v>
      </c>
      <c r="F123" s="662" t="s">
        <v>5106</v>
      </c>
      <c r="G123" s="662" t="s">
        <v>5331</v>
      </c>
      <c r="H123" s="662" t="s">
        <v>593</v>
      </c>
      <c r="I123" s="662" t="s">
        <v>1293</v>
      </c>
      <c r="J123" s="662" t="s">
        <v>1294</v>
      </c>
      <c r="K123" s="662" t="s">
        <v>1295</v>
      </c>
      <c r="L123" s="663">
        <v>271.94</v>
      </c>
      <c r="M123" s="663">
        <v>271.94</v>
      </c>
      <c r="N123" s="662">
        <v>1</v>
      </c>
      <c r="O123" s="745">
        <v>1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32</v>
      </c>
      <c r="B124" s="662" t="s">
        <v>592</v>
      </c>
      <c r="C124" s="662" t="s">
        <v>5109</v>
      </c>
      <c r="D124" s="743" t="s">
        <v>7937</v>
      </c>
      <c r="E124" s="744" t="s">
        <v>5126</v>
      </c>
      <c r="F124" s="662" t="s">
        <v>5106</v>
      </c>
      <c r="G124" s="662" t="s">
        <v>5331</v>
      </c>
      <c r="H124" s="662" t="s">
        <v>593</v>
      </c>
      <c r="I124" s="662" t="s">
        <v>1199</v>
      </c>
      <c r="J124" s="662" t="s">
        <v>1200</v>
      </c>
      <c r="K124" s="662" t="s">
        <v>1201</v>
      </c>
      <c r="L124" s="663">
        <v>0</v>
      </c>
      <c r="M124" s="663">
        <v>0</v>
      </c>
      <c r="N124" s="662">
        <v>1</v>
      </c>
      <c r="O124" s="745">
        <v>0.5</v>
      </c>
      <c r="P124" s="663"/>
      <c r="Q124" s="678"/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32</v>
      </c>
      <c r="B125" s="662" t="s">
        <v>592</v>
      </c>
      <c r="C125" s="662" t="s">
        <v>5109</v>
      </c>
      <c r="D125" s="743" t="s">
        <v>7937</v>
      </c>
      <c r="E125" s="744" t="s">
        <v>5126</v>
      </c>
      <c r="F125" s="662" t="s">
        <v>5106</v>
      </c>
      <c r="G125" s="662" t="s">
        <v>5331</v>
      </c>
      <c r="H125" s="662" t="s">
        <v>593</v>
      </c>
      <c r="I125" s="662" t="s">
        <v>1023</v>
      </c>
      <c r="J125" s="662" t="s">
        <v>1024</v>
      </c>
      <c r="K125" s="662" t="s">
        <v>1025</v>
      </c>
      <c r="L125" s="663">
        <v>151.62</v>
      </c>
      <c r="M125" s="663">
        <v>151.62</v>
      </c>
      <c r="N125" s="662">
        <v>1</v>
      </c>
      <c r="O125" s="745">
        <v>0.5</v>
      </c>
      <c r="P125" s="663">
        <v>151.62</v>
      </c>
      <c r="Q125" s="678">
        <v>1</v>
      </c>
      <c r="R125" s="662">
        <v>1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32</v>
      </c>
      <c r="B126" s="662" t="s">
        <v>592</v>
      </c>
      <c r="C126" s="662" t="s">
        <v>5109</v>
      </c>
      <c r="D126" s="743" t="s">
        <v>7937</v>
      </c>
      <c r="E126" s="744" t="s">
        <v>5126</v>
      </c>
      <c r="F126" s="662" t="s">
        <v>5106</v>
      </c>
      <c r="G126" s="662" t="s">
        <v>5333</v>
      </c>
      <c r="H126" s="662" t="s">
        <v>2438</v>
      </c>
      <c r="I126" s="662" t="s">
        <v>3200</v>
      </c>
      <c r="J126" s="662" t="s">
        <v>3193</v>
      </c>
      <c r="K126" s="662" t="s">
        <v>4935</v>
      </c>
      <c r="L126" s="663">
        <v>13849.26</v>
      </c>
      <c r="M126" s="663">
        <v>41547.78</v>
      </c>
      <c r="N126" s="662">
        <v>3</v>
      </c>
      <c r="O126" s="745">
        <v>0.5</v>
      </c>
      <c r="P126" s="663">
        <v>41547.78</v>
      </c>
      <c r="Q126" s="678">
        <v>1</v>
      </c>
      <c r="R126" s="662">
        <v>3</v>
      </c>
      <c r="S126" s="678">
        <v>1</v>
      </c>
      <c r="T126" s="745">
        <v>0.5</v>
      </c>
      <c r="U126" s="701">
        <v>1</v>
      </c>
    </row>
    <row r="127" spans="1:21" ht="14.4" customHeight="1" x14ac:dyDescent="0.3">
      <c r="A127" s="661">
        <v>32</v>
      </c>
      <c r="B127" s="662" t="s">
        <v>592</v>
      </c>
      <c r="C127" s="662" t="s">
        <v>5109</v>
      </c>
      <c r="D127" s="743" t="s">
        <v>7937</v>
      </c>
      <c r="E127" s="744" t="s">
        <v>5126</v>
      </c>
      <c r="F127" s="662" t="s">
        <v>5106</v>
      </c>
      <c r="G127" s="662" t="s">
        <v>5334</v>
      </c>
      <c r="H127" s="662" t="s">
        <v>2438</v>
      </c>
      <c r="I127" s="662" t="s">
        <v>2651</v>
      </c>
      <c r="J127" s="662" t="s">
        <v>4809</v>
      </c>
      <c r="K127" s="662" t="s">
        <v>4810</v>
      </c>
      <c r="L127" s="663">
        <v>120.61</v>
      </c>
      <c r="M127" s="663">
        <v>120.61</v>
      </c>
      <c r="N127" s="662">
        <v>1</v>
      </c>
      <c r="O127" s="745">
        <v>0.5</v>
      </c>
      <c r="P127" s="663">
        <v>120.61</v>
      </c>
      <c r="Q127" s="678">
        <v>1</v>
      </c>
      <c r="R127" s="662">
        <v>1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32</v>
      </c>
      <c r="B128" s="662" t="s">
        <v>592</v>
      </c>
      <c r="C128" s="662" t="s">
        <v>5109</v>
      </c>
      <c r="D128" s="743" t="s">
        <v>7937</v>
      </c>
      <c r="E128" s="744" t="s">
        <v>5126</v>
      </c>
      <c r="F128" s="662" t="s">
        <v>5106</v>
      </c>
      <c r="G128" s="662" t="s">
        <v>5335</v>
      </c>
      <c r="H128" s="662" t="s">
        <v>2438</v>
      </c>
      <c r="I128" s="662" t="s">
        <v>2562</v>
      </c>
      <c r="J128" s="662" t="s">
        <v>2563</v>
      </c>
      <c r="K128" s="662" t="s">
        <v>2564</v>
      </c>
      <c r="L128" s="663">
        <v>53.57</v>
      </c>
      <c r="M128" s="663">
        <v>53.57</v>
      </c>
      <c r="N128" s="662">
        <v>1</v>
      </c>
      <c r="O128" s="745">
        <v>0.5</v>
      </c>
      <c r="P128" s="663">
        <v>53.57</v>
      </c>
      <c r="Q128" s="678">
        <v>1</v>
      </c>
      <c r="R128" s="662">
        <v>1</v>
      </c>
      <c r="S128" s="678">
        <v>1</v>
      </c>
      <c r="T128" s="745">
        <v>0.5</v>
      </c>
      <c r="U128" s="701">
        <v>1</v>
      </c>
    </row>
    <row r="129" spans="1:21" ht="14.4" customHeight="1" x14ac:dyDescent="0.3">
      <c r="A129" s="661">
        <v>32</v>
      </c>
      <c r="B129" s="662" t="s">
        <v>592</v>
      </c>
      <c r="C129" s="662" t="s">
        <v>5109</v>
      </c>
      <c r="D129" s="743" t="s">
        <v>7937</v>
      </c>
      <c r="E129" s="744" t="s">
        <v>5126</v>
      </c>
      <c r="F129" s="662" t="s">
        <v>5106</v>
      </c>
      <c r="G129" s="662" t="s">
        <v>5335</v>
      </c>
      <c r="H129" s="662" t="s">
        <v>593</v>
      </c>
      <c r="I129" s="662" t="s">
        <v>5336</v>
      </c>
      <c r="J129" s="662" t="s">
        <v>5337</v>
      </c>
      <c r="K129" s="662" t="s">
        <v>5338</v>
      </c>
      <c r="L129" s="663">
        <v>133.94</v>
      </c>
      <c r="M129" s="663">
        <v>133.94</v>
      </c>
      <c r="N129" s="662">
        <v>1</v>
      </c>
      <c r="O129" s="745">
        <v>0.5</v>
      </c>
      <c r="P129" s="663">
        <v>133.94</v>
      </c>
      <c r="Q129" s="678">
        <v>1</v>
      </c>
      <c r="R129" s="662">
        <v>1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32</v>
      </c>
      <c r="B130" s="662" t="s">
        <v>592</v>
      </c>
      <c r="C130" s="662" t="s">
        <v>5109</v>
      </c>
      <c r="D130" s="743" t="s">
        <v>7937</v>
      </c>
      <c r="E130" s="744" t="s">
        <v>5126</v>
      </c>
      <c r="F130" s="662" t="s">
        <v>5108</v>
      </c>
      <c r="G130" s="662" t="s">
        <v>5339</v>
      </c>
      <c r="H130" s="662" t="s">
        <v>593</v>
      </c>
      <c r="I130" s="662" t="s">
        <v>5340</v>
      </c>
      <c r="J130" s="662" t="s">
        <v>5341</v>
      </c>
      <c r="K130" s="662" t="s">
        <v>5342</v>
      </c>
      <c r="L130" s="663">
        <v>1000</v>
      </c>
      <c r="M130" s="663">
        <v>1000</v>
      </c>
      <c r="N130" s="662">
        <v>1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32</v>
      </c>
      <c r="B131" s="662" t="s">
        <v>592</v>
      </c>
      <c r="C131" s="662" t="s">
        <v>5109</v>
      </c>
      <c r="D131" s="743" t="s">
        <v>7937</v>
      </c>
      <c r="E131" s="744" t="s">
        <v>5127</v>
      </c>
      <c r="F131" s="662" t="s">
        <v>5106</v>
      </c>
      <c r="G131" s="662" t="s">
        <v>5151</v>
      </c>
      <c r="H131" s="662" t="s">
        <v>593</v>
      </c>
      <c r="I131" s="662" t="s">
        <v>1618</v>
      </c>
      <c r="J131" s="662" t="s">
        <v>1619</v>
      </c>
      <c r="K131" s="662" t="s">
        <v>1577</v>
      </c>
      <c r="L131" s="663">
        <v>263.26</v>
      </c>
      <c r="M131" s="663">
        <v>1053.04</v>
      </c>
      <c r="N131" s="662">
        <v>4</v>
      </c>
      <c r="O131" s="745">
        <v>1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32</v>
      </c>
      <c r="B132" s="662" t="s">
        <v>592</v>
      </c>
      <c r="C132" s="662" t="s">
        <v>5109</v>
      </c>
      <c r="D132" s="743" t="s">
        <v>7937</v>
      </c>
      <c r="E132" s="744" t="s">
        <v>5127</v>
      </c>
      <c r="F132" s="662" t="s">
        <v>5106</v>
      </c>
      <c r="G132" s="662" t="s">
        <v>5151</v>
      </c>
      <c r="H132" s="662" t="s">
        <v>593</v>
      </c>
      <c r="I132" s="662" t="s">
        <v>1699</v>
      </c>
      <c r="J132" s="662" t="s">
        <v>1700</v>
      </c>
      <c r="K132" s="662" t="s">
        <v>5152</v>
      </c>
      <c r="L132" s="663">
        <v>1295.6400000000001</v>
      </c>
      <c r="M132" s="663">
        <v>2591.2800000000002</v>
      </c>
      <c r="N132" s="662">
        <v>2</v>
      </c>
      <c r="O132" s="745">
        <v>0.5</v>
      </c>
      <c r="P132" s="663">
        <v>2591.2800000000002</v>
      </c>
      <c r="Q132" s="678">
        <v>1</v>
      </c>
      <c r="R132" s="662">
        <v>2</v>
      </c>
      <c r="S132" s="678">
        <v>1</v>
      </c>
      <c r="T132" s="745">
        <v>0.5</v>
      </c>
      <c r="U132" s="701">
        <v>1</v>
      </c>
    </row>
    <row r="133" spans="1:21" ht="14.4" customHeight="1" x14ac:dyDescent="0.3">
      <c r="A133" s="661">
        <v>32</v>
      </c>
      <c r="B133" s="662" t="s">
        <v>592</v>
      </c>
      <c r="C133" s="662" t="s">
        <v>5109</v>
      </c>
      <c r="D133" s="743" t="s">
        <v>7937</v>
      </c>
      <c r="E133" s="744" t="s">
        <v>5127</v>
      </c>
      <c r="F133" s="662" t="s">
        <v>5106</v>
      </c>
      <c r="G133" s="662" t="s">
        <v>5151</v>
      </c>
      <c r="H133" s="662" t="s">
        <v>593</v>
      </c>
      <c r="I133" s="662" t="s">
        <v>5343</v>
      </c>
      <c r="J133" s="662" t="s">
        <v>1474</v>
      </c>
      <c r="K133" s="662" t="s">
        <v>5154</v>
      </c>
      <c r="L133" s="663">
        <v>0</v>
      </c>
      <c r="M133" s="663">
        <v>0</v>
      </c>
      <c r="N133" s="662">
        <v>2</v>
      </c>
      <c r="O133" s="745">
        <v>0.5</v>
      </c>
      <c r="P133" s="663"/>
      <c r="Q133" s="678"/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32</v>
      </c>
      <c r="B134" s="662" t="s">
        <v>592</v>
      </c>
      <c r="C134" s="662" t="s">
        <v>5109</v>
      </c>
      <c r="D134" s="743" t="s">
        <v>7937</v>
      </c>
      <c r="E134" s="744" t="s">
        <v>5127</v>
      </c>
      <c r="F134" s="662" t="s">
        <v>5106</v>
      </c>
      <c r="G134" s="662" t="s">
        <v>5155</v>
      </c>
      <c r="H134" s="662" t="s">
        <v>593</v>
      </c>
      <c r="I134" s="662" t="s">
        <v>5344</v>
      </c>
      <c r="J134" s="662" t="s">
        <v>5197</v>
      </c>
      <c r="K134" s="662" t="s">
        <v>3770</v>
      </c>
      <c r="L134" s="663">
        <v>0</v>
      </c>
      <c r="M134" s="663">
        <v>0</v>
      </c>
      <c r="N134" s="662">
        <v>1</v>
      </c>
      <c r="O134" s="745">
        <v>1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32</v>
      </c>
      <c r="B135" s="662" t="s">
        <v>592</v>
      </c>
      <c r="C135" s="662" t="s">
        <v>5109</v>
      </c>
      <c r="D135" s="743" t="s">
        <v>7937</v>
      </c>
      <c r="E135" s="744" t="s">
        <v>5127</v>
      </c>
      <c r="F135" s="662" t="s">
        <v>5106</v>
      </c>
      <c r="G135" s="662" t="s">
        <v>5155</v>
      </c>
      <c r="H135" s="662" t="s">
        <v>593</v>
      </c>
      <c r="I135" s="662" t="s">
        <v>5195</v>
      </c>
      <c r="J135" s="662" t="s">
        <v>721</v>
      </c>
      <c r="K135" s="662" t="s">
        <v>5196</v>
      </c>
      <c r="L135" s="663">
        <v>0</v>
      </c>
      <c r="M135" s="663">
        <v>0</v>
      </c>
      <c r="N135" s="662">
        <v>3</v>
      </c>
      <c r="O135" s="745">
        <v>2</v>
      </c>
      <c r="P135" s="663">
        <v>0</v>
      </c>
      <c r="Q135" s="678"/>
      <c r="R135" s="662">
        <v>1</v>
      </c>
      <c r="S135" s="678">
        <v>0.33333333333333331</v>
      </c>
      <c r="T135" s="745">
        <v>1</v>
      </c>
      <c r="U135" s="701">
        <v>0.5</v>
      </c>
    </row>
    <row r="136" spans="1:21" ht="14.4" customHeight="1" x14ac:dyDescent="0.3">
      <c r="A136" s="661">
        <v>32</v>
      </c>
      <c r="B136" s="662" t="s">
        <v>592</v>
      </c>
      <c r="C136" s="662" t="s">
        <v>5109</v>
      </c>
      <c r="D136" s="743" t="s">
        <v>7937</v>
      </c>
      <c r="E136" s="744" t="s">
        <v>5127</v>
      </c>
      <c r="F136" s="662" t="s">
        <v>5106</v>
      </c>
      <c r="G136" s="662" t="s">
        <v>5155</v>
      </c>
      <c r="H136" s="662" t="s">
        <v>593</v>
      </c>
      <c r="I136" s="662" t="s">
        <v>5195</v>
      </c>
      <c r="J136" s="662" t="s">
        <v>721</v>
      </c>
      <c r="K136" s="662" t="s">
        <v>5196</v>
      </c>
      <c r="L136" s="663">
        <v>135.25</v>
      </c>
      <c r="M136" s="663">
        <v>541</v>
      </c>
      <c r="N136" s="662">
        <v>4</v>
      </c>
      <c r="O136" s="745">
        <v>3</v>
      </c>
      <c r="P136" s="663">
        <v>135.25</v>
      </c>
      <c r="Q136" s="678">
        <v>0.25</v>
      </c>
      <c r="R136" s="662">
        <v>1</v>
      </c>
      <c r="S136" s="678">
        <v>0.25</v>
      </c>
      <c r="T136" s="745">
        <v>1</v>
      </c>
      <c r="U136" s="701">
        <v>0.33333333333333331</v>
      </c>
    </row>
    <row r="137" spans="1:21" ht="14.4" customHeight="1" x14ac:dyDescent="0.3">
      <c r="A137" s="661">
        <v>32</v>
      </c>
      <c r="B137" s="662" t="s">
        <v>592</v>
      </c>
      <c r="C137" s="662" t="s">
        <v>5109</v>
      </c>
      <c r="D137" s="743" t="s">
        <v>7937</v>
      </c>
      <c r="E137" s="744" t="s">
        <v>5127</v>
      </c>
      <c r="F137" s="662" t="s">
        <v>5106</v>
      </c>
      <c r="G137" s="662" t="s">
        <v>5201</v>
      </c>
      <c r="H137" s="662" t="s">
        <v>593</v>
      </c>
      <c r="I137" s="662" t="s">
        <v>1188</v>
      </c>
      <c r="J137" s="662" t="s">
        <v>1189</v>
      </c>
      <c r="K137" s="662" t="s">
        <v>1190</v>
      </c>
      <c r="L137" s="663">
        <v>245.74</v>
      </c>
      <c r="M137" s="663">
        <v>245.74</v>
      </c>
      <c r="N137" s="662">
        <v>1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32</v>
      </c>
      <c r="B138" s="662" t="s">
        <v>592</v>
      </c>
      <c r="C138" s="662" t="s">
        <v>5109</v>
      </c>
      <c r="D138" s="743" t="s">
        <v>7937</v>
      </c>
      <c r="E138" s="744" t="s">
        <v>5127</v>
      </c>
      <c r="F138" s="662" t="s">
        <v>5106</v>
      </c>
      <c r="G138" s="662" t="s">
        <v>5157</v>
      </c>
      <c r="H138" s="662" t="s">
        <v>2438</v>
      </c>
      <c r="I138" s="662" t="s">
        <v>3061</v>
      </c>
      <c r="J138" s="662" t="s">
        <v>2796</v>
      </c>
      <c r="K138" s="662" t="s">
        <v>4879</v>
      </c>
      <c r="L138" s="663">
        <v>154.36000000000001</v>
      </c>
      <c r="M138" s="663">
        <v>617.44000000000005</v>
      </c>
      <c r="N138" s="662">
        <v>4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32</v>
      </c>
      <c r="B139" s="662" t="s">
        <v>592</v>
      </c>
      <c r="C139" s="662" t="s">
        <v>5109</v>
      </c>
      <c r="D139" s="743" t="s">
        <v>7937</v>
      </c>
      <c r="E139" s="744" t="s">
        <v>5127</v>
      </c>
      <c r="F139" s="662" t="s">
        <v>5106</v>
      </c>
      <c r="G139" s="662" t="s">
        <v>5208</v>
      </c>
      <c r="H139" s="662" t="s">
        <v>2438</v>
      </c>
      <c r="I139" s="662" t="s">
        <v>2443</v>
      </c>
      <c r="J139" s="662" t="s">
        <v>2444</v>
      </c>
      <c r="K139" s="662" t="s">
        <v>4992</v>
      </c>
      <c r="L139" s="663">
        <v>227.32</v>
      </c>
      <c r="M139" s="663">
        <v>227.32</v>
      </c>
      <c r="N139" s="662">
        <v>1</v>
      </c>
      <c r="O139" s="745">
        <v>1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32</v>
      </c>
      <c r="B140" s="662" t="s">
        <v>592</v>
      </c>
      <c r="C140" s="662" t="s">
        <v>5109</v>
      </c>
      <c r="D140" s="743" t="s">
        <v>7937</v>
      </c>
      <c r="E140" s="744" t="s">
        <v>5127</v>
      </c>
      <c r="F140" s="662" t="s">
        <v>5106</v>
      </c>
      <c r="G140" s="662" t="s">
        <v>5345</v>
      </c>
      <c r="H140" s="662" t="s">
        <v>593</v>
      </c>
      <c r="I140" s="662" t="s">
        <v>990</v>
      </c>
      <c r="J140" s="662" t="s">
        <v>5346</v>
      </c>
      <c r="K140" s="662" t="s">
        <v>5347</v>
      </c>
      <c r="L140" s="663">
        <v>23.72</v>
      </c>
      <c r="M140" s="663">
        <v>47.44</v>
      </c>
      <c r="N140" s="662">
        <v>2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32</v>
      </c>
      <c r="B141" s="662" t="s">
        <v>592</v>
      </c>
      <c r="C141" s="662" t="s">
        <v>5109</v>
      </c>
      <c r="D141" s="743" t="s">
        <v>7937</v>
      </c>
      <c r="E141" s="744" t="s">
        <v>5127</v>
      </c>
      <c r="F141" s="662" t="s">
        <v>5106</v>
      </c>
      <c r="G141" s="662" t="s">
        <v>5220</v>
      </c>
      <c r="H141" s="662" t="s">
        <v>593</v>
      </c>
      <c r="I141" s="662" t="s">
        <v>5222</v>
      </c>
      <c r="J141" s="662" t="s">
        <v>1086</v>
      </c>
      <c r="K141" s="662" t="s">
        <v>5223</v>
      </c>
      <c r="L141" s="663">
        <v>0</v>
      </c>
      <c r="M141" s="663">
        <v>0</v>
      </c>
      <c r="N141" s="662">
        <v>2</v>
      </c>
      <c r="O141" s="745">
        <v>0.5</v>
      </c>
      <c r="P141" s="663"/>
      <c r="Q141" s="678"/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32</v>
      </c>
      <c r="B142" s="662" t="s">
        <v>592</v>
      </c>
      <c r="C142" s="662" t="s">
        <v>5109</v>
      </c>
      <c r="D142" s="743" t="s">
        <v>7937</v>
      </c>
      <c r="E142" s="744" t="s">
        <v>5127</v>
      </c>
      <c r="F142" s="662" t="s">
        <v>5106</v>
      </c>
      <c r="G142" s="662" t="s">
        <v>5224</v>
      </c>
      <c r="H142" s="662" t="s">
        <v>593</v>
      </c>
      <c r="I142" s="662" t="s">
        <v>4117</v>
      </c>
      <c r="J142" s="662" t="s">
        <v>4118</v>
      </c>
      <c r="K142" s="662" t="s">
        <v>2244</v>
      </c>
      <c r="L142" s="663">
        <v>8540.5</v>
      </c>
      <c r="M142" s="663">
        <v>17081</v>
      </c>
      <c r="N142" s="662">
        <v>2</v>
      </c>
      <c r="O142" s="745">
        <v>1</v>
      </c>
      <c r="P142" s="663">
        <v>17081</v>
      </c>
      <c r="Q142" s="678">
        <v>1</v>
      </c>
      <c r="R142" s="662">
        <v>2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32</v>
      </c>
      <c r="B143" s="662" t="s">
        <v>592</v>
      </c>
      <c r="C143" s="662" t="s">
        <v>5109</v>
      </c>
      <c r="D143" s="743" t="s">
        <v>7937</v>
      </c>
      <c r="E143" s="744" t="s">
        <v>5127</v>
      </c>
      <c r="F143" s="662" t="s">
        <v>5106</v>
      </c>
      <c r="G143" s="662" t="s">
        <v>5160</v>
      </c>
      <c r="H143" s="662" t="s">
        <v>593</v>
      </c>
      <c r="I143" s="662" t="s">
        <v>3159</v>
      </c>
      <c r="J143" s="662" t="s">
        <v>3160</v>
      </c>
      <c r="K143" s="662" t="s">
        <v>4933</v>
      </c>
      <c r="L143" s="663">
        <v>2991.23</v>
      </c>
      <c r="M143" s="663">
        <v>11964.92</v>
      </c>
      <c r="N143" s="662">
        <v>4</v>
      </c>
      <c r="O143" s="745">
        <v>1</v>
      </c>
      <c r="P143" s="663">
        <v>2991.23</v>
      </c>
      <c r="Q143" s="678">
        <v>0.25</v>
      </c>
      <c r="R143" s="662">
        <v>1</v>
      </c>
      <c r="S143" s="678">
        <v>0.25</v>
      </c>
      <c r="T143" s="745">
        <v>0.5</v>
      </c>
      <c r="U143" s="701">
        <v>0.5</v>
      </c>
    </row>
    <row r="144" spans="1:21" ht="14.4" customHeight="1" x14ac:dyDescent="0.3">
      <c r="A144" s="661">
        <v>32</v>
      </c>
      <c r="B144" s="662" t="s">
        <v>592</v>
      </c>
      <c r="C144" s="662" t="s">
        <v>5109</v>
      </c>
      <c r="D144" s="743" t="s">
        <v>7937</v>
      </c>
      <c r="E144" s="744" t="s">
        <v>5127</v>
      </c>
      <c r="F144" s="662" t="s">
        <v>5106</v>
      </c>
      <c r="G144" s="662" t="s">
        <v>5231</v>
      </c>
      <c r="H144" s="662" t="s">
        <v>593</v>
      </c>
      <c r="I144" s="662" t="s">
        <v>1074</v>
      </c>
      <c r="J144" s="662" t="s">
        <v>5236</v>
      </c>
      <c r="K144" s="662" t="s">
        <v>5238</v>
      </c>
      <c r="L144" s="663">
        <v>63.7</v>
      </c>
      <c r="M144" s="663">
        <v>63.7</v>
      </c>
      <c r="N144" s="662">
        <v>1</v>
      </c>
      <c r="O144" s="745">
        <v>1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32</v>
      </c>
      <c r="B145" s="662" t="s">
        <v>592</v>
      </c>
      <c r="C145" s="662" t="s">
        <v>5109</v>
      </c>
      <c r="D145" s="743" t="s">
        <v>7937</v>
      </c>
      <c r="E145" s="744" t="s">
        <v>5127</v>
      </c>
      <c r="F145" s="662" t="s">
        <v>5106</v>
      </c>
      <c r="G145" s="662" t="s">
        <v>5348</v>
      </c>
      <c r="H145" s="662" t="s">
        <v>593</v>
      </c>
      <c r="I145" s="662" t="s">
        <v>5349</v>
      </c>
      <c r="J145" s="662" t="s">
        <v>5350</v>
      </c>
      <c r="K145" s="662" t="s">
        <v>5351</v>
      </c>
      <c r="L145" s="663">
        <v>0</v>
      </c>
      <c r="M145" s="663">
        <v>0</v>
      </c>
      <c r="N145" s="662">
        <v>1</v>
      </c>
      <c r="O145" s="745">
        <v>0.5</v>
      </c>
      <c r="P145" s="663">
        <v>0</v>
      </c>
      <c r="Q145" s="678"/>
      <c r="R145" s="662">
        <v>1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32</v>
      </c>
      <c r="B146" s="662" t="s">
        <v>592</v>
      </c>
      <c r="C146" s="662" t="s">
        <v>5109</v>
      </c>
      <c r="D146" s="743" t="s">
        <v>7937</v>
      </c>
      <c r="E146" s="744" t="s">
        <v>5127</v>
      </c>
      <c r="F146" s="662" t="s">
        <v>5106</v>
      </c>
      <c r="G146" s="662" t="s">
        <v>5166</v>
      </c>
      <c r="H146" s="662" t="s">
        <v>593</v>
      </c>
      <c r="I146" s="662" t="s">
        <v>810</v>
      </c>
      <c r="J146" s="662" t="s">
        <v>811</v>
      </c>
      <c r="K146" s="662" t="s">
        <v>5352</v>
      </c>
      <c r="L146" s="663">
        <v>55.01</v>
      </c>
      <c r="M146" s="663">
        <v>55.01</v>
      </c>
      <c r="N146" s="662">
        <v>1</v>
      </c>
      <c r="O146" s="745">
        <v>1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32</v>
      </c>
      <c r="B147" s="662" t="s">
        <v>592</v>
      </c>
      <c r="C147" s="662" t="s">
        <v>5109</v>
      </c>
      <c r="D147" s="743" t="s">
        <v>7937</v>
      </c>
      <c r="E147" s="744" t="s">
        <v>5127</v>
      </c>
      <c r="F147" s="662" t="s">
        <v>5106</v>
      </c>
      <c r="G147" s="662" t="s">
        <v>5166</v>
      </c>
      <c r="H147" s="662" t="s">
        <v>593</v>
      </c>
      <c r="I147" s="662" t="s">
        <v>5353</v>
      </c>
      <c r="J147" s="662" t="s">
        <v>1139</v>
      </c>
      <c r="K147" s="662" t="s">
        <v>1140</v>
      </c>
      <c r="L147" s="663">
        <v>33</v>
      </c>
      <c r="M147" s="663">
        <v>99</v>
      </c>
      <c r="N147" s="662">
        <v>3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32</v>
      </c>
      <c r="B148" s="662" t="s">
        <v>592</v>
      </c>
      <c r="C148" s="662" t="s">
        <v>5109</v>
      </c>
      <c r="D148" s="743" t="s">
        <v>7937</v>
      </c>
      <c r="E148" s="744" t="s">
        <v>5127</v>
      </c>
      <c r="F148" s="662" t="s">
        <v>5106</v>
      </c>
      <c r="G148" s="662" t="s">
        <v>5248</v>
      </c>
      <c r="H148" s="662" t="s">
        <v>593</v>
      </c>
      <c r="I148" s="662" t="s">
        <v>3186</v>
      </c>
      <c r="J148" s="662" t="s">
        <v>3187</v>
      </c>
      <c r="K148" s="662" t="s">
        <v>4933</v>
      </c>
      <c r="L148" s="663">
        <v>879.21</v>
      </c>
      <c r="M148" s="663">
        <v>1758.42</v>
      </c>
      <c r="N148" s="662">
        <v>2</v>
      </c>
      <c r="O148" s="745">
        <v>1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32</v>
      </c>
      <c r="B149" s="662" t="s">
        <v>592</v>
      </c>
      <c r="C149" s="662" t="s">
        <v>5109</v>
      </c>
      <c r="D149" s="743" t="s">
        <v>7937</v>
      </c>
      <c r="E149" s="744" t="s">
        <v>5127</v>
      </c>
      <c r="F149" s="662" t="s">
        <v>5106</v>
      </c>
      <c r="G149" s="662" t="s">
        <v>5248</v>
      </c>
      <c r="H149" s="662" t="s">
        <v>593</v>
      </c>
      <c r="I149" s="662" t="s">
        <v>5354</v>
      </c>
      <c r="J149" s="662" t="s">
        <v>3187</v>
      </c>
      <c r="K149" s="662" t="s">
        <v>5355</v>
      </c>
      <c r="L149" s="663">
        <v>0</v>
      </c>
      <c r="M149" s="663">
        <v>0</v>
      </c>
      <c r="N149" s="662">
        <v>2</v>
      </c>
      <c r="O149" s="745">
        <v>0.5</v>
      </c>
      <c r="P149" s="663">
        <v>0</v>
      </c>
      <c r="Q149" s="678"/>
      <c r="R149" s="662">
        <v>2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32</v>
      </c>
      <c r="B150" s="662" t="s">
        <v>592</v>
      </c>
      <c r="C150" s="662" t="s">
        <v>5109</v>
      </c>
      <c r="D150" s="743" t="s">
        <v>7937</v>
      </c>
      <c r="E150" s="744" t="s">
        <v>5127</v>
      </c>
      <c r="F150" s="662" t="s">
        <v>5106</v>
      </c>
      <c r="G150" s="662" t="s">
        <v>5249</v>
      </c>
      <c r="H150" s="662" t="s">
        <v>593</v>
      </c>
      <c r="I150" s="662" t="s">
        <v>5250</v>
      </c>
      <c r="J150" s="662" t="s">
        <v>5251</v>
      </c>
      <c r="K150" s="662"/>
      <c r="L150" s="663">
        <v>0</v>
      </c>
      <c r="M150" s="663">
        <v>0</v>
      </c>
      <c r="N150" s="662">
        <v>6</v>
      </c>
      <c r="O150" s="745">
        <v>1</v>
      </c>
      <c r="P150" s="663"/>
      <c r="Q150" s="678"/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32</v>
      </c>
      <c r="B151" s="662" t="s">
        <v>592</v>
      </c>
      <c r="C151" s="662" t="s">
        <v>5109</v>
      </c>
      <c r="D151" s="743" t="s">
        <v>7937</v>
      </c>
      <c r="E151" s="744" t="s">
        <v>5127</v>
      </c>
      <c r="F151" s="662" t="s">
        <v>5106</v>
      </c>
      <c r="G151" s="662" t="s">
        <v>5252</v>
      </c>
      <c r="H151" s="662" t="s">
        <v>593</v>
      </c>
      <c r="I151" s="662" t="s">
        <v>5356</v>
      </c>
      <c r="J151" s="662" t="s">
        <v>1127</v>
      </c>
      <c r="K151" s="662" t="s">
        <v>5357</v>
      </c>
      <c r="L151" s="663">
        <v>0</v>
      </c>
      <c r="M151" s="663">
        <v>0</v>
      </c>
      <c r="N151" s="662">
        <v>1</v>
      </c>
      <c r="O151" s="745">
        <v>0.5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32</v>
      </c>
      <c r="B152" s="662" t="s">
        <v>592</v>
      </c>
      <c r="C152" s="662" t="s">
        <v>5109</v>
      </c>
      <c r="D152" s="743" t="s">
        <v>7937</v>
      </c>
      <c r="E152" s="744" t="s">
        <v>5127</v>
      </c>
      <c r="F152" s="662" t="s">
        <v>5106</v>
      </c>
      <c r="G152" s="662" t="s">
        <v>5358</v>
      </c>
      <c r="H152" s="662" t="s">
        <v>593</v>
      </c>
      <c r="I152" s="662" t="s">
        <v>917</v>
      </c>
      <c r="J152" s="662" t="s">
        <v>5359</v>
      </c>
      <c r="K152" s="662" t="s">
        <v>5360</v>
      </c>
      <c r="L152" s="663">
        <v>73.989999999999995</v>
      </c>
      <c r="M152" s="663">
        <v>73.989999999999995</v>
      </c>
      <c r="N152" s="662">
        <v>1</v>
      </c>
      <c r="O152" s="745">
        <v>0.5</v>
      </c>
      <c r="P152" s="663">
        <v>73.989999999999995</v>
      </c>
      <c r="Q152" s="678">
        <v>1</v>
      </c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32</v>
      </c>
      <c r="B153" s="662" t="s">
        <v>592</v>
      </c>
      <c r="C153" s="662" t="s">
        <v>5109</v>
      </c>
      <c r="D153" s="743" t="s">
        <v>7937</v>
      </c>
      <c r="E153" s="744" t="s">
        <v>5127</v>
      </c>
      <c r="F153" s="662" t="s">
        <v>5106</v>
      </c>
      <c r="G153" s="662" t="s">
        <v>5361</v>
      </c>
      <c r="H153" s="662" t="s">
        <v>2438</v>
      </c>
      <c r="I153" s="662" t="s">
        <v>2722</v>
      </c>
      <c r="J153" s="662" t="s">
        <v>4959</v>
      </c>
      <c r="K153" s="662" t="s">
        <v>4960</v>
      </c>
      <c r="L153" s="663">
        <v>445.45</v>
      </c>
      <c r="M153" s="663">
        <v>445.45</v>
      </c>
      <c r="N153" s="662">
        <v>1</v>
      </c>
      <c r="O153" s="745">
        <v>1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32</v>
      </c>
      <c r="B154" s="662" t="s">
        <v>592</v>
      </c>
      <c r="C154" s="662" t="s">
        <v>5109</v>
      </c>
      <c r="D154" s="743" t="s">
        <v>7937</v>
      </c>
      <c r="E154" s="744" t="s">
        <v>5127</v>
      </c>
      <c r="F154" s="662" t="s">
        <v>5106</v>
      </c>
      <c r="G154" s="662" t="s">
        <v>5285</v>
      </c>
      <c r="H154" s="662" t="s">
        <v>593</v>
      </c>
      <c r="I154" s="662" t="s">
        <v>851</v>
      </c>
      <c r="J154" s="662" t="s">
        <v>852</v>
      </c>
      <c r="K154" s="662" t="s">
        <v>5362</v>
      </c>
      <c r="L154" s="663">
        <v>10.65</v>
      </c>
      <c r="M154" s="663">
        <v>10.65</v>
      </c>
      <c r="N154" s="662">
        <v>1</v>
      </c>
      <c r="O154" s="745">
        <v>0.5</v>
      </c>
      <c r="P154" s="663">
        <v>10.65</v>
      </c>
      <c r="Q154" s="678">
        <v>1</v>
      </c>
      <c r="R154" s="662">
        <v>1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32</v>
      </c>
      <c r="B155" s="662" t="s">
        <v>592</v>
      </c>
      <c r="C155" s="662" t="s">
        <v>5109</v>
      </c>
      <c r="D155" s="743" t="s">
        <v>7937</v>
      </c>
      <c r="E155" s="744" t="s">
        <v>5127</v>
      </c>
      <c r="F155" s="662" t="s">
        <v>5106</v>
      </c>
      <c r="G155" s="662" t="s">
        <v>5363</v>
      </c>
      <c r="H155" s="662" t="s">
        <v>593</v>
      </c>
      <c r="I155" s="662" t="s">
        <v>2925</v>
      </c>
      <c r="J155" s="662" t="s">
        <v>733</v>
      </c>
      <c r="K155" s="662" t="s">
        <v>5364</v>
      </c>
      <c r="L155" s="663">
        <v>30.17</v>
      </c>
      <c r="M155" s="663">
        <v>90.51</v>
      </c>
      <c r="N155" s="662">
        <v>3</v>
      </c>
      <c r="O155" s="745">
        <v>0.5</v>
      </c>
      <c r="P155" s="663">
        <v>90.51</v>
      </c>
      <c r="Q155" s="678">
        <v>1</v>
      </c>
      <c r="R155" s="662">
        <v>3</v>
      </c>
      <c r="S155" s="678">
        <v>1</v>
      </c>
      <c r="T155" s="745">
        <v>0.5</v>
      </c>
      <c r="U155" s="701">
        <v>1</v>
      </c>
    </row>
    <row r="156" spans="1:21" ht="14.4" customHeight="1" x14ac:dyDescent="0.3">
      <c r="A156" s="661">
        <v>32</v>
      </c>
      <c r="B156" s="662" t="s">
        <v>592</v>
      </c>
      <c r="C156" s="662" t="s">
        <v>5109</v>
      </c>
      <c r="D156" s="743" t="s">
        <v>7937</v>
      </c>
      <c r="E156" s="744" t="s">
        <v>5127</v>
      </c>
      <c r="F156" s="662" t="s">
        <v>5106</v>
      </c>
      <c r="G156" s="662" t="s">
        <v>5175</v>
      </c>
      <c r="H156" s="662" t="s">
        <v>2438</v>
      </c>
      <c r="I156" s="662" t="s">
        <v>2682</v>
      </c>
      <c r="J156" s="662" t="s">
        <v>2474</v>
      </c>
      <c r="K156" s="662" t="s">
        <v>4816</v>
      </c>
      <c r="L156" s="663">
        <v>543.39</v>
      </c>
      <c r="M156" s="663">
        <v>2173.56</v>
      </c>
      <c r="N156" s="662">
        <v>4</v>
      </c>
      <c r="O156" s="745">
        <v>1.5</v>
      </c>
      <c r="P156" s="663">
        <v>543.39</v>
      </c>
      <c r="Q156" s="678">
        <v>0.25</v>
      </c>
      <c r="R156" s="662">
        <v>1</v>
      </c>
      <c r="S156" s="678">
        <v>0.25</v>
      </c>
      <c r="T156" s="745">
        <v>1</v>
      </c>
      <c r="U156" s="701">
        <v>0.66666666666666663</v>
      </c>
    </row>
    <row r="157" spans="1:21" ht="14.4" customHeight="1" x14ac:dyDescent="0.3">
      <c r="A157" s="661">
        <v>32</v>
      </c>
      <c r="B157" s="662" t="s">
        <v>592</v>
      </c>
      <c r="C157" s="662" t="s">
        <v>5109</v>
      </c>
      <c r="D157" s="743" t="s">
        <v>7937</v>
      </c>
      <c r="E157" s="744" t="s">
        <v>5127</v>
      </c>
      <c r="F157" s="662" t="s">
        <v>5106</v>
      </c>
      <c r="G157" s="662" t="s">
        <v>5175</v>
      </c>
      <c r="H157" s="662" t="s">
        <v>2438</v>
      </c>
      <c r="I157" s="662" t="s">
        <v>2556</v>
      </c>
      <c r="J157" s="662" t="s">
        <v>2557</v>
      </c>
      <c r="K157" s="662" t="s">
        <v>4819</v>
      </c>
      <c r="L157" s="663">
        <v>1847.49</v>
      </c>
      <c r="M157" s="663">
        <v>3694.98</v>
      </c>
      <c r="N157" s="662">
        <v>2</v>
      </c>
      <c r="O157" s="745">
        <v>0.5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32</v>
      </c>
      <c r="B158" s="662" t="s">
        <v>592</v>
      </c>
      <c r="C158" s="662" t="s">
        <v>5109</v>
      </c>
      <c r="D158" s="743" t="s">
        <v>7937</v>
      </c>
      <c r="E158" s="744" t="s">
        <v>5127</v>
      </c>
      <c r="F158" s="662" t="s">
        <v>5106</v>
      </c>
      <c r="G158" s="662" t="s">
        <v>5176</v>
      </c>
      <c r="H158" s="662" t="s">
        <v>593</v>
      </c>
      <c r="I158" s="662" t="s">
        <v>5365</v>
      </c>
      <c r="J158" s="662" t="s">
        <v>5178</v>
      </c>
      <c r="K158" s="662" t="s">
        <v>830</v>
      </c>
      <c r="L158" s="663">
        <v>185.26</v>
      </c>
      <c r="M158" s="663">
        <v>1111.56</v>
      </c>
      <c r="N158" s="662">
        <v>6</v>
      </c>
      <c r="O158" s="745">
        <v>4.5</v>
      </c>
      <c r="P158" s="663">
        <v>185.26</v>
      </c>
      <c r="Q158" s="678">
        <v>0.16666666666666666</v>
      </c>
      <c r="R158" s="662">
        <v>1</v>
      </c>
      <c r="S158" s="678">
        <v>0.16666666666666666</v>
      </c>
      <c r="T158" s="745">
        <v>0.5</v>
      </c>
      <c r="U158" s="701">
        <v>0.1111111111111111</v>
      </c>
    </row>
    <row r="159" spans="1:21" ht="14.4" customHeight="1" x14ac:dyDescent="0.3">
      <c r="A159" s="661">
        <v>32</v>
      </c>
      <c r="B159" s="662" t="s">
        <v>592</v>
      </c>
      <c r="C159" s="662" t="s">
        <v>5109</v>
      </c>
      <c r="D159" s="743" t="s">
        <v>7937</v>
      </c>
      <c r="E159" s="744" t="s">
        <v>5127</v>
      </c>
      <c r="F159" s="662" t="s">
        <v>5106</v>
      </c>
      <c r="G159" s="662" t="s">
        <v>5366</v>
      </c>
      <c r="H159" s="662" t="s">
        <v>2438</v>
      </c>
      <c r="I159" s="662" t="s">
        <v>5367</v>
      </c>
      <c r="J159" s="662" t="s">
        <v>5368</v>
      </c>
      <c r="K159" s="662" t="s">
        <v>5369</v>
      </c>
      <c r="L159" s="663">
        <v>23.42</v>
      </c>
      <c r="M159" s="663">
        <v>23.42</v>
      </c>
      <c r="N159" s="662">
        <v>1</v>
      </c>
      <c r="O159" s="745">
        <v>0.5</v>
      </c>
      <c r="P159" s="663">
        <v>23.42</v>
      </c>
      <c r="Q159" s="678">
        <v>1</v>
      </c>
      <c r="R159" s="662">
        <v>1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32</v>
      </c>
      <c r="B160" s="662" t="s">
        <v>592</v>
      </c>
      <c r="C160" s="662" t="s">
        <v>5109</v>
      </c>
      <c r="D160" s="743" t="s">
        <v>7937</v>
      </c>
      <c r="E160" s="744" t="s">
        <v>5127</v>
      </c>
      <c r="F160" s="662" t="s">
        <v>5106</v>
      </c>
      <c r="G160" s="662" t="s">
        <v>5370</v>
      </c>
      <c r="H160" s="662" t="s">
        <v>593</v>
      </c>
      <c r="I160" s="662" t="s">
        <v>2197</v>
      </c>
      <c r="J160" s="662" t="s">
        <v>2198</v>
      </c>
      <c r="K160" s="662" t="s">
        <v>1306</v>
      </c>
      <c r="L160" s="663">
        <v>108.44</v>
      </c>
      <c r="M160" s="663">
        <v>108.44</v>
      </c>
      <c r="N160" s="662">
        <v>1</v>
      </c>
      <c r="O160" s="745">
        <v>1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32</v>
      </c>
      <c r="B161" s="662" t="s">
        <v>592</v>
      </c>
      <c r="C161" s="662" t="s">
        <v>5109</v>
      </c>
      <c r="D161" s="743" t="s">
        <v>7937</v>
      </c>
      <c r="E161" s="744" t="s">
        <v>5127</v>
      </c>
      <c r="F161" s="662" t="s">
        <v>5106</v>
      </c>
      <c r="G161" s="662" t="s">
        <v>5179</v>
      </c>
      <c r="H161" s="662" t="s">
        <v>593</v>
      </c>
      <c r="I161" s="662" t="s">
        <v>672</v>
      </c>
      <c r="J161" s="662" t="s">
        <v>5371</v>
      </c>
      <c r="K161" s="662" t="s">
        <v>5290</v>
      </c>
      <c r="L161" s="663">
        <v>24.78</v>
      </c>
      <c r="M161" s="663">
        <v>49.56</v>
      </c>
      <c r="N161" s="662">
        <v>2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32</v>
      </c>
      <c r="B162" s="662" t="s">
        <v>592</v>
      </c>
      <c r="C162" s="662" t="s">
        <v>5109</v>
      </c>
      <c r="D162" s="743" t="s">
        <v>7937</v>
      </c>
      <c r="E162" s="744" t="s">
        <v>5127</v>
      </c>
      <c r="F162" s="662" t="s">
        <v>5106</v>
      </c>
      <c r="G162" s="662" t="s">
        <v>5179</v>
      </c>
      <c r="H162" s="662" t="s">
        <v>593</v>
      </c>
      <c r="I162" s="662" t="s">
        <v>1419</v>
      </c>
      <c r="J162" s="662" t="s">
        <v>5180</v>
      </c>
      <c r="K162" s="662" t="s">
        <v>5181</v>
      </c>
      <c r="L162" s="663">
        <v>99.11</v>
      </c>
      <c r="M162" s="663">
        <v>891.99</v>
      </c>
      <c r="N162" s="662">
        <v>9</v>
      </c>
      <c r="O162" s="745">
        <v>3.5</v>
      </c>
      <c r="P162" s="663">
        <v>297.33</v>
      </c>
      <c r="Q162" s="678">
        <v>0.33333333333333331</v>
      </c>
      <c r="R162" s="662">
        <v>3</v>
      </c>
      <c r="S162" s="678">
        <v>0.33333333333333331</v>
      </c>
      <c r="T162" s="745">
        <v>1.5</v>
      </c>
      <c r="U162" s="701">
        <v>0.42857142857142855</v>
      </c>
    </row>
    <row r="163" spans="1:21" ht="14.4" customHeight="1" x14ac:dyDescent="0.3">
      <c r="A163" s="661">
        <v>32</v>
      </c>
      <c r="B163" s="662" t="s">
        <v>592</v>
      </c>
      <c r="C163" s="662" t="s">
        <v>5109</v>
      </c>
      <c r="D163" s="743" t="s">
        <v>7937</v>
      </c>
      <c r="E163" s="744" t="s">
        <v>5127</v>
      </c>
      <c r="F163" s="662" t="s">
        <v>5106</v>
      </c>
      <c r="G163" s="662" t="s">
        <v>5372</v>
      </c>
      <c r="H163" s="662" t="s">
        <v>2438</v>
      </c>
      <c r="I163" s="662" t="s">
        <v>2525</v>
      </c>
      <c r="J163" s="662" t="s">
        <v>2526</v>
      </c>
      <c r="K163" s="662" t="s">
        <v>4825</v>
      </c>
      <c r="L163" s="663">
        <v>160.1</v>
      </c>
      <c r="M163" s="663">
        <v>160.1</v>
      </c>
      <c r="N163" s="662">
        <v>1</v>
      </c>
      <c r="O163" s="745">
        <v>0.5</v>
      </c>
      <c r="P163" s="663">
        <v>160.1</v>
      </c>
      <c r="Q163" s="678">
        <v>1</v>
      </c>
      <c r="R163" s="662">
        <v>1</v>
      </c>
      <c r="S163" s="678">
        <v>1</v>
      </c>
      <c r="T163" s="745">
        <v>0.5</v>
      </c>
      <c r="U163" s="701">
        <v>1</v>
      </c>
    </row>
    <row r="164" spans="1:21" ht="14.4" customHeight="1" x14ac:dyDescent="0.3">
      <c r="A164" s="661">
        <v>32</v>
      </c>
      <c r="B164" s="662" t="s">
        <v>592</v>
      </c>
      <c r="C164" s="662" t="s">
        <v>5109</v>
      </c>
      <c r="D164" s="743" t="s">
        <v>7937</v>
      </c>
      <c r="E164" s="744" t="s">
        <v>5127</v>
      </c>
      <c r="F164" s="662" t="s">
        <v>5106</v>
      </c>
      <c r="G164" s="662" t="s">
        <v>5373</v>
      </c>
      <c r="H164" s="662" t="s">
        <v>593</v>
      </c>
      <c r="I164" s="662" t="s">
        <v>5374</v>
      </c>
      <c r="J164" s="662" t="s">
        <v>5375</v>
      </c>
      <c r="K164" s="662" t="s">
        <v>5376</v>
      </c>
      <c r="L164" s="663">
        <v>0</v>
      </c>
      <c r="M164" s="663">
        <v>0</v>
      </c>
      <c r="N164" s="662">
        <v>2</v>
      </c>
      <c r="O164" s="745">
        <v>1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32</v>
      </c>
      <c r="B165" s="662" t="s">
        <v>592</v>
      </c>
      <c r="C165" s="662" t="s">
        <v>5109</v>
      </c>
      <c r="D165" s="743" t="s">
        <v>7937</v>
      </c>
      <c r="E165" s="744" t="s">
        <v>5127</v>
      </c>
      <c r="F165" s="662" t="s">
        <v>5106</v>
      </c>
      <c r="G165" s="662" t="s">
        <v>5377</v>
      </c>
      <c r="H165" s="662" t="s">
        <v>2438</v>
      </c>
      <c r="I165" s="662" t="s">
        <v>4208</v>
      </c>
      <c r="J165" s="662" t="s">
        <v>5066</v>
      </c>
      <c r="K165" s="662" t="s">
        <v>4626</v>
      </c>
      <c r="L165" s="663">
        <v>123.2</v>
      </c>
      <c r="M165" s="663">
        <v>246.4</v>
      </c>
      <c r="N165" s="662">
        <v>2</v>
      </c>
      <c r="O165" s="745">
        <v>1</v>
      </c>
      <c r="P165" s="663">
        <v>246.4</v>
      </c>
      <c r="Q165" s="678">
        <v>1</v>
      </c>
      <c r="R165" s="662">
        <v>2</v>
      </c>
      <c r="S165" s="678">
        <v>1</v>
      </c>
      <c r="T165" s="745">
        <v>1</v>
      </c>
      <c r="U165" s="701">
        <v>1</v>
      </c>
    </row>
    <row r="166" spans="1:21" ht="14.4" customHeight="1" x14ac:dyDescent="0.3">
      <c r="A166" s="661">
        <v>32</v>
      </c>
      <c r="B166" s="662" t="s">
        <v>592</v>
      </c>
      <c r="C166" s="662" t="s">
        <v>5109</v>
      </c>
      <c r="D166" s="743" t="s">
        <v>7937</v>
      </c>
      <c r="E166" s="744" t="s">
        <v>5127</v>
      </c>
      <c r="F166" s="662" t="s">
        <v>5106</v>
      </c>
      <c r="G166" s="662" t="s">
        <v>5311</v>
      </c>
      <c r="H166" s="662" t="s">
        <v>593</v>
      </c>
      <c r="I166" s="662" t="s">
        <v>844</v>
      </c>
      <c r="J166" s="662" t="s">
        <v>753</v>
      </c>
      <c r="K166" s="662" t="s">
        <v>5312</v>
      </c>
      <c r="L166" s="663">
        <v>210.38</v>
      </c>
      <c r="M166" s="663">
        <v>210.38</v>
      </c>
      <c r="N166" s="662">
        <v>1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32</v>
      </c>
      <c r="B167" s="662" t="s">
        <v>592</v>
      </c>
      <c r="C167" s="662" t="s">
        <v>5109</v>
      </c>
      <c r="D167" s="743" t="s">
        <v>7937</v>
      </c>
      <c r="E167" s="744" t="s">
        <v>5127</v>
      </c>
      <c r="F167" s="662" t="s">
        <v>5106</v>
      </c>
      <c r="G167" s="662" t="s">
        <v>5182</v>
      </c>
      <c r="H167" s="662" t="s">
        <v>593</v>
      </c>
      <c r="I167" s="662" t="s">
        <v>2977</v>
      </c>
      <c r="J167" s="662" t="s">
        <v>2978</v>
      </c>
      <c r="K167" s="662" t="s">
        <v>5183</v>
      </c>
      <c r="L167" s="663">
        <v>51.21</v>
      </c>
      <c r="M167" s="663">
        <v>102.42</v>
      </c>
      <c r="N167" s="662">
        <v>2</v>
      </c>
      <c r="O167" s="745">
        <v>1</v>
      </c>
      <c r="P167" s="663">
        <v>102.42</v>
      </c>
      <c r="Q167" s="678">
        <v>1</v>
      </c>
      <c r="R167" s="662">
        <v>2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32</v>
      </c>
      <c r="B168" s="662" t="s">
        <v>592</v>
      </c>
      <c r="C168" s="662" t="s">
        <v>5109</v>
      </c>
      <c r="D168" s="743" t="s">
        <v>7937</v>
      </c>
      <c r="E168" s="744" t="s">
        <v>5127</v>
      </c>
      <c r="F168" s="662" t="s">
        <v>5106</v>
      </c>
      <c r="G168" s="662" t="s">
        <v>5182</v>
      </c>
      <c r="H168" s="662" t="s">
        <v>593</v>
      </c>
      <c r="I168" s="662" t="s">
        <v>2408</v>
      </c>
      <c r="J168" s="662" t="s">
        <v>2409</v>
      </c>
      <c r="K168" s="662" t="s">
        <v>2410</v>
      </c>
      <c r="L168" s="663">
        <v>31.42</v>
      </c>
      <c r="M168" s="663">
        <v>31.42</v>
      </c>
      <c r="N168" s="662">
        <v>1</v>
      </c>
      <c r="O168" s="745">
        <v>0.5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32</v>
      </c>
      <c r="B169" s="662" t="s">
        <v>592</v>
      </c>
      <c r="C169" s="662" t="s">
        <v>5109</v>
      </c>
      <c r="D169" s="743" t="s">
        <v>7937</v>
      </c>
      <c r="E169" s="744" t="s">
        <v>5127</v>
      </c>
      <c r="F169" s="662" t="s">
        <v>5106</v>
      </c>
      <c r="G169" s="662" t="s">
        <v>5323</v>
      </c>
      <c r="H169" s="662" t="s">
        <v>593</v>
      </c>
      <c r="I169" s="662" t="s">
        <v>5378</v>
      </c>
      <c r="J169" s="662" t="s">
        <v>1353</v>
      </c>
      <c r="K169" s="662" t="s">
        <v>5379</v>
      </c>
      <c r="L169" s="663">
        <v>0</v>
      </c>
      <c r="M169" s="663">
        <v>0</v>
      </c>
      <c r="N169" s="662">
        <v>1</v>
      </c>
      <c r="O169" s="745">
        <v>0.5</v>
      </c>
      <c r="P169" s="663"/>
      <c r="Q169" s="678"/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32</v>
      </c>
      <c r="B170" s="662" t="s">
        <v>592</v>
      </c>
      <c r="C170" s="662" t="s">
        <v>5109</v>
      </c>
      <c r="D170" s="743" t="s">
        <v>7937</v>
      </c>
      <c r="E170" s="744" t="s">
        <v>5127</v>
      </c>
      <c r="F170" s="662" t="s">
        <v>5106</v>
      </c>
      <c r="G170" s="662" t="s">
        <v>5323</v>
      </c>
      <c r="H170" s="662" t="s">
        <v>593</v>
      </c>
      <c r="I170" s="662" t="s">
        <v>5380</v>
      </c>
      <c r="J170" s="662" t="s">
        <v>2329</v>
      </c>
      <c r="K170" s="662" t="s">
        <v>780</v>
      </c>
      <c r="L170" s="663">
        <v>100.62</v>
      </c>
      <c r="M170" s="663">
        <v>201.24</v>
      </c>
      <c r="N170" s="662">
        <v>2</v>
      </c>
      <c r="O170" s="745">
        <v>1</v>
      </c>
      <c r="P170" s="663">
        <v>201.24</v>
      </c>
      <c r="Q170" s="678">
        <v>1</v>
      </c>
      <c r="R170" s="662">
        <v>2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32</v>
      </c>
      <c r="B171" s="662" t="s">
        <v>592</v>
      </c>
      <c r="C171" s="662" t="s">
        <v>5109</v>
      </c>
      <c r="D171" s="743" t="s">
        <v>7937</v>
      </c>
      <c r="E171" s="744" t="s">
        <v>5127</v>
      </c>
      <c r="F171" s="662" t="s">
        <v>5106</v>
      </c>
      <c r="G171" s="662" t="s">
        <v>5333</v>
      </c>
      <c r="H171" s="662" t="s">
        <v>2438</v>
      </c>
      <c r="I171" s="662" t="s">
        <v>3200</v>
      </c>
      <c r="J171" s="662" t="s">
        <v>3193</v>
      </c>
      <c r="K171" s="662" t="s">
        <v>4935</v>
      </c>
      <c r="L171" s="663">
        <v>13849.26</v>
      </c>
      <c r="M171" s="663">
        <v>13849.26</v>
      </c>
      <c r="N171" s="662">
        <v>1</v>
      </c>
      <c r="O171" s="745">
        <v>0.5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32</v>
      </c>
      <c r="B172" s="662" t="s">
        <v>592</v>
      </c>
      <c r="C172" s="662" t="s">
        <v>5109</v>
      </c>
      <c r="D172" s="743" t="s">
        <v>7937</v>
      </c>
      <c r="E172" s="744" t="s">
        <v>5127</v>
      </c>
      <c r="F172" s="662" t="s">
        <v>5106</v>
      </c>
      <c r="G172" s="662" t="s">
        <v>5381</v>
      </c>
      <c r="H172" s="662" t="s">
        <v>2438</v>
      </c>
      <c r="I172" s="662" t="s">
        <v>3203</v>
      </c>
      <c r="J172" s="662" t="s">
        <v>5055</v>
      </c>
      <c r="K172" s="662" t="s">
        <v>5056</v>
      </c>
      <c r="L172" s="663">
        <v>10386.950000000001</v>
      </c>
      <c r="M172" s="663">
        <v>10386.950000000001</v>
      </c>
      <c r="N172" s="662">
        <v>1</v>
      </c>
      <c r="O172" s="745">
        <v>0.5</v>
      </c>
      <c r="P172" s="663">
        <v>10386.950000000001</v>
      </c>
      <c r="Q172" s="678">
        <v>1</v>
      </c>
      <c r="R172" s="662">
        <v>1</v>
      </c>
      <c r="S172" s="678">
        <v>1</v>
      </c>
      <c r="T172" s="745">
        <v>0.5</v>
      </c>
      <c r="U172" s="701">
        <v>1</v>
      </c>
    </row>
    <row r="173" spans="1:21" ht="14.4" customHeight="1" x14ac:dyDescent="0.3">
      <c r="A173" s="661">
        <v>32</v>
      </c>
      <c r="B173" s="662" t="s">
        <v>592</v>
      </c>
      <c r="C173" s="662" t="s">
        <v>5109</v>
      </c>
      <c r="D173" s="743" t="s">
        <v>7937</v>
      </c>
      <c r="E173" s="744" t="s">
        <v>5127</v>
      </c>
      <c r="F173" s="662" t="s">
        <v>5107</v>
      </c>
      <c r="G173" s="662" t="s">
        <v>5249</v>
      </c>
      <c r="H173" s="662" t="s">
        <v>593</v>
      </c>
      <c r="I173" s="662" t="s">
        <v>5382</v>
      </c>
      <c r="J173" s="662" t="s">
        <v>5251</v>
      </c>
      <c r="K173" s="662"/>
      <c r="L173" s="663">
        <v>0</v>
      </c>
      <c r="M173" s="663">
        <v>0</v>
      </c>
      <c r="N173" s="662">
        <v>1</v>
      </c>
      <c r="O173" s="745">
        <v>1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32</v>
      </c>
      <c r="B174" s="662" t="s">
        <v>592</v>
      </c>
      <c r="C174" s="662" t="s">
        <v>5109</v>
      </c>
      <c r="D174" s="743" t="s">
        <v>7937</v>
      </c>
      <c r="E174" s="744" t="s">
        <v>5127</v>
      </c>
      <c r="F174" s="662" t="s">
        <v>5107</v>
      </c>
      <c r="G174" s="662" t="s">
        <v>5249</v>
      </c>
      <c r="H174" s="662" t="s">
        <v>593</v>
      </c>
      <c r="I174" s="662" t="s">
        <v>5383</v>
      </c>
      <c r="J174" s="662" t="s">
        <v>5251</v>
      </c>
      <c r="K174" s="662"/>
      <c r="L174" s="663">
        <v>0</v>
      </c>
      <c r="M174" s="663">
        <v>0</v>
      </c>
      <c r="N174" s="662">
        <v>1</v>
      </c>
      <c r="O174" s="745">
        <v>1</v>
      </c>
      <c r="P174" s="663"/>
      <c r="Q174" s="678"/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32</v>
      </c>
      <c r="B175" s="662" t="s">
        <v>592</v>
      </c>
      <c r="C175" s="662" t="s">
        <v>5109</v>
      </c>
      <c r="D175" s="743" t="s">
        <v>7937</v>
      </c>
      <c r="E175" s="744" t="s">
        <v>5128</v>
      </c>
      <c r="F175" s="662" t="s">
        <v>5106</v>
      </c>
      <c r="G175" s="662" t="s">
        <v>5151</v>
      </c>
      <c r="H175" s="662" t="s">
        <v>593</v>
      </c>
      <c r="I175" s="662" t="s">
        <v>1618</v>
      </c>
      <c r="J175" s="662" t="s">
        <v>1619</v>
      </c>
      <c r="K175" s="662" t="s">
        <v>1577</v>
      </c>
      <c r="L175" s="663">
        <v>263.26</v>
      </c>
      <c r="M175" s="663">
        <v>526.52</v>
      </c>
      <c r="N175" s="662">
        <v>2</v>
      </c>
      <c r="O175" s="745">
        <v>1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32</v>
      </c>
      <c r="B176" s="662" t="s">
        <v>592</v>
      </c>
      <c r="C176" s="662" t="s">
        <v>5109</v>
      </c>
      <c r="D176" s="743" t="s">
        <v>7937</v>
      </c>
      <c r="E176" s="744" t="s">
        <v>5128</v>
      </c>
      <c r="F176" s="662" t="s">
        <v>5106</v>
      </c>
      <c r="G176" s="662" t="s">
        <v>5151</v>
      </c>
      <c r="H176" s="662" t="s">
        <v>593</v>
      </c>
      <c r="I176" s="662" t="s">
        <v>1699</v>
      </c>
      <c r="J176" s="662" t="s">
        <v>1700</v>
      </c>
      <c r="K176" s="662" t="s">
        <v>5152</v>
      </c>
      <c r="L176" s="663">
        <v>1295.6400000000001</v>
      </c>
      <c r="M176" s="663">
        <v>2591.2800000000002</v>
      </c>
      <c r="N176" s="662">
        <v>2</v>
      </c>
      <c r="O176" s="745">
        <v>1.5</v>
      </c>
      <c r="P176" s="663">
        <v>2591.2800000000002</v>
      </c>
      <c r="Q176" s="678">
        <v>1</v>
      </c>
      <c r="R176" s="662">
        <v>2</v>
      </c>
      <c r="S176" s="678">
        <v>1</v>
      </c>
      <c r="T176" s="745">
        <v>1.5</v>
      </c>
      <c r="U176" s="701">
        <v>1</v>
      </c>
    </row>
    <row r="177" spans="1:21" ht="14.4" customHeight="1" x14ac:dyDescent="0.3">
      <c r="A177" s="661">
        <v>32</v>
      </c>
      <c r="B177" s="662" t="s">
        <v>592</v>
      </c>
      <c r="C177" s="662" t="s">
        <v>5109</v>
      </c>
      <c r="D177" s="743" t="s">
        <v>7937</v>
      </c>
      <c r="E177" s="744" t="s">
        <v>5128</v>
      </c>
      <c r="F177" s="662" t="s">
        <v>5106</v>
      </c>
      <c r="G177" s="662" t="s">
        <v>5191</v>
      </c>
      <c r="H177" s="662" t="s">
        <v>593</v>
      </c>
      <c r="I177" s="662" t="s">
        <v>5192</v>
      </c>
      <c r="J177" s="662" t="s">
        <v>5193</v>
      </c>
      <c r="K177" s="662" t="s">
        <v>5194</v>
      </c>
      <c r="L177" s="663">
        <v>0</v>
      </c>
      <c r="M177" s="663">
        <v>0</v>
      </c>
      <c r="N177" s="662">
        <v>2</v>
      </c>
      <c r="O177" s="745">
        <v>0.5</v>
      </c>
      <c r="P177" s="663"/>
      <c r="Q177" s="678"/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32</v>
      </c>
      <c r="B178" s="662" t="s">
        <v>592</v>
      </c>
      <c r="C178" s="662" t="s">
        <v>5109</v>
      </c>
      <c r="D178" s="743" t="s">
        <v>7937</v>
      </c>
      <c r="E178" s="744" t="s">
        <v>5128</v>
      </c>
      <c r="F178" s="662" t="s">
        <v>5106</v>
      </c>
      <c r="G178" s="662" t="s">
        <v>5155</v>
      </c>
      <c r="H178" s="662" t="s">
        <v>593</v>
      </c>
      <c r="I178" s="662" t="s">
        <v>720</v>
      </c>
      <c r="J178" s="662" t="s">
        <v>721</v>
      </c>
      <c r="K178" s="662" t="s">
        <v>5156</v>
      </c>
      <c r="L178" s="663">
        <v>40.58</v>
      </c>
      <c r="M178" s="663">
        <v>162.32</v>
      </c>
      <c r="N178" s="662">
        <v>4</v>
      </c>
      <c r="O178" s="745">
        <v>3</v>
      </c>
      <c r="P178" s="663">
        <v>121.74</v>
      </c>
      <c r="Q178" s="678">
        <v>0.75</v>
      </c>
      <c r="R178" s="662">
        <v>3</v>
      </c>
      <c r="S178" s="678">
        <v>0.75</v>
      </c>
      <c r="T178" s="745">
        <v>2</v>
      </c>
      <c r="U178" s="701">
        <v>0.66666666666666663</v>
      </c>
    </row>
    <row r="179" spans="1:21" ht="14.4" customHeight="1" x14ac:dyDescent="0.3">
      <c r="A179" s="661">
        <v>32</v>
      </c>
      <c r="B179" s="662" t="s">
        <v>592</v>
      </c>
      <c r="C179" s="662" t="s">
        <v>5109</v>
      </c>
      <c r="D179" s="743" t="s">
        <v>7937</v>
      </c>
      <c r="E179" s="744" t="s">
        <v>5128</v>
      </c>
      <c r="F179" s="662" t="s">
        <v>5106</v>
      </c>
      <c r="G179" s="662" t="s">
        <v>5155</v>
      </c>
      <c r="H179" s="662" t="s">
        <v>593</v>
      </c>
      <c r="I179" s="662" t="s">
        <v>5195</v>
      </c>
      <c r="J179" s="662" t="s">
        <v>721</v>
      </c>
      <c r="K179" s="662" t="s">
        <v>5196</v>
      </c>
      <c r="L179" s="663">
        <v>0</v>
      </c>
      <c r="M179" s="663">
        <v>0</v>
      </c>
      <c r="N179" s="662">
        <v>1</v>
      </c>
      <c r="O179" s="745">
        <v>0.5</v>
      </c>
      <c r="P179" s="663">
        <v>0</v>
      </c>
      <c r="Q179" s="678"/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32</v>
      </c>
      <c r="B180" s="662" t="s">
        <v>592</v>
      </c>
      <c r="C180" s="662" t="s">
        <v>5109</v>
      </c>
      <c r="D180" s="743" t="s">
        <v>7937</v>
      </c>
      <c r="E180" s="744" t="s">
        <v>5128</v>
      </c>
      <c r="F180" s="662" t="s">
        <v>5106</v>
      </c>
      <c r="G180" s="662" t="s">
        <v>5155</v>
      </c>
      <c r="H180" s="662" t="s">
        <v>593</v>
      </c>
      <c r="I180" s="662" t="s">
        <v>740</v>
      </c>
      <c r="J180" s="662" t="s">
        <v>5197</v>
      </c>
      <c r="K180" s="662" t="s">
        <v>1361</v>
      </c>
      <c r="L180" s="663">
        <v>42.85</v>
      </c>
      <c r="M180" s="663">
        <v>171.4</v>
      </c>
      <c r="N180" s="662">
        <v>4</v>
      </c>
      <c r="O180" s="745">
        <v>1.5</v>
      </c>
      <c r="P180" s="663">
        <v>171.4</v>
      </c>
      <c r="Q180" s="678">
        <v>1</v>
      </c>
      <c r="R180" s="662">
        <v>4</v>
      </c>
      <c r="S180" s="678">
        <v>1</v>
      </c>
      <c r="T180" s="745">
        <v>1.5</v>
      </c>
      <c r="U180" s="701">
        <v>1</v>
      </c>
    </row>
    <row r="181" spans="1:21" ht="14.4" customHeight="1" x14ac:dyDescent="0.3">
      <c r="A181" s="661">
        <v>32</v>
      </c>
      <c r="B181" s="662" t="s">
        <v>592</v>
      </c>
      <c r="C181" s="662" t="s">
        <v>5109</v>
      </c>
      <c r="D181" s="743" t="s">
        <v>7937</v>
      </c>
      <c r="E181" s="744" t="s">
        <v>5128</v>
      </c>
      <c r="F181" s="662" t="s">
        <v>5106</v>
      </c>
      <c r="G181" s="662" t="s">
        <v>5157</v>
      </c>
      <c r="H181" s="662" t="s">
        <v>2438</v>
      </c>
      <c r="I181" s="662" t="s">
        <v>3061</v>
      </c>
      <c r="J181" s="662" t="s">
        <v>2796</v>
      </c>
      <c r="K181" s="662" t="s">
        <v>4879</v>
      </c>
      <c r="L181" s="663">
        <v>154.36000000000001</v>
      </c>
      <c r="M181" s="663">
        <v>308.72000000000003</v>
      </c>
      <c r="N181" s="662">
        <v>2</v>
      </c>
      <c r="O181" s="745">
        <v>1.5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32</v>
      </c>
      <c r="B182" s="662" t="s">
        <v>592</v>
      </c>
      <c r="C182" s="662" t="s">
        <v>5109</v>
      </c>
      <c r="D182" s="743" t="s">
        <v>7937</v>
      </c>
      <c r="E182" s="744" t="s">
        <v>5128</v>
      </c>
      <c r="F182" s="662" t="s">
        <v>5106</v>
      </c>
      <c r="G182" s="662" t="s">
        <v>5212</v>
      </c>
      <c r="H182" s="662" t="s">
        <v>593</v>
      </c>
      <c r="I182" s="662" t="s">
        <v>3055</v>
      </c>
      <c r="J182" s="662" t="s">
        <v>3056</v>
      </c>
      <c r="K182" s="662" t="s">
        <v>2788</v>
      </c>
      <c r="L182" s="663">
        <v>78.33</v>
      </c>
      <c r="M182" s="663">
        <v>78.33</v>
      </c>
      <c r="N182" s="662">
        <v>1</v>
      </c>
      <c r="O182" s="745">
        <v>0.5</v>
      </c>
      <c r="P182" s="663">
        <v>78.33</v>
      </c>
      <c r="Q182" s="678">
        <v>1</v>
      </c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32</v>
      </c>
      <c r="B183" s="662" t="s">
        <v>592</v>
      </c>
      <c r="C183" s="662" t="s">
        <v>5109</v>
      </c>
      <c r="D183" s="743" t="s">
        <v>7937</v>
      </c>
      <c r="E183" s="744" t="s">
        <v>5128</v>
      </c>
      <c r="F183" s="662" t="s">
        <v>5106</v>
      </c>
      <c r="G183" s="662" t="s">
        <v>5212</v>
      </c>
      <c r="H183" s="662" t="s">
        <v>593</v>
      </c>
      <c r="I183" s="662" t="s">
        <v>2938</v>
      </c>
      <c r="J183" s="662" t="s">
        <v>2939</v>
      </c>
      <c r="K183" s="662" t="s">
        <v>2788</v>
      </c>
      <c r="L183" s="663">
        <v>78.33</v>
      </c>
      <c r="M183" s="663">
        <v>78.33</v>
      </c>
      <c r="N183" s="662">
        <v>1</v>
      </c>
      <c r="O183" s="745">
        <v>1</v>
      </c>
      <c r="P183" s="663">
        <v>78.33</v>
      </c>
      <c r="Q183" s="678">
        <v>1</v>
      </c>
      <c r="R183" s="662">
        <v>1</v>
      </c>
      <c r="S183" s="678">
        <v>1</v>
      </c>
      <c r="T183" s="745">
        <v>1</v>
      </c>
      <c r="U183" s="701">
        <v>1</v>
      </c>
    </row>
    <row r="184" spans="1:21" ht="14.4" customHeight="1" x14ac:dyDescent="0.3">
      <c r="A184" s="661">
        <v>32</v>
      </c>
      <c r="B184" s="662" t="s">
        <v>592</v>
      </c>
      <c r="C184" s="662" t="s">
        <v>5109</v>
      </c>
      <c r="D184" s="743" t="s">
        <v>7937</v>
      </c>
      <c r="E184" s="744" t="s">
        <v>5128</v>
      </c>
      <c r="F184" s="662" t="s">
        <v>5106</v>
      </c>
      <c r="G184" s="662" t="s">
        <v>5158</v>
      </c>
      <c r="H184" s="662" t="s">
        <v>2438</v>
      </c>
      <c r="I184" s="662" t="s">
        <v>2621</v>
      </c>
      <c r="J184" s="662" t="s">
        <v>2622</v>
      </c>
      <c r="K184" s="662" t="s">
        <v>968</v>
      </c>
      <c r="L184" s="663">
        <v>65.989999999999995</v>
      </c>
      <c r="M184" s="663">
        <v>65.989999999999995</v>
      </c>
      <c r="N184" s="662">
        <v>1</v>
      </c>
      <c r="O184" s="745">
        <v>0.5</v>
      </c>
      <c r="P184" s="663">
        <v>65.989999999999995</v>
      </c>
      <c r="Q184" s="678">
        <v>1</v>
      </c>
      <c r="R184" s="662">
        <v>1</v>
      </c>
      <c r="S184" s="678">
        <v>1</v>
      </c>
      <c r="T184" s="745">
        <v>0.5</v>
      </c>
      <c r="U184" s="701">
        <v>1</v>
      </c>
    </row>
    <row r="185" spans="1:21" ht="14.4" customHeight="1" x14ac:dyDescent="0.3">
      <c r="A185" s="661">
        <v>32</v>
      </c>
      <c r="B185" s="662" t="s">
        <v>592</v>
      </c>
      <c r="C185" s="662" t="s">
        <v>5109</v>
      </c>
      <c r="D185" s="743" t="s">
        <v>7937</v>
      </c>
      <c r="E185" s="744" t="s">
        <v>5128</v>
      </c>
      <c r="F185" s="662" t="s">
        <v>5106</v>
      </c>
      <c r="G185" s="662" t="s">
        <v>5384</v>
      </c>
      <c r="H185" s="662" t="s">
        <v>593</v>
      </c>
      <c r="I185" s="662" t="s">
        <v>2019</v>
      </c>
      <c r="J185" s="662" t="s">
        <v>5385</v>
      </c>
      <c r="K185" s="662" t="s">
        <v>5386</v>
      </c>
      <c r="L185" s="663">
        <v>968.92</v>
      </c>
      <c r="M185" s="663">
        <v>968.92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32</v>
      </c>
      <c r="B186" s="662" t="s">
        <v>592</v>
      </c>
      <c r="C186" s="662" t="s">
        <v>5109</v>
      </c>
      <c r="D186" s="743" t="s">
        <v>7937</v>
      </c>
      <c r="E186" s="744" t="s">
        <v>5128</v>
      </c>
      <c r="F186" s="662" t="s">
        <v>5106</v>
      </c>
      <c r="G186" s="662" t="s">
        <v>5159</v>
      </c>
      <c r="H186" s="662" t="s">
        <v>593</v>
      </c>
      <c r="I186" s="662" t="s">
        <v>778</v>
      </c>
      <c r="J186" s="662" t="s">
        <v>779</v>
      </c>
      <c r="K186" s="662" t="s">
        <v>4806</v>
      </c>
      <c r="L186" s="663">
        <v>110.28</v>
      </c>
      <c r="M186" s="663">
        <v>110.28</v>
      </c>
      <c r="N186" s="662">
        <v>1</v>
      </c>
      <c r="O186" s="745">
        <v>0.5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32</v>
      </c>
      <c r="B187" s="662" t="s">
        <v>592</v>
      </c>
      <c r="C187" s="662" t="s">
        <v>5109</v>
      </c>
      <c r="D187" s="743" t="s">
        <v>7937</v>
      </c>
      <c r="E187" s="744" t="s">
        <v>5128</v>
      </c>
      <c r="F187" s="662" t="s">
        <v>5106</v>
      </c>
      <c r="G187" s="662" t="s">
        <v>5160</v>
      </c>
      <c r="H187" s="662" t="s">
        <v>593</v>
      </c>
      <c r="I187" s="662" t="s">
        <v>5387</v>
      </c>
      <c r="J187" s="662" t="s">
        <v>3160</v>
      </c>
      <c r="K187" s="662" t="s">
        <v>5388</v>
      </c>
      <c r="L187" s="663">
        <v>0</v>
      </c>
      <c r="M187" s="663">
        <v>0</v>
      </c>
      <c r="N187" s="662">
        <v>1</v>
      </c>
      <c r="O187" s="745">
        <v>0.5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32</v>
      </c>
      <c r="B188" s="662" t="s">
        <v>592</v>
      </c>
      <c r="C188" s="662" t="s">
        <v>5109</v>
      </c>
      <c r="D188" s="743" t="s">
        <v>7937</v>
      </c>
      <c r="E188" s="744" t="s">
        <v>5128</v>
      </c>
      <c r="F188" s="662" t="s">
        <v>5106</v>
      </c>
      <c r="G188" s="662" t="s">
        <v>5160</v>
      </c>
      <c r="H188" s="662" t="s">
        <v>593</v>
      </c>
      <c r="I188" s="662" t="s">
        <v>3159</v>
      </c>
      <c r="J188" s="662" t="s">
        <v>3160</v>
      </c>
      <c r="K188" s="662" t="s">
        <v>4933</v>
      </c>
      <c r="L188" s="663">
        <v>2991.23</v>
      </c>
      <c r="M188" s="663">
        <v>11964.92</v>
      </c>
      <c r="N188" s="662">
        <v>4</v>
      </c>
      <c r="O188" s="745">
        <v>2</v>
      </c>
      <c r="P188" s="663">
        <v>8973.69</v>
      </c>
      <c r="Q188" s="678">
        <v>0.75</v>
      </c>
      <c r="R188" s="662">
        <v>3</v>
      </c>
      <c r="S188" s="678">
        <v>0.75</v>
      </c>
      <c r="T188" s="745">
        <v>1.5</v>
      </c>
      <c r="U188" s="701">
        <v>0.75</v>
      </c>
    </row>
    <row r="189" spans="1:21" ht="14.4" customHeight="1" x14ac:dyDescent="0.3">
      <c r="A189" s="661">
        <v>32</v>
      </c>
      <c r="B189" s="662" t="s">
        <v>592</v>
      </c>
      <c r="C189" s="662" t="s">
        <v>5109</v>
      </c>
      <c r="D189" s="743" t="s">
        <v>7937</v>
      </c>
      <c r="E189" s="744" t="s">
        <v>5128</v>
      </c>
      <c r="F189" s="662" t="s">
        <v>5106</v>
      </c>
      <c r="G189" s="662" t="s">
        <v>5231</v>
      </c>
      <c r="H189" s="662" t="s">
        <v>593</v>
      </c>
      <c r="I189" s="662" t="s">
        <v>1074</v>
      </c>
      <c r="J189" s="662" t="s">
        <v>5236</v>
      </c>
      <c r="K189" s="662" t="s">
        <v>5238</v>
      </c>
      <c r="L189" s="663">
        <v>63.7</v>
      </c>
      <c r="M189" s="663">
        <v>63.7</v>
      </c>
      <c r="N189" s="662">
        <v>1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32</v>
      </c>
      <c r="B190" s="662" t="s">
        <v>592</v>
      </c>
      <c r="C190" s="662" t="s">
        <v>5109</v>
      </c>
      <c r="D190" s="743" t="s">
        <v>7937</v>
      </c>
      <c r="E190" s="744" t="s">
        <v>5128</v>
      </c>
      <c r="F190" s="662" t="s">
        <v>5106</v>
      </c>
      <c r="G190" s="662" t="s">
        <v>5389</v>
      </c>
      <c r="H190" s="662" t="s">
        <v>593</v>
      </c>
      <c r="I190" s="662" t="s">
        <v>5390</v>
      </c>
      <c r="J190" s="662" t="s">
        <v>5391</v>
      </c>
      <c r="K190" s="662" t="s">
        <v>1190</v>
      </c>
      <c r="L190" s="663">
        <v>0</v>
      </c>
      <c r="M190" s="663">
        <v>0</v>
      </c>
      <c r="N190" s="662">
        <v>1</v>
      </c>
      <c r="O190" s="745">
        <v>1</v>
      </c>
      <c r="P190" s="663">
        <v>0</v>
      </c>
      <c r="Q190" s="678"/>
      <c r="R190" s="662">
        <v>1</v>
      </c>
      <c r="S190" s="678">
        <v>1</v>
      </c>
      <c r="T190" s="745">
        <v>1</v>
      </c>
      <c r="U190" s="701">
        <v>1</v>
      </c>
    </row>
    <row r="191" spans="1:21" ht="14.4" customHeight="1" x14ac:dyDescent="0.3">
      <c r="A191" s="661">
        <v>32</v>
      </c>
      <c r="B191" s="662" t="s">
        <v>592</v>
      </c>
      <c r="C191" s="662" t="s">
        <v>5109</v>
      </c>
      <c r="D191" s="743" t="s">
        <v>7937</v>
      </c>
      <c r="E191" s="744" t="s">
        <v>5128</v>
      </c>
      <c r="F191" s="662" t="s">
        <v>5106</v>
      </c>
      <c r="G191" s="662" t="s">
        <v>5166</v>
      </c>
      <c r="H191" s="662" t="s">
        <v>593</v>
      </c>
      <c r="I191" s="662" t="s">
        <v>1138</v>
      </c>
      <c r="J191" s="662" t="s">
        <v>1139</v>
      </c>
      <c r="K191" s="662" t="s">
        <v>1140</v>
      </c>
      <c r="L191" s="663">
        <v>33</v>
      </c>
      <c r="M191" s="663">
        <v>33</v>
      </c>
      <c r="N191" s="662">
        <v>1</v>
      </c>
      <c r="O191" s="745">
        <v>0.5</v>
      </c>
      <c r="P191" s="663">
        <v>33</v>
      </c>
      <c r="Q191" s="678">
        <v>1</v>
      </c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32</v>
      </c>
      <c r="B192" s="662" t="s">
        <v>592</v>
      </c>
      <c r="C192" s="662" t="s">
        <v>5109</v>
      </c>
      <c r="D192" s="743" t="s">
        <v>7937</v>
      </c>
      <c r="E192" s="744" t="s">
        <v>5128</v>
      </c>
      <c r="F192" s="662" t="s">
        <v>5106</v>
      </c>
      <c r="G192" s="662" t="s">
        <v>5392</v>
      </c>
      <c r="H192" s="662" t="s">
        <v>593</v>
      </c>
      <c r="I192" s="662" t="s">
        <v>4401</v>
      </c>
      <c r="J192" s="662" t="s">
        <v>5393</v>
      </c>
      <c r="K192" s="662" t="s">
        <v>4035</v>
      </c>
      <c r="L192" s="663">
        <v>45.86</v>
      </c>
      <c r="M192" s="663">
        <v>45.86</v>
      </c>
      <c r="N192" s="662">
        <v>1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32</v>
      </c>
      <c r="B193" s="662" t="s">
        <v>592</v>
      </c>
      <c r="C193" s="662" t="s">
        <v>5109</v>
      </c>
      <c r="D193" s="743" t="s">
        <v>7937</v>
      </c>
      <c r="E193" s="744" t="s">
        <v>5128</v>
      </c>
      <c r="F193" s="662" t="s">
        <v>5106</v>
      </c>
      <c r="G193" s="662" t="s">
        <v>5394</v>
      </c>
      <c r="H193" s="662" t="s">
        <v>593</v>
      </c>
      <c r="I193" s="662" t="s">
        <v>5395</v>
      </c>
      <c r="J193" s="662" t="s">
        <v>5396</v>
      </c>
      <c r="K193" s="662" t="s">
        <v>5397</v>
      </c>
      <c r="L193" s="663">
        <v>0</v>
      </c>
      <c r="M193" s="663">
        <v>0</v>
      </c>
      <c r="N193" s="662">
        <v>1</v>
      </c>
      <c r="O193" s="745">
        <v>0.5</v>
      </c>
      <c r="P193" s="663">
        <v>0</v>
      </c>
      <c r="Q193" s="678"/>
      <c r="R193" s="662">
        <v>1</v>
      </c>
      <c r="S193" s="678">
        <v>1</v>
      </c>
      <c r="T193" s="745">
        <v>0.5</v>
      </c>
      <c r="U193" s="701">
        <v>1</v>
      </c>
    </row>
    <row r="194" spans="1:21" ht="14.4" customHeight="1" x14ac:dyDescent="0.3">
      <c r="A194" s="661">
        <v>32</v>
      </c>
      <c r="B194" s="662" t="s">
        <v>592</v>
      </c>
      <c r="C194" s="662" t="s">
        <v>5109</v>
      </c>
      <c r="D194" s="743" t="s">
        <v>7937</v>
      </c>
      <c r="E194" s="744" t="s">
        <v>5128</v>
      </c>
      <c r="F194" s="662" t="s">
        <v>5106</v>
      </c>
      <c r="G194" s="662" t="s">
        <v>5269</v>
      </c>
      <c r="H194" s="662" t="s">
        <v>593</v>
      </c>
      <c r="I194" s="662" t="s">
        <v>970</v>
      </c>
      <c r="J194" s="662" t="s">
        <v>5270</v>
      </c>
      <c r="K194" s="662" t="s">
        <v>5271</v>
      </c>
      <c r="L194" s="663">
        <v>88.76</v>
      </c>
      <c r="M194" s="663">
        <v>532.56000000000006</v>
      </c>
      <c r="N194" s="662">
        <v>6</v>
      </c>
      <c r="O194" s="745">
        <v>2.5</v>
      </c>
      <c r="P194" s="663">
        <v>266.28000000000003</v>
      </c>
      <c r="Q194" s="678">
        <v>0.5</v>
      </c>
      <c r="R194" s="662">
        <v>3</v>
      </c>
      <c r="S194" s="678">
        <v>0.5</v>
      </c>
      <c r="T194" s="745">
        <v>1</v>
      </c>
      <c r="U194" s="701">
        <v>0.4</v>
      </c>
    </row>
    <row r="195" spans="1:21" ht="14.4" customHeight="1" x14ac:dyDescent="0.3">
      <c r="A195" s="661">
        <v>32</v>
      </c>
      <c r="B195" s="662" t="s">
        <v>592</v>
      </c>
      <c r="C195" s="662" t="s">
        <v>5109</v>
      </c>
      <c r="D195" s="743" t="s">
        <v>7937</v>
      </c>
      <c r="E195" s="744" t="s">
        <v>5128</v>
      </c>
      <c r="F195" s="662" t="s">
        <v>5106</v>
      </c>
      <c r="G195" s="662" t="s">
        <v>5398</v>
      </c>
      <c r="H195" s="662" t="s">
        <v>593</v>
      </c>
      <c r="I195" s="662" t="s">
        <v>774</v>
      </c>
      <c r="J195" s="662" t="s">
        <v>775</v>
      </c>
      <c r="K195" s="662" t="s">
        <v>5399</v>
      </c>
      <c r="L195" s="663">
        <v>733.55</v>
      </c>
      <c r="M195" s="663">
        <v>1467.1</v>
      </c>
      <c r="N195" s="662">
        <v>2</v>
      </c>
      <c r="O195" s="745">
        <v>1.5</v>
      </c>
      <c r="P195" s="663">
        <v>733.55</v>
      </c>
      <c r="Q195" s="678">
        <v>0.5</v>
      </c>
      <c r="R195" s="662">
        <v>1</v>
      </c>
      <c r="S195" s="678">
        <v>0.5</v>
      </c>
      <c r="T195" s="745">
        <v>1</v>
      </c>
      <c r="U195" s="701">
        <v>0.66666666666666663</v>
      </c>
    </row>
    <row r="196" spans="1:21" ht="14.4" customHeight="1" x14ac:dyDescent="0.3">
      <c r="A196" s="661">
        <v>32</v>
      </c>
      <c r="B196" s="662" t="s">
        <v>592</v>
      </c>
      <c r="C196" s="662" t="s">
        <v>5109</v>
      </c>
      <c r="D196" s="743" t="s">
        <v>7937</v>
      </c>
      <c r="E196" s="744" t="s">
        <v>5128</v>
      </c>
      <c r="F196" s="662" t="s">
        <v>5106</v>
      </c>
      <c r="G196" s="662" t="s">
        <v>5400</v>
      </c>
      <c r="H196" s="662" t="s">
        <v>2438</v>
      </c>
      <c r="I196" s="662" t="s">
        <v>2495</v>
      </c>
      <c r="J196" s="662" t="s">
        <v>2496</v>
      </c>
      <c r="K196" s="662" t="s">
        <v>1760</v>
      </c>
      <c r="L196" s="663">
        <v>37.159999999999997</v>
      </c>
      <c r="M196" s="663">
        <v>37.159999999999997</v>
      </c>
      <c r="N196" s="662">
        <v>1</v>
      </c>
      <c r="O196" s="745">
        <v>1</v>
      </c>
      <c r="P196" s="663">
        <v>37.159999999999997</v>
      </c>
      <c r="Q196" s="678">
        <v>1</v>
      </c>
      <c r="R196" s="662">
        <v>1</v>
      </c>
      <c r="S196" s="678">
        <v>1</v>
      </c>
      <c r="T196" s="745">
        <v>1</v>
      </c>
      <c r="U196" s="701">
        <v>1</v>
      </c>
    </row>
    <row r="197" spans="1:21" ht="14.4" customHeight="1" x14ac:dyDescent="0.3">
      <c r="A197" s="661">
        <v>32</v>
      </c>
      <c r="B197" s="662" t="s">
        <v>592</v>
      </c>
      <c r="C197" s="662" t="s">
        <v>5109</v>
      </c>
      <c r="D197" s="743" t="s">
        <v>7937</v>
      </c>
      <c r="E197" s="744" t="s">
        <v>5128</v>
      </c>
      <c r="F197" s="662" t="s">
        <v>5106</v>
      </c>
      <c r="G197" s="662" t="s">
        <v>5285</v>
      </c>
      <c r="H197" s="662" t="s">
        <v>593</v>
      </c>
      <c r="I197" s="662" t="s">
        <v>851</v>
      </c>
      <c r="J197" s="662" t="s">
        <v>852</v>
      </c>
      <c r="K197" s="662" t="s">
        <v>5362</v>
      </c>
      <c r="L197" s="663">
        <v>10.65</v>
      </c>
      <c r="M197" s="663">
        <v>10.65</v>
      </c>
      <c r="N197" s="662">
        <v>1</v>
      </c>
      <c r="O197" s="745">
        <v>0.5</v>
      </c>
      <c r="P197" s="663">
        <v>10.65</v>
      </c>
      <c r="Q197" s="678">
        <v>1</v>
      </c>
      <c r="R197" s="662">
        <v>1</v>
      </c>
      <c r="S197" s="678">
        <v>1</v>
      </c>
      <c r="T197" s="745">
        <v>0.5</v>
      </c>
      <c r="U197" s="701">
        <v>1</v>
      </c>
    </row>
    <row r="198" spans="1:21" ht="14.4" customHeight="1" x14ac:dyDescent="0.3">
      <c r="A198" s="661">
        <v>32</v>
      </c>
      <c r="B198" s="662" t="s">
        <v>592</v>
      </c>
      <c r="C198" s="662" t="s">
        <v>5109</v>
      </c>
      <c r="D198" s="743" t="s">
        <v>7937</v>
      </c>
      <c r="E198" s="744" t="s">
        <v>5128</v>
      </c>
      <c r="F198" s="662" t="s">
        <v>5106</v>
      </c>
      <c r="G198" s="662" t="s">
        <v>5285</v>
      </c>
      <c r="H198" s="662" t="s">
        <v>593</v>
      </c>
      <c r="I198" s="662" t="s">
        <v>932</v>
      </c>
      <c r="J198" s="662" t="s">
        <v>4411</v>
      </c>
      <c r="K198" s="662" t="s">
        <v>5401</v>
      </c>
      <c r="L198" s="663">
        <v>17.559999999999999</v>
      </c>
      <c r="M198" s="663">
        <v>17.559999999999999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32</v>
      </c>
      <c r="B199" s="662" t="s">
        <v>592</v>
      </c>
      <c r="C199" s="662" t="s">
        <v>5109</v>
      </c>
      <c r="D199" s="743" t="s">
        <v>7937</v>
      </c>
      <c r="E199" s="744" t="s">
        <v>5128</v>
      </c>
      <c r="F199" s="662" t="s">
        <v>5106</v>
      </c>
      <c r="G199" s="662" t="s">
        <v>5287</v>
      </c>
      <c r="H199" s="662" t="s">
        <v>593</v>
      </c>
      <c r="I199" s="662" t="s">
        <v>5288</v>
      </c>
      <c r="J199" s="662" t="s">
        <v>5289</v>
      </c>
      <c r="K199" s="662" t="s">
        <v>5290</v>
      </c>
      <c r="L199" s="663">
        <v>0</v>
      </c>
      <c r="M199" s="663">
        <v>0</v>
      </c>
      <c r="N199" s="662">
        <v>1</v>
      </c>
      <c r="O199" s="745">
        <v>0.5</v>
      </c>
      <c r="P199" s="663"/>
      <c r="Q199" s="678"/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32</v>
      </c>
      <c r="B200" s="662" t="s">
        <v>592</v>
      </c>
      <c r="C200" s="662" t="s">
        <v>5109</v>
      </c>
      <c r="D200" s="743" t="s">
        <v>7937</v>
      </c>
      <c r="E200" s="744" t="s">
        <v>5128</v>
      </c>
      <c r="F200" s="662" t="s">
        <v>5106</v>
      </c>
      <c r="G200" s="662" t="s">
        <v>5175</v>
      </c>
      <c r="H200" s="662" t="s">
        <v>2438</v>
      </c>
      <c r="I200" s="662" t="s">
        <v>2682</v>
      </c>
      <c r="J200" s="662" t="s">
        <v>2474</v>
      </c>
      <c r="K200" s="662" t="s">
        <v>4816</v>
      </c>
      <c r="L200" s="663">
        <v>543.39</v>
      </c>
      <c r="M200" s="663">
        <v>1630.17</v>
      </c>
      <c r="N200" s="662">
        <v>3</v>
      </c>
      <c r="O200" s="745">
        <v>1.5</v>
      </c>
      <c r="P200" s="663">
        <v>543.39</v>
      </c>
      <c r="Q200" s="678">
        <v>0.33333333333333331</v>
      </c>
      <c r="R200" s="662">
        <v>1</v>
      </c>
      <c r="S200" s="678">
        <v>0.33333333333333331</v>
      </c>
      <c r="T200" s="745">
        <v>1</v>
      </c>
      <c r="U200" s="701">
        <v>0.66666666666666663</v>
      </c>
    </row>
    <row r="201" spans="1:21" ht="14.4" customHeight="1" x14ac:dyDescent="0.3">
      <c r="A201" s="661">
        <v>32</v>
      </c>
      <c r="B201" s="662" t="s">
        <v>592</v>
      </c>
      <c r="C201" s="662" t="s">
        <v>5109</v>
      </c>
      <c r="D201" s="743" t="s">
        <v>7937</v>
      </c>
      <c r="E201" s="744" t="s">
        <v>5128</v>
      </c>
      <c r="F201" s="662" t="s">
        <v>5106</v>
      </c>
      <c r="G201" s="662" t="s">
        <v>5175</v>
      </c>
      <c r="H201" s="662" t="s">
        <v>2438</v>
      </c>
      <c r="I201" s="662" t="s">
        <v>2473</v>
      </c>
      <c r="J201" s="662" t="s">
        <v>2474</v>
      </c>
      <c r="K201" s="662" t="s">
        <v>4814</v>
      </c>
      <c r="L201" s="663">
        <v>815.1</v>
      </c>
      <c r="M201" s="663">
        <v>5705.7000000000007</v>
      </c>
      <c r="N201" s="662">
        <v>7</v>
      </c>
      <c r="O201" s="745">
        <v>4</v>
      </c>
      <c r="P201" s="663">
        <v>4890.6000000000004</v>
      </c>
      <c r="Q201" s="678">
        <v>0.8571428571428571</v>
      </c>
      <c r="R201" s="662">
        <v>6</v>
      </c>
      <c r="S201" s="678">
        <v>0.8571428571428571</v>
      </c>
      <c r="T201" s="745">
        <v>3</v>
      </c>
      <c r="U201" s="701">
        <v>0.75</v>
      </c>
    </row>
    <row r="202" spans="1:21" ht="14.4" customHeight="1" x14ac:dyDescent="0.3">
      <c r="A202" s="661">
        <v>32</v>
      </c>
      <c r="B202" s="662" t="s">
        <v>592</v>
      </c>
      <c r="C202" s="662" t="s">
        <v>5109</v>
      </c>
      <c r="D202" s="743" t="s">
        <v>7937</v>
      </c>
      <c r="E202" s="744" t="s">
        <v>5128</v>
      </c>
      <c r="F202" s="662" t="s">
        <v>5106</v>
      </c>
      <c r="G202" s="662" t="s">
        <v>5175</v>
      </c>
      <c r="H202" s="662" t="s">
        <v>2438</v>
      </c>
      <c r="I202" s="662" t="s">
        <v>2477</v>
      </c>
      <c r="J202" s="662" t="s">
        <v>2474</v>
      </c>
      <c r="K202" s="662" t="s">
        <v>4818</v>
      </c>
      <c r="L202" s="663">
        <v>923.74</v>
      </c>
      <c r="M202" s="663">
        <v>1847.48</v>
      </c>
      <c r="N202" s="662">
        <v>2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32</v>
      </c>
      <c r="B203" s="662" t="s">
        <v>592</v>
      </c>
      <c r="C203" s="662" t="s">
        <v>5109</v>
      </c>
      <c r="D203" s="743" t="s">
        <v>7937</v>
      </c>
      <c r="E203" s="744" t="s">
        <v>5128</v>
      </c>
      <c r="F203" s="662" t="s">
        <v>5106</v>
      </c>
      <c r="G203" s="662" t="s">
        <v>5175</v>
      </c>
      <c r="H203" s="662" t="s">
        <v>2438</v>
      </c>
      <c r="I203" s="662" t="s">
        <v>2480</v>
      </c>
      <c r="J203" s="662" t="s">
        <v>2474</v>
      </c>
      <c r="K203" s="662" t="s">
        <v>4815</v>
      </c>
      <c r="L203" s="663">
        <v>1154.68</v>
      </c>
      <c r="M203" s="663">
        <v>2309.36</v>
      </c>
      <c r="N203" s="662">
        <v>2</v>
      </c>
      <c r="O203" s="745">
        <v>0.5</v>
      </c>
      <c r="P203" s="663">
        <v>2309.36</v>
      </c>
      <c r="Q203" s="678">
        <v>1</v>
      </c>
      <c r="R203" s="662">
        <v>2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32</v>
      </c>
      <c r="B204" s="662" t="s">
        <v>592</v>
      </c>
      <c r="C204" s="662" t="s">
        <v>5109</v>
      </c>
      <c r="D204" s="743" t="s">
        <v>7937</v>
      </c>
      <c r="E204" s="744" t="s">
        <v>5128</v>
      </c>
      <c r="F204" s="662" t="s">
        <v>5106</v>
      </c>
      <c r="G204" s="662" t="s">
        <v>5295</v>
      </c>
      <c r="H204" s="662" t="s">
        <v>593</v>
      </c>
      <c r="I204" s="662" t="s">
        <v>2944</v>
      </c>
      <c r="J204" s="662" t="s">
        <v>2945</v>
      </c>
      <c r="K204" s="662" t="s">
        <v>5296</v>
      </c>
      <c r="L204" s="663">
        <v>78.33</v>
      </c>
      <c r="M204" s="663">
        <v>78.33</v>
      </c>
      <c r="N204" s="662">
        <v>1</v>
      </c>
      <c r="O204" s="745">
        <v>0.5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32</v>
      </c>
      <c r="B205" s="662" t="s">
        <v>592</v>
      </c>
      <c r="C205" s="662" t="s">
        <v>5109</v>
      </c>
      <c r="D205" s="743" t="s">
        <v>7937</v>
      </c>
      <c r="E205" s="744" t="s">
        <v>5128</v>
      </c>
      <c r="F205" s="662" t="s">
        <v>5106</v>
      </c>
      <c r="G205" s="662" t="s">
        <v>5176</v>
      </c>
      <c r="H205" s="662" t="s">
        <v>593</v>
      </c>
      <c r="I205" s="662" t="s">
        <v>5177</v>
      </c>
      <c r="J205" s="662" t="s">
        <v>5178</v>
      </c>
      <c r="K205" s="662" t="s">
        <v>827</v>
      </c>
      <c r="L205" s="663">
        <v>57.64</v>
      </c>
      <c r="M205" s="663">
        <v>57.64</v>
      </c>
      <c r="N205" s="662">
        <v>1</v>
      </c>
      <c r="O205" s="745">
        <v>0.5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32</v>
      </c>
      <c r="B206" s="662" t="s">
        <v>592</v>
      </c>
      <c r="C206" s="662" t="s">
        <v>5109</v>
      </c>
      <c r="D206" s="743" t="s">
        <v>7937</v>
      </c>
      <c r="E206" s="744" t="s">
        <v>5128</v>
      </c>
      <c r="F206" s="662" t="s">
        <v>5106</v>
      </c>
      <c r="G206" s="662" t="s">
        <v>5176</v>
      </c>
      <c r="H206" s="662" t="s">
        <v>593</v>
      </c>
      <c r="I206" s="662" t="s">
        <v>5365</v>
      </c>
      <c r="J206" s="662" t="s">
        <v>5178</v>
      </c>
      <c r="K206" s="662" t="s">
        <v>830</v>
      </c>
      <c r="L206" s="663">
        <v>185.26</v>
      </c>
      <c r="M206" s="663">
        <v>1482.08</v>
      </c>
      <c r="N206" s="662">
        <v>8</v>
      </c>
      <c r="O206" s="745">
        <v>4.5</v>
      </c>
      <c r="P206" s="663">
        <v>555.78</v>
      </c>
      <c r="Q206" s="678">
        <v>0.375</v>
      </c>
      <c r="R206" s="662">
        <v>3</v>
      </c>
      <c r="S206" s="678">
        <v>0.375</v>
      </c>
      <c r="T206" s="745">
        <v>1.5</v>
      </c>
      <c r="U206" s="701">
        <v>0.33333333333333331</v>
      </c>
    </row>
    <row r="207" spans="1:21" ht="14.4" customHeight="1" x14ac:dyDescent="0.3">
      <c r="A207" s="661">
        <v>32</v>
      </c>
      <c r="B207" s="662" t="s">
        <v>592</v>
      </c>
      <c r="C207" s="662" t="s">
        <v>5109</v>
      </c>
      <c r="D207" s="743" t="s">
        <v>7937</v>
      </c>
      <c r="E207" s="744" t="s">
        <v>5128</v>
      </c>
      <c r="F207" s="662" t="s">
        <v>5106</v>
      </c>
      <c r="G207" s="662" t="s">
        <v>5176</v>
      </c>
      <c r="H207" s="662" t="s">
        <v>593</v>
      </c>
      <c r="I207" s="662" t="s">
        <v>829</v>
      </c>
      <c r="J207" s="662" t="s">
        <v>826</v>
      </c>
      <c r="K207" s="662" t="s">
        <v>830</v>
      </c>
      <c r="L207" s="663">
        <v>185.26</v>
      </c>
      <c r="M207" s="663">
        <v>370.52</v>
      </c>
      <c r="N207" s="662">
        <v>2</v>
      </c>
      <c r="O207" s="745">
        <v>1</v>
      </c>
      <c r="P207" s="663">
        <v>370.52</v>
      </c>
      <c r="Q207" s="678">
        <v>1</v>
      </c>
      <c r="R207" s="662">
        <v>2</v>
      </c>
      <c r="S207" s="678">
        <v>1</v>
      </c>
      <c r="T207" s="745">
        <v>1</v>
      </c>
      <c r="U207" s="701">
        <v>1</v>
      </c>
    </row>
    <row r="208" spans="1:21" ht="14.4" customHeight="1" x14ac:dyDescent="0.3">
      <c r="A208" s="661">
        <v>32</v>
      </c>
      <c r="B208" s="662" t="s">
        <v>592</v>
      </c>
      <c r="C208" s="662" t="s">
        <v>5109</v>
      </c>
      <c r="D208" s="743" t="s">
        <v>7937</v>
      </c>
      <c r="E208" s="744" t="s">
        <v>5128</v>
      </c>
      <c r="F208" s="662" t="s">
        <v>5106</v>
      </c>
      <c r="G208" s="662" t="s">
        <v>5366</v>
      </c>
      <c r="H208" s="662" t="s">
        <v>2438</v>
      </c>
      <c r="I208" s="662" t="s">
        <v>5402</v>
      </c>
      <c r="J208" s="662" t="s">
        <v>5368</v>
      </c>
      <c r="K208" s="662" t="s">
        <v>5403</v>
      </c>
      <c r="L208" s="663">
        <v>46.85</v>
      </c>
      <c r="M208" s="663">
        <v>46.85</v>
      </c>
      <c r="N208" s="662">
        <v>1</v>
      </c>
      <c r="O208" s="745">
        <v>1</v>
      </c>
      <c r="P208" s="663">
        <v>46.85</v>
      </c>
      <c r="Q208" s="678">
        <v>1</v>
      </c>
      <c r="R208" s="662">
        <v>1</v>
      </c>
      <c r="S208" s="678">
        <v>1</v>
      </c>
      <c r="T208" s="745">
        <v>1</v>
      </c>
      <c r="U208" s="701">
        <v>1</v>
      </c>
    </row>
    <row r="209" spans="1:21" ht="14.4" customHeight="1" x14ac:dyDescent="0.3">
      <c r="A209" s="661">
        <v>32</v>
      </c>
      <c r="B209" s="662" t="s">
        <v>592</v>
      </c>
      <c r="C209" s="662" t="s">
        <v>5109</v>
      </c>
      <c r="D209" s="743" t="s">
        <v>7937</v>
      </c>
      <c r="E209" s="744" t="s">
        <v>5128</v>
      </c>
      <c r="F209" s="662" t="s">
        <v>5106</v>
      </c>
      <c r="G209" s="662" t="s">
        <v>5370</v>
      </c>
      <c r="H209" s="662" t="s">
        <v>593</v>
      </c>
      <c r="I209" s="662" t="s">
        <v>1300</v>
      </c>
      <c r="J209" s="662" t="s">
        <v>1301</v>
      </c>
      <c r="K209" s="662" t="s">
        <v>1179</v>
      </c>
      <c r="L209" s="663">
        <v>43.37</v>
      </c>
      <c r="M209" s="663">
        <v>43.37</v>
      </c>
      <c r="N209" s="662">
        <v>1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32</v>
      </c>
      <c r="B210" s="662" t="s">
        <v>592</v>
      </c>
      <c r="C210" s="662" t="s">
        <v>5109</v>
      </c>
      <c r="D210" s="743" t="s">
        <v>7937</v>
      </c>
      <c r="E210" s="744" t="s">
        <v>5128</v>
      </c>
      <c r="F210" s="662" t="s">
        <v>5106</v>
      </c>
      <c r="G210" s="662" t="s">
        <v>5179</v>
      </c>
      <c r="H210" s="662" t="s">
        <v>593</v>
      </c>
      <c r="I210" s="662" t="s">
        <v>1419</v>
      </c>
      <c r="J210" s="662" t="s">
        <v>5180</v>
      </c>
      <c r="K210" s="662" t="s">
        <v>5181</v>
      </c>
      <c r="L210" s="663">
        <v>99.11</v>
      </c>
      <c r="M210" s="663">
        <v>1387.54</v>
      </c>
      <c r="N210" s="662">
        <v>14</v>
      </c>
      <c r="O210" s="745">
        <v>5.5</v>
      </c>
      <c r="P210" s="663">
        <v>495.54999999999995</v>
      </c>
      <c r="Q210" s="678">
        <v>0.3571428571428571</v>
      </c>
      <c r="R210" s="662">
        <v>5</v>
      </c>
      <c r="S210" s="678">
        <v>0.35714285714285715</v>
      </c>
      <c r="T210" s="745">
        <v>2.5</v>
      </c>
      <c r="U210" s="701">
        <v>0.45454545454545453</v>
      </c>
    </row>
    <row r="211" spans="1:21" ht="14.4" customHeight="1" x14ac:dyDescent="0.3">
      <c r="A211" s="661">
        <v>32</v>
      </c>
      <c r="B211" s="662" t="s">
        <v>592</v>
      </c>
      <c r="C211" s="662" t="s">
        <v>5109</v>
      </c>
      <c r="D211" s="743" t="s">
        <v>7937</v>
      </c>
      <c r="E211" s="744" t="s">
        <v>5128</v>
      </c>
      <c r="F211" s="662" t="s">
        <v>5106</v>
      </c>
      <c r="G211" s="662" t="s">
        <v>5404</v>
      </c>
      <c r="H211" s="662" t="s">
        <v>2438</v>
      </c>
      <c r="I211" s="662" t="s">
        <v>5405</v>
      </c>
      <c r="J211" s="662" t="s">
        <v>4124</v>
      </c>
      <c r="K211" s="662" t="s">
        <v>5406</v>
      </c>
      <c r="L211" s="663">
        <v>0</v>
      </c>
      <c r="M211" s="663">
        <v>0</v>
      </c>
      <c r="N211" s="662">
        <v>1</v>
      </c>
      <c r="O211" s="745">
        <v>0.5</v>
      </c>
      <c r="P211" s="663">
        <v>0</v>
      </c>
      <c r="Q211" s="678"/>
      <c r="R211" s="662">
        <v>1</v>
      </c>
      <c r="S211" s="678">
        <v>1</v>
      </c>
      <c r="T211" s="745">
        <v>0.5</v>
      </c>
      <c r="U211" s="701">
        <v>1</v>
      </c>
    </row>
    <row r="212" spans="1:21" ht="14.4" customHeight="1" x14ac:dyDescent="0.3">
      <c r="A212" s="661">
        <v>32</v>
      </c>
      <c r="B212" s="662" t="s">
        <v>592</v>
      </c>
      <c r="C212" s="662" t="s">
        <v>5109</v>
      </c>
      <c r="D212" s="743" t="s">
        <v>7937</v>
      </c>
      <c r="E212" s="744" t="s">
        <v>5128</v>
      </c>
      <c r="F212" s="662" t="s">
        <v>5106</v>
      </c>
      <c r="G212" s="662" t="s">
        <v>5305</v>
      </c>
      <c r="H212" s="662" t="s">
        <v>593</v>
      </c>
      <c r="I212" s="662" t="s">
        <v>5407</v>
      </c>
      <c r="J212" s="662" t="s">
        <v>1064</v>
      </c>
      <c r="K212" s="662" t="s">
        <v>5408</v>
      </c>
      <c r="L212" s="663">
        <v>0</v>
      </c>
      <c r="M212" s="663">
        <v>0</v>
      </c>
      <c r="N212" s="662">
        <v>1</v>
      </c>
      <c r="O212" s="745">
        <v>1</v>
      </c>
      <c r="P212" s="663"/>
      <c r="Q212" s="678"/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32</v>
      </c>
      <c r="B213" s="662" t="s">
        <v>592</v>
      </c>
      <c r="C213" s="662" t="s">
        <v>5109</v>
      </c>
      <c r="D213" s="743" t="s">
        <v>7937</v>
      </c>
      <c r="E213" s="744" t="s">
        <v>5128</v>
      </c>
      <c r="F213" s="662" t="s">
        <v>5106</v>
      </c>
      <c r="G213" s="662" t="s">
        <v>5305</v>
      </c>
      <c r="H213" s="662" t="s">
        <v>593</v>
      </c>
      <c r="I213" s="662" t="s">
        <v>5409</v>
      </c>
      <c r="J213" s="662" t="s">
        <v>1064</v>
      </c>
      <c r="K213" s="662" t="s">
        <v>5410</v>
      </c>
      <c r="L213" s="663">
        <v>214.5</v>
      </c>
      <c r="M213" s="663">
        <v>214.5</v>
      </c>
      <c r="N213" s="662">
        <v>1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32</v>
      </c>
      <c r="B214" s="662" t="s">
        <v>592</v>
      </c>
      <c r="C214" s="662" t="s">
        <v>5109</v>
      </c>
      <c r="D214" s="743" t="s">
        <v>7937</v>
      </c>
      <c r="E214" s="744" t="s">
        <v>5128</v>
      </c>
      <c r="F214" s="662" t="s">
        <v>5106</v>
      </c>
      <c r="G214" s="662" t="s">
        <v>5182</v>
      </c>
      <c r="H214" s="662" t="s">
        <v>593</v>
      </c>
      <c r="I214" s="662" t="s">
        <v>2977</v>
      </c>
      <c r="J214" s="662" t="s">
        <v>2978</v>
      </c>
      <c r="K214" s="662" t="s">
        <v>5183</v>
      </c>
      <c r="L214" s="663">
        <v>51.21</v>
      </c>
      <c r="M214" s="663">
        <v>204.84</v>
      </c>
      <c r="N214" s="662">
        <v>4</v>
      </c>
      <c r="O214" s="745">
        <v>2</v>
      </c>
      <c r="P214" s="663">
        <v>204.84</v>
      </c>
      <c r="Q214" s="678">
        <v>1</v>
      </c>
      <c r="R214" s="662">
        <v>4</v>
      </c>
      <c r="S214" s="678">
        <v>1</v>
      </c>
      <c r="T214" s="745">
        <v>2</v>
      </c>
      <c r="U214" s="701">
        <v>1</v>
      </c>
    </row>
    <row r="215" spans="1:21" ht="14.4" customHeight="1" x14ac:dyDescent="0.3">
      <c r="A215" s="661">
        <v>32</v>
      </c>
      <c r="B215" s="662" t="s">
        <v>592</v>
      </c>
      <c r="C215" s="662" t="s">
        <v>5109</v>
      </c>
      <c r="D215" s="743" t="s">
        <v>7937</v>
      </c>
      <c r="E215" s="744" t="s">
        <v>5128</v>
      </c>
      <c r="F215" s="662" t="s">
        <v>5106</v>
      </c>
      <c r="G215" s="662" t="s">
        <v>5330</v>
      </c>
      <c r="H215" s="662" t="s">
        <v>2438</v>
      </c>
      <c r="I215" s="662" t="s">
        <v>2755</v>
      </c>
      <c r="J215" s="662" t="s">
        <v>2756</v>
      </c>
      <c r="K215" s="662" t="s">
        <v>3488</v>
      </c>
      <c r="L215" s="663">
        <v>1427.23</v>
      </c>
      <c r="M215" s="663">
        <v>1427.23</v>
      </c>
      <c r="N215" s="662">
        <v>1</v>
      </c>
      <c r="O215" s="745">
        <v>0.5</v>
      </c>
      <c r="P215" s="663">
        <v>1427.23</v>
      </c>
      <c r="Q215" s="678">
        <v>1</v>
      </c>
      <c r="R215" s="662">
        <v>1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32</v>
      </c>
      <c r="B216" s="662" t="s">
        <v>592</v>
      </c>
      <c r="C216" s="662" t="s">
        <v>5109</v>
      </c>
      <c r="D216" s="743" t="s">
        <v>7937</v>
      </c>
      <c r="E216" s="744" t="s">
        <v>5131</v>
      </c>
      <c r="F216" s="662" t="s">
        <v>5106</v>
      </c>
      <c r="G216" s="662" t="s">
        <v>5151</v>
      </c>
      <c r="H216" s="662" t="s">
        <v>593</v>
      </c>
      <c r="I216" s="662" t="s">
        <v>1618</v>
      </c>
      <c r="J216" s="662" t="s">
        <v>1619</v>
      </c>
      <c r="K216" s="662" t="s">
        <v>1577</v>
      </c>
      <c r="L216" s="663">
        <v>263.26</v>
      </c>
      <c r="M216" s="663">
        <v>2369.34</v>
      </c>
      <c r="N216" s="662">
        <v>9</v>
      </c>
      <c r="O216" s="745">
        <v>4</v>
      </c>
      <c r="P216" s="663">
        <v>1053.04</v>
      </c>
      <c r="Q216" s="678">
        <v>0.44444444444444442</v>
      </c>
      <c r="R216" s="662">
        <v>4</v>
      </c>
      <c r="S216" s="678">
        <v>0.44444444444444442</v>
      </c>
      <c r="T216" s="745">
        <v>2</v>
      </c>
      <c r="U216" s="701">
        <v>0.5</v>
      </c>
    </row>
    <row r="217" spans="1:21" ht="14.4" customHeight="1" x14ac:dyDescent="0.3">
      <c r="A217" s="661">
        <v>32</v>
      </c>
      <c r="B217" s="662" t="s">
        <v>592</v>
      </c>
      <c r="C217" s="662" t="s">
        <v>5109</v>
      </c>
      <c r="D217" s="743" t="s">
        <v>7937</v>
      </c>
      <c r="E217" s="744" t="s">
        <v>5131</v>
      </c>
      <c r="F217" s="662" t="s">
        <v>5106</v>
      </c>
      <c r="G217" s="662" t="s">
        <v>5151</v>
      </c>
      <c r="H217" s="662" t="s">
        <v>593</v>
      </c>
      <c r="I217" s="662" t="s">
        <v>1699</v>
      </c>
      <c r="J217" s="662" t="s">
        <v>1700</v>
      </c>
      <c r="K217" s="662" t="s">
        <v>5152</v>
      </c>
      <c r="L217" s="663">
        <v>1295.6400000000001</v>
      </c>
      <c r="M217" s="663">
        <v>3886.92</v>
      </c>
      <c r="N217" s="662">
        <v>3</v>
      </c>
      <c r="O217" s="745">
        <v>1.5</v>
      </c>
      <c r="P217" s="663">
        <v>2591.2800000000002</v>
      </c>
      <c r="Q217" s="678">
        <v>0.66666666666666674</v>
      </c>
      <c r="R217" s="662">
        <v>2</v>
      </c>
      <c r="S217" s="678">
        <v>0.66666666666666663</v>
      </c>
      <c r="T217" s="745">
        <v>1</v>
      </c>
      <c r="U217" s="701">
        <v>0.66666666666666663</v>
      </c>
    </row>
    <row r="218" spans="1:21" ht="14.4" customHeight="1" x14ac:dyDescent="0.3">
      <c r="A218" s="661">
        <v>32</v>
      </c>
      <c r="B218" s="662" t="s">
        <v>592</v>
      </c>
      <c r="C218" s="662" t="s">
        <v>5109</v>
      </c>
      <c r="D218" s="743" t="s">
        <v>7937</v>
      </c>
      <c r="E218" s="744" t="s">
        <v>5131</v>
      </c>
      <c r="F218" s="662" t="s">
        <v>5106</v>
      </c>
      <c r="G218" s="662" t="s">
        <v>5151</v>
      </c>
      <c r="H218" s="662" t="s">
        <v>593</v>
      </c>
      <c r="I218" s="662" t="s">
        <v>1473</v>
      </c>
      <c r="J218" s="662" t="s">
        <v>1474</v>
      </c>
      <c r="K218" s="662" t="s">
        <v>1475</v>
      </c>
      <c r="L218" s="663">
        <v>462.73</v>
      </c>
      <c r="M218" s="663">
        <v>925.46</v>
      </c>
      <c r="N218" s="662">
        <v>2</v>
      </c>
      <c r="O218" s="745">
        <v>0.5</v>
      </c>
      <c r="P218" s="663">
        <v>925.46</v>
      </c>
      <c r="Q218" s="678">
        <v>1</v>
      </c>
      <c r="R218" s="662">
        <v>2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32</v>
      </c>
      <c r="B219" s="662" t="s">
        <v>592</v>
      </c>
      <c r="C219" s="662" t="s">
        <v>5109</v>
      </c>
      <c r="D219" s="743" t="s">
        <v>7937</v>
      </c>
      <c r="E219" s="744" t="s">
        <v>5131</v>
      </c>
      <c r="F219" s="662" t="s">
        <v>5106</v>
      </c>
      <c r="G219" s="662" t="s">
        <v>5155</v>
      </c>
      <c r="H219" s="662" t="s">
        <v>593</v>
      </c>
      <c r="I219" s="662" t="s">
        <v>5411</v>
      </c>
      <c r="J219" s="662" t="s">
        <v>5412</v>
      </c>
      <c r="K219" s="662" t="s">
        <v>1361</v>
      </c>
      <c r="L219" s="663">
        <v>0</v>
      </c>
      <c r="M219" s="663">
        <v>0</v>
      </c>
      <c r="N219" s="662">
        <v>1</v>
      </c>
      <c r="O219" s="745">
        <v>0.5</v>
      </c>
      <c r="P219" s="663"/>
      <c r="Q219" s="678"/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32</v>
      </c>
      <c r="B220" s="662" t="s">
        <v>592</v>
      </c>
      <c r="C220" s="662" t="s">
        <v>5109</v>
      </c>
      <c r="D220" s="743" t="s">
        <v>7937</v>
      </c>
      <c r="E220" s="744" t="s">
        <v>5131</v>
      </c>
      <c r="F220" s="662" t="s">
        <v>5106</v>
      </c>
      <c r="G220" s="662" t="s">
        <v>5155</v>
      </c>
      <c r="H220" s="662" t="s">
        <v>593</v>
      </c>
      <c r="I220" s="662" t="s">
        <v>720</v>
      </c>
      <c r="J220" s="662" t="s">
        <v>721</v>
      </c>
      <c r="K220" s="662" t="s">
        <v>5156</v>
      </c>
      <c r="L220" s="663">
        <v>65.28</v>
      </c>
      <c r="M220" s="663">
        <v>65.28</v>
      </c>
      <c r="N220" s="662">
        <v>1</v>
      </c>
      <c r="O220" s="745">
        <v>0.5</v>
      </c>
      <c r="P220" s="663">
        <v>65.28</v>
      </c>
      <c r="Q220" s="678">
        <v>1</v>
      </c>
      <c r="R220" s="662">
        <v>1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32</v>
      </c>
      <c r="B221" s="662" t="s">
        <v>592</v>
      </c>
      <c r="C221" s="662" t="s">
        <v>5109</v>
      </c>
      <c r="D221" s="743" t="s">
        <v>7937</v>
      </c>
      <c r="E221" s="744" t="s">
        <v>5131</v>
      </c>
      <c r="F221" s="662" t="s">
        <v>5106</v>
      </c>
      <c r="G221" s="662" t="s">
        <v>5155</v>
      </c>
      <c r="H221" s="662" t="s">
        <v>593</v>
      </c>
      <c r="I221" s="662" t="s">
        <v>5195</v>
      </c>
      <c r="J221" s="662" t="s">
        <v>721</v>
      </c>
      <c r="K221" s="662" t="s">
        <v>5196</v>
      </c>
      <c r="L221" s="663">
        <v>0</v>
      </c>
      <c r="M221" s="663">
        <v>0</v>
      </c>
      <c r="N221" s="662">
        <v>4</v>
      </c>
      <c r="O221" s="745">
        <v>3</v>
      </c>
      <c r="P221" s="663">
        <v>0</v>
      </c>
      <c r="Q221" s="678"/>
      <c r="R221" s="662">
        <v>2</v>
      </c>
      <c r="S221" s="678">
        <v>0.5</v>
      </c>
      <c r="T221" s="745">
        <v>1.5</v>
      </c>
      <c r="U221" s="701">
        <v>0.5</v>
      </c>
    </row>
    <row r="222" spans="1:21" ht="14.4" customHeight="1" x14ac:dyDescent="0.3">
      <c r="A222" s="661">
        <v>32</v>
      </c>
      <c r="B222" s="662" t="s">
        <v>592</v>
      </c>
      <c r="C222" s="662" t="s">
        <v>5109</v>
      </c>
      <c r="D222" s="743" t="s">
        <v>7937</v>
      </c>
      <c r="E222" s="744" t="s">
        <v>5131</v>
      </c>
      <c r="F222" s="662" t="s">
        <v>5106</v>
      </c>
      <c r="G222" s="662" t="s">
        <v>5155</v>
      </c>
      <c r="H222" s="662" t="s">
        <v>593</v>
      </c>
      <c r="I222" s="662" t="s">
        <v>5195</v>
      </c>
      <c r="J222" s="662" t="s">
        <v>721</v>
      </c>
      <c r="K222" s="662" t="s">
        <v>5196</v>
      </c>
      <c r="L222" s="663">
        <v>135.25</v>
      </c>
      <c r="M222" s="663">
        <v>270.5</v>
      </c>
      <c r="N222" s="662">
        <v>2</v>
      </c>
      <c r="O222" s="745">
        <v>1.5</v>
      </c>
      <c r="P222" s="663">
        <v>270.5</v>
      </c>
      <c r="Q222" s="678">
        <v>1</v>
      </c>
      <c r="R222" s="662">
        <v>2</v>
      </c>
      <c r="S222" s="678">
        <v>1</v>
      </c>
      <c r="T222" s="745">
        <v>1.5</v>
      </c>
      <c r="U222" s="701">
        <v>1</v>
      </c>
    </row>
    <row r="223" spans="1:21" ht="14.4" customHeight="1" x14ac:dyDescent="0.3">
      <c r="A223" s="661">
        <v>32</v>
      </c>
      <c r="B223" s="662" t="s">
        <v>592</v>
      </c>
      <c r="C223" s="662" t="s">
        <v>5109</v>
      </c>
      <c r="D223" s="743" t="s">
        <v>7937</v>
      </c>
      <c r="E223" s="744" t="s">
        <v>5131</v>
      </c>
      <c r="F223" s="662" t="s">
        <v>5106</v>
      </c>
      <c r="G223" s="662" t="s">
        <v>5155</v>
      </c>
      <c r="H223" s="662" t="s">
        <v>593</v>
      </c>
      <c r="I223" s="662" t="s">
        <v>740</v>
      </c>
      <c r="J223" s="662" t="s">
        <v>5197</v>
      </c>
      <c r="K223" s="662" t="s">
        <v>1361</v>
      </c>
      <c r="L223" s="663">
        <v>42.85</v>
      </c>
      <c r="M223" s="663">
        <v>42.85</v>
      </c>
      <c r="N223" s="662">
        <v>1</v>
      </c>
      <c r="O223" s="745">
        <v>0.5</v>
      </c>
      <c r="P223" s="663">
        <v>42.85</v>
      </c>
      <c r="Q223" s="678">
        <v>1</v>
      </c>
      <c r="R223" s="662">
        <v>1</v>
      </c>
      <c r="S223" s="678">
        <v>1</v>
      </c>
      <c r="T223" s="745">
        <v>0.5</v>
      </c>
      <c r="U223" s="701">
        <v>1</v>
      </c>
    </row>
    <row r="224" spans="1:21" ht="14.4" customHeight="1" x14ac:dyDescent="0.3">
      <c r="A224" s="661">
        <v>32</v>
      </c>
      <c r="B224" s="662" t="s">
        <v>592</v>
      </c>
      <c r="C224" s="662" t="s">
        <v>5109</v>
      </c>
      <c r="D224" s="743" t="s">
        <v>7937</v>
      </c>
      <c r="E224" s="744" t="s">
        <v>5131</v>
      </c>
      <c r="F224" s="662" t="s">
        <v>5106</v>
      </c>
      <c r="G224" s="662" t="s">
        <v>5413</v>
      </c>
      <c r="H224" s="662" t="s">
        <v>2438</v>
      </c>
      <c r="I224" s="662" t="s">
        <v>2575</v>
      </c>
      <c r="J224" s="662" t="s">
        <v>4976</v>
      </c>
      <c r="K224" s="662" t="s">
        <v>4977</v>
      </c>
      <c r="L224" s="663">
        <v>6.68</v>
      </c>
      <c r="M224" s="663">
        <v>6.68</v>
      </c>
      <c r="N224" s="662">
        <v>1</v>
      </c>
      <c r="O224" s="745">
        <v>1</v>
      </c>
      <c r="P224" s="663">
        <v>6.68</v>
      </c>
      <c r="Q224" s="678">
        <v>1</v>
      </c>
      <c r="R224" s="662">
        <v>1</v>
      </c>
      <c r="S224" s="678">
        <v>1</v>
      </c>
      <c r="T224" s="745">
        <v>1</v>
      </c>
      <c r="U224" s="701">
        <v>1</v>
      </c>
    </row>
    <row r="225" spans="1:21" ht="14.4" customHeight="1" x14ac:dyDescent="0.3">
      <c r="A225" s="661">
        <v>32</v>
      </c>
      <c r="B225" s="662" t="s">
        <v>592</v>
      </c>
      <c r="C225" s="662" t="s">
        <v>5109</v>
      </c>
      <c r="D225" s="743" t="s">
        <v>7937</v>
      </c>
      <c r="E225" s="744" t="s">
        <v>5131</v>
      </c>
      <c r="F225" s="662" t="s">
        <v>5106</v>
      </c>
      <c r="G225" s="662" t="s">
        <v>5201</v>
      </c>
      <c r="H225" s="662" t="s">
        <v>593</v>
      </c>
      <c r="I225" s="662" t="s">
        <v>1181</v>
      </c>
      <c r="J225" s="662" t="s">
        <v>1182</v>
      </c>
      <c r="K225" s="662" t="s">
        <v>1183</v>
      </c>
      <c r="L225" s="663">
        <v>103.64</v>
      </c>
      <c r="M225" s="663">
        <v>207.28</v>
      </c>
      <c r="N225" s="662">
        <v>2</v>
      </c>
      <c r="O225" s="745">
        <v>1.5</v>
      </c>
      <c r="P225" s="663">
        <v>207.28</v>
      </c>
      <c r="Q225" s="678">
        <v>1</v>
      </c>
      <c r="R225" s="662">
        <v>2</v>
      </c>
      <c r="S225" s="678">
        <v>1</v>
      </c>
      <c r="T225" s="745">
        <v>1.5</v>
      </c>
      <c r="U225" s="701">
        <v>1</v>
      </c>
    </row>
    <row r="226" spans="1:21" ht="14.4" customHeight="1" x14ac:dyDescent="0.3">
      <c r="A226" s="661">
        <v>32</v>
      </c>
      <c r="B226" s="662" t="s">
        <v>592</v>
      </c>
      <c r="C226" s="662" t="s">
        <v>5109</v>
      </c>
      <c r="D226" s="743" t="s">
        <v>7937</v>
      </c>
      <c r="E226" s="744" t="s">
        <v>5131</v>
      </c>
      <c r="F226" s="662" t="s">
        <v>5106</v>
      </c>
      <c r="G226" s="662" t="s">
        <v>5157</v>
      </c>
      <c r="H226" s="662" t="s">
        <v>2438</v>
      </c>
      <c r="I226" s="662" t="s">
        <v>3061</v>
      </c>
      <c r="J226" s="662" t="s">
        <v>2796</v>
      </c>
      <c r="K226" s="662" t="s">
        <v>4879</v>
      </c>
      <c r="L226" s="663">
        <v>150.04</v>
      </c>
      <c r="M226" s="663">
        <v>150.04</v>
      </c>
      <c r="N226" s="662">
        <v>1</v>
      </c>
      <c r="O226" s="745">
        <v>0.5</v>
      </c>
      <c r="P226" s="663">
        <v>150.04</v>
      </c>
      <c r="Q226" s="678">
        <v>1</v>
      </c>
      <c r="R226" s="662">
        <v>1</v>
      </c>
      <c r="S226" s="678">
        <v>1</v>
      </c>
      <c r="T226" s="745">
        <v>0.5</v>
      </c>
      <c r="U226" s="701">
        <v>1</v>
      </c>
    </row>
    <row r="227" spans="1:21" ht="14.4" customHeight="1" x14ac:dyDescent="0.3">
      <c r="A227" s="661">
        <v>32</v>
      </c>
      <c r="B227" s="662" t="s">
        <v>592</v>
      </c>
      <c r="C227" s="662" t="s">
        <v>5109</v>
      </c>
      <c r="D227" s="743" t="s">
        <v>7937</v>
      </c>
      <c r="E227" s="744" t="s">
        <v>5131</v>
      </c>
      <c r="F227" s="662" t="s">
        <v>5106</v>
      </c>
      <c r="G227" s="662" t="s">
        <v>5157</v>
      </c>
      <c r="H227" s="662" t="s">
        <v>2438</v>
      </c>
      <c r="I227" s="662" t="s">
        <v>3061</v>
      </c>
      <c r="J227" s="662" t="s">
        <v>2796</v>
      </c>
      <c r="K227" s="662" t="s">
        <v>4879</v>
      </c>
      <c r="L227" s="663">
        <v>154.36000000000001</v>
      </c>
      <c r="M227" s="663">
        <v>308.72000000000003</v>
      </c>
      <c r="N227" s="662">
        <v>2</v>
      </c>
      <c r="O227" s="745">
        <v>1</v>
      </c>
      <c r="P227" s="663">
        <v>308.72000000000003</v>
      </c>
      <c r="Q227" s="678">
        <v>1</v>
      </c>
      <c r="R227" s="662">
        <v>2</v>
      </c>
      <c r="S227" s="678">
        <v>1</v>
      </c>
      <c r="T227" s="745">
        <v>1</v>
      </c>
      <c r="U227" s="701">
        <v>1</v>
      </c>
    </row>
    <row r="228" spans="1:21" ht="14.4" customHeight="1" x14ac:dyDescent="0.3">
      <c r="A228" s="661">
        <v>32</v>
      </c>
      <c r="B228" s="662" t="s">
        <v>592</v>
      </c>
      <c r="C228" s="662" t="s">
        <v>5109</v>
      </c>
      <c r="D228" s="743" t="s">
        <v>7937</v>
      </c>
      <c r="E228" s="744" t="s">
        <v>5131</v>
      </c>
      <c r="F228" s="662" t="s">
        <v>5106</v>
      </c>
      <c r="G228" s="662" t="s">
        <v>5414</v>
      </c>
      <c r="H228" s="662" t="s">
        <v>593</v>
      </c>
      <c r="I228" s="662" t="s">
        <v>5415</v>
      </c>
      <c r="J228" s="662" t="s">
        <v>5416</v>
      </c>
      <c r="K228" s="662" t="s">
        <v>5417</v>
      </c>
      <c r="L228" s="663">
        <v>219.93</v>
      </c>
      <c r="M228" s="663">
        <v>219.93</v>
      </c>
      <c r="N228" s="662">
        <v>1</v>
      </c>
      <c r="O228" s="745">
        <v>0.5</v>
      </c>
      <c r="P228" s="663">
        <v>219.93</v>
      </c>
      <c r="Q228" s="678">
        <v>1</v>
      </c>
      <c r="R228" s="662">
        <v>1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32</v>
      </c>
      <c r="B229" s="662" t="s">
        <v>592</v>
      </c>
      <c r="C229" s="662" t="s">
        <v>5109</v>
      </c>
      <c r="D229" s="743" t="s">
        <v>7937</v>
      </c>
      <c r="E229" s="744" t="s">
        <v>5131</v>
      </c>
      <c r="F229" s="662" t="s">
        <v>5106</v>
      </c>
      <c r="G229" s="662" t="s">
        <v>5207</v>
      </c>
      <c r="H229" s="662" t="s">
        <v>593</v>
      </c>
      <c r="I229" s="662" t="s">
        <v>2934</v>
      </c>
      <c r="J229" s="662" t="s">
        <v>2935</v>
      </c>
      <c r="K229" s="662" t="s">
        <v>2788</v>
      </c>
      <c r="L229" s="663">
        <v>170.52</v>
      </c>
      <c r="M229" s="663">
        <v>852.6</v>
      </c>
      <c r="N229" s="662">
        <v>5</v>
      </c>
      <c r="O229" s="745">
        <v>2</v>
      </c>
      <c r="P229" s="663">
        <v>682.08</v>
      </c>
      <c r="Q229" s="678">
        <v>0.8</v>
      </c>
      <c r="R229" s="662">
        <v>4</v>
      </c>
      <c r="S229" s="678">
        <v>0.8</v>
      </c>
      <c r="T229" s="745">
        <v>1.5</v>
      </c>
      <c r="U229" s="701">
        <v>0.75</v>
      </c>
    </row>
    <row r="230" spans="1:21" ht="14.4" customHeight="1" x14ac:dyDescent="0.3">
      <c r="A230" s="661">
        <v>32</v>
      </c>
      <c r="B230" s="662" t="s">
        <v>592</v>
      </c>
      <c r="C230" s="662" t="s">
        <v>5109</v>
      </c>
      <c r="D230" s="743" t="s">
        <v>7937</v>
      </c>
      <c r="E230" s="744" t="s">
        <v>5131</v>
      </c>
      <c r="F230" s="662" t="s">
        <v>5106</v>
      </c>
      <c r="G230" s="662" t="s">
        <v>5212</v>
      </c>
      <c r="H230" s="662" t="s">
        <v>593</v>
      </c>
      <c r="I230" s="662" t="s">
        <v>2938</v>
      </c>
      <c r="J230" s="662" t="s">
        <v>2939</v>
      </c>
      <c r="K230" s="662" t="s">
        <v>2788</v>
      </c>
      <c r="L230" s="663">
        <v>78.33</v>
      </c>
      <c r="M230" s="663">
        <v>156.66</v>
      </c>
      <c r="N230" s="662">
        <v>2</v>
      </c>
      <c r="O230" s="745">
        <v>0.5</v>
      </c>
      <c r="P230" s="663">
        <v>156.66</v>
      </c>
      <c r="Q230" s="678">
        <v>1</v>
      </c>
      <c r="R230" s="662">
        <v>2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32</v>
      </c>
      <c r="B231" s="662" t="s">
        <v>592</v>
      </c>
      <c r="C231" s="662" t="s">
        <v>5109</v>
      </c>
      <c r="D231" s="743" t="s">
        <v>7937</v>
      </c>
      <c r="E231" s="744" t="s">
        <v>5131</v>
      </c>
      <c r="F231" s="662" t="s">
        <v>5106</v>
      </c>
      <c r="G231" s="662" t="s">
        <v>5213</v>
      </c>
      <c r="H231" s="662" t="s">
        <v>593</v>
      </c>
      <c r="I231" s="662" t="s">
        <v>5418</v>
      </c>
      <c r="J231" s="662" t="s">
        <v>5215</v>
      </c>
      <c r="K231" s="662" t="s">
        <v>4199</v>
      </c>
      <c r="L231" s="663">
        <v>0</v>
      </c>
      <c r="M231" s="663">
        <v>0</v>
      </c>
      <c r="N231" s="662">
        <v>1</v>
      </c>
      <c r="O231" s="745">
        <v>0.5</v>
      </c>
      <c r="P231" s="663"/>
      <c r="Q231" s="678"/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32</v>
      </c>
      <c r="B232" s="662" t="s">
        <v>592</v>
      </c>
      <c r="C232" s="662" t="s">
        <v>5109</v>
      </c>
      <c r="D232" s="743" t="s">
        <v>7937</v>
      </c>
      <c r="E232" s="744" t="s">
        <v>5131</v>
      </c>
      <c r="F232" s="662" t="s">
        <v>5106</v>
      </c>
      <c r="G232" s="662" t="s">
        <v>5159</v>
      </c>
      <c r="H232" s="662" t="s">
        <v>593</v>
      </c>
      <c r="I232" s="662" t="s">
        <v>778</v>
      </c>
      <c r="J232" s="662" t="s">
        <v>779</v>
      </c>
      <c r="K232" s="662" t="s">
        <v>4806</v>
      </c>
      <c r="L232" s="663">
        <v>110.28</v>
      </c>
      <c r="M232" s="663">
        <v>110.28</v>
      </c>
      <c r="N232" s="662">
        <v>1</v>
      </c>
      <c r="O232" s="745">
        <v>0.5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32</v>
      </c>
      <c r="B233" s="662" t="s">
        <v>592</v>
      </c>
      <c r="C233" s="662" t="s">
        <v>5109</v>
      </c>
      <c r="D233" s="743" t="s">
        <v>7937</v>
      </c>
      <c r="E233" s="744" t="s">
        <v>5131</v>
      </c>
      <c r="F233" s="662" t="s">
        <v>5106</v>
      </c>
      <c r="G233" s="662" t="s">
        <v>5220</v>
      </c>
      <c r="H233" s="662" t="s">
        <v>593</v>
      </c>
      <c r="I233" s="662" t="s">
        <v>1005</v>
      </c>
      <c r="J233" s="662" t="s">
        <v>1086</v>
      </c>
      <c r="K233" s="662" t="s">
        <v>5221</v>
      </c>
      <c r="L233" s="663">
        <v>123.3</v>
      </c>
      <c r="M233" s="663">
        <v>493.2</v>
      </c>
      <c r="N233" s="662">
        <v>4</v>
      </c>
      <c r="O233" s="745">
        <v>1.5</v>
      </c>
      <c r="P233" s="663">
        <v>493.2</v>
      </c>
      <c r="Q233" s="678">
        <v>1</v>
      </c>
      <c r="R233" s="662">
        <v>4</v>
      </c>
      <c r="S233" s="678">
        <v>1</v>
      </c>
      <c r="T233" s="745">
        <v>1.5</v>
      </c>
      <c r="U233" s="701">
        <v>1</v>
      </c>
    </row>
    <row r="234" spans="1:21" ht="14.4" customHeight="1" x14ac:dyDescent="0.3">
      <c r="A234" s="661">
        <v>32</v>
      </c>
      <c r="B234" s="662" t="s">
        <v>592</v>
      </c>
      <c r="C234" s="662" t="s">
        <v>5109</v>
      </c>
      <c r="D234" s="743" t="s">
        <v>7937</v>
      </c>
      <c r="E234" s="744" t="s">
        <v>5131</v>
      </c>
      <c r="F234" s="662" t="s">
        <v>5106</v>
      </c>
      <c r="G234" s="662" t="s">
        <v>5160</v>
      </c>
      <c r="H234" s="662" t="s">
        <v>593</v>
      </c>
      <c r="I234" s="662" t="s">
        <v>3159</v>
      </c>
      <c r="J234" s="662" t="s">
        <v>3160</v>
      </c>
      <c r="K234" s="662" t="s">
        <v>4933</v>
      </c>
      <c r="L234" s="663">
        <v>2991.23</v>
      </c>
      <c r="M234" s="663">
        <v>35894.76</v>
      </c>
      <c r="N234" s="662">
        <v>12</v>
      </c>
      <c r="O234" s="745">
        <v>5</v>
      </c>
      <c r="P234" s="663">
        <v>23929.84</v>
      </c>
      <c r="Q234" s="678">
        <v>0.66666666666666663</v>
      </c>
      <c r="R234" s="662">
        <v>8</v>
      </c>
      <c r="S234" s="678">
        <v>0.66666666666666663</v>
      </c>
      <c r="T234" s="745">
        <v>3</v>
      </c>
      <c r="U234" s="701">
        <v>0.6</v>
      </c>
    </row>
    <row r="235" spans="1:21" ht="14.4" customHeight="1" x14ac:dyDescent="0.3">
      <c r="A235" s="661">
        <v>32</v>
      </c>
      <c r="B235" s="662" t="s">
        <v>592</v>
      </c>
      <c r="C235" s="662" t="s">
        <v>5109</v>
      </c>
      <c r="D235" s="743" t="s">
        <v>7937</v>
      </c>
      <c r="E235" s="744" t="s">
        <v>5131</v>
      </c>
      <c r="F235" s="662" t="s">
        <v>5106</v>
      </c>
      <c r="G235" s="662" t="s">
        <v>5160</v>
      </c>
      <c r="H235" s="662" t="s">
        <v>593</v>
      </c>
      <c r="I235" s="662" t="s">
        <v>5161</v>
      </c>
      <c r="J235" s="662" t="s">
        <v>3160</v>
      </c>
      <c r="K235" s="662" t="s">
        <v>5162</v>
      </c>
      <c r="L235" s="663">
        <v>748.21</v>
      </c>
      <c r="M235" s="663">
        <v>5237.47</v>
      </c>
      <c r="N235" s="662">
        <v>7</v>
      </c>
      <c r="O235" s="745">
        <v>3.5</v>
      </c>
      <c r="P235" s="663">
        <v>3741.05</v>
      </c>
      <c r="Q235" s="678">
        <v>0.7142857142857143</v>
      </c>
      <c r="R235" s="662">
        <v>5</v>
      </c>
      <c r="S235" s="678">
        <v>0.7142857142857143</v>
      </c>
      <c r="T235" s="745">
        <v>2.5</v>
      </c>
      <c r="U235" s="701">
        <v>0.7142857142857143</v>
      </c>
    </row>
    <row r="236" spans="1:21" ht="14.4" customHeight="1" x14ac:dyDescent="0.3">
      <c r="A236" s="661">
        <v>32</v>
      </c>
      <c r="B236" s="662" t="s">
        <v>592</v>
      </c>
      <c r="C236" s="662" t="s">
        <v>5109</v>
      </c>
      <c r="D236" s="743" t="s">
        <v>7937</v>
      </c>
      <c r="E236" s="744" t="s">
        <v>5131</v>
      </c>
      <c r="F236" s="662" t="s">
        <v>5106</v>
      </c>
      <c r="G236" s="662" t="s">
        <v>5227</v>
      </c>
      <c r="H236" s="662" t="s">
        <v>593</v>
      </c>
      <c r="I236" s="662" t="s">
        <v>5419</v>
      </c>
      <c r="J236" s="662" t="s">
        <v>5229</v>
      </c>
      <c r="K236" s="662" t="s">
        <v>5230</v>
      </c>
      <c r="L236" s="663">
        <v>132</v>
      </c>
      <c r="M236" s="663">
        <v>264</v>
      </c>
      <c r="N236" s="662">
        <v>2</v>
      </c>
      <c r="O236" s="745">
        <v>0.5</v>
      </c>
      <c r="P236" s="663">
        <v>264</v>
      </c>
      <c r="Q236" s="678">
        <v>1</v>
      </c>
      <c r="R236" s="662">
        <v>2</v>
      </c>
      <c r="S236" s="678">
        <v>1</v>
      </c>
      <c r="T236" s="745">
        <v>0.5</v>
      </c>
      <c r="U236" s="701">
        <v>1</v>
      </c>
    </row>
    <row r="237" spans="1:21" ht="14.4" customHeight="1" x14ac:dyDescent="0.3">
      <c r="A237" s="661">
        <v>32</v>
      </c>
      <c r="B237" s="662" t="s">
        <v>592</v>
      </c>
      <c r="C237" s="662" t="s">
        <v>5109</v>
      </c>
      <c r="D237" s="743" t="s">
        <v>7937</v>
      </c>
      <c r="E237" s="744" t="s">
        <v>5131</v>
      </c>
      <c r="F237" s="662" t="s">
        <v>5106</v>
      </c>
      <c r="G237" s="662" t="s">
        <v>5420</v>
      </c>
      <c r="H237" s="662" t="s">
        <v>593</v>
      </c>
      <c r="I237" s="662" t="s">
        <v>5421</v>
      </c>
      <c r="J237" s="662" t="s">
        <v>5422</v>
      </c>
      <c r="K237" s="662" t="s">
        <v>3418</v>
      </c>
      <c r="L237" s="663">
        <v>0</v>
      </c>
      <c r="M237" s="663">
        <v>0</v>
      </c>
      <c r="N237" s="662">
        <v>1</v>
      </c>
      <c r="O237" s="745">
        <v>0.5</v>
      </c>
      <c r="P237" s="663">
        <v>0</v>
      </c>
      <c r="Q237" s="678"/>
      <c r="R237" s="662">
        <v>1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32</v>
      </c>
      <c r="B238" s="662" t="s">
        <v>592</v>
      </c>
      <c r="C238" s="662" t="s">
        <v>5109</v>
      </c>
      <c r="D238" s="743" t="s">
        <v>7937</v>
      </c>
      <c r="E238" s="744" t="s">
        <v>5131</v>
      </c>
      <c r="F238" s="662" t="s">
        <v>5106</v>
      </c>
      <c r="G238" s="662" t="s">
        <v>5231</v>
      </c>
      <c r="H238" s="662" t="s">
        <v>593</v>
      </c>
      <c r="I238" s="662" t="s">
        <v>5423</v>
      </c>
      <c r="J238" s="662" t="s">
        <v>5424</v>
      </c>
      <c r="K238" s="662" t="s">
        <v>5237</v>
      </c>
      <c r="L238" s="663">
        <v>0</v>
      </c>
      <c r="M238" s="663">
        <v>0</v>
      </c>
      <c r="N238" s="662">
        <v>1</v>
      </c>
      <c r="O238" s="745">
        <v>0.5</v>
      </c>
      <c r="P238" s="663">
        <v>0</v>
      </c>
      <c r="Q238" s="678"/>
      <c r="R238" s="662">
        <v>1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32</v>
      </c>
      <c r="B239" s="662" t="s">
        <v>592</v>
      </c>
      <c r="C239" s="662" t="s">
        <v>5109</v>
      </c>
      <c r="D239" s="743" t="s">
        <v>7937</v>
      </c>
      <c r="E239" s="744" t="s">
        <v>5131</v>
      </c>
      <c r="F239" s="662" t="s">
        <v>5106</v>
      </c>
      <c r="G239" s="662" t="s">
        <v>5425</v>
      </c>
      <c r="H239" s="662" t="s">
        <v>2438</v>
      </c>
      <c r="I239" s="662" t="s">
        <v>4166</v>
      </c>
      <c r="J239" s="662" t="s">
        <v>4167</v>
      </c>
      <c r="K239" s="662" t="s">
        <v>4168</v>
      </c>
      <c r="L239" s="663">
        <v>46.25</v>
      </c>
      <c r="M239" s="663">
        <v>46.25</v>
      </c>
      <c r="N239" s="662">
        <v>1</v>
      </c>
      <c r="O239" s="745">
        <v>0.5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32</v>
      </c>
      <c r="B240" s="662" t="s">
        <v>592</v>
      </c>
      <c r="C240" s="662" t="s">
        <v>5109</v>
      </c>
      <c r="D240" s="743" t="s">
        <v>7937</v>
      </c>
      <c r="E240" s="744" t="s">
        <v>5131</v>
      </c>
      <c r="F240" s="662" t="s">
        <v>5106</v>
      </c>
      <c r="G240" s="662" t="s">
        <v>5244</v>
      </c>
      <c r="H240" s="662" t="s">
        <v>593</v>
      </c>
      <c r="I240" s="662" t="s">
        <v>1283</v>
      </c>
      <c r="J240" s="662" t="s">
        <v>1284</v>
      </c>
      <c r="K240" s="662" t="s">
        <v>5245</v>
      </c>
      <c r="L240" s="663">
        <v>420.07</v>
      </c>
      <c r="M240" s="663">
        <v>420.07</v>
      </c>
      <c r="N240" s="662">
        <v>1</v>
      </c>
      <c r="O240" s="745">
        <v>0.5</v>
      </c>
      <c r="P240" s="663">
        <v>420.07</v>
      </c>
      <c r="Q240" s="678">
        <v>1</v>
      </c>
      <c r="R240" s="662">
        <v>1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32</v>
      </c>
      <c r="B241" s="662" t="s">
        <v>592</v>
      </c>
      <c r="C241" s="662" t="s">
        <v>5109</v>
      </c>
      <c r="D241" s="743" t="s">
        <v>7937</v>
      </c>
      <c r="E241" s="744" t="s">
        <v>5131</v>
      </c>
      <c r="F241" s="662" t="s">
        <v>5106</v>
      </c>
      <c r="G241" s="662" t="s">
        <v>5426</v>
      </c>
      <c r="H241" s="662" t="s">
        <v>593</v>
      </c>
      <c r="I241" s="662" t="s">
        <v>5427</v>
      </c>
      <c r="J241" s="662" t="s">
        <v>2343</v>
      </c>
      <c r="K241" s="662" t="s">
        <v>2344</v>
      </c>
      <c r="L241" s="663">
        <v>1860.93</v>
      </c>
      <c r="M241" s="663">
        <v>1860.93</v>
      </c>
      <c r="N241" s="662">
        <v>1</v>
      </c>
      <c r="O241" s="745">
        <v>0.5</v>
      </c>
      <c r="P241" s="663">
        <v>1860.93</v>
      </c>
      <c r="Q241" s="678">
        <v>1</v>
      </c>
      <c r="R241" s="662">
        <v>1</v>
      </c>
      <c r="S241" s="678">
        <v>1</v>
      </c>
      <c r="T241" s="745">
        <v>0.5</v>
      </c>
      <c r="U241" s="701">
        <v>1</v>
      </c>
    </row>
    <row r="242" spans="1:21" ht="14.4" customHeight="1" x14ac:dyDescent="0.3">
      <c r="A242" s="661">
        <v>32</v>
      </c>
      <c r="B242" s="662" t="s">
        <v>592</v>
      </c>
      <c r="C242" s="662" t="s">
        <v>5109</v>
      </c>
      <c r="D242" s="743" t="s">
        <v>7937</v>
      </c>
      <c r="E242" s="744" t="s">
        <v>5131</v>
      </c>
      <c r="F242" s="662" t="s">
        <v>5106</v>
      </c>
      <c r="G242" s="662" t="s">
        <v>5166</v>
      </c>
      <c r="H242" s="662" t="s">
        <v>593</v>
      </c>
      <c r="I242" s="662" t="s">
        <v>1138</v>
      </c>
      <c r="J242" s="662" t="s">
        <v>1139</v>
      </c>
      <c r="K242" s="662" t="s">
        <v>1140</v>
      </c>
      <c r="L242" s="663">
        <v>33</v>
      </c>
      <c r="M242" s="663">
        <v>33</v>
      </c>
      <c r="N242" s="662">
        <v>1</v>
      </c>
      <c r="O242" s="745">
        <v>1</v>
      </c>
      <c r="P242" s="663">
        <v>33</v>
      </c>
      <c r="Q242" s="678">
        <v>1</v>
      </c>
      <c r="R242" s="662">
        <v>1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32</v>
      </c>
      <c r="B243" s="662" t="s">
        <v>592</v>
      </c>
      <c r="C243" s="662" t="s">
        <v>5109</v>
      </c>
      <c r="D243" s="743" t="s">
        <v>7937</v>
      </c>
      <c r="E243" s="744" t="s">
        <v>5131</v>
      </c>
      <c r="F243" s="662" t="s">
        <v>5106</v>
      </c>
      <c r="G243" s="662" t="s">
        <v>5166</v>
      </c>
      <c r="H243" s="662" t="s">
        <v>593</v>
      </c>
      <c r="I243" s="662" t="s">
        <v>5246</v>
      </c>
      <c r="J243" s="662" t="s">
        <v>811</v>
      </c>
      <c r="K243" s="662" t="s">
        <v>5247</v>
      </c>
      <c r="L243" s="663">
        <v>0</v>
      </c>
      <c r="M243" s="663">
        <v>0</v>
      </c>
      <c r="N243" s="662">
        <v>1</v>
      </c>
      <c r="O243" s="745">
        <v>0.5</v>
      </c>
      <c r="P243" s="663">
        <v>0</v>
      </c>
      <c r="Q243" s="678"/>
      <c r="R243" s="662">
        <v>1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32</v>
      </c>
      <c r="B244" s="662" t="s">
        <v>592</v>
      </c>
      <c r="C244" s="662" t="s">
        <v>5109</v>
      </c>
      <c r="D244" s="743" t="s">
        <v>7937</v>
      </c>
      <c r="E244" s="744" t="s">
        <v>5131</v>
      </c>
      <c r="F244" s="662" t="s">
        <v>5106</v>
      </c>
      <c r="G244" s="662" t="s">
        <v>5166</v>
      </c>
      <c r="H244" s="662" t="s">
        <v>593</v>
      </c>
      <c r="I244" s="662" t="s">
        <v>810</v>
      </c>
      <c r="J244" s="662" t="s">
        <v>811</v>
      </c>
      <c r="K244" s="662" t="s">
        <v>5352</v>
      </c>
      <c r="L244" s="663">
        <v>55.01</v>
      </c>
      <c r="M244" s="663">
        <v>55.01</v>
      </c>
      <c r="N244" s="662">
        <v>1</v>
      </c>
      <c r="O244" s="745">
        <v>0.5</v>
      </c>
      <c r="P244" s="663">
        <v>55.01</v>
      </c>
      <c r="Q244" s="678">
        <v>1</v>
      </c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32</v>
      </c>
      <c r="B245" s="662" t="s">
        <v>592</v>
      </c>
      <c r="C245" s="662" t="s">
        <v>5109</v>
      </c>
      <c r="D245" s="743" t="s">
        <v>7937</v>
      </c>
      <c r="E245" s="744" t="s">
        <v>5131</v>
      </c>
      <c r="F245" s="662" t="s">
        <v>5106</v>
      </c>
      <c r="G245" s="662" t="s">
        <v>5428</v>
      </c>
      <c r="H245" s="662" t="s">
        <v>593</v>
      </c>
      <c r="I245" s="662" t="s">
        <v>5429</v>
      </c>
      <c r="J245" s="662" t="s">
        <v>5430</v>
      </c>
      <c r="K245" s="662" t="s">
        <v>5431</v>
      </c>
      <c r="L245" s="663">
        <v>0</v>
      </c>
      <c r="M245" s="663">
        <v>0</v>
      </c>
      <c r="N245" s="662">
        <v>1</v>
      </c>
      <c r="O245" s="745">
        <v>0.5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32</v>
      </c>
      <c r="B246" s="662" t="s">
        <v>592</v>
      </c>
      <c r="C246" s="662" t="s">
        <v>5109</v>
      </c>
      <c r="D246" s="743" t="s">
        <v>7937</v>
      </c>
      <c r="E246" s="744" t="s">
        <v>5131</v>
      </c>
      <c r="F246" s="662" t="s">
        <v>5106</v>
      </c>
      <c r="G246" s="662" t="s">
        <v>5248</v>
      </c>
      <c r="H246" s="662" t="s">
        <v>593</v>
      </c>
      <c r="I246" s="662" t="s">
        <v>3186</v>
      </c>
      <c r="J246" s="662" t="s">
        <v>3187</v>
      </c>
      <c r="K246" s="662" t="s">
        <v>4933</v>
      </c>
      <c r="L246" s="663">
        <v>588.04999999999995</v>
      </c>
      <c r="M246" s="663">
        <v>1176.0999999999999</v>
      </c>
      <c r="N246" s="662">
        <v>2</v>
      </c>
      <c r="O246" s="745">
        <v>0.5</v>
      </c>
      <c r="P246" s="663">
        <v>1176.0999999999999</v>
      </c>
      <c r="Q246" s="678">
        <v>1</v>
      </c>
      <c r="R246" s="662">
        <v>2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32</v>
      </c>
      <c r="B247" s="662" t="s">
        <v>592</v>
      </c>
      <c r="C247" s="662" t="s">
        <v>5109</v>
      </c>
      <c r="D247" s="743" t="s">
        <v>7937</v>
      </c>
      <c r="E247" s="744" t="s">
        <v>5131</v>
      </c>
      <c r="F247" s="662" t="s">
        <v>5106</v>
      </c>
      <c r="G247" s="662" t="s">
        <v>5248</v>
      </c>
      <c r="H247" s="662" t="s">
        <v>593</v>
      </c>
      <c r="I247" s="662" t="s">
        <v>3186</v>
      </c>
      <c r="J247" s="662" t="s">
        <v>3187</v>
      </c>
      <c r="K247" s="662" t="s">
        <v>4933</v>
      </c>
      <c r="L247" s="663">
        <v>879.21</v>
      </c>
      <c r="M247" s="663">
        <v>1758.42</v>
      </c>
      <c r="N247" s="662">
        <v>2</v>
      </c>
      <c r="O247" s="745">
        <v>0.5</v>
      </c>
      <c r="P247" s="663">
        <v>1758.42</v>
      </c>
      <c r="Q247" s="678">
        <v>1</v>
      </c>
      <c r="R247" s="662">
        <v>2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32</v>
      </c>
      <c r="B248" s="662" t="s">
        <v>592</v>
      </c>
      <c r="C248" s="662" t="s">
        <v>5109</v>
      </c>
      <c r="D248" s="743" t="s">
        <v>7937</v>
      </c>
      <c r="E248" s="744" t="s">
        <v>5131</v>
      </c>
      <c r="F248" s="662" t="s">
        <v>5106</v>
      </c>
      <c r="G248" s="662" t="s">
        <v>5249</v>
      </c>
      <c r="H248" s="662" t="s">
        <v>593</v>
      </c>
      <c r="I248" s="662" t="s">
        <v>5432</v>
      </c>
      <c r="J248" s="662" t="s">
        <v>5251</v>
      </c>
      <c r="K248" s="662"/>
      <c r="L248" s="663">
        <v>170.52</v>
      </c>
      <c r="M248" s="663">
        <v>170.52</v>
      </c>
      <c r="N248" s="662">
        <v>1</v>
      </c>
      <c r="O248" s="745">
        <v>0.5</v>
      </c>
      <c r="P248" s="663">
        <v>170.52</v>
      </c>
      <c r="Q248" s="678">
        <v>1</v>
      </c>
      <c r="R248" s="662">
        <v>1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32</v>
      </c>
      <c r="B249" s="662" t="s">
        <v>592</v>
      </c>
      <c r="C249" s="662" t="s">
        <v>5109</v>
      </c>
      <c r="D249" s="743" t="s">
        <v>7937</v>
      </c>
      <c r="E249" s="744" t="s">
        <v>5131</v>
      </c>
      <c r="F249" s="662" t="s">
        <v>5106</v>
      </c>
      <c r="G249" s="662" t="s">
        <v>5433</v>
      </c>
      <c r="H249" s="662" t="s">
        <v>593</v>
      </c>
      <c r="I249" s="662" t="s">
        <v>736</v>
      </c>
      <c r="J249" s="662" t="s">
        <v>737</v>
      </c>
      <c r="K249" s="662" t="s">
        <v>5434</v>
      </c>
      <c r="L249" s="663">
        <v>27.28</v>
      </c>
      <c r="M249" s="663">
        <v>54.56</v>
      </c>
      <c r="N249" s="662">
        <v>2</v>
      </c>
      <c r="O249" s="745">
        <v>1</v>
      </c>
      <c r="P249" s="663">
        <v>54.56</v>
      </c>
      <c r="Q249" s="678">
        <v>1</v>
      </c>
      <c r="R249" s="662">
        <v>2</v>
      </c>
      <c r="S249" s="678">
        <v>1</v>
      </c>
      <c r="T249" s="745">
        <v>1</v>
      </c>
      <c r="U249" s="701">
        <v>1</v>
      </c>
    </row>
    <row r="250" spans="1:21" ht="14.4" customHeight="1" x14ac:dyDescent="0.3">
      <c r="A250" s="661">
        <v>32</v>
      </c>
      <c r="B250" s="662" t="s">
        <v>592</v>
      </c>
      <c r="C250" s="662" t="s">
        <v>5109</v>
      </c>
      <c r="D250" s="743" t="s">
        <v>7937</v>
      </c>
      <c r="E250" s="744" t="s">
        <v>5131</v>
      </c>
      <c r="F250" s="662" t="s">
        <v>5106</v>
      </c>
      <c r="G250" s="662" t="s">
        <v>5252</v>
      </c>
      <c r="H250" s="662" t="s">
        <v>593</v>
      </c>
      <c r="I250" s="662" t="s">
        <v>5356</v>
      </c>
      <c r="J250" s="662" t="s">
        <v>1127</v>
      </c>
      <c r="K250" s="662" t="s">
        <v>5357</v>
      </c>
      <c r="L250" s="663">
        <v>0</v>
      </c>
      <c r="M250" s="663">
        <v>0</v>
      </c>
      <c r="N250" s="662">
        <v>1</v>
      </c>
      <c r="O250" s="745">
        <v>0.5</v>
      </c>
      <c r="P250" s="663">
        <v>0</v>
      </c>
      <c r="Q250" s="678"/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32</v>
      </c>
      <c r="B251" s="662" t="s">
        <v>592</v>
      </c>
      <c r="C251" s="662" t="s">
        <v>5109</v>
      </c>
      <c r="D251" s="743" t="s">
        <v>7937</v>
      </c>
      <c r="E251" s="744" t="s">
        <v>5131</v>
      </c>
      <c r="F251" s="662" t="s">
        <v>5106</v>
      </c>
      <c r="G251" s="662" t="s">
        <v>5262</v>
      </c>
      <c r="H251" s="662" t="s">
        <v>593</v>
      </c>
      <c r="I251" s="662" t="s">
        <v>2941</v>
      </c>
      <c r="J251" s="662" t="s">
        <v>2942</v>
      </c>
      <c r="K251" s="662" t="s">
        <v>2911</v>
      </c>
      <c r="L251" s="663">
        <v>111.72</v>
      </c>
      <c r="M251" s="663">
        <v>223.44</v>
      </c>
      <c r="N251" s="662">
        <v>2</v>
      </c>
      <c r="O251" s="745">
        <v>0.5</v>
      </c>
      <c r="P251" s="663">
        <v>223.44</v>
      </c>
      <c r="Q251" s="678">
        <v>1</v>
      </c>
      <c r="R251" s="662">
        <v>2</v>
      </c>
      <c r="S251" s="678">
        <v>1</v>
      </c>
      <c r="T251" s="745">
        <v>0.5</v>
      </c>
      <c r="U251" s="701">
        <v>1</v>
      </c>
    </row>
    <row r="252" spans="1:21" ht="14.4" customHeight="1" x14ac:dyDescent="0.3">
      <c r="A252" s="661">
        <v>32</v>
      </c>
      <c r="B252" s="662" t="s">
        <v>592</v>
      </c>
      <c r="C252" s="662" t="s">
        <v>5109</v>
      </c>
      <c r="D252" s="743" t="s">
        <v>7937</v>
      </c>
      <c r="E252" s="744" t="s">
        <v>5131</v>
      </c>
      <c r="F252" s="662" t="s">
        <v>5106</v>
      </c>
      <c r="G252" s="662" t="s">
        <v>5435</v>
      </c>
      <c r="H252" s="662" t="s">
        <v>593</v>
      </c>
      <c r="I252" s="662" t="s">
        <v>1001</v>
      </c>
      <c r="J252" s="662" t="s">
        <v>1002</v>
      </c>
      <c r="K252" s="662" t="s">
        <v>1003</v>
      </c>
      <c r="L252" s="663">
        <v>126.59</v>
      </c>
      <c r="M252" s="663">
        <v>126.59</v>
      </c>
      <c r="N252" s="662">
        <v>1</v>
      </c>
      <c r="O252" s="745">
        <v>0.5</v>
      </c>
      <c r="P252" s="663">
        <v>126.59</v>
      </c>
      <c r="Q252" s="678">
        <v>1</v>
      </c>
      <c r="R252" s="662">
        <v>1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32</v>
      </c>
      <c r="B253" s="662" t="s">
        <v>592</v>
      </c>
      <c r="C253" s="662" t="s">
        <v>5109</v>
      </c>
      <c r="D253" s="743" t="s">
        <v>7937</v>
      </c>
      <c r="E253" s="744" t="s">
        <v>5131</v>
      </c>
      <c r="F253" s="662" t="s">
        <v>5106</v>
      </c>
      <c r="G253" s="662" t="s">
        <v>5394</v>
      </c>
      <c r="H253" s="662" t="s">
        <v>593</v>
      </c>
      <c r="I253" s="662" t="s">
        <v>5436</v>
      </c>
      <c r="J253" s="662" t="s">
        <v>1178</v>
      </c>
      <c r="K253" s="662" t="s">
        <v>3525</v>
      </c>
      <c r="L253" s="663">
        <v>26.37</v>
      </c>
      <c r="M253" s="663">
        <v>26.37</v>
      </c>
      <c r="N253" s="662">
        <v>1</v>
      </c>
      <c r="O253" s="745">
        <v>0.5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32</v>
      </c>
      <c r="B254" s="662" t="s">
        <v>592</v>
      </c>
      <c r="C254" s="662" t="s">
        <v>5109</v>
      </c>
      <c r="D254" s="743" t="s">
        <v>7937</v>
      </c>
      <c r="E254" s="744" t="s">
        <v>5131</v>
      </c>
      <c r="F254" s="662" t="s">
        <v>5106</v>
      </c>
      <c r="G254" s="662" t="s">
        <v>5394</v>
      </c>
      <c r="H254" s="662" t="s">
        <v>593</v>
      </c>
      <c r="I254" s="662" t="s">
        <v>5395</v>
      </c>
      <c r="J254" s="662" t="s">
        <v>5396</v>
      </c>
      <c r="K254" s="662" t="s">
        <v>5397</v>
      </c>
      <c r="L254" s="663">
        <v>29.54</v>
      </c>
      <c r="M254" s="663">
        <v>59.08</v>
      </c>
      <c r="N254" s="662">
        <v>2</v>
      </c>
      <c r="O254" s="745">
        <v>0.5</v>
      </c>
      <c r="P254" s="663">
        <v>59.08</v>
      </c>
      <c r="Q254" s="678">
        <v>1</v>
      </c>
      <c r="R254" s="662">
        <v>2</v>
      </c>
      <c r="S254" s="678">
        <v>1</v>
      </c>
      <c r="T254" s="745">
        <v>0.5</v>
      </c>
      <c r="U254" s="701">
        <v>1</v>
      </c>
    </row>
    <row r="255" spans="1:21" ht="14.4" customHeight="1" x14ac:dyDescent="0.3">
      <c r="A255" s="661">
        <v>32</v>
      </c>
      <c r="B255" s="662" t="s">
        <v>592</v>
      </c>
      <c r="C255" s="662" t="s">
        <v>5109</v>
      </c>
      <c r="D255" s="743" t="s">
        <v>7937</v>
      </c>
      <c r="E255" s="744" t="s">
        <v>5131</v>
      </c>
      <c r="F255" s="662" t="s">
        <v>5106</v>
      </c>
      <c r="G255" s="662" t="s">
        <v>5437</v>
      </c>
      <c r="H255" s="662" t="s">
        <v>593</v>
      </c>
      <c r="I255" s="662" t="s">
        <v>5438</v>
      </c>
      <c r="J255" s="662" t="s">
        <v>1457</v>
      </c>
      <c r="K255" s="662" t="s">
        <v>5364</v>
      </c>
      <c r="L255" s="663">
        <v>0</v>
      </c>
      <c r="M255" s="663">
        <v>0</v>
      </c>
      <c r="N255" s="662">
        <v>1</v>
      </c>
      <c r="O255" s="745">
        <v>0.5</v>
      </c>
      <c r="P255" s="663">
        <v>0</v>
      </c>
      <c r="Q255" s="678"/>
      <c r="R255" s="662">
        <v>1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32</v>
      </c>
      <c r="B256" s="662" t="s">
        <v>592</v>
      </c>
      <c r="C256" s="662" t="s">
        <v>5109</v>
      </c>
      <c r="D256" s="743" t="s">
        <v>7937</v>
      </c>
      <c r="E256" s="744" t="s">
        <v>5131</v>
      </c>
      <c r="F256" s="662" t="s">
        <v>5106</v>
      </c>
      <c r="G256" s="662" t="s">
        <v>5269</v>
      </c>
      <c r="H256" s="662" t="s">
        <v>593</v>
      </c>
      <c r="I256" s="662" t="s">
        <v>970</v>
      </c>
      <c r="J256" s="662" t="s">
        <v>5270</v>
      </c>
      <c r="K256" s="662" t="s">
        <v>5271</v>
      </c>
      <c r="L256" s="663">
        <v>88.76</v>
      </c>
      <c r="M256" s="663">
        <v>798.84</v>
      </c>
      <c r="N256" s="662">
        <v>9</v>
      </c>
      <c r="O256" s="745">
        <v>2.5</v>
      </c>
      <c r="P256" s="663">
        <v>621.32000000000005</v>
      </c>
      <c r="Q256" s="678">
        <v>0.77777777777777779</v>
      </c>
      <c r="R256" s="662">
        <v>7</v>
      </c>
      <c r="S256" s="678">
        <v>0.77777777777777779</v>
      </c>
      <c r="T256" s="745">
        <v>2</v>
      </c>
      <c r="U256" s="701">
        <v>0.8</v>
      </c>
    </row>
    <row r="257" spans="1:21" ht="14.4" customHeight="1" x14ac:dyDescent="0.3">
      <c r="A257" s="661">
        <v>32</v>
      </c>
      <c r="B257" s="662" t="s">
        <v>592</v>
      </c>
      <c r="C257" s="662" t="s">
        <v>5109</v>
      </c>
      <c r="D257" s="743" t="s">
        <v>7937</v>
      </c>
      <c r="E257" s="744" t="s">
        <v>5131</v>
      </c>
      <c r="F257" s="662" t="s">
        <v>5106</v>
      </c>
      <c r="G257" s="662" t="s">
        <v>5398</v>
      </c>
      <c r="H257" s="662" t="s">
        <v>593</v>
      </c>
      <c r="I257" s="662" t="s">
        <v>774</v>
      </c>
      <c r="J257" s="662" t="s">
        <v>775</v>
      </c>
      <c r="K257" s="662" t="s">
        <v>5399</v>
      </c>
      <c r="L257" s="663">
        <v>733.55</v>
      </c>
      <c r="M257" s="663">
        <v>733.55</v>
      </c>
      <c r="N257" s="662">
        <v>1</v>
      </c>
      <c r="O257" s="745">
        <v>0.5</v>
      </c>
      <c r="P257" s="663">
        <v>733.55</v>
      </c>
      <c r="Q257" s="678">
        <v>1</v>
      </c>
      <c r="R257" s="662">
        <v>1</v>
      </c>
      <c r="S257" s="678">
        <v>1</v>
      </c>
      <c r="T257" s="745">
        <v>0.5</v>
      </c>
      <c r="U257" s="701">
        <v>1</v>
      </c>
    </row>
    <row r="258" spans="1:21" ht="14.4" customHeight="1" x14ac:dyDescent="0.3">
      <c r="A258" s="661">
        <v>32</v>
      </c>
      <c r="B258" s="662" t="s">
        <v>592</v>
      </c>
      <c r="C258" s="662" t="s">
        <v>5109</v>
      </c>
      <c r="D258" s="743" t="s">
        <v>7937</v>
      </c>
      <c r="E258" s="744" t="s">
        <v>5131</v>
      </c>
      <c r="F258" s="662" t="s">
        <v>5106</v>
      </c>
      <c r="G258" s="662" t="s">
        <v>5439</v>
      </c>
      <c r="H258" s="662" t="s">
        <v>2438</v>
      </c>
      <c r="I258" s="662" t="s">
        <v>2503</v>
      </c>
      <c r="J258" s="662" t="s">
        <v>2504</v>
      </c>
      <c r="K258" s="662" t="s">
        <v>2505</v>
      </c>
      <c r="L258" s="663">
        <v>0</v>
      </c>
      <c r="M258" s="663">
        <v>0</v>
      </c>
      <c r="N258" s="662">
        <v>1</v>
      </c>
      <c r="O258" s="745">
        <v>0.5</v>
      </c>
      <c r="P258" s="663">
        <v>0</v>
      </c>
      <c r="Q258" s="678"/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32</v>
      </c>
      <c r="B259" s="662" t="s">
        <v>592</v>
      </c>
      <c r="C259" s="662" t="s">
        <v>5109</v>
      </c>
      <c r="D259" s="743" t="s">
        <v>7937</v>
      </c>
      <c r="E259" s="744" t="s">
        <v>5131</v>
      </c>
      <c r="F259" s="662" t="s">
        <v>5106</v>
      </c>
      <c r="G259" s="662" t="s">
        <v>5276</v>
      </c>
      <c r="H259" s="662" t="s">
        <v>593</v>
      </c>
      <c r="I259" s="662" t="s">
        <v>5440</v>
      </c>
      <c r="J259" s="662" t="s">
        <v>5441</v>
      </c>
      <c r="K259" s="662" t="s">
        <v>5442</v>
      </c>
      <c r="L259" s="663">
        <v>115.26</v>
      </c>
      <c r="M259" s="663">
        <v>115.26</v>
      </c>
      <c r="N259" s="662">
        <v>1</v>
      </c>
      <c r="O259" s="745">
        <v>0.5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32</v>
      </c>
      <c r="B260" s="662" t="s">
        <v>592</v>
      </c>
      <c r="C260" s="662" t="s">
        <v>5109</v>
      </c>
      <c r="D260" s="743" t="s">
        <v>7937</v>
      </c>
      <c r="E260" s="744" t="s">
        <v>5131</v>
      </c>
      <c r="F260" s="662" t="s">
        <v>5106</v>
      </c>
      <c r="G260" s="662" t="s">
        <v>5443</v>
      </c>
      <c r="H260" s="662" t="s">
        <v>2438</v>
      </c>
      <c r="I260" s="662" t="s">
        <v>5444</v>
      </c>
      <c r="J260" s="662" t="s">
        <v>2584</v>
      </c>
      <c r="K260" s="662" t="s">
        <v>5445</v>
      </c>
      <c r="L260" s="663">
        <v>0</v>
      </c>
      <c r="M260" s="663">
        <v>0</v>
      </c>
      <c r="N260" s="662">
        <v>1</v>
      </c>
      <c r="O260" s="745">
        <v>0.5</v>
      </c>
      <c r="P260" s="663">
        <v>0</v>
      </c>
      <c r="Q260" s="678"/>
      <c r="R260" s="662">
        <v>1</v>
      </c>
      <c r="S260" s="678">
        <v>1</v>
      </c>
      <c r="T260" s="745">
        <v>0.5</v>
      </c>
      <c r="U260" s="701">
        <v>1</v>
      </c>
    </row>
    <row r="261" spans="1:21" ht="14.4" customHeight="1" x14ac:dyDescent="0.3">
      <c r="A261" s="661">
        <v>32</v>
      </c>
      <c r="B261" s="662" t="s">
        <v>592</v>
      </c>
      <c r="C261" s="662" t="s">
        <v>5109</v>
      </c>
      <c r="D261" s="743" t="s">
        <v>7937</v>
      </c>
      <c r="E261" s="744" t="s">
        <v>5131</v>
      </c>
      <c r="F261" s="662" t="s">
        <v>5106</v>
      </c>
      <c r="G261" s="662" t="s">
        <v>5168</v>
      </c>
      <c r="H261" s="662" t="s">
        <v>593</v>
      </c>
      <c r="I261" s="662" t="s">
        <v>814</v>
      </c>
      <c r="J261" s="662" t="s">
        <v>5170</v>
      </c>
      <c r="K261" s="662" t="s">
        <v>5446</v>
      </c>
      <c r="L261" s="663">
        <v>0</v>
      </c>
      <c r="M261" s="663">
        <v>0</v>
      </c>
      <c r="N261" s="662">
        <v>4</v>
      </c>
      <c r="O261" s="745">
        <v>1.5</v>
      </c>
      <c r="P261" s="663">
        <v>0</v>
      </c>
      <c r="Q261" s="678"/>
      <c r="R261" s="662">
        <v>1</v>
      </c>
      <c r="S261" s="678">
        <v>0.25</v>
      </c>
      <c r="T261" s="745">
        <v>0.5</v>
      </c>
      <c r="U261" s="701">
        <v>0.33333333333333331</v>
      </c>
    </row>
    <row r="262" spans="1:21" ht="14.4" customHeight="1" x14ac:dyDescent="0.3">
      <c r="A262" s="661">
        <v>32</v>
      </c>
      <c r="B262" s="662" t="s">
        <v>592</v>
      </c>
      <c r="C262" s="662" t="s">
        <v>5109</v>
      </c>
      <c r="D262" s="743" t="s">
        <v>7937</v>
      </c>
      <c r="E262" s="744" t="s">
        <v>5131</v>
      </c>
      <c r="F262" s="662" t="s">
        <v>5106</v>
      </c>
      <c r="G262" s="662" t="s">
        <v>5281</v>
      </c>
      <c r="H262" s="662" t="s">
        <v>2438</v>
      </c>
      <c r="I262" s="662" t="s">
        <v>2533</v>
      </c>
      <c r="J262" s="662" t="s">
        <v>2534</v>
      </c>
      <c r="K262" s="662" t="s">
        <v>4807</v>
      </c>
      <c r="L262" s="663">
        <v>73.45</v>
      </c>
      <c r="M262" s="663">
        <v>73.45</v>
      </c>
      <c r="N262" s="662">
        <v>1</v>
      </c>
      <c r="O262" s="745">
        <v>0.5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32</v>
      </c>
      <c r="B263" s="662" t="s">
        <v>592</v>
      </c>
      <c r="C263" s="662" t="s">
        <v>5109</v>
      </c>
      <c r="D263" s="743" t="s">
        <v>7937</v>
      </c>
      <c r="E263" s="744" t="s">
        <v>5131</v>
      </c>
      <c r="F263" s="662" t="s">
        <v>5106</v>
      </c>
      <c r="G263" s="662" t="s">
        <v>5447</v>
      </c>
      <c r="H263" s="662" t="s">
        <v>593</v>
      </c>
      <c r="I263" s="662" t="s">
        <v>5448</v>
      </c>
      <c r="J263" s="662" t="s">
        <v>5449</v>
      </c>
      <c r="K263" s="662" t="s">
        <v>5450</v>
      </c>
      <c r="L263" s="663">
        <v>285.89</v>
      </c>
      <c r="M263" s="663">
        <v>285.89</v>
      </c>
      <c r="N263" s="662">
        <v>1</v>
      </c>
      <c r="O263" s="745">
        <v>0.5</v>
      </c>
      <c r="P263" s="663">
        <v>285.89</v>
      </c>
      <c r="Q263" s="678">
        <v>1</v>
      </c>
      <c r="R263" s="662">
        <v>1</v>
      </c>
      <c r="S263" s="678">
        <v>1</v>
      </c>
      <c r="T263" s="745">
        <v>0.5</v>
      </c>
      <c r="U263" s="701">
        <v>1</v>
      </c>
    </row>
    <row r="264" spans="1:21" ht="14.4" customHeight="1" x14ac:dyDescent="0.3">
      <c r="A264" s="661">
        <v>32</v>
      </c>
      <c r="B264" s="662" t="s">
        <v>592</v>
      </c>
      <c r="C264" s="662" t="s">
        <v>5109</v>
      </c>
      <c r="D264" s="743" t="s">
        <v>7937</v>
      </c>
      <c r="E264" s="744" t="s">
        <v>5131</v>
      </c>
      <c r="F264" s="662" t="s">
        <v>5106</v>
      </c>
      <c r="G264" s="662" t="s">
        <v>5400</v>
      </c>
      <c r="H264" s="662" t="s">
        <v>2438</v>
      </c>
      <c r="I264" s="662" t="s">
        <v>2495</v>
      </c>
      <c r="J264" s="662" t="s">
        <v>2496</v>
      </c>
      <c r="K264" s="662" t="s">
        <v>1760</v>
      </c>
      <c r="L264" s="663">
        <v>37.159999999999997</v>
      </c>
      <c r="M264" s="663">
        <v>74.319999999999993</v>
      </c>
      <c r="N264" s="662">
        <v>2</v>
      </c>
      <c r="O264" s="745">
        <v>1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32</v>
      </c>
      <c r="B265" s="662" t="s">
        <v>592</v>
      </c>
      <c r="C265" s="662" t="s">
        <v>5109</v>
      </c>
      <c r="D265" s="743" t="s">
        <v>7937</v>
      </c>
      <c r="E265" s="744" t="s">
        <v>5131</v>
      </c>
      <c r="F265" s="662" t="s">
        <v>5106</v>
      </c>
      <c r="G265" s="662" t="s">
        <v>5282</v>
      </c>
      <c r="H265" s="662" t="s">
        <v>593</v>
      </c>
      <c r="I265" s="662" t="s">
        <v>1037</v>
      </c>
      <c r="J265" s="662" t="s">
        <v>5283</v>
      </c>
      <c r="K265" s="662" t="s">
        <v>5284</v>
      </c>
      <c r="L265" s="663">
        <v>53.57</v>
      </c>
      <c r="M265" s="663">
        <v>107.14</v>
      </c>
      <c r="N265" s="662">
        <v>2</v>
      </c>
      <c r="O265" s="745">
        <v>0.5</v>
      </c>
      <c r="P265" s="663">
        <v>107.14</v>
      </c>
      <c r="Q265" s="678">
        <v>1</v>
      </c>
      <c r="R265" s="662">
        <v>2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32</v>
      </c>
      <c r="B266" s="662" t="s">
        <v>592</v>
      </c>
      <c r="C266" s="662" t="s">
        <v>5109</v>
      </c>
      <c r="D266" s="743" t="s">
        <v>7937</v>
      </c>
      <c r="E266" s="744" t="s">
        <v>5131</v>
      </c>
      <c r="F266" s="662" t="s">
        <v>5106</v>
      </c>
      <c r="G266" s="662" t="s">
        <v>5172</v>
      </c>
      <c r="H266" s="662" t="s">
        <v>2438</v>
      </c>
      <c r="I266" s="662" t="s">
        <v>2617</v>
      </c>
      <c r="J266" s="662" t="s">
        <v>4830</v>
      </c>
      <c r="K266" s="662" t="s">
        <v>4831</v>
      </c>
      <c r="L266" s="663">
        <v>105.46</v>
      </c>
      <c r="M266" s="663">
        <v>105.46</v>
      </c>
      <c r="N266" s="662">
        <v>1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32</v>
      </c>
      <c r="B267" s="662" t="s">
        <v>592</v>
      </c>
      <c r="C267" s="662" t="s">
        <v>5109</v>
      </c>
      <c r="D267" s="743" t="s">
        <v>7937</v>
      </c>
      <c r="E267" s="744" t="s">
        <v>5131</v>
      </c>
      <c r="F267" s="662" t="s">
        <v>5106</v>
      </c>
      <c r="G267" s="662" t="s">
        <v>5175</v>
      </c>
      <c r="H267" s="662" t="s">
        <v>2438</v>
      </c>
      <c r="I267" s="662" t="s">
        <v>5451</v>
      </c>
      <c r="J267" s="662" t="s">
        <v>2474</v>
      </c>
      <c r="K267" s="662" t="s">
        <v>5452</v>
      </c>
      <c r="L267" s="663">
        <v>0</v>
      </c>
      <c r="M267" s="663">
        <v>0</v>
      </c>
      <c r="N267" s="662">
        <v>5</v>
      </c>
      <c r="O267" s="745">
        <v>2.5</v>
      </c>
      <c r="P267" s="663">
        <v>0</v>
      </c>
      <c r="Q267" s="678"/>
      <c r="R267" s="662">
        <v>4</v>
      </c>
      <c r="S267" s="678">
        <v>0.8</v>
      </c>
      <c r="T267" s="745">
        <v>2</v>
      </c>
      <c r="U267" s="701">
        <v>0.8</v>
      </c>
    </row>
    <row r="268" spans="1:21" ht="14.4" customHeight="1" x14ac:dyDescent="0.3">
      <c r="A268" s="661">
        <v>32</v>
      </c>
      <c r="B268" s="662" t="s">
        <v>592</v>
      </c>
      <c r="C268" s="662" t="s">
        <v>5109</v>
      </c>
      <c r="D268" s="743" t="s">
        <v>7937</v>
      </c>
      <c r="E268" s="744" t="s">
        <v>5131</v>
      </c>
      <c r="F268" s="662" t="s">
        <v>5106</v>
      </c>
      <c r="G268" s="662" t="s">
        <v>5175</v>
      </c>
      <c r="H268" s="662" t="s">
        <v>2438</v>
      </c>
      <c r="I268" s="662" t="s">
        <v>2679</v>
      </c>
      <c r="J268" s="662" t="s">
        <v>2474</v>
      </c>
      <c r="K268" s="662" t="s">
        <v>4813</v>
      </c>
      <c r="L268" s="663">
        <v>407.55</v>
      </c>
      <c r="M268" s="663">
        <v>407.55</v>
      </c>
      <c r="N268" s="662">
        <v>1</v>
      </c>
      <c r="O268" s="745">
        <v>0.5</v>
      </c>
      <c r="P268" s="663">
        <v>407.55</v>
      </c>
      <c r="Q268" s="678">
        <v>1</v>
      </c>
      <c r="R268" s="662">
        <v>1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32</v>
      </c>
      <c r="B269" s="662" t="s">
        <v>592</v>
      </c>
      <c r="C269" s="662" t="s">
        <v>5109</v>
      </c>
      <c r="D269" s="743" t="s">
        <v>7937</v>
      </c>
      <c r="E269" s="744" t="s">
        <v>5131</v>
      </c>
      <c r="F269" s="662" t="s">
        <v>5106</v>
      </c>
      <c r="G269" s="662" t="s">
        <v>5175</v>
      </c>
      <c r="H269" s="662" t="s">
        <v>2438</v>
      </c>
      <c r="I269" s="662" t="s">
        <v>2682</v>
      </c>
      <c r="J269" s="662" t="s">
        <v>2474</v>
      </c>
      <c r="K269" s="662" t="s">
        <v>4816</v>
      </c>
      <c r="L269" s="663">
        <v>543.39</v>
      </c>
      <c r="M269" s="663">
        <v>4347.12</v>
      </c>
      <c r="N269" s="662">
        <v>8</v>
      </c>
      <c r="O269" s="745">
        <v>1</v>
      </c>
      <c r="P269" s="663">
        <v>4347.12</v>
      </c>
      <c r="Q269" s="678">
        <v>1</v>
      </c>
      <c r="R269" s="662">
        <v>8</v>
      </c>
      <c r="S269" s="678">
        <v>1</v>
      </c>
      <c r="T269" s="745">
        <v>1</v>
      </c>
      <c r="U269" s="701">
        <v>1</v>
      </c>
    </row>
    <row r="270" spans="1:21" ht="14.4" customHeight="1" x14ac:dyDescent="0.3">
      <c r="A270" s="661">
        <v>32</v>
      </c>
      <c r="B270" s="662" t="s">
        <v>592</v>
      </c>
      <c r="C270" s="662" t="s">
        <v>5109</v>
      </c>
      <c r="D270" s="743" t="s">
        <v>7937</v>
      </c>
      <c r="E270" s="744" t="s">
        <v>5131</v>
      </c>
      <c r="F270" s="662" t="s">
        <v>5106</v>
      </c>
      <c r="G270" s="662" t="s">
        <v>5175</v>
      </c>
      <c r="H270" s="662" t="s">
        <v>2438</v>
      </c>
      <c r="I270" s="662" t="s">
        <v>2772</v>
      </c>
      <c r="J270" s="662" t="s">
        <v>2474</v>
      </c>
      <c r="K270" s="662" t="s">
        <v>4817</v>
      </c>
      <c r="L270" s="663">
        <v>163.01</v>
      </c>
      <c r="M270" s="663">
        <v>652.04</v>
      </c>
      <c r="N270" s="662">
        <v>4</v>
      </c>
      <c r="O270" s="745">
        <v>2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32</v>
      </c>
      <c r="B271" s="662" t="s">
        <v>592</v>
      </c>
      <c r="C271" s="662" t="s">
        <v>5109</v>
      </c>
      <c r="D271" s="743" t="s">
        <v>7937</v>
      </c>
      <c r="E271" s="744" t="s">
        <v>5131</v>
      </c>
      <c r="F271" s="662" t="s">
        <v>5106</v>
      </c>
      <c r="G271" s="662" t="s">
        <v>5175</v>
      </c>
      <c r="H271" s="662" t="s">
        <v>2438</v>
      </c>
      <c r="I271" s="662" t="s">
        <v>2473</v>
      </c>
      <c r="J271" s="662" t="s">
        <v>2474</v>
      </c>
      <c r="K271" s="662" t="s">
        <v>4814</v>
      </c>
      <c r="L271" s="663">
        <v>815.1</v>
      </c>
      <c r="M271" s="663">
        <v>1630.2</v>
      </c>
      <c r="N271" s="662">
        <v>2</v>
      </c>
      <c r="O271" s="745">
        <v>0.5</v>
      </c>
      <c r="P271" s="663">
        <v>1630.2</v>
      </c>
      <c r="Q271" s="678">
        <v>1</v>
      </c>
      <c r="R271" s="662">
        <v>2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32</v>
      </c>
      <c r="B272" s="662" t="s">
        <v>592</v>
      </c>
      <c r="C272" s="662" t="s">
        <v>5109</v>
      </c>
      <c r="D272" s="743" t="s">
        <v>7937</v>
      </c>
      <c r="E272" s="744" t="s">
        <v>5131</v>
      </c>
      <c r="F272" s="662" t="s">
        <v>5106</v>
      </c>
      <c r="G272" s="662" t="s">
        <v>5175</v>
      </c>
      <c r="H272" s="662" t="s">
        <v>2438</v>
      </c>
      <c r="I272" s="662" t="s">
        <v>2477</v>
      </c>
      <c r="J272" s="662" t="s">
        <v>2474</v>
      </c>
      <c r="K272" s="662" t="s">
        <v>4818</v>
      </c>
      <c r="L272" s="663">
        <v>923.74</v>
      </c>
      <c r="M272" s="663">
        <v>3694.96</v>
      </c>
      <c r="N272" s="662">
        <v>4</v>
      </c>
      <c r="O272" s="745">
        <v>0.5</v>
      </c>
      <c r="P272" s="663">
        <v>3694.96</v>
      </c>
      <c r="Q272" s="678">
        <v>1</v>
      </c>
      <c r="R272" s="662">
        <v>4</v>
      </c>
      <c r="S272" s="678">
        <v>1</v>
      </c>
      <c r="T272" s="745">
        <v>0.5</v>
      </c>
      <c r="U272" s="701">
        <v>1</v>
      </c>
    </row>
    <row r="273" spans="1:21" ht="14.4" customHeight="1" x14ac:dyDescent="0.3">
      <c r="A273" s="661">
        <v>32</v>
      </c>
      <c r="B273" s="662" t="s">
        <v>592</v>
      </c>
      <c r="C273" s="662" t="s">
        <v>5109</v>
      </c>
      <c r="D273" s="743" t="s">
        <v>7937</v>
      </c>
      <c r="E273" s="744" t="s">
        <v>5131</v>
      </c>
      <c r="F273" s="662" t="s">
        <v>5106</v>
      </c>
      <c r="G273" s="662" t="s">
        <v>5175</v>
      </c>
      <c r="H273" s="662" t="s">
        <v>2438</v>
      </c>
      <c r="I273" s="662" t="s">
        <v>2556</v>
      </c>
      <c r="J273" s="662" t="s">
        <v>2557</v>
      </c>
      <c r="K273" s="662" t="s">
        <v>4819</v>
      </c>
      <c r="L273" s="663">
        <v>1847.49</v>
      </c>
      <c r="M273" s="663">
        <v>7389.96</v>
      </c>
      <c r="N273" s="662">
        <v>4</v>
      </c>
      <c r="O273" s="745">
        <v>1</v>
      </c>
      <c r="P273" s="663">
        <v>7389.96</v>
      </c>
      <c r="Q273" s="678">
        <v>1</v>
      </c>
      <c r="R273" s="662">
        <v>4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32</v>
      </c>
      <c r="B274" s="662" t="s">
        <v>592</v>
      </c>
      <c r="C274" s="662" t="s">
        <v>5109</v>
      </c>
      <c r="D274" s="743" t="s">
        <v>7937</v>
      </c>
      <c r="E274" s="744" t="s">
        <v>5131</v>
      </c>
      <c r="F274" s="662" t="s">
        <v>5106</v>
      </c>
      <c r="G274" s="662" t="s">
        <v>5453</v>
      </c>
      <c r="H274" s="662" t="s">
        <v>593</v>
      </c>
      <c r="I274" s="662" t="s">
        <v>5454</v>
      </c>
      <c r="J274" s="662" t="s">
        <v>5455</v>
      </c>
      <c r="K274" s="662" t="s">
        <v>5456</v>
      </c>
      <c r="L274" s="663">
        <v>134.47999999999999</v>
      </c>
      <c r="M274" s="663">
        <v>268.95999999999998</v>
      </c>
      <c r="N274" s="662">
        <v>2</v>
      </c>
      <c r="O274" s="745">
        <v>0.5</v>
      </c>
      <c r="P274" s="663">
        <v>268.95999999999998</v>
      </c>
      <c r="Q274" s="678">
        <v>1</v>
      </c>
      <c r="R274" s="662">
        <v>2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32</v>
      </c>
      <c r="B275" s="662" t="s">
        <v>592</v>
      </c>
      <c r="C275" s="662" t="s">
        <v>5109</v>
      </c>
      <c r="D275" s="743" t="s">
        <v>7937</v>
      </c>
      <c r="E275" s="744" t="s">
        <v>5131</v>
      </c>
      <c r="F275" s="662" t="s">
        <v>5106</v>
      </c>
      <c r="G275" s="662" t="s">
        <v>5295</v>
      </c>
      <c r="H275" s="662" t="s">
        <v>593</v>
      </c>
      <c r="I275" s="662" t="s">
        <v>2944</v>
      </c>
      <c r="J275" s="662" t="s">
        <v>2945</v>
      </c>
      <c r="K275" s="662" t="s">
        <v>5296</v>
      </c>
      <c r="L275" s="663">
        <v>66.819999999999993</v>
      </c>
      <c r="M275" s="663">
        <v>133.63999999999999</v>
      </c>
      <c r="N275" s="662">
        <v>2</v>
      </c>
      <c r="O275" s="745">
        <v>1.5</v>
      </c>
      <c r="P275" s="663">
        <v>133.63999999999999</v>
      </c>
      <c r="Q275" s="678">
        <v>1</v>
      </c>
      <c r="R275" s="662">
        <v>2</v>
      </c>
      <c r="S275" s="678">
        <v>1</v>
      </c>
      <c r="T275" s="745">
        <v>1.5</v>
      </c>
      <c r="U275" s="701">
        <v>1</v>
      </c>
    </row>
    <row r="276" spans="1:21" ht="14.4" customHeight="1" x14ac:dyDescent="0.3">
      <c r="A276" s="661">
        <v>32</v>
      </c>
      <c r="B276" s="662" t="s">
        <v>592</v>
      </c>
      <c r="C276" s="662" t="s">
        <v>5109</v>
      </c>
      <c r="D276" s="743" t="s">
        <v>7937</v>
      </c>
      <c r="E276" s="744" t="s">
        <v>5131</v>
      </c>
      <c r="F276" s="662" t="s">
        <v>5106</v>
      </c>
      <c r="G276" s="662" t="s">
        <v>5295</v>
      </c>
      <c r="H276" s="662" t="s">
        <v>593</v>
      </c>
      <c r="I276" s="662" t="s">
        <v>2944</v>
      </c>
      <c r="J276" s="662" t="s">
        <v>2945</v>
      </c>
      <c r="K276" s="662" t="s">
        <v>5296</v>
      </c>
      <c r="L276" s="663">
        <v>78.33</v>
      </c>
      <c r="M276" s="663">
        <v>626.64</v>
      </c>
      <c r="N276" s="662">
        <v>8</v>
      </c>
      <c r="O276" s="745">
        <v>2.5</v>
      </c>
      <c r="P276" s="663">
        <v>626.64</v>
      </c>
      <c r="Q276" s="678">
        <v>1</v>
      </c>
      <c r="R276" s="662">
        <v>8</v>
      </c>
      <c r="S276" s="678">
        <v>1</v>
      </c>
      <c r="T276" s="745">
        <v>2.5</v>
      </c>
      <c r="U276" s="701">
        <v>1</v>
      </c>
    </row>
    <row r="277" spans="1:21" ht="14.4" customHeight="1" x14ac:dyDescent="0.3">
      <c r="A277" s="661">
        <v>32</v>
      </c>
      <c r="B277" s="662" t="s">
        <v>592</v>
      </c>
      <c r="C277" s="662" t="s">
        <v>5109</v>
      </c>
      <c r="D277" s="743" t="s">
        <v>7937</v>
      </c>
      <c r="E277" s="744" t="s">
        <v>5131</v>
      </c>
      <c r="F277" s="662" t="s">
        <v>5106</v>
      </c>
      <c r="G277" s="662" t="s">
        <v>5176</v>
      </c>
      <c r="H277" s="662" t="s">
        <v>593</v>
      </c>
      <c r="I277" s="662" t="s">
        <v>5457</v>
      </c>
      <c r="J277" s="662" t="s">
        <v>5458</v>
      </c>
      <c r="K277" s="662" t="s">
        <v>5459</v>
      </c>
      <c r="L277" s="663">
        <v>201.73</v>
      </c>
      <c r="M277" s="663">
        <v>403.46</v>
      </c>
      <c r="N277" s="662">
        <v>2</v>
      </c>
      <c r="O277" s="745">
        <v>1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32</v>
      </c>
      <c r="B278" s="662" t="s">
        <v>592</v>
      </c>
      <c r="C278" s="662" t="s">
        <v>5109</v>
      </c>
      <c r="D278" s="743" t="s">
        <v>7937</v>
      </c>
      <c r="E278" s="744" t="s">
        <v>5131</v>
      </c>
      <c r="F278" s="662" t="s">
        <v>5106</v>
      </c>
      <c r="G278" s="662" t="s">
        <v>5176</v>
      </c>
      <c r="H278" s="662" t="s">
        <v>593</v>
      </c>
      <c r="I278" s="662" t="s">
        <v>5460</v>
      </c>
      <c r="J278" s="662" t="s">
        <v>5461</v>
      </c>
      <c r="K278" s="662" t="s">
        <v>5462</v>
      </c>
      <c r="L278" s="663">
        <v>334.66</v>
      </c>
      <c r="M278" s="663">
        <v>334.66</v>
      </c>
      <c r="N278" s="662">
        <v>1</v>
      </c>
      <c r="O278" s="745">
        <v>0.5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32</v>
      </c>
      <c r="B279" s="662" t="s">
        <v>592</v>
      </c>
      <c r="C279" s="662" t="s">
        <v>5109</v>
      </c>
      <c r="D279" s="743" t="s">
        <v>7937</v>
      </c>
      <c r="E279" s="744" t="s">
        <v>5131</v>
      </c>
      <c r="F279" s="662" t="s">
        <v>5106</v>
      </c>
      <c r="G279" s="662" t="s">
        <v>5176</v>
      </c>
      <c r="H279" s="662" t="s">
        <v>593</v>
      </c>
      <c r="I279" s="662" t="s">
        <v>5365</v>
      </c>
      <c r="J279" s="662" t="s">
        <v>5178</v>
      </c>
      <c r="K279" s="662" t="s">
        <v>830</v>
      </c>
      <c r="L279" s="663">
        <v>301.2</v>
      </c>
      <c r="M279" s="663">
        <v>1204.8</v>
      </c>
      <c r="N279" s="662">
        <v>4</v>
      </c>
      <c r="O279" s="745">
        <v>2</v>
      </c>
      <c r="P279" s="663">
        <v>1204.8</v>
      </c>
      <c r="Q279" s="678">
        <v>1</v>
      </c>
      <c r="R279" s="662">
        <v>4</v>
      </c>
      <c r="S279" s="678">
        <v>1</v>
      </c>
      <c r="T279" s="745">
        <v>2</v>
      </c>
      <c r="U279" s="701">
        <v>1</v>
      </c>
    </row>
    <row r="280" spans="1:21" ht="14.4" customHeight="1" x14ac:dyDescent="0.3">
      <c r="A280" s="661">
        <v>32</v>
      </c>
      <c r="B280" s="662" t="s">
        <v>592</v>
      </c>
      <c r="C280" s="662" t="s">
        <v>5109</v>
      </c>
      <c r="D280" s="743" t="s">
        <v>7937</v>
      </c>
      <c r="E280" s="744" t="s">
        <v>5131</v>
      </c>
      <c r="F280" s="662" t="s">
        <v>5106</v>
      </c>
      <c r="G280" s="662" t="s">
        <v>5176</v>
      </c>
      <c r="H280" s="662" t="s">
        <v>593</v>
      </c>
      <c r="I280" s="662" t="s">
        <v>5365</v>
      </c>
      <c r="J280" s="662" t="s">
        <v>5178</v>
      </c>
      <c r="K280" s="662" t="s">
        <v>830</v>
      </c>
      <c r="L280" s="663">
        <v>185.26</v>
      </c>
      <c r="M280" s="663">
        <v>1296.82</v>
      </c>
      <c r="N280" s="662">
        <v>7</v>
      </c>
      <c r="O280" s="745">
        <v>3.5</v>
      </c>
      <c r="P280" s="663">
        <v>1296.82</v>
      </c>
      <c r="Q280" s="678">
        <v>1</v>
      </c>
      <c r="R280" s="662">
        <v>7</v>
      </c>
      <c r="S280" s="678">
        <v>1</v>
      </c>
      <c r="T280" s="745">
        <v>3.5</v>
      </c>
      <c r="U280" s="701">
        <v>1</v>
      </c>
    </row>
    <row r="281" spans="1:21" ht="14.4" customHeight="1" x14ac:dyDescent="0.3">
      <c r="A281" s="661">
        <v>32</v>
      </c>
      <c r="B281" s="662" t="s">
        <v>592</v>
      </c>
      <c r="C281" s="662" t="s">
        <v>5109</v>
      </c>
      <c r="D281" s="743" t="s">
        <v>7937</v>
      </c>
      <c r="E281" s="744" t="s">
        <v>5131</v>
      </c>
      <c r="F281" s="662" t="s">
        <v>5106</v>
      </c>
      <c r="G281" s="662" t="s">
        <v>5176</v>
      </c>
      <c r="H281" s="662" t="s">
        <v>593</v>
      </c>
      <c r="I281" s="662" t="s">
        <v>829</v>
      </c>
      <c r="J281" s="662" t="s">
        <v>826</v>
      </c>
      <c r="K281" s="662" t="s">
        <v>830</v>
      </c>
      <c r="L281" s="663">
        <v>185.26</v>
      </c>
      <c r="M281" s="663">
        <v>926.3</v>
      </c>
      <c r="N281" s="662">
        <v>5</v>
      </c>
      <c r="O281" s="745">
        <v>3</v>
      </c>
      <c r="P281" s="663">
        <v>741.04</v>
      </c>
      <c r="Q281" s="678">
        <v>0.8</v>
      </c>
      <c r="R281" s="662">
        <v>4</v>
      </c>
      <c r="S281" s="678">
        <v>0.8</v>
      </c>
      <c r="T281" s="745">
        <v>2.5</v>
      </c>
      <c r="U281" s="701">
        <v>0.83333333333333337</v>
      </c>
    </row>
    <row r="282" spans="1:21" ht="14.4" customHeight="1" x14ac:dyDescent="0.3">
      <c r="A282" s="661">
        <v>32</v>
      </c>
      <c r="B282" s="662" t="s">
        <v>592</v>
      </c>
      <c r="C282" s="662" t="s">
        <v>5109</v>
      </c>
      <c r="D282" s="743" t="s">
        <v>7937</v>
      </c>
      <c r="E282" s="744" t="s">
        <v>5131</v>
      </c>
      <c r="F282" s="662" t="s">
        <v>5106</v>
      </c>
      <c r="G282" s="662" t="s">
        <v>5366</v>
      </c>
      <c r="H282" s="662" t="s">
        <v>593</v>
      </c>
      <c r="I282" s="662" t="s">
        <v>1850</v>
      </c>
      <c r="J282" s="662" t="s">
        <v>5463</v>
      </c>
      <c r="K282" s="662" t="s">
        <v>5464</v>
      </c>
      <c r="L282" s="663">
        <v>0</v>
      </c>
      <c r="M282" s="663">
        <v>0</v>
      </c>
      <c r="N282" s="662">
        <v>1</v>
      </c>
      <c r="O282" s="745">
        <v>0.5</v>
      </c>
      <c r="P282" s="663"/>
      <c r="Q282" s="678"/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32</v>
      </c>
      <c r="B283" s="662" t="s">
        <v>592</v>
      </c>
      <c r="C283" s="662" t="s">
        <v>5109</v>
      </c>
      <c r="D283" s="743" t="s">
        <v>7937</v>
      </c>
      <c r="E283" s="744" t="s">
        <v>5131</v>
      </c>
      <c r="F283" s="662" t="s">
        <v>5106</v>
      </c>
      <c r="G283" s="662" t="s">
        <v>5465</v>
      </c>
      <c r="H283" s="662" t="s">
        <v>2438</v>
      </c>
      <c r="I283" s="662" t="s">
        <v>2590</v>
      </c>
      <c r="J283" s="662" t="s">
        <v>2588</v>
      </c>
      <c r="K283" s="662" t="s">
        <v>2591</v>
      </c>
      <c r="L283" s="663">
        <v>144.81</v>
      </c>
      <c r="M283" s="663">
        <v>289.62</v>
      </c>
      <c r="N283" s="662">
        <v>2</v>
      </c>
      <c r="O283" s="745">
        <v>1</v>
      </c>
      <c r="P283" s="663">
        <v>144.81</v>
      </c>
      <c r="Q283" s="678">
        <v>0.5</v>
      </c>
      <c r="R283" s="662">
        <v>1</v>
      </c>
      <c r="S283" s="678">
        <v>0.5</v>
      </c>
      <c r="T283" s="745">
        <v>0.5</v>
      </c>
      <c r="U283" s="701">
        <v>0.5</v>
      </c>
    </row>
    <row r="284" spans="1:21" ht="14.4" customHeight="1" x14ac:dyDescent="0.3">
      <c r="A284" s="661">
        <v>32</v>
      </c>
      <c r="B284" s="662" t="s">
        <v>592</v>
      </c>
      <c r="C284" s="662" t="s">
        <v>5109</v>
      </c>
      <c r="D284" s="743" t="s">
        <v>7937</v>
      </c>
      <c r="E284" s="744" t="s">
        <v>5131</v>
      </c>
      <c r="F284" s="662" t="s">
        <v>5106</v>
      </c>
      <c r="G284" s="662" t="s">
        <v>5370</v>
      </c>
      <c r="H284" s="662" t="s">
        <v>593</v>
      </c>
      <c r="I284" s="662" t="s">
        <v>2197</v>
      </c>
      <c r="J284" s="662" t="s">
        <v>2198</v>
      </c>
      <c r="K284" s="662" t="s">
        <v>1306</v>
      </c>
      <c r="L284" s="663">
        <v>108.44</v>
      </c>
      <c r="M284" s="663">
        <v>216.88</v>
      </c>
      <c r="N284" s="662">
        <v>2</v>
      </c>
      <c r="O284" s="745">
        <v>0.5</v>
      </c>
      <c r="P284" s="663">
        <v>216.88</v>
      </c>
      <c r="Q284" s="678">
        <v>1</v>
      </c>
      <c r="R284" s="662">
        <v>2</v>
      </c>
      <c r="S284" s="678">
        <v>1</v>
      </c>
      <c r="T284" s="745">
        <v>0.5</v>
      </c>
      <c r="U284" s="701">
        <v>1</v>
      </c>
    </row>
    <row r="285" spans="1:21" ht="14.4" customHeight="1" x14ac:dyDescent="0.3">
      <c r="A285" s="661">
        <v>32</v>
      </c>
      <c r="B285" s="662" t="s">
        <v>592</v>
      </c>
      <c r="C285" s="662" t="s">
        <v>5109</v>
      </c>
      <c r="D285" s="743" t="s">
        <v>7937</v>
      </c>
      <c r="E285" s="744" t="s">
        <v>5131</v>
      </c>
      <c r="F285" s="662" t="s">
        <v>5106</v>
      </c>
      <c r="G285" s="662" t="s">
        <v>5466</v>
      </c>
      <c r="H285" s="662" t="s">
        <v>2438</v>
      </c>
      <c r="I285" s="662" t="s">
        <v>5467</v>
      </c>
      <c r="J285" s="662" t="s">
        <v>5468</v>
      </c>
      <c r="K285" s="662" t="s">
        <v>2865</v>
      </c>
      <c r="L285" s="663">
        <v>132.34</v>
      </c>
      <c r="M285" s="663">
        <v>397.02</v>
      </c>
      <c r="N285" s="662">
        <v>3</v>
      </c>
      <c r="O285" s="745">
        <v>1</v>
      </c>
      <c r="P285" s="663">
        <v>397.02</v>
      </c>
      <c r="Q285" s="678">
        <v>1</v>
      </c>
      <c r="R285" s="662">
        <v>3</v>
      </c>
      <c r="S285" s="678">
        <v>1</v>
      </c>
      <c r="T285" s="745">
        <v>1</v>
      </c>
      <c r="U285" s="701">
        <v>1</v>
      </c>
    </row>
    <row r="286" spans="1:21" ht="14.4" customHeight="1" x14ac:dyDescent="0.3">
      <c r="A286" s="661">
        <v>32</v>
      </c>
      <c r="B286" s="662" t="s">
        <v>592</v>
      </c>
      <c r="C286" s="662" t="s">
        <v>5109</v>
      </c>
      <c r="D286" s="743" t="s">
        <v>7937</v>
      </c>
      <c r="E286" s="744" t="s">
        <v>5131</v>
      </c>
      <c r="F286" s="662" t="s">
        <v>5106</v>
      </c>
      <c r="G286" s="662" t="s">
        <v>5179</v>
      </c>
      <c r="H286" s="662" t="s">
        <v>593</v>
      </c>
      <c r="I286" s="662" t="s">
        <v>672</v>
      </c>
      <c r="J286" s="662" t="s">
        <v>5371</v>
      </c>
      <c r="K286" s="662" t="s">
        <v>5290</v>
      </c>
      <c r="L286" s="663">
        <v>24.78</v>
      </c>
      <c r="M286" s="663">
        <v>99.12</v>
      </c>
      <c r="N286" s="662">
        <v>4</v>
      </c>
      <c r="O286" s="745">
        <v>0.5</v>
      </c>
      <c r="P286" s="663">
        <v>99.12</v>
      </c>
      <c r="Q286" s="678">
        <v>1</v>
      </c>
      <c r="R286" s="662">
        <v>4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32</v>
      </c>
      <c r="B287" s="662" t="s">
        <v>592</v>
      </c>
      <c r="C287" s="662" t="s">
        <v>5109</v>
      </c>
      <c r="D287" s="743" t="s">
        <v>7937</v>
      </c>
      <c r="E287" s="744" t="s">
        <v>5131</v>
      </c>
      <c r="F287" s="662" t="s">
        <v>5106</v>
      </c>
      <c r="G287" s="662" t="s">
        <v>5179</v>
      </c>
      <c r="H287" s="662" t="s">
        <v>593</v>
      </c>
      <c r="I287" s="662" t="s">
        <v>1419</v>
      </c>
      <c r="J287" s="662" t="s">
        <v>5180</v>
      </c>
      <c r="K287" s="662" t="s">
        <v>5181</v>
      </c>
      <c r="L287" s="663">
        <v>99.11</v>
      </c>
      <c r="M287" s="663">
        <v>1090.21</v>
      </c>
      <c r="N287" s="662">
        <v>11</v>
      </c>
      <c r="O287" s="745">
        <v>4</v>
      </c>
      <c r="P287" s="663">
        <v>891.99</v>
      </c>
      <c r="Q287" s="678">
        <v>0.81818181818181812</v>
      </c>
      <c r="R287" s="662">
        <v>9</v>
      </c>
      <c r="S287" s="678">
        <v>0.81818181818181823</v>
      </c>
      <c r="T287" s="745">
        <v>3.5</v>
      </c>
      <c r="U287" s="701">
        <v>0.875</v>
      </c>
    </row>
    <row r="288" spans="1:21" ht="14.4" customHeight="1" x14ac:dyDescent="0.3">
      <c r="A288" s="661">
        <v>32</v>
      </c>
      <c r="B288" s="662" t="s">
        <v>592</v>
      </c>
      <c r="C288" s="662" t="s">
        <v>5109</v>
      </c>
      <c r="D288" s="743" t="s">
        <v>7937</v>
      </c>
      <c r="E288" s="744" t="s">
        <v>5131</v>
      </c>
      <c r="F288" s="662" t="s">
        <v>5106</v>
      </c>
      <c r="G288" s="662" t="s">
        <v>5372</v>
      </c>
      <c r="H288" s="662" t="s">
        <v>2438</v>
      </c>
      <c r="I288" s="662" t="s">
        <v>2525</v>
      </c>
      <c r="J288" s="662" t="s">
        <v>2526</v>
      </c>
      <c r="K288" s="662" t="s">
        <v>4825</v>
      </c>
      <c r="L288" s="663">
        <v>160.1</v>
      </c>
      <c r="M288" s="663">
        <v>320.2</v>
      </c>
      <c r="N288" s="662">
        <v>2</v>
      </c>
      <c r="O288" s="745">
        <v>0.5</v>
      </c>
      <c r="P288" s="663">
        <v>320.2</v>
      </c>
      <c r="Q288" s="678">
        <v>1</v>
      </c>
      <c r="R288" s="662">
        <v>2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32</v>
      </c>
      <c r="B289" s="662" t="s">
        <v>592</v>
      </c>
      <c r="C289" s="662" t="s">
        <v>5109</v>
      </c>
      <c r="D289" s="743" t="s">
        <v>7937</v>
      </c>
      <c r="E289" s="744" t="s">
        <v>5131</v>
      </c>
      <c r="F289" s="662" t="s">
        <v>5106</v>
      </c>
      <c r="G289" s="662" t="s">
        <v>5469</v>
      </c>
      <c r="H289" s="662" t="s">
        <v>593</v>
      </c>
      <c r="I289" s="662" t="s">
        <v>5470</v>
      </c>
      <c r="J289" s="662" t="s">
        <v>5471</v>
      </c>
      <c r="K289" s="662" t="s">
        <v>5472</v>
      </c>
      <c r="L289" s="663">
        <v>0</v>
      </c>
      <c r="M289" s="663">
        <v>0</v>
      </c>
      <c r="N289" s="662">
        <v>1</v>
      </c>
      <c r="O289" s="745">
        <v>0.5</v>
      </c>
      <c r="P289" s="663">
        <v>0</v>
      </c>
      <c r="Q289" s="678"/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32</v>
      </c>
      <c r="B290" s="662" t="s">
        <v>592</v>
      </c>
      <c r="C290" s="662" t="s">
        <v>5109</v>
      </c>
      <c r="D290" s="743" t="s">
        <v>7937</v>
      </c>
      <c r="E290" s="744" t="s">
        <v>5131</v>
      </c>
      <c r="F290" s="662" t="s">
        <v>5106</v>
      </c>
      <c r="G290" s="662" t="s">
        <v>5309</v>
      </c>
      <c r="H290" s="662" t="s">
        <v>593</v>
      </c>
      <c r="I290" s="662" t="s">
        <v>910</v>
      </c>
      <c r="J290" s="662" t="s">
        <v>5310</v>
      </c>
      <c r="K290" s="662" t="s">
        <v>5268</v>
      </c>
      <c r="L290" s="663">
        <v>0</v>
      </c>
      <c r="M290" s="663">
        <v>0</v>
      </c>
      <c r="N290" s="662">
        <v>11</v>
      </c>
      <c r="O290" s="745">
        <v>3.5</v>
      </c>
      <c r="P290" s="663">
        <v>0</v>
      </c>
      <c r="Q290" s="678"/>
      <c r="R290" s="662">
        <v>6</v>
      </c>
      <c r="S290" s="678">
        <v>0.54545454545454541</v>
      </c>
      <c r="T290" s="745">
        <v>2.5</v>
      </c>
      <c r="U290" s="701">
        <v>0.7142857142857143</v>
      </c>
    </row>
    <row r="291" spans="1:21" ht="14.4" customHeight="1" x14ac:dyDescent="0.3">
      <c r="A291" s="661">
        <v>32</v>
      </c>
      <c r="B291" s="662" t="s">
        <v>592</v>
      </c>
      <c r="C291" s="662" t="s">
        <v>5109</v>
      </c>
      <c r="D291" s="743" t="s">
        <v>7937</v>
      </c>
      <c r="E291" s="744" t="s">
        <v>5131</v>
      </c>
      <c r="F291" s="662" t="s">
        <v>5106</v>
      </c>
      <c r="G291" s="662" t="s">
        <v>5311</v>
      </c>
      <c r="H291" s="662" t="s">
        <v>593</v>
      </c>
      <c r="I291" s="662" t="s">
        <v>844</v>
      </c>
      <c r="J291" s="662" t="s">
        <v>753</v>
      </c>
      <c r="K291" s="662" t="s">
        <v>5312</v>
      </c>
      <c r="L291" s="663">
        <v>152.33000000000001</v>
      </c>
      <c r="M291" s="663">
        <v>152.33000000000001</v>
      </c>
      <c r="N291" s="662">
        <v>1</v>
      </c>
      <c r="O291" s="745">
        <v>0.5</v>
      </c>
      <c r="P291" s="663">
        <v>152.33000000000001</v>
      </c>
      <c r="Q291" s="678">
        <v>1</v>
      </c>
      <c r="R291" s="662">
        <v>1</v>
      </c>
      <c r="S291" s="678">
        <v>1</v>
      </c>
      <c r="T291" s="745">
        <v>0.5</v>
      </c>
      <c r="U291" s="701">
        <v>1</v>
      </c>
    </row>
    <row r="292" spans="1:21" ht="14.4" customHeight="1" x14ac:dyDescent="0.3">
      <c r="A292" s="661">
        <v>32</v>
      </c>
      <c r="B292" s="662" t="s">
        <v>592</v>
      </c>
      <c r="C292" s="662" t="s">
        <v>5109</v>
      </c>
      <c r="D292" s="743" t="s">
        <v>7937</v>
      </c>
      <c r="E292" s="744" t="s">
        <v>5131</v>
      </c>
      <c r="F292" s="662" t="s">
        <v>5106</v>
      </c>
      <c r="G292" s="662" t="s">
        <v>5311</v>
      </c>
      <c r="H292" s="662" t="s">
        <v>593</v>
      </c>
      <c r="I292" s="662" t="s">
        <v>752</v>
      </c>
      <c r="J292" s="662" t="s">
        <v>753</v>
      </c>
      <c r="K292" s="662" t="s">
        <v>5243</v>
      </c>
      <c r="L292" s="663">
        <v>42.08</v>
      </c>
      <c r="M292" s="663">
        <v>42.08</v>
      </c>
      <c r="N292" s="662">
        <v>1</v>
      </c>
      <c r="O292" s="745">
        <v>0.5</v>
      </c>
      <c r="P292" s="663"/>
      <c r="Q292" s="678">
        <v>0</v>
      </c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32</v>
      </c>
      <c r="B293" s="662" t="s">
        <v>592</v>
      </c>
      <c r="C293" s="662" t="s">
        <v>5109</v>
      </c>
      <c r="D293" s="743" t="s">
        <v>7937</v>
      </c>
      <c r="E293" s="744" t="s">
        <v>5131</v>
      </c>
      <c r="F293" s="662" t="s">
        <v>5106</v>
      </c>
      <c r="G293" s="662" t="s">
        <v>5182</v>
      </c>
      <c r="H293" s="662" t="s">
        <v>593</v>
      </c>
      <c r="I293" s="662" t="s">
        <v>2928</v>
      </c>
      <c r="J293" s="662" t="s">
        <v>2409</v>
      </c>
      <c r="K293" s="662" t="s">
        <v>5313</v>
      </c>
      <c r="L293" s="663">
        <v>22.44</v>
      </c>
      <c r="M293" s="663">
        <v>44.88</v>
      </c>
      <c r="N293" s="662">
        <v>2</v>
      </c>
      <c r="O293" s="745">
        <v>0.5</v>
      </c>
      <c r="P293" s="663">
        <v>44.88</v>
      </c>
      <c r="Q293" s="678">
        <v>1</v>
      </c>
      <c r="R293" s="662">
        <v>2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32</v>
      </c>
      <c r="B294" s="662" t="s">
        <v>592</v>
      </c>
      <c r="C294" s="662" t="s">
        <v>5109</v>
      </c>
      <c r="D294" s="743" t="s">
        <v>7937</v>
      </c>
      <c r="E294" s="744" t="s">
        <v>5131</v>
      </c>
      <c r="F294" s="662" t="s">
        <v>5106</v>
      </c>
      <c r="G294" s="662" t="s">
        <v>5182</v>
      </c>
      <c r="H294" s="662" t="s">
        <v>593</v>
      </c>
      <c r="I294" s="662" t="s">
        <v>2977</v>
      </c>
      <c r="J294" s="662" t="s">
        <v>2978</v>
      </c>
      <c r="K294" s="662" t="s">
        <v>5183</v>
      </c>
      <c r="L294" s="663">
        <v>51.21</v>
      </c>
      <c r="M294" s="663">
        <v>307.26</v>
      </c>
      <c r="N294" s="662">
        <v>6</v>
      </c>
      <c r="O294" s="745">
        <v>1.5</v>
      </c>
      <c r="P294" s="663">
        <v>307.26</v>
      </c>
      <c r="Q294" s="678">
        <v>1</v>
      </c>
      <c r="R294" s="662">
        <v>6</v>
      </c>
      <c r="S294" s="678">
        <v>1</v>
      </c>
      <c r="T294" s="745">
        <v>1.5</v>
      </c>
      <c r="U294" s="701">
        <v>1</v>
      </c>
    </row>
    <row r="295" spans="1:21" ht="14.4" customHeight="1" x14ac:dyDescent="0.3">
      <c r="A295" s="661">
        <v>32</v>
      </c>
      <c r="B295" s="662" t="s">
        <v>592</v>
      </c>
      <c r="C295" s="662" t="s">
        <v>5109</v>
      </c>
      <c r="D295" s="743" t="s">
        <v>7937</v>
      </c>
      <c r="E295" s="744" t="s">
        <v>5131</v>
      </c>
      <c r="F295" s="662" t="s">
        <v>5106</v>
      </c>
      <c r="G295" s="662" t="s">
        <v>5473</v>
      </c>
      <c r="H295" s="662" t="s">
        <v>593</v>
      </c>
      <c r="I295" s="662" t="s">
        <v>5474</v>
      </c>
      <c r="J295" s="662" t="s">
        <v>5475</v>
      </c>
      <c r="K295" s="662" t="s">
        <v>2641</v>
      </c>
      <c r="L295" s="663">
        <v>0</v>
      </c>
      <c r="M295" s="663">
        <v>0</v>
      </c>
      <c r="N295" s="662">
        <v>1</v>
      </c>
      <c r="O295" s="745">
        <v>0.5</v>
      </c>
      <c r="P295" s="663">
        <v>0</v>
      </c>
      <c r="Q295" s="678"/>
      <c r="R295" s="662">
        <v>1</v>
      </c>
      <c r="S295" s="678">
        <v>1</v>
      </c>
      <c r="T295" s="745">
        <v>0.5</v>
      </c>
      <c r="U295" s="701">
        <v>1</v>
      </c>
    </row>
    <row r="296" spans="1:21" ht="14.4" customHeight="1" x14ac:dyDescent="0.3">
      <c r="A296" s="661">
        <v>32</v>
      </c>
      <c r="B296" s="662" t="s">
        <v>592</v>
      </c>
      <c r="C296" s="662" t="s">
        <v>5109</v>
      </c>
      <c r="D296" s="743" t="s">
        <v>7937</v>
      </c>
      <c r="E296" s="744" t="s">
        <v>5131</v>
      </c>
      <c r="F296" s="662" t="s">
        <v>5106</v>
      </c>
      <c r="G296" s="662" t="s">
        <v>5476</v>
      </c>
      <c r="H296" s="662" t="s">
        <v>593</v>
      </c>
      <c r="I296" s="662" t="s">
        <v>5477</v>
      </c>
      <c r="J296" s="662" t="s">
        <v>5478</v>
      </c>
      <c r="K296" s="662" t="s">
        <v>5479</v>
      </c>
      <c r="L296" s="663">
        <v>0</v>
      </c>
      <c r="M296" s="663">
        <v>0</v>
      </c>
      <c r="N296" s="662">
        <v>1</v>
      </c>
      <c r="O296" s="745">
        <v>1</v>
      </c>
      <c r="P296" s="663"/>
      <c r="Q296" s="678"/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32</v>
      </c>
      <c r="B297" s="662" t="s">
        <v>592</v>
      </c>
      <c r="C297" s="662" t="s">
        <v>5109</v>
      </c>
      <c r="D297" s="743" t="s">
        <v>7937</v>
      </c>
      <c r="E297" s="744" t="s">
        <v>5131</v>
      </c>
      <c r="F297" s="662" t="s">
        <v>5106</v>
      </c>
      <c r="G297" s="662" t="s">
        <v>5322</v>
      </c>
      <c r="H297" s="662" t="s">
        <v>2438</v>
      </c>
      <c r="I297" s="662" t="s">
        <v>2483</v>
      </c>
      <c r="J297" s="662" t="s">
        <v>2484</v>
      </c>
      <c r="K297" s="662" t="s">
        <v>2485</v>
      </c>
      <c r="L297" s="663">
        <v>31.32</v>
      </c>
      <c r="M297" s="663">
        <v>62.64</v>
      </c>
      <c r="N297" s="662">
        <v>2</v>
      </c>
      <c r="O297" s="745">
        <v>0.5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32</v>
      </c>
      <c r="B298" s="662" t="s">
        <v>592</v>
      </c>
      <c r="C298" s="662" t="s">
        <v>5109</v>
      </c>
      <c r="D298" s="743" t="s">
        <v>7937</v>
      </c>
      <c r="E298" s="744" t="s">
        <v>5131</v>
      </c>
      <c r="F298" s="662" t="s">
        <v>5106</v>
      </c>
      <c r="G298" s="662" t="s">
        <v>5330</v>
      </c>
      <c r="H298" s="662" t="s">
        <v>2438</v>
      </c>
      <c r="I298" s="662" t="s">
        <v>2755</v>
      </c>
      <c r="J298" s="662" t="s">
        <v>2756</v>
      </c>
      <c r="K298" s="662" t="s">
        <v>3488</v>
      </c>
      <c r="L298" s="663">
        <v>1427.23</v>
      </c>
      <c r="M298" s="663">
        <v>9990.61</v>
      </c>
      <c r="N298" s="662">
        <v>7</v>
      </c>
      <c r="O298" s="745">
        <v>2.5</v>
      </c>
      <c r="P298" s="663">
        <v>9990.61</v>
      </c>
      <c r="Q298" s="678">
        <v>1</v>
      </c>
      <c r="R298" s="662">
        <v>7</v>
      </c>
      <c r="S298" s="678">
        <v>1</v>
      </c>
      <c r="T298" s="745">
        <v>2.5</v>
      </c>
      <c r="U298" s="701">
        <v>1</v>
      </c>
    </row>
    <row r="299" spans="1:21" ht="14.4" customHeight="1" x14ac:dyDescent="0.3">
      <c r="A299" s="661">
        <v>32</v>
      </c>
      <c r="B299" s="662" t="s">
        <v>592</v>
      </c>
      <c r="C299" s="662" t="s">
        <v>5109</v>
      </c>
      <c r="D299" s="743" t="s">
        <v>7937</v>
      </c>
      <c r="E299" s="744" t="s">
        <v>5131</v>
      </c>
      <c r="F299" s="662" t="s">
        <v>5106</v>
      </c>
      <c r="G299" s="662" t="s">
        <v>5331</v>
      </c>
      <c r="H299" s="662" t="s">
        <v>593</v>
      </c>
      <c r="I299" s="662" t="s">
        <v>1293</v>
      </c>
      <c r="J299" s="662" t="s">
        <v>1294</v>
      </c>
      <c r="K299" s="662" t="s">
        <v>1295</v>
      </c>
      <c r="L299" s="663">
        <v>271.94</v>
      </c>
      <c r="M299" s="663">
        <v>1359.6999999999998</v>
      </c>
      <c r="N299" s="662">
        <v>5</v>
      </c>
      <c r="O299" s="745">
        <v>2.5</v>
      </c>
      <c r="P299" s="663">
        <v>815.81999999999994</v>
      </c>
      <c r="Q299" s="678">
        <v>0.60000000000000009</v>
      </c>
      <c r="R299" s="662">
        <v>3</v>
      </c>
      <c r="S299" s="678">
        <v>0.6</v>
      </c>
      <c r="T299" s="745">
        <v>1.5</v>
      </c>
      <c r="U299" s="701">
        <v>0.6</v>
      </c>
    </row>
    <row r="300" spans="1:21" ht="14.4" customHeight="1" x14ac:dyDescent="0.3">
      <c r="A300" s="661">
        <v>32</v>
      </c>
      <c r="B300" s="662" t="s">
        <v>592</v>
      </c>
      <c r="C300" s="662" t="s">
        <v>5109</v>
      </c>
      <c r="D300" s="743" t="s">
        <v>7937</v>
      </c>
      <c r="E300" s="744" t="s">
        <v>5131</v>
      </c>
      <c r="F300" s="662" t="s">
        <v>5106</v>
      </c>
      <c r="G300" s="662" t="s">
        <v>5331</v>
      </c>
      <c r="H300" s="662" t="s">
        <v>593</v>
      </c>
      <c r="I300" s="662" t="s">
        <v>1023</v>
      </c>
      <c r="J300" s="662" t="s">
        <v>1024</v>
      </c>
      <c r="K300" s="662" t="s">
        <v>1025</v>
      </c>
      <c r="L300" s="663">
        <v>151.62</v>
      </c>
      <c r="M300" s="663">
        <v>151.62</v>
      </c>
      <c r="N300" s="662">
        <v>1</v>
      </c>
      <c r="O300" s="745">
        <v>0.5</v>
      </c>
      <c r="P300" s="663">
        <v>151.62</v>
      </c>
      <c r="Q300" s="678">
        <v>1</v>
      </c>
      <c r="R300" s="662">
        <v>1</v>
      </c>
      <c r="S300" s="678">
        <v>1</v>
      </c>
      <c r="T300" s="745">
        <v>0.5</v>
      </c>
      <c r="U300" s="701">
        <v>1</v>
      </c>
    </row>
    <row r="301" spans="1:21" ht="14.4" customHeight="1" x14ac:dyDescent="0.3">
      <c r="A301" s="661">
        <v>32</v>
      </c>
      <c r="B301" s="662" t="s">
        <v>592</v>
      </c>
      <c r="C301" s="662" t="s">
        <v>5109</v>
      </c>
      <c r="D301" s="743" t="s">
        <v>7937</v>
      </c>
      <c r="E301" s="744" t="s">
        <v>5131</v>
      </c>
      <c r="F301" s="662" t="s">
        <v>5106</v>
      </c>
      <c r="G301" s="662" t="s">
        <v>5331</v>
      </c>
      <c r="H301" s="662" t="s">
        <v>593</v>
      </c>
      <c r="I301" s="662" t="s">
        <v>5480</v>
      </c>
      <c r="J301" s="662" t="s">
        <v>1024</v>
      </c>
      <c r="K301" s="662" t="s">
        <v>5481</v>
      </c>
      <c r="L301" s="663">
        <v>0</v>
      </c>
      <c r="M301" s="663">
        <v>0</v>
      </c>
      <c r="N301" s="662">
        <v>2</v>
      </c>
      <c r="O301" s="745">
        <v>0.5</v>
      </c>
      <c r="P301" s="663">
        <v>0</v>
      </c>
      <c r="Q301" s="678"/>
      <c r="R301" s="662">
        <v>2</v>
      </c>
      <c r="S301" s="678">
        <v>1</v>
      </c>
      <c r="T301" s="745">
        <v>0.5</v>
      </c>
      <c r="U301" s="701">
        <v>1</v>
      </c>
    </row>
    <row r="302" spans="1:21" ht="14.4" customHeight="1" x14ac:dyDescent="0.3">
      <c r="A302" s="661">
        <v>32</v>
      </c>
      <c r="B302" s="662" t="s">
        <v>592</v>
      </c>
      <c r="C302" s="662" t="s">
        <v>5109</v>
      </c>
      <c r="D302" s="743" t="s">
        <v>7937</v>
      </c>
      <c r="E302" s="744" t="s">
        <v>5131</v>
      </c>
      <c r="F302" s="662" t="s">
        <v>5106</v>
      </c>
      <c r="G302" s="662" t="s">
        <v>5333</v>
      </c>
      <c r="H302" s="662" t="s">
        <v>2438</v>
      </c>
      <c r="I302" s="662" t="s">
        <v>3200</v>
      </c>
      <c r="J302" s="662" t="s">
        <v>3193</v>
      </c>
      <c r="K302" s="662" t="s">
        <v>4935</v>
      </c>
      <c r="L302" s="663">
        <v>13849.26</v>
      </c>
      <c r="M302" s="663">
        <v>96944.82</v>
      </c>
      <c r="N302" s="662">
        <v>7</v>
      </c>
      <c r="O302" s="745">
        <v>2</v>
      </c>
      <c r="P302" s="663">
        <v>96944.82</v>
      </c>
      <c r="Q302" s="678">
        <v>1</v>
      </c>
      <c r="R302" s="662">
        <v>7</v>
      </c>
      <c r="S302" s="678">
        <v>1</v>
      </c>
      <c r="T302" s="745">
        <v>2</v>
      </c>
      <c r="U302" s="701">
        <v>1</v>
      </c>
    </row>
    <row r="303" spans="1:21" ht="14.4" customHeight="1" x14ac:dyDescent="0.3">
      <c r="A303" s="661">
        <v>32</v>
      </c>
      <c r="B303" s="662" t="s">
        <v>592</v>
      </c>
      <c r="C303" s="662" t="s">
        <v>5109</v>
      </c>
      <c r="D303" s="743" t="s">
        <v>7937</v>
      </c>
      <c r="E303" s="744" t="s">
        <v>5131</v>
      </c>
      <c r="F303" s="662" t="s">
        <v>5106</v>
      </c>
      <c r="G303" s="662" t="s">
        <v>5482</v>
      </c>
      <c r="H303" s="662" t="s">
        <v>2438</v>
      </c>
      <c r="I303" s="662" t="s">
        <v>5483</v>
      </c>
      <c r="J303" s="662" t="s">
        <v>5484</v>
      </c>
      <c r="K303" s="662" t="s">
        <v>5485</v>
      </c>
      <c r="L303" s="663">
        <v>1906.97</v>
      </c>
      <c r="M303" s="663">
        <v>1906.97</v>
      </c>
      <c r="N303" s="662">
        <v>1</v>
      </c>
      <c r="O303" s="745">
        <v>0.5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32</v>
      </c>
      <c r="B304" s="662" t="s">
        <v>592</v>
      </c>
      <c r="C304" s="662" t="s">
        <v>5109</v>
      </c>
      <c r="D304" s="743" t="s">
        <v>7937</v>
      </c>
      <c r="E304" s="744" t="s">
        <v>5131</v>
      </c>
      <c r="F304" s="662" t="s">
        <v>5107</v>
      </c>
      <c r="G304" s="662" t="s">
        <v>5249</v>
      </c>
      <c r="H304" s="662" t="s">
        <v>593</v>
      </c>
      <c r="I304" s="662" t="s">
        <v>5382</v>
      </c>
      <c r="J304" s="662" t="s">
        <v>5251</v>
      </c>
      <c r="K304" s="662"/>
      <c r="L304" s="663">
        <v>0</v>
      </c>
      <c r="M304" s="663">
        <v>0</v>
      </c>
      <c r="N304" s="662">
        <v>1</v>
      </c>
      <c r="O304" s="745">
        <v>1</v>
      </c>
      <c r="P304" s="663">
        <v>0</v>
      </c>
      <c r="Q304" s="678"/>
      <c r="R304" s="662">
        <v>1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32</v>
      </c>
      <c r="B305" s="662" t="s">
        <v>592</v>
      </c>
      <c r="C305" s="662" t="s">
        <v>5109</v>
      </c>
      <c r="D305" s="743" t="s">
        <v>7937</v>
      </c>
      <c r="E305" s="744" t="s">
        <v>5131</v>
      </c>
      <c r="F305" s="662" t="s">
        <v>5107</v>
      </c>
      <c r="G305" s="662" t="s">
        <v>5249</v>
      </c>
      <c r="H305" s="662" t="s">
        <v>593</v>
      </c>
      <c r="I305" s="662" t="s">
        <v>5383</v>
      </c>
      <c r="J305" s="662" t="s">
        <v>5251</v>
      </c>
      <c r="K305" s="662"/>
      <c r="L305" s="663">
        <v>0</v>
      </c>
      <c r="M305" s="663">
        <v>0</v>
      </c>
      <c r="N305" s="662">
        <v>1</v>
      </c>
      <c r="O305" s="745">
        <v>1</v>
      </c>
      <c r="P305" s="663">
        <v>0</v>
      </c>
      <c r="Q305" s="678"/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32</v>
      </c>
      <c r="B306" s="662" t="s">
        <v>592</v>
      </c>
      <c r="C306" s="662" t="s">
        <v>5109</v>
      </c>
      <c r="D306" s="743" t="s">
        <v>7937</v>
      </c>
      <c r="E306" s="744" t="s">
        <v>5132</v>
      </c>
      <c r="F306" s="662" t="s">
        <v>5106</v>
      </c>
      <c r="G306" s="662" t="s">
        <v>5151</v>
      </c>
      <c r="H306" s="662" t="s">
        <v>593</v>
      </c>
      <c r="I306" s="662" t="s">
        <v>1618</v>
      </c>
      <c r="J306" s="662" t="s">
        <v>1619</v>
      </c>
      <c r="K306" s="662" t="s">
        <v>1577</v>
      </c>
      <c r="L306" s="663">
        <v>263.26</v>
      </c>
      <c r="M306" s="663">
        <v>526.52</v>
      </c>
      <c r="N306" s="662">
        <v>2</v>
      </c>
      <c r="O306" s="745">
        <v>1</v>
      </c>
      <c r="P306" s="663">
        <v>526.52</v>
      </c>
      <c r="Q306" s="678">
        <v>1</v>
      </c>
      <c r="R306" s="662">
        <v>2</v>
      </c>
      <c r="S306" s="678">
        <v>1</v>
      </c>
      <c r="T306" s="745">
        <v>1</v>
      </c>
      <c r="U306" s="701">
        <v>1</v>
      </c>
    </row>
    <row r="307" spans="1:21" ht="14.4" customHeight="1" x14ac:dyDescent="0.3">
      <c r="A307" s="661">
        <v>32</v>
      </c>
      <c r="B307" s="662" t="s">
        <v>592</v>
      </c>
      <c r="C307" s="662" t="s">
        <v>5109</v>
      </c>
      <c r="D307" s="743" t="s">
        <v>7937</v>
      </c>
      <c r="E307" s="744" t="s">
        <v>5136</v>
      </c>
      <c r="F307" s="662" t="s">
        <v>5106</v>
      </c>
      <c r="G307" s="662" t="s">
        <v>5158</v>
      </c>
      <c r="H307" s="662" t="s">
        <v>593</v>
      </c>
      <c r="I307" s="662" t="s">
        <v>5486</v>
      </c>
      <c r="J307" s="662" t="s">
        <v>2466</v>
      </c>
      <c r="K307" s="662" t="s">
        <v>4554</v>
      </c>
      <c r="L307" s="663">
        <v>0</v>
      </c>
      <c r="M307" s="663">
        <v>0</v>
      </c>
      <c r="N307" s="662">
        <v>1</v>
      </c>
      <c r="O307" s="745">
        <v>0.5</v>
      </c>
      <c r="P307" s="663">
        <v>0</v>
      </c>
      <c r="Q307" s="678"/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32</v>
      </c>
      <c r="B308" s="662" t="s">
        <v>592</v>
      </c>
      <c r="C308" s="662" t="s">
        <v>5109</v>
      </c>
      <c r="D308" s="743" t="s">
        <v>7937</v>
      </c>
      <c r="E308" s="744" t="s">
        <v>5136</v>
      </c>
      <c r="F308" s="662" t="s">
        <v>5106</v>
      </c>
      <c r="G308" s="662" t="s">
        <v>5309</v>
      </c>
      <c r="H308" s="662" t="s">
        <v>593</v>
      </c>
      <c r="I308" s="662" t="s">
        <v>910</v>
      </c>
      <c r="J308" s="662" t="s">
        <v>5310</v>
      </c>
      <c r="K308" s="662" t="s">
        <v>5268</v>
      </c>
      <c r="L308" s="663">
        <v>0</v>
      </c>
      <c r="M308" s="663">
        <v>0</v>
      </c>
      <c r="N308" s="662">
        <v>1</v>
      </c>
      <c r="O308" s="745">
        <v>0.5</v>
      </c>
      <c r="P308" s="663">
        <v>0</v>
      </c>
      <c r="Q308" s="678"/>
      <c r="R308" s="662">
        <v>1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32</v>
      </c>
      <c r="B309" s="662" t="s">
        <v>592</v>
      </c>
      <c r="C309" s="662" t="s">
        <v>5109</v>
      </c>
      <c r="D309" s="743" t="s">
        <v>7937</v>
      </c>
      <c r="E309" s="744" t="s">
        <v>5137</v>
      </c>
      <c r="F309" s="662" t="s">
        <v>5106</v>
      </c>
      <c r="G309" s="662" t="s">
        <v>5155</v>
      </c>
      <c r="H309" s="662" t="s">
        <v>593</v>
      </c>
      <c r="I309" s="662" t="s">
        <v>720</v>
      </c>
      <c r="J309" s="662" t="s">
        <v>721</v>
      </c>
      <c r="K309" s="662" t="s">
        <v>5156</v>
      </c>
      <c r="L309" s="663">
        <v>65.28</v>
      </c>
      <c r="M309" s="663">
        <v>65.28</v>
      </c>
      <c r="N309" s="662">
        <v>1</v>
      </c>
      <c r="O309" s="745">
        <v>1</v>
      </c>
      <c r="P309" s="663"/>
      <c r="Q309" s="678">
        <v>0</v>
      </c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32</v>
      </c>
      <c r="B310" s="662" t="s">
        <v>592</v>
      </c>
      <c r="C310" s="662" t="s">
        <v>5109</v>
      </c>
      <c r="D310" s="743" t="s">
        <v>7937</v>
      </c>
      <c r="E310" s="744" t="s">
        <v>5137</v>
      </c>
      <c r="F310" s="662" t="s">
        <v>5106</v>
      </c>
      <c r="G310" s="662" t="s">
        <v>5487</v>
      </c>
      <c r="H310" s="662" t="s">
        <v>593</v>
      </c>
      <c r="I310" s="662" t="s">
        <v>3546</v>
      </c>
      <c r="J310" s="662" t="s">
        <v>3547</v>
      </c>
      <c r="K310" s="662" t="s">
        <v>5488</v>
      </c>
      <c r="L310" s="663">
        <v>0</v>
      </c>
      <c r="M310" s="663">
        <v>0</v>
      </c>
      <c r="N310" s="662">
        <v>1</v>
      </c>
      <c r="O310" s="745">
        <v>0.5</v>
      </c>
      <c r="P310" s="663">
        <v>0</v>
      </c>
      <c r="Q310" s="678"/>
      <c r="R310" s="662">
        <v>1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32</v>
      </c>
      <c r="B311" s="662" t="s">
        <v>592</v>
      </c>
      <c r="C311" s="662" t="s">
        <v>5109</v>
      </c>
      <c r="D311" s="743" t="s">
        <v>7937</v>
      </c>
      <c r="E311" s="744" t="s">
        <v>5137</v>
      </c>
      <c r="F311" s="662" t="s">
        <v>5106</v>
      </c>
      <c r="G311" s="662" t="s">
        <v>5381</v>
      </c>
      <c r="H311" s="662" t="s">
        <v>2438</v>
      </c>
      <c r="I311" s="662" t="s">
        <v>3203</v>
      </c>
      <c r="J311" s="662" t="s">
        <v>5055</v>
      </c>
      <c r="K311" s="662" t="s">
        <v>5056</v>
      </c>
      <c r="L311" s="663">
        <v>10386.950000000001</v>
      </c>
      <c r="M311" s="663">
        <v>20773.900000000001</v>
      </c>
      <c r="N311" s="662">
        <v>2</v>
      </c>
      <c r="O311" s="745">
        <v>0.5</v>
      </c>
      <c r="P311" s="663">
        <v>20773.900000000001</v>
      </c>
      <c r="Q311" s="678">
        <v>1</v>
      </c>
      <c r="R311" s="662">
        <v>2</v>
      </c>
      <c r="S311" s="678">
        <v>1</v>
      </c>
      <c r="T311" s="745">
        <v>0.5</v>
      </c>
      <c r="U311" s="701">
        <v>1</v>
      </c>
    </row>
    <row r="312" spans="1:21" ht="14.4" customHeight="1" x14ac:dyDescent="0.3">
      <c r="A312" s="661">
        <v>32</v>
      </c>
      <c r="B312" s="662" t="s">
        <v>592</v>
      </c>
      <c r="C312" s="662" t="s">
        <v>5109</v>
      </c>
      <c r="D312" s="743" t="s">
        <v>7937</v>
      </c>
      <c r="E312" s="744" t="s">
        <v>5138</v>
      </c>
      <c r="F312" s="662" t="s">
        <v>5106</v>
      </c>
      <c r="G312" s="662" t="s">
        <v>5155</v>
      </c>
      <c r="H312" s="662" t="s">
        <v>593</v>
      </c>
      <c r="I312" s="662" t="s">
        <v>720</v>
      </c>
      <c r="J312" s="662" t="s">
        <v>721</v>
      </c>
      <c r="K312" s="662" t="s">
        <v>5156</v>
      </c>
      <c r="L312" s="663">
        <v>65.28</v>
      </c>
      <c r="M312" s="663">
        <v>65.28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32</v>
      </c>
      <c r="B313" s="662" t="s">
        <v>592</v>
      </c>
      <c r="C313" s="662" t="s">
        <v>5109</v>
      </c>
      <c r="D313" s="743" t="s">
        <v>7937</v>
      </c>
      <c r="E313" s="744" t="s">
        <v>5138</v>
      </c>
      <c r="F313" s="662" t="s">
        <v>5106</v>
      </c>
      <c r="G313" s="662" t="s">
        <v>5204</v>
      </c>
      <c r="H313" s="662" t="s">
        <v>593</v>
      </c>
      <c r="I313" s="662" t="s">
        <v>1009</v>
      </c>
      <c r="J313" s="662" t="s">
        <v>5205</v>
      </c>
      <c r="K313" s="662" t="s">
        <v>5206</v>
      </c>
      <c r="L313" s="663">
        <v>0</v>
      </c>
      <c r="M313" s="663">
        <v>0</v>
      </c>
      <c r="N313" s="662">
        <v>1</v>
      </c>
      <c r="O313" s="745">
        <v>0.5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32</v>
      </c>
      <c r="B314" s="662" t="s">
        <v>592</v>
      </c>
      <c r="C314" s="662" t="s">
        <v>5109</v>
      </c>
      <c r="D314" s="743" t="s">
        <v>7937</v>
      </c>
      <c r="E314" s="744" t="s">
        <v>5138</v>
      </c>
      <c r="F314" s="662" t="s">
        <v>5106</v>
      </c>
      <c r="G314" s="662" t="s">
        <v>5160</v>
      </c>
      <c r="H314" s="662" t="s">
        <v>593</v>
      </c>
      <c r="I314" s="662" t="s">
        <v>3159</v>
      </c>
      <c r="J314" s="662" t="s">
        <v>3160</v>
      </c>
      <c r="K314" s="662" t="s">
        <v>4933</v>
      </c>
      <c r="L314" s="663">
        <v>2991.23</v>
      </c>
      <c r="M314" s="663">
        <v>2991.23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32</v>
      </c>
      <c r="B315" s="662" t="s">
        <v>592</v>
      </c>
      <c r="C315" s="662" t="s">
        <v>5109</v>
      </c>
      <c r="D315" s="743" t="s">
        <v>7937</v>
      </c>
      <c r="E315" s="744" t="s">
        <v>5138</v>
      </c>
      <c r="F315" s="662" t="s">
        <v>5106</v>
      </c>
      <c r="G315" s="662" t="s">
        <v>5244</v>
      </c>
      <c r="H315" s="662" t="s">
        <v>593</v>
      </c>
      <c r="I315" s="662" t="s">
        <v>1283</v>
      </c>
      <c r="J315" s="662" t="s">
        <v>1284</v>
      </c>
      <c r="K315" s="662" t="s">
        <v>5245</v>
      </c>
      <c r="L315" s="663">
        <v>420.07</v>
      </c>
      <c r="M315" s="663">
        <v>420.07</v>
      </c>
      <c r="N315" s="662">
        <v>1</v>
      </c>
      <c r="O315" s="745">
        <v>0.5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32</v>
      </c>
      <c r="B316" s="662" t="s">
        <v>592</v>
      </c>
      <c r="C316" s="662" t="s">
        <v>5109</v>
      </c>
      <c r="D316" s="743" t="s">
        <v>7937</v>
      </c>
      <c r="E316" s="744" t="s">
        <v>5138</v>
      </c>
      <c r="F316" s="662" t="s">
        <v>5106</v>
      </c>
      <c r="G316" s="662" t="s">
        <v>5176</v>
      </c>
      <c r="H316" s="662" t="s">
        <v>593</v>
      </c>
      <c r="I316" s="662" t="s">
        <v>5489</v>
      </c>
      <c r="J316" s="662" t="s">
        <v>5490</v>
      </c>
      <c r="K316" s="662" t="s">
        <v>5491</v>
      </c>
      <c r="L316" s="663">
        <v>0</v>
      </c>
      <c r="M316" s="663">
        <v>0</v>
      </c>
      <c r="N316" s="662">
        <v>1</v>
      </c>
      <c r="O316" s="745">
        <v>0.5</v>
      </c>
      <c r="P316" s="663"/>
      <c r="Q316" s="678"/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32</v>
      </c>
      <c r="B317" s="662" t="s">
        <v>592</v>
      </c>
      <c r="C317" s="662" t="s">
        <v>5109</v>
      </c>
      <c r="D317" s="743" t="s">
        <v>7937</v>
      </c>
      <c r="E317" s="744" t="s">
        <v>5138</v>
      </c>
      <c r="F317" s="662" t="s">
        <v>5106</v>
      </c>
      <c r="G317" s="662" t="s">
        <v>5182</v>
      </c>
      <c r="H317" s="662" t="s">
        <v>593</v>
      </c>
      <c r="I317" s="662" t="s">
        <v>2977</v>
      </c>
      <c r="J317" s="662" t="s">
        <v>2978</v>
      </c>
      <c r="K317" s="662" t="s">
        <v>5183</v>
      </c>
      <c r="L317" s="663">
        <v>51.21</v>
      </c>
      <c r="M317" s="663">
        <v>51.21</v>
      </c>
      <c r="N317" s="662">
        <v>1</v>
      </c>
      <c r="O317" s="745">
        <v>0.5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32</v>
      </c>
      <c r="B318" s="662" t="s">
        <v>592</v>
      </c>
      <c r="C318" s="662" t="s">
        <v>5109</v>
      </c>
      <c r="D318" s="743" t="s">
        <v>7937</v>
      </c>
      <c r="E318" s="744" t="s">
        <v>5138</v>
      </c>
      <c r="F318" s="662" t="s">
        <v>5106</v>
      </c>
      <c r="G318" s="662" t="s">
        <v>5322</v>
      </c>
      <c r="H318" s="662" t="s">
        <v>2438</v>
      </c>
      <c r="I318" s="662" t="s">
        <v>2483</v>
      </c>
      <c r="J318" s="662" t="s">
        <v>2484</v>
      </c>
      <c r="K318" s="662" t="s">
        <v>2485</v>
      </c>
      <c r="L318" s="663">
        <v>31.32</v>
      </c>
      <c r="M318" s="663">
        <v>31.32</v>
      </c>
      <c r="N318" s="662">
        <v>1</v>
      </c>
      <c r="O318" s="745">
        <v>1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32</v>
      </c>
      <c r="B319" s="662" t="s">
        <v>592</v>
      </c>
      <c r="C319" s="662" t="s">
        <v>5109</v>
      </c>
      <c r="D319" s="743" t="s">
        <v>7937</v>
      </c>
      <c r="E319" s="744" t="s">
        <v>5140</v>
      </c>
      <c r="F319" s="662" t="s">
        <v>5106</v>
      </c>
      <c r="G319" s="662" t="s">
        <v>5151</v>
      </c>
      <c r="H319" s="662" t="s">
        <v>593</v>
      </c>
      <c r="I319" s="662" t="s">
        <v>1699</v>
      </c>
      <c r="J319" s="662" t="s">
        <v>1700</v>
      </c>
      <c r="K319" s="662" t="s">
        <v>5152</v>
      </c>
      <c r="L319" s="663">
        <v>1295.6400000000001</v>
      </c>
      <c r="M319" s="663">
        <v>2591.2800000000002</v>
      </c>
      <c r="N319" s="662">
        <v>2</v>
      </c>
      <c r="O319" s="745">
        <v>2</v>
      </c>
      <c r="P319" s="663">
        <v>1295.6400000000001</v>
      </c>
      <c r="Q319" s="678">
        <v>0.5</v>
      </c>
      <c r="R319" s="662">
        <v>1</v>
      </c>
      <c r="S319" s="678">
        <v>0.5</v>
      </c>
      <c r="T319" s="745">
        <v>1</v>
      </c>
      <c r="U319" s="701">
        <v>0.5</v>
      </c>
    </row>
    <row r="320" spans="1:21" ht="14.4" customHeight="1" x14ac:dyDescent="0.3">
      <c r="A320" s="661">
        <v>32</v>
      </c>
      <c r="B320" s="662" t="s">
        <v>592</v>
      </c>
      <c r="C320" s="662" t="s">
        <v>5109</v>
      </c>
      <c r="D320" s="743" t="s">
        <v>7937</v>
      </c>
      <c r="E320" s="744" t="s">
        <v>5140</v>
      </c>
      <c r="F320" s="662" t="s">
        <v>5106</v>
      </c>
      <c r="G320" s="662" t="s">
        <v>5151</v>
      </c>
      <c r="H320" s="662" t="s">
        <v>593</v>
      </c>
      <c r="I320" s="662" t="s">
        <v>5492</v>
      </c>
      <c r="J320" s="662" t="s">
        <v>1474</v>
      </c>
      <c r="K320" s="662" t="s">
        <v>1475</v>
      </c>
      <c r="L320" s="663">
        <v>462.73</v>
      </c>
      <c r="M320" s="663">
        <v>925.46</v>
      </c>
      <c r="N320" s="662">
        <v>2</v>
      </c>
      <c r="O320" s="745">
        <v>0.5</v>
      </c>
      <c r="P320" s="663">
        <v>925.46</v>
      </c>
      <c r="Q320" s="678">
        <v>1</v>
      </c>
      <c r="R320" s="662">
        <v>2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32</v>
      </c>
      <c r="B321" s="662" t="s">
        <v>592</v>
      </c>
      <c r="C321" s="662" t="s">
        <v>5109</v>
      </c>
      <c r="D321" s="743" t="s">
        <v>7937</v>
      </c>
      <c r="E321" s="744" t="s">
        <v>5140</v>
      </c>
      <c r="F321" s="662" t="s">
        <v>5106</v>
      </c>
      <c r="G321" s="662" t="s">
        <v>5151</v>
      </c>
      <c r="H321" s="662" t="s">
        <v>593</v>
      </c>
      <c r="I321" s="662" t="s">
        <v>5153</v>
      </c>
      <c r="J321" s="662" t="s">
        <v>1474</v>
      </c>
      <c r="K321" s="662" t="s">
        <v>5154</v>
      </c>
      <c r="L321" s="663">
        <v>0</v>
      </c>
      <c r="M321" s="663">
        <v>0</v>
      </c>
      <c r="N321" s="662">
        <v>2</v>
      </c>
      <c r="O321" s="745">
        <v>1</v>
      </c>
      <c r="P321" s="663">
        <v>0</v>
      </c>
      <c r="Q321" s="678"/>
      <c r="R321" s="662">
        <v>1</v>
      </c>
      <c r="S321" s="678">
        <v>0.5</v>
      </c>
      <c r="T321" s="745">
        <v>0.5</v>
      </c>
      <c r="U321" s="701">
        <v>0.5</v>
      </c>
    </row>
    <row r="322" spans="1:21" ht="14.4" customHeight="1" x14ac:dyDescent="0.3">
      <c r="A322" s="661">
        <v>32</v>
      </c>
      <c r="B322" s="662" t="s">
        <v>592</v>
      </c>
      <c r="C322" s="662" t="s">
        <v>5109</v>
      </c>
      <c r="D322" s="743" t="s">
        <v>7937</v>
      </c>
      <c r="E322" s="744" t="s">
        <v>5140</v>
      </c>
      <c r="F322" s="662" t="s">
        <v>5106</v>
      </c>
      <c r="G322" s="662" t="s">
        <v>5155</v>
      </c>
      <c r="H322" s="662" t="s">
        <v>593</v>
      </c>
      <c r="I322" s="662" t="s">
        <v>5344</v>
      </c>
      <c r="J322" s="662" t="s">
        <v>5197</v>
      </c>
      <c r="K322" s="662" t="s">
        <v>3770</v>
      </c>
      <c r="L322" s="663">
        <v>0</v>
      </c>
      <c r="M322" s="663">
        <v>0</v>
      </c>
      <c r="N322" s="662">
        <v>1</v>
      </c>
      <c r="O322" s="745">
        <v>0.5</v>
      </c>
      <c r="P322" s="663"/>
      <c r="Q322" s="678"/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32</v>
      </c>
      <c r="B323" s="662" t="s">
        <v>592</v>
      </c>
      <c r="C323" s="662" t="s">
        <v>5109</v>
      </c>
      <c r="D323" s="743" t="s">
        <v>7937</v>
      </c>
      <c r="E323" s="744" t="s">
        <v>5140</v>
      </c>
      <c r="F323" s="662" t="s">
        <v>5106</v>
      </c>
      <c r="G323" s="662" t="s">
        <v>5155</v>
      </c>
      <c r="H323" s="662" t="s">
        <v>593</v>
      </c>
      <c r="I323" s="662" t="s">
        <v>720</v>
      </c>
      <c r="J323" s="662" t="s">
        <v>721</v>
      </c>
      <c r="K323" s="662" t="s">
        <v>5156</v>
      </c>
      <c r="L323" s="663">
        <v>40.58</v>
      </c>
      <c r="M323" s="663">
        <v>121.74</v>
      </c>
      <c r="N323" s="662">
        <v>3</v>
      </c>
      <c r="O323" s="745">
        <v>2</v>
      </c>
      <c r="P323" s="663">
        <v>40.58</v>
      </c>
      <c r="Q323" s="678">
        <v>0.33333333333333331</v>
      </c>
      <c r="R323" s="662">
        <v>1</v>
      </c>
      <c r="S323" s="678">
        <v>0.33333333333333331</v>
      </c>
      <c r="T323" s="745">
        <v>0.5</v>
      </c>
      <c r="U323" s="701">
        <v>0.25</v>
      </c>
    </row>
    <row r="324" spans="1:21" ht="14.4" customHeight="1" x14ac:dyDescent="0.3">
      <c r="A324" s="661">
        <v>32</v>
      </c>
      <c r="B324" s="662" t="s">
        <v>592</v>
      </c>
      <c r="C324" s="662" t="s">
        <v>5109</v>
      </c>
      <c r="D324" s="743" t="s">
        <v>7937</v>
      </c>
      <c r="E324" s="744" t="s">
        <v>5140</v>
      </c>
      <c r="F324" s="662" t="s">
        <v>5106</v>
      </c>
      <c r="G324" s="662" t="s">
        <v>5155</v>
      </c>
      <c r="H324" s="662" t="s">
        <v>593</v>
      </c>
      <c r="I324" s="662" t="s">
        <v>720</v>
      </c>
      <c r="J324" s="662" t="s">
        <v>721</v>
      </c>
      <c r="K324" s="662" t="s">
        <v>5156</v>
      </c>
      <c r="L324" s="663">
        <v>65.28</v>
      </c>
      <c r="M324" s="663">
        <v>65.28</v>
      </c>
      <c r="N324" s="662">
        <v>1</v>
      </c>
      <c r="O324" s="745">
        <v>0.5</v>
      </c>
      <c r="P324" s="663">
        <v>65.28</v>
      </c>
      <c r="Q324" s="678">
        <v>1</v>
      </c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32</v>
      </c>
      <c r="B325" s="662" t="s">
        <v>592</v>
      </c>
      <c r="C325" s="662" t="s">
        <v>5109</v>
      </c>
      <c r="D325" s="743" t="s">
        <v>7937</v>
      </c>
      <c r="E325" s="744" t="s">
        <v>5140</v>
      </c>
      <c r="F325" s="662" t="s">
        <v>5106</v>
      </c>
      <c r="G325" s="662" t="s">
        <v>5155</v>
      </c>
      <c r="H325" s="662" t="s">
        <v>593</v>
      </c>
      <c r="I325" s="662" t="s">
        <v>5195</v>
      </c>
      <c r="J325" s="662" t="s">
        <v>721</v>
      </c>
      <c r="K325" s="662" t="s">
        <v>5196</v>
      </c>
      <c r="L325" s="663">
        <v>0</v>
      </c>
      <c r="M325" s="663">
        <v>0</v>
      </c>
      <c r="N325" s="662">
        <v>2</v>
      </c>
      <c r="O325" s="745">
        <v>1.5</v>
      </c>
      <c r="P325" s="663">
        <v>0</v>
      </c>
      <c r="Q325" s="678"/>
      <c r="R325" s="662">
        <v>2</v>
      </c>
      <c r="S325" s="678">
        <v>1</v>
      </c>
      <c r="T325" s="745">
        <v>1.5</v>
      </c>
      <c r="U325" s="701">
        <v>1</v>
      </c>
    </row>
    <row r="326" spans="1:21" ht="14.4" customHeight="1" x14ac:dyDescent="0.3">
      <c r="A326" s="661">
        <v>32</v>
      </c>
      <c r="B326" s="662" t="s">
        <v>592</v>
      </c>
      <c r="C326" s="662" t="s">
        <v>5109</v>
      </c>
      <c r="D326" s="743" t="s">
        <v>7937</v>
      </c>
      <c r="E326" s="744" t="s">
        <v>5140</v>
      </c>
      <c r="F326" s="662" t="s">
        <v>5106</v>
      </c>
      <c r="G326" s="662" t="s">
        <v>5155</v>
      </c>
      <c r="H326" s="662" t="s">
        <v>593</v>
      </c>
      <c r="I326" s="662" t="s">
        <v>5195</v>
      </c>
      <c r="J326" s="662" t="s">
        <v>721</v>
      </c>
      <c r="K326" s="662" t="s">
        <v>5196</v>
      </c>
      <c r="L326" s="663">
        <v>135.25</v>
      </c>
      <c r="M326" s="663">
        <v>135.25</v>
      </c>
      <c r="N326" s="662">
        <v>1</v>
      </c>
      <c r="O326" s="745">
        <v>1</v>
      </c>
      <c r="P326" s="663">
        <v>135.25</v>
      </c>
      <c r="Q326" s="678">
        <v>1</v>
      </c>
      <c r="R326" s="662">
        <v>1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32</v>
      </c>
      <c r="B327" s="662" t="s">
        <v>592</v>
      </c>
      <c r="C327" s="662" t="s">
        <v>5109</v>
      </c>
      <c r="D327" s="743" t="s">
        <v>7937</v>
      </c>
      <c r="E327" s="744" t="s">
        <v>5140</v>
      </c>
      <c r="F327" s="662" t="s">
        <v>5106</v>
      </c>
      <c r="G327" s="662" t="s">
        <v>5155</v>
      </c>
      <c r="H327" s="662" t="s">
        <v>593</v>
      </c>
      <c r="I327" s="662" t="s">
        <v>740</v>
      </c>
      <c r="J327" s="662" t="s">
        <v>5197</v>
      </c>
      <c r="K327" s="662" t="s">
        <v>1361</v>
      </c>
      <c r="L327" s="663">
        <v>36.270000000000003</v>
      </c>
      <c r="M327" s="663">
        <v>36.270000000000003</v>
      </c>
      <c r="N327" s="662">
        <v>1</v>
      </c>
      <c r="O327" s="745">
        <v>0.5</v>
      </c>
      <c r="P327" s="663"/>
      <c r="Q327" s="678">
        <v>0</v>
      </c>
      <c r="R327" s="662"/>
      <c r="S327" s="678">
        <v>0</v>
      </c>
      <c r="T327" s="745"/>
      <c r="U327" s="701">
        <v>0</v>
      </c>
    </row>
    <row r="328" spans="1:21" ht="14.4" customHeight="1" x14ac:dyDescent="0.3">
      <c r="A328" s="661">
        <v>32</v>
      </c>
      <c r="B328" s="662" t="s">
        <v>592</v>
      </c>
      <c r="C328" s="662" t="s">
        <v>5109</v>
      </c>
      <c r="D328" s="743" t="s">
        <v>7937</v>
      </c>
      <c r="E328" s="744" t="s">
        <v>5140</v>
      </c>
      <c r="F328" s="662" t="s">
        <v>5106</v>
      </c>
      <c r="G328" s="662" t="s">
        <v>5201</v>
      </c>
      <c r="H328" s="662" t="s">
        <v>593</v>
      </c>
      <c r="I328" s="662" t="s">
        <v>1185</v>
      </c>
      <c r="J328" s="662" t="s">
        <v>1182</v>
      </c>
      <c r="K328" s="662" t="s">
        <v>1186</v>
      </c>
      <c r="L328" s="663">
        <v>31.09</v>
      </c>
      <c r="M328" s="663">
        <v>31.09</v>
      </c>
      <c r="N328" s="662">
        <v>1</v>
      </c>
      <c r="O328" s="745">
        <v>0.5</v>
      </c>
      <c r="P328" s="663">
        <v>31.09</v>
      </c>
      <c r="Q328" s="678">
        <v>1</v>
      </c>
      <c r="R328" s="662">
        <v>1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32</v>
      </c>
      <c r="B329" s="662" t="s">
        <v>592</v>
      </c>
      <c r="C329" s="662" t="s">
        <v>5109</v>
      </c>
      <c r="D329" s="743" t="s">
        <v>7937</v>
      </c>
      <c r="E329" s="744" t="s">
        <v>5140</v>
      </c>
      <c r="F329" s="662" t="s">
        <v>5106</v>
      </c>
      <c r="G329" s="662" t="s">
        <v>5157</v>
      </c>
      <c r="H329" s="662" t="s">
        <v>593</v>
      </c>
      <c r="I329" s="662" t="s">
        <v>5493</v>
      </c>
      <c r="J329" s="662" t="s">
        <v>2406</v>
      </c>
      <c r="K329" s="662" t="s">
        <v>5494</v>
      </c>
      <c r="L329" s="663">
        <v>154.36000000000001</v>
      </c>
      <c r="M329" s="663">
        <v>308.72000000000003</v>
      </c>
      <c r="N329" s="662">
        <v>2</v>
      </c>
      <c r="O329" s="745">
        <v>1.5</v>
      </c>
      <c r="P329" s="663">
        <v>154.36000000000001</v>
      </c>
      <c r="Q329" s="678">
        <v>0.5</v>
      </c>
      <c r="R329" s="662">
        <v>1</v>
      </c>
      <c r="S329" s="678">
        <v>0.5</v>
      </c>
      <c r="T329" s="745">
        <v>1</v>
      </c>
      <c r="U329" s="701">
        <v>0.66666666666666663</v>
      </c>
    </row>
    <row r="330" spans="1:21" ht="14.4" customHeight="1" x14ac:dyDescent="0.3">
      <c r="A330" s="661">
        <v>32</v>
      </c>
      <c r="B330" s="662" t="s">
        <v>592</v>
      </c>
      <c r="C330" s="662" t="s">
        <v>5109</v>
      </c>
      <c r="D330" s="743" t="s">
        <v>7937</v>
      </c>
      <c r="E330" s="744" t="s">
        <v>5140</v>
      </c>
      <c r="F330" s="662" t="s">
        <v>5106</v>
      </c>
      <c r="G330" s="662" t="s">
        <v>5157</v>
      </c>
      <c r="H330" s="662" t="s">
        <v>2438</v>
      </c>
      <c r="I330" s="662" t="s">
        <v>3061</v>
      </c>
      <c r="J330" s="662" t="s">
        <v>2796</v>
      </c>
      <c r="K330" s="662" t="s">
        <v>4879</v>
      </c>
      <c r="L330" s="663">
        <v>154.36000000000001</v>
      </c>
      <c r="M330" s="663">
        <v>926.16000000000008</v>
      </c>
      <c r="N330" s="662">
        <v>6</v>
      </c>
      <c r="O330" s="745">
        <v>2.5</v>
      </c>
      <c r="P330" s="663">
        <v>463.08000000000004</v>
      </c>
      <c r="Q330" s="678">
        <v>0.5</v>
      </c>
      <c r="R330" s="662">
        <v>3</v>
      </c>
      <c r="S330" s="678">
        <v>0.5</v>
      </c>
      <c r="T330" s="745">
        <v>1.5</v>
      </c>
      <c r="U330" s="701">
        <v>0.6</v>
      </c>
    </row>
    <row r="331" spans="1:21" ht="14.4" customHeight="1" x14ac:dyDescent="0.3">
      <c r="A331" s="661">
        <v>32</v>
      </c>
      <c r="B331" s="662" t="s">
        <v>592</v>
      </c>
      <c r="C331" s="662" t="s">
        <v>5109</v>
      </c>
      <c r="D331" s="743" t="s">
        <v>7937</v>
      </c>
      <c r="E331" s="744" t="s">
        <v>5140</v>
      </c>
      <c r="F331" s="662" t="s">
        <v>5106</v>
      </c>
      <c r="G331" s="662" t="s">
        <v>5157</v>
      </c>
      <c r="H331" s="662" t="s">
        <v>2438</v>
      </c>
      <c r="I331" s="662" t="s">
        <v>2795</v>
      </c>
      <c r="J331" s="662" t="s">
        <v>2796</v>
      </c>
      <c r="K331" s="662" t="s">
        <v>4878</v>
      </c>
      <c r="L331" s="663">
        <v>225.06</v>
      </c>
      <c r="M331" s="663">
        <v>225.06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32</v>
      </c>
      <c r="B332" s="662" t="s">
        <v>592</v>
      </c>
      <c r="C332" s="662" t="s">
        <v>5109</v>
      </c>
      <c r="D332" s="743" t="s">
        <v>7937</v>
      </c>
      <c r="E332" s="744" t="s">
        <v>5140</v>
      </c>
      <c r="F332" s="662" t="s">
        <v>5106</v>
      </c>
      <c r="G332" s="662" t="s">
        <v>5207</v>
      </c>
      <c r="H332" s="662" t="s">
        <v>593</v>
      </c>
      <c r="I332" s="662" t="s">
        <v>2934</v>
      </c>
      <c r="J332" s="662" t="s">
        <v>2935</v>
      </c>
      <c r="K332" s="662" t="s">
        <v>2788</v>
      </c>
      <c r="L332" s="663">
        <v>170.52</v>
      </c>
      <c r="M332" s="663">
        <v>341.04</v>
      </c>
      <c r="N332" s="662">
        <v>2</v>
      </c>
      <c r="O332" s="745">
        <v>1.5</v>
      </c>
      <c r="P332" s="663">
        <v>170.52</v>
      </c>
      <c r="Q332" s="678">
        <v>0.5</v>
      </c>
      <c r="R332" s="662">
        <v>1</v>
      </c>
      <c r="S332" s="678">
        <v>0.5</v>
      </c>
      <c r="T332" s="745">
        <v>0.5</v>
      </c>
      <c r="U332" s="701">
        <v>0.33333333333333331</v>
      </c>
    </row>
    <row r="333" spans="1:21" ht="14.4" customHeight="1" x14ac:dyDescent="0.3">
      <c r="A333" s="661">
        <v>32</v>
      </c>
      <c r="B333" s="662" t="s">
        <v>592</v>
      </c>
      <c r="C333" s="662" t="s">
        <v>5109</v>
      </c>
      <c r="D333" s="743" t="s">
        <v>7937</v>
      </c>
      <c r="E333" s="744" t="s">
        <v>5140</v>
      </c>
      <c r="F333" s="662" t="s">
        <v>5106</v>
      </c>
      <c r="G333" s="662" t="s">
        <v>5208</v>
      </c>
      <c r="H333" s="662" t="s">
        <v>2438</v>
      </c>
      <c r="I333" s="662" t="s">
        <v>2560</v>
      </c>
      <c r="J333" s="662" t="s">
        <v>2444</v>
      </c>
      <c r="K333" s="662" t="s">
        <v>968</v>
      </c>
      <c r="L333" s="663">
        <v>69.16</v>
      </c>
      <c r="M333" s="663">
        <v>69.16</v>
      </c>
      <c r="N333" s="662">
        <v>1</v>
      </c>
      <c r="O333" s="745">
        <v>1</v>
      </c>
      <c r="P333" s="663">
        <v>69.16</v>
      </c>
      <c r="Q333" s="678">
        <v>1</v>
      </c>
      <c r="R333" s="662">
        <v>1</v>
      </c>
      <c r="S333" s="678">
        <v>1</v>
      </c>
      <c r="T333" s="745">
        <v>1</v>
      </c>
      <c r="U333" s="701">
        <v>1</v>
      </c>
    </row>
    <row r="334" spans="1:21" ht="14.4" customHeight="1" x14ac:dyDescent="0.3">
      <c r="A334" s="661">
        <v>32</v>
      </c>
      <c r="B334" s="662" t="s">
        <v>592</v>
      </c>
      <c r="C334" s="662" t="s">
        <v>5109</v>
      </c>
      <c r="D334" s="743" t="s">
        <v>7937</v>
      </c>
      <c r="E334" s="744" t="s">
        <v>5140</v>
      </c>
      <c r="F334" s="662" t="s">
        <v>5106</v>
      </c>
      <c r="G334" s="662" t="s">
        <v>5495</v>
      </c>
      <c r="H334" s="662" t="s">
        <v>593</v>
      </c>
      <c r="I334" s="662" t="s">
        <v>3174</v>
      </c>
      <c r="J334" s="662" t="s">
        <v>5496</v>
      </c>
      <c r="K334" s="662" t="s">
        <v>5497</v>
      </c>
      <c r="L334" s="663">
        <v>72.5</v>
      </c>
      <c r="M334" s="663">
        <v>72.5</v>
      </c>
      <c r="N334" s="662">
        <v>1</v>
      </c>
      <c r="O334" s="745">
        <v>0.5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32</v>
      </c>
      <c r="B335" s="662" t="s">
        <v>592</v>
      </c>
      <c r="C335" s="662" t="s">
        <v>5109</v>
      </c>
      <c r="D335" s="743" t="s">
        <v>7937</v>
      </c>
      <c r="E335" s="744" t="s">
        <v>5140</v>
      </c>
      <c r="F335" s="662" t="s">
        <v>5106</v>
      </c>
      <c r="G335" s="662" t="s">
        <v>5212</v>
      </c>
      <c r="H335" s="662" t="s">
        <v>593</v>
      </c>
      <c r="I335" s="662" t="s">
        <v>2938</v>
      </c>
      <c r="J335" s="662" t="s">
        <v>2939</v>
      </c>
      <c r="K335" s="662" t="s">
        <v>2788</v>
      </c>
      <c r="L335" s="663">
        <v>66.819999999999993</v>
      </c>
      <c r="M335" s="663">
        <v>133.63999999999999</v>
      </c>
      <c r="N335" s="662">
        <v>2</v>
      </c>
      <c r="O335" s="745">
        <v>0.5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32</v>
      </c>
      <c r="B336" s="662" t="s">
        <v>592</v>
      </c>
      <c r="C336" s="662" t="s">
        <v>5109</v>
      </c>
      <c r="D336" s="743" t="s">
        <v>7937</v>
      </c>
      <c r="E336" s="744" t="s">
        <v>5140</v>
      </c>
      <c r="F336" s="662" t="s">
        <v>5106</v>
      </c>
      <c r="G336" s="662" t="s">
        <v>5384</v>
      </c>
      <c r="H336" s="662" t="s">
        <v>593</v>
      </c>
      <c r="I336" s="662" t="s">
        <v>1793</v>
      </c>
      <c r="J336" s="662" t="s">
        <v>1794</v>
      </c>
      <c r="K336" s="662" t="s">
        <v>5498</v>
      </c>
      <c r="L336" s="663">
        <v>1937.84</v>
      </c>
      <c r="M336" s="663">
        <v>3875.68</v>
      </c>
      <c r="N336" s="662">
        <v>2</v>
      </c>
      <c r="O336" s="745">
        <v>1</v>
      </c>
      <c r="P336" s="663">
        <v>3875.68</v>
      </c>
      <c r="Q336" s="678">
        <v>1</v>
      </c>
      <c r="R336" s="662">
        <v>2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32</v>
      </c>
      <c r="B337" s="662" t="s">
        <v>592</v>
      </c>
      <c r="C337" s="662" t="s">
        <v>5109</v>
      </c>
      <c r="D337" s="743" t="s">
        <v>7937</v>
      </c>
      <c r="E337" s="744" t="s">
        <v>5140</v>
      </c>
      <c r="F337" s="662" t="s">
        <v>5106</v>
      </c>
      <c r="G337" s="662" t="s">
        <v>5499</v>
      </c>
      <c r="H337" s="662" t="s">
        <v>593</v>
      </c>
      <c r="I337" s="662" t="s">
        <v>5500</v>
      </c>
      <c r="J337" s="662" t="s">
        <v>5501</v>
      </c>
      <c r="K337" s="662" t="s">
        <v>5502</v>
      </c>
      <c r="L337" s="663">
        <v>0</v>
      </c>
      <c r="M337" s="663">
        <v>0</v>
      </c>
      <c r="N337" s="662">
        <v>1</v>
      </c>
      <c r="O337" s="745">
        <v>0.5</v>
      </c>
      <c r="P337" s="663">
        <v>0</v>
      </c>
      <c r="Q337" s="678"/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32</v>
      </c>
      <c r="B338" s="662" t="s">
        <v>592</v>
      </c>
      <c r="C338" s="662" t="s">
        <v>5109</v>
      </c>
      <c r="D338" s="743" t="s">
        <v>7937</v>
      </c>
      <c r="E338" s="744" t="s">
        <v>5140</v>
      </c>
      <c r="F338" s="662" t="s">
        <v>5106</v>
      </c>
      <c r="G338" s="662" t="s">
        <v>5220</v>
      </c>
      <c r="H338" s="662" t="s">
        <v>593</v>
      </c>
      <c r="I338" s="662" t="s">
        <v>1005</v>
      </c>
      <c r="J338" s="662" t="s">
        <v>1086</v>
      </c>
      <c r="K338" s="662" t="s">
        <v>5221</v>
      </c>
      <c r="L338" s="663">
        <v>123.3</v>
      </c>
      <c r="M338" s="663">
        <v>246.6</v>
      </c>
      <c r="N338" s="662">
        <v>2</v>
      </c>
      <c r="O338" s="745">
        <v>1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32</v>
      </c>
      <c r="B339" s="662" t="s">
        <v>592</v>
      </c>
      <c r="C339" s="662" t="s">
        <v>5109</v>
      </c>
      <c r="D339" s="743" t="s">
        <v>7937</v>
      </c>
      <c r="E339" s="744" t="s">
        <v>5140</v>
      </c>
      <c r="F339" s="662" t="s">
        <v>5106</v>
      </c>
      <c r="G339" s="662" t="s">
        <v>5220</v>
      </c>
      <c r="H339" s="662" t="s">
        <v>593</v>
      </c>
      <c r="I339" s="662" t="s">
        <v>5222</v>
      </c>
      <c r="J339" s="662" t="s">
        <v>1086</v>
      </c>
      <c r="K339" s="662" t="s">
        <v>5223</v>
      </c>
      <c r="L339" s="663">
        <v>0</v>
      </c>
      <c r="M339" s="663">
        <v>0</v>
      </c>
      <c r="N339" s="662">
        <v>1</v>
      </c>
      <c r="O339" s="745">
        <v>0.5</v>
      </c>
      <c r="P339" s="663"/>
      <c r="Q339" s="678"/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32</v>
      </c>
      <c r="B340" s="662" t="s">
        <v>592</v>
      </c>
      <c r="C340" s="662" t="s">
        <v>5109</v>
      </c>
      <c r="D340" s="743" t="s">
        <v>7937</v>
      </c>
      <c r="E340" s="744" t="s">
        <v>5140</v>
      </c>
      <c r="F340" s="662" t="s">
        <v>5106</v>
      </c>
      <c r="G340" s="662" t="s">
        <v>5503</v>
      </c>
      <c r="H340" s="662" t="s">
        <v>593</v>
      </c>
      <c r="I340" s="662" t="s">
        <v>5504</v>
      </c>
      <c r="J340" s="662" t="s">
        <v>5505</v>
      </c>
      <c r="K340" s="662" t="s">
        <v>5506</v>
      </c>
      <c r="L340" s="663">
        <v>0</v>
      </c>
      <c r="M340" s="663">
        <v>0</v>
      </c>
      <c r="N340" s="662">
        <v>1</v>
      </c>
      <c r="O340" s="745">
        <v>0.5</v>
      </c>
      <c r="P340" s="663">
        <v>0</v>
      </c>
      <c r="Q340" s="678"/>
      <c r="R340" s="662">
        <v>1</v>
      </c>
      <c r="S340" s="678">
        <v>1</v>
      </c>
      <c r="T340" s="745">
        <v>0.5</v>
      </c>
      <c r="U340" s="701">
        <v>1</v>
      </c>
    </row>
    <row r="341" spans="1:21" ht="14.4" customHeight="1" x14ac:dyDescent="0.3">
      <c r="A341" s="661">
        <v>32</v>
      </c>
      <c r="B341" s="662" t="s">
        <v>592</v>
      </c>
      <c r="C341" s="662" t="s">
        <v>5109</v>
      </c>
      <c r="D341" s="743" t="s">
        <v>7937</v>
      </c>
      <c r="E341" s="744" t="s">
        <v>5140</v>
      </c>
      <c r="F341" s="662" t="s">
        <v>5106</v>
      </c>
      <c r="G341" s="662" t="s">
        <v>5224</v>
      </c>
      <c r="H341" s="662" t="s">
        <v>593</v>
      </c>
      <c r="I341" s="662" t="s">
        <v>4117</v>
      </c>
      <c r="J341" s="662" t="s">
        <v>4118</v>
      </c>
      <c r="K341" s="662" t="s">
        <v>2244</v>
      </c>
      <c r="L341" s="663">
        <v>12596.28</v>
      </c>
      <c r="M341" s="663">
        <v>12596.28</v>
      </c>
      <c r="N341" s="662">
        <v>1</v>
      </c>
      <c r="O341" s="745">
        <v>1</v>
      </c>
      <c r="P341" s="663">
        <v>12596.28</v>
      </c>
      <c r="Q341" s="678">
        <v>1</v>
      </c>
      <c r="R341" s="662">
        <v>1</v>
      </c>
      <c r="S341" s="678">
        <v>1</v>
      </c>
      <c r="T341" s="745">
        <v>1</v>
      </c>
      <c r="U341" s="701">
        <v>1</v>
      </c>
    </row>
    <row r="342" spans="1:21" ht="14.4" customHeight="1" x14ac:dyDescent="0.3">
      <c r="A342" s="661">
        <v>32</v>
      </c>
      <c r="B342" s="662" t="s">
        <v>592</v>
      </c>
      <c r="C342" s="662" t="s">
        <v>5109</v>
      </c>
      <c r="D342" s="743" t="s">
        <v>7937</v>
      </c>
      <c r="E342" s="744" t="s">
        <v>5140</v>
      </c>
      <c r="F342" s="662" t="s">
        <v>5106</v>
      </c>
      <c r="G342" s="662" t="s">
        <v>5160</v>
      </c>
      <c r="H342" s="662" t="s">
        <v>593</v>
      </c>
      <c r="I342" s="662" t="s">
        <v>3159</v>
      </c>
      <c r="J342" s="662" t="s">
        <v>3160</v>
      </c>
      <c r="K342" s="662" t="s">
        <v>4933</v>
      </c>
      <c r="L342" s="663">
        <v>2991.23</v>
      </c>
      <c r="M342" s="663">
        <v>14956.150000000001</v>
      </c>
      <c r="N342" s="662">
        <v>5</v>
      </c>
      <c r="O342" s="745">
        <v>2.5</v>
      </c>
      <c r="P342" s="663">
        <v>5982.46</v>
      </c>
      <c r="Q342" s="678">
        <v>0.39999999999999997</v>
      </c>
      <c r="R342" s="662">
        <v>2</v>
      </c>
      <c r="S342" s="678">
        <v>0.4</v>
      </c>
      <c r="T342" s="745">
        <v>1</v>
      </c>
      <c r="U342" s="701">
        <v>0.4</v>
      </c>
    </row>
    <row r="343" spans="1:21" ht="14.4" customHeight="1" x14ac:dyDescent="0.3">
      <c r="A343" s="661">
        <v>32</v>
      </c>
      <c r="B343" s="662" t="s">
        <v>592</v>
      </c>
      <c r="C343" s="662" t="s">
        <v>5109</v>
      </c>
      <c r="D343" s="743" t="s">
        <v>7937</v>
      </c>
      <c r="E343" s="744" t="s">
        <v>5140</v>
      </c>
      <c r="F343" s="662" t="s">
        <v>5106</v>
      </c>
      <c r="G343" s="662" t="s">
        <v>5160</v>
      </c>
      <c r="H343" s="662" t="s">
        <v>593</v>
      </c>
      <c r="I343" s="662" t="s">
        <v>5161</v>
      </c>
      <c r="J343" s="662" t="s">
        <v>3160</v>
      </c>
      <c r="K343" s="662" t="s">
        <v>5162</v>
      </c>
      <c r="L343" s="663">
        <v>748.21</v>
      </c>
      <c r="M343" s="663">
        <v>2244.63</v>
      </c>
      <c r="N343" s="662">
        <v>3</v>
      </c>
      <c r="O343" s="745">
        <v>1</v>
      </c>
      <c r="P343" s="663">
        <v>2244.63</v>
      </c>
      <c r="Q343" s="678">
        <v>1</v>
      </c>
      <c r="R343" s="662">
        <v>3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32</v>
      </c>
      <c r="B344" s="662" t="s">
        <v>592</v>
      </c>
      <c r="C344" s="662" t="s">
        <v>5109</v>
      </c>
      <c r="D344" s="743" t="s">
        <v>7937</v>
      </c>
      <c r="E344" s="744" t="s">
        <v>5140</v>
      </c>
      <c r="F344" s="662" t="s">
        <v>5106</v>
      </c>
      <c r="G344" s="662" t="s">
        <v>5231</v>
      </c>
      <c r="H344" s="662" t="s">
        <v>593</v>
      </c>
      <c r="I344" s="662" t="s">
        <v>5235</v>
      </c>
      <c r="J344" s="662" t="s">
        <v>5236</v>
      </c>
      <c r="K344" s="662" t="s">
        <v>5237</v>
      </c>
      <c r="L344" s="663">
        <v>0</v>
      </c>
      <c r="M344" s="663">
        <v>0</v>
      </c>
      <c r="N344" s="662">
        <v>1</v>
      </c>
      <c r="O344" s="745">
        <v>1</v>
      </c>
      <c r="P344" s="663">
        <v>0</v>
      </c>
      <c r="Q344" s="678"/>
      <c r="R344" s="662">
        <v>1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32</v>
      </c>
      <c r="B345" s="662" t="s">
        <v>592</v>
      </c>
      <c r="C345" s="662" t="s">
        <v>5109</v>
      </c>
      <c r="D345" s="743" t="s">
        <v>7937</v>
      </c>
      <c r="E345" s="744" t="s">
        <v>5140</v>
      </c>
      <c r="F345" s="662" t="s">
        <v>5106</v>
      </c>
      <c r="G345" s="662" t="s">
        <v>5239</v>
      </c>
      <c r="H345" s="662" t="s">
        <v>593</v>
      </c>
      <c r="I345" s="662" t="s">
        <v>963</v>
      </c>
      <c r="J345" s="662" t="s">
        <v>964</v>
      </c>
      <c r="K345" s="662" t="s">
        <v>5240</v>
      </c>
      <c r="L345" s="663">
        <v>107.27</v>
      </c>
      <c r="M345" s="663">
        <v>107.27</v>
      </c>
      <c r="N345" s="662">
        <v>1</v>
      </c>
      <c r="O345" s="745">
        <v>1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32</v>
      </c>
      <c r="B346" s="662" t="s">
        <v>592</v>
      </c>
      <c r="C346" s="662" t="s">
        <v>5109</v>
      </c>
      <c r="D346" s="743" t="s">
        <v>7937</v>
      </c>
      <c r="E346" s="744" t="s">
        <v>5140</v>
      </c>
      <c r="F346" s="662" t="s">
        <v>5106</v>
      </c>
      <c r="G346" s="662" t="s">
        <v>5248</v>
      </c>
      <c r="H346" s="662" t="s">
        <v>593</v>
      </c>
      <c r="I346" s="662" t="s">
        <v>5507</v>
      </c>
      <c r="J346" s="662" t="s">
        <v>3187</v>
      </c>
      <c r="K346" s="662" t="s">
        <v>5508</v>
      </c>
      <c r="L346" s="663">
        <v>439.61</v>
      </c>
      <c r="M346" s="663">
        <v>439.61</v>
      </c>
      <c r="N346" s="662">
        <v>1</v>
      </c>
      <c r="O346" s="745">
        <v>1</v>
      </c>
      <c r="P346" s="663">
        <v>439.61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32</v>
      </c>
      <c r="B347" s="662" t="s">
        <v>592</v>
      </c>
      <c r="C347" s="662" t="s">
        <v>5109</v>
      </c>
      <c r="D347" s="743" t="s">
        <v>7937</v>
      </c>
      <c r="E347" s="744" t="s">
        <v>5140</v>
      </c>
      <c r="F347" s="662" t="s">
        <v>5106</v>
      </c>
      <c r="G347" s="662" t="s">
        <v>5248</v>
      </c>
      <c r="H347" s="662" t="s">
        <v>593</v>
      </c>
      <c r="I347" s="662" t="s">
        <v>3186</v>
      </c>
      <c r="J347" s="662" t="s">
        <v>3187</v>
      </c>
      <c r="K347" s="662" t="s">
        <v>4933</v>
      </c>
      <c r="L347" s="663">
        <v>879.21</v>
      </c>
      <c r="M347" s="663">
        <v>3516.84</v>
      </c>
      <c r="N347" s="662">
        <v>4</v>
      </c>
      <c r="O347" s="745">
        <v>1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32</v>
      </c>
      <c r="B348" s="662" t="s">
        <v>592</v>
      </c>
      <c r="C348" s="662" t="s">
        <v>5109</v>
      </c>
      <c r="D348" s="743" t="s">
        <v>7937</v>
      </c>
      <c r="E348" s="744" t="s">
        <v>5140</v>
      </c>
      <c r="F348" s="662" t="s">
        <v>5106</v>
      </c>
      <c r="G348" s="662" t="s">
        <v>5262</v>
      </c>
      <c r="H348" s="662" t="s">
        <v>593</v>
      </c>
      <c r="I348" s="662" t="s">
        <v>2962</v>
      </c>
      <c r="J348" s="662" t="s">
        <v>2963</v>
      </c>
      <c r="K348" s="662" t="s">
        <v>5509</v>
      </c>
      <c r="L348" s="663">
        <v>98.75</v>
      </c>
      <c r="M348" s="663">
        <v>98.75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32</v>
      </c>
      <c r="B349" s="662" t="s">
        <v>592</v>
      </c>
      <c r="C349" s="662" t="s">
        <v>5109</v>
      </c>
      <c r="D349" s="743" t="s">
        <v>7937</v>
      </c>
      <c r="E349" s="744" t="s">
        <v>5140</v>
      </c>
      <c r="F349" s="662" t="s">
        <v>5106</v>
      </c>
      <c r="G349" s="662" t="s">
        <v>5262</v>
      </c>
      <c r="H349" s="662" t="s">
        <v>593</v>
      </c>
      <c r="I349" s="662" t="s">
        <v>2941</v>
      </c>
      <c r="J349" s="662" t="s">
        <v>2942</v>
      </c>
      <c r="K349" s="662" t="s">
        <v>2911</v>
      </c>
      <c r="L349" s="663">
        <v>111.72</v>
      </c>
      <c r="M349" s="663">
        <v>223.44</v>
      </c>
      <c r="N349" s="662">
        <v>2</v>
      </c>
      <c r="O349" s="745">
        <v>0.5</v>
      </c>
      <c r="P349" s="663">
        <v>223.44</v>
      </c>
      <c r="Q349" s="678">
        <v>1</v>
      </c>
      <c r="R349" s="662">
        <v>2</v>
      </c>
      <c r="S349" s="678">
        <v>1</v>
      </c>
      <c r="T349" s="745">
        <v>0.5</v>
      </c>
      <c r="U349" s="701">
        <v>1</v>
      </c>
    </row>
    <row r="350" spans="1:21" ht="14.4" customHeight="1" x14ac:dyDescent="0.3">
      <c r="A350" s="661">
        <v>32</v>
      </c>
      <c r="B350" s="662" t="s">
        <v>592</v>
      </c>
      <c r="C350" s="662" t="s">
        <v>5109</v>
      </c>
      <c r="D350" s="743" t="s">
        <v>7937</v>
      </c>
      <c r="E350" s="744" t="s">
        <v>5140</v>
      </c>
      <c r="F350" s="662" t="s">
        <v>5106</v>
      </c>
      <c r="G350" s="662" t="s">
        <v>5262</v>
      </c>
      <c r="H350" s="662" t="s">
        <v>593</v>
      </c>
      <c r="I350" s="662" t="s">
        <v>2941</v>
      </c>
      <c r="J350" s="662" t="s">
        <v>2942</v>
      </c>
      <c r="K350" s="662" t="s">
        <v>2911</v>
      </c>
      <c r="L350" s="663">
        <v>98.75</v>
      </c>
      <c r="M350" s="663">
        <v>98.75</v>
      </c>
      <c r="N350" s="662">
        <v>1</v>
      </c>
      <c r="O350" s="745">
        <v>0.5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32</v>
      </c>
      <c r="B351" s="662" t="s">
        <v>592</v>
      </c>
      <c r="C351" s="662" t="s">
        <v>5109</v>
      </c>
      <c r="D351" s="743" t="s">
        <v>7937</v>
      </c>
      <c r="E351" s="744" t="s">
        <v>5140</v>
      </c>
      <c r="F351" s="662" t="s">
        <v>5106</v>
      </c>
      <c r="G351" s="662" t="s">
        <v>5437</v>
      </c>
      <c r="H351" s="662" t="s">
        <v>593</v>
      </c>
      <c r="I351" s="662" t="s">
        <v>5510</v>
      </c>
      <c r="J351" s="662" t="s">
        <v>1457</v>
      </c>
      <c r="K351" s="662" t="s">
        <v>5364</v>
      </c>
      <c r="L351" s="663">
        <v>0</v>
      </c>
      <c r="M351" s="663">
        <v>0</v>
      </c>
      <c r="N351" s="662">
        <v>2</v>
      </c>
      <c r="O351" s="745">
        <v>0.5</v>
      </c>
      <c r="P351" s="663">
        <v>0</v>
      </c>
      <c r="Q351" s="678"/>
      <c r="R351" s="662">
        <v>2</v>
      </c>
      <c r="S351" s="678">
        <v>1</v>
      </c>
      <c r="T351" s="745">
        <v>0.5</v>
      </c>
      <c r="U351" s="701">
        <v>1</v>
      </c>
    </row>
    <row r="352" spans="1:21" ht="14.4" customHeight="1" x14ac:dyDescent="0.3">
      <c r="A352" s="661">
        <v>32</v>
      </c>
      <c r="B352" s="662" t="s">
        <v>592</v>
      </c>
      <c r="C352" s="662" t="s">
        <v>5109</v>
      </c>
      <c r="D352" s="743" t="s">
        <v>7937</v>
      </c>
      <c r="E352" s="744" t="s">
        <v>5140</v>
      </c>
      <c r="F352" s="662" t="s">
        <v>5106</v>
      </c>
      <c r="G352" s="662" t="s">
        <v>5269</v>
      </c>
      <c r="H352" s="662" t="s">
        <v>593</v>
      </c>
      <c r="I352" s="662" t="s">
        <v>970</v>
      </c>
      <c r="J352" s="662" t="s">
        <v>5270</v>
      </c>
      <c r="K352" s="662" t="s">
        <v>5271</v>
      </c>
      <c r="L352" s="663">
        <v>88.76</v>
      </c>
      <c r="M352" s="663">
        <v>798.84</v>
      </c>
      <c r="N352" s="662">
        <v>9</v>
      </c>
      <c r="O352" s="745">
        <v>4</v>
      </c>
      <c r="P352" s="663">
        <v>621.32000000000005</v>
      </c>
      <c r="Q352" s="678">
        <v>0.77777777777777779</v>
      </c>
      <c r="R352" s="662">
        <v>7</v>
      </c>
      <c r="S352" s="678">
        <v>0.77777777777777779</v>
      </c>
      <c r="T352" s="745">
        <v>3.5</v>
      </c>
      <c r="U352" s="701">
        <v>0.875</v>
      </c>
    </row>
    <row r="353" spans="1:21" ht="14.4" customHeight="1" x14ac:dyDescent="0.3">
      <c r="A353" s="661">
        <v>32</v>
      </c>
      <c r="B353" s="662" t="s">
        <v>592</v>
      </c>
      <c r="C353" s="662" t="s">
        <v>5109</v>
      </c>
      <c r="D353" s="743" t="s">
        <v>7937</v>
      </c>
      <c r="E353" s="744" t="s">
        <v>5140</v>
      </c>
      <c r="F353" s="662" t="s">
        <v>5106</v>
      </c>
      <c r="G353" s="662" t="s">
        <v>5272</v>
      </c>
      <c r="H353" s="662" t="s">
        <v>593</v>
      </c>
      <c r="I353" s="662" t="s">
        <v>1348</v>
      </c>
      <c r="J353" s="662" t="s">
        <v>1349</v>
      </c>
      <c r="K353" s="662" t="s">
        <v>1350</v>
      </c>
      <c r="L353" s="663">
        <v>0</v>
      </c>
      <c r="M353" s="663">
        <v>0</v>
      </c>
      <c r="N353" s="662">
        <v>1</v>
      </c>
      <c r="O353" s="745">
        <v>0.5</v>
      </c>
      <c r="P353" s="663"/>
      <c r="Q353" s="678"/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32</v>
      </c>
      <c r="B354" s="662" t="s">
        <v>592</v>
      </c>
      <c r="C354" s="662" t="s">
        <v>5109</v>
      </c>
      <c r="D354" s="743" t="s">
        <v>7937</v>
      </c>
      <c r="E354" s="744" t="s">
        <v>5140</v>
      </c>
      <c r="F354" s="662" t="s">
        <v>5106</v>
      </c>
      <c r="G354" s="662" t="s">
        <v>5276</v>
      </c>
      <c r="H354" s="662" t="s">
        <v>2438</v>
      </c>
      <c r="I354" s="662" t="s">
        <v>5511</v>
      </c>
      <c r="J354" s="662" t="s">
        <v>2692</v>
      </c>
      <c r="K354" s="662" t="s">
        <v>5512</v>
      </c>
      <c r="L354" s="663">
        <v>0</v>
      </c>
      <c r="M354" s="663">
        <v>0</v>
      </c>
      <c r="N354" s="662">
        <v>1</v>
      </c>
      <c r="O354" s="745">
        <v>0.5</v>
      </c>
      <c r="P354" s="663"/>
      <c r="Q354" s="678"/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32</v>
      </c>
      <c r="B355" s="662" t="s">
        <v>592</v>
      </c>
      <c r="C355" s="662" t="s">
        <v>5109</v>
      </c>
      <c r="D355" s="743" t="s">
        <v>7937</v>
      </c>
      <c r="E355" s="744" t="s">
        <v>5140</v>
      </c>
      <c r="F355" s="662" t="s">
        <v>5106</v>
      </c>
      <c r="G355" s="662" t="s">
        <v>5276</v>
      </c>
      <c r="H355" s="662" t="s">
        <v>2438</v>
      </c>
      <c r="I355" s="662" t="s">
        <v>4161</v>
      </c>
      <c r="J355" s="662" t="s">
        <v>2692</v>
      </c>
      <c r="K355" s="662" t="s">
        <v>1270</v>
      </c>
      <c r="L355" s="663">
        <v>69.16</v>
      </c>
      <c r="M355" s="663">
        <v>69.16</v>
      </c>
      <c r="N355" s="662">
        <v>1</v>
      </c>
      <c r="O355" s="745">
        <v>0.5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32</v>
      </c>
      <c r="B356" s="662" t="s">
        <v>592</v>
      </c>
      <c r="C356" s="662" t="s">
        <v>5109</v>
      </c>
      <c r="D356" s="743" t="s">
        <v>7937</v>
      </c>
      <c r="E356" s="744" t="s">
        <v>5140</v>
      </c>
      <c r="F356" s="662" t="s">
        <v>5106</v>
      </c>
      <c r="G356" s="662" t="s">
        <v>5168</v>
      </c>
      <c r="H356" s="662" t="s">
        <v>593</v>
      </c>
      <c r="I356" s="662" t="s">
        <v>814</v>
      </c>
      <c r="J356" s="662" t="s">
        <v>5170</v>
      </c>
      <c r="K356" s="662" t="s">
        <v>5446</v>
      </c>
      <c r="L356" s="663">
        <v>0</v>
      </c>
      <c r="M356" s="663">
        <v>0</v>
      </c>
      <c r="N356" s="662">
        <v>1</v>
      </c>
      <c r="O356" s="745">
        <v>0.5</v>
      </c>
      <c r="P356" s="663">
        <v>0</v>
      </c>
      <c r="Q356" s="678"/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32</v>
      </c>
      <c r="B357" s="662" t="s">
        <v>592</v>
      </c>
      <c r="C357" s="662" t="s">
        <v>5109</v>
      </c>
      <c r="D357" s="743" t="s">
        <v>7937</v>
      </c>
      <c r="E357" s="744" t="s">
        <v>5140</v>
      </c>
      <c r="F357" s="662" t="s">
        <v>5106</v>
      </c>
      <c r="G357" s="662" t="s">
        <v>5279</v>
      </c>
      <c r="H357" s="662" t="s">
        <v>593</v>
      </c>
      <c r="I357" s="662" t="s">
        <v>5280</v>
      </c>
      <c r="J357" s="662" t="s">
        <v>2371</v>
      </c>
      <c r="K357" s="662" t="s">
        <v>2372</v>
      </c>
      <c r="L357" s="663">
        <v>1121.25</v>
      </c>
      <c r="M357" s="663">
        <v>2242.5</v>
      </c>
      <c r="N357" s="662">
        <v>2</v>
      </c>
      <c r="O357" s="745">
        <v>1</v>
      </c>
      <c r="P357" s="663">
        <v>2242.5</v>
      </c>
      <c r="Q357" s="678">
        <v>1</v>
      </c>
      <c r="R357" s="662">
        <v>2</v>
      </c>
      <c r="S357" s="678">
        <v>1</v>
      </c>
      <c r="T357" s="745">
        <v>1</v>
      </c>
      <c r="U357" s="701">
        <v>1</v>
      </c>
    </row>
    <row r="358" spans="1:21" ht="14.4" customHeight="1" x14ac:dyDescent="0.3">
      <c r="A358" s="661">
        <v>32</v>
      </c>
      <c r="B358" s="662" t="s">
        <v>592</v>
      </c>
      <c r="C358" s="662" t="s">
        <v>5109</v>
      </c>
      <c r="D358" s="743" t="s">
        <v>7937</v>
      </c>
      <c r="E358" s="744" t="s">
        <v>5140</v>
      </c>
      <c r="F358" s="662" t="s">
        <v>5106</v>
      </c>
      <c r="G358" s="662" t="s">
        <v>5400</v>
      </c>
      <c r="H358" s="662" t="s">
        <v>2438</v>
      </c>
      <c r="I358" s="662" t="s">
        <v>2499</v>
      </c>
      <c r="J358" s="662" t="s">
        <v>2500</v>
      </c>
      <c r="K358" s="662" t="s">
        <v>4860</v>
      </c>
      <c r="L358" s="663">
        <v>247.78</v>
      </c>
      <c r="M358" s="663">
        <v>247.78</v>
      </c>
      <c r="N358" s="662">
        <v>1</v>
      </c>
      <c r="O358" s="745">
        <v>0.5</v>
      </c>
      <c r="P358" s="663">
        <v>247.78</v>
      </c>
      <c r="Q358" s="678">
        <v>1</v>
      </c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32</v>
      </c>
      <c r="B359" s="662" t="s">
        <v>592</v>
      </c>
      <c r="C359" s="662" t="s">
        <v>5109</v>
      </c>
      <c r="D359" s="743" t="s">
        <v>7937</v>
      </c>
      <c r="E359" s="744" t="s">
        <v>5140</v>
      </c>
      <c r="F359" s="662" t="s">
        <v>5106</v>
      </c>
      <c r="G359" s="662" t="s">
        <v>5175</v>
      </c>
      <c r="H359" s="662" t="s">
        <v>2438</v>
      </c>
      <c r="I359" s="662" t="s">
        <v>2679</v>
      </c>
      <c r="J359" s="662" t="s">
        <v>2474</v>
      </c>
      <c r="K359" s="662" t="s">
        <v>4813</v>
      </c>
      <c r="L359" s="663">
        <v>407.55</v>
      </c>
      <c r="M359" s="663">
        <v>815.1</v>
      </c>
      <c r="N359" s="662">
        <v>2</v>
      </c>
      <c r="O359" s="745">
        <v>2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32</v>
      </c>
      <c r="B360" s="662" t="s">
        <v>592</v>
      </c>
      <c r="C360" s="662" t="s">
        <v>5109</v>
      </c>
      <c r="D360" s="743" t="s">
        <v>7937</v>
      </c>
      <c r="E360" s="744" t="s">
        <v>5140</v>
      </c>
      <c r="F360" s="662" t="s">
        <v>5106</v>
      </c>
      <c r="G360" s="662" t="s">
        <v>5175</v>
      </c>
      <c r="H360" s="662" t="s">
        <v>2438</v>
      </c>
      <c r="I360" s="662" t="s">
        <v>2682</v>
      </c>
      <c r="J360" s="662" t="s">
        <v>2474</v>
      </c>
      <c r="K360" s="662" t="s">
        <v>4816</v>
      </c>
      <c r="L360" s="663">
        <v>543.39</v>
      </c>
      <c r="M360" s="663">
        <v>543.39</v>
      </c>
      <c r="N360" s="662">
        <v>1</v>
      </c>
      <c r="O360" s="745">
        <v>0.5</v>
      </c>
      <c r="P360" s="663">
        <v>543.39</v>
      </c>
      <c r="Q360" s="678">
        <v>1</v>
      </c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32</v>
      </c>
      <c r="B361" s="662" t="s">
        <v>592</v>
      </c>
      <c r="C361" s="662" t="s">
        <v>5109</v>
      </c>
      <c r="D361" s="743" t="s">
        <v>7937</v>
      </c>
      <c r="E361" s="744" t="s">
        <v>5140</v>
      </c>
      <c r="F361" s="662" t="s">
        <v>5106</v>
      </c>
      <c r="G361" s="662" t="s">
        <v>5175</v>
      </c>
      <c r="H361" s="662" t="s">
        <v>2438</v>
      </c>
      <c r="I361" s="662" t="s">
        <v>4144</v>
      </c>
      <c r="J361" s="662" t="s">
        <v>2557</v>
      </c>
      <c r="K361" s="662" t="s">
        <v>4812</v>
      </c>
      <c r="L361" s="663">
        <v>1385.62</v>
      </c>
      <c r="M361" s="663">
        <v>2771.24</v>
      </c>
      <c r="N361" s="662">
        <v>2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32</v>
      </c>
      <c r="B362" s="662" t="s">
        <v>592</v>
      </c>
      <c r="C362" s="662" t="s">
        <v>5109</v>
      </c>
      <c r="D362" s="743" t="s">
        <v>7937</v>
      </c>
      <c r="E362" s="744" t="s">
        <v>5140</v>
      </c>
      <c r="F362" s="662" t="s">
        <v>5106</v>
      </c>
      <c r="G362" s="662" t="s">
        <v>5295</v>
      </c>
      <c r="H362" s="662" t="s">
        <v>593</v>
      </c>
      <c r="I362" s="662" t="s">
        <v>2944</v>
      </c>
      <c r="J362" s="662" t="s">
        <v>2945</v>
      </c>
      <c r="K362" s="662" t="s">
        <v>5296</v>
      </c>
      <c r="L362" s="663">
        <v>78.33</v>
      </c>
      <c r="M362" s="663">
        <v>78.33</v>
      </c>
      <c r="N362" s="662">
        <v>1</v>
      </c>
      <c r="O362" s="745">
        <v>0.5</v>
      </c>
      <c r="P362" s="663">
        <v>78.33</v>
      </c>
      <c r="Q362" s="678">
        <v>1</v>
      </c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32</v>
      </c>
      <c r="B363" s="662" t="s">
        <v>592</v>
      </c>
      <c r="C363" s="662" t="s">
        <v>5109</v>
      </c>
      <c r="D363" s="743" t="s">
        <v>7937</v>
      </c>
      <c r="E363" s="744" t="s">
        <v>5140</v>
      </c>
      <c r="F363" s="662" t="s">
        <v>5106</v>
      </c>
      <c r="G363" s="662" t="s">
        <v>5295</v>
      </c>
      <c r="H363" s="662" t="s">
        <v>593</v>
      </c>
      <c r="I363" s="662" t="s">
        <v>5297</v>
      </c>
      <c r="J363" s="662" t="s">
        <v>2945</v>
      </c>
      <c r="K363" s="662" t="s">
        <v>4935</v>
      </c>
      <c r="L363" s="663">
        <v>0</v>
      </c>
      <c r="M363" s="663">
        <v>0</v>
      </c>
      <c r="N363" s="662">
        <v>1</v>
      </c>
      <c r="O363" s="745">
        <v>0.5</v>
      </c>
      <c r="P363" s="663"/>
      <c r="Q363" s="678"/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32</v>
      </c>
      <c r="B364" s="662" t="s">
        <v>592</v>
      </c>
      <c r="C364" s="662" t="s">
        <v>5109</v>
      </c>
      <c r="D364" s="743" t="s">
        <v>7937</v>
      </c>
      <c r="E364" s="744" t="s">
        <v>5140</v>
      </c>
      <c r="F364" s="662" t="s">
        <v>5106</v>
      </c>
      <c r="G364" s="662" t="s">
        <v>5176</v>
      </c>
      <c r="H364" s="662" t="s">
        <v>593</v>
      </c>
      <c r="I364" s="662" t="s">
        <v>5177</v>
      </c>
      <c r="J364" s="662" t="s">
        <v>5178</v>
      </c>
      <c r="K364" s="662" t="s">
        <v>827</v>
      </c>
      <c r="L364" s="663">
        <v>57.64</v>
      </c>
      <c r="M364" s="663">
        <v>57.64</v>
      </c>
      <c r="N364" s="662">
        <v>1</v>
      </c>
      <c r="O364" s="745">
        <v>0.5</v>
      </c>
      <c r="P364" s="663">
        <v>57.64</v>
      </c>
      <c r="Q364" s="678">
        <v>1</v>
      </c>
      <c r="R364" s="662">
        <v>1</v>
      </c>
      <c r="S364" s="678">
        <v>1</v>
      </c>
      <c r="T364" s="745">
        <v>0.5</v>
      </c>
      <c r="U364" s="701">
        <v>1</v>
      </c>
    </row>
    <row r="365" spans="1:21" ht="14.4" customHeight="1" x14ac:dyDescent="0.3">
      <c r="A365" s="661">
        <v>32</v>
      </c>
      <c r="B365" s="662" t="s">
        <v>592</v>
      </c>
      <c r="C365" s="662" t="s">
        <v>5109</v>
      </c>
      <c r="D365" s="743" t="s">
        <v>7937</v>
      </c>
      <c r="E365" s="744" t="s">
        <v>5140</v>
      </c>
      <c r="F365" s="662" t="s">
        <v>5106</v>
      </c>
      <c r="G365" s="662" t="s">
        <v>5176</v>
      </c>
      <c r="H365" s="662" t="s">
        <v>593</v>
      </c>
      <c r="I365" s="662" t="s">
        <v>5365</v>
      </c>
      <c r="J365" s="662" t="s">
        <v>5178</v>
      </c>
      <c r="K365" s="662" t="s">
        <v>830</v>
      </c>
      <c r="L365" s="663">
        <v>185.26</v>
      </c>
      <c r="M365" s="663">
        <v>555.78</v>
      </c>
      <c r="N365" s="662">
        <v>3</v>
      </c>
      <c r="O365" s="745">
        <v>2</v>
      </c>
      <c r="P365" s="663">
        <v>555.78</v>
      </c>
      <c r="Q365" s="678">
        <v>1</v>
      </c>
      <c r="R365" s="662">
        <v>3</v>
      </c>
      <c r="S365" s="678">
        <v>1</v>
      </c>
      <c r="T365" s="745">
        <v>2</v>
      </c>
      <c r="U365" s="701">
        <v>1</v>
      </c>
    </row>
    <row r="366" spans="1:21" ht="14.4" customHeight="1" x14ac:dyDescent="0.3">
      <c r="A366" s="661">
        <v>32</v>
      </c>
      <c r="B366" s="662" t="s">
        <v>592</v>
      </c>
      <c r="C366" s="662" t="s">
        <v>5109</v>
      </c>
      <c r="D366" s="743" t="s">
        <v>7937</v>
      </c>
      <c r="E366" s="744" t="s">
        <v>5140</v>
      </c>
      <c r="F366" s="662" t="s">
        <v>5106</v>
      </c>
      <c r="G366" s="662" t="s">
        <v>5176</v>
      </c>
      <c r="H366" s="662" t="s">
        <v>593</v>
      </c>
      <c r="I366" s="662" t="s">
        <v>5298</v>
      </c>
      <c r="J366" s="662" t="s">
        <v>826</v>
      </c>
      <c r="K366" s="662" t="s">
        <v>827</v>
      </c>
      <c r="L366" s="663">
        <v>57.64</v>
      </c>
      <c r="M366" s="663">
        <v>115.28</v>
      </c>
      <c r="N366" s="662">
        <v>2</v>
      </c>
      <c r="O366" s="745">
        <v>1.5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32</v>
      </c>
      <c r="B367" s="662" t="s">
        <v>592</v>
      </c>
      <c r="C367" s="662" t="s">
        <v>5109</v>
      </c>
      <c r="D367" s="743" t="s">
        <v>7937</v>
      </c>
      <c r="E367" s="744" t="s">
        <v>5140</v>
      </c>
      <c r="F367" s="662" t="s">
        <v>5106</v>
      </c>
      <c r="G367" s="662" t="s">
        <v>5370</v>
      </c>
      <c r="H367" s="662" t="s">
        <v>593</v>
      </c>
      <c r="I367" s="662" t="s">
        <v>2197</v>
      </c>
      <c r="J367" s="662" t="s">
        <v>2198</v>
      </c>
      <c r="K367" s="662" t="s">
        <v>1306</v>
      </c>
      <c r="L367" s="663">
        <v>108.44</v>
      </c>
      <c r="M367" s="663">
        <v>108.44</v>
      </c>
      <c r="N367" s="662">
        <v>1</v>
      </c>
      <c r="O367" s="745">
        <v>0.5</v>
      </c>
      <c r="P367" s="663">
        <v>108.44</v>
      </c>
      <c r="Q367" s="678">
        <v>1</v>
      </c>
      <c r="R367" s="662">
        <v>1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32</v>
      </c>
      <c r="B368" s="662" t="s">
        <v>592</v>
      </c>
      <c r="C368" s="662" t="s">
        <v>5109</v>
      </c>
      <c r="D368" s="743" t="s">
        <v>7937</v>
      </c>
      <c r="E368" s="744" t="s">
        <v>5140</v>
      </c>
      <c r="F368" s="662" t="s">
        <v>5106</v>
      </c>
      <c r="G368" s="662" t="s">
        <v>5179</v>
      </c>
      <c r="H368" s="662" t="s">
        <v>593</v>
      </c>
      <c r="I368" s="662" t="s">
        <v>672</v>
      </c>
      <c r="J368" s="662" t="s">
        <v>5371</v>
      </c>
      <c r="K368" s="662" t="s">
        <v>5290</v>
      </c>
      <c r="L368" s="663">
        <v>24.78</v>
      </c>
      <c r="M368" s="663">
        <v>24.78</v>
      </c>
      <c r="N368" s="662">
        <v>1</v>
      </c>
      <c r="O368" s="745">
        <v>0.5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32</v>
      </c>
      <c r="B369" s="662" t="s">
        <v>592</v>
      </c>
      <c r="C369" s="662" t="s">
        <v>5109</v>
      </c>
      <c r="D369" s="743" t="s">
        <v>7937</v>
      </c>
      <c r="E369" s="744" t="s">
        <v>5140</v>
      </c>
      <c r="F369" s="662" t="s">
        <v>5106</v>
      </c>
      <c r="G369" s="662" t="s">
        <v>5179</v>
      </c>
      <c r="H369" s="662" t="s">
        <v>593</v>
      </c>
      <c r="I369" s="662" t="s">
        <v>1419</v>
      </c>
      <c r="J369" s="662" t="s">
        <v>5180</v>
      </c>
      <c r="K369" s="662" t="s">
        <v>5181</v>
      </c>
      <c r="L369" s="663">
        <v>99.11</v>
      </c>
      <c r="M369" s="663">
        <v>693.77</v>
      </c>
      <c r="N369" s="662">
        <v>7</v>
      </c>
      <c r="O369" s="745">
        <v>2</v>
      </c>
      <c r="P369" s="663">
        <v>693.77</v>
      </c>
      <c r="Q369" s="678">
        <v>1</v>
      </c>
      <c r="R369" s="662">
        <v>7</v>
      </c>
      <c r="S369" s="678">
        <v>1</v>
      </c>
      <c r="T369" s="745">
        <v>2</v>
      </c>
      <c r="U369" s="701">
        <v>1</v>
      </c>
    </row>
    <row r="370" spans="1:21" ht="14.4" customHeight="1" x14ac:dyDescent="0.3">
      <c r="A370" s="661">
        <v>32</v>
      </c>
      <c r="B370" s="662" t="s">
        <v>592</v>
      </c>
      <c r="C370" s="662" t="s">
        <v>5109</v>
      </c>
      <c r="D370" s="743" t="s">
        <v>7937</v>
      </c>
      <c r="E370" s="744" t="s">
        <v>5140</v>
      </c>
      <c r="F370" s="662" t="s">
        <v>5106</v>
      </c>
      <c r="G370" s="662" t="s">
        <v>5302</v>
      </c>
      <c r="H370" s="662" t="s">
        <v>593</v>
      </c>
      <c r="I370" s="662" t="s">
        <v>2180</v>
      </c>
      <c r="J370" s="662" t="s">
        <v>960</v>
      </c>
      <c r="K370" s="662" t="s">
        <v>5513</v>
      </c>
      <c r="L370" s="663">
        <v>0</v>
      </c>
      <c r="M370" s="663">
        <v>0</v>
      </c>
      <c r="N370" s="662">
        <v>1</v>
      </c>
      <c r="O370" s="745">
        <v>1</v>
      </c>
      <c r="P370" s="663"/>
      <c r="Q370" s="678"/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32</v>
      </c>
      <c r="B371" s="662" t="s">
        <v>592</v>
      </c>
      <c r="C371" s="662" t="s">
        <v>5109</v>
      </c>
      <c r="D371" s="743" t="s">
        <v>7937</v>
      </c>
      <c r="E371" s="744" t="s">
        <v>5140</v>
      </c>
      <c r="F371" s="662" t="s">
        <v>5106</v>
      </c>
      <c r="G371" s="662" t="s">
        <v>5309</v>
      </c>
      <c r="H371" s="662" t="s">
        <v>593</v>
      </c>
      <c r="I371" s="662" t="s">
        <v>910</v>
      </c>
      <c r="J371" s="662" t="s">
        <v>5310</v>
      </c>
      <c r="K371" s="662" t="s">
        <v>5268</v>
      </c>
      <c r="L371" s="663">
        <v>0</v>
      </c>
      <c r="M371" s="663">
        <v>0</v>
      </c>
      <c r="N371" s="662">
        <v>2</v>
      </c>
      <c r="O371" s="745">
        <v>1</v>
      </c>
      <c r="P371" s="663"/>
      <c r="Q371" s="678"/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32</v>
      </c>
      <c r="B372" s="662" t="s">
        <v>592</v>
      </c>
      <c r="C372" s="662" t="s">
        <v>5109</v>
      </c>
      <c r="D372" s="743" t="s">
        <v>7937</v>
      </c>
      <c r="E372" s="744" t="s">
        <v>5140</v>
      </c>
      <c r="F372" s="662" t="s">
        <v>5106</v>
      </c>
      <c r="G372" s="662" t="s">
        <v>5182</v>
      </c>
      <c r="H372" s="662" t="s">
        <v>593</v>
      </c>
      <c r="I372" s="662" t="s">
        <v>2977</v>
      </c>
      <c r="J372" s="662" t="s">
        <v>2978</v>
      </c>
      <c r="K372" s="662" t="s">
        <v>5183</v>
      </c>
      <c r="L372" s="663">
        <v>51.21</v>
      </c>
      <c r="M372" s="663">
        <v>409.68</v>
      </c>
      <c r="N372" s="662">
        <v>8</v>
      </c>
      <c r="O372" s="745">
        <v>2.5</v>
      </c>
      <c r="P372" s="663">
        <v>153.63</v>
      </c>
      <c r="Q372" s="678">
        <v>0.375</v>
      </c>
      <c r="R372" s="662">
        <v>3</v>
      </c>
      <c r="S372" s="678">
        <v>0.375</v>
      </c>
      <c r="T372" s="745">
        <v>1</v>
      </c>
      <c r="U372" s="701">
        <v>0.4</v>
      </c>
    </row>
    <row r="373" spans="1:21" ht="14.4" customHeight="1" x14ac:dyDescent="0.3">
      <c r="A373" s="661">
        <v>32</v>
      </c>
      <c r="B373" s="662" t="s">
        <v>592</v>
      </c>
      <c r="C373" s="662" t="s">
        <v>5109</v>
      </c>
      <c r="D373" s="743" t="s">
        <v>7937</v>
      </c>
      <c r="E373" s="744" t="s">
        <v>5140</v>
      </c>
      <c r="F373" s="662" t="s">
        <v>5106</v>
      </c>
      <c r="G373" s="662" t="s">
        <v>5514</v>
      </c>
      <c r="H373" s="662" t="s">
        <v>593</v>
      </c>
      <c r="I373" s="662" t="s">
        <v>5515</v>
      </c>
      <c r="J373" s="662" t="s">
        <v>864</v>
      </c>
      <c r="K373" s="662" t="s">
        <v>5516</v>
      </c>
      <c r="L373" s="663">
        <v>0</v>
      </c>
      <c r="M373" s="663">
        <v>0</v>
      </c>
      <c r="N373" s="662">
        <v>1</v>
      </c>
      <c r="O373" s="745">
        <v>0.5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32</v>
      </c>
      <c r="B374" s="662" t="s">
        <v>592</v>
      </c>
      <c r="C374" s="662" t="s">
        <v>5109</v>
      </c>
      <c r="D374" s="743" t="s">
        <v>7937</v>
      </c>
      <c r="E374" s="744" t="s">
        <v>5140</v>
      </c>
      <c r="F374" s="662" t="s">
        <v>5106</v>
      </c>
      <c r="G374" s="662" t="s">
        <v>5333</v>
      </c>
      <c r="H374" s="662" t="s">
        <v>2438</v>
      </c>
      <c r="I374" s="662" t="s">
        <v>3200</v>
      </c>
      <c r="J374" s="662" t="s">
        <v>3193</v>
      </c>
      <c r="K374" s="662" t="s">
        <v>4935</v>
      </c>
      <c r="L374" s="663">
        <v>14791.84</v>
      </c>
      <c r="M374" s="663">
        <v>14791.84</v>
      </c>
      <c r="N374" s="662">
        <v>1</v>
      </c>
      <c r="O374" s="745">
        <v>0.5</v>
      </c>
      <c r="P374" s="663">
        <v>14791.84</v>
      </c>
      <c r="Q374" s="678">
        <v>1</v>
      </c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32</v>
      </c>
      <c r="B375" s="662" t="s">
        <v>592</v>
      </c>
      <c r="C375" s="662" t="s">
        <v>5109</v>
      </c>
      <c r="D375" s="743" t="s">
        <v>7937</v>
      </c>
      <c r="E375" s="744" t="s">
        <v>5140</v>
      </c>
      <c r="F375" s="662" t="s">
        <v>5106</v>
      </c>
      <c r="G375" s="662" t="s">
        <v>5517</v>
      </c>
      <c r="H375" s="662" t="s">
        <v>2438</v>
      </c>
      <c r="I375" s="662" t="s">
        <v>2769</v>
      </c>
      <c r="J375" s="662" t="s">
        <v>2770</v>
      </c>
      <c r="K375" s="662" t="s">
        <v>4944</v>
      </c>
      <c r="L375" s="663">
        <v>7256.06</v>
      </c>
      <c r="M375" s="663">
        <v>7256.06</v>
      </c>
      <c r="N375" s="662">
        <v>1</v>
      </c>
      <c r="O375" s="745">
        <v>1</v>
      </c>
      <c r="P375" s="663">
        <v>7256.06</v>
      </c>
      <c r="Q375" s="678">
        <v>1</v>
      </c>
      <c r="R375" s="662">
        <v>1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32</v>
      </c>
      <c r="B376" s="662" t="s">
        <v>592</v>
      </c>
      <c r="C376" s="662" t="s">
        <v>5109</v>
      </c>
      <c r="D376" s="743" t="s">
        <v>7937</v>
      </c>
      <c r="E376" s="744" t="s">
        <v>5141</v>
      </c>
      <c r="F376" s="662" t="s">
        <v>5106</v>
      </c>
      <c r="G376" s="662" t="s">
        <v>5151</v>
      </c>
      <c r="H376" s="662" t="s">
        <v>593</v>
      </c>
      <c r="I376" s="662" t="s">
        <v>1618</v>
      </c>
      <c r="J376" s="662" t="s">
        <v>1619</v>
      </c>
      <c r="K376" s="662" t="s">
        <v>1577</v>
      </c>
      <c r="L376" s="663">
        <v>263.26</v>
      </c>
      <c r="M376" s="663">
        <v>263.26</v>
      </c>
      <c r="N376" s="662">
        <v>1</v>
      </c>
      <c r="O376" s="745">
        <v>0.5</v>
      </c>
      <c r="P376" s="663">
        <v>263.26</v>
      </c>
      <c r="Q376" s="678">
        <v>1</v>
      </c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32</v>
      </c>
      <c r="B377" s="662" t="s">
        <v>592</v>
      </c>
      <c r="C377" s="662" t="s">
        <v>5109</v>
      </c>
      <c r="D377" s="743" t="s">
        <v>7937</v>
      </c>
      <c r="E377" s="744" t="s">
        <v>5141</v>
      </c>
      <c r="F377" s="662" t="s">
        <v>5106</v>
      </c>
      <c r="G377" s="662" t="s">
        <v>5151</v>
      </c>
      <c r="H377" s="662" t="s">
        <v>593</v>
      </c>
      <c r="I377" s="662" t="s">
        <v>1699</v>
      </c>
      <c r="J377" s="662" t="s">
        <v>1700</v>
      </c>
      <c r="K377" s="662" t="s">
        <v>5152</v>
      </c>
      <c r="L377" s="663">
        <v>1295.6400000000001</v>
      </c>
      <c r="M377" s="663">
        <v>9069.48</v>
      </c>
      <c r="N377" s="662">
        <v>7</v>
      </c>
      <c r="O377" s="745">
        <v>5</v>
      </c>
      <c r="P377" s="663">
        <v>5182.5600000000004</v>
      </c>
      <c r="Q377" s="678">
        <v>0.57142857142857151</v>
      </c>
      <c r="R377" s="662">
        <v>4</v>
      </c>
      <c r="S377" s="678">
        <v>0.5714285714285714</v>
      </c>
      <c r="T377" s="745">
        <v>2.5</v>
      </c>
      <c r="U377" s="701">
        <v>0.5</v>
      </c>
    </row>
    <row r="378" spans="1:21" ht="14.4" customHeight="1" x14ac:dyDescent="0.3">
      <c r="A378" s="661">
        <v>32</v>
      </c>
      <c r="B378" s="662" t="s">
        <v>592</v>
      </c>
      <c r="C378" s="662" t="s">
        <v>5109</v>
      </c>
      <c r="D378" s="743" t="s">
        <v>7937</v>
      </c>
      <c r="E378" s="744" t="s">
        <v>5141</v>
      </c>
      <c r="F378" s="662" t="s">
        <v>5106</v>
      </c>
      <c r="G378" s="662" t="s">
        <v>5151</v>
      </c>
      <c r="H378" s="662" t="s">
        <v>593</v>
      </c>
      <c r="I378" s="662" t="s">
        <v>5518</v>
      </c>
      <c r="J378" s="662" t="s">
        <v>1576</v>
      </c>
      <c r="K378" s="662" t="s">
        <v>1577</v>
      </c>
      <c r="L378" s="663">
        <v>263.26</v>
      </c>
      <c r="M378" s="663">
        <v>263.26</v>
      </c>
      <c r="N378" s="662">
        <v>1</v>
      </c>
      <c r="O378" s="745">
        <v>0.5</v>
      </c>
      <c r="P378" s="663">
        <v>263.26</v>
      </c>
      <c r="Q378" s="678">
        <v>1</v>
      </c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32</v>
      </c>
      <c r="B379" s="662" t="s">
        <v>592</v>
      </c>
      <c r="C379" s="662" t="s">
        <v>5109</v>
      </c>
      <c r="D379" s="743" t="s">
        <v>7937</v>
      </c>
      <c r="E379" s="744" t="s">
        <v>5141</v>
      </c>
      <c r="F379" s="662" t="s">
        <v>5106</v>
      </c>
      <c r="G379" s="662" t="s">
        <v>5151</v>
      </c>
      <c r="H379" s="662" t="s">
        <v>593</v>
      </c>
      <c r="I379" s="662" t="s">
        <v>5492</v>
      </c>
      <c r="J379" s="662" t="s">
        <v>1474</v>
      </c>
      <c r="K379" s="662" t="s">
        <v>1475</v>
      </c>
      <c r="L379" s="663">
        <v>462.73</v>
      </c>
      <c r="M379" s="663">
        <v>462.73</v>
      </c>
      <c r="N379" s="662">
        <v>1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32</v>
      </c>
      <c r="B380" s="662" t="s">
        <v>592</v>
      </c>
      <c r="C380" s="662" t="s">
        <v>5109</v>
      </c>
      <c r="D380" s="743" t="s">
        <v>7937</v>
      </c>
      <c r="E380" s="744" t="s">
        <v>5141</v>
      </c>
      <c r="F380" s="662" t="s">
        <v>5106</v>
      </c>
      <c r="G380" s="662" t="s">
        <v>5155</v>
      </c>
      <c r="H380" s="662" t="s">
        <v>593</v>
      </c>
      <c r="I380" s="662" t="s">
        <v>720</v>
      </c>
      <c r="J380" s="662" t="s">
        <v>721</v>
      </c>
      <c r="K380" s="662" t="s">
        <v>5156</v>
      </c>
      <c r="L380" s="663">
        <v>40.58</v>
      </c>
      <c r="M380" s="663">
        <v>40.58</v>
      </c>
      <c r="N380" s="662">
        <v>1</v>
      </c>
      <c r="O380" s="745">
        <v>1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32</v>
      </c>
      <c r="B381" s="662" t="s">
        <v>592</v>
      </c>
      <c r="C381" s="662" t="s">
        <v>5109</v>
      </c>
      <c r="D381" s="743" t="s">
        <v>7937</v>
      </c>
      <c r="E381" s="744" t="s">
        <v>5141</v>
      </c>
      <c r="F381" s="662" t="s">
        <v>5106</v>
      </c>
      <c r="G381" s="662" t="s">
        <v>5155</v>
      </c>
      <c r="H381" s="662" t="s">
        <v>593</v>
      </c>
      <c r="I381" s="662" t="s">
        <v>720</v>
      </c>
      <c r="J381" s="662" t="s">
        <v>721</v>
      </c>
      <c r="K381" s="662" t="s">
        <v>5156</v>
      </c>
      <c r="L381" s="663">
        <v>65.28</v>
      </c>
      <c r="M381" s="663">
        <v>130.56</v>
      </c>
      <c r="N381" s="662">
        <v>2</v>
      </c>
      <c r="O381" s="745">
        <v>1.5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32</v>
      </c>
      <c r="B382" s="662" t="s">
        <v>592</v>
      </c>
      <c r="C382" s="662" t="s">
        <v>5109</v>
      </c>
      <c r="D382" s="743" t="s">
        <v>7937</v>
      </c>
      <c r="E382" s="744" t="s">
        <v>5141</v>
      </c>
      <c r="F382" s="662" t="s">
        <v>5106</v>
      </c>
      <c r="G382" s="662" t="s">
        <v>5155</v>
      </c>
      <c r="H382" s="662" t="s">
        <v>593</v>
      </c>
      <c r="I382" s="662" t="s">
        <v>5195</v>
      </c>
      <c r="J382" s="662" t="s">
        <v>721</v>
      </c>
      <c r="K382" s="662" t="s">
        <v>5196</v>
      </c>
      <c r="L382" s="663">
        <v>0</v>
      </c>
      <c r="M382" s="663">
        <v>0</v>
      </c>
      <c r="N382" s="662">
        <v>3</v>
      </c>
      <c r="O382" s="745">
        <v>2</v>
      </c>
      <c r="P382" s="663"/>
      <c r="Q382" s="678"/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32</v>
      </c>
      <c r="B383" s="662" t="s">
        <v>592</v>
      </c>
      <c r="C383" s="662" t="s">
        <v>5109</v>
      </c>
      <c r="D383" s="743" t="s">
        <v>7937</v>
      </c>
      <c r="E383" s="744" t="s">
        <v>5141</v>
      </c>
      <c r="F383" s="662" t="s">
        <v>5106</v>
      </c>
      <c r="G383" s="662" t="s">
        <v>5155</v>
      </c>
      <c r="H383" s="662" t="s">
        <v>593</v>
      </c>
      <c r="I383" s="662" t="s">
        <v>5195</v>
      </c>
      <c r="J383" s="662" t="s">
        <v>721</v>
      </c>
      <c r="K383" s="662" t="s">
        <v>5196</v>
      </c>
      <c r="L383" s="663">
        <v>135.25</v>
      </c>
      <c r="M383" s="663">
        <v>135.25</v>
      </c>
      <c r="N383" s="662">
        <v>1</v>
      </c>
      <c r="O383" s="745">
        <v>0.5</v>
      </c>
      <c r="P383" s="663">
        <v>135.25</v>
      </c>
      <c r="Q383" s="678">
        <v>1</v>
      </c>
      <c r="R383" s="662">
        <v>1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32</v>
      </c>
      <c r="B384" s="662" t="s">
        <v>592</v>
      </c>
      <c r="C384" s="662" t="s">
        <v>5109</v>
      </c>
      <c r="D384" s="743" t="s">
        <v>7937</v>
      </c>
      <c r="E384" s="744" t="s">
        <v>5141</v>
      </c>
      <c r="F384" s="662" t="s">
        <v>5106</v>
      </c>
      <c r="G384" s="662" t="s">
        <v>5155</v>
      </c>
      <c r="H384" s="662" t="s">
        <v>593</v>
      </c>
      <c r="I384" s="662" t="s">
        <v>740</v>
      </c>
      <c r="J384" s="662" t="s">
        <v>5197</v>
      </c>
      <c r="K384" s="662" t="s">
        <v>1361</v>
      </c>
      <c r="L384" s="663">
        <v>36.270000000000003</v>
      </c>
      <c r="M384" s="663">
        <v>36.270000000000003</v>
      </c>
      <c r="N384" s="662">
        <v>1</v>
      </c>
      <c r="O384" s="745">
        <v>0.5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32</v>
      </c>
      <c r="B385" s="662" t="s">
        <v>592</v>
      </c>
      <c r="C385" s="662" t="s">
        <v>5109</v>
      </c>
      <c r="D385" s="743" t="s">
        <v>7937</v>
      </c>
      <c r="E385" s="744" t="s">
        <v>5141</v>
      </c>
      <c r="F385" s="662" t="s">
        <v>5106</v>
      </c>
      <c r="G385" s="662" t="s">
        <v>5155</v>
      </c>
      <c r="H385" s="662" t="s">
        <v>593</v>
      </c>
      <c r="I385" s="662" t="s">
        <v>5519</v>
      </c>
      <c r="J385" s="662" t="s">
        <v>5197</v>
      </c>
      <c r="K385" s="662" t="s">
        <v>1361</v>
      </c>
      <c r="L385" s="663">
        <v>42.85</v>
      </c>
      <c r="M385" s="663">
        <v>42.85</v>
      </c>
      <c r="N385" s="662">
        <v>1</v>
      </c>
      <c r="O385" s="745">
        <v>0.5</v>
      </c>
      <c r="P385" s="663">
        <v>42.85</v>
      </c>
      <c r="Q385" s="678">
        <v>1</v>
      </c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32</v>
      </c>
      <c r="B386" s="662" t="s">
        <v>592</v>
      </c>
      <c r="C386" s="662" t="s">
        <v>5109</v>
      </c>
      <c r="D386" s="743" t="s">
        <v>7937</v>
      </c>
      <c r="E386" s="744" t="s">
        <v>5141</v>
      </c>
      <c r="F386" s="662" t="s">
        <v>5106</v>
      </c>
      <c r="G386" s="662" t="s">
        <v>5198</v>
      </c>
      <c r="H386" s="662" t="s">
        <v>2438</v>
      </c>
      <c r="I386" s="662" t="s">
        <v>2454</v>
      </c>
      <c r="J386" s="662" t="s">
        <v>2455</v>
      </c>
      <c r="K386" s="662" t="s">
        <v>4828</v>
      </c>
      <c r="L386" s="663">
        <v>72</v>
      </c>
      <c r="M386" s="663">
        <v>72</v>
      </c>
      <c r="N386" s="662">
        <v>1</v>
      </c>
      <c r="O386" s="745">
        <v>0.5</v>
      </c>
      <c r="P386" s="663"/>
      <c r="Q386" s="678">
        <v>0</v>
      </c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32</v>
      </c>
      <c r="B387" s="662" t="s">
        <v>592</v>
      </c>
      <c r="C387" s="662" t="s">
        <v>5109</v>
      </c>
      <c r="D387" s="743" t="s">
        <v>7937</v>
      </c>
      <c r="E387" s="744" t="s">
        <v>5141</v>
      </c>
      <c r="F387" s="662" t="s">
        <v>5106</v>
      </c>
      <c r="G387" s="662" t="s">
        <v>5201</v>
      </c>
      <c r="H387" s="662" t="s">
        <v>593</v>
      </c>
      <c r="I387" s="662" t="s">
        <v>5520</v>
      </c>
      <c r="J387" s="662" t="s">
        <v>1182</v>
      </c>
      <c r="K387" s="662" t="s">
        <v>1217</v>
      </c>
      <c r="L387" s="663">
        <v>0</v>
      </c>
      <c r="M387" s="663">
        <v>0</v>
      </c>
      <c r="N387" s="662">
        <v>1</v>
      </c>
      <c r="O387" s="745">
        <v>0.5</v>
      </c>
      <c r="P387" s="663">
        <v>0</v>
      </c>
      <c r="Q387" s="678"/>
      <c r="R387" s="662">
        <v>1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32</v>
      </c>
      <c r="B388" s="662" t="s">
        <v>592</v>
      </c>
      <c r="C388" s="662" t="s">
        <v>5109</v>
      </c>
      <c r="D388" s="743" t="s">
        <v>7937</v>
      </c>
      <c r="E388" s="744" t="s">
        <v>5141</v>
      </c>
      <c r="F388" s="662" t="s">
        <v>5106</v>
      </c>
      <c r="G388" s="662" t="s">
        <v>5201</v>
      </c>
      <c r="H388" s="662" t="s">
        <v>593</v>
      </c>
      <c r="I388" s="662" t="s">
        <v>1185</v>
      </c>
      <c r="J388" s="662" t="s">
        <v>1182</v>
      </c>
      <c r="K388" s="662" t="s">
        <v>1186</v>
      </c>
      <c r="L388" s="663">
        <v>31.09</v>
      </c>
      <c r="M388" s="663">
        <v>31.09</v>
      </c>
      <c r="N388" s="662">
        <v>1</v>
      </c>
      <c r="O388" s="745">
        <v>1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32</v>
      </c>
      <c r="B389" s="662" t="s">
        <v>592</v>
      </c>
      <c r="C389" s="662" t="s">
        <v>5109</v>
      </c>
      <c r="D389" s="743" t="s">
        <v>7937</v>
      </c>
      <c r="E389" s="744" t="s">
        <v>5141</v>
      </c>
      <c r="F389" s="662" t="s">
        <v>5106</v>
      </c>
      <c r="G389" s="662" t="s">
        <v>5157</v>
      </c>
      <c r="H389" s="662" t="s">
        <v>2438</v>
      </c>
      <c r="I389" s="662" t="s">
        <v>3061</v>
      </c>
      <c r="J389" s="662" t="s">
        <v>2796</v>
      </c>
      <c r="K389" s="662" t="s">
        <v>4879</v>
      </c>
      <c r="L389" s="663">
        <v>154.36000000000001</v>
      </c>
      <c r="M389" s="663">
        <v>926.16000000000008</v>
      </c>
      <c r="N389" s="662">
        <v>6</v>
      </c>
      <c r="O389" s="745">
        <v>3.5</v>
      </c>
      <c r="P389" s="663">
        <v>617.44000000000005</v>
      </c>
      <c r="Q389" s="678">
        <v>0.66666666666666663</v>
      </c>
      <c r="R389" s="662">
        <v>4</v>
      </c>
      <c r="S389" s="678">
        <v>0.66666666666666663</v>
      </c>
      <c r="T389" s="745">
        <v>2.5</v>
      </c>
      <c r="U389" s="701">
        <v>0.7142857142857143</v>
      </c>
    </row>
    <row r="390" spans="1:21" ht="14.4" customHeight="1" x14ac:dyDescent="0.3">
      <c r="A390" s="661">
        <v>32</v>
      </c>
      <c r="B390" s="662" t="s">
        <v>592</v>
      </c>
      <c r="C390" s="662" t="s">
        <v>5109</v>
      </c>
      <c r="D390" s="743" t="s">
        <v>7937</v>
      </c>
      <c r="E390" s="744" t="s">
        <v>5141</v>
      </c>
      <c r="F390" s="662" t="s">
        <v>5106</v>
      </c>
      <c r="G390" s="662" t="s">
        <v>5521</v>
      </c>
      <c r="H390" s="662" t="s">
        <v>593</v>
      </c>
      <c r="I390" s="662" t="s">
        <v>1745</v>
      </c>
      <c r="J390" s="662" t="s">
        <v>1746</v>
      </c>
      <c r="K390" s="662" t="s">
        <v>5522</v>
      </c>
      <c r="L390" s="663">
        <v>47.41</v>
      </c>
      <c r="M390" s="663">
        <v>47.41</v>
      </c>
      <c r="N390" s="662">
        <v>1</v>
      </c>
      <c r="O390" s="745">
        <v>0.5</v>
      </c>
      <c r="P390" s="663">
        <v>47.41</v>
      </c>
      <c r="Q390" s="678">
        <v>1</v>
      </c>
      <c r="R390" s="662">
        <v>1</v>
      </c>
      <c r="S390" s="678">
        <v>1</v>
      </c>
      <c r="T390" s="745">
        <v>0.5</v>
      </c>
      <c r="U390" s="701">
        <v>1</v>
      </c>
    </row>
    <row r="391" spans="1:21" ht="14.4" customHeight="1" x14ac:dyDescent="0.3">
      <c r="A391" s="661">
        <v>32</v>
      </c>
      <c r="B391" s="662" t="s">
        <v>592</v>
      </c>
      <c r="C391" s="662" t="s">
        <v>5109</v>
      </c>
      <c r="D391" s="743" t="s">
        <v>7937</v>
      </c>
      <c r="E391" s="744" t="s">
        <v>5141</v>
      </c>
      <c r="F391" s="662" t="s">
        <v>5106</v>
      </c>
      <c r="G391" s="662" t="s">
        <v>5523</v>
      </c>
      <c r="H391" s="662" t="s">
        <v>2438</v>
      </c>
      <c r="I391" s="662" t="s">
        <v>2518</v>
      </c>
      <c r="J391" s="662" t="s">
        <v>2519</v>
      </c>
      <c r="K391" s="662" t="s">
        <v>2520</v>
      </c>
      <c r="L391" s="663">
        <v>65.540000000000006</v>
      </c>
      <c r="M391" s="663">
        <v>131.08000000000001</v>
      </c>
      <c r="N391" s="662">
        <v>2</v>
      </c>
      <c r="O391" s="745">
        <v>1</v>
      </c>
      <c r="P391" s="663">
        <v>65.540000000000006</v>
      </c>
      <c r="Q391" s="678">
        <v>0.5</v>
      </c>
      <c r="R391" s="662">
        <v>1</v>
      </c>
      <c r="S391" s="678">
        <v>0.5</v>
      </c>
      <c r="T391" s="745">
        <v>0.5</v>
      </c>
      <c r="U391" s="701">
        <v>0.5</v>
      </c>
    </row>
    <row r="392" spans="1:21" ht="14.4" customHeight="1" x14ac:dyDescent="0.3">
      <c r="A392" s="661">
        <v>32</v>
      </c>
      <c r="B392" s="662" t="s">
        <v>592</v>
      </c>
      <c r="C392" s="662" t="s">
        <v>5109</v>
      </c>
      <c r="D392" s="743" t="s">
        <v>7937</v>
      </c>
      <c r="E392" s="744" t="s">
        <v>5141</v>
      </c>
      <c r="F392" s="662" t="s">
        <v>5106</v>
      </c>
      <c r="G392" s="662" t="s">
        <v>5524</v>
      </c>
      <c r="H392" s="662" t="s">
        <v>593</v>
      </c>
      <c r="I392" s="662" t="s">
        <v>997</v>
      </c>
      <c r="J392" s="662" t="s">
        <v>998</v>
      </c>
      <c r="K392" s="662" t="s">
        <v>999</v>
      </c>
      <c r="L392" s="663">
        <v>101.23</v>
      </c>
      <c r="M392" s="663">
        <v>101.23</v>
      </c>
      <c r="N392" s="662">
        <v>1</v>
      </c>
      <c r="O392" s="745">
        <v>0.5</v>
      </c>
      <c r="P392" s="663">
        <v>101.23</v>
      </c>
      <c r="Q392" s="678">
        <v>1</v>
      </c>
      <c r="R392" s="662">
        <v>1</v>
      </c>
      <c r="S392" s="678">
        <v>1</v>
      </c>
      <c r="T392" s="745">
        <v>0.5</v>
      </c>
      <c r="U392" s="701">
        <v>1</v>
      </c>
    </row>
    <row r="393" spans="1:21" ht="14.4" customHeight="1" x14ac:dyDescent="0.3">
      <c r="A393" s="661">
        <v>32</v>
      </c>
      <c r="B393" s="662" t="s">
        <v>592</v>
      </c>
      <c r="C393" s="662" t="s">
        <v>5109</v>
      </c>
      <c r="D393" s="743" t="s">
        <v>7937</v>
      </c>
      <c r="E393" s="744" t="s">
        <v>5141</v>
      </c>
      <c r="F393" s="662" t="s">
        <v>5106</v>
      </c>
      <c r="G393" s="662" t="s">
        <v>5204</v>
      </c>
      <c r="H393" s="662" t="s">
        <v>593</v>
      </c>
      <c r="I393" s="662" t="s">
        <v>1009</v>
      </c>
      <c r="J393" s="662" t="s">
        <v>5205</v>
      </c>
      <c r="K393" s="662" t="s">
        <v>5206</v>
      </c>
      <c r="L393" s="663">
        <v>0</v>
      </c>
      <c r="M393" s="663">
        <v>0</v>
      </c>
      <c r="N393" s="662">
        <v>4</v>
      </c>
      <c r="O393" s="745">
        <v>2</v>
      </c>
      <c r="P393" s="663">
        <v>0</v>
      </c>
      <c r="Q393" s="678"/>
      <c r="R393" s="662">
        <v>2</v>
      </c>
      <c r="S393" s="678">
        <v>0.5</v>
      </c>
      <c r="T393" s="745">
        <v>1</v>
      </c>
      <c r="U393" s="701">
        <v>0.5</v>
      </c>
    </row>
    <row r="394" spans="1:21" ht="14.4" customHeight="1" x14ac:dyDescent="0.3">
      <c r="A394" s="661">
        <v>32</v>
      </c>
      <c r="B394" s="662" t="s">
        <v>592</v>
      </c>
      <c r="C394" s="662" t="s">
        <v>5109</v>
      </c>
      <c r="D394" s="743" t="s">
        <v>7937</v>
      </c>
      <c r="E394" s="744" t="s">
        <v>5141</v>
      </c>
      <c r="F394" s="662" t="s">
        <v>5106</v>
      </c>
      <c r="G394" s="662" t="s">
        <v>5207</v>
      </c>
      <c r="H394" s="662" t="s">
        <v>593</v>
      </c>
      <c r="I394" s="662" t="s">
        <v>5525</v>
      </c>
      <c r="J394" s="662" t="s">
        <v>2935</v>
      </c>
      <c r="K394" s="662" t="s">
        <v>2788</v>
      </c>
      <c r="L394" s="663">
        <v>170.52</v>
      </c>
      <c r="M394" s="663">
        <v>341.04</v>
      </c>
      <c r="N394" s="662">
        <v>2</v>
      </c>
      <c r="O394" s="745">
        <v>0.5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32</v>
      </c>
      <c r="B395" s="662" t="s">
        <v>592</v>
      </c>
      <c r="C395" s="662" t="s">
        <v>5109</v>
      </c>
      <c r="D395" s="743" t="s">
        <v>7937</v>
      </c>
      <c r="E395" s="744" t="s">
        <v>5141</v>
      </c>
      <c r="F395" s="662" t="s">
        <v>5106</v>
      </c>
      <c r="G395" s="662" t="s">
        <v>5207</v>
      </c>
      <c r="H395" s="662" t="s">
        <v>593</v>
      </c>
      <c r="I395" s="662" t="s">
        <v>5526</v>
      </c>
      <c r="J395" s="662" t="s">
        <v>2935</v>
      </c>
      <c r="K395" s="662" t="s">
        <v>2911</v>
      </c>
      <c r="L395" s="663">
        <v>0</v>
      </c>
      <c r="M395" s="663">
        <v>0</v>
      </c>
      <c r="N395" s="662">
        <v>1</v>
      </c>
      <c r="O395" s="745">
        <v>0.5</v>
      </c>
      <c r="P395" s="663">
        <v>0</v>
      </c>
      <c r="Q395" s="678"/>
      <c r="R395" s="662">
        <v>1</v>
      </c>
      <c r="S395" s="678">
        <v>1</v>
      </c>
      <c r="T395" s="745">
        <v>0.5</v>
      </c>
      <c r="U395" s="701">
        <v>1</v>
      </c>
    </row>
    <row r="396" spans="1:21" ht="14.4" customHeight="1" x14ac:dyDescent="0.3">
      <c r="A396" s="661">
        <v>32</v>
      </c>
      <c r="B396" s="662" t="s">
        <v>592</v>
      </c>
      <c r="C396" s="662" t="s">
        <v>5109</v>
      </c>
      <c r="D396" s="743" t="s">
        <v>7937</v>
      </c>
      <c r="E396" s="744" t="s">
        <v>5141</v>
      </c>
      <c r="F396" s="662" t="s">
        <v>5106</v>
      </c>
      <c r="G396" s="662" t="s">
        <v>5208</v>
      </c>
      <c r="H396" s="662" t="s">
        <v>2438</v>
      </c>
      <c r="I396" s="662" t="s">
        <v>2560</v>
      </c>
      <c r="J396" s="662" t="s">
        <v>2444</v>
      </c>
      <c r="K396" s="662" t="s">
        <v>968</v>
      </c>
      <c r="L396" s="663">
        <v>113.66</v>
      </c>
      <c r="M396" s="663">
        <v>113.66</v>
      </c>
      <c r="N396" s="662">
        <v>1</v>
      </c>
      <c r="O396" s="745">
        <v>1</v>
      </c>
      <c r="P396" s="663">
        <v>113.66</v>
      </c>
      <c r="Q396" s="678">
        <v>1</v>
      </c>
      <c r="R396" s="662">
        <v>1</v>
      </c>
      <c r="S396" s="678">
        <v>1</v>
      </c>
      <c r="T396" s="745">
        <v>1</v>
      </c>
      <c r="U396" s="701">
        <v>1</v>
      </c>
    </row>
    <row r="397" spans="1:21" ht="14.4" customHeight="1" x14ac:dyDescent="0.3">
      <c r="A397" s="661">
        <v>32</v>
      </c>
      <c r="B397" s="662" t="s">
        <v>592</v>
      </c>
      <c r="C397" s="662" t="s">
        <v>5109</v>
      </c>
      <c r="D397" s="743" t="s">
        <v>7937</v>
      </c>
      <c r="E397" s="744" t="s">
        <v>5141</v>
      </c>
      <c r="F397" s="662" t="s">
        <v>5106</v>
      </c>
      <c r="G397" s="662" t="s">
        <v>5208</v>
      </c>
      <c r="H397" s="662" t="s">
        <v>2438</v>
      </c>
      <c r="I397" s="662" t="s">
        <v>2560</v>
      </c>
      <c r="J397" s="662" t="s">
        <v>2444</v>
      </c>
      <c r="K397" s="662" t="s">
        <v>968</v>
      </c>
      <c r="L397" s="663">
        <v>69.16</v>
      </c>
      <c r="M397" s="663">
        <v>69.16</v>
      </c>
      <c r="N397" s="662">
        <v>1</v>
      </c>
      <c r="O397" s="745">
        <v>0.5</v>
      </c>
      <c r="P397" s="663">
        <v>69.16</v>
      </c>
      <c r="Q397" s="678">
        <v>1</v>
      </c>
      <c r="R397" s="662">
        <v>1</v>
      </c>
      <c r="S397" s="678">
        <v>1</v>
      </c>
      <c r="T397" s="745">
        <v>0.5</v>
      </c>
      <c r="U397" s="701">
        <v>1</v>
      </c>
    </row>
    <row r="398" spans="1:21" ht="14.4" customHeight="1" x14ac:dyDescent="0.3">
      <c r="A398" s="661">
        <v>32</v>
      </c>
      <c r="B398" s="662" t="s">
        <v>592</v>
      </c>
      <c r="C398" s="662" t="s">
        <v>5109</v>
      </c>
      <c r="D398" s="743" t="s">
        <v>7937</v>
      </c>
      <c r="E398" s="744" t="s">
        <v>5141</v>
      </c>
      <c r="F398" s="662" t="s">
        <v>5106</v>
      </c>
      <c r="G398" s="662" t="s">
        <v>5495</v>
      </c>
      <c r="H398" s="662" t="s">
        <v>593</v>
      </c>
      <c r="I398" s="662" t="s">
        <v>3174</v>
      </c>
      <c r="J398" s="662" t="s">
        <v>5496</v>
      </c>
      <c r="K398" s="662" t="s">
        <v>5497</v>
      </c>
      <c r="L398" s="663">
        <v>72.5</v>
      </c>
      <c r="M398" s="663">
        <v>72.5</v>
      </c>
      <c r="N398" s="662">
        <v>1</v>
      </c>
      <c r="O398" s="745">
        <v>0.5</v>
      </c>
      <c r="P398" s="663">
        <v>72.5</v>
      </c>
      <c r="Q398" s="678">
        <v>1</v>
      </c>
      <c r="R398" s="662">
        <v>1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32</v>
      </c>
      <c r="B399" s="662" t="s">
        <v>592</v>
      </c>
      <c r="C399" s="662" t="s">
        <v>5109</v>
      </c>
      <c r="D399" s="743" t="s">
        <v>7937</v>
      </c>
      <c r="E399" s="744" t="s">
        <v>5141</v>
      </c>
      <c r="F399" s="662" t="s">
        <v>5106</v>
      </c>
      <c r="G399" s="662" t="s">
        <v>5212</v>
      </c>
      <c r="H399" s="662" t="s">
        <v>593</v>
      </c>
      <c r="I399" s="662" t="s">
        <v>2938</v>
      </c>
      <c r="J399" s="662" t="s">
        <v>2939</v>
      </c>
      <c r="K399" s="662" t="s">
        <v>2788</v>
      </c>
      <c r="L399" s="663">
        <v>78.33</v>
      </c>
      <c r="M399" s="663">
        <v>156.66</v>
      </c>
      <c r="N399" s="662">
        <v>2</v>
      </c>
      <c r="O399" s="745">
        <v>0.5</v>
      </c>
      <c r="P399" s="663">
        <v>156.66</v>
      </c>
      <c r="Q399" s="678">
        <v>1</v>
      </c>
      <c r="R399" s="662">
        <v>2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32</v>
      </c>
      <c r="B400" s="662" t="s">
        <v>592</v>
      </c>
      <c r="C400" s="662" t="s">
        <v>5109</v>
      </c>
      <c r="D400" s="743" t="s">
        <v>7937</v>
      </c>
      <c r="E400" s="744" t="s">
        <v>5141</v>
      </c>
      <c r="F400" s="662" t="s">
        <v>5106</v>
      </c>
      <c r="G400" s="662" t="s">
        <v>5158</v>
      </c>
      <c r="H400" s="662" t="s">
        <v>2438</v>
      </c>
      <c r="I400" s="662" t="s">
        <v>2621</v>
      </c>
      <c r="J400" s="662" t="s">
        <v>2622</v>
      </c>
      <c r="K400" s="662" t="s">
        <v>968</v>
      </c>
      <c r="L400" s="663">
        <v>65.989999999999995</v>
      </c>
      <c r="M400" s="663">
        <v>65.989999999999995</v>
      </c>
      <c r="N400" s="662">
        <v>1</v>
      </c>
      <c r="O400" s="745">
        <v>0.5</v>
      </c>
      <c r="P400" s="663">
        <v>65.989999999999995</v>
      </c>
      <c r="Q400" s="678">
        <v>1</v>
      </c>
      <c r="R400" s="662">
        <v>1</v>
      </c>
      <c r="S400" s="678">
        <v>1</v>
      </c>
      <c r="T400" s="745">
        <v>0.5</v>
      </c>
      <c r="U400" s="701">
        <v>1</v>
      </c>
    </row>
    <row r="401" spans="1:21" ht="14.4" customHeight="1" x14ac:dyDescent="0.3">
      <c r="A401" s="661">
        <v>32</v>
      </c>
      <c r="B401" s="662" t="s">
        <v>592</v>
      </c>
      <c r="C401" s="662" t="s">
        <v>5109</v>
      </c>
      <c r="D401" s="743" t="s">
        <v>7937</v>
      </c>
      <c r="E401" s="744" t="s">
        <v>5141</v>
      </c>
      <c r="F401" s="662" t="s">
        <v>5106</v>
      </c>
      <c r="G401" s="662" t="s">
        <v>5384</v>
      </c>
      <c r="H401" s="662" t="s">
        <v>593</v>
      </c>
      <c r="I401" s="662" t="s">
        <v>2019</v>
      </c>
      <c r="J401" s="662" t="s">
        <v>5385</v>
      </c>
      <c r="K401" s="662" t="s">
        <v>5386</v>
      </c>
      <c r="L401" s="663">
        <v>968.92</v>
      </c>
      <c r="M401" s="663">
        <v>2906.7599999999998</v>
      </c>
      <c r="N401" s="662">
        <v>3</v>
      </c>
      <c r="O401" s="745">
        <v>1</v>
      </c>
      <c r="P401" s="663">
        <v>2906.7599999999998</v>
      </c>
      <c r="Q401" s="678">
        <v>1</v>
      </c>
      <c r="R401" s="662">
        <v>3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32</v>
      </c>
      <c r="B402" s="662" t="s">
        <v>592</v>
      </c>
      <c r="C402" s="662" t="s">
        <v>5109</v>
      </c>
      <c r="D402" s="743" t="s">
        <v>7937</v>
      </c>
      <c r="E402" s="744" t="s">
        <v>5141</v>
      </c>
      <c r="F402" s="662" t="s">
        <v>5106</v>
      </c>
      <c r="G402" s="662" t="s">
        <v>5384</v>
      </c>
      <c r="H402" s="662" t="s">
        <v>593</v>
      </c>
      <c r="I402" s="662" t="s">
        <v>5527</v>
      </c>
      <c r="J402" s="662" t="s">
        <v>5528</v>
      </c>
      <c r="K402" s="662" t="s">
        <v>5529</v>
      </c>
      <c r="L402" s="663">
        <v>1937.84</v>
      </c>
      <c r="M402" s="663">
        <v>1937.84</v>
      </c>
      <c r="N402" s="662">
        <v>1</v>
      </c>
      <c r="O402" s="745">
        <v>0.5</v>
      </c>
      <c r="P402" s="663">
        <v>1937.84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32</v>
      </c>
      <c r="B403" s="662" t="s">
        <v>592</v>
      </c>
      <c r="C403" s="662" t="s">
        <v>5109</v>
      </c>
      <c r="D403" s="743" t="s">
        <v>7937</v>
      </c>
      <c r="E403" s="744" t="s">
        <v>5141</v>
      </c>
      <c r="F403" s="662" t="s">
        <v>5106</v>
      </c>
      <c r="G403" s="662" t="s">
        <v>5384</v>
      </c>
      <c r="H403" s="662" t="s">
        <v>593</v>
      </c>
      <c r="I403" s="662" t="s">
        <v>1793</v>
      </c>
      <c r="J403" s="662" t="s">
        <v>1794</v>
      </c>
      <c r="K403" s="662" t="s">
        <v>5498</v>
      </c>
      <c r="L403" s="663">
        <v>1937.84</v>
      </c>
      <c r="M403" s="663">
        <v>1937.84</v>
      </c>
      <c r="N403" s="662">
        <v>1</v>
      </c>
      <c r="O403" s="745">
        <v>0.5</v>
      </c>
      <c r="P403" s="663">
        <v>1937.84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592</v>
      </c>
      <c r="C404" s="662" t="s">
        <v>5109</v>
      </c>
      <c r="D404" s="743" t="s">
        <v>7937</v>
      </c>
      <c r="E404" s="744" t="s">
        <v>5141</v>
      </c>
      <c r="F404" s="662" t="s">
        <v>5106</v>
      </c>
      <c r="G404" s="662" t="s">
        <v>5213</v>
      </c>
      <c r="H404" s="662" t="s">
        <v>593</v>
      </c>
      <c r="I404" s="662" t="s">
        <v>5214</v>
      </c>
      <c r="J404" s="662" t="s">
        <v>5215</v>
      </c>
      <c r="K404" s="662" t="s">
        <v>5216</v>
      </c>
      <c r="L404" s="663">
        <v>344</v>
      </c>
      <c r="M404" s="663">
        <v>344</v>
      </c>
      <c r="N404" s="662">
        <v>1</v>
      </c>
      <c r="O404" s="745">
        <v>0.5</v>
      </c>
      <c r="P404" s="663">
        <v>344</v>
      </c>
      <c r="Q404" s="678">
        <v>1</v>
      </c>
      <c r="R404" s="662">
        <v>1</v>
      </c>
      <c r="S404" s="678">
        <v>1</v>
      </c>
      <c r="T404" s="745">
        <v>0.5</v>
      </c>
      <c r="U404" s="701">
        <v>1</v>
      </c>
    </row>
    <row r="405" spans="1:21" ht="14.4" customHeight="1" x14ac:dyDescent="0.3">
      <c r="A405" s="661">
        <v>32</v>
      </c>
      <c r="B405" s="662" t="s">
        <v>592</v>
      </c>
      <c r="C405" s="662" t="s">
        <v>5109</v>
      </c>
      <c r="D405" s="743" t="s">
        <v>7937</v>
      </c>
      <c r="E405" s="744" t="s">
        <v>5141</v>
      </c>
      <c r="F405" s="662" t="s">
        <v>5106</v>
      </c>
      <c r="G405" s="662" t="s">
        <v>5159</v>
      </c>
      <c r="H405" s="662" t="s">
        <v>593</v>
      </c>
      <c r="I405" s="662" t="s">
        <v>778</v>
      </c>
      <c r="J405" s="662" t="s">
        <v>779</v>
      </c>
      <c r="K405" s="662" t="s">
        <v>4806</v>
      </c>
      <c r="L405" s="663">
        <v>110.28</v>
      </c>
      <c r="M405" s="663">
        <v>110.28</v>
      </c>
      <c r="N405" s="662">
        <v>1</v>
      </c>
      <c r="O405" s="745">
        <v>1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32</v>
      </c>
      <c r="B406" s="662" t="s">
        <v>592</v>
      </c>
      <c r="C406" s="662" t="s">
        <v>5109</v>
      </c>
      <c r="D406" s="743" t="s">
        <v>7937</v>
      </c>
      <c r="E406" s="744" t="s">
        <v>5141</v>
      </c>
      <c r="F406" s="662" t="s">
        <v>5106</v>
      </c>
      <c r="G406" s="662" t="s">
        <v>5499</v>
      </c>
      <c r="H406" s="662" t="s">
        <v>593</v>
      </c>
      <c r="I406" s="662" t="s">
        <v>5530</v>
      </c>
      <c r="J406" s="662" t="s">
        <v>5501</v>
      </c>
      <c r="K406" s="662" t="s">
        <v>5531</v>
      </c>
      <c r="L406" s="663">
        <v>39.74</v>
      </c>
      <c r="M406" s="663">
        <v>79.48</v>
      </c>
      <c r="N406" s="662">
        <v>2</v>
      </c>
      <c r="O406" s="745">
        <v>0.5</v>
      </c>
      <c r="P406" s="663">
        <v>79.48</v>
      </c>
      <c r="Q406" s="678">
        <v>1</v>
      </c>
      <c r="R406" s="662">
        <v>2</v>
      </c>
      <c r="S406" s="678">
        <v>1</v>
      </c>
      <c r="T406" s="745">
        <v>0.5</v>
      </c>
      <c r="U406" s="701">
        <v>1</v>
      </c>
    </row>
    <row r="407" spans="1:21" ht="14.4" customHeight="1" x14ac:dyDescent="0.3">
      <c r="A407" s="661">
        <v>32</v>
      </c>
      <c r="B407" s="662" t="s">
        <v>592</v>
      </c>
      <c r="C407" s="662" t="s">
        <v>5109</v>
      </c>
      <c r="D407" s="743" t="s">
        <v>7937</v>
      </c>
      <c r="E407" s="744" t="s">
        <v>5141</v>
      </c>
      <c r="F407" s="662" t="s">
        <v>5106</v>
      </c>
      <c r="G407" s="662" t="s">
        <v>5499</v>
      </c>
      <c r="H407" s="662" t="s">
        <v>593</v>
      </c>
      <c r="I407" s="662" t="s">
        <v>5500</v>
      </c>
      <c r="J407" s="662" t="s">
        <v>5501</v>
      </c>
      <c r="K407" s="662" t="s">
        <v>5502</v>
      </c>
      <c r="L407" s="663">
        <v>0</v>
      </c>
      <c r="M407" s="663">
        <v>0</v>
      </c>
      <c r="N407" s="662">
        <v>1</v>
      </c>
      <c r="O407" s="745">
        <v>0.5</v>
      </c>
      <c r="P407" s="663">
        <v>0</v>
      </c>
      <c r="Q407" s="678"/>
      <c r="R407" s="662">
        <v>1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32</v>
      </c>
      <c r="B408" s="662" t="s">
        <v>592</v>
      </c>
      <c r="C408" s="662" t="s">
        <v>5109</v>
      </c>
      <c r="D408" s="743" t="s">
        <v>7937</v>
      </c>
      <c r="E408" s="744" t="s">
        <v>5141</v>
      </c>
      <c r="F408" s="662" t="s">
        <v>5106</v>
      </c>
      <c r="G408" s="662" t="s">
        <v>5220</v>
      </c>
      <c r="H408" s="662" t="s">
        <v>593</v>
      </c>
      <c r="I408" s="662" t="s">
        <v>1005</v>
      </c>
      <c r="J408" s="662" t="s">
        <v>1086</v>
      </c>
      <c r="K408" s="662" t="s">
        <v>5221</v>
      </c>
      <c r="L408" s="663">
        <v>123.3</v>
      </c>
      <c r="M408" s="663">
        <v>123.3</v>
      </c>
      <c r="N408" s="662">
        <v>1</v>
      </c>
      <c r="O408" s="745">
        <v>0.5</v>
      </c>
      <c r="P408" s="663">
        <v>123.3</v>
      </c>
      <c r="Q408" s="678">
        <v>1</v>
      </c>
      <c r="R408" s="662">
        <v>1</v>
      </c>
      <c r="S408" s="678">
        <v>1</v>
      </c>
      <c r="T408" s="745">
        <v>0.5</v>
      </c>
      <c r="U408" s="701">
        <v>1</v>
      </c>
    </row>
    <row r="409" spans="1:21" ht="14.4" customHeight="1" x14ac:dyDescent="0.3">
      <c r="A409" s="661">
        <v>32</v>
      </c>
      <c r="B409" s="662" t="s">
        <v>592</v>
      </c>
      <c r="C409" s="662" t="s">
        <v>5109</v>
      </c>
      <c r="D409" s="743" t="s">
        <v>7937</v>
      </c>
      <c r="E409" s="744" t="s">
        <v>5141</v>
      </c>
      <c r="F409" s="662" t="s">
        <v>5106</v>
      </c>
      <c r="G409" s="662" t="s">
        <v>5160</v>
      </c>
      <c r="H409" s="662" t="s">
        <v>593</v>
      </c>
      <c r="I409" s="662" t="s">
        <v>3159</v>
      </c>
      <c r="J409" s="662" t="s">
        <v>3160</v>
      </c>
      <c r="K409" s="662" t="s">
        <v>4933</v>
      </c>
      <c r="L409" s="663">
        <v>2991.23</v>
      </c>
      <c r="M409" s="663">
        <v>41877.22</v>
      </c>
      <c r="N409" s="662">
        <v>14</v>
      </c>
      <c r="O409" s="745">
        <v>8</v>
      </c>
      <c r="P409" s="663">
        <v>20938.61</v>
      </c>
      <c r="Q409" s="678">
        <v>0.5</v>
      </c>
      <c r="R409" s="662">
        <v>7</v>
      </c>
      <c r="S409" s="678">
        <v>0.5</v>
      </c>
      <c r="T409" s="745">
        <v>3.5</v>
      </c>
      <c r="U409" s="701">
        <v>0.4375</v>
      </c>
    </row>
    <row r="410" spans="1:21" ht="14.4" customHeight="1" x14ac:dyDescent="0.3">
      <c r="A410" s="661">
        <v>32</v>
      </c>
      <c r="B410" s="662" t="s">
        <v>592</v>
      </c>
      <c r="C410" s="662" t="s">
        <v>5109</v>
      </c>
      <c r="D410" s="743" t="s">
        <v>7937</v>
      </c>
      <c r="E410" s="744" t="s">
        <v>5141</v>
      </c>
      <c r="F410" s="662" t="s">
        <v>5106</v>
      </c>
      <c r="G410" s="662" t="s">
        <v>5160</v>
      </c>
      <c r="H410" s="662" t="s">
        <v>593</v>
      </c>
      <c r="I410" s="662" t="s">
        <v>5161</v>
      </c>
      <c r="J410" s="662" t="s">
        <v>3160</v>
      </c>
      <c r="K410" s="662" t="s">
        <v>5162</v>
      </c>
      <c r="L410" s="663">
        <v>748.21</v>
      </c>
      <c r="M410" s="663">
        <v>748.21</v>
      </c>
      <c r="N410" s="662">
        <v>1</v>
      </c>
      <c r="O410" s="745">
        <v>0.5</v>
      </c>
      <c r="P410" s="663">
        <v>748.21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32</v>
      </c>
      <c r="B411" s="662" t="s">
        <v>592</v>
      </c>
      <c r="C411" s="662" t="s">
        <v>5109</v>
      </c>
      <c r="D411" s="743" t="s">
        <v>7937</v>
      </c>
      <c r="E411" s="744" t="s">
        <v>5141</v>
      </c>
      <c r="F411" s="662" t="s">
        <v>5106</v>
      </c>
      <c r="G411" s="662" t="s">
        <v>5231</v>
      </c>
      <c r="H411" s="662" t="s">
        <v>593</v>
      </c>
      <c r="I411" s="662" t="s">
        <v>5235</v>
      </c>
      <c r="J411" s="662" t="s">
        <v>5236</v>
      </c>
      <c r="K411" s="662" t="s">
        <v>5237</v>
      </c>
      <c r="L411" s="663">
        <v>0</v>
      </c>
      <c r="M411" s="663">
        <v>0</v>
      </c>
      <c r="N411" s="662">
        <v>2</v>
      </c>
      <c r="O411" s="745">
        <v>1</v>
      </c>
      <c r="P411" s="663">
        <v>0</v>
      </c>
      <c r="Q411" s="678"/>
      <c r="R411" s="662">
        <v>2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32</v>
      </c>
      <c r="B412" s="662" t="s">
        <v>592</v>
      </c>
      <c r="C412" s="662" t="s">
        <v>5109</v>
      </c>
      <c r="D412" s="743" t="s">
        <v>7937</v>
      </c>
      <c r="E412" s="744" t="s">
        <v>5141</v>
      </c>
      <c r="F412" s="662" t="s">
        <v>5106</v>
      </c>
      <c r="G412" s="662" t="s">
        <v>5231</v>
      </c>
      <c r="H412" s="662" t="s">
        <v>593</v>
      </c>
      <c r="I412" s="662" t="s">
        <v>1074</v>
      </c>
      <c r="J412" s="662" t="s">
        <v>5236</v>
      </c>
      <c r="K412" s="662" t="s">
        <v>5238</v>
      </c>
      <c r="L412" s="663">
        <v>63.7</v>
      </c>
      <c r="M412" s="663">
        <v>63.7</v>
      </c>
      <c r="N412" s="662">
        <v>1</v>
      </c>
      <c r="O412" s="745">
        <v>0.5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32</v>
      </c>
      <c r="B413" s="662" t="s">
        <v>592</v>
      </c>
      <c r="C413" s="662" t="s">
        <v>5109</v>
      </c>
      <c r="D413" s="743" t="s">
        <v>7937</v>
      </c>
      <c r="E413" s="744" t="s">
        <v>5141</v>
      </c>
      <c r="F413" s="662" t="s">
        <v>5106</v>
      </c>
      <c r="G413" s="662" t="s">
        <v>5532</v>
      </c>
      <c r="H413" s="662" t="s">
        <v>2438</v>
      </c>
      <c r="I413" s="662" t="s">
        <v>5533</v>
      </c>
      <c r="J413" s="662" t="s">
        <v>4970</v>
      </c>
      <c r="K413" s="662" t="s">
        <v>5534</v>
      </c>
      <c r="L413" s="663">
        <v>537.12</v>
      </c>
      <c r="M413" s="663">
        <v>537.12</v>
      </c>
      <c r="N413" s="662">
        <v>1</v>
      </c>
      <c r="O413" s="745">
        <v>0.5</v>
      </c>
      <c r="P413" s="663">
        <v>537.12</v>
      </c>
      <c r="Q413" s="678">
        <v>1</v>
      </c>
      <c r="R413" s="662">
        <v>1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32</v>
      </c>
      <c r="B414" s="662" t="s">
        <v>592</v>
      </c>
      <c r="C414" s="662" t="s">
        <v>5109</v>
      </c>
      <c r="D414" s="743" t="s">
        <v>7937</v>
      </c>
      <c r="E414" s="744" t="s">
        <v>5141</v>
      </c>
      <c r="F414" s="662" t="s">
        <v>5106</v>
      </c>
      <c r="G414" s="662" t="s">
        <v>5163</v>
      </c>
      <c r="H414" s="662" t="s">
        <v>593</v>
      </c>
      <c r="I414" s="662" t="s">
        <v>758</v>
      </c>
      <c r="J414" s="662" t="s">
        <v>5164</v>
      </c>
      <c r="K414" s="662" t="s">
        <v>5165</v>
      </c>
      <c r="L414" s="663">
        <v>0</v>
      </c>
      <c r="M414" s="663">
        <v>0</v>
      </c>
      <c r="N414" s="662">
        <v>1</v>
      </c>
      <c r="O414" s="745">
        <v>1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32</v>
      </c>
      <c r="B415" s="662" t="s">
        <v>592</v>
      </c>
      <c r="C415" s="662" t="s">
        <v>5109</v>
      </c>
      <c r="D415" s="743" t="s">
        <v>7937</v>
      </c>
      <c r="E415" s="744" t="s">
        <v>5141</v>
      </c>
      <c r="F415" s="662" t="s">
        <v>5106</v>
      </c>
      <c r="G415" s="662" t="s">
        <v>5239</v>
      </c>
      <c r="H415" s="662" t="s">
        <v>593</v>
      </c>
      <c r="I415" s="662" t="s">
        <v>963</v>
      </c>
      <c r="J415" s="662" t="s">
        <v>964</v>
      </c>
      <c r="K415" s="662" t="s">
        <v>5240</v>
      </c>
      <c r="L415" s="663">
        <v>107.27</v>
      </c>
      <c r="M415" s="663">
        <v>107.27</v>
      </c>
      <c r="N415" s="662">
        <v>1</v>
      </c>
      <c r="O415" s="745">
        <v>0.5</v>
      </c>
      <c r="P415" s="663">
        <v>107.27</v>
      </c>
      <c r="Q415" s="678">
        <v>1</v>
      </c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32</v>
      </c>
      <c r="B416" s="662" t="s">
        <v>592</v>
      </c>
      <c r="C416" s="662" t="s">
        <v>5109</v>
      </c>
      <c r="D416" s="743" t="s">
        <v>7937</v>
      </c>
      <c r="E416" s="744" t="s">
        <v>5141</v>
      </c>
      <c r="F416" s="662" t="s">
        <v>5106</v>
      </c>
      <c r="G416" s="662" t="s">
        <v>5244</v>
      </c>
      <c r="H416" s="662" t="s">
        <v>593</v>
      </c>
      <c r="I416" s="662" t="s">
        <v>1283</v>
      </c>
      <c r="J416" s="662" t="s">
        <v>1284</v>
      </c>
      <c r="K416" s="662" t="s">
        <v>5245</v>
      </c>
      <c r="L416" s="663">
        <v>420.07</v>
      </c>
      <c r="M416" s="663">
        <v>420.07</v>
      </c>
      <c r="N416" s="662">
        <v>1</v>
      </c>
      <c r="O416" s="745">
        <v>0.5</v>
      </c>
      <c r="P416" s="663">
        <v>420.07</v>
      </c>
      <c r="Q416" s="678">
        <v>1</v>
      </c>
      <c r="R416" s="662">
        <v>1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32</v>
      </c>
      <c r="B417" s="662" t="s">
        <v>592</v>
      </c>
      <c r="C417" s="662" t="s">
        <v>5109</v>
      </c>
      <c r="D417" s="743" t="s">
        <v>7937</v>
      </c>
      <c r="E417" s="744" t="s">
        <v>5141</v>
      </c>
      <c r="F417" s="662" t="s">
        <v>5106</v>
      </c>
      <c r="G417" s="662" t="s">
        <v>5426</v>
      </c>
      <c r="H417" s="662" t="s">
        <v>593</v>
      </c>
      <c r="I417" s="662" t="s">
        <v>2342</v>
      </c>
      <c r="J417" s="662" t="s">
        <v>2343</v>
      </c>
      <c r="K417" s="662" t="s">
        <v>2344</v>
      </c>
      <c r="L417" s="663">
        <v>1860.93</v>
      </c>
      <c r="M417" s="663">
        <v>3721.86</v>
      </c>
      <c r="N417" s="662">
        <v>2</v>
      </c>
      <c r="O417" s="745">
        <v>1</v>
      </c>
      <c r="P417" s="663">
        <v>3721.86</v>
      </c>
      <c r="Q417" s="678">
        <v>1</v>
      </c>
      <c r="R417" s="662">
        <v>2</v>
      </c>
      <c r="S417" s="678">
        <v>1</v>
      </c>
      <c r="T417" s="745">
        <v>1</v>
      </c>
      <c r="U417" s="701">
        <v>1</v>
      </c>
    </row>
    <row r="418" spans="1:21" ht="14.4" customHeight="1" x14ac:dyDescent="0.3">
      <c r="A418" s="661">
        <v>32</v>
      </c>
      <c r="B418" s="662" t="s">
        <v>592</v>
      </c>
      <c r="C418" s="662" t="s">
        <v>5109</v>
      </c>
      <c r="D418" s="743" t="s">
        <v>7937</v>
      </c>
      <c r="E418" s="744" t="s">
        <v>5141</v>
      </c>
      <c r="F418" s="662" t="s">
        <v>5106</v>
      </c>
      <c r="G418" s="662" t="s">
        <v>5166</v>
      </c>
      <c r="H418" s="662" t="s">
        <v>593</v>
      </c>
      <c r="I418" s="662" t="s">
        <v>1138</v>
      </c>
      <c r="J418" s="662" t="s">
        <v>1139</v>
      </c>
      <c r="K418" s="662" t="s">
        <v>1140</v>
      </c>
      <c r="L418" s="663">
        <v>33</v>
      </c>
      <c r="M418" s="663">
        <v>99</v>
      </c>
      <c r="N418" s="662">
        <v>3</v>
      </c>
      <c r="O418" s="745">
        <v>2</v>
      </c>
      <c r="P418" s="663">
        <v>66</v>
      </c>
      <c r="Q418" s="678">
        <v>0.66666666666666663</v>
      </c>
      <c r="R418" s="662">
        <v>2</v>
      </c>
      <c r="S418" s="678">
        <v>0.66666666666666663</v>
      </c>
      <c r="T418" s="745">
        <v>1</v>
      </c>
      <c r="U418" s="701">
        <v>0.5</v>
      </c>
    </row>
    <row r="419" spans="1:21" ht="14.4" customHeight="1" x14ac:dyDescent="0.3">
      <c r="A419" s="661">
        <v>32</v>
      </c>
      <c r="B419" s="662" t="s">
        <v>592</v>
      </c>
      <c r="C419" s="662" t="s">
        <v>5109</v>
      </c>
      <c r="D419" s="743" t="s">
        <v>7937</v>
      </c>
      <c r="E419" s="744" t="s">
        <v>5141</v>
      </c>
      <c r="F419" s="662" t="s">
        <v>5106</v>
      </c>
      <c r="G419" s="662" t="s">
        <v>5166</v>
      </c>
      <c r="H419" s="662" t="s">
        <v>593</v>
      </c>
      <c r="I419" s="662" t="s">
        <v>5246</v>
      </c>
      <c r="J419" s="662" t="s">
        <v>811</v>
      </c>
      <c r="K419" s="662" t="s">
        <v>5247</v>
      </c>
      <c r="L419" s="663">
        <v>0</v>
      </c>
      <c r="M419" s="663">
        <v>0</v>
      </c>
      <c r="N419" s="662">
        <v>3</v>
      </c>
      <c r="O419" s="745">
        <v>1.5</v>
      </c>
      <c r="P419" s="663">
        <v>0</v>
      </c>
      <c r="Q419" s="678"/>
      <c r="R419" s="662">
        <v>3</v>
      </c>
      <c r="S419" s="678">
        <v>1</v>
      </c>
      <c r="T419" s="745">
        <v>1.5</v>
      </c>
      <c r="U419" s="701">
        <v>1</v>
      </c>
    </row>
    <row r="420" spans="1:21" ht="14.4" customHeight="1" x14ac:dyDescent="0.3">
      <c r="A420" s="661">
        <v>32</v>
      </c>
      <c r="B420" s="662" t="s">
        <v>592</v>
      </c>
      <c r="C420" s="662" t="s">
        <v>5109</v>
      </c>
      <c r="D420" s="743" t="s">
        <v>7937</v>
      </c>
      <c r="E420" s="744" t="s">
        <v>5141</v>
      </c>
      <c r="F420" s="662" t="s">
        <v>5106</v>
      </c>
      <c r="G420" s="662" t="s">
        <v>5535</v>
      </c>
      <c r="H420" s="662" t="s">
        <v>593</v>
      </c>
      <c r="I420" s="662" t="s">
        <v>1614</v>
      </c>
      <c r="J420" s="662" t="s">
        <v>1615</v>
      </c>
      <c r="K420" s="662" t="s">
        <v>5536</v>
      </c>
      <c r="L420" s="663">
        <v>34.6</v>
      </c>
      <c r="M420" s="663">
        <v>34.6</v>
      </c>
      <c r="N420" s="662">
        <v>1</v>
      </c>
      <c r="O420" s="745">
        <v>0.5</v>
      </c>
      <c r="P420" s="663">
        <v>34.6</v>
      </c>
      <c r="Q420" s="678">
        <v>1</v>
      </c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32</v>
      </c>
      <c r="B421" s="662" t="s">
        <v>592</v>
      </c>
      <c r="C421" s="662" t="s">
        <v>5109</v>
      </c>
      <c r="D421" s="743" t="s">
        <v>7937</v>
      </c>
      <c r="E421" s="744" t="s">
        <v>5141</v>
      </c>
      <c r="F421" s="662" t="s">
        <v>5106</v>
      </c>
      <c r="G421" s="662" t="s">
        <v>5537</v>
      </c>
      <c r="H421" s="662" t="s">
        <v>593</v>
      </c>
      <c r="I421" s="662" t="s">
        <v>859</v>
      </c>
      <c r="J421" s="662" t="s">
        <v>860</v>
      </c>
      <c r="K421" s="662" t="s">
        <v>5538</v>
      </c>
      <c r="L421" s="663">
        <v>151.51</v>
      </c>
      <c r="M421" s="663">
        <v>303.02</v>
      </c>
      <c r="N421" s="662">
        <v>2</v>
      </c>
      <c r="O421" s="745">
        <v>1.5</v>
      </c>
      <c r="P421" s="663">
        <v>303.02</v>
      </c>
      <c r="Q421" s="678">
        <v>1</v>
      </c>
      <c r="R421" s="662">
        <v>2</v>
      </c>
      <c r="S421" s="678">
        <v>1</v>
      </c>
      <c r="T421" s="745">
        <v>1.5</v>
      </c>
      <c r="U421" s="701">
        <v>1</v>
      </c>
    </row>
    <row r="422" spans="1:21" ht="14.4" customHeight="1" x14ac:dyDescent="0.3">
      <c r="A422" s="661">
        <v>32</v>
      </c>
      <c r="B422" s="662" t="s">
        <v>592</v>
      </c>
      <c r="C422" s="662" t="s">
        <v>5109</v>
      </c>
      <c r="D422" s="743" t="s">
        <v>7937</v>
      </c>
      <c r="E422" s="744" t="s">
        <v>5141</v>
      </c>
      <c r="F422" s="662" t="s">
        <v>5106</v>
      </c>
      <c r="G422" s="662" t="s">
        <v>5248</v>
      </c>
      <c r="H422" s="662" t="s">
        <v>593</v>
      </c>
      <c r="I422" s="662" t="s">
        <v>3186</v>
      </c>
      <c r="J422" s="662" t="s">
        <v>3187</v>
      </c>
      <c r="K422" s="662" t="s">
        <v>4933</v>
      </c>
      <c r="L422" s="663">
        <v>588.04999999999995</v>
      </c>
      <c r="M422" s="663">
        <v>588.04999999999995</v>
      </c>
      <c r="N422" s="662">
        <v>1</v>
      </c>
      <c r="O422" s="745">
        <v>0.5</v>
      </c>
      <c r="P422" s="663">
        <v>588.04999999999995</v>
      </c>
      <c r="Q422" s="678">
        <v>1</v>
      </c>
      <c r="R422" s="662">
        <v>1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32</v>
      </c>
      <c r="B423" s="662" t="s">
        <v>592</v>
      </c>
      <c r="C423" s="662" t="s">
        <v>5109</v>
      </c>
      <c r="D423" s="743" t="s">
        <v>7937</v>
      </c>
      <c r="E423" s="744" t="s">
        <v>5141</v>
      </c>
      <c r="F423" s="662" t="s">
        <v>5106</v>
      </c>
      <c r="G423" s="662" t="s">
        <v>5248</v>
      </c>
      <c r="H423" s="662" t="s">
        <v>593</v>
      </c>
      <c r="I423" s="662" t="s">
        <v>3186</v>
      </c>
      <c r="J423" s="662" t="s">
        <v>3187</v>
      </c>
      <c r="K423" s="662" t="s">
        <v>4933</v>
      </c>
      <c r="L423" s="663">
        <v>879.21</v>
      </c>
      <c r="M423" s="663">
        <v>1758.42</v>
      </c>
      <c r="N423" s="662">
        <v>2</v>
      </c>
      <c r="O423" s="745">
        <v>1</v>
      </c>
      <c r="P423" s="663">
        <v>879.21</v>
      </c>
      <c r="Q423" s="678">
        <v>0.5</v>
      </c>
      <c r="R423" s="662">
        <v>1</v>
      </c>
      <c r="S423" s="678">
        <v>0.5</v>
      </c>
      <c r="T423" s="745">
        <v>0.5</v>
      </c>
      <c r="U423" s="701">
        <v>0.5</v>
      </c>
    </row>
    <row r="424" spans="1:21" ht="14.4" customHeight="1" x14ac:dyDescent="0.3">
      <c r="A424" s="661">
        <v>32</v>
      </c>
      <c r="B424" s="662" t="s">
        <v>592</v>
      </c>
      <c r="C424" s="662" t="s">
        <v>5109</v>
      </c>
      <c r="D424" s="743" t="s">
        <v>7937</v>
      </c>
      <c r="E424" s="744" t="s">
        <v>5141</v>
      </c>
      <c r="F424" s="662" t="s">
        <v>5106</v>
      </c>
      <c r="G424" s="662" t="s">
        <v>5254</v>
      </c>
      <c r="H424" s="662" t="s">
        <v>593</v>
      </c>
      <c r="I424" s="662" t="s">
        <v>2104</v>
      </c>
      <c r="J424" s="662" t="s">
        <v>5256</v>
      </c>
      <c r="K424" s="662" t="s">
        <v>5257</v>
      </c>
      <c r="L424" s="663">
        <v>661.2</v>
      </c>
      <c r="M424" s="663">
        <v>661.2</v>
      </c>
      <c r="N424" s="662">
        <v>1</v>
      </c>
      <c r="O424" s="745">
        <v>0.5</v>
      </c>
      <c r="P424" s="663">
        <v>661.2</v>
      </c>
      <c r="Q424" s="678">
        <v>1</v>
      </c>
      <c r="R424" s="662">
        <v>1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32</v>
      </c>
      <c r="B425" s="662" t="s">
        <v>592</v>
      </c>
      <c r="C425" s="662" t="s">
        <v>5109</v>
      </c>
      <c r="D425" s="743" t="s">
        <v>7937</v>
      </c>
      <c r="E425" s="744" t="s">
        <v>5141</v>
      </c>
      <c r="F425" s="662" t="s">
        <v>5106</v>
      </c>
      <c r="G425" s="662" t="s">
        <v>5262</v>
      </c>
      <c r="H425" s="662" t="s">
        <v>593</v>
      </c>
      <c r="I425" s="662" t="s">
        <v>2941</v>
      </c>
      <c r="J425" s="662" t="s">
        <v>2942</v>
      </c>
      <c r="K425" s="662" t="s">
        <v>2911</v>
      </c>
      <c r="L425" s="663">
        <v>111.72</v>
      </c>
      <c r="M425" s="663">
        <v>111.72</v>
      </c>
      <c r="N425" s="662">
        <v>1</v>
      </c>
      <c r="O425" s="745">
        <v>0.5</v>
      </c>
      <c r="P425" s="663">
        <v>111.72</v>
      </c>
      <c r="Q425" s="678">
        <v>1</v>
      </c>
      <c r="R425" s="662">
        <v>1</v>
      </c>
      <c r="S425" s="678">
        <v>1</v>
      </c>
      <c r="T425" s="745">
        <v>0.5</v>
      </c>
      <c r="U425" s="701">
        <v>1</v>
      </c>
    </row>
    <row r="426" spans="1:21" ht="14.4" customHeight="1" x14ac:dyDescent="0.3">
      <c r="A426" s="661">
        <v>32</v>
      </c>
      <c r="B426" s="662" t="s">
        <v>592</v>
      </c>
      <c r="C426" s="662" t="s">
        <v>5109</v>
      </c>
      <c r="D426" s="743" t="s">
        <v>7937</v>
      </c>
      <c r="E426" s="744" t="s">
        <v>5141</v>
      </c>
      <c r="F426" s="662" t="s">
        <v>5106</v>
      </c>
      <c r="G426" s="662" t="s">
        <v>5262</v>
      </c>
      <c r="H426" s="662" t="s">
        <v>593</v>
      </c>
      <c r="I426" s="662" t="s">
        <v>2941</v>
      </c>
      <c r="J426" s="662" t="s">
        <v>2942</v>
      </c>
      <c r="K426" s="662" t="s">
        <v>2911</v>
      </c>
      <c r="L426" s="663">
        <v>98.75</v>
      </c>
      <c r="M426" s="663">
        <v>98.75</v>
      </c>
      <c r="N426" s="662">
        <v>1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32</v>
      </c>
      <c r="B427" s="662" t="s">
        <v>592</v>
      </c>
      <c r="C427" s="662" t="s">
        <v>5109</v>
      </c>
      <c r="D427" s="743" t="s">
        <v>7937</v>
      </c>
      <c r="E427" s="744" t="s">
        <v>5141</v>
      </c>
      <c r="F427" s="662" t="s">
        <v>5106</v>
      </c>
      <c r="G427" s="662" t="s">
        <v>5539</v>
      </c>
      <c r="H427" s="662" t="s">
        <v>593</v>
      </c>
      <c r="I427" s="662" t="s">
        <v>5540</v>
      </c>
      <c r="J427" s="662" t="s">
        <v>2953</v>
      </c>
      <c r="K427" s="662" t="s">
        <v>2954</v>
      </c>
      <c r="L427" s="663">
        <v>147.31</v>
      </c>
      <c r="M427" s="663">
        <v>294.62</v>
      </c>
      <c r="N427" s="662">
        <v>2</v>
      </c>
      <c r="O427" s="745">
        <v>0.5</v>
      </c>
      <c r="P427" s="663">
        <v>294.62</v>
      </c>
      <c r="Q427" s="678">
        <v>1</v>
      </c>
      <c r="R427" s="662">
        <v>2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32</v>
      </c>
      <c r="B428" s="662" t="s">
        <v>592</v>
      </c>
      <c r="C428" s="662" t="s">
        <v>5109</v>
      </c>
      <c r="D428" s="743" t="s">
        <v>7937</v>
      </c>
      <c r="E428" s="744" t="s">
        <v>5141</v>
      </c>
      <c r="F428" s="662" t="s">
        <v>5106</v>
      </c>
      <c r="G428" s="662" t="s">
        <v>5358</v>
      </c>
      <c r="H428" s="662" t="s">
        <v>593</v>
      </c>
      <c r="I428" s="662" t="s">
        <v>913</v>
      </c>
      <c r="J428" s="662" t="s">
        <v>5541</v>
      </c>
      <c r="K428" s="662" t="s">
        <v>5542</v>
      </c>
      <c r="L428" s="663">
        <v>38.5</v>
      </c>
      <c r="M428" s="663">
        <v>38.5</v>
      </c>
      <c r="N428" s="662">
        <v>1</v>
      </c>
      <c r="O428" s="745">
        <v>0.5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32</v>
      </c>
      <c r="B429" s="662" t="s">
        <v>592</v>
      </c>
      <c r="C429" s="662" t="s">
        <v>5109</v>
      </c>
      <c r="D429" s="743" t="s">
        <v>7937</v>
      </c>
      <c r="E429" s="744" t="s">
        <v>5141</v>
      </c>
      <c r="F429" s="662" t="s">
        <v>5106</v>
      </c>
      <c r="G429" s="662" t="s">
        <v>5269</v>
      </c>
      <c r="H429" s="662" t="s">
        <v>593</v>
      </c>
      <c r="I429" s="662" t="s">
        <v>970</v>
      </c>
      <c r="J429" s="662" t="s">
        <v>5270</v>
      </c>
      <c r="K429" s="662" t="s">
        <v>5271</v>
      </c>
      <c r="L429" s="663">
        <v>88.76</v>
      </c>
      <c r="M429" s="663">
        <v>443.8</v>
      </c>
      <c r="N429" s="662">
        <v>5</v>
      </c>
      <c r="O429" s="745">
        <v>2</v>
      </c>
      <c r="P429" s="663">
        <v>355.04</v>
      </c>
      <c r="Q429" s="678">
        <v>0.8</v>
      </c>
      <c r="R429" s="662">
        <v>4</v>
      </c>
      <c r="S429" s="678">
        <v>0.8</v>
      </c>
      <c r="T429" s="745">
        <v>1.5</v>
      </c>
      <c r="U429" s="701">
        <v>0.75</v>
      </c>
    </row>
    <row r="430" spans="1:21" ht="14.4" customHeight="1" x14ac:dyDescent="0.3">
      <c r="A430" s="661">
        <v>32</v>
      </c>
      <c r="B430" s="662" t="s">
        <v>592</v>
      </c>
      <c r="C430" s="662" t="s">
        <v>5109</v>
      </c>
      <c r="D430" s="743" t="s">
        <v>7937</v>
      </c>
      <c r="E430" s="744" t="s">
        <v>5141</v>
      </c>
      <c r="F430" s="662" t="s">
        <v>5106</v>
      </c>
      <c r="G430" s="662" t="s">
        <v>5398</v>
      </c>
      <c r="H430" s="662" t="s">
        <v>593</v>
      </c>
      <c r="I430" s="662" t="s">
        <v>774</v>
      </c>
      <c r="J430" s="662" t="s">
        <v>775</v>
      </c>
      <c r="K430" s="662" t="s">
        <v>5399</v>
      </c>
      <c r="L430" s="663">
        <v>733.55</v>
      </c>
      <c r="M430" s="663">
        <v>733.55</v>
      </c>
      <c r="N430" s="662">
        <v>1</v>
      </c>
      <c r="O430" s="745">
        <v>0.5</v>
      </c>
      <c r="P430" s="663">
        <v>733.55</v>
      </c>
      <c r="Q430" s="678">
        <v>1</v>
      </c>
      <c r="R430" s="662">
        <v>1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32</v>
      </c>
      <c r="B431" s="662" t="s">
        <v>592</v>
      </c>
      <c r="C431" s="662" t="s">
        <v>5109</v>
      </c>
      <c r="D431" s="743" t="s">
        <v>7937</v>
      </c>
      <c r="E431" s="744" t="s">
        <v>5141</v>
      </c>
      <c r="F431" s="662" t="s">
        <v>5106</v>
      </c>
      <c r="G431" s="662" t="s">
        <v>5398</v>
      </c>
      <c r="H431" s="662" t="s">
        <v>593</v>
      </c>
      <c r="I431" s="662" t="s">
        <v>5543</v>
      </c>
      <c r="J431" s="662" t="s">
        <v>775</v>
      </c>
      <c r="K431" s="662" t="s">
        <v>5544</v>
      </c>
      <c r="L431" s="663">
        <v>0</v>
      </c>
      <c r="M431" s="663">
        <v>0</v>
      </c>
      <c r="N431" s="662">
        <v>1</v>
      </c>
      <c r="O431" s="745">
        <v>0.5</v>
      </c>
      <c r="P431" s="663"/>
      <c r="Q431" s="678"/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32</v>
      </c>
      <c r="B432" s="662" t="s">
        <v>592</v>
      </c>
      <c r="C432" s="662" t="s">
        <v>5109</v>
      </c>
      <c r="D432" s="743" t="s">
        <v>7937</v>
      </c>
      <c r="E432" s="744" t="s">
        <v>5141</v>
      </c>
      <c r="F432" s="662" t="s">
        <v>5106</v>
      </c>
      <c r="G432" s="662" t="s">
        <v>5361</v>
      </c>
      <c r="H432" s="662" t="s">
        <v>2438</v>
      </c>
      <c r="I432" s="662" t="s">
        <v>2722</v>
      </c>
      <c r="J432" s="662" t="s">
        <v>4959</v>
      </c>
      <c r="K432" s="662" t="s">
        <v>4960</v>
      </c>
      <c r="L432" s="663">
        <v>445.45</v>
      </c>
      <c r="M432" s="663">
        <v>445.45</v>
      </c>
      <c r="N432" s="662">
        <v>1</v>
      </c>
      <c r="O432" s="745">
        <v>0.5</v>
      </c>
      <c r="P432" s="663">
        <v>445.45</v>
      </c>
      <c r="Q432" s="678">
        <v>1</v>
      </c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32</v>
      </c>
      <c r="B433" s="662" t="s">
        <v>592</v>
      </c>
      <c r="C433" s="662" t="s">
        <v>5109</v>
      </c>
      <c r="D433" s="743" t="s">
        <v>7937</v>
      </c>
      <c r="E433" s="744" t="s">
        <v>5141</v>
      </c>
      <c r="F433" s="662" t="s">
        <v>5106</v>
      </c>
      <c r="G433" s="662" t="s">
        <v>5439</v>
      </c>
      <c r="H433" s="662" t="s">
        <v>2438</v>
      </c>
      <c r="I433" s="662" t="s">
        <v>2629</v>
      </c>
      <c r="J433" s="662" t="s">
        <v>2504</v>
      </c>
      <c r="K433" s="662" t="s">
        <v>2630</v>
      </c>
      <c r="L433" s="663">
        <v>0</v>
      </c>
      <c r="M433" s="663">
        <v>0</v>
      </c>
      <c r="N433" s="662">
        <v>1</v>
      </c>
      <c r="O433" s="745">
        <v>1</v>
      </c>
      <c r="P433" s="663">
        <v>0</v>
      </c>
      <c r="Q433" s="678"/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32</v>
      </c>
      <c r="B434" s="662" t="s">
        <v>592</v>
      </c>
      <c r="C434" s="662" t="s">
        <v>5109</v>
      </c>
      <c r="D434" s="743" t="s">
        <v>7937</v>
      </c>
      <c r="E434" s="744" t="s">
        <v>5141</v>
      </c>
      <c r="F434" s="662" t="s">
        <v>5106</v>
      </c>
      <c r="G434" s="662" t="s">
        <v>5272</v>
      </c>
      <c r="H434" s="662" t="s">
        <v>593</v>
      </c>
      <c r="I434" s="662" t="s">
        <v>1348</v>
      </c>
      <c r="J434" s="662" t="s">
        <v>1349</v>
      </c>
      <c r="K434" s="662" t="s">
        <v>1350</v>
      </c>
      <c r="L434" s="663">
        <v>0</v>
      </c>
      <c r="M434" s="663">
        <v>0</v>
      </c>
      <c r="N434" s="662">
        <v>1</v>
      </c>
      <c r="O434" s="745">
        <v>0.5</v>
      </c>
      <c r="P434" s="663">
        <v>0</v>
      </c>
      <c r="Q434" s="678"/>
      <c r="R434" s="662">
        <v>1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32</v>
      </c>
      <c r="B435" s="662" t="s">
        <v>592</v>
      </c>
      <c r="C435" s="662" t="s">
        <v>5109</v>
      </c>
      <c r="D435" s="743" t="s">
        <v>7937</v>
      </c>
      <c r="E435" s="744" t="s">
        <v>5141</v>
      </c>
      <c r="F435" s="662" t="s">
        <v>5106</v>
      </c>
      <c r="G435" s="662" t="s">
        <v>5272</v>
      </c>
      <c r="H435" s="662" t="s">
        <v>593</v>
      </c>
      <c r="I435" s="662" t="s">
        <v>1095</v>
      </c>
      <c r="J435" s="662" t="s">
        <v>1349</v>
      </c>
      <c r="K435" s="662" t="s">
        <v>5545</v>
      </c>
      <c r="L435" s="663">
        <v>0</v>
      </c>
      <c r="M435" s="663">
        <v>0</v>
      </c>
      <c r="N435" s="662">
        <v>1</v>
      </c>
      <c r="O435" s="745">
        <v>0.5</v>
      </c>
      <c r="P435" s="663">
        <v>0</v>
      </c>
      <c r="Q435" s="678"/>
      <c r="R435" s="662">
        <v>1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32</v>
      </c>
      <c r="B436" s="662" t="s">
        <v>592</v>
      </c>
      <c r="C436" s="662" t="s">
        <v>5109</v>
      </c>
      <c r="D436" s="743" t="s">
        <v>7937</v>
      </c>
      <c r="E436" s="744" t="s">
        <v>5141</v>
      </c>
      <c r="F436" s="662" t="s">
        <v>5106</v>
      </c>
      <c r="G436" s="662" t="s">
        <v>5546</v>
      </c>
      <c r="H436" s="662" t="s">
        <v>593</v>
      </c>
      <c r="I436" s="662" t="s">
        <v>5547</v>
      </c>
      <c r="J436" s="662" t="s">
        <v>5548</v>
      </c>
      <c r="K436" s="662" t="s">
        <v>5549</v>
      </c>
      <c r="L436" s="663">
        <v>292.74</v>
      </c>
      <c r="M436" s="663">
        <v>292.74</v>
      </c>
      <c r="N436" s="662">
        <v>1</v>
      </c>
      <c r="O436" s="745">
        <v>1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32</v>
      </c>
      <c r="B437" s="662" t="s">
        <v>592</v>
      </c>
      <c r="C437" s="662" t="s">
        <v>5109</v>
      </c>
      <c r="D437" s="743" t="s">
        <v>7937</v>
      </c>
      <c r="E437" s="744" t="s">
        <v>5141</v>
      </c>
      <c r="F437" s="662" t="s">
        <v>5106</v>
      </c>
      <c r="G437" s="662" t="s">
        <v>5168</v>
      </c>
      <c r="H437" s="662" t="s">
        <v>593</v>
      </c>
      <c r="I437" s="662" t="s">
        <v>814</v>
      </c>
      <c r="J437" s="662" t="s">
        <v>5170</v>
      </c>
      <c r="K437" s="662" t="s">
        <v>5446</v>
      </c>
      <c r="L437" s="663">
        <v>0</v>
      </c>
      <c r="M437" s="663">
        <v>0</v>
      </c>
      <c r="N437" s="662">
        <v>2</v>
      </c>
      <c r="O437" s="745">
        <v>1.5</v>
      </c>
      <c r="P437" s="663">
        <v>0</v>
      </c>
      <c r="Q437" s="678"/>
      <c r="R437" s="662">
        <v>2</v>
      </c>
      <c r="S437" s="678">
        <v>1</v>
      </c>
      <c r="T437" s="745">
        <v>1.5</v>
      </c>
      <c r="U437" s="701">
        <v>1</v>
      </c>
    </row>
    <row r="438" spans="1:21" ht="14.4" customHeight="1" x14ac:dyDescent="0.3">
      <c r="A438" s="661">
        <v>32</v>
      </c>
      <c r="B438" s="662" t="s">
        <v>592</v>
      </c>
      <c r="C438" s="662" t="s">
        <v>5109</v>
      </c>
      <c r="D438" s="743" t="s">
        <v>7937</v>
      </c>
      <c r="E438" s="744" t="s">
        <v>5141</v>
      </c>
      <c r="F438" s="662" t="s">
        <v>5106</v>
      </c>
      <c r="G438" s="662" t="s">
        <v>5168</v>
      </c>
      <c r="H438" s="662" t="s">
        <v>593</v>
      </c>
      <c r="I438" s="662" t="s">
        <v>5169</v>
      </c>
      <c r="J438" s="662" t="s">
        <v>5170</v>
      </c>
      <c r="K438" s="662" t="s">
        <v>5171</v>
      </c>
      <c r="L438" s="663">
        <v>0</v>
      </c>
      <c r="M438" s="663">
        <v>0</v>
      </c>
      <c r="N438" s="662">
        <v>1</v>
      </c>
      <c r="O438" s="745">
        <v>0.5</v>
      </c>
      <c r="P438" s="663">
        <v>0</v>
      </c>
      <c r="Q438" s="678"/>
      <c r="R438" s="662">
        <v>1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32</v>
      </c>
      <c r="B439" s="662" t="s">
        <v>592</v>
      </c>
      <c r="C439" s="662" t="s">
        <v>5109</v>
      </c>
      <c r="D439" s="743" t="s">
        <v>7937</v>
      </c>
      <c r="E439" s="744" t="s">
        <v>5141</v>
      </c>
      <c r="F439" s="662" t="s">
        <v>5106</v>
      </c>
      <c r="G439" s="662" t="s">
        <v>5282</v>
      </c>
      <c r="H439" s="662" t="s">
        <v>593</v>
      </c>
      <c r="I439" s="662" t="s">
        <v>1037</v>
      </c>
      <c r="J439" s="662" t="s">
        <v>5283</v>
      </c>
      <c r="K439" s="662" t="s">
        <v>5284</v>
      </c>
      <c r="L439" s="663">
        <v>53.57</v>
      </c>
      <c r="M439" s="663">
        <v>53.57</v>
      </c>
      <c r="N439" s="662">
        <v>1</v>
      </c>
      <c r="O439" s="745">
        <v>0.5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32</v>
      </c>
      <c r="B440" s="662" t="s">
        <v>592</v>
      </c>
      <c r="C440" s="662" t="s">
        <v>5109</v>
      </c>
      <c r="D440" s="743" t="s">
        <v>7937</v>
      </c>
      <c r="E440" s="744" t="s">
        <v>5141</v>
      </c>
      <c r="F440" s="662" t="s">
        <v>5106</v>
      </c>
      <c r="G440" s="662" t="s">
        <v>5285</v>
      </c>
      <c r="H440" s="662" t="s">
        <v>593</v>
      </c>
      <c r="I440" s="662" t="s">
        <v>851</v>
      </c>
      <c r="J440" s="662" t="s">
        <v>852</v>
      </c>
      <c r="K440" s="662" t="s">
        <v>5362</v>
      </c>
      <c r="L440" s="663">
        <v>10.65</v>
      </c>
      <c r="M440" s="663">
        <v>10.65</v>
      </c>
      <c r="N440" s="662">
        <v>1</v>
      </c>
      <c r="O440" s="745">
        <v>0.5</v>
      </c>
      <c r="P440" s="663">
        <v>10.65</v>
      </c>
      <c r="Q440" s="678">
        <v>1</v>
      </c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32</v>
      </c>
      <c r="B441" s="662" t="s">
        <v>592</v>
      </c>
      <c r="C441" s="662" t="s">
        <v>5109</v>
      </c>
      <c r="D441" s="743" t="s">
        <v>7937</v>
      </c>
      <c r="E441" s="744" t="s">
        <v>5141</v>
      </c>
      <c r="F441" s="662" t="s">
        <v>5106</v>
      </c>
      <c r="G441" s="662" t="s">
        <v>5285</v>
      </c>
      <c r="H441" s="662" t="s">
        <v>593</v>
      </c>
      <c r="I441" s="662" t="s">
        <v>5550</v>
      </c>
      <c r="J441" s="662" t="s">
        <v>4411</v>
      </c>
      <c r="K441" s="662" t="s">
        <v>5551</v>
      </c>
      <c r="L441" s="663">
        <v>0</v>
      </c>
      <c r="M441" s="663">
        <v>0</v>
      </c>
      <c r="N441" s="662">
        <v>1</v>
      </c>
      <c r="O441" s="745">
        <v>1</v>
      </c>
      <c r="P441" s="663">
        <v>0</v>
      </c>
      <c r="Q441" s="678"/>
      <c r="R441" s="662">
        <v>1</v>
      </c>
      <c r="S441" s="678">
        <v>1</v>
      </c>
      <c r="T441" s="745">
        <v>1</v>
      </c>
      <c r="U441" s="701">
        <v>1</v>
      </c>
    </row>
    <row r="442" spans="1:21" ht="14.4" customHeight="1" x14ac:dyDescent="0.3">
      <c r="A442" s="661">
        <v>32</v>
      </c>
      <c r="B442" s="662" t="s">
        <v>592</v>
      </c>
      <c r="C442" s="662" t="s">
        <v>5109</v>
      </c>
      <c r="D442" s="743" t="s">
        <v>7937</v>
      </c>
      <c r="E442" s="744" t="s">
        <v>5141</v>
      </c>
      <c r="F442" s="662" t="s">
        <v>5106</v>
      </c>
      <c r="G442" s="662" t="s">
        <v>5363</v>
      </c>
      <c r="H442" s="662" t="s">
        <v>593</v>
      </c>
      <c r="I442" s="662" t="s">
        <v>2925</v>
      </c>
      <c r="J442" s="662" t="s">
        <v>733</v>
      </c>
      <c r="K442" s="662" t="s">
        <v>5364</v>
      </c>
      <c r="L442" s="663">
        <v>30.17</v>
      </c>
      <c r="M442" s="663">
        <v>90.51</v>
      </c>
      <c r="N442" s="662">
        <v>3</v>
      </c>
      <c r="O442" s="745">
        <v>1.5</v>
      </c>
      <c r="P442" s="663">
        <v>90.51</v>
      </c>
      <c r="Q442" s="678">
        <v>1</v>
      </c>
      <c r="R442" s="662">
        <v>3</v>
      </c>
      <c r="S442" s="678">
        <v>1</v>
      </c>
      <c r="T442" s="745">
        <v>1.5</v>
      </c>
      <c r="U442" s="701">
        <v>1</v>
      </c>
    </row>
    <row r="443" spans="1:21" ht="14.4" customHeight="1" x14ac:dyDescent="0.3">
      <c r="A443" s="661">
        <v>32</v>
      </c>
      <c r="B443" s="662" t="s">
        <v>592</v>
      </c>
      <c r="C443" s="662" t="s">
        <v>5109</v>
      </c>
      <c r="D443" s="743" t="s">
        <v>7937</v>
      </c>
      <c r="E443" s="744" t="s">
        <v>5141</v>
      </c>
      <c r="F443" s="662" t="s">
        <v>5106</v>
      </c>
      <c r="G443" s="662" t="s">
        <v>5363</v>
      </c>
      <c r="H443" s="662" t="s">
        <v>593</v>
      </c>
      <c r="I443" s="662" t="s">
        <v>5552</v>
      </c>
      <c r="J443" s="662" t="s">
        <v>733</v>
      </c>
      <c r="K443" s="662" t="s">
        <v>5553</v>
      </c>
      <c r="L443" s="663">
        <v>0</v>
      </c>
      <c r="M443" s="663">
        <v>0</v>
      </c>
      <c r="N443" s="662">
        <v>1</v>
      </c>
      <c r="O443" s="745">
        <v>0.5</v>
      </c>
      <c r="P443" s="663">
        <v>0</v>
      </c>
      <c r="Q443" s="678"/>
      <c r="R443" s="662">
        <v>1</v>
      </c>
      <c r="S443" s="678">
        <v>1</v>
      </c>
      <c r="T443" s="745">
        <v>0.5</v>
      </c>
      <c r="U443" s="701">
        <v>1</v>
      </c>
    </row>
    <row r="444" spans="1:21" ht="14.4" customHeight="1" x14ac:dyDescent="0.3">
      <c r="A444" s="661">
        <v>32</v>
      </c>
      <c r="B444" s="662" t="s">
        <v>592</v>
      </c>
      <c r="C444" s="662" t="s">
        <v>5109</v>
      </c>
      <c r="D444" s="743" t="s">
        <v>7937</v>
      </c>
      <c r="E444" s="744" t="s">
        <v>5141</v>
      </c>
      <c r="F444" s="662" t="s">
        <v>5106</v>
      </c>
      <c r="G444" s="662" t="s">
        <v>5554</v>
      </c>
      <c r="H444" s="662" t="s">
        <v>593</v>
      </c>
      <c r="I444" s="662" t="s">
        <v>5555</v>
      </c>
      <c r="J444" s="662" t="s">
        <v>3109</v>
      </c>
      <c r="K444" s="662" t="s">
        <v>5556</v>
      </c>
      <c r="L444" s="663">
        <v>0</v>
      </c>
      <c r="M444" s="663">
        <v>0</v>
      </c>
      <c r="N444" s="662">
        <v>1</v>
      </c>
      <c r="O444" s="745">
        <v>0.5</v>
      </c>
      <c r="P444" s="663">
        <v>0</v>
      </c>
      <c r="Q444" s="678"/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32</v>
      </c>
      <c r="B445" s="662" t="s">
        <v>592</v>
      </c>
      <c r="C445" s="662" t="s">
        <v>5109</v>
      </c>
      <c r="D445" s="743" t="s">
        <v>7937</v>
      </c>
      <c r="E445" s="744" t="s">
        <v>5141</v>
      </c>
      <c r="F445" s="662" t="s">
        <v>5106</v>
      </c>
      <c r="G445" s="662" t="s">
        <v>5175</v>
      </c>
      <c r="H445" s="662" t="s">
        <v>2438</v>
      </c>
      <c r="I445" s="662" t="s">
        <v>5557</v>
      </c>
      <c r="J445" s="662" t="s">
        <v>2474</v>
      </c>
      <c r="K445" s="662" t="s">
        <v>5558</v>
      </c>
      <c r="L445" s="663">
        <v>0</v>
      </c>
      <c r="M445" s="663">
        <v>0</v>
      </c>
      <c r="N445" s="662">
        <v>1</v>
      </c>
      <c r="O445" s="745">
        <v>1</v>
      </c>
      <c r="P445" s="663">
        <v>0</v>
      </c>
      <c r="Q445" s="678"/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32</v>
      </c>
      <c r="B446" s="662" t="s">
        <v>592</v>
      </c>
      <c r="C446" s="662" t="s">
        <v>5109</v>
      </c>
      <c r="D446" s="743" t="s">
        <v>7937</v>
      </c>
      <c r="E446" s="744" t="s">
        <v>5141</v>
      </c>
      <c r="F446" s="662" t="s">
        <v>5106</v>
      </c>
      <c r="G446" s="662" t="s">
        <v>5175</v>
      </c>
      <c r="H446" s="662" t="s">
        <v>2438</v>
      </c>
      <c r="I446" s="662" t="s">
        <v>2679</v>
      </c>
      <c r="J446" s="662" t="s">
        <v>2474</v>
      </c>
      <c r="K446" s="662" t="s">
        <v>4813</v>
      </c>
      <c r="L446" s="663">
        <v>407.55</v>
      </c>
      <c r="M446" s="663">
        <v>1630.2</v>
      </c>
      <c r="N446" s="662">
        <v>4</v>
      </c>
      <c r="O446" s="745">
        <v>2</v>
      </c>
      <c r="P446" s="663">
        <v>1222.6500000000001</v>
      </c>
      <c r="Q446" s="678">
        <v>0.75</v>
      </c>
      <c r="R446" s="662">
        <v>3</v>
      </c>
      <c r="S446" s="678">
        <v>0.75</v>
      </c>
      <c r="T446" s="745">
        <v>1</v>
      </c>
      <c r="U446" s="701">
        <v>0.5</v>
      </c>
    </row>
    <row r="447" spans="1:21" ht="14.4" customHeight="1" x14ac:dyDescent="0.3">
      <c r="A447" s="661">
        <v>32</v>
      </c>
      <c r="B447" s="662" t="s">
        <v>592</v>
      </c>
      <c r="C447" s="662" t="s">
        <v>5109</v>
      </c>
      <c r="D447" s="743" t="s">
        <v>7937</v>
      </c>
      <c r="E447" s="744" t="s">
        <v>5141</v>
      </c>
      <c r="F447" s="662" t="s">
        <v>5106</v>
      </c>
      <c r="G447" s="662" t="s">
        <v>5175</v>
      </c>
      <c r="H447" s="662" t="s">
        <v>2438</v>
      </c>
      <c r="I447" s="662" t="s">
        <v>2682</v>
      </c>
      <c r="J447" s="662" t="s">
        <v>2474</v>
      </c>
      <c r="K447" s="662" t="s">
        <v>4816</v>
      </c>
      <c r="L447" s="663">
        <v>543.39</v>
      </c>
      <c r="M447" s="663">
        <v>1630.17</v>
      </c>
      <c r="N447" s="662">
        <v>3</v>
      </c>
      <c r="O447" s="745">
        <v>2</v>
      </c>
      <c r="P447" s="663">
        <v>543.39</v>
      </c>
      <c r="Q447" s="678">
        <v>0.33333333333333331</v>
      </c>
      <c r="R447" s="662">
        <v>1</v>
      </c>
      <c r="S447" s="678">
        <v>0.33333333333333331</v>
      </c>
      <c r="T447" s="745">
        <v>0.5</v>
      </c>
      <c r="U447" s="701">
        <v>0.25</v>
      </c>
    </row>
    <row r="448" spans="1:21" ht="14.4" customHeight="1" x14ac:dyDescent="0.3">
      <c r="A448" s="661">
        <v>32</v>
      </c>
      <c r="B448" s="662" t="s">
        <v>592</v>
      </c>
      <c r="C448" s="662" t="s">
        <v>5109</v>
      </c>
      <c r="D448" s="743" t="s">
        <v>7937</v>
      </c>
      <c r="E448" s="744" t="s">
        <v>5141</v>
      </c>
      <c r="F448" s="662" t="s">
        <v>5106</v>
      </c>
      <c r="G448" s="662" t="s">
        <v>5175</v>
      </c>
      <c r="H448" s="662" t="s">
        <v>2438</v>
      </c>
      <c r="I448" s="662" t="s">
        <v>2473</v>
      </c>
      <c r="J448" s="662" t="s">
        <v>2474</v>
      </c>
      <c r="K448" s="662" t="s">
        <v>4814</v>
      </c>
      <c r="L448" s="663">
        <v>815.1</v>
      </c>
      <c r="M448" s="663">
        <v>1630.2</v>
      </c>
      <c r="N448" s="662">
        <v>2</v>
      </c>
      <c r="O448" s="745">
        <v>1</v>
      </c>
      <c r="P448" s="663">
        <v>815.1</v>
      </c>
      <c r="Q448" s="678">
        <v>0.5</v>
      </c>
      <c r="R448" s="662">
        <v>1</v>
      </c>
      <c r="S448" s="678">
        <v>0.5</v>
      </c>
      <c r="T448" s="745">
        <v>0.5</v>
      </c>
      <c r="U448" s="701">
        <v>0.5</v>
      </c>
    </row>
    <row r="449" spans="1:21" ht="14.4" customHeight="1" x14ac:dyDescent="0.3">
      <c r="A449" s="661">
        <v>32</v>
      </c>
      <c r="B449" s="662" t="s">
        <v>592</v>
      </c>
      <c r="C449" s="662" t="s">
        <v>5109</v>
      </c>
      <c r="D449" s="743" t="s">
        <v>7937</v>
      </c>
      <c r="E449" s="744" t="s">
        <v>5141</v>
      </c>
      <c r="F449" s="662" t="s">
        <v>5106</v>
      </c>
      <c r="G449" s="662" t="s">
        <v>5175</v>
      </c>
      <c r="H449" s="662" t="s">
        <v>2438</v>
      </c>
      <c r="I449" s="662" t="s">
        <v>2480</v>
      </c>
      <c r="J449" s="662" t="s">
        <v>2474</v>
      </c>
      <c r="K449" s="662" t="s">
        <v>4815</v>
      </c>
      <c r="L449" s="663">
        <v>1154.68</v>
      </c>
      <c r="M449" s="663">
        <v>2309.36</v>
      </c>
      <c r="N449" s="662">
        <v>2</v>
      </c>
      <c r="O449" s="745">
        <v>1.5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32</v>
      </c>
      <c r="B450" s="662" t="s">
        <v>592</v>
      </c>
      <c r="C450" s="662" t="s">
        <v>5109</v>
      </c>
      <c r="D450" s="743" t="s">
        <v>7937</v>
      </c>
      <c r="E450" s="744" t="s">
        <v>5141</v>
      </c>
      <c r="F450" s="662" t="s">
        <v>5106</v>
      </c>
      <c r="G450" s="662" t="s">
        <v>5175</v>
      </c>
      <c r="H450" s="662" t="s">
        <v>2438</v>
      </c>
      <c r="I450" s="662" t="s">
        <v>4144</v>
      </c>
      <c r="J450" s="662" t="s">
        <v>2557</v>
      </c>
      <c r="K450" s="662" t="s">
        <v>4812</v>
      </c>
      <c r="L450" s="663">
        <v>1385.62</v>
      </c>
      <c r="M450" s="663">
        <v>11084.96</v>
      </c>
      <c r="N450" s="662">
        <v>8</v>
      </c>
      <c r="O450" s="745">
        <v>3</v>
      </c>
      <c r="P450" s="663">
        <v>2771.24</v>
      </c>
      <c r="Q450" s="678">
        <v>0.25</v>
      </c>
      <c r="R450" s="662">
        <v>2</v>
      </c>
      <c r="S450" s="678">
        <v>0.25</v>
      </c>
      <c r="T450" s="745">
        <v>1.5</v>
      </c>
      <c r="U450" s="701">
        <v>0.5</v>
      </c>
    </row>
    <row r="451" spans="1:21" ht="14.4" customHeight="1" x14ac:dyDescent="0.3">
      <c r="A451" s="661">
        <v>32</v>
      </c>
      <c r="B451" s="662" t="s">
        <v>592</v>
      </c>
      <c r="C451" s="662" t="s">
        <v>5109</v>
      </c>
      <c r="D451" s="743" t="s">
        <v>7937</v>
      </c>
      <c r="E451" s="744" t="s">
        <v>5141</v>
      </c>
      <c r="F451" s="662" t="s">
        <v>5106</v>
      </c>
      <c r="G451" s="662" t="s">
        <v>5175</v>
      </c>
      <c r="H451" s="662" t="s">
        <v>2438</v>
      </c>
      <c r="I451" s="662" t="s">
        <v>2804</v>
      </c>
      <c r="J451" s="662" t="s">
        <v>2557</v>
      </c>
      <c r="K451" s="662" t="s">
        <v>4812</v>
      </c>
      <c r="L451" s="663">
        <v>1385.62</v>
      </c>
      <c r="M451" s="663">
        <v>1385.62</v>
      </c>
      <c r="N451" s="662">
        <v>1</v>
      </c>
      <c r="O451" s="745">
        <v>1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32</v>
      </c>
      <c r="B452" s="662" t="s">
        <v>592</v>
      </c>
      <c r="C452" s="662" t="s">
        <v>5109</v>
      </c>
      <c r="D452" s="743" t="s">
        <v>7937</v>
      </c>
      <c r="E452" s="744" t="s">
        <v>5141</v>
      </c>
      <c r="F452" s="662" t="s">
        <v>5106</v>
      </c>
      <c r="G452" s="662" t="s">
        <v>5175</v>
      </c>
      <c r="H452" s="662" t="s">
        <v>2438</v>
      </c>
      <c r="I452" s="662" t="s">
        <v>2808</v>
      </c>
      <c r="J452" s="662" t="s">
        <v>2474</v>
      </c>
      <c r="K452" s="662" t="s">
        <v>4816</v>
      </c>
      <c r="L452" s="663">
        <v>543.39</v>
      </c>
      <c r="M452" s="663">
        <v>1630.17</v>
      </c>
      <c r="N452" s="662">
        <v>3</v>
      </c>
      <c r="O452" s="745">
        <v>1.5</v>
      </c>
      <c r="P452" s="663">
        <v>543.39</v>
      </c>
      <c r="Q452" s="678">
        <v>0.33333333333333331</v>
      </c>
      <c r="R452" s="662">
        <v>1</v>
      </c>
      <c r="S452" s="678">
        <v>0.33333333333333331</v>
      </c>
      <c r="T452" s="745">
        <v>1</v>
      </c>
      <c r="U452" s="701">
        <v>0.66666666666666663</v>
      </c>
    </row>
    <row r="453" spans="1:21" ht="14.4" customHeight="1" x14ac:dyDescent="0.3">
      <c r="A453" s="661">
        <v>32</v>
      </c>
      <c r="B453" s="662" t="s">
        <v>592</v>
      </c>
      <c r="C453" s="662" t="s">
        <v>5109</v>
      </c>
      <c r="D453" s="743" t="s">
        <v>7937</v>
      </c>
      <c r="E453" s="744" t="s">
        <v>5141</v>
      </c>
      <c r="F453" s="662" t="s">
        <v>5106</v>
      </c>
      <c r="G453" s="662" t="s">
        <v>5559</v>
      </c>
      <c r="H453" s="662" t="s">
        <v>2438</v>
      </c>
      <c r="I453" s="662" t="s">
        <v>4173</v>
      </c>
      <c r="J453" s="662" t="s">
        <v>1967</v>
      </c>
      <c r="K453" s="662" t="s">
        <v>5060</v>
      </c>
      <c r="L453" s="663">
        <v>18.260000000000002</v>
      </c>
      <c r="M453" s="663">
        <v>18.260000000000002</v>
      </c>
      <c r="N453" s="662">
        <v>1</v>
      </c>
      <c r="O453" s="745">
        <v>0.5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32</v>
      </c>
      <c r="B454" s="662" t="s">
        <v>592</v>
      </c>
      <c r="C454" s="662" t="s">
        <v>5109</v>
      </c>
      <c r="D454" s="743" t="s">
        <v>7937</v>
      </c>
      <c r="E454" s="744" t="s">
        <v>5141</v>
      </c>
      <c r="F454" s="662" t="s">
        <v>5106</v>
      </c>
      <c r="G454" s="662" t="s">
        <v>5559</v>
      </c>
      <c r="H454" s="662" t="s">
        <v>2438</v>
      </c>
      <c r="I454" s="662" t="s">
        <v>2451</v>
      </c>
      <c r="J454" s="662" t="s">
        <v>1967</v>
      </c>
      <c r="K454" s="662" t="s">
        <v>2452</v>
      </c>
      <c r="L454" s="663">
        <v>48.42</v>
      </c>
      <c r="M454" s="663">
        <v>48.42</v>
      </c>
      <c r="N454" s="662">
        <v>1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32</v>
      </c>
      <c r="B455" s="662" t="s">
        <v>592</v>
      </c>
      <c r="C455" s="662" t="s">
        <v>5109</v>
      </c>
      <c r="D455" s="743" t="s">
        <v>7937</v>
      </c>
      <c r="E455" s="744" t="s">
        <v>5141</v>
      </c>
      <c r="F455" s="662" t="s">
        <v>5106</v>
      </c>
      <c r="G455" s="662" t="s">
        <v>5295</v>
      </c>
      <c r="H455" s="662" t="s">
        <v>593</v>
      </c>
      <c r="I455" s="662" t="s">
        <v>2944</v>
      </c>
      <c r="J455" s="662" t="s">
        <v>2945</v>
      </c>
      <c r="K455" s="662" t="s">
        <v>5296</v>
      </c>
      <c r="L455" s="663">
        <v>66.819999999999993</v>
      </c>
      <c r="M455" s="663">
        <v>133.63999999999999</v>
      </c>
      <c r="N455" s="662">
        <v>2</v>
      </c>
      <c r="O455" s="745">
        <v>0.5</v>
      </c>
      <c r="P455" s="663">
        <v>133.63999999999999</v>
      </c>
      <c r="Q455" s="678">
        <v>1</v>
      </c>
      <c r="R455" s="662">
        <v>2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32</v>
      </c>
      <c r="B456" s="662" t="s">
        <v>592</v>
      </c>
      <c r="C456" s="662" t="s">
        <v>5109</v>
      </c>
      <c r="D456" s="743" t="s">
        <v>7937</v>
      </c>
      <c r="E456" s="744" t="s">
        <v>5141</v>
      </c>
      <c r="F456" s="662" t="s">
        <v>5106</v>
      </c>
      <c r="G456" s="662" t="s">
        <v>5295</v>
      </c>
      <c r="H456" s="662" t="s">
        <v>593</v>
      </c>
      <c r="I456" s="662" t="s">
        <v>2944</v>
      </c>
      <c r="J456" s="662" t="s">
        <v>2945</v>
      </c>
      <c r="K456" s="662" t="s">
        <v>5296</v>
      </c>
      <c r="L456" s="663">
        <v>78.33</v>
      </c>
      <c r="M456" s="663">
        <v>78.33</v>
      </c>
      <c r="N456" s="662">
        <v>1</v>
      </c>
      <c r="O456" s="745">
        <v>1</v>
      </c>
      <c r="P456" s="663">
        <v>78.33</v>
      </c>
      <c r="Q456" s="678">
        <v>1</v>
      </c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32</v>
      </c>
      <c r="B457" s="662" t="s">
        <v>592</v>
      </c>
      <c r="C457" s="662" t="s">
        <v>5109</v>
      </c>
      <c r="D457" s="743" t="s">
        <v>7937</v>
      </c>
      <c r="E457" s="744" t="s">
        <v>5141</v>
      </c>
      <c r="F457" s="662" t="s">
        <v>5106</v>
      </c>
      <c r="G457" s="662" t="s">
        <v>5176</v>
      </c>
      <c r="H457" s="662" t="s">
        <v>593</v>
      </c>
      <c r="I457" s="662" t="s">
        <v>825</v>
      </c>
      <c r="J457" s="662" t="s">
        <v>826</v>
      </c>
      <c r="K457" s="662" t="s">
        <v>827</v>
      </c>
      <c r="L457" s="663">
        <v>93.71</v>
      </c>
      <c r="M457" s="663">
        <v>93.71</v>
      </c>
      <c r="N457" s="662">
        <v>1</v>
      </c>
      <c r="O457" s="745">
        <v>0.5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32</v>
      </c>
      <c r="B458" s="662" t="s">
        <v>592</v>
      </c>
      <c r="C458" s="662" t="s">
        <v>5109</v>
      </c>
      <c r="D458" s="743" t="s">
        <v>7937</v>
      </c>
      <c r="E458" s="744" t="s">
        <v>5141</v>
      </c>
      <c r="F458" s="662" t="s">
        <v>5106</v>
      </c>
      <c r="G458" s="662" t="s">
        <v>5176</v>
      </c>
      <c r="H458" s="662" t="s">
        <v>593</v>
      </c>
      <c r="I458" s="662" t="s">
        <v>5177</v>
      </c>
      <c r="J458" s="662" t="s">
        <v>5178</v>
      </c>
      <c r="K458" s="662" t="s">
        <v>827</v>
      </c>
      <c r="L458" s="663">
        <v>93.71</v>
      </c>
      <c r="M458" s="663">
        <v>374.84</v>
      </c>
      <c r="N458" s="662">
        <v>4</v>
      </c>
      <c r="O458" s="745">
        <v>2</v>
      </c>
      <c r="P458" s="663">
        <v>281.13</v>
      </c>
      <c r="Q458" s="678">
        <v>0.75</v>
      </c>
      <c r="R458" s="662">
        <v>3</v>
      </c>
      <c r="S458" s="678">
        <v>0.75</v>
      </c>
      <c r="T458" s="745">
        <v>1.5</v>
      </c>
      <c r="U458" s="701">
        <v>0.75</v>
      </c>
    </row>
    <row r="459" spans="1:21" ht="14.4" customHeight="1" x14ac:dyDescent="0.3">
      <c r="A459" s="661">
        <v>32</v>
      </c>
      <c r="B459" s="662" t="s">
        <v>592</v>
      </c>
      <c r="C459" s="662" t="s">
        <v>5109</v>
      </c>
      <c r="D459" s="743" t="s">
        <v>7937</v>
      </c>
      <c r="E459" s="744" t="s">
        <v>5141</v>
      </c>
      <c r="F459" s="662" t="s">
        <v>5106</v>
      </c>
      <c r="G459" s="662" t="s">
        <v>5176</v>
      </c>
      <c r="H459" s="662" t="s">
        <v>593</v>
      </c>
      <c r="I459" s="662" t="s">
        <v>5177</v>
      </c>
      <c r="J459" s="662" t="s">
        <v>5178</v>
      </c>
      <c r="K459" s="662" t="s">
        <v>827</v>
      </c>
      <c r="L459" s="663">
        <v>57.64</v>
      </c>
      <c r="M459" s="663">
        <v>345.84000000000003</v>
      </c>
      <c r="N459" s="662">
        <v>6</v>
      </c>
      <c r="O459" s="745">
        <v>3</v>
      </c>
      <c r="P459" s="663">
        <v>230.56</v>
      </c>
      <c r="Q459" s="678">
        <v>0.66666666666666663</v>
      </c>
      <c r="R459" s="662">
        <v>4</v>
      </c>
      <c r="S459" s="678">
        <v>0.66666666666666663</v>
      </c>
      <c r="T459" s="745">
        <v>2</v>
      </c>
      <c r="U459" s="701">
        <v>0.66666666666666663</v>
      </c>
    </row>
    <row r="460" spans="1:21" ht="14.4" customHeight="1" x14ac:dyDescent="0.3">
      <c r="A460" s="661">
        <v>32</v>
      </c>
      <c r="B460" s="662" t="s">
        <v>592</v>
      </c>
      <c r="C460" s="662" t="s">
        <v>5109</v>
      </c>
      <c r="D460" s="743" t="s">
        <v>7937</v>
      </c>
      <c r="E460" s="744" t="s">
        <v>5141</v>
      </c>
      <c r="F460" s="662" t="s">
        <v>5106</v>
      </c>
      <c r="G460" s="662" t="s">
        <v>5176</v>
      </c>
      <c r="H460" s="662" t="s">
        <v>593</v>
      </c>
      <c r="I460" s="662" t="s">
        <v>5365</v>
      </c>
      <c r="J460" s="662" t="s">
        <v>5178</v>
      </c>
      <c r="K460" s="662" t="s">
        <v>830</v>
      </c>
      <c r="L460" s="663">
        <v>301.2</v>
      </c>
      <c r="M460" s="663">
        <v>301.2</v>
      </c>
      <c r="N460" s="662">
        <v>1</v>
      </c>
      <c r="O460" s="745">
        <v>0.5</v>
      </c>
      <c r="P460" s="663">
        <v>301.2</v>
      </c>
      <c r="Q460" s="678">
        <v>1</v>
      </c>
      <c r="R460" s="662">
        <v>1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32</v>
      </c>
      <c r="B461" s="662" t="s">
        <v>592</v>
      </c>
      <c r="C461" s="662" t="s">
        <v>5109</v>
      </c>
      <c r="D461" s="743" t="s">
        <v>7937</v>
      </c>
      <c r="E461" s="744" t="s">
        <v>5141</v>
      </c>
      <c r="F461" s="662" t="s">
        <v>5106</v>
      </c>
      <c r="G461" s="662" t="s">
        <v>5176</v>
      </c>
      <c r="H461" s="662" t="s">
        <v>593</v>
      </c>
      <c r="I461" s="662" t="s">
        <v>5365</v>
      </c>
      <c r="J461" s="662" t="s">
        <v>5178</v>
      </c>
      <c r="K461" s="662" t="s">
        <v>830</v>
      </c>
      <c r="L461" s="663">
        <v>185.26</v>
      </c>
      <c r="M461" s="663">
        <v>555.78</v>
      </c>
      <c r="N461" s="662">
        <v>3</v>
      </c>
      <c r="O461" s="745">
        <v>2</v>
      </c>
      <c r="P461" s="663">
        <v>370.52</v>
      </c>
      <c r="Q461" s="678">
        <v>0.66666666666666663</v>
      </c>
      <c r="R461" s="662">
        <v>2</v>
      </c>
      <c r="S461" s="678">
        <v>0.66666666666666663</v>
      </c>
      <c r="T461" s="745">
        <v>1.5</v>
      </c>
      <c r="U461" s="701">
        <v>0.75</v>
      </c>
    </row>
    <row r="462" spans="1:21" ht="14.4" customHeight="1" x14ac:dyDescent="0.3">
      <c r="A462" s="661">
        <v>32</v>
      </c>
      <c r="B462" s="662" t="s">
        <v>592</v>
      </c>
      <c r="C462" s="662" t="s">
        <v>5109</v>
      </c>
      <c r="D462" s="743" t="s">
        <v>7937</v>
      </c>
      <c r="E462" s="744" t="s">
        <v>5141</v>
      </c>
      <c r="F462" s="662" t="s">
        <v>5106</v>
      </c>
      <c r="G462" s="662" t="s">
        <v>5176</v>
      </c>
      <c r="H462" s="662" t="s">
        <v>593</v>
      </c>
      <c r="I462" s="662" t="s">
        <v>5298</v>
      </c>
      <c r="J462" s="662" t="s">
        <v>826</v>
      </c>
      <c r="K462" s="662" t="s">
        <v>827</v>
      </c>
      <c r="L462" s="663">
        <v>57.64</v>
      </c>
      <c r="M462" s="663">
        <v>172.92000000000002</v>
      </c>
      <c r="N462" s="662">
        <v>3</v>
      </c>
      <c r="O462" s="745">
        <v>1.5</v>
      </c>
      <c r="P462" s="663">
        <v>57.64</v>
      </c>
      <c r="Q462" s="678">
        <v>0.33333333333333331</v>
      </c>
      <c r="R462" s="662">
        <v>1</v>
      </c>
      <c r="S462" s="678">
        <v>0.33333333333333331</v>
      </c>
      <c r="T462" s="745">
        <v>0.5</v>
      </c>
      <c r="U462" s="701">
        <v>0.33333333333333331</v>
      </c>
    </row>
    <row r="463" spans="1:21" ht="14.4" customHeight="1" x14ac:dyDescent="0.3">
      <c r="A463" s="661">
        <v>32</v>
      </c>
      <c r="B463" s="662" t="s">
        <v>592</v>
      </c>
      <c r="C463" s="662" t="s">
        <v>5109</v>
      </c>
      <c r="D463" s="743" t="s">
        <v>7937</v>
      </c>
      <c r="E463" s="744" t="s">
        <v>5141</v>
      </c>
      <c r="F463" s="662" t="s">
        <v>5106</v>
      </c>
      <c r="G463" s="662" t="s">
        <v>5176</v>
      </c>
      <c r="H463" s="662" t="s">
        <v>593</v>
      </c>
      <c r="I463" s="662" t="s">
        <v>829</v>
      </c>
      <c r="J463" s="662" t="s">
        <v>826</v>
      </c>
      <c r="K463" s="662" t="s">
        <v>830</v>
      </c>
      <c r="L463" s="663">
        <v>301.2</v>
      </c>
      <c r="M463" s="663">
        <v>301.2</v>
      </c>
      <c r="N463" s="662">
        <v>1</v>
      </c>
      <c r="O463" s="745">
        <v>0.5</v>
      </c>
      <c r="P463" s="663">
        <v>301.2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32</v>
      </c>
      <c r="B464" s="662" t="s">
        <v>592</v>
      </c>
      <c r="C464" s="662" t="s">
        <v>5109</v>
      </c>
      <c r="D464" s="743" t="s">
        <v>7937</v>
      </c>
      <c r="E464" s="744" t="s">
        <v>5141</v>
      </c>
      <c r="F464" s="662" t="s">
        <v>5106</v>
      </c>
      <c r="G464" s="662" t="s">
        <v>5179</v>
      </c>
      <c r="H464" s="662" t="s">
        <v>593</v>
      </c>
      <c r="I464" s="662" t="s">
        <v>1419</v>
      </c>
      <c r="J464" s="662" t="s">
        <v>5180</v>
      </c>
      <c r="K464" s="662" t="s">
        <v>5181</v>
      </c>
      <c r="L464" s="663">
        <v>99.11</v>
      </c>
      <c r="M464" s="663">
        <v>1486.65</v>
      </c>
      <c r="N464" s="662">
        <v>15</v>
      </c>
      <c r="O464" s="745">
        <v>6.5</v>
      </c>
      <c r="P464" s="663">
        <v>991.1</v>
      </c>
      <c r="Q464" s="678">
        <v>0.66666666666666663</v>
      </c>
      <c r="R464" s="662">
        <v>10</v>
      </c>
      <c r="S464" s="678">
        <v>0.66666666666666663</v>
      </c>
      <c r="T464" s="745">
        <v>3.5</v>
      </c>
      <c r="U464" s="701">
        <v>0.53846153846153844</v>
      </c>
    </row>
    <row r="465" spans="1:21" ht="14.4" customHeight="1" x14ac:dyDescent="0.3">
      <c r="A465" s="661">
        <v>32</v>
      </c>
      <c r="B465" s="662" t="s">
        <v>592</v>
      </c>
      <c r="C465" s="662" t="s">
        <v>5109</v>
      </c>
      <c r="D465" s="743" t="s">
        <v>7937</v>
      </c>
      <c r="E465" s="744" t="s">
        <v>5141</v>
      </c>
      <c r="F465" s="662" t="s">
        <v>5106</v>
      </c>
      <c r="G465" s="662" t="s">
        <v>5304</v>
      </c>
      <c r="H465" s="662" t="s">
        <v>593</v>
      </c>
      <c r="I465" s="662" t="s">
        <v>5560</v>
      </c>
      <c r="J465" s="662" t="s">
        <v>5561</v>
      </c>
      <c r="K465" s="662" t="s">
        <v>2149</v>
      </c>
      <c r="L465" s="663">
        <v>105.46</v>
      </c>
      <c r="M465" s="663">
        <v>105.46</v>
      </c>
      <c r="N465" s="662">
        <v>1</v>
      </c>
      <c r="O465" s="745">
        <v>0.5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32</v>
      </c>
      <c r="B466" s="662" t="s">
        <v>592</v>
      </c>
      <c r="C466" s="662" t="s">
        <v>5109</v>
      </c>
      <c r="D466" s="743" t="s">
        <v>7937</v>
      </c>
      <c r="E466" s="744" t="s">
        <v>5141</v>
      </c>
      <c r="F466" s="662" t="s">
        <v>5106</v>
      </c>
      <c r="G466" s="662" t="s">
        <v>5562</v>
      </c>
      <c r="H466" s="662" t="s">
        <v>593</v>
      </c>
      <c r="I466" s="662" t="s">
        <v>1051</v>
      </c>
      <c r="J466" s="662" t="s">
        <v>5563</v>
      </c>
      <c r="K466" s="662" t="s">
        <v>5564</v>
      </c>
      <c r="L466" s="663">
        <v>0</v>
      </c>
      <c r="M466" s="663">
        <v>0</v>
      </c>
      <c r="N466" s="662">
        <v>2</v>
      </c>
      <c r="O466" s="745">
        <v>1</v>
      </c>
      <c r="P466" s="663">
        <v>0</v>
      </c>
      <c r="Q466" s="678"/>
      <c r="R466" s="662">
        <v>2</v>
      </c>
      <c r="S466" s="678">
        <v>1</v>
      </c>
      <c r="T466" s="745">
        <v>1</v>
      </c>
      <c r="U466" s="701">
        <v>1</v>
      </c>
    </row>
    <row r="467" spans="1:21" ht="14.4" customHeight="1" x14ac:dyDescent="0.3">
      <c r="A467" s="661">
        <v>32</v>
      </c>
      <c r="B467" s="662" t="s">
        <v>592</v>
      </c>
      <c r="C467" s="662" t="s">
        <v>5109</v>
      </c>
      <c r="D467" s="743" t="s">
        <v>7937</v>
      </c>
      <c r="E467" s="744" t="s">
        <v>5141</v>
      </c>
      <c r="F467" s="662" t="s">
        <v>5106</v>
      </c>
      <c r="G467" s="662" t="s">
        <v>5565</v>
      </c>
      <c r="H467" s="662" t="s">
        <v>593</v>
      </c>
      <c r="I467" s="662" t="s">
        <v>5566</v>
      </c>
      <c r="J467" s="662" t="s">
        <v>929</v>
      </c>
      <c r="K467" s="662" t="s">
        <v>5567</v>
      </c>
      <c r="L467" s="663">
        <v>0</v>
      </c>
      <c r="M467" s="663">
        <v>0</v>
      </c>
      <c r="N467" s="662">
        <v>1</v>
      </c>
      <c r="O467" s="745">
        <v>1</v>
      </c>
      <c r="P467" s="663">
        <v>0</v>
      </c>
      <c r="Q467" s="678"/>
      <c r="R467" s="662">
        <v>1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32</v>
      </c>
      <c r="B468" s="662" t="s">
        <v>592</v>
      </c>
      <c r="C468" s="662" t="s">
        <v>5109</v>
      </c>
      <c r="D468" s="743" t="s">
        <v>7937</v>
      </c>
      <c r="E468" s="744" t="s">
        <v>5141</v>
      </c>
      <c r="F468" s="662" t="s">
        <v>5106</v>
      </c>
      <c r="G468" s="662" t="s">
        <v>5309</v>
      </c>
      <c r="H468" s="662" t="s">
        <v>593</v>
      </c>
      <c r="I468" s="662" t="s">
        <v>910</v>
      </c>
      <c r="J468" s="662" t="s">
        <v>5310</v>
      </c>
      <c r="K468" s="662" t="s">
        <v>5268</v>
      </c>
      <c r="L468" s="663">
        <v>0</v>
      </c>
      <c r="M468" s="663">
        <v>0</v>
      </c>
      <c r="N468" s="662">
        <v>2</v>
      </c>
      <c r="O468" s="745">
        <v>0.5</v>
      </c>
      <c r="P468" s="663"/>
      <c r="Q468" s="678"/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32</v>
      </c>
      <c r="B469" s="662" t="s">
        <v>592</v>
      </c>
      <c r="C469" s="662" t="s">
        <v>5109</v>
      </c>
      <c r="D469" s="743" t="s">
        <v>7937</v>
      </c>
      <c r="E469" s="744" t="s">
        <v>5141</v>
      </c>
      <c r="F469" s="662" t="s">
        <v>5106</v>
      </c>
      <c r="G469" s="662" t="s">
        <v>5568</v>
      </c>
      <c r="H469" s="662" t="s">
        <v>593</v>
      </c>
      <c r="I469" s="662" t="s">
        <v>5569</v>
      </c>
      <c r="J469" s="662" t="s">
        <v>5570</v>
      </c>
      <c r="K469" s="662" t="s">
        <v>1270</v>
      </c>
      <c r="L469" s="663">
        <v>0</v>
      </c>
      <c r="M469" s="663">
        <v>0</v>
      </c>
      <c r="N469" s="662">
        <v>1</v>
      </c>
      <c r="O469" s="745">
        <v>0.5</v>
      </c>
      <c r="P469" s="663"/>
      <c r="Q469" s="678"/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32</v>
      </c>
      <c r="B470" s="662" t="s">
        <v>592</v>
      </c>
      <c r="C470" s="662" t="s">
        <v>5109</v>
      </c>
      <c r="D470" s="743" t="s">
        <v>7937</v>
      </c>
      <c r="E470" s="744" t="s">
        <v>5141</v>
      </c>
      <c r="F470" s="662" t="s">
        <v>5106</v>
      </c>
      <c r="G470" s="662" t="s">
        <v>5571</v>
      </c>
      <c r="H470" s="662" t="s">
        <v>593</v>
      </c>
      <c r="I470" s="662" t="s">
        <v>5572</v>
      </c>
      <c r="J470" s="662" t="s">
        <v>5573</v>
      </c>
      <c r="K470" s="662" t="s">
        <v>5574</v>
      </c>
      <c r="L470" s="663">
        <v>60.07</v>
      </c>
      <c r="M470" s="663">
        <v>60.07</v>
      </c>
      <c r="N470" s="662">
        <v>1</v>
      </c>
      <c r="O470" s="745">
        <v>0.5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32</v>
      </c>
      <c r="B471" s="662" t="s">
        <v>592</v>
      </c>
      <c r="C471" s="662" t="s">
        <v>5109</v>
      </c>
      <c r="D471" s="743" t="s">
        <v>7937</v>
      </c>
      <c r="E471" s="744" t="s">
        <v>5141</v>
      </c>
      <c r="F471" s="662" t="s">
        <v>5106</v>
      </c>
      <c r="G471" s="662" t="s">
        <v>5311</v>
      </c>
      <c r="H471" s="662" t="s">
        <v>593</v>
      </c>
      <c r="I471" s="662" t="s">
        <v>752</v>
      </c>
      <c r="J471" s="662" t="s">
        <v>753</v>
      </c>
      <c r="K471" s="662" t="s">
        <v>5243</v>
      </c>
      <c r="L471" s="663">
        <v>42.08</v>
      </c>
      <c r="M471" s="663">
        <v>84.16</v>
      </c>
      <c r="N471" s="662">
        <v>2</v>
      </c>
      <c r="O471" s="745">
        <v>1.5</v>
      </c>
      <c r="P471" s="663">
        <v>42.08</v>
      </c>
      <c r="Q471" s="678">
        <v>0.5</v>
      </c>
      <c r="R471" s="662">
        <v>1</v>
      </c>
      <c r="S471" s="678">
        <v>0.5</v>
      </c>
      <c r="T471" s="745">
        <v>1</v>
      </c>
      <c r="U471" s="701">
        <v>0.66666666666666663</v>
      </c>
    </row>
    <row r="472" spans="1:21" ht="14.4" customHeight="1" x14ac:dyDescent="0.3">
      <c r="A472" s="661">
        <v>32</v>
      </c>
      <c r="B472" s="662" t="s">
        <v>592</v>
      </c>
      <c r="C472" s="662" t="s">
        <v>5109</v>
      </c>
      <c r="D472" s="743" t="s">
        <v>7937</v>
      </c>
      <c r="E472" s="744" t="s">
        <v>5141</v>
      </c>
      <c r="F472" s="662" t="s">
        <v>5106</v>
      </c>
      <c r="G472" s="662" t="s">
        <v>5182</v>
      </c>
      <c r="H472" s="662" t="s">
        <v>593</v>
      </c>
      <c r="I472" s="662" t="s">
        <v>2977</v>
      </c>
      <c r="J472" s="662" t="s">
        <v>2978</v>
      </c>
      <c r="K472" s="662" t="s">
        <v>5183</v>
      </c>
      <c r="L472" s="663">
        <v>51.21</v>
      </c>
      <c r="M472" s="663">
        <v>409.68</v>
      </c>
      <c r="N472" s="662">
        <v>8</v>
      </c>
      <c r="O472" s="745">
        <v>4</v>
      </c>
      <c r="P472" s="663">
        <v>153.63</v>
      </c>
      <c r="Q472" s="678">
        <v>0.375</v>
      </c>
      <c r="R472" s="662">
        <v>3</v>
      </c>
      <c r="S472" s="678">
        <v>0.375</v>
      </c>
      <c r="T472" s="745">
        <v>1.5</v>
      </c>
      <c r="U472" s="701">
        <v>0.375</v>
      </c>
    </row>
    <row r="473" spans="1:21" ht="14.4" customHeight="1" x14ac:dyDescent="0.3">
      <c r="A473" s="661">
        <v>32</v>
      </c>
      <c r="B473" s="662" t="s">
        <v>592</v>
      </c>
      <c r="C473" s="662" t="s">
        <v>5109</v>
      </c>
      <c r="D473" s="743" t="s">
        <v>7937</v>
      </c>
      <c r="E473" s="744" t="s">
        <v>5141</v>
      </c>
      <c r="F473" s="662" t="s">
        <v>5106</v>
      </c>
      <c r="G473" s="662" t="s">
        <v>5476</v>
      </c>
      <c r="H473" s="662" t="s">
        <v>593</v>
      </c>
      <c r="I473" s="662" t="s">
        <v>832</v>
      </c>
      <c r="J473" s="662" t="s">
        <v>5478</v>
      </c>
      <c r="K473" s="662" t="s">
        <v>834</v>
      </c>
      <c r="L473" s="663">
        <v>149.69</v>
      </c>
      <c r="M473" s="663">
        <v>149.69</v>
      </c>
      <c r="N473" s="662">
        <v>1</v>
      </c>
      <c r="O473" s="745">
        <v>0.5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32</v>
      </c>
      <c r="B474" s="662" t="s">
        <v>592</v>
      </c>
      <c r="C474" s="662" t="s">
        <v>5109</v>
      </c>
      <c r="D474" s="743" t="s">
        <v>7937</v>
      </c>
      <c r="E474" s="744" t="s">
        <v>5141</v>
      </c>
      <c r="F474" s="662" t="s">
        <v>5106</v>
      </c>
      <c r="G474" s="662" t="s">
        <v>5514</v>
      </c>
      <c r="H474" s="662" t="s">
        <v>593</v>
      </c>
      <c r="I474" s="662" t="s">
        <v>867</v>
      </c>
      <c r="J474" s="662" t="s">
        <v>868</v>
      </c>
      <c r="K474" s="662" t="s">
        <v>869</v>
      </c>
      <c r="L474" s="663">
        <v>80.959999999999994</v>
      </c>
      <c r="M474" s="663">
        <v>80.959999999999994</v>
      </c>
      <c r="N474" s="662">
        <v>1</v>
      </c>
      <c r="O474" s="745">
        <v>0.5</v>
      </c>
      <c r="P474" s="663">
        <v>80.959999999999994</v>
      </c>
      <c r="Q474" s="678">
        <v>1</v>
      </c>
      <c r="R474" s="662">
        <v>1</v>
      </c>
      <c r="S474" s="678">
        <v>1</v>
      </c>
      <c r="T474" s="745">
        <v>0.5</v>
      </c>
      <c r="U474" s="701">
        <v>1</v>
      </c>
    </row>
    <row r="475" spans="1:21" ht="14.4" customHeight="1" x14ac:dyDescent="0.3">
      <c r="A475" s="661">
        <v>32</v>
      </c>
      <c r="B475" s="662" t="s">
        <v>592</v>
      </c>
      <c r="C475" s="662" t="s">
        <v>5109</v>
      </c>
      <c r="D475" s="743" t="s">
        <v>7937</v>
      </c>
      <c r="E475" s="744" t="s">
        <v>5141</v>
      </c>
      <c r="F475" s="662" t="s">
        <v>5106</v>
      </c>
      <c r="G475" s="662" t="s">
        <v>5323</v>
      </c>
      <c r="H475" s="662" t="s">
        <v>593</v>
      </c>
      <c r="I475" s="662" t="s">
        <v>5326</v>
      </c>
      <c r="J475" s="662" t="s">
        <v>2329</v>
      </c>
      <c r="K475" s="662" t="s">
        <v>1201</v>
      </c>
      <c r="L475" s="663">
        <v>75.22</v>
      </c>
      <c r="M475" s="663">
        <v>75.22</v>
      </c>
      <c r="N475" s="662">
        <v>1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32</v>
      </c>
      <c r="B476" s="662" t="s">
        <v>592</v>
      </c>
      <c r="C476" s="662" t="s">
        <v>5109</v>
      </c>
      <c r="D476" s="743" t="s">
        <v>7937</v>
      </c>
      <c r="E476" s="744" t="s">
        <v>5141</v>
      </c>
      <c r="F476" s="662" t="s">
        <v>5106</v>
      </c>
      <c r="G476" s="662" t="s">
        <v>5330</v>
      </c>
      <c r="H476" s="662" t="s">
        <v>593</v>
      </c>
      <c r="I476" s="662" t="s">
        <v>5575</v>
      </c>
      <c r="J476" s="662" t="s">
        <v>2756</v>
      </c>
      <c r="K476" s="662" t="s">
        <v>5576</v>
      </c>
      <c r="L476" s="663">
        <v>0</v>
      </c>
      <c r="M476" s="663">
        <v>0</v>
      </c>
      <c r="N476" s="662">
        <v>1</v>
      </c>
      <c r="O476" s="745">
        <v>0.5</v>
      </c>
      <c r="P476" s="663">
        <v>0</v>
      </c>
      <c r="Q476" s="678"/>
      <c r="R476" s="662">
        <v>1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32</v>
      </c>
      <c r="B477" s="662" t="s">
        <v>592</v>
      </c>
      <c r="C477" s="662" t="s">
        <v>5109</v>
      </c>
      <c r="D477" s="743" t="s">
        <v>7937</v>
      </c>
      <c r="E477" s="744" t="s">
        <v>5141</v>
      </c>
      <c r="F477" s="662" t="s">
        <v>5106</v>
      </c>
      <c r="G477" s="662" t="s">
        <v>5330</v>
      </c>
      <c r="H477" s="662" t="s">
        <v>2438</v>
      </c>
      <c r="I477" s="662" t="s">
        <v>2755</v>
      </c>
      <c r="J477" s="662" t="s">
        <v>2756</v>
      </c>
      <c r="K477" s="662" t="s">
        <v>3488</v>
      </c>
      <c r="L477" s="663">
        <v>1427.23</v>
      </c>
      <c r="M477" s="663">
        <v>2854.46</v>
      </c>
      <c r="N477" s="662">
        <v>2</v>
      </c>
      <c r="O477" s="745">
        <v>1</v>
      </c>
      <c r="P477" s="663">
        <v>2854.46</v>
      </c>
      <c r="Q477" s="678">
        <v>1</v>
      </c>
      <c r="R477" s="662">
        <v>2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32</v>
      </c>
      <c r="B478" s="662" t="s">
        <v>592</v>
      </c>
      <c r="C478" s="662" t="s">
        <v>5109</v>
      </c>
      <c r="D478" s="743" t="s">
        <v>7937</v>
      </c>
      <c r="E478" s="744" t="s">
        <v>5141</v>
      </c>
      <c r="F478" s="662" t="s">
        <v>5106</v>
      </c>
      <c r="G478" s="662" t="s">
        <v>5577</v>
      </c>
      <c r="H478" s="662" t="s">
        <v>593</v>
      </c>
      <c r="I478" s="662" t="s">
        <v>5578</v>
      </c>
      <c r="J478" s="662" t="s">
        <v>1131</v>
      </c>
      <c r="K478" s="662" t="s">
        <v>4540</v>
      </c>
      <c r="L478" s="663">
        <v>0</v>
      </c>
      <c r="M478" s="663">
        <v>0</v>
      </c>
      <c r="N478" s="662">
        <v>1</v>
      </c>
      <c r="O478" s="745">
        <v>0.5</v>
      </c>
      <c r="P478" s="663">
        <v>0</v>
      </c>
      <c r="Q478" s="678"/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32</v>
      </c>
      <c r="B479" s="662" t="s">
        <v>592</v>
      </c>
      <c r="C479" s="662" t="s">
        <v>5109</v>
      </c>
      <c r="D479" s="743" t="s">
        <v>7937</v>
      </c>
      <c r="E479" s="744" t="s">
        <v>5141</v>
      </c>
      <c r="F479" s="662" t="s">
        <v>5106</v>
      </c>
      <c r="G479" s="662" t="s">
        <v>5331</v>
      </c>
      <c r="H479" s="662" t="s">
        <v>593</v>
      </c>
      <c r="I479" s="662" t="s">
        <v>1630</v>
      </c>
      <c r="J479" s="662" t="s">
        <v>5579</v>
      </c>
      <c r="K479" s="662" t="s">
        <v>1025</v>
      </c>
      <c r="L479" s="663">
        <v>0</v>
      </c>
      <c r="M479" s="663">
        <v>0</v>
      </c>
      <c r="N479" s="662">
        <v>1</v>
      </c>
      <c r="O479" s="745">
        <v>0.5</v>
      </c>
      <c r="P479" s="663"/>
      <c r="Q479" s="678"/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32</v>
      </c>
      <c r="B480" s="662" t="s">
        <v>592</v>
      </c>
      <c r="C480" s="662" t="s">
        <v>5109</v>
      </c>
      <c r="D480" s="743" t="s">
        <v>7937</v>
      </c>
      <c r="E480" s="744" t="s">
        <v>5141</v>
      </c>
      <c r="F480" s="662" t="s">
        <v>5106</v>
      </c>
      <c r="G480" s="662" t="s">
        <v>5580</v>
      </c>
      <c r="H480" s="662" t="s">
        <v>593</v>
      </c>
      <c r="I480" s="662" t="s">
        <v>5581</v>
      </c>
      <c r="J480" s="662" t="s">
        <v>1950</v>
      </c>
      <c r="K480" s="662" t="s">
        <v>5582</v>
      </c>
      <c r="L480" s="663">
        <v>0</v>
      </c>
      <c r="M480" s="663">
        <v>0</v>
      </c>
      <c r="N480" s="662">
        <v>1</v>
      </c>
      <c r="O480" s="745">
        <v>0.5</v>
      </c>
      <c r="P480" s="663">
        <v>0</v>
      </c>
      <c r="Q480" s="678"/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32</v>
      </c>
      <c r="B481" s="662" t="s">
        <v>592</v>
      </c>
      <c r="C481" s="662" t="s">
        <v>5109</v>
      </c>
      <c r="D481" s="743" t="s">
        <v>7937</v>
      </c>
      <c r="E481" s="744" t="s">
        <v>5141</v>
      </c>
      <c r="F481" s="662" t="s">
        <v>5106</v>
      </c>
      <c r="G481" s="662" t="s">
        <v>5333</v>
      </c>
      <c r="H481" s="662" t="s">
        <v>2438</v>
      </c>
      <c r="I481" s="662" t="s">
        <v>3200</v>
      </c>
      <c r="J481" s="662" t="s">
        <v>3193</v>
      </c>
      <c r="K481" s="662" t="s">
        <v>4935</v>
      </c>
      <c r="L481" s="663">
        <v>13849.26</v>
      </c>
      <c r="M481" s="663">
        <v>83095.56</v>
      </c>
      <c r="N481" s="662">
        <v>6</v>
      </c>
      <c r="O481" s="745">
        <v>2</v>
      </c>
      <c r="P481" s="663">
        <v>69246.3</v>
      </c>
      <c r="Q481" s="678">
        <v>0.83333333333333337</v>
      </c>
      <c r="R481" s="662">
        <v>5</v>
      </c>
      <c r="S481" s="678">
        <v>0.83333333333333337</v>
      </c>
      <c r="T481" s="745">
        <v>1.5</v>
      </c>
      <c r="U481" s="701">
        <v>0.75</v>
      </c>
    </row>
    <row r="482" spans="1:21" ht="14.4" customHeight="1" x14ac:dyDescent="0.3">
      <c r="A482" s="661">
        <v>32</v>
      </c>
      <c r="B482" s="662" t="s">
        <v>592</v>
      </c>
      <c r="C482" s="662" t="s">
        <v>5109</v>
      </c>
      <c r="D482" s="743" t="s">
        <v>7937</v>
      </c>
      <c r="E482" s="744" t="s">
        <v>5141</v>
      </c>
      <c r="F482" s="662" t="s">
        <v>5106</v>
      </c>
      <c r="G482" s="662" t="s">
        <v>5334</v>
      </c>
      <c r="H482" s="662" t="s">
        <v>2438</v>
      </c>
      <c r="I482" s="662" t="s">
        <v>2651</v>
      </c>
      <c r="J482" s="662" t="s">
        <v>4809</v>
      </c>
      <c r="K482" s="662" t="s">
        <v>4810</v>
      </c>
      <c r="L482" s="663">
        <v>120.61</v>
      </c>
      <c r="M482" s="663">
        <v>241.22</v>
      </c>
      <c r="N482" s="662">
        <v>2</v>
      </c>
      <c r="O482" s="745">
        <v>2</v>
      </c>
      <c r="P482" s="663">
        <v>120.61</v>
      </c>
      <c r="Q482" s="678">
        <v>0.5</v>
      </c>
      <c r="R482" s="662">
        <v>1</v>
      </c>
      <c r="S482" s="678">
        <v>0.5</v>
      </c>
      <c r="T482" s="745">
        <v>1</v>
      </c>
      <c r="U482" s="701">
        <v>0.5</v>
      </c>
    </row>
    <row r="483" spans="1:21" ht="14.4" customHeight="1" x14ac:dyDescent="0.3">
      <c r="A483" s="661">
        <v>32</v>
      </c>
      <c r="B483" s="662" t="s">
        <v>592</v>
      </c>
      <c r="C483" s="662" t="s">
        <v>5109</v>
      </c>
      <c r="D483" s="743" t="s">
        <v>7937</v>
      </c>
      <c r="E483" s="744" t="s">
        <v>5141</v>
      </c>
      <c r="F483" s="662" t="s">
        <v>5106</v>
      </c>
      <c r="G483" s="662" t="s">
        <v>5583</v>
      </c>
      <c r="H483" s="662" t="s">
        <v>593</v>
      </c>
      <c r="I483" s="662" t="s">
        <v>5584</v>
      </c>
      <c r="J483" s="662" t="s">
        <v>2243</v>
      </c>
      <c r="K483" s="662" t="s">
        <v>5585</v>
      </c>
      <c r="L483" s="663">
        <v>0</v>
      </c>
      <c r="M483" s="663">
        <v>0</v>
      </c>
      <c r="N483" s="662">
        <v>1</v>
      </c>
      <c r="O483" s="745">
        <v>0.5</v>
      </c>
      <c r="P483" s="663">
        <v>0</v>
      </c>
      <c r="Q483" s="678"/>
      <c r="R483" s="662">
        <v>1</v>
      </c>
      <c r="S483" s="678">
        <v>1</v>
      </c>
      <c r="T483" s="745">
        <v>0.5</v>
      </c>
      <c r="U483" s="701">
        <v>1</v>
      </c>
    </row>
    <row r="484" spans="1:21" ht="14.4" customHeight="1" x14ac:dyDescent="0.3">
      <c r="A484" s="661">
        <v>32</v>
      </c>
      <c r="B484" s="662" t="s">
        <v>592</v>
      </c>
      <c r="C484" s="662" t="s">
        <v>5109</v>
      </c>
      <c r="D484" s="743" t="s">
        <v>7937</v>
      </c>
      <c r="E484" s="744" t="s">
        <v>5142</v>
      </c>
      <c r="F484" s="662" t="s">
        <v>5106</v>
      </c>
      <c r="G484" s="662" t="s">
        <v>5184</v>
      </c>
      <c r="H484" s="662" t="s">
        <v>593</v>
      </c>
      <c r="I484" s="662" t="s">
        <v>921</v>
      </c>
      <c r="J484" s="662" t="s">
        <v>922</v>
      </c>
      <c r="K484" s="662" t="s">
        <v>5586</v>
      </c>
      <c r="L484" s="663">
        <v>0</v>
      </c>
      <c r="M484" s="663">
        <v>0</v>
      </c>
      <c r="N484" s="662">
        <v>1</v>
      </c>
      <c r="O484" s="745">
        <v>1</v>
      </c>
      <c r="P484" s="663">
        <v>0</v>
      </c>
      <c r="Q484" s="678"/>
      <c r="R484" s="662">
        <v>1</v>
      </c>
      <c r="S484" s="678">
        <v>1</v>
      </c>
      <c r="T484" s="745">
        <v>1</v>
      </c>
      <c r="U484" s="701">
        <v>1</v>
      </c>
    </row>
    <row r="485" spans="1:21" ht="14.4" customHeight="1" x14ac:dyDescent="0.3">
      <c r="A485" s="661">
        <v>32</v>
      </c>
      <c r="B485" s="662" t="s">
        <v>592</v>
      </c>
      <c r="C485" s="662" t="s">
        <v>5109</v>
      </c>
      <c r="D485" s="743" t="s">
        <v>7937</v>
      </c>
      <c r="E485" s="744" t="s">
        <v>5142</v>
      </c>
      <c r="F485" s="662" t="s">
        <v>5106</v>
      </c>
      <c r="G485" s="662" t="s">
        <v>5151</v>
      </c>
      <c r="H485" s="662" t="s">
        <v>593</v>
      </c>
      <c r="I485" s="662" t="s">
        <v>1699</v>
      </c>
      <c r="J485" s="662" t="s">
        <v>1700</v>
      </c>
      <c r="K485" s="662" t="s">
        <v>5152</v>
      </c>
      <c r="L485" s="663">
        <v>1295.6400000000001</v>
      </c>
      <c r="M485" s="663">
        <v>3886.92</v>
      </c>
      <c r="N485" s="662">
        <v>3</v>
      </c>
      <c r="O485" s="745">
        <v>1.5</v>
      </c>
      <c r="P485" s="663">
        <v>2591.2800000000002</v>
      </c>
      <c r="Q485" s="678">
        <v>0.66666666666666674</v>
      </c>
      <c r="R485" s="662">
        <v>2</v>
      </c>
      <c r="S485" s="678">
        <v>0.66666666666666663</v>
      </c>
      <c r="T485" s="745">
        <v>1</v>
      </c>
      <c r="U485" s="701">
        <v>0.66666666666666663</v>
      </c>
    </row>
    <row r="486" spans="1:21" ht="14.4" customHeight="1" x14ac:dyDescent="0.3">
      <c r="A486" s="661">
        <v>32</v>
      </c>
      <c r="B486" s="662" t="s">
        <v>592</v>
      </c>
      <c r="C486" s="662" t="s">
        <v>5109</v>
      </c>
      <c r="D486" s="743" t="s">
        <v>7937</v>
      </c>
      <c r="E486" s="744" t="s">
        <v>5142</v>
      </c>
      <c r="F486" s="662" t="s">
        <v>5106</v>
      </c>
      <c r="G486" s="662" t="s">
        <v>5155</v>
      </c>
      <c r="H486" s="662" t="s">
        <v>593</v>
      </c>
      <c r="I486" s="662" t="s">
        <v>720</v>
      </c>
      <c r="J486" s="662" t="s">
        <v>721</v>
      </c>
      <c r="K486" s="662" t="s">
        <v>5156</v>
      </c>
      <c r="L486" s="663">
        <v>40.58</v>
      </c>
      <c r="M486" s="663">
        <v>202.89999999999998</v>
      </c>
      <c r="N486" s="662">
        <v>5</v>
      </c>
      <c r="O486" s="745">
        <v>3.5</v>
      </c>
      <c r="P486" s="663">
        <v>162.32</v>
      </c>
      <c r="Q486" s="678">
        <v>0.8</v>
      </c>
      <c r="R486" s="662">
        <v>4</v>
      </c>
      <c r="S486" s="678">
        <v>0.8</v>
      </c>
      <c r="T486" s="745">
        <v>3</v>
      </c>
      <c r="U486" s="701">
        <v>0.8571428571428571</v>
      </c>
    </row>
    <row r="487" spans="1:21" ht="14.4" customHeight="1" x14ac:dyDescent="0.3">
      <c r="A487" s="661">
        <v>32</v>
      </c>
      <c r="B487" s="662" t="s">
        <v>592</v>
      </c>
      <c r="C487" s="662" t="s">
        <v>5109</v>
      </c>
      <c r="D487" s="743" t="s">
        <v>7937</v>
      </c>
      <c r="E487" s="744" t="s">
        <v>5142</v>
      </c>
      <c r="F487" s="662" t="s">
        <v>5106</v>
      </c>
      <c r="G487" s="662" t="s">
        <v>5155</v>
      </c>
      <c r="H487" s="662" t="s">
        <v>593</v>
      </c>
      <c r="I487" s="662" t="s">
        <v>5195</v>
      </c>
      <c r="J487" s="662" t="s">
        <v>721</v>
      </c>
      <c r="K487" s="662" t="s">
        <v>5196</v>
      </c>
      <c r="L487" s="663">
        <v>135.25</v>
      </c>
      <c r="M487" s="663">
        <v>270.5</v>
      </c>
      <c r="N487" s="662">
        <v>2</v>
      </c>
      <c r="O487" s="745">
        <v>1</v>
      </c>
      <c r="P487" s="663">
        <v>270.5</v>
      </c>
      <c r="Q487" s="678">
        <v>1</v>
      </c>
      <c r="R487" s="662">
        <v>2</v>
      </c>
      <c r="S487" s="678">
        <v>1</v>
      </c>
      <c r="T487" s="745">
        <v>1</v>
      </c>
      <c r="U487" s="701">
        <v>1</v>
      </c>
    </row>
    <row r="488" spans="1:21" ht="14.4" customHeight="1" x14ac:dyDescent="0.3">
      <c r="A488" s="661">
        <v>32</v>
      </c>
      <c r="B488" s="662" t="s">
        <v>592</v>
      </c>
      <c r="C488" s="662" t="s">
        <v>5109</v>
      </c>
      <c r="D488" s="743" t="s">
        <v>7937</v>
      </c>
      <c r="E488" s="744" t="s">
        <v>5142</v>
      </c>
      <c r="F488" s="662" t="s">
        <v>5106</v>
      </c>
      <c r="G488" s="662" t="s">
        <v>5201</v>
      </c>
      <c r="H488" s="662" t="s">
        <v>593</v>
      </c>
      <c r="I488" s="662" t="s">
        <v>5587</v>
      </c>
      <c r="J488" s="662" t="s">
        <v>1182</v>
      </c>
      <c r="K488" s="662" t="s">
        <v>3405</v>
      </c>
      <c r="L488" s="663">
        <v>0</v>
      </c>
      <c r="M488" s="663">
        <v>0</v>
      </c>
      <c r="N488" s="662">
        <v>1</v>
      </c>
      <c r="O488" s="745">
        <v>0.5</v>
      </c>
      <c r="P488" s="663"/>
      <c r="Q488" s="678"/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32</v>
      </c>
      <c r="B489" s="662" t="s">
        <v>592</v>
      </c>
      <c r="C489" s="662" t="s">
        <v>5109</v>
      </c>
      <c r="D489" s="743" t="s">
        <v>7937</v>
      </c>
      <c r="E489" s="744" t="s">
        <v>5142</v>
      </c>
      <c r="F489" s="662" t="s">
        <v>5106</v>
      </c>
      <c r="G489" s="662" t="s">
        <v>5157</v>
      </c>
      <c r="H489" s="662" t="s">
        <v>2438</v>
      </c>
      <c r="I489" s="662" t="s">
        <v>3061</v>
      </c>
      <c r="J489" s="662" t="s">
        <v>2796</v>
      </c>
      <c r="K489" s="662" t="s">
        <v>4879</v>
      </c>
      <c r="L489" s="663">
        <v>150.04</v>
      </c>
      <c r="M489" s="663">
        <v>150.04</v>
      </c>
      <c r="N489" s="662">
        <v>1</v>
      </c>
      <c r="O489" s="745">
        <v>0.5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32</v>
      </c>
      <c r="B490" s="662" t="s">
        <v>592</v>
      </c>
      <c r="C490" s="662" t="s">
        <v>5109</v>
      </c>
      <c r="D490" s="743" t="s">
        <v>7937</v>
      </c>
      <c r="E490" s="744" t="s">
        <v>5142</v>
      </c>
      <c r="F490" s="662" t="s">
        <v>5106</v>
      </c>
      <c r="G490" s="662" t="s">
        <v>5157</v>
      </c>
      <c r="H490" s="662" t="s">
        <v>2438</v>
      </c>
      <c r="I490" s="662" t="s">
        <v>3061</v>
      </c>
      <c r="J490" s="662" t="s">
        <v>2796</v>
      </c>
      <c r="K490" s="662" t="s">
        <v>4879</v>
      </c>
      <c r="L490" s="663">
        <v>154.36000000000001</v>
      </c>
      <c r="M490" s="663">
        <v>154.36000000000001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32</v>
      </c>
      <c r="B491" s="662" t="s">
        <v>592</v>
      </c>
      <c r="C491" s="662" t="s">
        <v>5109</v>
      </c>
      <c r="D491" s="743" t="s">
        <v>7937</v>
      </c>
      <c r="E491" s="744" t="s">
        <v>5142</v>
      </c>
      <c r="F491" s="662" t="s">
        <v>5106</v>
      </c>
      <c r="G491" s="662" t="s">
        <v>5588</v>
      </c>
      <c r="H491" s="662" t="s">
        <v>2438</v>
      </c>
      <c r="I491" s="662" t="s">
        <v>1368</v>
      </c>
      <c r="J491" s="662" t="s">
        <v>2655</v>
      </c>
      <c r="K491" s="662" t="s">
        <v>2656</v>
      </c>
      <c r="L491" s="663">
        <v>103.8</v>
      </c>
      <c r="M491" s="663">
        <v>103.8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32</v>
      </c>
      <c r="B492" s="662" t="s">
        <v>592</v>
      </c>
      <c r="C492" s="662" t="s">
        <v>5109</v>
      </c>
      <c r="D492" s="743" t="s">
        <v>7937</v>
      </c>
      <c r="E492" s="744" t="s">
        <v>5142</v>
      </c>
      <c r="F492" s="662" t="s">
        <v>5106</v>
      </c>
      <c r="G492" s="662" t="s">
        <v>5523</v>
      </c>
      <c r="H492" s="662" t="s">
        <v>593</v>
      </c>
      <c r="I492" s="662" t="s">
        <v>5589</v>
      </c>
      <c r="J492" s="662" t="s">
        <v>5590</v>
      </c>
      <c r="K492" s="662" t="s">
        <v>2467</v>
      </c>
      <c r="L492" s="663">
        <v>140.44</v>
      </c>
      <c r="M492" s="663">
        <v>140.44</v>
      </c>
      <c r="N492" s="662">
        <v>1</v>
      </c>
      <c r="O492" s="745">
        <v>0.5</v>
      </c>
      <c r="P492" s="663">
        <v>140.44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32</v>
      </c>
      <c r="B493" s="662" t="s">
        <v>592</v>
      </c>
      <c r="C493" s="662" t="s">
        <v>5109</v>
      </c>
      <c r="D493" s="743" t="s">
        <v>7937</v>
      </c>
      <c r="E493" s="744" t="s">
        <v>5142</v>
      </c>
      <c r="F493" s="662" t="s">
        <v>5106</v>
      </c>
      <c r="G493" s="662" t="s">
        <v>5208</v>
      </c>
      <c r="H493" s="662" t="s">
        <v>2438</v>
      </c>
      <c r="I493" s="662" t="s">
        <v>2673</v>
      </c>
      <c r="J493" s="662" t="s">
        <v>2444</v>
      </c>
      <c r="K493" s="662" t="s">
        <v>2674</v>
      </c>
      <c r="L493" s="663">
        <v>340.97</v>
      </c>
      <c r="M493" s="663">
        <v>340.97</v>
      </c>
      <c r="N493" s="662">
        <v>1</v>
      </c>
      <c r="O493" s="745">
        <v>1</v>
      </c>
      <c r="P493" s="663">
        <v>340.97</v>
      </c>
      <c r="Q493" s="678">
        <v>1</v>
      </c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32</v>
      </c>
      <c r="B494" s="662" t="s">
        <v>592</v>
      </c>
      <c r="C494" s="662" t="s">
        <v>5109</v>
      </c>
      <c r="D494" s="743" t="s">
        <v>7937</v>
      </c>
      <c r="E494" s="744" t="s">
        <v>5142</v>
      </c>
      <c r="F494" s="662" t="s">
        <v>5106</v>
      </c>
      <c r="G494" s="662" t="s">
        <v>5591</v>
      </c>
      <c r="H494" s="662" t="s">
        <v>593</v>
      </c>
      <c r="I494" s="662" t="s">
        <v>3400</v>
      </c>
      <c r="J494" s="662" t="s">
        <v>3401</v>
      </c>
      <c r="K494" s="662" t="s">
        <v>3402</v>
      </c>
      <c r="L494" s="663">
        <v>0</v>
      </c>
      <c r="M494" s="663">
        <v>0</v>
      </c>
      <c r="N494" s="662">
        <v>4</v>
      </c>
      <c r="O494" s="745">
        <v>1</v>
      </c>
      <c r="P494" s="663">
        <v>0</v>
      </c>
      <c r="Q494" s="678"/>
      <c r="R494" s="662">
        <v>4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32</v>
      </c>
      <c r="B495" s="662" t="s">
        <v>592</v>
      </c>
      <c r="C495" s="662" t="s">
        <v>5109</v>
      </c>
      <c r="D495" s="743" t="s">
        <v>7937</v>
      </c>
      <c r="E495" s="744" t="s">
        <v>5142</v>
      </c>
      <c r="F495" s="662" t="s">
        <v>5106</v>
      </c>
      <c r="G495" s="662" t="s">
        <v>5213</v>
      </c>
      <c r="H495" s="662" t="s">
        <v>593</v>
      </c>
      <c r="I495" s="662" t="s">
        <v>5217</v>
      </c>
      <c r="J495" s="662" t="s">
        <v>5215</v>
      </c>
      <c r="K495" s="662" t="s">
        <v>1760</v>
      </c>
      <c r="L495" s="663">
        <v>0</v>
      </c>
      <c r="M495" s="663">
        <v>0</v>
      </c>
      <c r="N495" s="662">
        <v>1</v>
      </c>
      <c r="O495" s="745">
        <v>0.5</v>
      </c>
      <c r="P495" s="663">
        <v>0</v>
      </c>
      <c r="Q495" s="678"/>
      <c r="R495" s="662">
        <v>1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32</v>
      </c>
      <c r="B496" s="662" t="s">
        <v>592</v>
      </c>
      <c r="C496" s="662" t="s">
        <v>5109</v>
      </c>
      <c r="D496" s="743" t="s">
        <v>7937</v>
      </c>
      <c r="E496" s="744" t="s">
        <v>5142</v>
      </c>
      <c r="F496" s="662" t="s">
        <v>5106</v>
      </c>
      <c r="G496" s="662" t="s">
        <v>5220</v>
      </c>
      <c r="H496" s="662" t="s">
        <v>593</v>
      </c>
      <c r="I496" s="662" t="s">
        <v>5222</v>
      </c>
      <c r="J496" s="662" t="s">
        <v>1086</v>
      </c>
      <c r="K496" s="662" t="s">
        <v>5223</v>
      </c>
      <c r="L496" s="663">
        <v>0</v>
      </c>
      <c r="M496" s="663">
        <v>0</v>
      </c>
      <c r="N496" s="662">
        <v>1</v>
      </c>
      <c r="O496" s="745">
        <v>0.5</v>
      </c>
      <c r="P496" s="663">
        <v>0</v>
      </c>
      <c r="Q496" s="678"/>
      <c r="R496" s="662">
        <v>1</v>
      </c>
      <c r="S496" s="678">
        <v>1</v>
      </c>
      <c r="T496" s="745">
        <v>0.5</v>
      </c>
      <c r="U496" s="701">
        <v>1</v>
      </c>
    </row>
    <row r="497" spans="1:21" ht="14.4" customHeight="1" x14ac:dyDescent="0.3">
      <c r="A497" s="661">
        <v>32</v>
      </c>
      <c r="B497" s="662" t="s">
        <v>592</v>
      </c>
      <c r="C497" s="662" t="s">
        <v>5109</v>
      </c>
      <c r="D497" s="743" t="s">
        <v>7937</v>
      </c>
      <c r="E497" s="744" t="s">
        <v>5142</v>
      </c>
      <c r="F497" s="662" t="s">
        <v>5106</v>
      </c>
      <c r="G497" s="662" t="s">
        <v>5160</v>
      </c>
      <c r="H497" s="662" t="s">
        <v>593</v>
      </c>
      <c r="I497" s="662" t="s">
        <v>5387</v>
      </c>
      <c r="J497" s="662" t="s">
        <v>3160</v>
      </c>
      <c r="K497" s="662" t="s">
        <v>5388</v>
      </c>
      <c r="L497" s="663">
        <v>0</v>
      </c>
      <c r="M497" s="663">
        <v>0</v>
      </c>
      <c r="N497" s="662">
        <v>1</v>
      </c>
      <c r="O497" s="745">
        <v>1</v>
      </c>
      <c r="P497" s="663">
        <v>0</v>
      </c>
      <c r="Q497" s="678"/>
      <c r="R497" s="662">
        <v>1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32</v>
      </c>
      <c r="B498" s="662" t="s">
        <v>592</v>
      </c>
      <c r="C498" s="662" t="s">
        <v>5109</v>
      </c>
      <c r="D498" s="743" t="s">
        <v>7937</v>
      </c>
      <c r="E498" s="744" t="s">
        <v>5142</v>
      </c>
      <c r="F498" s="662" t="s">
        <v>5106</v>
      </c>
      <c r="G498" s="662" t="s">
        <v>5160</v>
      </c>
      <c r="H498" s="662" t="s">
        <v>593</v>
      </c>
      <c r="I498" s="662" t="s">
        <v>3159</v>
      </c>
      <c r="J498" s="662" t="s">
        <v>3160</v>
      </c>
      <c r="K498" s="662" t="s">
        <v>4933</v>
      </c>
      <c r="L498" s="663">
        <v>2991.23</v>
      </c>
      <c r="M498" s="663">
        <v>11964.92</v>
      </c>
      <c r="N498" s="662">
        <v>4</v>
      </c>
      <c r="O498" s="745">
        <v>2</v>
      </c>
      <c r="P498" s="663">
        <v>5982.46</v>
      </c>
      <c r="Q498" s="678">
        <v>0.5</v>
      </c>
      <c r="R498" s="662">
        <v>2</v>
      </c>
      <c r="S498" s="678">
        <v>0.5</v>
      </c>
      <c r="T498" s="745">
        <v>1</v>
      </c>
      <c r="U498" s="701">
        <v>0.5</v>
      </c>
    </row>
    <row r="499" spans="1:21" ht="14.4" customHeight="1" x14ac:dyDescent="0.3">
      <c r="A499" s="661">
        <v>32</v>
      </c>
      <c r="B499" s="662" t="s">
        <v>592</v>
      </c>
      <c r="C499" s="662" t="s">
        <v>5109</v>
      </c>
      <c r="D499" s="743" t="s">
        <v>7937</v>
      </c>
      <c r="E499" s="744" t="s">
        <v>5142</v>
      </c>
      <c r="F499" s="662" t="s">
        <v>5106</v>
      </c>
      <c r="G499" s="662" t="s">
        <v>5231</v>
      </c>
      <c r="H499" s="662" t="s">
        <v>593</v>
      </c>
      <c r="I499" s="662" t="s">
        <v>5235</v>
      </c>
      <c r="J499" s="662" t="s">
        <v>5236</v>
      </c>
      <c r="K499" s="662" t="s">
        <v>5237</v>
      </c>
      <c r="L499" s="663">
        <v>0</v>
      </c>
      <c r="M499" s="663">
        <v>0</v>
      </c>
      <c r="N499" s="662">
        <v>1</v>
      </c>
      <c r="O499" s="745">
        <v>1</v>
      </c>
      <c r="P499" s="663">
        <v>0</v>
      </c>
      <c r="Q499" s="678"/>
      <c r="R499" s="662">
        <v>1</v>
      </c>
      <c r="S499" s="678">
        <v>1</v>
      </c>
      <c r="T499" s="745">
        <v>1</v>
      </c>
      <c r="U499" s="701">
        <v>1</v>
      </c>
    </row>
    <row r="500" spans="1:21" ht="14.4" customHeight="1" x14ac:dyDescent="0.3">
      <c r="A500" s="661">
        <v>32</v>
      </c>
      <c r="B500" s="662" t="s">
        <v>592</v>
      </c>
      <c r="C500" s="662" t="s">
        <v>5109</v>
      </c>
      <c r="D500" s="743" t="s">
        <v>7937</v>
      </c>
      <c r="E500" s="744" t="s">
        <v>5142</v>
      </c>
      <c r="F500" s="662" t="s">
        <v>5106</v>
      </c>
      <c r="G500" s="662" t="s">
        <v>5532</v>
      </c>
      <c r="H500" s="662" t="s">
        <v>2438</v>
      </c>
      <c r="I500" s="662" t="s">
        <v>2569</v>
      </c>
      <c r="J500" s="662" t="s">
        <v>4148</v>
      </c>
      <c r="K500" s="662" t="s">
        <v>4972</v>
      </c>
      <c r="L500" s="663">
        <v>424.24</v>
      </c>
      <c r="M500" s="663">
        <v>424.24</v>
      </c>
      <c r="N500" s="662">
        <v>1</v>
      </c>
      <c r="O500" s="745">
        <v>1</v>
      </c>
      <c r="P500" s="663">
        <v>424.24</v>
      </c>
      <c r="Q500" s="678">
        <v>1</v>
      </c>
      <c r="R500" s="662">
        <v>1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32</v>
      </c>
      <c r="B501" s="662" t="s">
        <v>592</v>
      </c>
      <c r="C501" s="662" t="s">
        <v>5109</v>
      </c>
      <c r="D501" s="743" t="s">
        <v>7937</v>
      </c>
      <c r="E501" s="744" t="s">
        <v>5142</v>
      </c>
      <c r="F501" s="662" t="s">
        <v>5106</v>
      </c>
      <c r="G501" s="662" t="s">
        <v>5254</v>
      </c>
      <c r="H501" s="662" t="s">
        <v>593</v>
      </c>
      <c r="I501" s="662" t="s">
        <v>5255</v>
      </c>
      <c r="J501" s="662" t="s">
        <v>5256</v>
      </c>
      <c r="K501" s="662" t="s">
        <v>5257</v>
      </c>
      <c r="L501" s="663">
        <v>661.2</v>
      </c>
      <c r="M501" s="663">
        <v>1322.4</v>
      </c>
      <c r="N501" s="662">
        <v>2</v>
      </c>
      <c r="O501" s="745">
        <v>0.5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32</v>
      </c>
      <c r="B502" s="662" t="s">
        <v>592</v>
      </c>
      <c r="C502" s="662" t="s">
        <v>5109</v>
      </c>
      <c r="D502" s="743" t="s">
        <v>7937</v>
      </c>
      <c r="E502" s="744" t="s">
        <v>5142</v>
      </c>
      <c r="F502" s="662" t="s">
        <v>5106</v>
      </c>
      <c r="G502" s="662" t="s">
        <v>5262</v>
      </c>
      <c r="H502" s="662" t="s">
        <v>593</v>
      </c>
      <c r="I502" s="662" t="s">
        <v>2941</v>
      </c>
      <c r="J502" s="662" t="s">
        <v>2942</v>
      </c>
      <c r="K502" s="662" t="s">
        <v>2911</v>
      </c>
      <c r="L502" s="663">
        <v>111.72</v>
      </c>
      <c r="M502" s="663">
        <v>111.72</v>
      </c>
      <c r="N502" s="662">
        <v>1</v>
      </c>
      <c r="O502" s="745">
        <v>0.5</v>
      </c>
      <c r="P502" s="663">
        <v>111.72</v>
      </c>
      <c r="Q502" s="678">
        <v>1</v>
      </c>
      <c r="R502" s="662">
        <v>1</v>
      </c>
      <c r="S502" s="678">
        <v>1</v>
      </c>
      <c r="T502" s="745">
        <v>0.5</v>
      </c>
      <c r="U502" s="701">
        <v>1</v>
      </c>
    </row>
    <row r="503" spans="1:21" ht="14.4" customHeight="1" x14ac:dyDescent="0.3">
      <c r="A503" s="661">
        <v>32</v>
      </c>
      <c r="B503" s="662" t="s">
        <v>592</v>
      </c>
      <c r="C503" s="662" t="s">
        <v>5109</v>
      </c>
      <c r="D503" s="743" t="s">
        <v>7937</v>
      </c>
      <c r="E503" s="744" t="s">
        <v>5142</v>
      </c>
      <c r="F503" s="662" t="s">
        <v>5106</v>
      </c>
      <c r="G503" s="662" t="s">
        <v>5269</v>
      </c>
      <c r="H503" s="662" t="s">
        <v>593</v>
      </c>
      <c r="I503" s="662" t="s">
        <v>970</v>
      </c>
      <c r="J503" s="662" t="s">
        <v>5270</v>
      </c>
      <c r="K503" s="662" t="s">
        <v>5271</v>
      </c>
      <c r="L503" s="663">
        <v>88.76</v>
      </c>
      <c r="M503" s="663">
        <v>532.56000000000006</v>
      </c>
      <c r="N503" s="662">
        <v>6</v>
      </c>
      <c r="O503" s="745">
        <v>3.5</v>
      </c>
      <c r="P503" s="663">
        <v>355.04</v>
      </c>
      <c r="Q503" s="678">
        <v>0.66666666666666663</v>
      </c>
      <c r="R503" s="662">
        <v>4</v>
      </c>
      <c r="S503" s="678">
        <v>0.66666666666666663</v>
      </c>
      <c r="T503" s="745">
        <v>2.5</v>
      </c>
      <c r="U503" s="701">
        <v>0.7142857142857143</v>
      </c>
    </row>
    <row r="504" spans="1:21" ht="14.4" customHeight="1" x14ac:dyDescent="0.3">
      <c r="A504" s="661">
        <v>32</v>
      </c>
      <c r="B504" s="662" t="s">
        <v>592</v>
      </c>
      <c r="C504" s="662" t="s">
        <v>5109</v>
      </c>
      <c r="D504" s="743" t="s">
        <v>7937</v>
      </c>
      <c r="E504" s="744" t="s">
        <v>5142</v>
      </c>
      <c r="F504" s="662" t="s">
        <v>5106</v>
      </c>
      <c r="G504" s="662" t="s">
        <v>5272</v>
      </c>
      <c r="H504" s="662" t="s">
        <v>593</v>
      </c>
      <c r="I504" s="662" t="s">
        <v>1095</v>
      </c>
      <c r="J504" s="662" t="s">
        <v>1349</v>
      </c>
      <c r="K504" s="662" t="s">
        <v>5545</v>
      </c>
      <c r="L504" s="663">
        <v>0</v>
      </c>
      <c r="M504" s="663">
        <v>0</v>
      </c>
      <c r="N504" s="662">
        <v>1</v>
      </c>
      <c r="O504" s="745">
        <v>0.5</v>
      </c>
      <c r="P504" s="663">
        <v>0</v>
      </c>
      <c r="Q504" s="678"/>
      <c r="R504" s="662">
        <v>1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32</v>
      </c>
      <c r="B505" s="662" t="s">
        <v>592</v>
      </c>
      <c r="C505" s="662" t="s">
        <v>5109</v>
      </c>
      <c r="D505" s="743" t="s">
        <v>7937</v>
      </c>
      <c r="E505" s="744" t="s">
        <v>5142</v>
      </c>
      <c r="F505" s="662" t="s">
        <v>5106</v>
      </c>
      <c r="G505" s="662" t="s">
        <v>5168</v>
      </c>
      <c r="H505" s="662" t="s">
        <v>593</v>
      </c>
      <c r="I505" s="662" t="s">
        <v>5169</v>
      </c>
      <c r="J505" s="662" t="s">
        <v>5170</v>
      </c>
      <c r="K505" s="662" t="s">
        <v>5171</v>
      </c>
      <c r="L505" s="663">
        <v>0</v>
      </c>
      <c r="M505" s="663">
        <v>0</v>
      </c>
      <c r="N505" s="662">
        <v>1</v>
      </c>
      <c r="O505" s="745">
        <v>0.5</v>
      </c>
      <c r="P505" s="663">
        <v>0</v>
      </c>
      <c r="Q505" s="678"/>
      <c r="R505" s="662">
        <v>1</v>
      </c>
      <c r="S505" s="678">
        <v>1</v>
      </c>
      <c r="T505" s="745">
        <v>0.5</v>
      </c>
      <c r="U505" s="701">
        <v>1</v>
      </c>
    </row>
    <row r="506" spans="1:21" ht="14.4" customHeight="1" x14ac:dyDescent="0.3">
      <c r="A506" s="661">
        <v>32</v>
      </c>
      <c r="B506" s="662" t="s">
        <v>592</v>
      </c>
      <c r="C506" s="662" t="s">
        <v>5109</v>
      </c>
      <c r="D506" s="743" t="s">
        <v>7937</v>
      </c>
      <c r="E506" s="744" t="s">
        <v>5142</v>
      </c>
      <c r="F506" s="662" t="s">
        <v>5106</v>
      </c>
      <c r="G506" s="662" t="s">
        <v>5285</v>
      </c>
      <c r="H506" s="662" t="s">
        <v>593</v>
      </c>
      <c r="I506" s="662" t="s">
        <v>3972</v>
      </c>
      <c r="J506" s="662" t="s">
        <v>5592</v>
      </c>
      <c r="K506" s="662" t="s">
        <v>5593</v>
      </c>
      <c r="L506" s="663">
        <v>65.98</v>
      </c>
      <c r="M506" s="663">
        <v>65.98</v>
      </c>
      <c r="N506" s="662">
        <v>1</v>
      </c>
      <c r="O506" s="745">
        <v>0.5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32</v>
      </c>
      <c r="B507" s="662" t="s">
        <v>592</v>
      </c>
      <c r="C507" s="662" t="s">
        <v>5109</v>
      </c>
      <c r="D507" s="743" t="s">
        <v>7937</v>
      </c>
      <c r="E507" s="744" t="s">
        <v>5142</v>
      </c>
      <c r="F507" s="662" t="s">
        <v>5106</v>
      </c>
      <c r="G507" s="662" t="s">
        <v>5594</v>
      </c>
      <c r="H507" s="662" t="s">
        <v>593</v>
      </c>
      <c r="I507" s="662" t="s">
        <v>5595</v>
      </c>
      <c r="J507" s="662" t="s">
        <v>2227</v>
      </c>
      <c r="K507" s="662" t="s">
        <v>5596</v>
      </c>
      <c r="L507" s="663">
        <v>0</v>
      </c>
      <c r="M507" s="663">
        <v>0</v>
      </c>
      <c r="N507" s="662">
        <v>1</v>
      </c>
      <c r="O507" s="745">
        <v>0.5</v>
      </c>
      <c r="P507" s="663">
        <v>0</v>
      </c>
      <c r="Q507" s="678"/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32</v>
      </c>
      <c r="B508" s="662" t="s">
        <v>592</v>
      </c>
      <c r="C508" s="662" t="s">
        <v>5109</v>
      </c>
      <c r="D508" s="743" t="s">
        <v>7937</v>
      </c>
      <c r="E508" s="744" t="s">
        <v>5142</v>
      </c>
      <c r="F508" s="662" t="s">
        <v>5106</v>
      </c>
      <c r="G508" s="662" t="s">
        <v>5175</v>
      </c>
      <c r="H508" s="662" t="s">
        <v>2438</v>
      </c>
      <c r="I508" s="662" t="s">
        <v>2682</v>
      </c>
      <c r="J508" s="662" t="s">
        <v>2474</v>
      </c>
      <c r="K508" s="662" t="s">
        <v>4816</v>
      </c>
      <c r="L508" s="663">
        <v>543.39</v>
      </c>
      <c r="M508" s="663">
        <v>1630.17</v>
      </c>
      <c r="N508" s="662">
        <v>3</v>
      </c>
      <c r="O508" s="745">
        <v>1.5</v>
      </c>
      <c r="P508" s="663">
        <v>1630.17</v>
      </c>
      <c r="Q508" s="678">
        <v>1</v>
      </c>
      <c r="R508" s="662">
        <v>3</v>
      </c>
      <c r="S508" s="678">
        <v>1</v>
      </c>
      <c r="T508" s="745">
        <v>1.5</v>
      </c>
      <c r="U508" s="701">
        <v>1</v>
      </c>
    </row>
    <row r="509" spans="1:21" ht="14.4" customHeight="1" x14ac:dyDescent="0.3">
      <c r="A509" s="661">
        <v>32</v>
      </c>
      <c r="B509" s="662" t="s">
        <v>592</v>
      </c>
      <c r="C509" s="662" t="s">
        <v>5109</v>
      </c>
      <c r="D509" s="743" t="s">
        <v>7937</v>
      </c>
      <c r="E509" s="744" t="s">
        <v>5142</v>
      </c>
      <c r="F509" s="662" t="s">
        <v>5106</v>
      </c>
      <c r="G509" s="662" t="s">
        <v>5175</v>
      </c>
      <c r="H509" s="662" t="s">
        <v>2438</v>
      </c>
      <c r="I509" s="662" t="s">
        <v>2473</v>
      </c>
      <c r="J509" s="662" t="s">
        <v>2474</v>
      </c>
      <c r="K509" s="662" t="s">
        <v>4814</v>
      </c>
      <c r="L509" s="663">
        <v>815.1</v>
      </c>
      <c r="M509" s="663">
        <v>1630.2</v>
      </c>
      <c r="N509" s="662">
        <v>2</v>
      </c>
      <c r="O509" s="745">
        <v>0.5</v>
      </c>
      <c r="P509" s="663">
        <v>1630.2</v>
      </c>
      <c r="Q509" s="678">
        <v>1</v>
      </c>
      <c r="R509" s="662">
        <v>2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32</v>
      </c>
      <c r="B510" s="662" t="s">
        <v>592</v>
      </c>
      <c r="C510" s="662" t="s">
        <v>5109</v>
      </c>
      <c r="D510" s="743" t="s">
        <v>7937</v>
      </c>
      <c r="E510" s="744" t="s">
        <v>5142</v>
      </c>
      <c r="F510" s="662" t="s">
        <v>5106</v>
      </c>
      <c r="G510" s="662" t="s">
        <v>5175</v>
      </c>
      <c r="H510" s="662" t="s">
        <v>2438</v>
      </c>
      <c r="I510" s="662" t="s">
        <v>2477</v>
      </c>
      <c r="J510" s="662" t="s">
        <v>2474</v>
      </c>
      <c r="K510" s="662" t="s">
        <v>4818</v>
      </c>
      <c r="L510" s="663">
        <v>923.74</v>
      </c>
      <c r="M510" s="663">
        <v>923.74</v>
      </c>
      <c r="N510" s="662">
        <v>1</v>
      </c>
      <c r="O510" s="745">
        <v>0.5</v>
      </c>
      <c r="P510" s="663">
        <v>923.74</v>
      </c>
      <c r="Q510" s="678">
        <v>1</v>
      </c>
      <c r="R510" s="662">
        <v>1</v>
      </c>
      <c r="S510" s="678">
        <v>1</v>
      </c>
      <c r="T510" s="745">
        <v>0.5</v>
      </c>
      <c r="U510" s="701">
        <v>1</v>
      </c>
    </row>
    <row r="511" spans="1:21" ht="14.4" customHeight="1" x14ac:dyDescent="0.3">
      <c r="A511" s="661">
        <v>32</v>
      </c>
      <c r="B511" s="662" t="s">
        <v>592</v>
      </c>
      <c r="C511" s="662" t="s">
        <v>5109</v>
      </c>
      <c r="D511" s="743" t="s">
        <v>7937</v>
      </c>
      <c r="E511" s="744" t="s">
        <v>5142</v>
      </c>
      <c r="F511" s="662" t="s">
        <v>5106</v>
      </c>
      <c r="G511" s="662" t="s">
        <v>5175</v>
      </c>
      <c r="H511" s="662" t="s">
        <v>2438</v>
      </c>
      <c r="I511" s="662" t="s">
        <v>4144</v>
      </c>
      <c r="J511" s="662" t="s">
        <v>2557</v>
      </c>
      <c r="K511" s="662" t="s">
        <v>4812</v>
      </c>
      <c r="L511" s="663">
        <v>1385.62</v>
      </c>
      <c r="M511" s="663">
        <v>1385.62</v>
      </c>
      <c r="N511" s="662">
        <v>1</v>
      </c>
      <c r="O511" s="745">
        <v>0.5</v>
      </c>
      <c r="P511" s="663">
        <v>1385.62</v>
      </c>
      <c r="Q511" s="678">
        <v>1</v>
      </c>
      <c r="R511" s="662">
        <v>1</v>
      </c>
      <c r="S511" s="678">
        <v>1</v>
      </c>
      <c r="T511" s="745">
        <v>0.5</v>
      </c>
      <c r="U511" s="701">
        <v>1</v>
      </c>
    </row>
    <row r="512" spans="1:21" ht="14.4" customHeight="1" x14ac:dyDescent="0.3">
      <c r="A512" s="661">
        <v>32</v>
      </c>
      <c r="B512" s="662" t="s">
        <v>592</v>
      </c>
      <c r="C512" s="662" t="s">
        <v>5109</v>
      </c>
      <c r="D512" s="743" t="s">
        <v>7937</v>
      </c>
      <c r="E512" s="744" t="s">
        <v>5142</v>
      </c>
      <c r="F512" s="662" t="s">
        <v>5106</v>
      </c>
      <c r="G512" s="662" t="s">
        <v>5175</v>
      </c>
      <c r="H512" s="662" t="s">
        <v>2438</v>
      </c>
      <c r="I512" s="662" t="s">
        <v>2808</v>
      </c>
      <c r="J512" s="662" t="s">
        <v>2474</v>
      </c>
      <c r="K512" s="662" t="s">
        <v>4816</v>
      </c>
      <c r="L512" s="663">
        <v>543.39</v>
      </c>
      <c r="M512" s="663">
        <v>1086.78</v>
      </c>
      <c r="N512" s="662">
        <v>2</v>
      </c>
      <c r="O512" s="745">
        <v>0.5</v>
      </c>
      <c r="P512" s="663">
        <v>1086.78</v>
      </c>
      <c r="Q512" s="678">
        <v>1</v>
      </c>
      <c r="R512" s="662">
        <v>2</v>
      </c>
      <c r="S512" s="678">
        <v>1</v>
      </c>
      <c r="T512" s="745">
        <v>0.5</v>
      </c>
      <c r="U512" s="701">
        <v>1</v>
      </c>
    </row>
    <row r="513" spans="1:21" ht="14.4" customHeight="1" x14ac:dyDescent="0.3">
      <c r="A513" s="661">
        <v>32</v>
      </c>
      <c r="B513" s="662" t="s">
        <v>592</v>
      </c>
      <c r="C513" s="662" t="s">
        <v>5109</v>
      </c>
      <c r="D513" s="743" t="s">
        <v>7937</v>
      </c>
      <c r="E513" s="744" t="s">
        <v>5142</v>
      </c>
      <c r="F513" s="662" t="s">
        <v>5106</v>
      </c>
      <c r="G513" s="662" t="s">
        <v>5176</v>
      </c>
      <c r="H513" s="662" t="s">
        <v>593</v>
      </c>
      <c r="I513" s="662" t="s">
        <v>5177</v>
      </c>
      <c r="J513" s="662" t="s">
        <v>5178</v>
      </c>
      <c r="K513" s="662" t="s">
        <v>827</v>
      </c>
      <c r="L513" s="663">
        <v>93.71</v>
      </c>
      <c r="M513" s="663">
        <v>374.84</v>
      </c>
      <c r="N513" s="662">
        <v>4</v>
      </c>
      <c r="O513" s="745">
        <v>2.5</v>
      </c>
      <c r="P513" s="663">
        <v>374.84</v>
      </c>
      <c r="Q513" s="678">
        <v>1</v>
      </c>
      <c r="R513" s="662">
        <v>4</v>
      </c>
      <c r="S513" s="678">
        <v>1</v>
      </c>
      <c r="T513" s="745">
        <v>2.5</v>
      </c>
      <c r="U513" s="701">
        <v>1</v>
      </c>
    </row>
    <row r="514" spans="1:21" ht="14.4" customHeight="1" x14ac:dyDescent="0.3">
      <c r="A514" s="661">
        <v>32</v>
      </c>
      <c r="B514" s="662" t="s">
        <v>592</v>
      </c>
      <c r="C514" s="662" t="s">
        <v>5109</v>
      </c>
      <c r="D514" s="743" t="s">
        <v>7937</v>
      </c>
      <c r="E514" s="744" t="s">
        <v>5142</v>
      </c>
      <c r="F514" s="662" t="s">
        <v>5106</v>
      </c>
      <c r="G514" s="662" t="s">
        <v>5176</v>
      </c>
      <c r="H514" s="662" t="s">
        <v>593</v>
      </c>
      <c r="I514" s="662" t="s">
        <v>5177</v>
      </c>
      <c r="J514" s="662" t="s">
        <v>5178</v>
      </c>
      <c r="K514" s="662" t="s">
        <v>827</v>
      </c>
      <c r="L514" s="663">
        <v>57.64</v>
      </c>
      <c r="M514" s="663">
        <v>288.20000000000005</v>
      </c>
      <c r="N514" s="662">
        <v>5</v>
      </c>
      <c r="O514" s="745">
        <v>2.5</v>
      </c>
      <c r="P514" s="663">
        <v>172.92000000000002</v>
      </c>
      <c r="Q514" s="678">
        <v>0.6</v>
      </c>
      <c r="R514" s="662">
        <v>3</v>
      </c>
      <c r="S514" s="678">
        <v>0.6</v>
      </c>
      <c r="T514" s="745">
        <v>1.5</v>
      </c>
      <c r="U514" s="701">
        <v>0.6</v>
      </c>
    </row>
    <row r="515" spans="1:21" ht="14.4" customHeight="1" x14ac:dyDescent="0.3">
      <c r="A515" s="661">
        <v>32</v>
      </c>
      <c r="B515" s="662" t="s">
        <v>592</v>
      </c>
      <c r="C515" s="662" t="s">
        <v>5109</v>
      </c>
      <c r="D515" s="743" t="s">
        <v>7937</v>
      </c>
      <c r="E515" s="744" t="s">
        <v>5142</v>
      </c>
      <c r="F515" s="662" t="s">
        <v>5106</v>
      </c>
      <c r="G515" s="662" t="s">
        <v>5176</v>
      </c>
      <c r="H515" s="662" t="s">
        <v>593</v>
      </c>
      <c r="I515" s="662" t="s">
        <v>5365</v>
      </c>
      <c r="J515" s="662" t="s">
        <v>5178</v>
      </c>
      <c r="K515" s="662" t="s">
        <v>830</v>
      </c>
      <c r="L515" s="663">
        <v>185.26</v>
      </c>
      <c r="M515" s="663">
        <v>370.52</v>
      </c>
      <c r="N515" s="662">
        <v>2</v>
      </c>
      <c r="O515" s="745">
        <v>1</v>
      </c>
      <c r="P515" s="663">
        <v>185.26</v>
      </c>
      <c r="Q515" s="678">
        <v>0.5</v>
      </c>
      <c r="R515" s="662">
        <v>1</v>
      </c>
      <c r="S515" s="678">
        <v>0.5</v>
      </c>
      <c r="T515" s="745">
        <v>0.5</v>
      </c>
      <c r="U515" s="701">
        <v>0.5</v>
      </c>
    </row>
    <row r="516" spans="1:21" ht="14.4" customHeight="1" x14ac:dyDescent="0.3">
      <c r="A516" s="661">
        <v>32</v>
      </c>
      <c r="B516" s="662" t="s">
        <v>592</v>
      </c>
      <c r="C516" s="662" t="s">
        <v>5109</v>
      </c>
      <c r="D516" s="743" t="s">
        <v>7937</v>
      </c>
      <c r="E516" s="744" t="s">
        <v>5142</v>
      </c>
      <c r="F516" s="662" t="s">
        <v>5106</v>
      </c>
      <c r="G516" s="662" t="s">
        <v>5465</v>
      </c>
      <c r="H516" s="662" t="s">
        <v>2438</v>
      </c>
      <c r="I516" s="662" t="s">
        <v>2614</v>
      </c>
      <c r="J516" s="662" t="s">
        <v>2615</v>
      </c>
      <c r="K516" s="662" t="s">
        <v>1760</v>
      </c>
      <c r="L516" s="663">
        <v>48.27</v>
      </c>
      <c r="M516" s="663">
        <v>48.27</v>
      </c>
      <c r="N516" s="662">
        <v>1</v>
      </c>
      <c r="O516" s="745">
        <v>0.5</v>
      </c>
      <c r="P516" s="663">
        <v>48.27</v>
      </c>
      <c r="Q516" s="678">
        <v>1</v>
      </c>
      <c r="R516" s="662">
        <v>1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32</v>
      </c>
      <c r="B517" s="662" t="s">
        <v>592</v>
      </c>
      <c r="C517" s="662" t="s">
        <v>5109</v>
      </c>
      <c r="D517" s="743" t="s">
        <v>7937</v>
      </c>
      <c r="E517" s="744" t="s">
        <v>5142</v>
      </c>
      <c r="F517" s="662" t="s">
        <v>5106</v>
      </c>
      <c r="G517" s="662" t="s">
        <v>5466</v>
      </c>
      <c r="H517" s="662" t="s">
        <v>2438</v>
      </c>
      <c r="I517" s="662" t="s">
        <v>2857</v>
      </c>
      <c r="J517" s="662" t="s">
        <v>2858</v>
      </c>
      <c r="K517" s="662" t="s">
        <v>2831</v>
      </c>
      <c r="L517" s="663">
        <v>82.04</v>
      </c>
      <c r="M517" s="663">
        <v>82.04</v>
      </c>
      <c r="N517" s="662">
        <v>1</v>
      </c>
      <c r="O517" s="745">
        <v>0.5</v>
      </c>
      <c r="P517" s="663">
        <v>82.04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32</v>
      </c>
      <c r="B518" s="662" t="s">
        <v>592</v>
      </c>
      <c r="C518" s="662" t="s">
        <v>5109</v>
      </c>
      <c r="D518" s="743" t="s">
        <v>7937</v>
      </c>
      <c r="E518" s="744" t="s">
        <v>5142</v>
      </c>
      <c r="F518" s="662" t="s">
        <v>5106</v>
      </c>
      <c r="G518" s="662" t="s">
        <v>5466</v>
      </c>
      <c r="H518" s="662" t="s">
        <v>2438</v>
      </c>
      <c r="I518" s="662" t="s">
        <v>2861</v>
      </c>
      <c r="J518" s="662" t="s">
        <v>2862</v>
      </c>
      <c r="K518" s="662" t="s">
        <v>2831</v>
      </c>
      <c r="L518" s="663">
        <v>82.04</v>
      </c>
      <c r="M518" s="663">
        <v>82.04</v>
      </c>
      <c r="N518" s="662">
        <v>1</v>
      </c>
      <c r="O518" s="745">
        <v>0.5</v>
      </c>
      <c r="P518" s="663">
        <v>82.04</v>
      </c>
      <c r="Q518" s="678">
        <v>1</v>
      </c>
      <c r="R518" s="662">
        <v>1</v>
      </c>
      <c r="S518" s="678">
        <v>1</v>
      </c>
      <c r="T518" s="745">
        <v>0.5</v>
      </c>
      <c r="U518" s="701">
        <v>1</v>
      </c>
    </row>
    <row r="519" spans="1:21" ht="14.4" customHeight="1" x14ac:dyDescent="0.3">
      <c r="A519" s="661">
        <v>32</v>
      </c>
      <c r="B519" s="662" t="s">
        <v>592</v>
      </c>
      <c r="C519" s="662" t="s">
        <v>5109</v>
      </c>
      <c r="D519" s="743" t="s">
        <v>7937</v>
      </c>
      <c r="E519" s="744" t="s">
        <v>5142</v>
      </c>
      <c r="F519" s="662" t="s">
        <v>5106</v>
      </c>
      <c r="G519" s="662" t="s">
        <v>5466</v>
      </c>
      <c r="H519" s="662" t="s">
        <v>2438</v>
      </c>
      <c r="I519" s="662" t="s">
        <v>2859</v>
      </c>
      <c r="J519" s="662" t="s">
        <v>2860</v>
      </c>
      <c r="K519" s="662" t="s">
        <v>2831</v>
      </c>
      <c r="L519" s="663">
        <v>82.04</v>
      </c>
      <c r="M519" s="663">
        <v>82.04</v>
      </c>
      <c r="N519" s="662">
        <v>1</v>
      </c>
      <c r="O519" s="745">
        <v>0.5</v>
      </c>
      <c r="P519" s="663">
        <v>82.04</v>
      </c>
      <c r="Q519" s="678">
        <v>1</v>
      </c>
      <c r="R519" s="662">
        <v>1</v>
      </c>
      <c r="S519" s="678">
        <v>1</v>
      </c>
      <c r="T519" s="745">
        <v>0.5</v>
      </c>
      <c r="U519" s="701">
        <v>1</v>
      </c>
    </row>
    <row r="520" spans="1:21" ht="14.4" customHeight="1" x14ac:dyDescent="0.3">
      <c r="A520" s="661">
        <v>32</v>
      </c>
      <c r="B520" s="662" t="s">
        <v>592</v>
      </c>
      <c r="C520" s="662" t="s">
        <v>5109</v>
      </c>
      <c r="D520" s="743" t="s">
        <v>7937</v>
      </c>
      <c r="E520" s="744" t="s">
        <v>5142</v>
      </c>
      <c r="F520" s="662" t="s">
        <v>5106</v>
      </c>
      <c r="G520" s="662" t="s">
        <v>5179</v>
      </c>
      <c r="H520" s="662" t="s">
        <v>593</v>
      </c>
      <c r="I520" s="662" t="s">
        <v>1419</v>
      </c>
      <c r="J520" s="662" t="s">
        <v>5180</v>
      </c>
      <c r="K520" s="662" t="s">
        <v>5181</v>
      </c>
      <c r="L520" s="663">
        <v>99.11</v>
      </c>
      <c r="M520" s="663">
        <v>991.1</v>
      </c>
      <c r="N520" s="662">
        <v>10</v>
      </c>
      <c r="O520" s="745">
        <v>4.5</v>
      </c>
      <c r="P520" s="663">
        <v>891.99</v>
      </c>
      <c r="Q520" s="678">
        <v>0.9</v>
      </c>
      <c r="R520" s="662">
        <v>9</v>
      </c>
      <c r="S520" s="678">
        <v>0.9</v>
      </c>
      <c r="T520" s="745">
        <v>4</v>
      </c>
      <c r="U520" s="701">
        <v>0.88888888888888884</v>
      </c>
    </row>
    <row r="521" spans="1:21" ht="14.4" customHeight="1" x14ac:dyDescent="0.3">
      <c r="A521" s="661">
        <v>32</v>
      </c>
      <c r="B521" s="662" t="s">
        <v>592</v>
      </c>
      <c r="C521" s="662" t="s">
        <v>5109</v>
      </c>
      <c r="D521" s="743" t="s">
        <v>7937</v>
      </c>
      <c r="E521" s="744" t="s">
        <v>5142</v>
      </c>
      <c r="F521" s="662" t="s">
        <v>5106</v>
      </c>
      <c r="G521" s="662" t="s">
        <v>5404</v>
      </c>
      <c r="H521" s="662" t="s">
        <v>2438</v>
      </c>
      <c r="I521" s="662" t="s">
        <v>5597</v>
      </c>
      <c r="J521" s="662" t="s">
        <v>2440</v>
      </c>
      <c r="K521" s="662" t="s">
        <v>5450</v>
      </c>
      <c r="L521" s="663">
        <v>40.22</v>
      </c>
      <c r="M521" s="663">
        <v>40.22</v>
      </c>
      <c r="N521" s="662">
        <v>1</v>
      </c>
      <c r="O521" s="745">
        <v>0.5</v>
      </c>
      <c r="P521" s="663">
        <v>40.22</v>
      </c>
      <c r="Q521" s="678">
        <v>1</v>
      </c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32</v>
      </c>
      <c r="B522" s="662" t="s">
        <v>592</v>
      </c>
      <c r="C522" s="662" t="s">
        <v>5109</v>
      </c>
      <c r="D522" s="743" t="s">
        <v>7937</v>
      </c>
      <c r="E522" s="744" t="s">
        <v>5142</v>
      </c>
      <c r="F522" s="662" t="s">
        <v>5106</v>
      </c>
      <c r="G522" s="662" t="s">
        <v>5404</v>
      </c>
      <c r="H522" s="662" t="s">
        <v>593</v>
      </c>
      <c r="I522" s="662" t="s">
        <v>5598</v>
      </c>
      <c r="J522" s="662" t="s">
        <v>5599</v>
      </c>
      <c r="K522" s="662" t="s">
        <v>5070</v>
      </c>
      <c r="L522" s="663">
        <v>0</v>
      </c>
      <c r="M522" s="663">
        <v>0</v>
      </c>
      <c r="N522" s="662">
        <v>1</v>
      </c>
      <c r="O522" s="745">
        <v>0.5</v>
      </c>
      <c r="P522" s="663"/>
      <c r="Q522" s="678"/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32</v>
      </c>
      <c r="B523" s="662" t="s">
        <v>592</v>
      </c>
      <c r="C523" s="662" t="s">
        <v>5109</v>
      </c>
      <c r="D523" s="743" t="s">
        <v>7937</v>
      </c>
      <c r="E523" s="744" t="s">
        <v>5142</v>
      </c>
      <c r="F523" s="662" t="s">
        <v>5106</v>
      </c>
      <c r="G523" s="662" t="s">
        <v>5305</v>
      </c>
      <c r="H523" s="662" t="s">
        <v>593</v>
      </c>
      <c r="I523" s="662" t="s">
        <v>5409</v>
      </c>
      <c r="J523" s="662" t="s">
        <v>1064</v>
      </c>
      <c r="K523" s="662" t="s">
        <v>5410</v>
      </c>
      <c r="L523" s="663">
        <v>214.5</v>
      </c>
      <c r="M523" s="663">
        <v>214.5</v>
      </c>
      <c r="N523" s="662">
        <v>1</v>
      </c>
      <c r="O523" s="745">
        <v>1</v>
      </c>
      <c r="P523" s="663">
        <v>214.5</v>
      </c>
      <c r="Q523" s="678">
        <v>1</v>
      </c>
      <c r="R523" s="662">
        <v>1</v>
      </c>
      <c r="S523" s="678">
        <v>1</v>
      </c>
      <c r="T523" s="745">
        <v>1</v>
      </c>
      <c r="U523" s="701">
        <v>1</v>
      </c>
    </row>
    <row r="524" spans="1:21" ht="14.4" customHeight="1" x14ac:dyDescent="0.3">
      <c r="A524" s="661">
        <v>32</v>
      </c>
      <c r="B524" s="662" t="s">
        <v>592</v>
      </c>
      <c r="C524" s="662" t="s">
        <v>5109</v>
      </c>
      <c r="D524" s="743" t="s">
        <v>7937</v>
      </c>
      <c r="E524" s="744" t="s">
        <v>5142</v>
      </c>
      <c r="F524" s="662" t="s">
        <v>5106</v>
      </c>
      <c r="G524" s="662" t="s">
        <v>5182</v>
      </c>
      <c r="H524" s="662" t="s">
        <v>593</v>
      </c>
      <c r="I524" s="662" t="s">
        <v>2977</v>
      </c>
      <c r="J524" s="662" t="s">
        <v>2978</v>
      </c>
      <c r="K524" s="662" t="s">
        <v>5183</v>
      </c>
      <c r="L524" s="663">
        <v>51.21</v>
      </c>
      <c r="M524" s="663">
        <v>204.84</v>
      </c>
      <c r="N524" s="662">
        <v>4</v>
      </c>
      <c r="O524" s="745">
        <v>2.5</v>
      </c>
      <c r="P524" s="663">
        <v>153.63</v>
      </c>
      <c r="Q524" s="678">
        <v>0.75</v>
      </c>
      <c r="R524" s="662">
        <v>3</v>
      </c>
      <c r="S524" s="678">
        <v>0.75</v>
      </c>
      <c r="T524" s="745">
        <v>1.5</v>
      </c>
      <c r="U524" s="701">
        <v>0.6</v>
      </c>
    </row>
    <row r="525" spans="1:21" ht="14.4" customHeight="1" x14ac:dyDescent="0.3">
      <c r="A525" s="661">
        <v>32</v>
      </c>
      <c r="B525" s="662" t="s">
        <v>592</v>
      </c>
      <c r="C525" s="662" t="s">
        <v>5109</v>
      </c>
      <c r="D525" s="743" t="s">
        <v>7937</v>
      </c>
      <c r="E525" s="744" t="s">
        <v>5142</v>
      </c>
      <c r="F525" s="662" t="s">
        <v>5106</v>
      </c>
      <c r="G525" s="662" t="s">
        <v>5600</v>
      </c>
      <c r="H525" s="662" t="s">
        <v>593</v>
      </c>
      <c r="I525" s="662" t="s">
        <v>5601</v>
      </c>
      <c r="J525" s="662" t="s">
        <v>5602</v>
      </c>
      <c r="K525" s="662" t="s">
        <v>5603</v>
      </c>
      <c r="L525" s="663">
        <v>657.67</v>
      </c>
      <c r="M525" s="663">
        <v>657.67</v>
      </c>
      <c r="N525" s="662">
        <v>1</v>
      </c>
      <c r="O525" s="745">
        <v>0.5</v>
      </c>
      <c r="P525" s="663">
        <v>657.67</v>
      </c>
      <c r="Q525" s="678">
        <v>1</v>
      </c>
      <c r="R525" s="662">
        <v>1</v>
      </c>
      <c r="S525" s="678">
        <v>1</v>
      </c>
      <c r="T525" s="745">
        <v>0.5</v>
      </c>
      <c r="U525" s="701">
        <v>1</v>
      </c>
    </row>
    <row r="526" spans="1:21" ht="14.4" customHeight="1" x14ac:dyDescent="0.3">
      <c r="A526" s="661">
        <v>32</v>
      </c>
      <c r="B526" s="662" t="s">
        <v>592</v>
      </c>
      <c r="C526" s="662" t="s">
        <v>5109</v>
      </c>
      <c r="D526" s="743" t="s">
        <v>7937</v>
      </c>
      <c r="E526" s="744" t="s">
        <v>5142</v>
      </c>
      <c r="F526" s="662" t="s">
        <v>5106</v>
      </c>
      <c r="G526" s="662" t="s">
        <v>5322</v>
      </c>
      <c r="H526" s="662" t="s">
        <v>2438</v>
      </c>
      <c r="I526" s="662" t="s">
        <v>2553</v>
      </c>
      <c r="J526" s="662" t="s">
        <v>2550</v>
      </c>
      <c r="K526" s="662" t="s">
        <v>4957</v>
      </c>
      <c r="L526" s="663">
        <v>156.61000000000001</v>
      </c>
      <c r="M526" s="663">
        <v>156.61000000000001</v>
      </c>
      <c r="N526" s="662">
        <v>1</v>
      </c>
      <c r="O526" s="745">
        <v>0.5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32</v>
      </c>
      <c r="B527" s="662" t="s">
        <v>592</v>
      </c>
      <c r="C527" s="662" t="s">
        <v>5109</v>
      </c>
      <c r="D527" s="743" t="s">
        <v>7937</v>
      </c>
      <c r="E527" s="744" t="s">
        <v>5142</v>
      </c>
      <c r="F527" s="662" t="s">
        <v>5106</v>
      </c>
      <c r="G527" s="662" t="s">
        <v>5604</v>
      </c>
      <c r="H527" s="662" t="s">
        <v>593</v>
      </c>
      <c r="I527" s="662" t="s">
        <v>1722</v>
      </c>
      <c r="J527" s="662" t="s">
        <v>1723</v>
      </c>
      <c r="K527" s="662" t="s">
        <v>5605</v>
      </c>
      <c r="L527" s="663">
        <v>32709.68</v>
      </c>
      <c r="M527" s="663">
        <v>32709.68</v>
      </c>
      <c r="N527" s="662">
        <v>1</v>
      </c>
      <c r="O527" s="745">
        <v>0.5</v>
      </c>
      <c r="P527" s="663">
        <v>32709.68</v>
      </c>
      <c r="Q527" s="678">
        <v>1</v>
      </c>
      <c r="R527" s="662">
        <v>1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32</v>
      </c>
      <c r="B528" s="662" t="s">
        <v>592</v>
      </c>
      <c r="C528" s="662" t="s">
        <v>5109</v>
      </c>
      <c r="D528" s="743" t="s">
        <v>7937</v>
      </c>
      <c r="E528" s="744" t="s">
        <v>5142</v>
      </c>
      <c r="F528" s="662" t="s">
        <v>5106</v>
      </c>
      <c r="G528" s="662" t="s">
        <v>5333</v>
      </c>
      <c r="H528" s="662" t="s">
        <v>2438</v>
      </c>
      <c r="I528" s="662" t="s">
        <v>3200</v>
      </c>
      <c r="J528" s="662" t="s">
        <v>3193</v>
      </c>
      <c r="K528" s="662" t="s">
        <v>4935</v>
      </c>
      <c r="L528" s="663">
        <v>13849.26</v>
      </c>
      <c r="M528" s="663">
        <v>13849.26</v>
      </c>
      <c r="N528" s="662">
        <v>1</v>
      </c>
      <c r="O528" s="745">
        <v>0.5</v>
      </c>
      <c r="P528" s="663">
        <v>13849.26</v>
      </c>
      <c r="Q528" s="678">
        <v>1</v>
      </c>
      <c r="R528" s="662">
        <v>1</v>
      </c>
      <c r="S528" s="678">
        <v>1</v>
      </c>
      <c r="T528" s="745">
        <v>0.5</v>
      </c>
      <c r="U528" s="701">
        <v>1</v>
      </c>
    </row>
    <row r="529" spans="1:21" ht="14.4" customHeight="1" x14ac:dyDescent="0.3">
      <c r="A529" s="661">
        <v>32</v>
      </c>
      <c r="B529" s="662" t="s">
        <v>592</v>
      </c>
      <c r="C529" s="662" t="s">
        <v>5109</v>
      </c>
      <c r="D529" s="743" t="s">
        <v>7937</v>
      </c>
      <c r="E529" s="744" t="s">
        <v>5142</v>
      </c>
      <c r="F529" s="662" t="s">
        <v>5106</v>
      </c>
      <c r="G529" s="662" t="s">
        <v>5334</v>
      </c>
      <c r="H529" s="662" t="s">
        <v>2438</v>
      </c>
      <c r="I529" s="662" t="s">
        <v>2651</v>
      </c>
      <c r="J529" s="662" t="s">
        <v>4809</v>
      </c>
      <c r="K529" s="662" t="s">
        <v>4810</v>
      </c>
      <c r="L529" s="663">
        <v>120.61</v>
      </c>
      <c r="M529" s="663">
        <v>120.61</v>
      </c>
      <c r="N529" s="662">
        <v>1</v>
      </c>
      <c r="O529" s="745">
        <v>0.5</v>
      </c>
      <c r="P529" s="663">
        <v>120.61</v>
      </c>
      <c r="Q529" s="678">
        <v>1</v>
      </c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32</v>
      </c>
      <c r="B530" s="662" t="s">
        <v>592</v>
      </c>
      <c r="C530" s="662" t="s">
        <v>5109</v>
      </c>
      <c r="D530" s="743" t="s">
        <v>7937</v>
      </c>
      <c r="E530" s="744" t="s">
        <v>5142</v>
      </c>
      <c r="F530" s="662" t="s">
        <v>5106</v>
      </c>
      <c r="G530" s="662" t="s">
        <v>5381</v>
      </c>
      <c r="H530" s="662" t="s">
        <v>2438</v>
      </c>
      <c r="I530" s="662" t="s">
        <v>3203</v>
      </c>
      <c r="J530" s="662" t="s">
        <v>5055</v>
      </c>
      <c r="K530" s="662" t="s">
        <v>5056</v>
      </c>
      <c r="L530" s="663">
        <v>10386.950000000001</v>
      </c>
      <c r="M530" s="663">
        <v>20773.900000000001</v>
      </c>
      <c r="N530" s="662">
        <v>2</v>
      </c>
      <c r="O530" s="745">
        <v>1</v>
      </c>
      <c r="P530" s="663">
        <v>20773.900000000001</v>
      </c>
      <c r="Q530" s="678">
        <v>1</v>
      </c>
      <c r="R530" s="662">
        <v>2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32</v>
      </c>
      <c r="B531" s="662" t="s">
        <v>592</v>
      </c>
      <c r="C531" s="662" t="s">
        <v>5109</v>
      </c>
      <c r="D531" s="743" t="s">
        <v>7937</v>
      </c>
      <c r="E531" s="744" t="s">
        <v>5143</v>
      </c>
      <c r="F531" s="662" t="s">
        <v>5106</v>
      </c>
      <c r="G531" s="662" t="s">
        <v>5155</v>
      </c>
      <c r="H531" s="662" t="s">
        <v>593</v>
      </c>
      <c r="I531" s="662" t="s">
        <v>720</v>
      </c>
      <c r="J531" s="662" t="s">
        <v>721</v>
      </c>
      <c r="K531" s="662" t="s">
        <v>5156</v>
      </c>
      <c r="L531" s="663">
        <v>40.58</v>
      </c>
      <c r="M531" s="663">
        <v>40.58</v>
      </c>
      <c r="N531" s="662">
        <v>1</v>
      </c>
      <c r="O531" s="745">
        <v>0.5</v>
      </c>
      <c r="P531" s="663">
        <v>40.58</v>
      </c>
      <c r="Q531" s="678">
        <v>1</v>
      </c>
      <c r="R531" s="662">
        <v>1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32</v>
      </c>
      <c r="B532" s="662" t="s">
        <v>592</v>
      </c>
      <c r="C532" s="662" t="s">
        <v>5109</v>
      </c>
      <c r="D532" s="743" t="s">
        <v>7937</v>
      </c>
      <c r="E532" s="744" t="s">
        <v>5143</v>
      </c>
      <c r="F532" s="662" t="s">
        <v>5106</v>
      </c>
      <c r="G532" s="662" t="s">
        <v>5539</v>
      </c>
      <c r="H532" s="662" t="s">
        <v>593</v>
      </c>
      <c r="I532" s="662" t="s">
        <v>2952</v>
      </c>
      <c r="J532" s="662" t="s">
        <v>2953</v>
      </c>
      <c r="K532" s="662" t="s">
        <v>2954</v>
      </c>
      <c r="L532" s="663">
        <v>147.31</v>
      </c>
      <c r="M532" s="663">
        <v>147.31</v>
      </c>
      <c r="N532" s="662">
        <v>1</v>
      </c>
      <c r="O532" s="745">
        <v>0.5</v>
      </c>
      <c r="P532" s="663">
        <v>147.31</v>
      </c>
      <c r="Q532" s="678">
        <v>1</v>
      </c>
      <c r="R532" s="662">
        <v>1</v>
      </c>
      <c r="S532" s="678">
        <v>1</v>
      </c>
      <c r="T532" s="745">
        <v>0.5</v>
      </c>
      <c r="U532" s="701">
        <v>1</v>
      </c>
    </row>
    <row r="533" spans="1:21" ht="14.4" customHeight="1" x14ac:dyDescent="0.3">
      <c r="A533" s="661">
        <v>32</v>
      </c>
      <c r="B533" s="662" t="s">
        <v>592</v>
      </c>
      <c r="C533" s="662" t="s">
        <v>5109</v>
      </c>
      <c r="D533" s="743" t="s">
        <v>7937</v>
      </c>
      <c r="E533" s="744" t="s">
        <v>5143</v>
      </c>
      <c r="F533" s="662" t="s">
        <v>5106</v>
      </c>
      <c r="G533" s="662" t="s">
        <v>5168</v>
      </c>
      <c r="H533" s="662" t="s">
        <v>593</v>
      </c>
      <c r="I533" s="662" t="s">
        <v>814</v>
      </c>
      <c r="J533" s="662" t="s">
        <v>5170</v>
      </c>
      <c r="K533" s="662" t="s">
        <v>5446</v>
      </c>
      <c r="L533" s="663">
        <v>0</v>
      </c>
      <c r="M533" s="663">
        <v>0</v>
      </c>
      <c r="N533" s="662">
        <v>1</v>
      </c>
      <c r="O533" s="745">
        <v>1</v>
      </c>
      <c r="P533" s="663">
        <v>0</v>
      </c>
      <c r="Q533" s="678"/>
      <c r="R533" s="662">
        <v>1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32</v>
      </c>
      <c r="B534" s="662" t="s">
        <v>592</v>
      </c>
      <c r="C534" s="662" t="s">
        <v>5109</v>
      </c>
      <c r="D534" s="743" t="s">
        <v>7937</v>
      </c>
      <c r="E534" s="744" t="s">
        <v>5144</v>
      </c>
      <c r="F534" s="662" t="s">
        <v>5106</v>
      </c>
      <c r="G534" s="662" t="s">
        <v>5151</v>
      </c>
      <c r="H534" s="662" t="s">
        <v>593</v>
      </c>
      <c r="I534" s="662" t="s">
        <v>1699</v>
      </c>
      <c r="J534" s="662" t="s">
        <v>1700</v>
      </c>
      <c r="K534" s="662" t="s">
        <v>5152</v>
      </c>
      <c r="L534" s="663">
        <v>1295.6400000000001</v>
      </c>
      <c r="M534" s="663">
        <v>3886.92</v>
      </c>
      <c r="N534" s="662">
        <v>3</v>
      </c>
      <c r="O534" s="745">
        <v>1.5</v>
      </c>
      <c r="P534" s="663">
        <v>2591.2800000000002</v>
      </c>
      <c r="Q534" s="678">
        <v>0.66666666666666674</v>
      </c>
      <c r="R534" s="662">
        <v>2</v>
      </c>
      <c r="S534" s="678">
        <v>0.66666666666666663</v>
      </c>
      <c r="T534" s="745">
        <v>1</v>
      </c>
      <c r="U534" s="701">
        <v>0.66666666666666663</v>
      </c>
    </row>
    <row r="535" spans="1:21" ht="14.4" customHeight="1" x14ac:dyDescent="0.3">
      <c r="A535" s="661">
        <v>32</v>
      </c>
      <c r="B535" s="662" t="s">
        <v>592</v>
      </c>
      <c r="C535" s="662" t="s">
        <v>5109</v>
      </c>
      <c r="D535" s="743" t="s">
        <v>7937</v>
      </c>
      <c r="E535" s="744" t="s">
        <v>5144</v>
      </c>
      <c r="F535" s="662" t="s">
        <v>5106</v>
      </c>
      <c r="G535" s="662" t="s">
        <v>5151</v>
      </c>
      <c r="H535" s="662" t="s">
        <v>593</v>
      </c>
      <c r="I535" s="662" t="s">
        <v>5343</v>
      </c>
      <c r="J535" s="662" t="s">
        <v>1474</v>
      </c>
      <c r="K535" s="662" t="s">
        <v>5154</v>
      </c>
      <c r="L535" s="663">
        <v>0</v>
      </c>
      <c r="M535" s="663">
        <v>0</v>
      </c>
      <c r="N535" s="662">
        <v>1</v>
      </c>
      <c r="O535" s="745">
        <v>1</v>
      </c>
      <c r="P535" s="663">
        <v>0</v>
      </c>
      <c r="Q535" s="678"/>
      <c r="R535" s="662">
        <v>1</v>
      </c>
      <c r="S535" s="678">
        <v>1</v>
      </c>
      <c r="T535" s="745">
        <v>1</v>
      </c>
      <c r="U535" s="701">
        <v>1</v>
      </c>
    </row>
    <row r="536" spans="1:21" ht="14.4" customHeight="1" x14ac:dyDescent="0.3">
      <c r="A536" s="661">
        <v>32</v>
      </c>
      <c r="B536" s="662" t="s">
        <v>592</v>
      </c>
      <c r="C536" s="662" t="s">
        <v>5109</v>
      </c>
      <c r="D536" s="743" t="s">
        <v>7937</v>
      </c>
      <c r="E536" s="744" t="s">
        <v>5144</v>
      </c>
      <c r="F536" s="662" t="s">
        <v>5106</v>
      </c>
      <c r="G536" s="662" t="s">
        <v>5606</v>
      </c>
      <c r="H536" s="662" t="s">
        <v>593</v>
      </c>
      <c r="I536" s="662" t="s">
        <v>5607</v>
      </c>
      <c r="J536" s="662" t="s">
        <v>5608</v>
      </c>
      <c r="K536" s="662" t="s">
        <v>5609</v>
      </c>
      <c r="L536" s="663">
        <v>143.34</v>
      </c>
      <c r="M536" s="663">
        <v>143.34</v>
      </c>
      <c r="N536" s="662">
        <v>1</v>
      </c>
      <c r="O536" s="745">
        <v>1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32</v>
      </c>
      <c r="B537" s="662" t="s">
        <v>592</v>
      </c>
      <c r="C537" s="662" t="s">
        <v>5109</v>
      </c>
      <c r="D537" s="743" t="s">
        <v>7937</v>
      </c>
      <c r="E537" s="744" t="s">
        <v>5144</v>
      </c>
      <c r="F537" s="662" t="s">
        <v>5106</v>
      </c>
      <c r="G537" s="662" t="s">
        <v>5155</v>
      </c>
      <c r="H537" s="662" t="s">
        <v>593</v>
      </c>
      <c r="I537" s="662" t="s">
        <v>5344</v>
      </c>
      <c r="J537" s="662" t="s">
        <v>5197</v>
      </c>
      <c r="K537" s="662" t="s">
        <v>3770</v>
      </c>
      <c r="L537" s="663">
        <v>0</v>
      </c>
      <c r="M537" s="663">
        <v>0</v>
      </c>
      <c r="N537" s="662">
        <v>1</v>
      </c>
      <c r="O537" s="745">
        <v>0.5</v>
      </c>
      <c r="P537" s="663">
        <v>0</v>
      </c>
      <c r="Q537" s="678"/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32</v>
      </c>
      <c r="B538" s="662" t="s">
        <v>592</v>
      </c>
      <c r="C538" s="662" t="s">
        <v>5109</v>
      </c>
      <c r="D538" s="743" t="s">
        <v>7937</v>
      </c>
      <c r="E538" s="744" t="s">
        <v>5144</v>
      </c>
      <c r="F538" s="662" t="s">
        <v>5106</v>
      </c>
      <c r="G538" s="662" t="s">
        <v>5155</v>
      </c>
      <c r="H538" s="662" t="s">
        <v>593</v>
      </c>
      <c r="I538" s="662" t="s">
        <v>5195</v>
      </c>
      <c r="J538" s="662" t="s">
        <v>721</v>
      </c>
      <c r="K538" s="662" t="s">
        <v>5196</v>
      </c>
      <c r="L538" s="663">
        <v>135.25</v>
      </c>
      <c r="M538" s="663">
        <v>135.25</v>
      </c>
      <c r="N538" s="662">
        <v>1</v>
      </c>
      <c r="O538" s="745">
        <v>0.5</v>
      </c>
      <c r="P538" s="663">
        <v>135.25</v>
      </c>
      <c r="Q538" s="678">
        <v>1</v>
      </c>
      <c r="R538" s="662">
        <v>1</v>
      </c>
      <c r="S538" s="678">
        <v>1</v>
      </c>
      <c r="T538" s="745">
        <v>0.5</v>
      </c>
      <c r="U538" s="701">
        <v>1</v>
      </c>
    </row>
    <row r="539" spans="1:21" ht="14.4" customHeight="1" x14ac:dyDescent="0.3">
      <c r="A539" s="661">
        <v>32</v>
      </c>
      <c r="B539" s="662" t="s">
        <v>592</v>
      </c>
      <c r="C539" s="662" t="s">
        <v>5109</v>
      </c>
      <c r="D539" s="743" t="s">
        <v>7937</v>
      </c>
      <c r="E539" s="744" t="s">
        <v>5144</v>
      </c>
      <c r="F539" s="662" t="s">
        <v>5106</v>
      </c>
      <c r="G539" s="662" t="s">
        <v>5155</v>
      </c>
      <c r="H539" s="662" t="s">
        <v>593</v>
      </c>
      <c r="I539" s="662" t="s">
        <v>740</v>
      </c>
      <c r="J539" s="662" t="s">
        <v>5197</v>
      </c>
      <c r="K539" s="662" t="s">
        <v>1361</v>
      </c>
      <c r="L539" s="663">
        <v>42.85</v>
      </c>
      <c r="M539" s="663">
        <v>42.85</v>
      </c>
      <c r="N539" s="662">
        <v>1</v>
      </c>
      <c r="O539" s="745">
        <v>0.5</v>
      </c>
      <c r="P539" s="663">
        <v>42.85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32</v>
      </c>
      <c r="B540" s="662" t="s">
        <v>592</v>
      </c>
      <c r="C540" s="662" t="s">
        <v>5109</v>
      </c>
      <c r="D540" s="743" t="s">
        <v>7937</v>
      </c>
      <c r="E540" s="744" t="s">
        <v>5144</v>
      </c>
      <c r="F540" s="662" t="s">
        <v>5106</v>
      </c>
      <c r="G540" s="662" t="s">
        <v>5157</v>
      </c>
      <c r="H540" s="662" t="s">
        <v>593</v>
      </c>
      <c r="I540" s="662" t="s">
        <v>5493</v>
      </c>
      <c r="J540" s="662" t="s">
        <v>2406</v>
      </c>
      <c r="K540" s="662" t="s">
        <v>5494</v>
      </c>
      <c r="L540" s="663">
        <v>150.04</v>
      </c>
      <c r="M540" s="663">
        <v>150.04</v>
      </c>
      <c r="N540" s="662">
        <v>1</v>
      </c>
      <c r="O540" s="745">
        <v>0.5</v>
      </c>
      <c r="P540" s="663">
        <v>150.04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32</v>
      </c>
      <c r="B541" s="662" t="s">
        <v>592</v>
      </c>
      <c r="C541" s="662" t="s">
        <v>5109</v>
      </c>
      <c r="D541" s="743" t="s">
        <v>7937</v>
      </c>
      <c r="E541" s="744" t="s">
        <v>5144</v>
      </c>
      <c r="F541" s="662" t="s">
        <v>5106</v>
      </c>
      <c r="G541" s="662" t="s">
        <v>5157</v>
      </c>
      <c r="H541" s="662" t="s">
        <v>593</v>
      </c>
      <c r="I541" s="662" t="s">
        <v>5493</v>
      </c>
      <c r="J541" s="662" t="s">
        <v>2406</v>
      </c>
      <c r="K541" s="662" t="s">
        <v>5494</v>
      </c>
      <c r="L541" s="663">
        <v>154.36000000000001</v>
      </c>
      <c r="M541" s="663">
        <v>308.72000000000003</v>
      </c>
      <c r="N541" s="662">
        <v>2</v>
      </c>
      <c r="O541" s="745">
        <v>0.5</v>
      </c>
      <c r="P541" s="663">
        <v>308.72000000000003</v>
      </c>
      <c r="Q541" s="678">
        <v>1</v>
      </c>
      <c r="R541" s="662">
        <v>2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32</v>
      </c>
      <c r="B542" s="662" t="s">
        <v>592</v>
      </c>
      <c r="C542" s="662" t="s">
        <v>5109</v>
      </c>
      <c r="D542" s="743" t="s">
        <v>7937</v>
      </c>
      <c r="E542" s="744" t="s">
        <v>5144</v>
      </c>
      <c r="F542" s="662" t="s">
        <v>5106</v>
      </c>
      <c r="G542" s="662" t="s">
        <v>5207</v>
      </c>
      <c r="H542" s="662" t="s">
        <v>593</v>
      </c>
      <c r="I542" s="662" t="s">
        <v>5526</v>
      </c>
      <c r="J542" s="662" t="s">
        <v>2935</v>
      </c>
      <c r="K542" s="662" t="s">
        <v>2911</v>
      </c>
      <c r="L542" s="663">
        <v>0</v>
      </c>
      <c r="M542" s="663">
        <v>0</v>
      </c>
      <c r="N542" s="662">
        <v>1</v>
      </c>
      <c r="O542" s="745">
        <v>0.5</v>
      </c>
      <c r="P542" s="663">
        <v>0</v>
      </c>
      <c r="Q542" s="678"/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32</v>
      </c>
      <c r="B543" s="662" t="s">
        <v>592</v>
      </c>
      <c r="C543" s="662" t="s">
        <v>5109</v>
      </c>
      <c r="D543" s="743" t="s">
        <v>7937</v>
      </c>
      <c r="E543" s="744" t="s">
        <v>5144</v>
      </c>
      <c r="F543" s="662" t="s">
        <v>5106</v>
      </c>
      <c r="G543" s="662" t="s">
        <v>5208</v>
      </c>
      <c r="H543" s="662" t="s">
        <v>2438</v>
      </c>
      <c r="I543" s="662" t="s">
        <v>2560</v>
      </c>
      <c r="J543" s="662" t="s">
        <v>2444</v>
      </c>
      <c r="K543" s="662" t="s">
        <v>968</v>
      </c>
      <c r="L543" s="663">
        <v>113.66</v>
      </c>
      <c r="M543" s="663">
        <v>113.66</v>
      </c>
      <c r="N543" s="662">
        <v>1</v>
      </c>
      <c r="O543" s="745">
        <v>0.5</v>
      </c>
      <c r="P543" s="663">
        <v>113.66</v>
      </c>
      <c r="Q543" s="678">
        <v>1</v>
      </c>
      <c r="R543" s="662">
        <v>1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32</v>
      </c>
      <c r="B544" s="662" t="s">
        <v>592</v>
      </c>
      <c r="C544" s="662" t="s">
        <v>5109</v>
      </c>
      <c r="D544" s="743" t="s">
        <v>7937</v>
      </c>
      <c r="E544" s="744" t="s">
        <v>5144</v>
      </c>
      <c r="F544" s="662" t="s">
        <v>5106</v>
      </c>
      <c r="G544" s="662" t="s">
        <v>5212</v>
      </c>
      <c r="H544" s="662" t="s">
        <v>593</v>
      </c>
      <c r="I544" s="662" t="s">
        <v>3055</v>
      </c>
      <c r="J544" s="662" t="s">
        <v>3056</v>
      </c>
      <c r="K544" s="662" t="s">
        <v>2788</v>
      </c>
      <c r="L544" s="663">
        <v>78.33</v>
      </c>
      <c r="M544" s="663">
        <v>78.33</v>
      </c>
      <c r="N544" s="662">
        <v>1</v>
      </c>
      <c r="O544" s="745">
        <v>1</v>
      </c>
      <c r="P544" s="663">
        <v>78.33</v>
      </c>
      <c r="Q544" s="678">
        <v>1</v>
      </c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32</v>
      </c>
      <c r="B545" s="662" t="s">
        <v>592</v>
      </c>
      <c r="C545" s="662" t="s">
        <v>5109</v>
      </c>
      <c r="D545" s="743" t="s">
        <v>7937</v>
      </c>
      <c r="E545" s="744" t="s">
        <v>5144</v>
      </c>
      <c r="F545" s="662" t="s">
        <v>5106</v>
      </c>
      <c r="G545" s="662" t="s">
        <v>5212</v>
      </c>
      <c r="H545" s="662" t="s">
        <v>593</v>
      </c>
      <c r="I545" s="662" t="s">
        <v>2938</v>
      </c>
      <c r="J545" s="662" t="s">
        <v>2939</v>
      </c>
      <c r="K545" s="662" t="s">
        <v>2788</v>
      </c>
      <c r="L545" s="663">
        <v>66.819999999999993</v>
      </c>
      <c r="M545" s="663">
        <v>66.819999999999993</v>
      </c>
      <c r="N545" s="662">
        <v>1</v>
      </c>
      <c r="O545" s="745">
        <v>1</v>
      </c>
      <c r="P545" s="663">
        <v>66.819999999999993</v>
      </c>
      <c r="Q545" s="678">
        <v>1</v>
      </c>
      <c r="R545" s="662">
        <v>1</v>
      </c>
      <c r="S545" s="678">
        <v>1</v>
      </c>
      <c r="T545" s="745">
        <v>1</v>
      </c>
      <c r="U545" s="701">
        <v>1</v>
      </c>
    </row>
    <row r="546" spans="1:21" ht="14.4" customHeight="1" x14ac:dyDescent="0.3">
      <c r="A546" s="661">
        <v>32</v>
      </c>
      <c r="B546" s="662" t="s">
        <v>592</v>
      </c>
      <c r="C546" s="662" t="s">
        <v>5109</v>
      </c>
      <c r="D546" s="743" t="s">
        <v>7937</v>
      </c>
      <c r="E546" s="744" t="s">
        <v>5144</v>
      </c>
      <c r="F546" s="662" t="s">
        <v>5106</v>
      </c>
      <c r="G546" s="662" t="s">
        <v>5212</v>
      </c>
      <c r="H546" s="662" t="s">
        <v>593</v>
      </c>
      <c r="I546" s="662" t="s">
        <v>2938</v>
      </c>
      <c r="J546" s="662" t="s">
        <v>2939</v>
      </c>
      <c r="K546" s="662" t="s">
        <v>2788</v>
      </c>
      <c r="L546" s="663">
        <v>78.33</v>
      </c>
      <c r="M546" s="663">
        <v>156.66</v>
      </c>
      <c r="N546" s="662">
        <v>2</v>
      </c>
      <c r="O546" s="745">
        <v>1</v>
      </c>
      <c r="P546" s="663">
        <v>156.66</v>
      </c>
      <c r="Q546" s="678">
        <v>1</v>
      </c>
      <c r="R546" s="662">
        <v>2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32</v>
      </c>
      <c r="B547" s="662" t="s">
        <v>592</v>
      </c>
      <c r="C547" s="662" t="s">
        <v>5109</v>
      </c>
      <c r="D547" s="743" t="s">
        <v>7937</v>
      </c>
      <c r="E547" s="744" t="s">
        <v>5144</v>
      </c>
      <c r="F547" s="662" t="s">
        <v>5106</v>
      </c>
      <c r="G547" s="662" t="s">
        <v>5158</v>
      </c>
      <c r="H547" s="662" t="s">
        <v>2438</v>
      </c>
      <c r="I547" s="662" t="s">
        <v>2465</v>
      </c>
      <c r="J547" s="662" t="s">
        <v>2466</v>
      </c>
      <c r="K547" s="662" t="s">
        <v>2467</v>
      </c>
      <c r="L547" s="663">
        <v>264</v>
      </c>
      <c r="M547" s="663">
        <v>264</v>
      </c>
      <c r="N547" s="662">
        <v>1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32</v>
      </c>
      <c r="B548" s="662" t="s">
        <v>592</v>
      </c>
      <c r="C548" s="662" t="s">
        <v>5109</v>
      </c>
      <c r="D548" s="743" t="s">
        <v>7937</v>
      </c>
      <c r="E548" s="744" t="s">
        <v>5144</v>
      </c>
      <c r="F548" s="662" t="s">
        <v>5106</v>
      </c>
      <c r="G548" s="662" t="s">
        <v>5610</v>
      </c>
      <c r="H548" s="662" t="s">
        <v>593</v>
      </c>
      <c r="I548" s="662" t="s">
        <v>5611</v>
      </c>
      <c r="J548" s="662" t="s">
        <v>5612</v>
      </c>
      <c r="K548" s="662" t="s">
        <v>5613</v>
      </c>
      <c r="L548" s="663">
        <v>0</v>
      </c>
      <c r="M548" s="663">
        <v>0</v>
      </c>
      <c r="N548" s="662">
        <v>1</v>
      </c>
      <c r="O548" s="745">
        <v>1</v>
      </c>
      <c r="P548" s="663">
        <v>0</v>
      </c>
      <c r="Q548" s="678"/>
      <c r="R548" s="662">
        <v>1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32</v>
      </c>
      <c r="B549" s="662" t="s">
        <v>592</v>
      </c>
      <c r="C549" s="662" t="s">
        <v>5109</v>
      </c>
      <c r="D549" s="743" t="s">
        <v>7937</v>
      </c>
      <c r="E549" s="744" t="s">
        <v>5144</v>
      </c>
      <c r="F549" s="662" t="s">
        <v>5106</v>
      </c>
      <c r="G549" s="662" t="s">
        <v>5160</v>
      </c>
      <c r="H549" s="662" t="s">
        <v>593</v>
      </c>
      <c r="I549" s="662" t="s">
        <v>3159</v>
      </c>
      <c r="J549" s="662" t="s">
        <v>3160</v>
      </c>
      <c r="K549" s="662" t="s">
        <v>4933</v>
      </c>
      <c r="L549" s="663">
        <v>2991.23</v>
      </c>
      <c r="M549" s="663">
        <v>17947.38</v>
      </c>
      <c r="N549" s="662">
        <v>6</v>
      </c>
      <c r="O549" s="745">
        <v>2.5</v>
      </c>
      <c r="P549" s="663">
        <v>17947.38</v>
      </c>
      <c r="Q549" s="678">
        <v>1</v>
      </c>
      <c r="R549" s="662">
        <v>6</v>
      </c>
      <c r="S549" s="678">
        <v>1</v>
      </c>
      <c r="T549" s="745">
        <v>2.5</v>
      </c>
      <c r="U549" s="701">
        <v>1</v>
      </c>
    </row>
    <row r="550" spans="1:21" ht="14.4" customHeight="1" x14ac:dyDescent="0.3">
      <c r="A550" s="661">
        <v>32</v>
      </c>
      <c r="B550" s="662" t="s">
        <v>592</v>
      </c>
      <c r="C550" s="662" t="s">
        <v>5109</v>
      </c>
      <c r="D550" s="743" t="s">
        <v>7937</v>
      </c>
      <c r="E550" s="744" t="s">
        <v>5144</v>
      </c>
      <c r="F550" s="662" t="s">
        <v>5106</v>
      </c>
      <c r="G550" s="662" t="s">
        <v>5614</v>
      </c>
      <c r="H550" s="662" t="s">
        <v>593</v>
      </c>
      <c r="I550" s="662" t="s">
        <v>5615</v>
      </c>
      <c r="J550" s="662" t="s">
        <v>5616</v>
      </c>
      <c r="K550" s="662" t="s">
        <v>2585</v>
      </c>
      <c r="L550" s="663">
        <v>36.35</v>
      </c>
      <c r="M550" s="663">
        <v>36.35</v>
      </c>
      <c r="N550" s="662">
        <v>1</v>
      </c>
      <c r="O550" s="745">
        <v>0.5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32</v>
      </c>
      <c r="B551" s="662" t="s">
        <v>592</v>
      </c>
      <c r="C551" s="662" t="s">
        <v>5109</v>
      </c>
      <c r="D551" s="743" t="s">
        <v>7937</v>
      </c>
      <c r="E551" s="744" t="s">
        <v>5144</v>
      </c>
      <c r="F551" s="662" t="s">
        <v>5106</v>
      </c>
      <c r="G551" s="662" t="s">
        <v>5262</v>
      </c>
      <c r="H551" s="662" t="s">
        <v>593</v>
      </c>
      <c r="I551" s="662" t="s">
        <v>5617</v>
      </c>
      <c r="J551" s="662" t="s">
        <v>2942</v>
      </c>
      <c r="K551" s="662" t="s">
        <v>5268</v>
      </c>
      <c r="L551" s="663">
        <v>0</v>
      </c>
      <c r="M551" s="663">
        <v>0</v>
      </c>
      <c r="N551" s="662">
        <v>1</v>
      </c>
      <c r="O551" s="745">
        <v>0.5</v>
      </c>
      <c r="P551" s="663">
        <v>0</v>
      </c>
      <c r="Q551" s="678"/>
      <c r="R551" s="662">
        <v>1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32</v>
      </c>
      <c r="B552" s="662" t="s">
        <v>592</v>
      </c>
      <c r="C552" s="662" t="s">
        <v>5109</v>
      </c>
      <c r="D552" s="743" t="s">
        <v>7937</v>
      </c>
      <c r="E552" s="744" t="s">
        <v>5144</v>
      </c>
      <c r="F552" s="662" t="s">
        <v>5106</v>
      </c>
      <c r="G552" s="662" t="s">
        <v>5437</v>
      </c>
      <c r="H552" s="662" t="s">
        <v>593</v>
      </c>
      <c r="I552" s="662" t="s">
        <v>5438</v>
      </c>
      <c r="J552" s="662" t="s">
        <v>1457</v>
      </c>
      <c r="K552" s="662" t="s">
        <v>5364</v>
      </c>
      <c r="L552" s="663">
        <v>0</v>
      </c>
      <c r="M552" s="663">
        <v>0</v>
      </c>
      <c r="N552" s="662">
        <v>2</v>
      </c>
      <c r="O552" s="745">
        <v>0.5</v>
      </c>
      <c r="P552" s="663">
        <v>0</v>
      </c>
      <c r="Q552" s="678"/>
      <c r="R552" s="662">
        <v>2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32</v>
      </c>
      <c r="B553" s="662" t="s">
        <v>592</v>
      </c>
      <c r="C553" s="662" t="s">
        <v>5109</v>
      </c>
      <c r="D553" s="743" t="s">
        <v>7937</v>
      </c>
      <c r="E553" s="744" t="s">
        <v>5144</v>
      </c>
      <c r="F553" s="662" t="s">
        <v>5106</v>
      </c>
      <c r="G553" s="662" t="s">
        <v>5269</v>
      </c>
      <c r="H553" s="662" t="s">
        <v>593</v>
      </c>
      <c r="I553" s="662" t="s">
        <v>970</v>
      </c>
      <c r="J553" s="662" t="s">
        <v>5270</v>
      </c>
      <c r="K553" s="662" t="s">
        <v>5271</v>
      </c>
      <c r="L553" s="663">
        <v>88.76</v>
      </c>
      <c r="M553" s="663">
        <v>443.80000000000007</v>
      </c>
      <c r="N553" s="662">
        <v>5</v>
      </c>
      <c r="O553" s="745">
        <v>2.5</v>
      </c>
      <c r="P553" s="663">
        <v>443.80000000000007</v>
      </c>
      <c r="Q553" s="678">
        <v>1</v>
      </c>
      <c r="R553" s="662">
        <v>5</v>
      </c>
      <c r="S553" s="678">
        <v>1</v>
      </c>
      <c r="T553" s="745">
        <v>2.5</v>
      </c>
      <c r="U553" s="701">
        <v>1</v>
      </c>
    </row>
    <row r="554" spans="1:21" ht="14.4" customHeight="1" x14ac:dyDescent="0.3">
      <c r="A554" s="661">
        <v>32</v>
      </c>
      <c r="B554" s="662" t="s">
        <v>592</v>
      </c>
      <c r="C554" s="662" t="s">
        <v>5109</v>
      </c>
      <c r="D554" s="743" t="s">
        <v>7937</v>
      </c>
      <c r="E554" s="744" t="s">
        <v>5144</v>
      </c>
      <c r="F554" s="662" t="s">
        <v>5106</v>
      </c>
      <c r="G554" s="662" t="s">
        <v>5618</v>
      </c>
      <c r="H554" s="662" t="s">
        <v>593</v>
      </c>
      <c r="I554" s="662" t="s">
        <v>966</v>
      </c>
      <c r="J554" s="662" t="s">
        <v>967</v>
      </c>
      <c r="K554" s="662" t="s">
        <v>968</v>
      </c>
      <c r="L554" s="663">
        <v>52.49</v>
      </c>
      <c r="M554" s="663">
        <v>52.49</v>
      </c>
      <c r="N554" s="662">
        <v>1</v>
      </c>
      <c r="O554" s="745">
        <v>0.5</v>
      </c>
      <c r="P554" s="663">
        <v>52.49</v>
      </c>
      <c r="Q554" s="678">
        <v>1</v>
      </c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32</v>
      </c>
      <c r="B555" s="662" t="s">
        <v>592</v>
      </c>
      <c r="C555" s="662" t="s">
        <v>5109</v>
      </c>
      <c r="D555" s="743" t="s">
        <v>7937</v>
      </c>
      <c r="E555" s="744" t="s">
        <v>5144</v>
      </c>
      <c r="F555" s="662" t="s">
        <v>5106</v>
      </c>
      <c r="G555" s="662" t="s">
        <v>5443</v>
      </c>
      <c r="H555" s="662" t="s">
        <v>2438</v>
      </c>
      <c r="I555" s="662" t="s">
        <v>2583</v>
      </c>
      <c r="J555" s="662" t="s">
        <v>2584</v>
      </c>
      <c r="K555" s="662" t="s">
        <v>4849</v>
      </c>
      <c r="L555" s="663">
        <v>54.98</v>
      </c>
      <c r="M555" s="663">
        <v>54.98</v>
      </c>
      <c r="N555" s="662">
        <v>1</v>
      </c>
      <c r="O555" s="745">
        <v>0.5</v>
      </c>
      <c r="P555" s="663">
        <v>54.98</v>
      </c>
      <c r="Q555" s="678">
        <v>1</v>
      </c>
      <c r="R555" s="662">
        <v>1</v>
      </c>
      <c r="S555" s="678">
        <v>1</v>
      </c>
      <c r="T555" s="745">
        <v>0.5</v>
      </c>
      <c r="U555" s="701">
        <v>1</v>
      </c>
    </row>
    <row r="556" spans="1:21" ht="14.4" customHeight="1" x14ac:dyDescent="0.3">
      <c r="A556" s="661">
        <v>32</v>
      </c>
      <c r="B556" s="662" t="s">
        <v>592</v>
      </c>
      <c r="C556" s="662" t="s">
        <v>5109</v>
      </c>
      <c r="D556" s="743" t="s">
        <v>7937</v>
      </c>
      <c r="E556" s="744" t="s">
        <v>5144</v>
      </c>
      <c r="F556" s="662" t="s">
        <v>5106</v>
      </c>
      <c r="G556" s="662" t="s">
        <v>5594</v>
      </c>
      <c r="H556" s="662" t="s">
        <v>593</v>
      </c>
      <c r="I556" s="662" t="s">
        <v>5619</v>
      </c>
      <c r="J556" s="662" t="s">
        <v>2227</v>
      </c>
      <c r="K556" s="662" t="s">
        <v>2228</v>
      </c>
      <c r="L556" s="663">
        <v>131.36000000000001</v>
      </c>
      <c r="M556" s="663">
        <v>131.36000000000001</v>
      </c>
      <c r="N556" s="662">
        <v>1</v>
      </c>
      <c r="O556" s="745">
        <v>0.5</v>
      </c>
      <c r="P556" s="663">
        <v>131.36000000000001</v>
      </c>
      <c r="Q556" s="678">
        <v>1</v>
      </c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32</v>
      </c>
      <c r="B557" s="662" t="s">
        <v>592</v>
      </c>
      <c r="C557" s="662" t="s">
        <v>5109</v>
      </c>
      <c r="D557" s="743" t="s">
        <v>7937</v>
      </c>
      <c r="E557" s="744" t="s">
        <v>5144</v>
      </c>
      <c r="F557" s="662" t="s">
        <v>5106</v>
      </c>
      <c r="G557" s="662" t="s">
        <v>5620</v>
      </c>
      <c r="H557" s="662" t="s">
        <v>593</v>
      </c>
      <c r="I557" s="662" t="s">
        <v>5621</v>
      </c>
      <c r="J557" s="662" t="s">
        <v>5622</v>
      </c>
      <c r="K557" s="662" t="s">
        <v>3688</v>
      </c>
      <c r="L557" s="663">
        <v>510.07</v>
      </c>
      <c r="M557" s="663">
        <v>510.07</v>
      </c>
      <c r="N557" s="662">
        <v>1</v>
      </c>
      <c r="O557" s="745">
        <v>0.5</v>
      </c>
      <c r="P557" s="663">
        <v>510.07</v>
      </c>
      <c r="Q557" s="678">
        <v>1</v>
      </c>
      <c r="R557" s="662">
        <v>1</v>
      </c>
      <c r="S557" s="678">
        <v>1</v>
      </c>
      <c r="T557" s="745">
        <v>0.5</v>
      </c>
      <c r="U557" s="701">
        <v>1</v>
      </c>
    </row>
    <row r="558" spans="1:21" ht="14.4" customHeight="1" x14ac:dyDescent="0.3">
      <c r="A558" s="661">
        <v>32</v>
      </c>
      <c r="B558" s="662" t="s">
        <v>592</v>
      </c>
      <c r="C558" s="662" t="s">
        <v>5109</v>
      </c>
      <c r="D558" s="743" t="s">
        <v>7937</v>
      </c>
      <c r="E558" s="744" t="s">
        <v>5144</v>
      </c>
      <c r="F558" s="662" t="s">
        <v>5106</v>
      </c>
      <c r="G558" s="662" t="s">
        <v>5175</v>
      </c>
      <c r="H558" s="662" t="s">
        <v>2438</v>
      </c>
      <c r="I558" s="662" t="s">
        <v>2679</v>
      </c>
      <c r="J558" s="662" t="s">
        <v>2474</v>
      </c>
      <c r="K558" s="662" t="s">
        <v>4813</v>
      </c>
      <c r="L558" s="663">
        <v>407.55</v>
      </c>
      <c r="M558" s="663">
        <v>407.55</v>
      </c>
      <c r="N558" s="662">
        <v>1</v>
      </c>
      <c r="O558" s="745">
        <v>1</v>
      </c>
      <c r="P558" s="663">
        <v>407.55</v>
      </c>
      <c r="Q558" s="678">
        <v>1</v>
      </c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32</v>
      </c>
      <c r="B559" s="662" t="s">
        <v>592</v>
      </c>
      <c r="C559" s="662" t="s">
        <v>5109</v>
      </c>
      <c r="D559" s="743" t="s">
        <v>7937</v>
      </c>
      <c r="E559" s="744" t="s">
        <v>5144</v>
      </c>
      <c r="F559" s="662" t="s">
        <v>5106</v>
      </c>
      <c r="G559" s="662" t="s">
        <v>5175</v>
      </c>
      <c r="H559" s="662" t="s">
        <v>2438</v>
      </c>
      <c r="I559" s="662" t="s">
        <v>2682</v>
      </c>
      <c r="J559" s="662" t="s">
        <v>2474</v>
      </c>
      <c r="K559" s="662" t="s">
        <v>4816</v>
      </c>
      <c r="L559" s="663">
        <v>543.39</v>
      </c>
      <c r="M559" s="663">
        <v>543.39</v>
      </c>
      <c r="N559" s="662">
        <v>1</v>
      </c>
      <c r="O559" s="745">
        <v>1</v>
      </c>
      <c r="P559" s="663">
        <v>543.39</v>
      </c>
      <c r="Q559" s="678">
        <v>1</v>
      </c>
      <c r="R559" s="662">
        <v>1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32</v>
      </c>
      <c r="B560" s="662" t="s">
        <v>592</v>
      </c>
      <c r="C560" s="662" t="s">
        <v>5109</v>
      </c>
      <c r="D560" s="743" t="s">
        <v>7937</v>
      </c>
      <c r="E560" s="744" t="s">
        <v>5144</v>
      </c>
      <c r="F560" s="662" t="s">
        <v>5106</v>
      </c>
      <c r="G560" s="662" t="s">
        <v>5176</v>
      </c>
      <c r="H560" s="662" t="s">
        <v>593</v>
      </c>
      <c r="I560" s="662" t="s">
        <v>5177</v>
      </c>
      <c r="J560" s="662" t="s">
        <v>5178</v>
      </c>
      <c r="K560" s="662" t="s">
        <v>827</v>
      </c>
      <c r="L560" s="663">
        <v>93.71</v>
      </c>
      <c r="M560" s="663">
        <v>187.42</v>
      </c>
      <c r="N560" s="662">
        <v>2</v>
      </c>
      <c r="O560" s="745">
        <v>1.5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32</v>
      </c>
      <c r="B561" s="662" t="s">
        <v>592</v>
      </c>
      <c r="C561" s="662" t="s">
        <v>5109</v>
      </c>
      <c r="D561" s="743" t="s">
        <v>7937</v>
      </c>
      <c r="E561" s="744" t="s">
        <v>5144</v>
      </c>
      <c r="F561" s="662" t="s">
        <v>5106</v>
      </c>
      <c r="G561" s="662" t="s">
        <v>5176</v>
      </c>
      <c r="H561" s="662" t="s">
        <v>593</v>
      </c>
      <c r="I561" s="662" t="s">
        <v>5365</v>
      </c>
      <c r="J561" s="662" t="s">
        <v>5178</v>
      </c>
      <c r="K561" s="662" t="s">
        <v>830</v>
      </c>
      <c r="L561" s="663">
        <v>301.2</v>
      </c>
      <c r="M561" s="663">
        <v>301.2</v>
      </c>
      <c r="N561" s="662">
        <v>1</v>
      </c>
      <c r="O561" s="745">
        <v>0.5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32</v>
      </c>
      <c r="B562" s="662" t="s">
        <v>592</v>
      </c>
      <c r="C562" s="662" t="s">
        <v>5109</v>
      </c>
      <c r="D562" s="743" t="s">
        <v>7937</v>
      </c>
      <c r="E562" s="744" t="s">
        <v>5144</v>
      </c>
      <c r="F562" s="662" t="s">
        <v>5106</v>
      </c>
      <c r="G562" s="662" t="s">
        <v>5366</v>
      </c>
      <c r="H562" s="662" t="s">
        <v>2438</v>
      </c>
      <c r="I562" s="662" t="s">
        <v>5623</v>
      </c>
      <c r="J562" s="662" t="s">
        <v>5368</v>
      </c>
      <c r="K562" s="662" t="s">
        <v>5624</v>
      </c>
      <c r="L562" s="663">
        <v>167.33</v>
      </c>
      <c r="M562" s="663">
        <v>167.33</v>
      </c>
      <c r="N562" s="662">
        <v>1</v>
      </c>
      <c r="O562" s="745">
        <v>0.5</v>
      </c>
      <c r="P562" s="663">
        <v>167.33</v>
      </c>
      <c r="Q562" s="678">
        <v>1</v>
      </c>
      <c r="R562" s="662">
        <v>1</v>
      </c>
      <c r="S562" s="678">
        <v>1</v>
      </c>
      <c r="T562" s="745">
        <v>0.5</v>
      </c>
      <c r="U562" s="701">
        <v>1</v>
      </c>
    </row>
    <row r="563" spans="1:21" ht="14.4" customHeight="1" x14ac:dyDescent="0.3">
      <c r="A563" s="661">
        <v>32</v>
      </c>
      <c r="B563" s="662" t="s">
        <v>592</v>
      </c>
      <c r="C563" s="662" t="s">
        <v>5109</v>
      </c>
      <c r="D563" s="743" t="s">
        <v>7937</v>
      </c>
      <c r="E563" s="744" t="s">
        <v>5144</v>
      </c>
      <c r="F563" s="662" t="s">
        <v>5106</v>
      </c>
      <c r="G563" s="662" t="s">
        <v>5466</v>
      </c>
      <c r="H563" s="662" t="s">
        <v>2438</v>
      </c>
      <c r="I563" s="662" t="s">
        <v>2819</v>
      </c>
      <c r="J563" s="662" t="s">
        <v>2820</v>
      </c>
      <c r="K563" s="662" t="s">
        <v>2821</v>
      </c>
      <c r="L563" s="663">
        <v>194.26</v>
      </c>
      <c r="M563" s="663">
        <v>194.26</v>
      </c>
      <c r="N563" s="662">
        <v>1</v>
      </c>
      <c r="O563" s="745">
        <v>0.5</v>
      </c>
      <c r="P563" s="663">
        <v>194.26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32</v>
      </c>
      <c r="B564" s="662" t="s">
        <v>592</v>
      </c>
      <c r="C564" s="662" t="s">
        <v>5109</v>
      </c>
      <c r="D564" s="743" t="s">
        <v>7937</v>
      </c>
      <c r="E564" s="744" t="s">
        <v>5144</v>
      </c>
      <c r="F564" s="662" t="s">
        <v>5106</v>
      </c>
      <c r="G564" s="662" t="s">
        <v>5466</v>
      </c>
      <c r="H564" s="662" t="s">
        <v>2438</v>
      </c>
      <c r="I564" s="662" t="s">
        <v>2836</v>
      </c>
      <c r="J564" s="662" t="s">
        <v>2837</v>
      </c>
      <c r="K564" s="662" t="s">
        <v>2831</v>
      </c>
      <c r="L564" s="663">
        <v>127.34</v>
      </c>
      <c r="M564" s="663">
        <v>509.36</v>
      </c>
      <c r="N564" s="662">
        <v>4</v>
      </c>
      <c r="O564" s="745">
        <v>0.5</v>
      </c>
      <c r="P564" s="663">
        <v>509.36</v>
      </c>
      <c r="Q564" s="678">
        <v>1</v>
      </c>
      <c r="R564" s="662">
        <v>4</v>
      </c>
      <c r="S564" s="678">
        <v>1</v>
      </c>
      <c r="T564" s="745">
        <v>0.5</v>
      </c>
      <c r="U564" s="701">
        <v>1</v>
      </c>
    </row>
    <row r="565" spans="1:21" ht="14.4" customHeight="1" x14ac:dyDescent="0.3">
      <c r="A565" s="661">
        <v>32</v>
      </c>
      <c r="B565" s="662" t="s">
        <v>592</v>
      </c>
      <c r="C565" s="662" t="s">
        <v>5109</v>
      </c>
      <c r="D565" s="743" t="s">
        <v>7937</v>
      </c>
      <c r="E565" s="744" t="s">
        <v>5144</v>
      </c>
      <c r="F565" s="662" t="s">
        <v>5106</v>
      </c>
      <c r="G565" s="662" t="s">
        <v>5179</v>
      </c>
      <c r="H565" s="662" t="s">
        <v>593</v>
      </c>
      <c r="I565" s="662" t="s">
        <v>672</v>
      </c>
      <c r="J565" s="662" t="s">
        <v>5371</v>
      </c>
      <c r="K565" s="662" t="s">
        <v>5290</v>
      </c>
      <c r="L565" s="663">
        <v>24.78</v>
      </c>
      <c r="M565" s="663">
        <v>24.78</v>
      </c>
      <c r="N565" s="662">
        <v>1</v>
      </c>
      <c r="O565" s="745">
        <v>0.5</v>
      </c>
      <c r="P565" s="663">
        <v>24.78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32</v>
      </c>
      <c r="B566" s="662" t="s">
        <v>592</v>
      </c>
      <c r="C566" s="662" t="s">
        <v>5109</v>
      </c>
      <c r="D566" s="743" t="s">
        <v>7937</v>
      </c>
      <c r="E566" s="744" t="s">
        <v>5144</v>
      </c>
      <c r="F566" s="662" t="s">
        <v>5106</v>
      </c>
      <c r="G566" s="662" t="s">
        <v>5179</v>
      </c>
      <c r="H566" s="662" t="s">
        <v>593</v>
      </c>
      <c r="I566" s="662" t="s">
        <v>1419</v>
      </c>
      <c r="J566" s="662" t="s">
        <v>5180</v>
      </c>
      <c r="K566" s="662" t="s">
        <v>5181</v>
      </c>
      <c r="L566" s="663">
        <v>99.11</v>
      </c>
      <c r="M566" s="663">
        <v>495.55</v>
      </c>
      <c r="N566" s="662">
        <v>5</v>
      </c>
      <c r="O566" s="745">
        <v>1.5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32</v>
      </c>
      <c r="B567" s="662" t="s">
        <v>592</v>
      </c>
      <c r="C567" s="662" t="s">
        <v>5109</v>
      </c>
      <c r="D567" s="743" t="s">
        <v>7937</v>
      </c>
      <c r="E567" s="744" t="s">
        <v>5144</v>
      </c>
      <c r="F567" s="662" t="s">
        <v>5106</v>
      </c>
      <c r="G567" s="662" t="s">
        <v>5625</v>
      </c>
      <c r="H567" s="662" t="s">
        <v>593</v>
      </c>
      <c r="I567" s="662" t="s">
        <v>5626</v>
      </c>
      <c r="J567" s="662" t="s">
        <v>2382</v>
      </c>
      <c r="K567" s="662" t="s">
        <v>2241</v>
      </c>
      <c r="L567" s="663">
        <v>0</v>
      </c>
      <c r="M567" s="663">
        <v>0</v>
      </c>
      <c r="N567" s="662">
        <v>1</v>
      </c>
      <c r="O567" s="745">
        <v>0.5</v>
      </c>
      <c r="P567" s="663">
        <v>0</v>
      </c>
      <c r="Q567" s="678"/>
      <c r="R567" s="662">
        <v>1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32</v>
      </c>
      <c r="B568" s="662" t="s">
        <v>592</v>
      </c>
      <c r="C568" s="662" t="s">
        <v>5109</v>
      </c>
      <c r="D568" s="743" t="s">
        <v>7937</v>
      </c>
      <c r="E568" s="744" t="s">
        <v>5144</v>
      </c>
      <c r="F568" s="662" t="s">
        <v>5106</v>
      </c>
      <c r="G568" s="662" t="s">
        <v>5305</v>
      </c>
      <c r="H568" s="662" t="s">
        <v>593</v>
      </c>
      <c r="I568" s="662" t="s">
        <v>5407</v>
      </c>
      <c r="J568" s="662" t="s">
        <v>1064</v>
      </c>
      <c r="K568" s="662" t="s">
        <v>5408</v>
      </c>
      <c r="L568" s="663">
        <v>0</v>
      </c>
      <c r="M568" s="663">
        <v>0</v>
      </c>
      <c r="N568" s="662">
        <v>1</v>
      </c>
      <c r="O568" s="745">
        <v>0.5</v>
      </c>
      <c r="P568" s="663">
        <v>0</v>
      </c>
      <c r="Q568" s="678"/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32</v>
      </c>
      <c r="B569" s="662" t="s">
        <v>592</v>
      </c>
      <c r="C569" s="662" t="s">
        <v>5109</v>
      </c>
      <c r="D569" s="743" t="s">
        <v>7937</v>
      </c>
      <c r="E569" s="744" t="s">
        <v>5144</v>
      </c>
      <c r="F569" s="662" t="s">
        <v>5106</v>
      </c>
      <c r="G569" s="662" t="s">
        <v>5377</v>
      </c>
      <c r="H569" s="662" t="s">
        <v>2438</v>
      </c>
      <c r="I569" s="662" t="s">
        <v>4208</v>
      </c>
      <c r="J569" s="662" t="s">
        <v>5066</v>
      </c>
      <c r="K569" s="662" t="s">
        <v>4626</v>
      </c>
      <c r="L569" s="663">
        <v>123.2</v>
      </c>
      <c r="M569" s="663">
        <v>246.4</v>
      </c>
      <c r="N569" s="662">
        <v>2</v>
      </c>
      <c r="O569" s="745">
        <v>1.5</v>
      </c>
      <c r="P569" s="663">
        <v>123.2</v>
      </c>
      <c r="Q569" s="678">
        <v>0.5</v>
      </c>
      <c r="R569" s="662">
        <v>1</v>
      </c>
      <c r="S569" s="678">
        <v>0.5</v>
      </c>
      <c r="T569" s="745">
        <v>0.5</v>
      </c>
      <c r="U569" s="701">
        <v>0.33333333333333331</v>
      </c>
    </row>
    <row r="570" spans="1:21" ht="14.4" customHeight="1" x14ac:dyDescent="0.3">
      <c r="A570" s="661">
        <v>32</v>
      </c>
      <c r="B570" s="662" t="s">
        <v>592</v>
      </c>
      <c r="C570" s="662" t="s">
        <v>5109</v>
      </c>
      <c r="D570" s="743" t="s">
        <v>7937</v>
      </c>
      <c r="E570" s="744" t="s">
        <v>5144</v>
      </c>
      <c r="F570" s="662" t="s">
        <v>5106</v>
      </c>
      <c r="G570" s="662" t="s">
        <v>5182</v>
      </c>
      <c r="H570" s="662" t="s">
        <v>593</v>
      </c>
      <c r="I570" s="662" t="s">
        <v>2928</v>
      </c>
      <c r="J570" s="662" t="s">
        <v>2409</v>
      </c>
      <c r="K570" s="662" t="s">
        <v>5313</v>
      </c>
      <c r="L570" s="663">
        <v>22.44</v>
      </c>
      <c r="M570" s="663">
        <v>22.44</v>
      </c>
      <c r="N570" s="662">
        <v>1</v>
      </c>
      <c r="O570" s="745">
        <v>0.5</v>
      </c>
      <c r="P570" s="663">
        <v>22.44</v>
      </c>
      <c r="Q570" s="678">
        <v>1</v>
      </c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32</v>
      </c>
      <c r="B571" s="662" t="s">
        <v>592</v>
      </c>
      <c r="C571" s="662" t="s">
        <v>5109</v>
      </c>
      <c r="D571" s="743" t="s">
        <v>7937</v>
      </c>
      <c r="E571" s="744" t="s">
        <v>5144</v>
      </c>
      <c r="F571" s="662" t="s">
        <v>5106</v>
      </c>
      <c r="G571" s="662" t="s">
        <v>5182</v>
      </c>
      <c r="H571" s="662" t="s">
        <v>593</v>
      </c>
      <c r="I571" s="662" t="s">
        <v>2977</v>
      </c>
      <c r="J571" s="662" t="s">
        <v>2978</v>
      </c>
      <c r="K571" s="662" t="s">
        <v>5183</v>
      </c>
      <c r="L571" s="663">
        <v>51.21</v>
      </c>
      <c r="M571" s="663">
        <v>102.42</v>
      </c>
      <c r="N571" s="662">
        <v>2</v>
      </c>
      <c r="O571" s="745">
        <v>1</v>
      </c>
      <c r="P571" s="663">
        <v>102.42</v>
      </c>
      <c r="Q571" s="678">
        <v>1</v>
      </c>
      <c r="R571" s="662">
        <v>2</v>
      </c>
      <c r="S571" s="678">
        <v>1</v>
      </c>
      <c r="T571" s="745">
        <v>1</v>
      </c>
      <c r="U571" s="701">
        <v>1</v>
      </c>
    </row>
    <row r="572" spans="1:21" ht="14.4" customHeight="1" x14ac:dyDescent="0.3">
      <c r="A572" s="661">
        <v>32</v>
      </c>
      <c r="B572" s="662" t="s">
        <v>592</v>
      </c>
      <c r="C572" s="662" t="s">
        <v>5109</v>
      </c>
      <c r="D572" s="743" t="s">
        <v>7937</v>
      </c>
      <c r="E572" s="744" t="s">
        <v>5144</v>
      </c>
      <c r="F572" s="662" t="s">
        <v>5106</v>
      </c>
      <c r="G572" s="662" t="s">
        <v>5473</v>
      </c>
      <c r="H572" s="662" t="s">
        <v>2438</v>
      </c>
      <c r="I572" s="662" t="s">
        <v>2639</v>
      </c>
      <c r="J572" s="662" t="s">
        <v>2640</v>
      </c>
      <c r="K572" s="662" t="s">
        <v>2641</v>
      </c>
      <c r="L572" s="663">
        <v>109.97</v>
      </c>
      <c r="M572" s="663">
        <v>109.97</v>
      </c>
      <c r="N572" s="662">
        <v>1</v>
      </c>
      <c r="O572" s="745">
        <v>0.5</v>
      </c>
      <c r="P572" s="663">
        <v>109.97</v>
      </c>
      <c r="Q572" s="678">
        <v>1</v>
      </c>
      <c r="R572" s="662">
        <v>1</v>
      </c>
      <c r="S572" s="678">
        <v>1</v>
      </c>
      <c r="T572" s="745">
        <v>0.5</v>
      </c>
      <c r="U572" s="701">
        <v>1</v>
      </c>
    </row>
    <row r="573" spans="1:21" ht="14.4" customHeight="1" x14ac:dyDescent="0.3">
      <c r="A573" s="661">
        <v>32</v>
      </c>
      <c r="B573" s="662" t="s">
        <v>592</v>
      </c>
      <c r="C573" s="662" t="s">
        <v>5109</v>
      </c>
      <c r="D573" s="743" t="s">
        <v>7937</v>
      </c>
      <c r="E573" s="744" t="s">
        <v>5144</v>
      </c>
      <c r="F573" s="662" t="s">
        <v>5106</v>
      </c>
      <c r="G573" s="662" t="s">
        <v>5322</v>
      </c>
      <c r="H573" s="662" t="s">
        <v>2438</v>
      </c>
      <c r="I573" s="662" t="s">
        <v>2483</v>
      </c>
      <c r="J573" s="662" t="s">
        <v>2484</v>
      </c>
      <c r="K573" s="662" t="s">
        <v>2485</v>
      </c>
      <c r="L573" s="663">
        <v>31.32</v>
      </c>
      <c r="M573" s="663">
        <v>31.32</v>
      </c>
      <c r="N573" s="662">
        <v>1</v>
      </c>
      <c r="O573" s="745">
        <v>1</v>
      </c>
      <c r="P573" s="663">
        <v>31.32</v>
      </c>
      <c r="Q573" s="678">
        <v>1</v>
      </c>
      <c r="R573" s="662">
        <v>1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32</v>
      </c>
      <c r="B574" s="662" t="s">
        <v>592</v>
      </c>
      <c r="C574" s="662" t="s">
        <v>5109</v>
      </c>
      <c r="D574" s="743" t="s">
        <v>7937</v>
      </c>
      <c r="E574" s="744" t="s">
        <v>5144</v>
      </c>
      <c r="F574" s="662" t="s">
        <v>5106</v>
      </c>
      <c r="G574" s="662" t="s">
        <v>5323</v>
      </c>
      <c r="H574" s="662" t="s">
        <v>593</v>
      </c>
      <c r="I574" s="662" t="s">
        <v>5326</v>
      </c>
      <c r="J574" s="662" t="s">
        <v>2329</v>
      </c>
      <c r="K574" s="662" t="s">
        <v>1201</v>
      </c>
      <c r="L574" s="663">
        <v>75.22</v>
      </c>
      <c r="M574" s="663">
        <v>75.22</v>
      </c>
      <c r="N574" s="662">
        <v>1</v>
      </c>
      <c r="O574" s="745">
        <v>1</v>
      </c>
      <c r="P574" s="663">
        <v>75.22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32</v>
      </c>
      <c r="B575" s="662" t="s">
        <v>592</v>
      </c>
      <c r="C575" s="662" t="s">
        <v>5109</v>
      </c>
      <c r="D575" s="743" t="s">
        <v>7937</v>
      </c>
      <c r="E575" s="744" t="s">
        <v>5144</v>
      </c>
      <c r="F575" s="662" t="s">
        <v>5106</v>
      </c>
      <c r="G575" s="662" t="s">
        <v>5604</v>
      </c>
      <c r="H575" s="662" t="s">
        <v>593</v>
      </c>
      <c r="I575" s="662" t="s">
        <v>1722</v>
      </c>
      <c r="J575" s="662" t="s">
        <v>1723</v>
      </c>
      <c r="K575" s="662" t="s">
        <v>5605</v>
      </c>
      <c r="L575" s="663">
        <v>32709.68</v>
      </c>
      <c r="M575" s="663">
        <v>32709.68</v>
      </c>
      <c r="N575" s="662">
        <v>1</v>
      </c>
      <c r="O575" s="745">
        <v>0.5</v>
      </c>
      <c r="P575" s="663">
        <v>32709.68</v>
      </c>
      <c r="Q575" s="678">
        <v>1</v>
      </c>
      <c r="R575" s="662">
        <v>1</v>
      </c>
      <c r="S575" s="678">
        <v>1</v>
      </c>
      <c r="T575" s="745">
        <v>0.5</v>
      </c>
      <c r="U575" s="701">
        <v>1</v>
      </c>
    </row>
    <row r="576" spans="1:21" ht="14.4" customHeight="1" x14ac:dyDescent="0.3">
      <c r="A576" s="661">
        <v>32</v>
      </c>
      <c r="B576" s="662" t="s">
        <v>592</v>
      </c>
      <c r="C576" s="662" t="s">
        <v>5109</v>
      </c>
      <c r="D576" s="743" t="s">
        <v>7937</v>
      </c>
      <c r="E576" s="744" t="s">
        <v>5144</v>
      </c>
      <c r="F576" s="662" t="s">
        <v>5106</v>
      </c>
      <c r="G576" s="662" t="s">
        <v>5333</v>
      </c>
      <c r="H576" s="662" t="s">
        <v>2438</v>
      </c>
      <c r="I576" s="662" t="s">
        <v>3200</v>
      </c>
      <c r="J576" s="662" t="s">
        <v>3193</v>
      </c>
      <c r="K576" s="662" t="s">
        <v>4935</v>
      </c>
      <c r="L576" s="663">
        <v>13849.26</v>
      </c>
      <c r="M576" s="663">
        <v>55397.04</v>
      </c>
      <c r="N576" s="662">
        <v>4</v>
      </c>
      <c r="O576" s="745">
        <v>1</v>
      </c>
      <c r="P576" s="663">
        <v>55397.04</v>
      </c>
      <c r="Q576" s="678">
        <v>1</v>
      </c>
      <c r="R576" s="662">
        <v>4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32</v>
      </c>
      <c r="B577" s="662" t="s">
        <v>592</v>
      </c>
      <c r="C577" s="662" t="s">
        <v>5109</v>
      </c>
      <c r="D577" s="743" t="s">
        <v>7937</v>
      </c>
      <c r="E577" s="744" t="s">
        <v>5144</v>
      </c>
      <c r="F577" s="662" t="s">
        <v>5106</v>
      </c>
      <c r="G577" s="662" t="s">
        <v>5333</v>
      </c>
      <c r="H577" s="662" t="s">
        <v>593</v>
      </c>
      <c r="I577" s="662" t="s">
        <v>5627</v>
      </c>
      <c r="J577" s="662" t="s">
        <v>3193</v>
      </c>
      <c r="K577" s="662" t="s">
        <v>3047</v>
      </c>
      <c r="L577" s="663">
        <v>0</v>
      </c>
      <c r="M577" s="663">
        <v>0</v>
      </c>
      <c r="N577" s="662">
        <v>1</v>
      </c>
      <c r="O577" s="745">
        <v>1</v>
      </c>
      <c r="P577" s="663">
        <v>0</v>
      </c>
      <c r="Q577" s="678"/>
      <c r="R577" s="662">
        <v>1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32</v>
      </c>
      <c r="B578" s="662" t="s">
        <v>592</v>
      </c>
      <c r="C578" s="662" t="s">
        <v>5109</v>
      </c>
      <c r="D578" s="743" t="s">
        <v>7937</v>
      </c>
      <c r="E578" s="744" t="s">
        <v>5144</v>
      </c>
      <c r="F578" s="662" t="s">
        <v>5106</v>
      </c>
      <c r="G578" s="662" t="s">
        <v>5381</v>
      </c>
      <c r="H578" s="662" t="s">
        <v>2438</v>
      </c>
      <c r="I578" s="662" t="s">
        <v>3203</v>
      </c>
      <c r="J578" s="662" t="s">
        <v>5055</v>
      </c>
      <c r="K578" s="662" t="s">
        <v>5056</v>
      </c>
      <c r="L578" s="663">
        <v>10386.950000000001</v>
      </c>
      <c r="M578" s="663">
        <v>20773.900000000001</v>
      </c>
      <c r="N578" s="662">
        <v>2</v>
      </c>
      <c r="O578" s="745">
        <v>1</v>
      </c>
      <c r="P578" s="663">
        <v>20773.900000000001</v>
      </c>
      <c r="Q578" s="678">
        <v>1</v>
      </c>
      <c r="R578" s="662">
        <v>2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32</v>
      </c>
      <c r="B579" s="662" t="s">
        <v>592</v>
      </c>
      <c r="C579" s="662" t="s">
        <v>5109</v>
      </c>
      <c r="D579" s="743" t="s">
        <v>7937</v>
      </c>
      <c r="E579" s="744" t="s">
        <v>5144</v>
      </c>
      <c r="F579" s="662" t="s">
        <v>5106</v>
      </c>
      <c r="G579" s="662" t="s">
        <v>5335</v>
      </c>
      <c r="H579" s="662" t="s">
        <v>2438</v>
      </c>
      <c r="I579" s="662" t="s">
        <v>5012</v>
      </c>
      <c r="J579" s="662" t="s">
        <v>2563</v>
      </c>
      <c r="K579" s="662" t="s">
        <v>5013</v>
      </c>
      <c r="L579" s="663">
        <v>133.94</v>
      </c>
      <c r="M579" s="663">
        <v>133.94</v>
      </c>
      <c r="N579" s="662">
        <v>1</v>
      </c>
      <c r="O579" s="745">
        <v>0.5</v>
      </c>
      <c r="P579" s="663">
        <v>133.94</v>
      </c>
      <c r="Q579" s="678">
        <v>1</v>
      </c>
      <c r="R579" s="662">
        <v>1</v>
      </c>
      <c r="S579" s="678">
        <v>1</v>
      </c>
      <c r="T579" s="745">
        <v>0.5</v>
      </c>
      <c r="U579" s="701">
        <v>1</v>
      </c>
    </row>
    <row r="580" spans="1:21" ht="14.4" customHeight="1" x14ac:dyDescent="0.3">
      <c r="A580" s="661">
        <v>32</v>
      </c>
      <c r="B580" s="662" t="s">
        <v>592</v>
      </c>
      <c r="C580" s="662" t="s">
        <v>5109</v>
      </c>
      <c r="D580" s="743" t="s">
        <v>7937</v>
      </c>
      <c r="E580" s="744" t="s">
        <v>5145</v>
      </c>
      <c r="F580" s="662" t="s">
        <v>5106</v>
      </c>
      <c r="G580" s="662" t="s">
        <v>5151</v>
      </c>
      <c r="H580" s="662" t="s">
        <v>593</v>
      </c>
      <c r="I580" s="662" t="s">
        <v>1618</v>
      </c>
      <c r="J580" s="662" t="s">
        <v>1619</v>
      </c>
      <c r="K580" s="662" t="s">
        <v>1577</v>
      </c>
      <c r="L580" s="663">
        <v>263.26</v>
      </c>
      <c r="M580" s="663">
        <v>2632.6</v>
      </c>
      <c r="N580" s="662">
        <v>10</v>
      </c>
      <c r="O580" s="745">
        <v>5</v>
      </c>
      <c r="P580" s="663">
        <v>1579.56</v>
      </c>
      <c r="Q580" s="678">
        <v>0.6</v>
      </c>
      <c r="R580" s="662">
        <v>6</v>
      </c>
      <c r="S580" s="678">
        <v>0.6</v>
      </c>
      <c r="T580" s="745">
        <v>3</v>
      </c>
      <c r="U580" s="701">
        <v>0.6</v>
      </c>
    </row>
    <row r="581" spans="1:21" ht="14.4" customHeight="1" x14ac:dyDescent="0.3">
      <c r="A581" s="661">
        <v>32</v>
      </c>
      <c r="B581" s="662" t="s">
        <v>592</v>
      </c>
      <c r="C581" s="662" t="s">
        <v>5109</v>
      </c>
      <c r="D581" s="743" t="s">
        <v>7937</v>
      </c>
      <c r="E581" s="744" t="s">
        <v>5145</v>
      </c>
      <c r="F581" s="662" t="s">
        <v>5106</v>
      </c>
      <c r="G581" s="662" t="s">
        <v>5151</v>
      </c>
      <c r="H581" s="662" t="s">
        <v>593</v>
      </c>
      <c r="I581" s="662" t="s">
        <v>1699</v>
      </c>
      <c r="J581" s="662" t="s">
        <v>1700</v>
      </c>
      <c r="K581" s="662" t="s">
        <v>5152</v>
      </c>
      <c r="L581" s="663">
        <v>1295.6400000000001</v>
      </c>
      <c r="M581" s="663">
        <v>5182.5600000000004</v>
      </c>
      <c r="N581" s="662">
        <v>4</v>
      </c>
      <c r="O581" s="745">
        <v>2.5</v>
      </c>
      <c r="P581" s="663">
        <v>3886.92</v>
      </c>
      <c r="Q581" s="678">
        <v>0.75</v>
      </c>
      <c r="R581" s="662">
        <v>3</v>
      </c>
      <c r="S581" s="678">
        <v>0.75</v>
      </c>
      <c r="T581" s="745">
        <v>2</v>
      </c>
      <c r="U581" s="701">
        <v>0.8</v>
      </c>
    </row>
    <row r="582" spans="1:21" ht="14.4" customHeight="1" x14ac:dyDescent="0.3">
      <c r="A582" s="661">
        <v>32</v>
      </c>
      <c r="B582" s="662" t="s">
        <v>592</v>
      </c>
      <c r="C582" s="662" t="s">
        <v>5109</v>
      </c>
      <c r="D582" s="743" t="s">
        <v>7937</v>
      </c>
      <c r="E582" s="744" t="s">
        <v>5145</v>
      </c>
      <c r="F582" s="662" t="s">
        <v>5106</v>
      </c>
      <c r="G582" s="662" t="s">
        <v>5155</v>
      </c>
      <c r="H582" s="662" t="s">
        <v>593</v>
      </c>
      <c r="I582" s="662" t="s">
        <v>720</v>
      </c>
      <c r="J582" s="662" t="s">
        <v>721</v>
      </c>
      <c r="K582" s="662" t="s">
        <v>5156</v>
      </c>
      <c r="L582" s="663">
        <v>40.58</v>
      </c>
      <c r="M582" s="663">
        <v>121.74</v>
      </c>
      <c r="N582" s="662">
        <v>3</v>
      </c>
      <c r="O582" s="745">
        <v>1.5</v>
      </c>
      <c r="P582" s="663">
        <v>40.58</v>
      </c>
      <c r="Q582" s="678">
        <v>0.33333333333333331</v>
      </c>
      <c r="R582" s="662">
        <v>1</v>
      </c>
      <c r="S582" s="678">
        <v>0.33333333333333331</v>
      </c>
      <c r="T582" s="745">
        <v>0.5</v>
      </c>
      <c r="U582" s="701">
        <v>0.33333333333333331</v>
      </c>
    </row>
    <row r="583" spans="1:21" ht="14.4" customHeight="1" x14ac:dyDescent="0.3">
      <c r="A583" s="661">
        <v>32</v>
      </c>
      <c r="B583" s="662" t="s">
        <v>592</v>
      </c>
      <c r="C583" s="662" t="s">
        <v>5109</v>
      </c>
      <c r="D583" s="743" t="s">
        <v>7937</v>
      </c>
      <c r="E583" s="744" t="s">
        <v>5145</v>
      </c>
      <c r="F583" s="662" t="s">
        <v>5106</v>
      </c>
      <c r="G583" s="662" t="s">
        <v>5155</v>
      </c>
      <c r="H583" s="662" t="s">
        <v>593</v>
      </c>
      <c r="I583" s="662" t="s">
        <v>5195</v>
      </c>
      <c r="J583" s="662" t="s">
        <v>721</v>
      </c>
      <c r="K583" s="662" t="s">
        <v>5196</v>
      </c>
      <c r="L583" s="663">
        <v>135.25</v>
      </c>
      <c r="M583" s="663">
        <v>541</v>
      </c>
      <c r="N583" s="662">
        <v>4</v>
      </c>
      <c r="O583" s="745">
        <v>2</v>
      </c>
      <c r="P583" s="663">
        <v>541</v>
      </c>
      <c r="Q583" s="678">
        <v>1</v>
      </c>
      <c r="R583" s="662">
        <v>4</v>
      </c>
      <c r="S583" s="678">
        <v>1</v>
      </c>
      <c r="T583" s="745">
        <v>2</v>
      </c>
      <c r="U583" s="701">
        <v>1</v>
      </c>
    </row>
    <row r="584" spans="1:21" ht="14.4" customHeight="1" x14ac:dyDescent="0.3">
      <c r="A584" s="661">
        <v>32</v>
      </c>
      <c r="B584" s="662" t="s">
        <v>592</v>
      </c>
      <c r="C584" s="662" t="s">
        <v>5109</v>
      </c>
      <c r="D584" s="743" t="s">
        <v>7937</v>
      </c>
      <c r="E584" s="744" t="s">
        <v>5145</v>
      </c>
      <c r="F584" s="662" t="s">
        <v>5106</v>
      </c>
      <c r="G584" s="662" t="s">
        <v>5155</v>
      </c>
      <c r="H584" s="662" t="s">
        <v>593</v>
      </c>
      <c r="I584" s="662" t="s">
        <v>740</v>
      </c>
      <c r="J584" s="662" t="s">
        <v>5197</v>
      </c>
      <c r="K584" s="662" t="s">
        <v>1361</v>
      </c>
      <c r="L584" s="663">
        <v>42.85</v>
      </c>
      <c r="M584" s="663">
        <v>171.4</v>
      </c>
      <c r="N584" s="662">
        <v>4</v>
      </c>
      <c r="O584" s="745">
        <v>2</v>
      </c>
      <c r="P584" s="663">
        <v>128.55000000000001</v>
      </c>
      <c r="Q584" s="678">
        <v>0.75</v>
      </c>
      <c r="R584" s="662">
        <v>3</v>
      </c>
      <c r="S584" s="678">
        <v>0.75</v>
      </c>
      <c r="T584" s="745">
        <v>1.5</v>
      </c>
      <c r="U584" s="701">
        <v>0.75</v>
      </c>
    </row>
    <row r="585" spans="1:21" ht="14.4" customHeight="1" x14ac:dyDescent="0.3">
      <c r="A585" s="661">
        <v>32</v>
      </c>
      <c r="B585" s="662" t="s">
        <v>592</v>
      </c>
      <c r="C585" s="662" t="s">
        <v>5109</v>
      </c>
      <c r="D585" s="743" t="s">
        <v>7937</v>
      </c>
      <c r="E585" s="744" t="s">
        <v>5145</v>
      </c>
      <c r="F585" s="662" t="s">
        <v>5106</v>
      </c>
      <c r="G585" s="662" t="s">
        <v>5198</v>
      </c>
      <c r="H585" s="662" t="s">
        <v>2438</v>
      </c>
      <c r="I585" s="662" t="s">
        <v>5199</v>
      </c>
      <c r="J585" s="662" t="s">
        <v>2455</v>
      </c>
      <c r="K585" s="662" t="s">
        <v>5200</v>
      </c>
      <c r="L585" s="663">
        <v>144.01</v>
      </c>
      <c r="M585" s="663">
        <v>144.01</v>
      </c>
      <c r="N585" s="662">
        <v>1</v>
      </c>
      <c r="O585" s="745">
        <v>0.5</v>
      </c>
      <c r="P585" s="663">
        <v>144.01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32</v>
      </c>
      <c r="B586" s="662" t="s">
        <v>592</v>
      </c>
      <c r="C586" s="662" t="s">
        <v>5109</v>
      </c>
      <c r="D586" s="743" t="s">
        <v>7937</v>
      </c>
      <c r="E586" s="744" t="s">
        <v>5145</v>
      </c>
      <c r="F586" s="662" t="s">
        <v>5106</v>
      </c>
      <c r="G586" s="662" t="s">
        <v>5201</v>
      </c>
      <c r="H586" s="662" t="s">
        <v>593</v>
      </c>
      <c r="I586" s="662" t="s">
        <v>5628</v>
      </c>
      <c r="J586" s="662" t="s">
        <v>1182</v>
      </c>
      <c r="K586" s="662" t="s">
        <v>1186</v>
      </c>
      <c r="L586" s="663">
        <v>0</v>
      </c>
      <c r="M586" s="663">
        <v>0</v>
      </c>
      <c r="N586" s="662">
        <v>1</v>
      </c>
      <c r="O586" s="745">
        <v>0.5</v>
      </c>
      <c r="P586" s="663">
        <v>0</v>
      </c>
      <c r="Q586" s="678"/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32</v>
      </c>
      <c r="B587" s="662" t="s">
        <v>592</v>
      </c>
      <c r="C587" s="662" t="s">
        <v>5109</v>
      </c>
      <c r="D587" s="743" t="s">
        <v>7937</v>
      </c>
      <c r="E587" s="744" t="s">
        <v>5145</v>
      </c>
      <c r="F587" s="662" t="s">
        <v>5106</v>
      </c>
      <c r="G587" s="662" t="s">
        <v>5157</v>
      </c>
      <c r="H587" s="662" t="s">
        <v>593</v>
      </c>
      <c r="I587" s="662" t="s">
        <v>5493</v>
      </c>
      <c r="J587" s="662" t="s">
        <v>2406</v>
      </c>
      <c r="K587" s="662" t="s">
        <v>5494</v>
      </c>
      <c r="L587" s="663">
        <v>150.04</v>
      </c>
      <c r="M587" s="663">
        <v>150.04</v>
      </c>
      <c r="N587" s="662">
        <v>1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32</v>
      </c>
      <c r="B588" s="662" t="s">
        <v>592</v>
      </c>
      <c r="C588" s="662" t="s">
        <v>5109</v>
      </c>
      <c r="D588" s="743" t="s">
        <v>7937</v>
      </c>
      <c r="E588" s="744" t="s">
        <v>5145</v>
      </c>
      <c r="F588" s="662" t="s">
        <v>5106</v>
      </c>
      <c r="G588" s="662" t="s">
        <v>5157</v>
      </c>
      <c r="H588" s="662" t="s">
        <v>593</v>
      </c>
      <c r="I588" s="662" t="s">
        <v>5493</v>
      </c>
      <c r="J588" s="662" t="s">
        <v>2406</v>
      </c>
      <c r="K588" s="662" t="s">
        <v>5494</v>
      </c>
      <c r="L588" s="663">
        <v>154.36000000000001</v>
      </c>
      <c r="M588" s="663">
        <v>154.36000000000001</v>
      </c>
      <c r="N588" s="662">
        <v>1</v>
      </c>
      <c r="O588" s="745">
        <v>0.5</v>
      </c>
      <c r="P588" s="663">
        <v>154.36000000000001</v>
      </c>
      <c r="Q588" s="678">
        <v>1</v>
      </c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32</v>
      </c>
      <c r="B589" s="662" t="s">
        <v>592</v>
      </c>
      <c r="C589" s="662" t="s">
        <v>5109</v>
      </c>
      <c r="D589" s="743" t="s">
        <v>7937</v>
      </c>
      <c r="E589" s="744" t="s">
        <v>5145</v>
      </c>
      <c r="F589" s="662" t="s">
        <v>5106</v>
      </c>
      <c r="G589" s="662" t="s">
        <v>5157</v>
      </c>
      <c r="H589" s="662" t="s">
        <v>2438</v>
      </c>
      <c r="I589" s="662" t="s">
        <v>3061</v>
      </c>
      <c r="J589" s="662" t="s">
        <v>2796</v>
      </c>
      <c r="K589" s="662" t="s">
        <v>4879</v>
      </c>
      <c r="L589" s="663">
        <v>150.04</v>
      </c>
      <c r="M589" s="663">
        <v>150.04</v>
      </c>
      <c r="N589" s="662">
        <v>1</v>
      </c>
      <c r="O589" s="745">
        <v>0.5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32</v>
      </c>
      <c r="B590" s="662" t="s">
        <v>592</v>
      </c>
      <c r="C590" s="662" t="s">
        <v>5109</v>
      </c>
      <c r="D590" s="743" t="s">
        <v>7937</v>
      </c>
      <c r="E590" s="744" t="s">
        <v>5145</v>
      </c>
      <c r="F590" s="662" t="s">
        <v>5106</v>
      </c>
      <c r="G590" s="662" t="s">
        <v>5157</v>
      </c>
      <c r="H590" s="662" t="s">
        <v>593</v>
      </c>
      <c r="I590" s="662" t="s">
        <v>5629</v>
      </c>
      <c r="J590" s="662" t="s">
        <v>2406</v>
      </c>
      <c r="K590" s="662" t="s">
        <v>4879</v>
      </c>
      <c r="L590" s="663">
        <v>154.36000000000001</v>
      </c>
      <c r="M590" s="663">
        <v>154.36000000000001</v>
      </c>
      <c r="N590" s="662">
        <v>1</v>
      </c>
      <c r="O590" s="745">
        <v>0.5</v>
      </c>
      <c r="P590" s="663">
        <v>154.36000000000001</v>
      </c>
      <c r="Q590" s="678">
        <v>1</v>
      </c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32</v>
      </c>
      <c r="B591" s="662" t="s">
        <v>592</v>
      </c>
      <c r="C591" s="662" t="s">
        <v>5109</v>
      </c>
      <c r="D591" s="743" t="s">
        <v>7937</v>
      </c>
      <c r="E591" s="744" t="s">
        <v>5145</v>
      </c>
      <c r="F591" s="662" t="s">
        <v>5106</v>
      </c>
      <c r="G591" s="662" t="s">
        <v>5630</v>
      </c>
      <c r="H591" s="662" t="s">
        <v>2438</v>
      </c>
      <c r="I591" s="662" t="s">
        <v>2511</v>
      </c>
      <c r="J591" s="662" t="s">
        <v>2512</v>
      </c>
      <c r="K591" s="662" t="s">
        <v>1270</v>
      </c>
      <c r="L591" s="663">
        <v>35.11</v>
      </c>
      <c r="M591" s="663">
        <v>35.11</v>
      </c>
      <c r="N591" s="662">
        <v>1</v>
      </c>
      <c r="O591" s="745">
        <v>0.5</v>
      </c>
      <c r="P591" s="663">
        <v>35.11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32</v>
      </c>
      <c r="B592" s="662" t="s">
        <v>592</v>
      </c>
      <c r="C592" s="662" t="s">
        <v>5109</v>
      </c>
      <c r="D592" s="743" t="s">
        <v>7937</v>
      </c>
      <c r="E592" s="744" t="s">
        <v>5145</v>
      </c>
      <c r="F592" s="662" t="s">
        <v>5106</v>
      </c>
      <c r="G592" s="662" t="s">
        <v>5204</v>
      </c>
      <c r="H592" s="662" t="s">
        <v>593</v>
      </c>
      <c r="I592" s="662" t="s">
        <v>1009</v>
      </c>
      <c r="J592" s="662" t="s">
        <v>5205</v>
      </c>
      <c r="K592" s="662" t="s">
        <v>5206</v>
      </c>
      <c r="L592" s="663">
        <v>0</v>
      </c>
      <c r="M592" s="663">
        <v>0</v>
      </c>
      <c r="N592" s="662">
        <v>1</v>
      </c>
      <c r="O592" s="745">
        <v>1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32</v>
      </c>
      <c r="B593" s="662" t="s">
        <v>592</v>
      </c>
      <c r="C593" s="662" t="s">
        <v>5109</v>
      </c>
      <c r="D593" s="743" t="s">
        <v>7937</v>
      </c>
      <c r="E593" s="744" t="s">
        <v>5145</v>
      </c>
      <c r="F593" s="662" t="s">
        <v>5106</v>
      </c>
      <c r="G593" s="662" t="s">
        <v>5207</v>
      </c>
      <c r="H593" s="662" t="s">
        <v>593</v>
      </c>
      <c r="I593" s="662" t="s">
        <v>5432</v>
      </c>
      <c r="J593" s="662" t="s">
        <v>5251</v>
      </c>
      <c r="K593" s="662"/>
      <c r="L593" s="663">
        <v>170.52</v>
      </c>
      <c r="M593" s="663">
        <v>170.52</v>
      </c>
      <c r="N593" s="662">
        <v>1</v>
      </c>
      <c r="O593" s="745">
        <v>1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32</v>
      </c>
      <c r="B594" s="662" t="s">
        <v>592</v>
      </c>
      <c r="C594" s="662" t="s">
        <v>5109</v>
      </c>
      <c r="D594" s="743" t="s">
        <v>7937</v>
      </c>
      <c r="E594" s="744" t="s">
        <v>5145</v>
      </c>
      <c r="F594" s="662" t="s">
        <v>5106</v>
      </c>
      <c r="G594" s="662" t="s">
        <v>5212</v>
      </c>
      <c r="H594" s="662" t="s">
        <v>593</v>
      </c>
      <c r="I594" s="662" t="s">
        <v>2938</v>
      </c>
      <c r="J594" s="662" t="s">
        <v>2939</v>
      </c>
      <c r="K594" s="662" t="s">
        <v>2788</v>
      </c>
      <c r="L594" s="663">
        <v>66.819999999999993</v>
      </c>
      <c r="M594" s="663">
        <v>66.819999999999993</v>
      </c>
      <c r="N594" s="662">
        <v>1</v>
      </c>
      <c r="O594" s="745">
        <v>0.5</v>
      </c>
      <c r="P594" s="663">
        <v>66.819999999999993</v>
      </c>
      <c r="Q594" s="678">
        <v>1</v>
      </c>
      <c r="R594" s="662">
        <v>1</v>
      </c>
      <c r="S594" s="678">
        <v>1</v>
      </c>
      <c r="T594" s="745">
        <v>0.5</v>
      </c>
      <c r="U594" s="701">
        <v>1</v>
      </c>
    </row>
    <row r="595" spans="1:21" ht="14.4" customHeight="1" x14ac:dyDescent="0.3">
      <c r="A595" s="661">
        <v>32</v>
      </c>
      <c r="B595" s="662" t="s">
        <v>592</v>
      </c>
      <c r="C595" s="662" t="s">
        <v>5109</v>
      </c>
      <c r="D595" s="743" t="s">
        <v>7937</v>
      </c>
      <c r="E595" s="744" t="s">
        <v>5145</v>
      </c>
      <c r="F595" s="662" t="s">
        <v>5106</v>
      </c>
      <c r="G595" s="662" t="s">
        <v>5158</v>
      </c>
      <c r="H595" s="662" t="s">
        <v>2438</v>
      </c>
      <c r="I595" s="662" t="s">
        <v>2621</v>
      </c>
      <c r="J595" s="662" t="s">
        <v>2622</v>
      </c>
      <c r="K595" s="662" t="s">
        <v>968</v>
      </c>
      <c r="L595" s="663">
        <v>65.989999999999995</v>
      </c>
      <c r="M595" s="663">
        <v>263.95999999999998</v>
      </c>
      <c r="N595" s="662">
        <v>4</v>
      </c>
      <c r="O595" s="745">
        <v>3</v>
      </c>
      <c r="P595" s="663">
        <v>197.96999999999997</v>
      </c>
      <c r="Q595" s="678">
        <v>0.75</v>
      </c>
      <c r="R595" s="662">
        <v>3</v>
      </c>
      <c r="S595" s="678">
        <v>0.75</v>
      </c>
      <c r="T595" s="745">
        <v>2</v>
      </c>
      <c r="U595" s="701">
        <v>0.66666666666666663</v>
      </c>
    </row>
    <row r="596" spans="1:21" ht="14.4" customHeight="1" x14ac:dyDescent="0.3">
      <c r="A596" s="661">
        <v>32</v>
      </c>
      <c r="B596" s="662" t="s">
        <v>592</v>
      </c>
      <c r="C596" s="662" t="s">
        <v>5109</v>
      </c>
      <c r="D596" s="743" t="s">
        <v>7937</v>
      </c>
      <c r="E596" s="744" t="s">
        <v>5145</v>
      </c>
      <c r="F596" s="662" t="s">
        <v>5106</v>
      </c>
      <c r="G596" s="662" t="s">
        <v>5158</v>
      </c>
      <c r="H596" s="662" t="s">
        <v>2438</v>
      </c>
      <c r="I596" s="662" t="s">
        <v>2715</v>
      </c>
      <c r="J596" s="662" t="s">
        <v>2466</v>
      </c>
      <c r="K596" s="662" t="s">
        <v>1128</v>
      </c>
      <c r="L596" s="663">
        <v>132</v>
      </c>
      <c r="M596" s="663">
        <v>132</v>
      </c>
      <c r="N596" s="662">
        <v>1</v>
      </c>
      <c r="O596" s="745">
        <v>1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32</v>
      </c>
      <c r="B597" s="662" t="s">
        <v>592</v>
      </c>
      <c r="C597" s="662" t="s">
        <v>5109</v>
      </c>
      <c r="D597" s="743" t="s">
        <v>7937</v>
      </c>
      <c r="E597" s="744" t="s">
        <v>5145</v>
      </c>
      <c r="F597" s="662" t="s">
        <v>5106</v>
      </c>
      <c r="G597" s="662" t="s">
        <v>5213</v>
      </c>
      <c r="H597" s="662" t="s">
        <v>593</v>
      </c>
      <c r="I597" s="662" t="s">
        <v>5214</v>
      </c>
      <c r="J597" s="662" t="s">
        <v>5215</v>
      </c>
      <c r="K597" s="662" t="s">
        <v>5216</v>
      </c>
      <c r="L597" s="663">
        <v>344</v>
      </c>
      <c r="M597" s="663">
        <v>1032</v>
      </c>
      <c r="N597" s="662">
        <v>3</v>
      </c>
      <c r="O597" s="745">
        <v>1</v>
      </c>
      <c r="P597" s="663">
        <v>1032</v>
      </c>
      <c r="Q597" s="678">
        <v>1</v>
      </c>
      <c r="R597" s="662">
        <v>3</v>
      </c>
      <c r="S597" s="678">
        <v>1</v>
      </c>
      <c r="T597" s="745">
        <v>1</v>
      </c>
      <c r="U597" s="701">
        <v>1</v>
      </c>
    </row>
    <row r="598" spans="1:21" ht="14.4" customHeight="1" x14ac:dyDescent="0.3">
      <c r="A598" s="661">
        <v>32</v>
      </c>
      <c r="B598" s="662" t="s">
        <v>592</v>
      </c>
      <c r="C598" s="662" t="s">
        <v>5109</v>
      </c>
      <c r="D598" s="743" t="s">
        <v>7937</v>
      </c>
      <c r="E598" s="744" t="s">
        <v>5145</v>
      </c>
      <c r="F598" s="662" t="s">
        <v>5106</v>
      </c>
      <c r="G598" s="662" t="s">
        <v>5213</v>
      </c>
      <c r="H598" s="662" t="s">
        <v>593</v>
      </c>
      <c r="I598" s="662" t="s">
        <v>5217</v>
      </c>
      <c r="J598" s="662" t="s">
        <v>5215</v>
      </c>
      <c r="K598" s="662" t="s">
        <v>1760</v>
      </c>
      <c r="L598" s="663">
        <v>0</v>
      </c>
      <c r="M598" s="663">
        <v>0</v>
      </c>
      <c r="N598" s="662">
        <v>1</v>
      </c>
      <c r="O598" s="745">
        <v>0.5</v>
      </c>
      <c r="P598" s="663"/>
      <c r="Q598" s="678"/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32</v>
      </c>
      <c r="B599" s="662" t="s">
        <v>592</v>
      </c>
      <c r="C599" s="662" t="s">
        <v>5109</v>
      </c>
      <c r="D599" s="743" t="s">
        <v>7937</v>
      </c>
      <c r="E599" s="744" t="s">
        <v>5145</v>
      </c>
      <c r="F599" s="662" t="s">
        <v>5106</v>
      </c>
      <c r="G599" s="662" t="s">
        <v>5631</v>
      </c>
      <c r="H599" s="662" t="s">
        <v>593</v>
      </c>
      <c r="I599" s="662" t="s">
        <v>1233</v>
      </c>
      <c r="J599" s="662" t="s">
        <v>1234</v>
      </c>
      <c r="K599" s="662" t="s">
        <v>5632</v>
      </c>
      <c r="L599" s="663">
        <v>43.76</v>
      </c>
      <c r="M599" s="663">
        <v>43.76</v>
      </c>
      <c r="N599" s="662">
        <v>1</v>
      </c>
      <c r="O599" s="745">
        <v>1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32</v>
      </c>
      <c r="B600" s="662" t="s">
        <v>592</v>
      </c>
      <c r="C600" s="662" t="s">
        <v>5109</v>
      </c>
      <c r="D600" s="743" t="s">
        <v>7937</v>
      </c>
      <c r="E600" s="744" t="s">
        <v>5145</v>
      </c>
      <c r="F600" s="662" t="s">
        <v>5106</v>
      </c>
      <c r="G600" s="662" t="s">
        <v>5159</v>
      </c>
      <c r="H600" s="662" t="s">
        <v>593</v>
      </c>
      <c r="I600" s="662" t="s">
        <v>5633</v>
      </c>
      <c r="J600" s="662" t="s">
        <v>779</v>
      </c>
      <c r="K600" s="662" t="s">
        <v>2225</v>
      </c>
      <c r="L600" s="663">
        <v>0</v>
      </c>
      <c r="M600" s="663">
        <v>0</v>
      </c>
      <c r="N600" s="662">
        <v>1</v>
      </c>
      <c r="O600" s="745">
        <v>1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32</v>
      </c>
      <c r="B601" s="662" t="s">
        <v>592</v>
      </c>
      <c r="C601" s="662" t="s">
        <v>5109</v>
      </c>
      <c r="D601" s="743" t="s">
        <v>7937</v>
      </c>
      <c r="E601" s="744" t="s">
        <v>5145</v>
      </c>
      <c r="F601" s="662" t="s">
        <v>5106</v>
      </c>
      <c r="G601" s="662" t="s">
        <v>5218</v>
      </c>
      <c r="H601" s="662" t="s">
        <v>593</v>
      </c>
      <c r="I601" s="662" t="s">
        <v>1835</v>
      </c>
      <c r="J601" s="662" t="s">
        <v>1162</v>
      </c>
      <c r="K601" s="662" t="s">
        <v>5634</v>
      </c>
      <c r="L601" s="663">
        <v>815.1</v>
      </c>
      <c r="M601" s="663">
        <v>2445.3000000000002</v>
      </c>
      <c r="N601" s="662">
        <v>3</v>
      </c>
      <c r="O601" s="745">
        <v>1</v>
      </c>
      <c r="P601" s="663">
        <v>2445.3000000000002</v>
      </c>
      <c r="Q601" s="678">
        <v>1</v>
      </c>
      <c r="R601" s="662">
        <v>3</v>
      </c>
      <c r="S601" s="678">
        <v>1</v>
      </c>
      <c r="T601" s="745">
        <v>1</v>
      </c>
      <c r="U601" s="701">
        <v>1</v>
      </c>
    </row>
    <row r="602" spans="1:21" ht="14.4" customHeight="1" x14ac:dyDescent="0.3">
      <c r="A602" s="661">
        <v>32</v>
      </c>
      <c r="B602" s="662" t="s">
        <v>592</v>
      </c>
      <c r="C602" s="662" t="s">
        <v>5109</v>
      </c>
      <c r="D602" s="743" t="s">
        <v>7937</v>
      </c>
      <c r="E602" s="744" t="s">
        <v>5145</v>
      </c>
      <c r="F602" s="662" t="s">
        <v>5106</v>
      </c>
      <c r="G602" s="662" t="s">
        <v>5218</v>
      </c>
      <c r="H602" s="662" t="s">
        <v>593</v>
      </c>
      <c r="I602" s="662" t="s">
        <v>1161</v>
      </c>
      <c r="J602" s="662" t="s">
        <v>1162</v>
      </c>
      <c r="K602" s="662" t="s">
        <v>5219</v>
      </c>
      <c r="L602" s="663">
        <v>923.74</v>
      </c>
      <c r="M602" s="663">
        <v>1847.48</v>
      </c>
      <c r="N602" s="662">
        <v>2</v>
      </c>
      <c r="O602" s="745">
        <v>1</v>
      </c>
      <c r="P602" s="663">
        <v>1847.48</v>
      </c>
      <c r="Q602" s="678">
        <v>1</v>
      </c>
      <c r="R602" s="662">
        <v>2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32</v>
      </c>
      <c r="B603" s="662" t="s">
        <v>592</v>
      </c>
      <c r="C603" s="662" t="s">
        <v>5109</v>
      </c>
      <c r="D603" s="743" t="s">
        <v>7937</v>
      </c>
      <c r="E603" s="744" t="s">
        <v>5145</v>
      </c>
      <c r="F603" s="662" t="s">
        <v>5106</v>
      </c>
      <c r="G603" s="662" t="s">
        <v>5160</v>
      </c>
      <c r="H603" s="662" t="s">
        <v>593</v>
      </c>
      <c r="I603" s="662" t="s">
        <v>3159</v>
      </c>
      <c r="J603" s="662" t="s">
        <v>3160</v>
      </c>
      <c r="K603" s="662" t="s">
        <v>4933</v>
      </c>
      <c r="L603" s="663">
        <v>2991.23</v>
      </c>
      <c r="M603" s="663">
        <v>20938.61</v>
      </c>
      <c r="N603" s="662">
        <v>7</v>
      </c>
      <c r="O603" s="745">
        <v>4.5</v>
      </c>
      <c r="P603" s="663">
        <v>11964.92</v>
      </c>
      <c r="Q603" s="678">
        <v>0.5714285714285714</v>
      </c>
      <c r="R603" s="662">
        <v>4</v>
      </c>
      <c r="S603" s="678">
        <v>0.5714285714285714</v>
      </c>
      <c r="T603" s="745">
        <v>2.5</v>
      </c>
      <c r="U603" s="701">
        <v>0.55555555555555558</v>
      </c>
    </row>
    <row r="604" spans="1:21" ht="14.4" customHeight="1" x14ac:dyDescent="0.3">
      <c r="A604" s="661">
        <v>32</v>
      </c>
      <c r="B604" s="662" t="s">
        <v>592</v>
      </c>
      <c r="C604" s="662" t="s">
        <v>5109</v>
      </c>
      <c r="D604" s="743" t="s">
        <v>7937</v>
      </c>
      <c r="E604" s="744" t="s">
        <v>5145</v>
      </c>
      <c r="F604" s="662" t="s">
        <v>5106</v>
      </c>
      <c r="G604" s="662" t="s">
        <v>5160</v>
      </c>
      <c r="H604" s="662" t="s">
        <v>593</v>
      </c>
      <c r="I604" s="662" t="s">
        <v>5161</v>
      </c>
      <c r="J604" s="662" t="s">
        <v>3160</v>
      </c>
      <c r="K604" s="662" t="s">
        <v>5162</v>
      </c>
      <c r="L604" s="663">
        <v>748.21</v>
      </c>
      <c r="M604" s="663">
        <v>5985.68</v>
      </c>
      <c r="N604" s="662">
        <v>8</v>
      </c>
      <c r="O604" s="745">
        <v>3.5</v>
      </c>
      <c r="P604" s="663">
        <v>5237.47</v>
      </c>
      <c r="Q604" s="678">
        <v>0.875</v>
      </c>
      <c r="R604" s="662">
        <v>7</v>
      </c>
      <c r="S604" s="678">
        <v>0.875</v>
      </c>
      <c r="T604" s="745">
        <v>3</v>
      </c>
      <c r="U604" s="701">
        <v>0.8571428571428571</v>
      </c>
    </row>
    <row r="605" spans="1:21" ht="14.4" customHeight="1" x14ac:dyDescent="0.3">
      <c r="A605" s="661">
        <v>32</v>
      </c>
      <c r="B605" s="662" t="s">
        <v>592</v>
      </c>
      <c r="C605" s="662" t="s">
        <v>5109</v>
      </c>
      <c r="D605" s="743" t="s">
        <v>7937</v>
      </c>
      <c r="E605" s="744" t="s">
        <v>5145</v>
      </c>
      <c r="F605" s="662" t="s">
        <v>5106</v>
      </c>
      <c r="G605" s="662" t="s">
        <v>5231</v>
      </c>
      <c r="H605" s="662" t="s">
        <v>593</v>
      </c>
      <c r="I605" s="662" t="s">
        <v>5635</v>
      </c>
      <c r="J605" s="662" t="s">
        <v>5233</v>
      </c>
      <c r="K605" s="662" t="s">
        <v>5636</v>
      </c>
      <c r="L605" s="663">
        <v>98.29</v>
      </c>
      <c r="M605" s="663">
        <v>98.29</v>
      </c>
      <c r="N605" s="662">
        <v>1</v>
      </c>
      <c r="O605" s="745">
        <v>0.5</v>
      </c>
      <c r="P605" s="663">
        <v>98.29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32</v>
      </c>
      <c r="B606" s="662" t="s">
        <v>592</v>
      </c>
      <c r="C606" s="662" t="s">
        <v>5109</v>
      </c>
      <c r="D606" s="743" t="s">
        <v>7937</v>
      </c>
      <c r="E606" s="744" t="s">
        <v>5145</v>
      </c>
      <c r="F606" s="662" t="s">
        <v>5106</v>
      </c>
      <c r="G606" s="662" t="s">
        <v>5231</v>
      </c>
      <c r="H606" s="662" t="s">
        <v>593</v>
      </c>
      <c r="I606" s="662" t="s">
        <v>5235</v>
      </c>
      <c r="J606" s="662" t="s">
        <v>5236</v>
      </c>
      <c r="K606" s="662" t="s">
        <v>5237</v>
      </c>
      <c r="L606" s="663">
        <v>0</v>
      </c>
      <c r="M606" s="663">
        <v>0</v>
      </c>
      <c r="N606" s="662">
        <v>1</v>
      </c>
      <c r="O606" s="745">
        <v>0.5</v>
      </c>
      <c r="P606" s="663">
        <v>0</v>
      </c>
      <c r="Q606" s="678"/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32</v>
      </c>
      <c r="B607" s="662" t="s">
        <v>592</v>
      </c>
      <c r="C607" s="662" t="s">
        <v>5109</v>
      </c>
      <c r="D607" s="743" t="s">
        <v>7937</v>
      </c>
      <c r="E607" s="744" t="s">
        <v>5145</v>
      </c>
      <c r="F607" s="662" t="s">
        <v>5106</v>
      </c>
      <c r="G607" s="662" t="s">
        <v>5231</v>
      </c>
      <c r="H607" s="662" t="s">
        <v>593</v>
      </c>
      <c r="I607" s="662" t="s">
        <v>1074</v>
      </c>
      <c r="J607" s="662" t="s">
        <v>5236</v>
      </c>
      <c r="K607" s="662" t="s">
        <v>5238</v>
      </c>
      <c r="L607" s="663">
        <v>63.7</v>
      </c>
      <c r="M607" s="663">
        <v>191.10000000000002</v>
      </c>
      <c r="N607" s="662">
        <v>3</v>
      </c>
      <c r="O607" s="745">
        <v>1.5</v>
      </c>
      <c r="P607" s="663">
        <v>191.10000000000002</v>
      </c>
      <c r="Q607" s="678">
        <v>1</v>
      </c>
      <c r="R607" s="662">
        <v>3</v>
      </c>
      <c r="S607" s="678">
        <v>1</v>
      </c>
      <c r="T607" s="745">
        <v>1.5</v>
      </c>
      <c r="U607" s="701">
        <v>1</v>
      </c>
    </row>
    <row r="608" spans="1:21" ht="14.4" customHeight="1" x14ac:dyDescent="0.3">
      <c r="A608" s="661">
        <v>32</v>
      </c>
      <c r="B608" s="662" t="s">
        <v>592</v>
      </c>
      <c r="C608" s="662" t="s">
        <v>5109</v>
      </c>
      <c r="D608" s="743" t="s">
        <v>7937</v>
      </c>
      <c r="E608" s="744" t="s">
        <v>5145</v>
      </c>
      <c r="F608" s="662" t="s">
        <v>5106</v>
      </c>
      <c r="G608" s="662" t="s">
        <v>5241</v>
      </c>
      <c r="H608" s="662" t="s">
        <v>593</v>
      </c>
      <c r="I608" s="662" t="s">
        <v>668</v>
      </c>
      <c r="J608" s="662" t="s">
        <v>5242</v>
      </c>
      <c r="K608" s="662" t="s">
        <v>5243</v>
      </c>
      <c r="L608" s="663">
        <v>30.56</v>
      </c>
      <c r="M608" s="663">
        <v>30.56</v>
      </c>
      <c r="N608" s="662">
        <v>1</v>
      </c>
      <c r="O608" s="745">
        <v>0.5</v>
      </c>
      <c r="P608" s="663">
        <v>30.56</v>
      </c>
      <c r="Q608" s="678">
        <v>1</v>
      </c>
      <c r="R608" s="662">
        <v>1</v>
      </c>
      <c r="S608" s="678">
        <v>1</v>
      </c>
      <c r="T608" s="745">
        <v>0.5</v>
      </c>
      <c r="U608" s="701">
        <v>1</v>
      </c>
    </row>
    <row r="609" spans="1:21" ht="14.4" customHeight="1" x14ac:dyDescent="0.3">
      <c r="A609" s="661">
        <v>32</v>
      </c>
      <c r="B609" s="662" t="s">
        <v>592</v>
      </c>
      <c r="C609" s="662" t="s">
        <v>5109</v>
      </c>
      <c r="D609" s="743" t="s">
        <v>7937</v>
      </c>
      <c r="E609" s="744" t="s">
        <v>5145</v>
      </c>
      <c r="F609" s="662" t="s">
        <v>5106</v>
      </c>
      <c r="G609" s="662" t="s">
        <v>5244</v>
      </c>
      <c r="H609" s="662" t="s">
        <v>593</v>
      </c>
      <c r="I609" s="662" t="s">
        <v>1283</v>
      </c>
      <c r="J609" s="662" t="s">
        <v>1284</v>
      </c>
      <c r="K609" s="662" t="s">
        <v>5245</v>
      </c>
      <c r="L609" s="663">
        <v>420.07</v>
      </c>
      <c r="M609" s="663">
        <v>420.07</v>
      </c>
      <c r="N609" s="662">
        <v>1</v>
      </c>
      <c r="O609" s="745">
        <v>0.5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32</v>
      </c>
      <c r="B610" s="662" t="s">
        <v>592</v>
      </c>
      <c r="C610" s="662" t="s">
        <v>5109</v>
      </c>
      <c r="D610" s="743" t="s">
        <v>7937</v>
      </c>
      <c r="E610" s="744" t="s">
        <v>5145</v>
      </c>
      <c r="F610" s="662" t="s">
        <v>5106</v>
      </c>
      <c r="G610" s="662" t="s">
        <v>5426</v>
      </c>
      <c r="H610" s="662" t="s">
        <v>593</v>
      </c>
      <c r="I610" s="662" t="s">
        <v>5427</v>
      </c>
      <c r="J610" s="662" t="s">
        <v>2343</v>
      </c>
      <c r="K610" s="662" t="s">
        <v>2344</v>
      </c>
      <c r="L610" s="663">
        <v>1860.93</v>
      </c>
      <c r="M610" s="663">
        <v>1860.93</v>
      </c>
      <c r="N610" s="662">
        <v>1</v>
      </c>
      <c r="O610" s="745">
        <v>0.5</v>
      </c>
      <c r="P610" s="663">
        <v>1860.93</v>
      </c>
      <c r="Q610" s="678">
        <v>1</v>
      </c>
      <c r="R610" s="662">
        <v>1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32</v>
      </c>
      <c r="B611" s="662" t="s">
        <v>592</v>
      </c>
      <c r="C611" s="662" t="s">
        <v>5109</v>
      </c>
      <c r="D611" s="743" t="s">
        <v>7937</v>
      </c>
      <c r="E611" s="744" t="s">
        <v>5145</v>
      </c>
      <c r="F611" s="662" t="s">
        <v>5106</v>
      </c>
      <c r="G611" s="662" t="s">
        <v>5166</v>
      </c>
      <c r="H611" s="662" t="s">
        <v>593</v>
      </c>
      <c r="I611" s="662" t="s">
        <v>5246</v>
      </c>
      <c r="J611" s="662" t="s">
        <v>811</v>
      </c>
      <c r="K611" s="662" t="s">
        <v>5247</v>
      </c>
      <c r="L611" s="663">
        <v>0</v>
      </c>
      <c r="M611" s="663">
        <v>0</v>
      </c>
      <c r="N611" s="662">
        <v>4</v>
      </c>
      <c r="O611" s="745">
        <v>2.5</v>
      </c>
      <c r="P611" s="663">
        <v>0</v>
      </c>
      <c r="Q611" s="678"/>
      <c r="R611" s="662">
        <v>2</v>
      </c>
      <c r="S611" s="678">
        <v>0.5</v>
      </c>
      <c r="T611" s="745">
        <v>1</v>
      </c>
      <c r="U611" s="701">
        <v>0.4</v>
      </c>
    </row>
    <row r="612" spans="1:21" ht="14.4" customHeight="1" x14ac:dyDescent="0.3">
      <c r="A612" s="661">
        <v>32</v>
      </c>
      <c r="B612" s="662" t="s">
        <v>592</v>
      </c>
      <c r="C612" s="662" t="s">
        <v>5109</v>
      </c>
      <c r="D612" s="743" t="s">
        <v>7937</v>
      </c>
      <c r="E612" s="744" t="s">
        <v>5145</v>
      </c>
      <c r="F612" s="662" t="s">
        <v>5106</v>
      </c>
      <c r="G612" s="662" t="s">
        <v>5166</v>
      </c>
      <c r="H612" s="662" t="s">
        <v>593</v>
      </c>
      <c r="I612" s="662" t="s">
        <v>810</v>
      </c>
      <c r="J612" s="662" t="s">
        <v>811</v>
      </c>
      <c r="K612" s="662" t="s">
        <v>5352</v>
      </c>
      <c r="L612" s="663">
        <v>55.01</v>
      </c>
      <c r="M612" s="663">
        <v>110.02</v>
      </c>
      <c r="N612" s="662">
        <v>2</v>
      </c>
      <c r="O612" s="745">
        <v>1</v>
      </c>
      <c r="P612" s="663">
        <v>55.01</v>
      </c>
      <c r="Q612" s="678">
        <v>0.5</v>
      </c>
      <c r="R612" s="662">
        <v>1</v>
      </c>
      <c r="S612" s="678">
        <v>0.5</v>
      </c>
      <c r="T612" s="745">
        <v>0.5</v>
      </c>
      <c r="U612" s="701">
        <v>0.5</v>
      </c>
    </row>
    <row r="613" spans="1:21" ht="14.4" customHeight="1" x14ac:dyDescent="0.3">
      <c r="A613" s="661">
        <v>32</v>
      </c>
      <c r="B613" s="662" t="s">
        <v>592</v>
      </c>
      <c r="C613" s="662" t="s">
        <v>5109</v>
      </c>
      <c r="D613" s="743" t="s">
        <v>7937</v>
      </c>
      <c r="E613" s="744" t="s">
        <v>5145</v>
      </c>
      <c r="F613" s="662" t="s">
        <v>5106</v>
      </c>
      <c r="G613" s="662" t="s">
        <v>5637</v>
      </c>
      <c r="H613" s="662" t="s">
        <v>593</v>
      </c>
      <c r="I613" s="662" t="s">
        <v>5638</v>
      </c>
      <c r="J613" s="662" t="s">
        <v>5639</v>
      </c>
      <c r="K613" s="662" t="s">
        <v>5640</v>
      </c>
      <c r="L613" s="663">
        <v>183.27</v>
      </c>
      <c r="M613" s="663">
        <v>183.27</v>
      </c>
      <c r="N613" s="662">
        <v>1</v>
      </c>
      <c r="O613" s="745">
        <v>0.5</v>
      </c>
      <c r="P613" s="663">
        <v>183.27</v>
      </c>
      <c r="Q613" s="678">
        <v>1</v>
      </c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32</v>
      </c>
      <c r="B614" s="662" t="s">
        <v>592</v>
      </c>
      <c r="C614" s="662" t="s">
        <v>5109</v>
      </c>
      <c r="D614" s="743" t="s">
        <v>7937</v>
      </c>
      <c r="E614" s="744" t="s">
        <v>5145</v>
      </c>
      <c r="F614" s="662" t="s">
        <v>5106</v>
      </c>
      <c r="G614" s="662" t="s">
        <v>5248</v>
      </c>
      <c r="H614" s="662" t="s">
        <v>593</v>
      </c>
      <c r="I614" s="662" t="s">
        <v>3186</v>
      </c>
      <c r="J614" s="662" t="s">
        <v>3187</v>
      </c>
      <c r="K614" s="662" t="s">
        <v>4933</v>
      </c>
      <c r="L614" s="663">
        <v>588.04999999999995</v>
      </c>
      <c r="M614" s="663">
        <v>1176.0999999999999</v>
      </c>
      <c r="N614" s="662">
        <v>2</v>
      </c>
      <c r="O614" s="745">
        <v>2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32</v>
      </c>
      <c r="B615" s="662" t="s">
        <v>592</v>
      </c>
      <c r="C615" s="662" t="s">
        <v>5109</v>
      </c>
      <c r="D615" s="743" t="s">
        <v>7937</v>
      </c>
      <c r="E615" s="744" t="s">
        <v>5145</v>
      </c>
      <c r="F615" s="662" t="s">
        <v>5106</v>
      </c>
      <c r="G615" s="662" t="s">
        <v>5248</v>
      </c>
      <c r="H615" s="662" t="s">
        <v>593</v>
      </c>
      <c r="I615" s="662" t="s">
        <v>3186</v>
      </c>
      <c r="J615" s="662" t="s">
        <v>3187</v>
      </c>
      <c r="K615" s="662" t="s">
        <v>4933</v>
      </c>
      <c r="L615" s="663">
        <v>879.21</v>
      </c>
      <c r="M615" s="663">
        <v>1758.42</v>
      </c>
      <c r="N615" s="662">
        <v>2</v>
      </c>
      <c r="O615" s="745">
        <v>1</v>
      </c>
      <c r="P615" s="663"/>
      <c r="Q615" s="678">
        <v>0</v>
      </c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32</v>
      </c>
      <c r="B616" s="662" t="s">
        <v>592</v>
      </c>
      <c r="C616" s="662" t="s">
        <v>5109</v>
      </c>
      <c r="D616" s="743" t="s">
        <v>7937</v>
      </c>
      <c r="E616" s="744" t="s">
        <v>5145</v>
      </c>
      <c r="F616" s="662" t="s">
        <v>5106</v>
      </c>
      <c r="G616" s="662" t="s">
        <v>5248</v>
      </c>
      <c r="H616" s="662" t="s">
        <v>593</v>
      </c>
      <c r="I616" s="662" t="s">
        <v>5354</v>
      </c>
      <c r="J616" s="662" t="s">
        <v>3187</v>
      </c>
      <c r="K616" s="662" t="s">
        <v>5355</v>
      </c>
      <c r="L616" s="663">
        <v>0</v>
      </c>
      <c r="M616" s="663">
        <v>0</v>
      </c>
      <c r="N616" s="662">
        <v>1</v>
      </c>
      <c r="O616" s="745">
        <v>1</v>
      </c>
      <c r="P616" s="663"/>
      <c r="Q616" s="678"/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32</v>
      </c>
      <c r="B617" s="662" t="s">
        <v>592</v>
      </c>
      <c r="C617" s="662" t="s">
        <v>5109</v>
      </c>
      <c r="D617" s="743" t="s">
        <v>7937</v>
      </c>
      <c r="E617" s="744" t="s">
        <v>5145</v>
      </c>
      <c r="F617" s="662" t="s">
        <v>5106</v>
      </c>
      <c r="G617" s="662" t="s">
        <v>5641</v>
      </c>
      <c r="H617" s="662" t="s">
        <v>593</v>
      </c>
      <c r="I617" s="662" t="s">
        <v>5642</v>
      </c>
      <c r="J617" s="662" t="s">
        <v>5643</v>
      </c>
      <c r="K617" s="662" t="s">
        <v>5609</v>
      </c>
      <c r="L617" s="663">
        <v>0</v>
      </c>
      <c r="M617" s="663">
        <v>0</v>
      </c>
      <c r="N617" s="662">
        <v>2</v>
      </c>
      <c r="O617" s="745">
        <v>2</v>
      </c>
      <c r="P617" s="663">
        <v>0</v>
      </c>
      <c r="Q617" s="678"/>
      <c r="R617" s="662">
        <v>2</v>
      </c>
      <c r="S617" s="678">
        <v>1</v>
      </c>
      <c r="T617" s="745">
        <v>2</v>
      </c>
      <c r="U617" s="701">
        <v>1</v>
      </c>
    </row>
    <row r="618" spans="1:21" ht="14.4" customHeight="1" x14ac:dyDescent="0.3">
      <c r="A618" s="661">
        <v>32</v>
      </c>
      <c r="B618" s="662" t="s">
        <v>592</v>
      </c>
      <c r="C618" s="662" t="s">
        <v>5109</v>
      </c>
      <c r="D618" s="743" t="s">
        <v>7937</v>
      </c>
      <c r="E618" s="744" t="s">
        <v>5145</v>
      </c>
      <c r="F618" s="662" t="s">
        <v>5106</v>
      </c>
      <c r="G618" s="662" t="s">
        <v>5641</v>
      </c>
      <c r="H618" s="662" t="s">
        <v>593</v>
      </c>
      <c r="I618" s="662" t="s">
        <v>5644</v>
      </c>
      <c r="J618" s="662" t="s">
        <v>5643</v>
      </c>
      <c r="K618" s="662" t="s">
        <v>5645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32</v>
      </c>
      <c r="B619" s="662" t="s">
        <v>592</v>
      </c>
      <c r="C619" s="662" t="s">
        <v>5109</v>
      </c>
      <c r="D619" s="743" t="s">
        <v>7937</v>
      </c>
      <c r="E619" s="744" t="s">
        <v>5145</v>
      </c>
      <c r="F619" s="662" t="s">
        <v>5106</v>
      </c>
      <c r="G619" s="662" t="s">
        <v>5641</v>
      </c>
      <c r="H619" s="662" t="s">
        <v>593</v>
      </c>
      <c r="I619" s="662" t="s">
        <v>5646</v>
      </c>
      <c r="J619" s="662" t="s">
        <v>5647</v>
      </c>
      <c r="K619" s="662" t="s">
        <v>5609</v>
      </c>
      <c r="L619" s="663">
        <v>0</v>
      </c>
      <c r="M619" s="663">
        <v>0</v>
      </c>
      <c r="N619" s="662">
        <v>1</v>
      </c>
      <c r="O619" s="745">
        <v>0.5</v>
      </c>
      <c r="P619" s="663">
        <v>0</v>
      </c>
      <c r="Q619" s="678"/>
      <c r="R619" s="662">
        <v>1</v>
      </c>
      <c r="S619" s="678">
        <v>1</v>
      </c>
      <c r="T619" s="745">
        <v>0.5</v>
      </c>
      <c r="U619" s="701">
        <v>1</v>
      </c>
    </row>
    <row r="620" spans="1:21" ht="14.4" customHeight="1" x14ac:dyDescent="0.3">
      <c r="A620" s="661">
        <v>32</v>
      </c>
      <c r="B620" s="662" t="s">
        <v>592</v>
      </c>
      <c r="C620" s="662" t="s">
        <v>5109</v>
      </c>
      <c r="D620" s="743" t="s">
        <v>7937</v>
      </c>
      <c r="E620" s="744" t="s">
        <v>5145</v>
      </c>
      <c r="F620" s="662" t="s">
        <v>5106</v>
      </c>
      <c r="G620" s="662" t="s">
        <v>5262</v>
      </c>
      <c r="H620" s="662" t="s">
        <v>593</v>
      </c>
      <c r="I620" s="662" t="s">
        <v>2941</v>
      </c>
      <c r="J620" s="662" t="s">
        <v>2942</v>
      </c>
      <c r="K620" s="662" t="s">
        <v>2911</v>
      </c>
      <c r="L620" s="663">
        <v>111.72</v>
      </c>
      <c r="M620" s="663">
        <v>111.72</v>
      </c>
      <c r="N620" s="662">
        <v>1</v>
      </c>
      <c r="O620" s="745">
        <v>0.5</v>
      </c>
      <c r="P620" s="663">
        <v>111.72</v>
      </c>
      <c r="Q620" s="678">
        <v>1</v>
      </c>
      <c r="R620" s="662">
        <v>1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32</v>
      </c>
      <c r="B621" s="662" t="s">
        <v>592</v>
      </c>
      <c r="C621" s="662" t="s">
        <v>5109</v>
      </c>
      <c r="D621" s="743" t="s">
        <v>7937</v>
      </c>
      <c r="E621" s="744" t="s">
        <v>5145</v>
      </c>
      <c r="F621" s="662" t="s">
        <v>5106</v>
      </c>
      <c r="G621" s="662" t="s">
        <v>5262</v>
      </c>
      <c r="H621" s="662" t="s">
        <v>593</v>
      </c>
      <c r="I621" s="662" t="s">
        <v>5648</v>
      </c>
      <c r="J621" s="662" t="s">
        <v>2963</v>
      </c>
      <c r="K621" s="662" t="s">
        <v>5649</v>
      </c>
      <c r="L621" s="663">
        <v>0</v>
      </c>
      <c r="M621" s="663">
        <v>0</v>
      </c>
      <c r="N621" s="662">
        <v>1</v>
      </c>
      <c r="O621" s="745">
        <v>1</v>
      </c>
      <c r="P621" s="663">
        <v>0</v>
      </c>
      <c r="Q621" s="678"/>
      <c r="R621" s="662">
        <v>1</v>
      </c>
      <c r="S621" s="678">
        <v>1</v>
      </c>
      <c r="T621" s="745">
        <v>1</v>
      </c>
      <c r="U621" s="701">
        <v>1</v>
      </c>
    </row>
    <row r="622" spans="1:21" ht="14.4" customHeight="1" x14ac:dyDescent="0.3">
      <c r="A622" s="661">
        <v>32</v>
      </c>
      <c r="B622" s="662" t="s">
        <v>592</v>
      </c>
      <c r="C622" s="662" t="s">
        <v>5109</v>
      </c>
      <c r="D622" s="743" t="s">
        <v>7937</v>
      </c>
      <c r="E622" s="744" t="s">
        <v>5145</v>
      </c>
      <c r="F622" s="662" t="s">
        <v>5106</v>
      </c>
      <c r="G622" s="662" t="s">
        <v>5394</v>
      </c>
      <c r="H622" s="662" t="s">
        <v>593</v>
      </c>
      <c r="I622" s="662" t="s">
        <v>5650</v>
      </c>
      <c r="J622" s="662" t="s">
        <v>5396</v>
      </c>
      <c r="K622" s="662" t="s">
        <v>2452</v>
      </c>
      <c r="L622" s="663">
        <v>0</v>
      </c>
      <c r="M622" s="663">
        <v>0</v>
      </c>
      <c r="N622" s="662">
        <v>1</v>
      </c>
      <c r="O622" s="745">
        <v>0.5</v>
      </c>
      <c r="P622" s="663"/>
      <c r="Q622" s="678"/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32</v>
      </c>
      <c r="B623" s="662" t="s">
        <v>592</v>
      </c>
      <c r="C623" s="662" t="s">
        <v>5109</v>
      </c>
      <c r="D623" s="743" t="s">
        <v>7937</v>
      </c>
      <c r="E623" s="744" t="s">
        <v>5145</v>
      </c>
      <c r="F623" s="662" t="s">
        <v>5106</v>
      </c>
      <c r="G623" s="662" t="s">
        <v>5269</v>
      </c>
      <c r="H623" s="662" t="s">
        <v>593</v>
      </c>
      <c r="I623" s="662" t="s">
        <v>970</v>
      </c>
      <c r="J623" s="662" t="s">
        <v>5270</v>
      </c>
      <c r="K623" s="662" t="s">
        <v>5271</v>
      </c>
      <c r="L623" s="663">
        <v>88.76</v>
      </c>
      <c r="M623" s="663">
        <v>532.56000000000006</v>
      </c>
      <c r="N623" s="662">
        <v>6</v>
      </c>
      <c r="O623" s="745">
        <v>4</v>
      </c>
      <c r="P623" s="663">
        <v>266.28000000000003</v>
      </c>
      <c r="Q623" s="678">
        <v>0.5</v>
      </c>
      <c r="R623" s="662">
        <v>3</v>
      </c>
      <c r="S623" s="678">
        <v>0.5</v>
      </c>
      <c r="T623" s="745">
        <v>2</v>
      </c>
      <c r="U623" s="701">
        <v>0.5</v>
      </c>
    </row>
    <row r="624" spans="1:21" ht="14.4" customHeight="1" x14ac:dyDescent="0.3">
      <c r="A624" s="661">
        <v>32</v>
      </c>
      <c r="B624" s="662" t="s">
        <v>592</v>
      </c>
      <c r="C624" s="662" t="s">
        <v>5109</v>
      </c>
      <c r="D624" s="743" t="s">
        <v>7937</v>
      </c>
      <c r="E624" s="744" t="s">
        <v>5145</v>
      </c>
      <c r="F624" s="662" t="s">
        <v>5106</v>
      </c>
      <c r="G624" s="662" t="s">
        <v>5398</v>
      </c>
      <c r="H624" s="662" t="s">
        <v>593</v>
      </c>
      <c r="I624" s="662" t="s">
        <v>774</v>
      </c>
      <c r="J624" s="662" t="s">
        <v>775</v>
      </c>
      <c r="K624" s="662" t="s">
        <v>5399</v>
      </c>
      <c r="L624" s="663">
        <v>733.55</v>
      </c>
      <c r="M624" s="663">
        <v>733.55</v>
      </c>
      <c r="N624" s="662">
        <v>1</v>
      </c>
      <c r="O624" s="745">
        <v>0.5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32</v>
      </c>
      <c r="B625" s="662" t="s">
        <v>592</v>
      </c>
      <c r="C625" s="662" t="s">
        <v>5109</v>
      </c>
      <c r="D625" s="743" t="s">
        <v>7937</v>
      </c>
      <c r="E625" s="744" t="s">
        <v>5145</v>
      </c>
      <c r="F625" s="662" t="s">
        <v>5106</v>
      </c>
      <c r="G625" s="662" t="s">
        <v>5398</v>
      </c>
      <c r="H625" s="662" t="s">
        <v>593</v>
      </c>
      <c r="I625" s="662" t="s">
        <v>5543</v>
      </c>
      <c r="J625" s="662" t="s">
        <v>775</v>
      </c>
      <c r="K625" s="662" t="s">
        <v>5544</v>
      </c>
      <c r="L625" s="663">
        <v>0</v>
      </c>
      <c r="M625" s="663">
        <v>0</v>
      </c>
      <c r="N625" s="662">
        <v>1</v>
      </c>
      <c r="O625" s="745">
        <v>1</v>
      </c>
      <c r="P625" s="663">
        <v>0</v>
      </c>
      <c r="Q625" s="678"/>
      <c r="R625" s="662">
        <v>1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32</v>
      </c>
      <c r="B626" s="662" t="s">
        <v>592</v>
      </c>
      <c r="C626" s="662" t="s">
        <v>5109</v>
      </c>
      <c r="D626" s="743" t="s">
        <v>7937</v>
      </c>
      <c r="E626" s="744" t="s">
        <v>5145</v>
      </c>
      <c r="F626" s="662" t="s">
        <v>5106</v>
      </c>
      <c r="G626" s="662" t="s">
        <v>5361</v>
      </c>
      <c r="H626" s="662" t="s">
        <v>2438</v>
      </c>
      <c r="I626" s="662" t="s">
        <v>2647</v>
      </c>
      <c r="J626" s="662" t="s">
        <v>4959</v>
      </c>
      <c r="K626" s="662" t="s">
        <v>4964</v>
      </c>
      <c r="L626" s="663">
        <v>133.63999999999999</v>
      </c>
      <c r="M626" s="663">
        <v>133.63999999999999</v>
      </c>
      <c r="N626" s="662">
        <v>1</v>
      </c>
      <c r="O626" s="745">
        <v>0.5</v>
      </c>
      <c r="P626" s="663">
        <v>133.63999999999999</v>
      </c>
      <c r="Q626" s="678">
        <v>1</v>
      </c>
      <c r="R626" s="662">
        <v>1</v>
      </c>
      <c r="S626" s="678">
        <v>1</v>
      </c>
      <c r="T626" s="745">
        <v>0.5</v>
      </c>
      <c r="U626" s="701">
        <v>1</v>
      </c>
    </row>
    <row r="627" spans="1:21" ht="14.4" customHeight="1" x14ac:dyDescent="0.3">
      <c r="A627" s="661">
        <v>32</v>
      </c>
      <c r="B627" s="662" t="s">
        <v>592</v>
      </c>
      <c r="C627" s="662" t="s">
        <v>5109</v>
      </c>
      <c r="D627" s="743" t="s">
        <v>7937</v>
      </c>
      <c r="E627" s="744" t="s">
        <v>5145</v>
      </c>
      <c r="F627" s="662" t="s">
        <v>5106</v>
      </c>
      <c r="G627" s="662" t="s">
        <v>5272</v>
      </c>
      <c r="H627" s="662" t="s">
        <v>593</v>
      </c>
      <c r="I627" s="662" t="s">
        <v>1348</v>
      </c>
      <c r="J627" s="662" t="s">
        <v>1349</v>
      </c>
      <c r="K627" s="662" t="s">
        <v>1350</v>
      </c>
      <c r="L627" s="663">
        <v>0</v>
      </c>
      <c r="M627" s="663">
        <v>0</v>
      </c>
      <c r="N627" s="662">
        <v>2</v>
      </c>
      <c r="O627" s="745">
        <v>1</v>
      </c>
      <c r="P627" s="663">
        <v>0</v>
      </c>
      <c r="Q627" s="678"/>
      <c r="R627" s="662">
        <v>1</v>
      </c>
      <c r="S627" s="678">
        <v>0.5</v>
      </c>
      <c r="T627" s="745">
        <v>0.5</v>
      </c>
      <c r="U627" s="701">
        <v>0.5</v>
      </c>
    </row>
    <row r="628" spans="1:21" ht="14.4" customHeight="1" x14ac:dyDescent="0.3">
      <c r="A628" s="661">
        <v>32</v>
      </c>
      <c r="B628" s="662" t="s">
        <v>592</v>
      </c>
      <c r="C628" s="662" t="s">
        <v>5109</v>
      </c>
      <c r="D628" s="743" t="s">
        <v>7937</v>
      </c>
      <c r="E628" s="744" t="s">
        <v>5145</v>
      </c>
      <c r="F628" s="662" t="s">
        <v>5106</v>
      </c>
      <c r="G628" s="662" t="s">
        <v>5272</v>
      </c>
      <c r="H628" s="662" t="s">
        <v>593</v>
      </c>
      <c r="I628" s="662" t="s">
        <v>1095</v>
      </c>
      <c r="J628" s="662" t="s">
        <v>1349</v>
      </c>
      <c r="K628" s="662" t="s">
        <v>5545</v>
      </c>
      <c r="L628" s="663">
        <v>0</v>
      </c>
      <c r="M628" s="663">
        <v>0</v>
      </c>
      <c r="N628" s="662">
        <v>1</v>
      </c>
      <c r="O628" s="745">
        <v>0.5</v>
      </c>
      <c r="P628" s="663">
        <v>0</v>
      </c>
      <c r="Q628" s="678"/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32</v>
      </c>
      <c r="B629" s="662" t="s">
        <v>592</v>
      </c>
      <c r="C629" s="662" t="s">
        <v>5109</v>
      </c>
      <c r="D629" s="743" t="s">
        <v>7937</v>
      </c>
      <c r="E629" s="744" t="s">
        <v>5145</v>
      </c>
      <c r="F629" s="662" t="s">
        <v>5106</v>
      </c>
      <c r="G629" s="662" t="s">
        <v>5443</v>
      </c>
      <c r="H629" s="662" t="s">
        <v>2438</v>
      </c>
      <c r="I629" s="662" t="s">
        <v>5651</v>
      </c>
      <c r="J629" s="662" t="s">
        <v>2584</v>
      </c>
      <c r="K629" s="662" t="s">
        <v>5652</v>
      </c>
      <c r="L629" s="663">
        <v>54.98</v>
      </c>
      <c r="M629" s="663">
        <v>54.98</v>
      </c>
      <c r="N629" s="662">
        <v>1</v>
      </c>
      <c r="O629" s="745">
        <v>0.5</v>
      </c>
      <c r="P629" s="663">
        <v>54.98</v>
      </c>
      <c r="Q629" s="678">
        <v>1</v>
      </c>
      <c r="R629" s="662">
        <v>1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32</v>
      </c>
      <c r="B630" s="662" t="s">
        <v>592</v>
      </c>
      <c r="C630" s="662" t="s">
        <v>5109</v>
      </c>
      <c r="D630" s="743" t="s">
        <v>7937</v>
      </c>
      <c r="E630" s="744" t="s">
        <v>5145</v>
      </c>
      <c r="F630" s="662" t="s">
        <v>5106</v>
      </c>
      <c r="G630" s="662" t="s">
        <v>5653</v>
      </c>
      <c r="H630" s="662" t="s">
        <v>593</v>
      </c>
      <c r="I630" s="662" t="s">
        <v>5654</v>
      </c>
      <c r="J630" s="662" t="s">
        <v>1561</v>
      </c>
      <c r="K630" s="662" t="s">
        <v>1562</v>
      </c>
      <c r="L630" s="663">
        <v>94.04</v>
      </c>
      <c r="M630" s="663">
        <v>94.04</v>
      </c>
      <c r="N630" s="662">
        <v>1</v>
      </c>
      <c r="O630" s="745">
        <v>0.5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32</v>
      </c>
      <c r="B631" s="662" t="s">
        <v>592</v>
      </c>
      <c r="C631" s="662" t="s">
        <v>5109</v>
      </c>
      <c r="D631" s="743" t="s">
        <v>7937</v>
      </c>
      <c r="E631" s="744" t="s">
        <v>5145</v>
      </c>
      <c r="F631" s="662" t="s">
        <v>5106</v>
      </c>
      <c r="G631" s="662" t="s">
        <v>5281</v>
      </c>
      <c r="H631" s="662" t="s">
        <v>2438</v>
      </c>
      <c r="I631" s="662" t="s">
        <v>2529</v>
      </c>
      <c r="J631" s="662" t="s">
        <v>2530</v>
      </c>
      <c r="K631" s="662" t="s">
        <v>4806</v>
      </c>
      <c r="L631" s="663">
        <v>50.85</v>
      </c>
      <c r="M631" s="663">
        <v>50.85</v>
      </c>
      <c r="N631" s="662">
        <v>1</v>
      </c>
      <c r="O631" s="745">
        <v>0.5</v>
      </c>
      <c r="P631" s="663">
        <v>50.85</v>
      </c>
      <c r="Q631" s="678">
        <v>1</v>
      </c>
      <c r="R631" s="662">
        <v>1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32</v>
      </c>
      <c r="B632" s="662" t="s">
        <v>592</v>
      </c>
      <c r="C632" s="662" t="s">
        <v>5109</v>
      </c>
      <c r="D632" s="743" t="s">
        <v>7937</v>
      </c>
      <c r="E632" s="744" t="s">
        <v>5145</v>
      </c>
      <c r="F632" s="662" t="s">
        <v>5106</v>
      </c>
      <c r="G632" s="662" t="s">
        <v>5282</v>
      </c>
      <c r="H632" s="662" t="s">
        <v>593</v>
      </c>
      <c r="I632" s="662" t="s">
        <v>1037</v>
      </c>
      <c r="J632" s="662" t="s">
        <v>5283</v>
      </c>
      <c r="K632" s="662" t="s">
        <v>5284</v>
      </c>
      <c r="L632" s="663">
        <v>53.57</v>
      </c>
      <c r="M632" s="663">
        <v>53.57</v>
      </c>
      <c r="N632" s="662">
        <v>1</v>
      </c>
      <c r="O632" s="745">
        <v>0.5</v>
      </c>
      <c r="P632" s="663">
        <v>53.57</v>
      </c>
      <c r="Q632" s="678">
        <v>1</v>
      </c>
      <c r="R632" s="662">
        <v>1</v>
      </c>
      <c r="S632" s="678">
        <v>1</v>
      </c>
      <c r="T632" s="745">
        <v>0.5</v>
      </c>
      <c r="U632" s="701">
        <v>1</v>
      </c>
    </row>
    <row r="633" spans="1:21" ht="14.4" customHeight="1" x14ac:dyDescent="0.3">
      <c r="A633" s="661">
        <v>32</v>
      </c>
      <c r="B633" s="662" t="s">
        <v>592</v>
      </c>
      <c r="C633" s="662" t="s">
        <v>5109</v>
      </c>
      <c r="D633" s="743" t="s">
        <v>7937</v>
      </c>
      <c r="E633" s="744" t="s">
        <v>5145</v>
      </c>
      <c r="F633" s="662" t="s">
        <v>5106</v>
      </c>
      <c r="G633" s="662" t="s">
        <v>5285</v>
      </c>
      <c r="H633" s="662" t="s">
        <v>593</v>
      </c>
      <c r="I633" s="662" t="s">
        <v>851</v>
      </c>
      <c r="J633" s="662" t="s">
        <v>852</v>
      </c>
      <c r="K633" s="662" t="s">
        <v>5362</v>
      </c>
      <c r="L633" s="663">
        <v>10.65</v>
      </c>
      <c r="M633" s="663">
        <v>10.65</v>
      </c>
      <c r="N633" s="662">
        <v>1</v>
      </c>
      <c r="O633" s="745">
        <v>0.5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32</v>
      </c>
      <c r="B634" s="662" t="s">
        <v>592</v>
      </c>
      <c r="C634" s="662" t="s">
        <v>5109</v>
      </c>
      <c r="D634" s="743" t="s">
        <v>7937</v>
      </c>
      <c r="E634" s="744" t="s">
        <v>5145</v>
      </c>
      <c r="F634" s="662" t="s">
        <v>5106</v>
      </c>
      <c r="G634" s="662" t="s">
        <v>5285</v>
      </c>
      <c r="H634" s="662" t="s">
        <v>593</v>
      </c>
      <c r="I634" s="662" t="s">
        <v>3972</v>
      </c>
      <c r="J634" s="662" t="s">
        <v>5592</v>
      </c>
      <c r="K634" s="662" t="s">
        <v>5593</v>
      </c>
      <c r="L634" s="663">
        <v>65.98</v>
      </c>
      <c r="M634" s="663">
        <v>65.98</v>
      </c>
      <c r="N634" s="662">
        <v>1</v>
      </c>
      <c r="O634" s="745">
        <v>0.5</v>
      </c>
      <c r="P634" s="663">
        <v>65.98</v>
      </c>
      <c r="Q634" s="678">
        <v>1</v>
      </c>
      <c r="R634" s="662">
        <v>1</v>
      </c>
      <c r="S634" s="678">
        <v>1</v>
      </c>
      <c r="T634" s="745">
        <v>0.5</v>
      </c>
      <c r="U634" s="701">
        <v>1</v>
      </c>
    </row>
    <row r="635" spans="1:21" ht="14.4" customHeight="1" x14ac:dyDescent="0.3">
      <c r="A635" s="661">
        <v>32</v>
      </c>
      <c r="B635" s="662" t="s">
        <v>592</v>
      </c>
      <c r="C635" s="662" t="s">
        <v>5109</v>
      </c>
      <c r="D635" s="743" t="s">
        <v>7937</v>
      </c>
      <c r="E635" s="744" t="s">
        <v>5145</v>
      </c>
      <c r="F635" s="662" t="s">
        <v>5106</v>
      </c>
      <c r="G635" s="662" t="s">
        <v>5172</v>
      </c>
      <c r="H635" s="662" t="s">
        <v>2438</v>
      </c>
      <c r="I635" s="662" t="s">
        <v>5655</v>
      </c>
      <c r="J635" s="662" t="s">
        <v>5026</v>
      </c>
      <c r="K635" s="662" t="s">
        <v>5656</v>
      </c>
      <c r="L635" s="663">
        <v>468.68</v>
      </c>
      <c r="M635" s="663">
        <v>468.68</v>
      </c>
      <c r="N635" s="662">
        <v>1</v>
      </c>
      <c r="O635" s="745">
        <v>0.5</v>
      </c>
      <c r="P635" s="663">
        <v>468.68</v>
      </c>
      <c r="Q635" s="678">
        <v>1</v>
      </c>
      <c r="R635" s="662">
        <v>1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32</v>
      </c>
      <c r="B636" s="662" t="s">
        <v>592</v>
      </c>
      <c r="C636" s="662" t="s">
        <v>5109</v>
      </c>
      <c r="D636" s="743" t="s">
        <v>7937</v>
      </c>
      <c r="E636" s="744" t="s">
        <v>5145</v>
      </c>
      <c r="F636" s="662" t="s">
        <v>5106</v>
      </c>
      <c r="G636" s="662" t="s">
        <v>5172</v>
      </c>
      <c r="H636" s="662" t="s">
        <v>2438</v>
      </c>
      <c r="I636" s="662" t="s">
        <v>2748</v>
      </c>
      <c r="J636" s="662" t="s">
        <v>2749</v>
      </c>
      <c r="K636" s="662" t="s">
        <v>2750</v>
      </c>
      <c r="L636" s="663">
        <v>70.3</v>
      </c>
      <c r="M636" s="663">
        <v>70.3</v>
      </c>
      <c r="N636" s="662">
        <v>1</v>
      </c>
      <c r="O636" s="745">
        <v>0.5</v>
      </c>
      <c r="P636" s="663">
        <v>70.3</v>
      </c>
      <c r="Q636" s="678">
        <v>1</v>
      </c>
      <c r="R636" s="662">
        <v>1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32</v>
      </c>
      <c r="B637" s="662" t="s">
        <v>592</v>
      </c>
      <c r="C637" s="662" t="s">
        <v>5109</v>
      </c>
      <c r="D637" s="743" t="s">
        <v>7937</v>
      </c>
      <c r="E637" s="744" t="s">
        <v>5145</v>
      </c>
      <c r="F637" s="662" t="s">
        <v>5106</v>
      </c>
      <c r="G637" s="662" t="s">
        <v>5175</v>
      </c>
      <c r="H637" s="662" t="s">
        <v>2438</v>
      </c>
      <c r="I637" s="662" t="s">
        <v>2679</v>
      </c>
      <c r="J637" s="662" t="s">
        <v>2474</v>
      </c>
      <c r="K637" s="662" t="s">
        <v>4813</v>
      </c>
      <c r="L637" s="663">
        <v>407.55</v>
      </c>
      <c r="M637" s="663">
        <v>815.1</v>
      </c>
      <c r="N637" s="662">
        <v>2</v>
      </c>
      <c r="O637" s="745">
        <v>1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32</v>
      </c>
      <c r="B638" s="662" t="s">
        <v>592</v>
      </c>
      <c r="C638" s="662" t="s">
        <v>5109</v>
      </c>
      <c r="D638" s="743" t="s">
        <v>7937</v>
      </c>
      <c r="E638" s="744" t="s">
        <v>5145</v>
      </c>
      <c r="F638" s="662" t="s">
        <v>5106</v>
      </c>
      <c r="G638" s="662" t="s">
        <v>5175</v>
      </c>
      <c r="H638" s="662" t="s">
        <v>2438</v>
      </c>
      <c r="I638" s="662" t="s">
        <v>2682</v>
      </c>
      <c r="J638" s="662" t="s">
        <v>2474</v>
      </c>
      <c r="K638" s="662" t="s">
        <v>4816</v>
      </c>
      <c r="L638" s="663">
        <v>543.39</v>
      </c>
      <c r="M638" s="663">
        <v>4347.12</v>
      </c>
      <c r="N638" s="662">
        <v>8</v>
      </c>
      <c r="O638" s="745">
        <v>3</v>
      </c>
      <c r="P638" s="663">
        <v>4347.12</v>
      </c>
      <c r="Q638" s="678">
        <v>1</v>
      </c>
      <c r="R638" s="662">
        <v>8</v>
      </c>
      <c r="S638" s="678">
        <v>1</v>
      </c>
      <c r="T638" s="745">
        <v>3</v>
      </c>
      <c r="U638" s="701">
        <v>1</v>
      </c>
    </row>
    <row r="639" spans="1:21" ht="14.4" customHeight="1" x14ac:dyDescent="0.3">
      <c r="A639" s="661">
        <v>32</v>
      </c>
      <c r="B639" s="662" t="s">
        <v>592</v>
      </c>
      <c r="C639" s="662" t="s">
        <v>5109</v>
      </c>
      <c r="D639" s="743" t="s">
        <v>7937</v>
      </c>
      <c r="E639" s="744" t="s">
        <v>5145</v>
      </c>
      <c r="F639" s="662" t="s">
        <v>5106</v>
      </c>
      <c r="G639" s="662" t="s">
        <v>5175</v>
      </c>
      <c r="H639" s="662" t="s">
        <v>2438</v>
      </c>
      <c r="I639" s="662" t="s">
        <v>2473</v>
      </c>
      <c r="J639" s="662" t="s">
        <v>2474</v>
      </c>
      <c r="K639" s="662" t="s">
        <v>4814</v>
      </c>
      <c r="L639" s="663">
        <v>815.1</v>
      </c>
      <c r="M639" s="663">
        <v>7335.9</v>
      </c>
      <c r="N639" s="662">
        <v>9</v>
      </c>
      <c r="O639" s="745">
        <v>2</v>
      </c>
      <c r="P639" s="663">
        <v>5705.7</v>
      </c>
      <c r="Q639" s="678">
        <v>0.77777777777777779</v>
      </c>
      <c r="R639" s="662">
        <v>7</v>
      </c>
      <c r="S639" s="678">
        <v>0.77777777777777779</v>
      </c>
      <c r="T639" s="745">
        <v>1.5</v>
      </c>
      <c r="U639" s="701">
        <v>0.75</v>
      </c>
    </row>
    <row r="640" spans="1:21" ht="14.4" customHeight="1" x14ac:dyDescent="0.3">
      <c r="A640" s="661">
        <v>32</v>
      </c>
      <c r="B640" s="662" t="s">
        <v>592</v>
      </c>
      <c r="C640" s="662" t="s">
        <v>5109</v>
      </c>
      <c r="D640" s="743" t="s">
        <v>7937</v>
      </c>
      <c r="E640" s="744" t="s">
        <v>5145</v>
      </c>
      <c r="F640" s="662" t="s">
        <v>5106</v>
      </c>
      <c r="G640" s="662" t="s">
        <v>5175</v>
      </c>
      <c r="H640" s="662" t="s">
        <v>2438</v>
      </c>
      <c r="I640" s="662" t="s">
        <v>2477</v>
      </c>
      <c r="J640" s="662" t="s">
        <v>2474</v>
      </c>
      <c r="K640" s="662" t="s">
        <v>4818</v>
      </c>
      <c r="L640" s="663">
        <v>923.74</v>
      </c>
      <c r="M640" s="663">
        <v>3694.96</v>
      </c>
      <c r="N640" s="662">
        <v>4</v>
      </c>
      <c r="O640" s="745">
        <v>1.5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32</v>
      </c>
      <c r="B641" s="662" t="s">
        <v>592</v>
      </c>
      <c r="C641" s="662" t="s">
        <v>5109</v>
      </c>
      <c r="D641" s="743" t="s">
        <v>7937</v>
      </c>
      <c r="E641" s="744" t="s">
        <v>5145</v>
      </c>
      <c r="F641" s="662" t="s">
        <v>5106</v>
      </c>
      <c r="G641" s="662" t="s">
        <v>5175</v>
      </c>
      <c r="H641" s="662" t="s">
        <v>2438</v>
      </c>
      <c r="I641" s="662" t="s">
        <v>4144</v>
      </c>
      <c r="J641" s="662" t="s">
        <v>2557</v>
      </c>
      <c r="K641" s="662" t="s">
        <v>4812</v>
      </c>
      <c r="L641" s="663">
        <v>1385.62</v>
      </c>
      <c r="M641" s="663">
        <v>4156.8599999999997</v>
      </c>
      <c r="N641" s="662">
        <v>3</v>
      </c>
      <c r="O641" s="745">
        <v>0.5</v>
      </c>
      <c r="P641" s="663">
        <v>4156.8599999999997</v>
      </c>
      <c r="Q641" s="678">
        <v>1</v>
      </c>
      <c r="R641" s="662">
        <v>3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32</v>
      </c>
      <c r="B642" s="662" t="s">
        <v>592</v>
      </c>
      <c r="C642" s="662" t="s">
        <v>5109</v>
      </c>
      <c r="D642" s="743" t="s">
        <v>7937</v>
      </c>
      <c r="E642" s="744" t="s">
        <v>5145</v>
      </c>
      <c r="F642" s="662" t="s">
        <v>5106</v>
      </c>
      <c r="G642" s="662" t="s">
        <v>5657</v>
      </c>
      <c r="H642" s="662" t="s">
        <v>593</v>
      </c>
      <c r="I642" s="662" t="s">
        <v>2956</v>
      </c>
      <c r="J642" s="662" t="s">
        <v>2957</v>
      </c>
      <c r="K642" s="662" t="s">
        <v>865</v>
      </c>
      <c r="L642" s="663">
        <v>146.84</v>
      </c>
      <c r="M642" s="663">
        <v>146.84</v>
      </c>
      <c r="N642" s="662">
        <v>1</v>
      </c>
      <c r="O642" s="745">
        <v>0.5</v>
      </c>
      <c r="P642" s="663">
        <v>146.84</v>
      </c>
      <c r="Q642" s="678">
        <v>1</v>
      </c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32</v>
      </c>
      <c r="B643" s="662" t="s">
        <v>592</v>
      </c>
      <c r="C643" s="662" t="s">
        <v>5109</v>
      </c>
      <c r="D643" s="743" t="s">
        <v>7937</v>
      </c>
      <c r="E643" s="744" t="s">
        <v>5145</v>
      </c>
      <c r="F643" s="662" t="s">
        <v>5106</v>
      </c>
      <c r="G643" s="662" t="s">
        <v>5295</v>
      </c>
      <c r="H643" s="662" t="s">
        <v>593</v>
      </c>
      <c r="I643" s="662" t="s">
        <v>2944</v>
      </c>
      <c r="J643" s="662" t="s">
        <v>2945</v>
      </c>
      <c r="K643" s="662" t="s">
        <v>5296</v>
      </c>
      <c r="L643" s="663">
        <v>78.33</v>
      </c>
      <c r="M643" s="663">
        <v>156.66</v>
      </c>
      <c r="N643" s="662">
        <v>2</v>
      </c>
      <c r="O643" s="745">
        <v>1</v>
      </c>
      <c r="P643" s="663">
        <v>156.66</v>
      </c>
      <c r="Q643" s="678">
        <v>1</v>
      </c>
      <c r="R643" s="662">
        <v>2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32</v>
      </c>
      <c r="B644" s="662" t="s">
        <v>592</v>
      </c>
      <c r="C644" s="662" t="s">
        <v>5109</v>
      </c>
      <c r="D644" s="743" t="s">
        <v>7937</v>
      </c>
      <c r="E644" s="744" t="s">
        <v>5145</v>
      </c>
      <c r="F644" s="662" t="s">
        <v>5106</v>
      </c>
      <c r="G644" s="662" t="s">
        <v>5176</v>
      </c>
      <c r="H644" s="662" t="s">
        <v>593</v>
      </c>
      <c r="I644" s="662" t="s">
        <v>5177</v>
      </c>
      <c r="J644" s="662" t="s">
        <v>5178</v>
      </c>
      <c r="K644" s="662" t="s">
        <v>827</v>
      </c>
      <c r="L644" s="663">
        <v>93.71</v>
      </c>
      <c r="M644" s="663">
        <v>93.71</v>
      </c>
      <c r="N644" s="662">
        <v>1</v>
      </c>
      <c r="O644" s="745">
        <v>0.5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32</v>
      </c>
      <c r="B645" s="662" t="s">
        <v>592</v>
      </c>
      <c r="C645" s="662" t="s">
        <v>5109</v>
      </c>
      <c r="D645" s="743" t="s">
        <v>7937</v>
      </c>
      <c r="E645" s="744" t="s">
        <v>5145</v>
      </c>
      <c r="F645" s="662" t="s">
        <v>5106</v>
      </c>
      <c r="G645" s="662" t="s">
        <v>5176</v>
      </c>
      <c r="H645" s="662" t="s">
        <v>593</v>
      </c>
      <c r="I645" s="662" t="s">
        <v>5177</v>
      </c>
      <c r="J645" s="662" t="s">
        <v>5178</v>
      </c>
      <c r="K645" s="662" t="s">
        <v>827</v>
      </c>
      <c r="L645" s="663">
        <v>57.64</v>
      </c>
      <c r="M645" s="663">
        <v>115.28</v>
      </c>
      <c r="N645" s="662">
        <v>2</v>
      </c>
      <c r="O645" s="745">
        <v>1</v>
      </c>
      <c r="P645" s="663">
        <v>115.28</v>
      </c>
      <c r="Q645" s="678">
        <v>1</v>
      </c>
      <c r="R645" s="662">
        <v>2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32</v>
      </c>
      <c r="B646" s="662" t="s">
        <v>592</v>
      </c>
      <c r="C646" s="662" t="s">
        <v>5109</v>
      </c>
      <c r="D646" s="743" t="s">
        <v>7937</v>
      </c>
      <c r="E646" s="744" t="s">
        <v>5145</v>
      </c>
      <c r="F646" s="662" t="s">
        <v>5106</v>
      </c>
      <c r="G646" s="662" t="s">
        <v>5176</v>
      </c>
      <c r="H646" s="662" t="s">
        <v>593</v>
      </c>
      <c r="I646" s="662" t="s">
        <v>5365</v>
      </c>
      <c r="J646" s="662" t="s">
        <v>5178</v>
      </c>
      <c r="K646" s="662" t="s">
        <v>830</v>
      </c>
      <c r="L646" s="663">
        <v>301.2</v>
      </c>
      <c r="M646" s="663">
        <v>2409.6</v>
      </c>
      <c r="N646" s="662">
        <v>8</v>
      </c>
      <c r="O646" s="745">
        <v>4.5</v>
      </c>
      <c r="P646" s="663">
        <v>1204.8</v>
      </c>
      <c r="Q646" s="678">
        <v>0.5</v>
      </c>
      <c r="R646" s="662">
        <v>4</v>
      </c>
      <c r="S646" s="678">
        <v>0.5</v>
      </c>
      <c r="T646" s="745">
        <v>2.5</v>
      </c>
      <c r="U646" s="701">
        <v>0.55555555555555558</v>
      </c>
    </row>
    <row r="647" spans="1:21" ht="14.4" customHeight="1" x14ac:dyDescent="0.3">
      <c r="A647" s="661">
        <v>32</v>
      </c>
      <c r="B647" s="662" t="s">
        <v>592</v>
      </c>
      <c r="C647" s="662" t="s">
        <v>5109</v>
      </c>
      <c r="D647" s="743" t="s">
        <v>7937</v>
      </c>
      <c r="E647" s="744" t="s">
        <v>5145</v>
      </c>
      <c r="F647" s="662" t="s">
        <v>5106</v>
      </c>
      <c r="G647" s="662" t="s">
        <v>5176</v>
      </c>
      <c r="H647" s="662" t="s">
        <v>593</v>
      </c>
      <c r="I647" s="662" t="s">
        <v>5365</v>
      </c>
      <c r="J647" s="662" t="s">
        <v>5178</v>
      </c>
      <c r="K647" s="662" t="s">
        <v>830</v>
      </c>
      <c r="L647" s="663">
        <v>185.26</v>
      </c>
      <c r="M647" s="663">
        <v>926.3</v>
      </c>
      <c r="N647" s="662">
        <v>5</v>
      </c>
      <c r="O647" s="745">
        <v>3</v>
      </c>
      <c r="P647" s="663">
        <v>555.78</v>
      </c>
      <c r="Q647" s="678">
        <v>0.6</v>
      </c>
      <c r="R647" s="662">
        <v>3</v>
      </c>
      <c r="S647" s="678">
        <v>0.6</v>
      </c>
      <c r="T647" s="745">
        <v>1.5</v>
      </c>
      <c r="U647" s="701">
        <v>0.5</v>
      </c>
    </row>
    <row r="648" spans="1:21" ht="14.4" customHeight="1" x14ac:dyDescent="0.3">
      <c r="A648" s="661">
        <v>32</v>
      </c>
      <c r="B648" s="662" t="s">
        <v>592</v>
      </c>
      <c r="C648" s="662" t="s">
        <v>5109</v>
      </c>
      <c r="D648" s="743" t="s">
        <v>7937</v>
      </c>
      <c r="E648" s="744" t="s">
        <v>5145</v>
      </c>
      <c r="F648" s="662" t="s">
        <v>5106</v>
      </c>
      <c r="G648" s="662" t="s">
        <v>5176</v>
      </c>
      <c r="H648" s="662" t="s">
        <v>593</v>
      </c>
      <c r="I648" s="662" t="s">
        <v>5298</v>
      </c>
      <c r="J648" s="662" t="s">
        <v>826</v>
      </c>
      <c r="K648" s="662" t="s">
        <v>827</v>
      </c>
      <c r="L648" s="663">
        <v>93.71</v>
      </c>
      <c r="M648" s="663">
        <v>93.71</v>
      </c>
      <c r="N648" s="662">
        <v>1</v>
      </c>
      <c r="O648" s="745">
        <v>0.5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32</v>
      </c>
      <c r="B649" s="662" t="s">
        <v>592</v>
      </c>
      <c r="C649" s="662" t="s">
        <v>5109</v>
      </c>
      <c r="D649" s="743" t="s">
        <v>7937</v>
      </c>
      <c r="E649" s="744" t="s">
        <v>5145</v>
      </c>
      <c r="F649" s="662" t="s">
        <v>5106</v>
      </c>
      <c r="G649" s="662" t="s">
        <v>5179</v>
      </c>
      <c r="H649" s="662" t="s">
        <v>593</v>
      </c>
      <c r="I649" s="662" t="s">
        <v>1419</v>
      </c>
      <c r="J649" s="662" t="s">
        <v>5180</v>
      </c>
      <c r="K649" s="662" t="s">
        <v>5181</v>
      </c>
      <c r="L649" s="663">
        <v>99.11</v>
      </c>
      <c r="M649" s="663">
        <v>1585.76</v>
      </c>
      <c r="N649" s="662">
        <v>16</v>
      </c>
      <c r="O649" s="745">
        <v>4.5</v>
      </c>
      <c r="P649" s="663">
        <v>693.77</v>
      </c>
      <c r="Q649" s="678">
        <v>0.4375</v>
      </c>
      <c r="R649" s="662">
        <v>7</v>
      </c>
      <c r="S649" s="678">
        <v>0.4375</v>
      </c>
      <c r="T649" s="745">
        <v>1.5</v>
      </c>
      <c r="U649" s="701">
        <v>0.33333333333333331</v>
      </c>
    </row>
    <row r="650" spans="1:21" ht="14.4" customHeight="1" x14ac:dyDescent="0.3">
      <c r="A650" s="661">
        <v>32</v>
      </c>
      <c r="B650" s="662" t="s">
        <v>592</v>
      </c>
      <c r="C650" s="662" t="s">
        <v>5109</v>
      </c>
      <c r="D650" s="743" t="s">
        <v>7937</v>
      </c>
      <c r="E650" s="744" t="s">
        <v>5145</v>
      </c>
      <c r="F650" s="662" t="s">
        <v>5106</v>
      </c>
      <c r="G650" s="662" t="s">
        <v>5658</v>
      </c>
      <c r="H650" s="662" t="s">
        <v>593</v>
      </c>
      <c r="I650" s="662" t="s">
        <v>5659</v>
      </c>
      <c r="J650" s="662" t="s">
        <v>1273</v>
      </c>
      <c r="K650" s="662" t="s">
        <v>5660</v>
      </c>
      <c r="L650" s="663">
        <v>1286.2</v>
      </c>
      <c r="M650" s="663">
        <v>1286.2</v>
      </c>
      <c r="N650" s="662">
        <v>1</v>
      </c>
      <c r="O650" s="745">
        <v>0.5</v>
      </c>
      <c r="P650" s="663">
        <v>1286.2</v>
      </c>
      <c r="Q650" s="678">
        <v>1</v>
      </c>
      <c r="R650" s="662">
        <v>1</v>
      </c>
      <c r="S650" s="678">
        <v>1</v>
      </c>
      <c r="T650" s="745">
        <v>0.5</v>
      </c>
      <c r="U650" s="701">
        <v>1</v>
      </c>
    </row>
    <row r="651" spans="1:21" ht="14.4" customHeight="1" x14ac:dyDescent="0.3">
      <c r="A651" s="661">
        <v>32</v>
      </c>
      <c r="B651" s="662" t="s">
        <v>592</v>
      </c>
      <c r="C651" s="662" t="s">
        <v>5109</v>
      </c>
      <c r="D651" s="743" t="s">
        <v>7937</v>
      </c>
      <c r="E651" s="744" t="s">
        <v>5145</v>
      </c>
      <c r="F651" s="662" t="s">
        <v>5106</v>
      </c>
      <c r="G651" s="662" t="s">
        <v>5469</v>
      </c>
      <c r="H651" s="662" t="s">
        <v>593</v>
      </c>
      <c r="I651" s="662" t="s">
        <v>5470</v>
      </c>
      <c r="J651" s="662" t="s">
        <v>5471</v>
      </c>
      <c r="K651" s="662" t="s">
        <v>5472</v>
      </c>
      <c r="L651" s="663">
        <v>0</v>
      </c>
      <c r="M651" s="663">
        <v>0</v>
      </c>
      <c r="N651" s="662">
        <v>1</v>
      </c>
      <c r="O651" s="745">
        <v>1</v>
      </c>
      <c r="P651" s="663">
        <v>0</v>
      </c>
      <c r="Q651" s="678"/>
      <c r="R651" s="662">
        <v>1</v>
      </c>
      <c r="S651" s="678">
        <v>1</v>
      </c>
      <c r="T651" s="745">
        <v>1</v>
      </c>
      <c r="U651" s="701">
        <v>1</v>
      </c>
    </row>
    <row r="652" spans="1:21" ht="14.4" customHeight="1" x14ac:dyDescent="0.3">
      <c r="A652" s="661">
        <v>32</v>
      </c>
      <c r="B652" s="662" t="s">
        <v>592</v>
      </c>
      <c r="C652" s="662" t="s">
        <v>5109</v>
      </c>
      <c r="D652" s="743" t="s">
        <v>7937</v>
      </c>
      <c r="E652" s="744" t="s">
        <v>5145</v>
      </c>
      <c r="F652" s="662" t="s">
        <v>5106</v>
      </c>
      <c r="G652" s="662" t="s">
        <v>5311</v>
      </c>
      <c r="H652" s="662" t="s">
        <v>593</v>
      </c>
      <c r="I652" s="662" t="s">
        <v>752</v>
      </c>
      <c r="J652" s="662" t="s">
        <v>753</v>
      </c>
      <c r="K652" s="662" t="s">
        <v>5243</v>
      </c>
      <c r="L652" s="663">
        <v>30.47</v>
      </c>
      <c r="M652" s="663">
        <v>30.47</v>
      </c>
      <c r="N652" s="662">
        <v>1</v>
      </c>
      <c r="O652" s="745">
        <v>0.5</v>
      </c>
      <c r="P652" s="663">
        <v>30.47</v>
      </c>
      <c r="Q652" s="678">
        <v>1</v>
      </c>
      <c r="R652" s="662">
        <v>1</v>
      </c>
      <c r="S652" s="678">
        <v>1</v>
      </c>
      <c r="T652" s="745">
        <v>0.5</v>
      </c>
      <c r="U652" s="701">
        <v>1</v>
      </c>
    </row>
    <row r="653" spans="1:21" ht="14.4" customHeight="1" x14ac:dyDescent="0.3">
      <c r="A653" s="661">
        <v>32</v>
      </c>
      <c r="B653" s="662" t="s">
        <v>592</v>
      </c>
      <c r="C653" s="662" t="s">
        <v>5109</v>
      </c>
      <c r="D653" s="743" t="s">
        <v>7937</v>
      </c>
      <c r="E653" s="744" t="s">
        <v>5145</v>
      </c>
      <c r="F653" s="662" t="s">
        <v>5106</v>
      </c>
      <c r="G653" s="662" t="s">
        <v>5182</v>
      </c>
      <c r="H653" s="662" t="s">
        <v>593</v>
      </c>
      <c r="I653" s="662" t="s">
        <v>2977</v>
      </c>
      <c r="J653" s="662" t="s">
        <v>2978</v>
      </c>
      <c r="K653" s="662" t="s">
        <v>5183</v>
      </c>
      <c r="L653" s="663">
        <v>51.21</v>
      </c>
      <c r="M653" s="663">
        <v>204.84</v>
      </c>
      <c r="N653" s="662">
        <v>4</v>
      </c>
      <c r="O653" s="745">
        <v>1</v>
      </c>
      <c r="P653" s="663">
        <v>102.42</v>
      </c>
      <c r="Q653" s="678">
        <v>0.5</v>
      </c>
      <c r="R653" s="662">
        <v>2</v>
      </c>
      <c r="S653" s="678">
        <v>0.5</v>
      </c>
      <c r="T653" s="745">
        <v>0.5</v>
      </c>
      <c r="U653" s="701">
        <v>0.5</v>
      </c>
    </row>
    <row r="654" spans="1:21" ht="14.4" customHeight="1" x14ac:dyDescent="0.3">
      <c r="A654" s="661">
        <v>32</v>
      </c>
      <c r="B654" s="662" t="s">
        <v>592</v>
      </c>
      <c r="C654" s="662" t="s">
        <v>5109</v>
      </c>
      <c r="D654" s="743" t="s">
        <v>7937</v>
      </c>
      <c r="E654" s="744" t="s">
        <v>5145</v>
      </c>
      <c r="F654" s="662" t="s">
        <v>5106</v>
      </c>
      <c r="G654" s="662" t="s">
        <v>5514</v>
      </c>
      <c r="H654" s="662" t="s">
        <v>593</v>
      </c>
      <c r="I654" s="662" t="s">
        <v>5661</v>
      </c>
      <c r="J654" s="662" t="s">
        <v>2374</v>
      </c>
      <c r="K654" s="662" t="s">
        <v>5662</v>
      </c>
      <c r="L654" s="663">
        <v>54.22</v>
      </c>
      <c r="M654" s="663">
        <v>54.22</v>
      </c>
      <c r="N654" s="662">
        <v>1</v>
      </c>
      <c r="O654" s="745">
        <v>1</v>
      </c>
      <c r="P654" s="663">
        <v>54.22</v>
      </c>
      <c r="Q654" s="678">
        <v>1</v>
      </c>
      <c r="R654" s="662">
        <v>1</v>
      </c>
      <c r="S654" s="678">
        <v>1</v>
      </c>
      <c r="T654" s="745">
        <v>1</v>
      </c>
      <c r="U654" s="701">
        <v>1</v>
      </c>
    </row>
    <row r="655" spans="1:21" ht="14.4" customHeight="1" x14ac:dyDescent="0.3">
      <c r="A655" s="661">
        <v>32</v>
      </c>
      <c r="B655" s="662" t="s">
        <v>592</v>
      </c>
      <c r="C655" s="662" t="s">
        <v>5109</v>
      </c>
      <c r="D655" s="743" t="s">
        <v>7937</v>
      </c>
      <c r="E655" s="744" t="s">
        <v>5145</v>
      </c>
      <c r="F655" s="662" t="s">
        <v>5106</v>
      </c>
      <c r="G655" s="662" t="s">
        <v>5514</v>
      </c>
      <c r="H655" s="662" t="s">
        <v>593</v>
      </c>
      <c r="I655" s="662" t="s">
        <v>5663</v>
      </c>
      <c r="J655" s="662" t="s">
        <v>864</v>
      </c>
      <c r="K655" s="662" t="s">
        <v>865</v>
      </c>
      <c r="L655" s="663">
        <v>47.2</v>
      </c>
      <c r="M655" s="663">
        <v>47.2</v>
      </c>
      <c r="N655" s="662">
        <v>1</v>
      </c>
      <c r="O655" s="745">
        <v>0.5</v>
      </c>
      <c r="P655" s="663">
        <v>47.2</v>
      </c>
      <c r="Q655" s="678">
        <v>1</v>
      </c>
      <c r="R655" s="662">
        <v>1</v>
      </c>
      <c r="S655" s="678">
        <v>1</v>
      </c>
      <c r="T655" s="745">
        <v>0.5</v>
      </c>
      <c r="U655" s="701">
        <v>1</v>
      </c>
    </row>
    <row r="656" spans="1:21" ht="14.4" customHeight="1" x14ac:dyDescent="0.3">
      <c r="A656" s="661">
        <v>32</v>
      </c>
      <c r="B656" s="662" t="s">
        <v>592</v>
      </c>
      <c r="C656" s="662" t="s">
        <v>5109</v>
      </c>
      <c r="D656" s="743" t="s">
        <v>7937</v>
      </c>
      <c r="E656" s="744" t="s">
        <v>5145</v>
      </c>
      <c r="F656" s="662" t="s">
        <v>5106</v>
      </c>
      <c r="G656" s="662" t="s">
        <v>5323</v>
      </c>
      <c r="H656" s="662" t="s">
        <v>593</v>
      </c>
      <c r="I656" s="662" t="s">
        <v>5664</v>
      </c>
      <c r="J656" s="662" t="s">
        <v>2329</v>
      </c>
      <c r="K656" s="662" t="s">
        <v>2330</v>
      </c>
      <c r="L656" s="663">
        <v>25.07</v>
      </c>
      <c r="M656" s="663">
        <v>25.07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32</v>
      </c>
      <c r="B657" s="662" t="s">
        <v>592</v>
      </c>
      <c r="C657" s="662" t="s">
        <v>5109</v>
      </c>
      <c r="D657" s="743" t="s">
        <v>7937</v>
      </c>
      <c r="E657" s="744" t="s">
        <v>5145</v>
      </c>
      <c r="F657" s="662" t="s">
        <v>5106</v>
      </c>
      <c r="G657" s="662" t="s">
        <v>5323</v>
      </c>
      <c r="H657" s="662" t="s">
        <v>593</v>
      </c>
      <c r="I657" s="662" t="s">
        <v>5665</v>
      </c>
      <c r="J657" s="662" t="s">
        <v>2329</v>
      </c>
      <c r="K657" s="662" t="s">
        <v>5564</v>
      </c>
      <c r="L657" s="663">
        <v>125.36</v>
      </c>
      <c r="M657" s="663">
        <v>125.36</v>
      </c>
      <c r="N657" s="662">
        <v>1</v>
      </c>
      <c r="O657" s="745">
        <v>0.5</v>
      </c>
      <c r="P657" s="663">
        <v>125.36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32</v>
      </c>
      <c r="B658" s="662" t="s">
        <v>592</v>
      </c>
      <c r="C658" s="662" t="s">
        <v>5109</v>
      </c>
      <c r="D658" s="743" t="s">
        <v>7937</v>
      </c>
      <c r="E658" s="744" t="s">
        <v>5145</v>
      </c>
      <c r="F658" s="662" t="s">
        <v>5106</v>
      </c>
      <c r="G658" s="662" t="s">
        <v>5666</v>
      </c>
      <c r="H658" s="662" t="s">
        <v>593</v>
      </c>
      <c r="I658" s="662" t="s">
        <v>4049</v>
      </c>
      <c r="J658" s="662" t="s">
        <v>4050</v>
      </c>
      <c r="K658" s="662" t="s">
        <v>1945</v>
      </c>
      <c r="L658" s="663">
        <v>0</v>
      </c>
      <c r="M658" s="663">
        <v>0</v>
      </c>
      <c r="N658" s="662">
        <v>1</v>
      </c>
      <c r="O658" s="745">
        <v>0.5</v>
      </c>
      <c r="P658" s="663">
        <v>0</v>
      </c>
      <c r="Q658" s="678"/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32</v>
      </c>
      <c r="B659" s="662" t="s">
        <v>592</v>
      </c>
      <c r="C659" s="662" t="s">
        <v>5109</v>
      </c>
      <c r="D659" s="743" t="s">
        <v>7937</v>
      </c>
      <c r="E659" s="744" t="s">
        <v>5145</v>
      </c>
      <c r="F659" s="662" t="s">
        <v>5106</v>
      </c>
      <c r="G659" s="662" t="s">
        <v>5331</v>
      </c>
      <c r="H659" s="662" t="s">
        <v>593</v>
      </c>
      <c r="I659" s="662" t="s">
        <v>5332</v>
      </c>
      <c r="J659" s="662" t="s">
        <v>1294</v>
      </c>
      <c r="K659" s="662" t="s">
        <v>780</v>
      </c>
      <c r="L659" s="663">
        <v>0</v>
      </c>
      <c r="M659" s="663">
        <v>0</v>
      </c>
      <c r="N659" s="662">
        <v>2</v>
      </c>
      <c r="O659" s="745">
        <v>1</v>
      </c>
      <c r="P659" s="663">
        <v>0</v>
      </c>
      <c r="Q659" s="678"/>
      <c r="R659" s="662">
        <v>1</v>
      </c>
      <c r="S659" s="678">
        <v>0.5</v>
      </c>
      <c r="T659" s="745">
        <v>0.5</v>
      </c>
      <c r="U659" s="701">
        <v>0.5</v>
      </c>
    </row>
    <row r="660" spans="1:21" ht="14.4" customHeight="1" x14ac:dyDescent="0.3">
      <c r="A660" s="661">
        <v>32</v>
      </c>
      <c r="B660" s="662" t="s">
        <v>592</v>
      </c>
      <c r="C660" s="662" t="s">
        <v>5109</v>
      </c>
      <c r="D660" s="743" t="s">
        <v>7937</v>
      </c>
      <c r="E660" s="744" t="s">
        <v>5145</v>
      </c>
      <c r="F660" s="662" t="s">
        <v>5106</v>
      </c>
      <c r="G660" s="662" t="s">
        <v>5331</v>
      </c>
      <c r="H660" s="662" t="s">
        <v>593</v>
      </c>
      <c r="I660" s="662" t="s">
        <v>1293</v>
      </c>
      <c r="J660" s="662" t="s">
        <v>1294</v>
      </c>
      <c r="K660" s="662" t="s">
        <v>1295</v>
      </c>
      <c r="L660" s="663">
        <v>271.94</v>
      </c>
      <c r="M660" s="663">
        <v>271.94</v>
      </c>
      <c r="N660" s="662">
        <v>1</v>
      </c>
      <c r="O660" s="745">
        <v>0.5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32</v>
      </c>
      <c r="B661" s="662" t="s">
        <v>592</v>
      </c>
      <c r="C661" s="662" t="s">
        <v>5109</v>
      </c>
      <c r="D661" s="743" t="s">
        <v>7937</v>
      </c>
      <c r="E661" s="744" t="s">
        <v>5145</v>
      </c>
      <c r="F661" s="662" t="s">
        <v>5106</v>
      </c>
      <c r="G661" s="662" t="s">
        <v>5583</v>
      </c>
      <c r="H661" s="662" t="s">
        <v>593</v>
      </c>
      <c r="I661" s="662" t="s">
        <v>5667</v>
      </c>
      <c r="J661" s="662" t="s">
        <v>5668</v>
      </c>
      <c r="K661" s="662" t="s">
        <v>5585</v>
      </c>
      <c r="L661" s="663">
        <v>0</v>
      </c>
      <c r="M661" s="663">
        <v>0</v>
      </c>
      <c r="N661" s="662">
        <v>1</v>
      </c>
      <c r="O661" s="745">
        <v>0.5</v>
      </c>
      <c r="P661" s="663"/>
      <c r="Q661" s="678"/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32</v>
      </c>
      <c r="B662" s="662" t="s">
        <v>592</v>
      </c>
      <c r="C662" s="662" t="s">
        <v>5109</v>
      </c>
      <c r="D662" s="743" t="s">
        <v>7937</v>
      </c>
      <c r="E662" s="744" t="s">
        <v>5145</v>
      </c>
      <c r="F662" s="662" t="s">
        <v>5106</v>
      </c>
      <c r="G662" s="662" t="s">
        <v>5669</v>
      </c>
      <c r="H662" s="662" t="s">
        <v>593</v>
      </c>
      <c r="I662" s="662" t="s">
        <v>5670</v>
      </c>
      <c r="J662" s="662" t="s">
        <v>5671</v>
      </c>
      <c r="K662" s="662" t="s">
        <v>5672</v>
      </c>
      <c r="L662" s="663">
        <v>0</v>
      </c>
      <c r="M662" s="663">
        <v>0</v>
      </c>
      <c r="N662" s="662">
        <v>1</v>
      </c>
      <c r="O662" s="745">
        <v>1</v>
      </c>
      <c r="P662" s="663">
        <v>0</v>
      </c>
      <c r="Q662" s="678"/>
      <c r="R662" s="662">
        <v>1</v>
      </c>
      <c r="S662" s="678">
        <v>1</v>
      </c>
      <c r="T662" s="745">
        <v>1</v>
      </c>
      <c r="U662" s="701">
        <v>1</v>
      </c>
    </row>
    <row r="663" spans="1:21" ht="14.4" customHeight="1" x14ac:dyDescent="0.3">
      <c r="A663" s="661">
        <v>32</v>
      </c>
      <c r="B663" s="662" t="s">
        <v>592</v>
      </c>
      <c r="C663" s="662" t="s">
        <v>5109</v>
      </c>
      <c r="D663" s="743" t="s">
        <v>7937</v>
      </c>
      <c r="E663" s="744" t="s">
        <v>5145</v>
      </c>
      <c r="F663" s="662" t="s">
        <v>5108</v>
      </c>
      <c r="G663" s="662" t="s">
        <v>5339</v>
      </c>
      <c r="H663" s="662" t="s">
        <v>593</v>
      </c>
      <c r="I663" s="662" t="s">
        <v>5340</v>
      </c>
      <c r="J663" s="662" t="s">
        <v>5341</v>
      </c>
      <c r="K663" s="662" t="s">
        <v>5342</v>
      </c>
      <c r="L663" s="663">
        <v>1000</v>
      </c>
      <c r="M663" s="663">
        <v>1000</v>
      </c>
      <c r="N663" s="662">
        <v>1</v>
      </c>
      <c r="O663" s="745">
        <v>1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32</v>
      </c>
      <c r="B664" s="662" t="s">
        <v>592</v>
      </c>
      <c r="C664" s="662" t="s">
        <v>5109</v>
      </c>
      <c r="D664" s="743" t="s">
        <v>7937</v>
      </c>
      <c r="E664" s="744" t="s">
        <v>5146</v>
      </c>
      <c r="F664" s="662" t="s">
        <v>5106</v>
      </c>
      <c r="G664" s="662" t="s">
        <v>5151</v>
      </c>
      <c r="H664" s="662" t="s">
        <v>593</v>
      </c>
      <c r="I664" s="662" t="s">
        <v>1618</v>
      </c>
      <c r="J664" s="662" t="s">
        <v>1619</v>
      </c>
      <c r="K664" s="662" t="s">
        <v>1577</v>
      </c>
      <c r="L664" s="663">
        <v>263.26</v>
      </c>
      <c r="M664" s="663">
        <v>263.26</v>
      </c>
      <c r="N664" s="662">
        <v>1</v>
      </c>
      <c r="O664" s="745">
        <v>0.5</v>
      </c>
      <c r="P664" s="663">
        <v>263.26</v>
      </c>
      <c r="Q664" s="678">
        <v>1</v>
      </c>
      <c r="R664" s="662">
        <v>1</v>
      </c>
      <c r="S664" s="678">
        <v>1</v>
      </c>
      <c r="T664" s="745">
        <v>0.5</v>
      </c>
      <c r="U664" s="701">
        <v>1</v>
      </c>
    </row>
    <row r="665" spans="1:21" ht="14.4" customHeight="1" x14ac:dyDescent="0.3">
      <c r="A665" s="661">
        <v>32</v>
      </c>
      <c r="B665" s="662" t="s">
        <v>592</v>
      </c>
      <c r="C665" s="662" t="s">
        <v>5109</v>
      </c>
      <c r="D665" s="743" t="s">
        <v>7937</v>
      </c>
      <c r="E665" s="744" t="s">
        <v>5146</v>
      </c>
      <c r="F665" s="662" t="s">
        <v>5106</v>
      </c>
      <c r="G665" s="662" t="s">
        <v>5151</v>
      </c>
      <c r="H665" s="662" t="s">
        <v>593</v>
      </c>
      <c r="I665" s="662" t="s">
        <v>1699</v>
      </c>
      <c r="J665" s="662" t="s">
        <v>1700</v>
      </c>
      <c r="K665" s="662" t="s">
        <v>5152</v>
      </c>
      <c r="L665" s="663">
        <v>1295.6400000000001</v>
      </c>
      <c r="M665" s="663">
        <v>3886.92</v>
      </c>
      <c r="N665" s="662">
        <v>3</v>
      </c>
      <c r="O665" s="745">
        <v>1.5</v>
      </c>
      <c r="P665" s="663">
        <v>1295.6400000000001</v>
      </c>
      <c r="Q665" s="678">
        <v>0.33333333333333337</v>
      </c>
      <c r="R665" s="662">
        <v>1</v>
      </c>
      <c r="S665" s="678">
        <v>0.33333333333333331</v>
      </c>
      <c r="T665" s="745">
        <v>0.5</v>
      </c>
      <c r="U665" s="701">
        <v>0.33333333333333331</v>
      </c>
    </row>
    <row r="666" spans="1:21" ht="14.4" customHeight="1" x14ac:dyDescent="0.3">
      <c r="A666" s="661">
        <v>32</v>
      </c>
      <c r="B666" s="662" t="s">
        <v>592</v>
      </c>
      <c r="C666" s="662" t="s">
        <v>5109</v>
      </c>
      <c r="D666" s="743" t="s">
        <v>7937</v>
      </c>
      <c r="E666" s="744" t="s">
        <v>5146</v>
      </c>
      <c r="F666" s="662" t="s">
        <v>5106</v>
      </c>
      <c r="G666" s="662" t="s">
        <v>5155</v>
      </c>
      <c r="H666" s="662" t="s">
        <v>593</v>
      </c>
      <c r="I666" s="662" t="s">
        <v>720</v>
      </c>
      <c r="J666" s="662" t="s">
        <v>721</v>
      </c>
      <c r="K666" s="662" t="s">
        <v>5156</v>
      </c>
      <c r="L666" s="663">
        <v>65.28</v>
      </c>
      <c r="M666" s="663">
        <v>130.56</v>
      </c>
      <c r="N666" s="662">
        <v>2</v>
      </c>
      <c r="O666" s="745">
        <v>1</v>
      </c>
      <c r="P666" s="663">
        <v>65.28</v>
      </c>
      <c r="Q666" s="678">
        <v>0.5</v>
      </c>
      <c r="R666" s="662">
        <v>1</v>
      </c>
      <c r="S666" s="678">
        <v>0.5</v>
      </c>
      <c r="T666" s="745">
        <v>0.5</v>
      </c>
      <c r="U666" s="701">
        <v>0.5</v>
      </c>
    </row>
    <row r="667" spans="1:21" ht="14.4" customHeight="1" x14ac:dyDescent="0.3">
      <c r="A667" s="661">
        <v>32</v>
      </c>
      <c r="B667" s="662" t="s">
        <v>592</v>
      </c>
      <c r="C667" s="662" t="s">
        <v>5109</v>
      </c>
      <c r="D667" s="743" t="s">
        <v>7937</v>
      </c>
      <c r="E667" s="744" t="s">
        <v>5146</v>
      </c>
      <c r="F667" s="662" t="s">
        <v>5106</v>
      </c>
      <c r="G667" s="662" t="s">
        <v>5155</v>
      </c>
      <c r="H667" s="662" t="s">
        <v>593</v>
      </c>
      <c r="I667" s="662" t="s">
        <v>740</v>
      </c>
      <c r="J667" s="662" t="s">
        <v>5197</v>
      </c>
      <c r="K667" s="662" t="s">
        <v>1361</v>
      </c>
      <c r="L667" s="663">
        <v>36.270000000000003</v>
      </c>
      <c r="M667" s="663">
        <v>72.540000000000006</v>
      </c>
      <c r="N667" s="662">
        <v>2</v>
      </c>
      <c r="O667" s="745">
        <v>2</v>
      </c>
      <c r="P667" s="663">
        <v>36.270000000000003</v>
      </c>
      <c r="Q667" s="678">
        <v>0.5</v>
      </c>
      <c r="R667" s="662">
        <v>1</v>
      </c>
      <c r="S667" s="678">
        <v>0.5</v>
      </c>
      <c r="T667" s="745">
        <v>1</v>
      </c>
      <c r="U667" s="701">
        <v>0.5</v>
      </c>
    </row>
    <row r="668" spans="1:21" ht="14.4" customHeight="1" x14ac:dyDescent="0.3">
      <c r="A668" s="661">
        <v>32</v>
      </c>
      <c r="B668" s="662" t="s">
        <v>592</v>
      </c>
      <c r="C668" s="662" t="s">
        <v>5109</v>
      </c>
      <c r="D668" s="743" t="s">
        <v>7937</v>
      </c>
      <c r="E668" s="744" t="s">
        <v>5146</v>
      </c>
      <c r="F668" s="662" t="s">
        <v>5106</v>
      </c>
      <c r="G668" s="662" t="s">
        <v>5155</v>
      </c>
      <c r="H668" s="662" t="s">
        <v>593</v>
      </c>
      <c r="I668" s="662" t="s">
        <v>5519</v>
      </c>
      <c r="J668" s="662" t="s">
        <v>5197</v>
      </c>
      <c r="K668" s="662" t="s">
        <v>1361</v>
      </c>
      <c r="L668" s="663">
        <v>36.270000000000003</v>
      </c>
      <c r="M668" s="663">
        <v>36.270000000000003</v>
      </c>
      <c r="N668" s="662">
        <v>1</v>
      </c>
      <c r="O668" s="745">
        <v>0.5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32</v>
      </c>
      <c r="B669" s="662" t="s">
        <v>592</v>
      </c>
      <c r="C669" s="662" t="s">
        <v>5109</v>
      </c>
      <c r="D669" s="743" t="s">
        <v>7937</v>
      </c>
      <c r="E669" s="744" t="s">
        <v>5146</v>
      </c>
      <c r="F669" s="662" t="s">
        <v>5106</v>
      </c>
      <c r="G669" s="662" t="s">
        <v>5155</v>
      </c>
      <c r="H669" s="662" t="s">
        <v>593</v>
      </c>
      <c r="I669" s="662" t="s">
        <v>5673</v>
      </c>
      <c r="J669" s="662" t="s">
        <v>721</v>
      </c>
      <c r="K669" s="662" t="s">
        <v>5674</v>
      </c>
      <c r="L669" s="663">
        <v>121.75</v>
      </c>
      <c r="M669" s="663">
        <v>121.75</v>
      </c>
      <c r="N669" s="662">
        <v>1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32</v>
      </c>
      <c r="B670" s="662" t="s">
        <v>592</v>
      </c>
      <c r="C670" s="662" t="s">
        <v>5109</v>
      </c>
      <c r="D670" s="743" t="s">
        <v>7937</v>
      </c>
      <c r="E670" s="744" t="s">
        <v>5146</v>
      </c>
      <c r="F670" s="662" t="s">
        <v>5106</v>
      </c>
      <c r="G670" s="662" t="s">
        <v>5675</v>
      </c>
      <c r="H670" s="662" t="s">
        <v>593</v>
      </c>
      <c r="I670" s="662" t="s">
        <v>1766</v>
      </c>
      <c r="J670" s="662" t="s">
        <v>1767</v>
      </c>
      <c r="K670" s="662" t="s">
        <v>1768</v>
      </c>
      <c r="L670" s="663">
        <v>0</v>
      </c>
      <c r="M670" s="663">
        <v>0</v>
      </c>
      <c r="N670" s="662">
        <v>1</v>
      </c>
      <c r="O670" s="745">
        <v>0.5</v>
      </c>
      <c r="P670" s="663">
        <v>0</v>
      </c>
      <c r="Q670" s="678"/>
      <c r="R670" s="662">
        <v>1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32</v>
      </c>
      <c r="B671" s="662" t="s">
        <v>592</v>
      </c>
      <c r="C671" s="662" t="s">
        <v>5109</v>
      </c>
      <c r="D671" s="743" t="s">
        <v>7937</v>
      </c>
      <c r="E671" s="744" t="s">
        <v>5146</v>
      </c>
      <c r="F671" s="662" t="s">
        <v>5106</v>
      </c>
      <c r="G671" s="662" t="s">
        <v>5157</v>
      </c>
      <c r="H671" s="662" t="s">
        <v>2438</v>
      </c>
      <c r="I671" s="662" t="s">
        <v>3061</v>
      </c>
      <c r="J671" s="662" t="s">
        <v>2796</v>
      </c>
      <c r="K671" s="662" t="s">
        <v>4879</v>
      </c>
      <c r="L671" s="663">
        <v>154.36000000000001</v>
      </c>
      <c r="M671" s="663">
        <v>771.80000000000007</v>
      </c>
      <c r="N671" s="662">
        <v>5</v>
      </c>
      <c r="O671" s="745">
        <v>2.5</v>
      </c>
      <c r="P671" s="663">
        <v>308.72000000000003</v>
      </c>
      <c r="Q671" s="678">
        <v>0.4</v>
      </c>
      <c r="R671" s="662">
        <v>2</v>
      </c>
      <c r="S671" s="678">
        <v>0.4</v>
      </c>
      <c r="T671" s="745">
        <v>1</v>
      </c>
      <c r="U671" s="701">
        <v>0.4</v>
      </c>
    </row>
    <row r="672" spans="1:21" ht="14.4" customHeight="1" x14ac:dyDescent="0.3">
      <c r="A672" s="661">
        <v>32</v>
      </c>
      <c r="B672" s="662" t="s">
        <v>592</v>
      </c>
      <c r="C672" s="662" t="s">
        <v>5109</v>
      </c>
      <c r="D672" s="743" t="s">
        <v>7937</v>
      </c>
      <c r="E672" s="744" t="s">
        <v>5146</v>
      </c>
      <c r="F672" s="662" t="s">
        <v>5106</v>
      </c>
      <c r="G672" s="662" t="s">
        <v>5204</v>
      </c>
      <c r="H672" s="662" t="s">
        <v>593</v>
      </c>
      <c r="I672" s="662" t="s">
        <v>1009</v>
      </c>
      <c r="J672" s="662" t="s">
        <v>5205</v>
      </c>
      <c r="K672" s="662" t="s">
        <v>5206</v>
      </c>
      <c r="L672" s="663">
        <v>0</v>
      </c>
      <c r="M672" s="663">
        <v>0</v>
      </c>
      <c r="N672" s="662">
        <v>1</v>
      </c>
      <c r="O672" s="745">
        <v>0.5</v>
      </c>
      <c r="P672" s="663">
        <v>0</v>
      </c>
      <c r="Q672" s="678"/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32</v>
      </c>
      <c r="B673" s="662" t="s">
        <v>592</v>
      </c>
      <c r="C673" s="662" t="s">
        <v>5109</v>
      </c>
      <c r="D673" s="743" t="s">
        <v>7937</v>
      </c>
      <c r="E673" s="744" t="s">
        <v>5146</v>
      </c>
      <c r="F673" s="662" t="s">
        <v>5106</v>
      </c>
      <c r="G673" s="662" t="s">
        <v>5207</v>
      </c>
      <c r="H673" s="662" t="s">
        <v>593</v>
      </c>
      <c r="I673" s="662" t="s">
        <v>2934</v>
      </c>
      <c r="J673" s="662" t="s">
        <v>2935</v>
      </c>
      <c r="K673" s="662" t="s">
        <v>2788</v>
      </c>
      <c r="L673" s="663">
        <v>170.52</v>
      </c>
      <c r="M673" s="663">
        <v>170.52</v>
      </c>
      <c r="N673" s="662">
        <v>1</v>
      </c>
      <c r="O673" s="745">
        <v>0.5</v>
      </c>
      <c r="P673" s="663">
        <v>170.52</v>
      </c>
      <c r="Q673" s="678">
        <v>1</v>
      </c>
      <c r="R673" s="662">
        <v>1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32</v>
      </c>
      <c r="B674" s="662" t="s">
        <v>592</v>
      </c>
      <c r="C674" s="662" t="s">
        <v>5109</v>
      </c>
      <c r="D674" s="743" t="s">
        <v>7937</v>
      </c>
      <c r="E674" s="744" t="s">
        <v>5146</v>
      </c>
      <c r="F674" s="662" t="s">
        <v>5106</v>
      </c>
      <c r="G674" s="662" t="s">
        <v>5212</v>
      </c>
      <c r="H674" s="662" t="s">
        <v>593</v>
      </c>
      <c r="I674" s="662" t="s">
        <v>2938</v>
      </c>
      <c r="J674" s="662" t="s">
        <v>2939</v>
      </c>
      <c r="K674" s="662" t="s">
        <v>2788</v>
      </c>
      <c r="L674" s="663">
        <v>78.33</v>
      </c>
      <c r="M674" s="663">
        <v>234.99</v>
      </c>
      <c r="N674" s="662">
        <v>3</v>
      </c>
      <c r="O674" s="745">
        <v>1</v>
      </c>
      <c r="P674" s="663">
        <v>78.33</v>
      </c>
      <c r="Q674" s="678">
        <v>0.33333333333333331</v>
      </c>
      <c r="R674" s="662">
        <v>1</v>
      </c>
      <c r="S674" s="678">
        <v>0.33333333333333331</v>
      </c>
      <c r="T674" s="745">
        <v>0.5</v>
      </c>
      <c r="U674" s="701">
        <v>0.5</v>
      </c>
    </row>
    <row r="675" spans="1:21" ht="14.4" customHeight="1" x14ac:dyDescent="0.3">
      <c r="A675" s="661">
        <v>32</v>
      </c>
      <c r="B675" s="662" t="s">
        <v>592</v>
      </c>
      <c r="C675" s="662" t="s">
        <v>5109</v>
      </c>
      <c r="D675" s="743" t="s">
        <v>7937</v>
      </c>
      <c r="E675" s="744" t="s">
        <v>5146</v>
      </c>
      <c r="F675" s="662" t="s">
        <v>5106</v>
      </c>
      <c r="G675" s="662" t="s">
        <v>5212</v>
      </c>
      <c r="H675" s="662" t="s">
        <v>593</v>
      </c>
      <c r="I675" s="662" t="s">
        <v>5676</v>
      </c>
      <c r="J675" s="662" t="s">
        <v>5677</v>
      </c>
      <c r="K675" s="662" t="s">
        <v>2788</v>
      </c>
      <c r="L675" s="663">
        <v>78.33</v>
      </c>
      <c r="M675" s="663">
        <v>78.33</v>
      </c>
      <c r="N675" s="662">
        <v>1</v>
      </c>
      <c r="O675" s="745">
        <v>0.5</v>
      </c>
      <c r="P675" s="663">
        <v>78.33</v>
      </c>
      <c r="Q675" s="678">
        <v>1</v>
      </c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32</v>
      </c>
      <c r="B676" s="662" t="s">
        <v>592</v>
      </c>
      <c r="C676" s="662" t="s">
        <v>5109</v>
      </c>
      <c r="D676" s="743" t="s">
        <v>7937</v>
      </c>
      <c r="E676" s="744" t="s">
        <v>5146</v>
      </c>
      <c r="F676" s="662" t="s">
        <v>5106</v>
      </c>
      <c r="G676" s="662" t="s">
        <v>5610</v>
      </c>
      <c r="H676" s="662" t="s">
        <v>593</v>
      </c>
      <c r="I676" s="662" t="s">
        <v>5678</v>
      </c>
      <c r="J676" s="662" t="s">
        <v>841</v>
      </c>
      <c r="K676" s="662" t="s">
        <v>5679</v>
      </c>
      <c r="L676" s="663">
        <v>0</v>
      </c>
      <c r="M676" s="663">
        <v>0</v>
      </c>
      <c r="N676" s="662">
        <v>1</v>
      </c>
      <c r="O676" s="745">
        <v>0.5</v>
      </c>
      <c r="P676" s="663">
        <v>0</v>
      </c>
      <c r="Q676" s="678"/>
      <c r="R676" s="662">
        <v>1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32</v>
      </c>
      <c r="B677" s="662" t="s">
        <v>592</v>
      </c>
      <c r="C677" s="662" t="s">
        <v>5109</v>
      </c>
      <c r="D677" s="743" t="s">
        <v>7937</v>
      </c>
      <c r="E677" s="744" t="s">
        <v>5146</v>
      </c>
      <c r="F677" s="662" t="s">
        <v>5106</v>
      </c>
      <c r="G677" s="662" t="s">
        <v>5213</v>
      </c>
      <c r="H677" s="662" t="s">
        <v>593</v>
      </c>
      <c r="I677" s="662" t="s">
        <v>5214</v>
      </c>
      <c r="J677" s="662" t="s">
        <v>5215</v>
      </c>
      <c r="K677" s="662" t="s">
        <v>5216</v>
      </c>
      <c r="L677" s="663">
        <v>344</v>
      </c>
      <c r="M677" s="663">
        <v>344</v>
      </c>
      <c r="N677" s="662">
        <v>1</v>
      </c>
      <c r="O677" s="745">
        <v>1</v>
      </c>
      <c r="P677" s="663">
        <v>344</v>
      </c>
      <c r="Q677" s="678">
        <v>1</v>
      </c>
      <c r="R677" s="662">
        <v>1</v>
      </c>
      <c r="S677" s="678">
        <v>1</v>
      </c>
      <c r="T677" s="745">
        <v>1</v>
      </c>
      <c r="U677" s="701">
        <v>1</v>
      </c>
    </row>
    <row r="678" spans="1:21" ht="14.4" customHeight="1" x14ac:dyDescent="0.3">
      <c r="A678" s="661">
        <v>32</v>
      </c>
      <c r="B678" s="662" t="s">
        <v>592</v>
      </c>
      <c r="C678" s="662" t="s">
        <v>5109</v>
      </c>
      <c r="D678" s="743" t="s">
        <v>7937</v>
      </c>
      <c r="E678" s="744" t="s">
        <v>5146</v>
      </c>
      <c r="F678" s="662" t="s">
        <v>5106</v>
      </c>
      <c r="G678" s="662" t="s">
        <v>5213</v>
      </c>
      <c r="H678" s="662" t="s">
        <v>593</v>
      </c>
      <c r="I678" s="662" t="s">
        <v>5217</v>
      </c>
      <c r="J678" s="662" t="s">
        <v>5215</v>
      </c>
      <c r="K678" s="662" t="s">
        <v>1760</v>
      </c>
      <c r="L678" s="663">
        <v>0</v>
      </c>
      <c r="M678" s="663">
        <v>0</v>
      </c>
      <c r="N678" s="662">
        <v>1</v>
      </c>
      <c r="O678" s="745">
        <v>0.5</v>
      </c>
      <c r="P678" s="663"/>
      <c r="Q678" s="678"/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32</v>
      </c>
      <c r="B679" s="662" t="s">
        <v>592</v>
      </c>
      <c r="C679" s="662" t="s">
        <v>5109</v>
      </c>
      <c r="D679" s="743" t="s">
        <v>7937</v>
      </c>
      <c r="E679" s="744" t="s">
        <v>5146</v>
      </c>
      <c r="F679" s="662" t="s">
        <v>5106</v>
      </c>
      <c r="G679" s="662" t="s">
        <v>5499</v>
      </c>
      <c r="H679" s="662" t="s">
        <v>593</v>
      </c>
      <c r="I679" s="662" t="s">
        <v>5530</v>
      </c>
      <c r="J679" s="662" t="s">
        <v>5501</v>
      </c>
      <c r="K679" s="662" t="s">
        <v>5531</v>
      </c>
      <c r="L679" s="663">
        <v>39.74</v>
      </c>
      <c r="M679" s="663">
        <v>39.74</v>
      </c>
      <c r="N679" s="662">
        <v>1</v>
      </c>
      <c r="O679" s="745">
        <v>0.5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32</v>
      </c>
      <c r="B680" s="662" t="s">
        <v>592</v>
      </c>
      <c r="C680" s="662" t="s">
        <v>5109</v>
      </c>
      <c r="D680" s="743" t="s">
        <v>7937</v>
      </c>
      <c r="E680" s="744" t="s">
        <v>5146</v>
      </c>
      <c r="F680" s="662" t="s">
        <v>5106</v>
      </c>
      <c r="G680" s="662" t="s">
        <v>5680</v>
      </c>
      <c r="H680" s="662" t="s">
        <v>2438</v>
      </c>
      <c r="I680" s="662" t="s">
        <v>2667</v>
      </c>
      <c r="J680" s="662" t="s">
        <v>2668</v>
      </c>
      <c r="K680" s="662" t="s">
        <v>968</v>
      </c>
      <c r="L680" s="663">
        <v>132</v>
      </c>
      <c r="M680" s="663">
        <v>132</v>
      </c>
      <c r="N680" s="662">
        <v>1</v>
      </c>
      <c r="O680" s="745">
        <v>0.5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32</v>
      </c>
      <c r="B681" s="662" t="s">
        <v>592</v>
      </c>
      <c r="C681" s="662" t="s">
        <v>5109</v>
      </c>
      <c r="D681" s="743" t="s">
        <v>7937</v>
      </c>
      <c r="E681" s="744" t="s">
        <v>5146</v>
      </c>
      <c r="F681" s="662" t="s">
        <v>5106</v>
      </c>
      <c r="G681" s="662" t="s">
        <v>5160</v>
      </c>
      <c r="H681" s="662" t="s">
        <v>593</v>
      </c>
      <c r="I681" s="662" t="s">
        <v>3159</v>
      </c>
      <c r="J681" s="662" t="s">
        <v>3160</v>
      </c>
      <c r="K681" s="662" t="s">
        <v>4933</v>
      </c>
      <c r="L681" s="663">
        <v>2991.23</v>
      </c>
      <c r="M681" s="663">
        <v>20938.61</v>
      </c>
      <c r="N681" s="662">
        <v>7</v>
      </c>
      <c r="O681" s="745">
        <v>3.5</v>
      </c>
      <c r="P681" s="663">
        <v>5982.46</v>
      </c>
      <c r="Q681" s="678">
        <v>0.2857142857142857</v>
      </c>
      <c r="R681" s="662">
        <v>2</v>
      </c>
      <c r="S681" s="678">
        <v>0.2857142857142857</v>
      </c>
      <c r="T681" s="745">
        <v>1</v>
      </c>
      <c r="U681" s="701">
        <v>0.2857142857142857</v>
      </c>
    </row>
    <row r="682" spans="1:21" ht="14.4" customHeight="1" x14ac:dyDescent="0.3">
      <c r="A682" s="661">
        <v>32</v>
      </c>
      <c r="B682" s="662" t="s">
        <v>592</v>
      </c>
      <c r="C682" s="662" t="s">
        <v>5109</v>
      </c>
      <c r="D682" s="743" t="s">
        <v>7937</v>
      </c>
      <c r="E682" s="744" t="s">
        <v>5146</v>
      </c>
      <c r="F682" s="662" t="s">
        <v>5106</v>
      </c>
      <c r="G682" s="662" t="s">
        <v>5160</v>
      </c>
      <c r="H682" s="662" t="s">
        <v>593</v>
      </c>
      <c r="I682" s="662" t="s">
        <v>5161</v>
      </c>
      <c r="J682" s="662" t="s">
        <v>3160</v>
      </c>
      <c r="K682" s="662" t="s">
        <v>5162</v>
      </c>
      <c r="L682" s="663">
        <v>748.21</v>
      </c>
      <c r="M682" s="663">
        <v>2244.63</v>
      </c>
      <c r="N682" s="662">
        <v>3</v>
      </c>
      <c r="O682" s="745">
        <v>1.5</v>
      </c>
      <c r="P682" s="663">
        <v>2244.63</v>
      </c>
      <c r="Q682" s="678">
        <v>1</v>
      </c>
      <c r="R682" s="662">
        <v>3</v>
      </c>
      <c r="S682" s="678">
        <v>1</v>
      </c>
      <c r="T682" s="745">
        <v>1.5</v>
      </c>
      <c r="U682" s="701">
        <v>1</v>
      </c>
    </row>
    <row r="683" spans="1:21" ht="14.4" customHeight="1" x14ac:dyDescent="0.3">
      <c r="A683" s="661">
        <v>32</v>
      </c>
      <c r="B683" s="662" t="s">
        <v>592</v>
      </c>
      <c r="C683" s="662" t="s">
        <v>5109</v>
      </c>
      <c r="D683" s="743" t="s">
        <v>7937</v>
      </c>
      <c r="E683" s="744" t="s">
        <v>5146</v>
      </c>
      <c r="F683" s="662" t="s">
        <v>5106</v>
      </c>
      <c r="G683" s="662" t="s">
        <v>5231</v>
      </c>
      <c r="H683" s="662" t="s">
        <v>593</v>
      </c>
      <c r="I683" s="662" t="s">
        <v>5235</v>
      </c>
      <c r="J683" s="662" t="s">
        <v>5236</v>
      </c>
      <c r="K683" s="662" t="s">
        <v>5237</v>
      </c>
      <c r="L683" s="663">
        <v>0</v>
      </c>
      <c r="M683" s="663">
        <v>0</v>
      </c>
      <c r="N683" s="662">
        <v>2</v>
      </c>
      <c r="O683" s="745">
        <v>1</v>
      </c>
      <c r="P683" s="663">
        <v>0</v>
      </c>
      <c r="Q683" s="678"/>
      <c r="R683" s="662">
        <v>2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32</v>
      </c>
      <c r="B684" s="662" t="s">
        <v>592</v>
      </c>
      <c r="C684" s="662" t="s">
        <v>5109</v>
      </c>
      <c r="D684" s="743" t="s">
        <v>7937</v>
      </c>
      <c r="E684" s="744" t="s">
        <v>5146</v>
      </c>
      <c r="F684" s="662" t="s">
        <v>5106</v>
      </c>
      <c r="G684" s="662" t="s">
        <v>5244</v>
      </c>
      <c r="H684" s="662" t="s">
        <v>593</v>
      </c>
      <c r="I684" s="662" t="s">
        <v>1283</v>
      </c>
      <c r="J684" s="662" t="s">
        <v>1284</v>
      </c>
      <c r="K684" s="662" t="s">
        <v>5245</v>
      </c>
      <c r="L684" s="663">
        <v>420.07</v>
      </c>
      <c r="M684" s="663">
        <v>420.07</v>
      </c>
      <c r="N684" s="662">
        <v>1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32</v>
      </c>
      <c r="B685" s="662" t="s">
        <v>592</v>
      </c>
      <c r="C685" s="662" t="s">
        <v>5109</v>
      </c>
      <c r="D685" s="743" t="s">
        <v>7937</v>
      </c>
      <c r="E685" s="744" t="s">
        <v>5146</v>
      </c>
      <c r="F685" s="662" t="s">
        <v>5106</v>
      </c>
      <c r="G685" s="662" t="s">
        <v>5166</v>
      </c>
      <c r="H685" s="662" t="s">
        <v>593</v>
      </c>
      <c r="I685" s="662" t="s">
        <v>5246</v>
      </c>
      <c r="J685" s="662" t="s">
        <v>811</v>
      </c>
      <c r="K685" s="662" t="s">
        <v>5247</v>
      </c>
      <c r="L685" s="663">
        <v>0</v>
      </c>
      <c r="M685" s="663">
        <v>0</v>
      </c>
      <c r="N685" s="662">
        <v>3</v>
      </c>
      <c r="O685" s="745">
        <v>2.5</v>
      </c>
      <c r="P685" s="663">
        <v>0</v>
      </c>
      <c r="Q685" s="678"/>
      <c r="R685" s="662">
        <v>2</v>
      </c>
      <c r="S685" s="678">
        <v>0.66666666666666663</v>
      </c>
      <c r="T685" s="745">
        <v>1.5</v>
      </c>
      <c r="U685" s="701">
        <v>0.6</v>
      </c>
    </row>
    <row r="686" spans="1:21" ht="14.4" customHeight="1" x14ac:dyDescent="0.3">
      <c r="A686" s="661">
        <v>32</v>
      </c>
      <c r="B686" s="662" t="s">
        <v>592</v>
      </c>
      <c r="C686" s="662" t="s">
        <v>5109</v>
      </c>
      <c r="D686" s="743" t="s">
        <v>7937</v>
      </c>
      <c r="E686" s="744" t="s">
        <v>5146</v>
      </c>
      <c r="F686" s="662" t="s">
        <v>5106</v>
      </c>
      <c r="G686" s="662" t="s">
        <v>5248</v>
      </c>
      <c r="H686" s="662" t="s">
        <v>593</v>
      </c>
      <c r="I686" s="662" t="s">
        <v>3186</v>
      </c>
      <c r="J686" s="662" t="s">
        <v>3187</v>
      </c>
      <c r="K686" s="662" t="s">
        <v>4933</v>
      </c>
      <c r="L686" s="663">
        <v>879.21</v>
      </c>
      <c r="M686" s="663">
        <v>1758.42</v>
      </c>
      <c r="N686" s="662">
        <v>2</v>
      </c>
      <c r="O686" s="745">
        <v>0.5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32</v>
      </c>
      <c r="B687" s="662" t="s">
        <v>592</v>
      </c>
      <c r="C687" s="662" t="s">
        <v>5109</v>
      </c>
      <c r="D687" s="743" t="s">
        <v>7937</v>
      </c>
      <c r="E687" s="744" t="s">
        <v>5146</v>
      </c>
      <c r="F687" s="662" t="s">
        <v>5106</v>
      </c>
      <c r="G687" s="662" t="s">
        <v>5358</v>
      </c>
      <c r="H687" s="662" t="s">
        <v>593</v>
      </c>
      <c r="I687" s="662" t="s">
        <v>913</v>
      </c>
      <c r="J687" s="662" t="s">
        <v>5541</v>
      </c>
      <c r="K687" s="662" t="s">
        <v>5542</v>
      </c>
      <c r="L687" s="663">
        <v>38.5</v>
      </c>
      <c r="M687" s="663">
        <v>38.5</v>
      </c>
      <c r="N687" s="662">
        <v>1</v>
      </c>
      <c r="O687" s="745">
        <v>0.5</v>
      </c>
      <c r="P687" s="663">
        <v>38.5</v>
      </c>
      <c r="Q687" s="678">
        <v>1</v>
      </c>
      <c r="R687" s="662">
        <v>1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32</v>
      </c>
      <c r="B688" s="662" t="s">
        <v>592</v>
      </c>
      <c r="C688" s="662" t="s">
        <v>5109</v>
      </c>
      <c r="D688" s="743" t="s">
        <v>7937</v>
      </c>
      <c r="E688" s="744" t="s">
        <v>5146</v>
      </c>
      <c r="F688" s="662" t="s">
        <v>5106</v>
      </c>
      <c r="G688" s="662" t="s">
        <v>5269</v>
      </c>
      <c r="H688" s="662" t="s">
        <v>593</v>
      </c>
      <c r="I688" s="662" t="s">
        <v>970</v>
      </c>
      <c r="J688" s="662" t="s">
        <v>5270</v>
      </c>
      <c r="K688" s="662" t="s">
        <v>5271</v>
      </c>
      <c r="L688" s="663">
        <v>88.76</v>
      </c>
      <c r="M688" s="663">
        <v>266.28000000000003</v>
      </c>
      <c r="N688" s="662">
        <v>3</v>
      </c>
      <c r="O688" s="745">
        <v>1.5</v>
      </c>
      <c r="P688" s="663">
        <v>88.76</v>
      </c>
      <c r="Q688" s="678">
        <v>0.33333333333333331</v>
      </c>
      <c r="R688" s="662">
        <v>1</v>
      </c>
      <c r="S688" s="678">
        <v>0.33333333333333331</v>
      </c>
      <c r="T688" s="745">
        <v>0.5</v>
      </c>
      <c r="U688" s="701">
        <v>0.33333333333333331</v>
      </c>
    </row>
    <row r="689" spans="1:21" ht="14.4" customHeight="1" x14ac:dyDescent="0.3">
      <c r="A689" s="661">
        <v>32</v>
      </c>
      <c r="B689" s="662" t="s">
        <v>592</v>
      </c>
      <c r="C689" s="662" t="s">
        <v>5109</v>
      </c>
      <c r="D689" s="743" t="s">
        <v>7937</v>
      </c>
      <c r="E689" s="744" t="s">
        <v>5146</v>
      </c>
      <c r="F689" s="662" t="s">
        <v>5106</v>
      </c>
      <c r="G689" s="662" t="s">
        <v>5272</v>
      </c>
      <c r="H689" s="662" t="s">
        <v>593</v>
      </c>
      <c r="I689" s="662" t="s">
        <v>5273</v>
      </c>
      <c r="J689" s="662" t="s">
        <v>5274</v>
      </c>
      <c r="K689" s="662" t="s">
        <v>5275</v>
      </c>
      <c r="L689" s="663">
        <v>0</v>
      </c>
      <c r="M689" s="663">
        <v>0</v>
      </c>
      <c r="N689" s="662">
        <v>1</v>
      </c>
      <c r="O689" s="745">
        <v>1</v>
      </c>
      <c r="P689" s="663"/>
      <c r="Q689" s="678"/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32</v>
      </c>
      <c r="B690" s="662" t="s">
        <v>592</v>
      </c>
      <c r="C690" s="662" t="s">
        <v>5109</v>
      </c>
      <c r="D690" s="743" t="s">
        <v>7937</v>
      </c>
      <c r="E690" s="744" t="s">
        <v>5146</v>
      </c>
      <c r="F690" s="662" t="s">
        <v>5106</v>
      </c>
      <c r="G690" s="662" t="s">
        <v>5168</v>
      </c>
      <c r="H690" s="662" t="s">
        <v>593</v>
      </c>
      <c r="I690" s="662" t="s">
        <v>5681</v>
      </c>
      <c r="J690" s="662" t="s">
        <v>5682</v>
      </c>
      <c r="K690" s="662" t="s">
        <v>5683</v>
      </c>
      <c r="L690" s="663">
        <v>0</v>
      </c>
      <c r="M690" s="663">
        <v>0</v>
      </c>
      <c r="N690" s="662">
        <v>1</v>
      </c>
      <c r="O690" s="745">
        <v>0.5</v>
      </c>
      <c r="P690" s="663">
        <v>0</v>
      </c>
      <c r="Q690" s="678"/>
      <c r="R690" s="662">
        <v>1</v>
      </c>
      <c r="S690" s="678">
        <v>1</v>
      </c>
      <c r="T690" s="745">
        <v>0.5</v>
      </c>
      <c r="U690" s="701">
        <v>1</v>
      </c>
    </row>
    <row r="691" spans="1:21" ht="14.4" customHeight="1" x14ac:dyDescent="0.3">
      <c r="A691" s="661">
        <v>32</v>
      </c>
      <c r="B691" s="662" t="s">
        <v>592</v>
      </c>
      <c r="C691" s="662" t="s">
        <v>5109</v>
      </c>
      <c r="D691" s="743" t="s">
        <v>7937</v>
      </c>
      <c r="E691" s="744" t="s">
        <v>5146</v>
      </c>
      <c r="F691" s="662" t="s">
        <v>5106</v>
      </c>
      <c r="G691" s="662" t="s">
        <v>5168</v>
      </c>
      <c r="H691" s="662" t="s">
        <v>593</v>
      </c>
      <c r="I691" s="662" t="s">
        <v>5684</v>
      </c>
      <c r="J691" s="662" t="s">
        <v>5682</v>
      </c>
      <c r="K691" s="662" t="s">
        <v>5278</v>
      </c>
      <c r="L691" s="663">
        <v>49.96</v>
      </c>
      <c r="M691" s="663">
        <v>49.96</v>
      </c>
      <c r="N691" s="662">
        <v>1</v>
      </c>
      <c r="O691" s="745">
        <v>0.5</v>
      </c>
      <c r="P691" s="663"/>
      <c r="Q691" s="678">
        <v>0</v>
      </c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32</v>
      </c>
      <c r="B692" s="662" t="s">
        <v>592</v>
      </c>
      <c r="C692" s="662" t="s">
        <v>5109</v>
      </c>
      <c r="D692" s="743" t="s">
        <v>7937</v>
      </c>
      <c r="E692" s="744" t="s">
        <v>5146</v>
      </c>
      <c r="F692" s="662" t="s">
        <v>5106</v>
      </c>
      <c r="G692" s="662" t="s">
        <v>5279</v>
      </c>
      <c r="H692" s="662" t="s">
        <v>593</v>
      </c>
      <c r="I692" s="662" t="s">
        <v>5280</v>
      </c>
      <c r="J692" s="662" t="s">
        <v>2371</v>
      </c>
      <c r="K692" s="662" t="s">
        <v>2372</v>
      </c>
      <c r="L692" s="663">
        <v>727.03</v>
      </c>
      <c r="M692" s="663">
        <v>727.03</v>
      </c>
      <c r="N692" s="662">
        <v>1</v>
      </c>
      <c r="O692" s="745">
        <v>1</v>
      </c>
      <c r="P692" s="663">
        <v>727.03</v>
      </c>
      <c r="Q692" s="678">
        <v>1</v>
      </c>
      <c r="R692" s="662">
        <v>1</v>
      </c>
      <c r="S692" s="678">
        <v>1</v>
      </c>
      <c r="T692" s="745">
        <v>1</v>
      </c>
      <c r="U692" s="701">
        <v>1</v>
      </c>
    </row>
    <row r="693" spans="1:21" ht="14.4" customHeight="1" x14ac:dyDescent="0.3">
      <c r="A693" s="661">
        <v>32</v>
      </c>
      <c r="B693" s="662" t="s">
        <v>592</v>
      </c>
      <c r="C693" s="662" t="s">
        <v>5109</v>
      </c>
      <c r="D693" s="743" t="s">
        <v>7937</v>
      </c>
      <c r="E693" s="744" t="s">
        <v>5146</v>
      </c>
      <c r="F693" s="662" t="s">
        <v>5106</v>
      </c>
      <c r="G693" s="662" t="s">
        <v>5282</v>
      </c>
      <c r="H693" s="662" t="s">
        <v>593</v>
      </c>
      <c r="I693" s="662" t="s">
        <v>1037</v>
      </c>
      <c r="J693" s="662" t="s">
        <v>5283</v>
      </c>
      <c r="K693" s="662" t="s">
        <v>5284</v>
      </c>
      <c r="L693" s="663">
        <v>53.57</v>
      </c>
      <c r="M693" s="663">
        <v>53.57</v>
      </c>
      <c r="N693" s="662">
        <v>1</v>
      </c>
      <c r="O693" s="745">
        <v>0.5</v>
      </c>
      <c r="P693" s="663">
        <v>53.57</v>
      </c>
      <c r="Q693" s="678">
        <v>1</v>
      </c>
      <c r="R693" s="662">
        <v>1</v>
      </c>
      <c r="S693" s="678">
        <v>1</v>
      </c>
      <c r="T693" s="745">
        <v>0.5</v>
      </c>
      <c r="U693" s="701">
        <v>1</v>
      </c>
    </row>
    <row r="694" spans="1:21" ht="14.4" customHeight="1" x14ac:dyDescent="0.3">
      <c r="A694" s="661">
        <v>32</v>
      </c>
      <c r="B694" s="662" t="s">
        <v>592</v>
      </c>
      <c r="C694" s="662" t="s">
        <v>5109</v>
      </c>
      <c r="D694" s="743" t="s">
        <v>7937</v>
      </c>
      <c r="E694" s="744" t="s">
        <v>5146</v>
      </c>
      <c r="F694" s="662" t="s">
        <v>5106</v>
      </c>
      <c r="G694" s="662" t="s">
        <v>5363</v>
      </c>
      <c r="H694" s="662" t="s">
        <v>593</v>
      </c>
      <c r="I694" s="662" t="s">
        <v>2925</v>
      </c>
      <c r="J694" s="662" t="s">
        <v>733</v>
      </c>
      <c r="K694" s="662" t="s">
        <v>5364</v>
      </c>
      <c r="L694" s="663">
        <v>30.17</v>
      </c>
      <c r="M694" s="663">
        <v>30.17</v>
      </c>
      <c r="N694" s="662">
        <v>1</v>
      </c>
      <c r="O694" s="745">
        <v>0.5</v>
      </c>
      <c r="P694" s="663">
        <v>30.17</v>
      </c>
      <c r="Q694" s="678">
        <v>1</v>
      </c>
      <c r="R694" s="662">
        <v>1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32</v>
      </c>
      <c r="B695" s="662" t="s">
        <v>592</v>
      </c>
      <c r="C695" s="662" t="s">
        <v>5109</v>
      </c>
      <c r="D695" s="743" t="s">
        <v>7937</v>
      </c>
      <c r="E695" s="744" t="s">
        <v>5146</v>
      </c>
      <c r="F695" s="662" t="s">
        <v>5106</v>
      </c>
      <c r="G695" s="662" t="s">
        <v>5175</v>
      </c>
      <c r="H695" s="662" t="s">
        <v>2438</v>
      </c>
      <c r="I695" s="662" t="s">
        <v>2679</v>
      </c>
      <c r="J695" s="662" t="s">
        <v>2474</v>
      </c>
      <c r="K695" s="662" t="s">
        <v>4813</v>
      </c>
      <c r="L695" s="663">
        <v>407.55</v>
      </c>
      <c r="M695" s="663">
        <v>1222.6500000000001</v>
      </c>
      <c r="N695" s="662">
        <v>3</v>
      </c>
      <c r="O695" s="745">
        <v>1</v>
      </c>
      <c r="P695" s="663">
        <v>407.55</v>
      </c>
      <c r="Q695" s="678">
        <v>0.33333333333333331</v>
      </c>
      <c r="R695" s="662">
        <v>1</v>
      </c>
      <c r="S695" s="678">
        <v>0.33333333333333331</v>
      </c>
      <c r="T695" s="745">
        <v>0.5</v>
      </c>
      <c r="U695" s="701">
        <v>0.5</v>
      </c>
    </row>
    <row r="696" spans="1:21" ht="14.4" customHeight="1" x14ac:dyDescent="0.3">
      <c r="A696" s="661">
        <v>32</v>
      </c>
      <c r="B696" s="662" t="s">
        <v>592</v>
      </c>
      <c r="C696" s="662" t="s">
        <v>5109</v>
      </c>
      <c r="D696" s="743" t="s">
        <v>7937</v>
      </c>
      <c r="E696" s="744" t="s">
        <v>5146</v>
      </c>
      <c r="F696" s="662" t="s">
        <v>5106</v>
      </c>
      <c r="G696" s="662" t="s">
        <v>5175</v>
      </c>
      <c r="H696" s="662" t="s">
        <v>2438</v>
      </c>
      <c r="I696" s="662" t="s">
        <v>2682</v>
      </c>
      <c r="J696" s="662" t="s">
        <v>2474</v>
      </c>
      <c r="K696" s="662" t="s">
        <v>4816</v>
      </c>
      <c r="L696" s="663">
        <v>543.39</v>
      </c>
      <c r="M696" s="663">
        <v>543.39</v>
      </c>
      <c r="N696" s="662">
        <v>1</v>
      </c>
      <c r="O696" s="745">
        <v>1</v>
      </c>
      <c r="P696" s="663">
        <v>543.39</v>
      </c>
      <c r="Q696" s="678">
        <v>1</v>
      </c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32</v>
      </c>
      <c r="B697" s="662" t="s">
        <v>592</v>
      </c>
      <c r="C697" s="662" t="s">
        <v>5109</v>
      </c>
      <c r="D697" s="743" t="s">
        <v>7937</v>
      </c>
      <c r="E697" s="744" t="s">
        <v>5146</v>
      </c>
      <c r="F697" s="662" t="s">
        <v>5106</v>
      </c>
      <c r="G697" s="662" t="s">
        <v>5176</v>
      </c>
      <c r="H697" s="662" t="s">
        <v>593</v>
      </c>
      <c r="I697" s="662" t="s">
        <v>5177</v>
      </c>
      <c r="J697" s="662" t="s">
        <v>5178</v>
      </c>
      <c r="K697" s="662" t="s">
        <v>827</v>
      </c>
      <c r="L697" s="663">
        <v>57.64</v>
      </c>
      <c r="M697" s="663">
        <v>57.64</v>
      </c>
      <c r="N697" s="662">
        <v>1</v>
      </c>
      <c r="O697" s="745">
        <v>0.5</v>
      </c>
      <c r="P697" s="663">
        <v>57.64</v>
      </c>
      <c r="Q697" s="678">
        <v>1</v>
      </c>
      <c r="R697" s="662">
        <v>1</v>
      </c>
      <c r="S697" s="678">
        <v>1</v>
      </c>
      <c r="T697" s="745">
        <v>0.5</v>
      </c>
      <c r="U697" s="701">
        <v>1</v>
      </c>
    </row>
    <row r="698" spans="1:21" ht="14.4" customHeight="1" x14ac:dyDescent="0.3">
      <c r="A698" s="661">
        <v>32</v>
      </c>
      <c r="B698" s="662" t="s">
        <v>592</v>
      </c>
      <c r="C698" s="662" t="s">
        <v>5109</v>
      </c>
      <c r="D698" s="743" t="s">
        <v>7937</v>
      </c>
      <c r="E698" s="744" t="s">
        <v>5146</v>
      </c>
      <c r="F698" s="662" t="s">
        <v>5106</v>
      </c>
      <c r="G698" s="662" t="s">
        <v>5176</v>
      </c>
      <c r="H698" s="662" t="s">
        <v>593</v>
      </c>
      <c r="I698" s="662" t="s">
        <v>5365</v>
      </c>
      <c r="J698" s="662" t="s">
        <v>5178</v>
      </c>
      <c r="K698" s="662" t="s">
        <v>830</v>
      </c>
      <c r="L698" s="663">
        <v>185.26</v>
      </c>
      <c r="M698" s="663">
        <v>185.26</v>
      </c>
      <c r="N698" s="662">
        <v>1</v>
      </c>
      <c r="O698" s="745">
        <v>0.5</v>
      </c>
      <c r="P698" s="663">
        <v>185.26</v>
      </c>
      <c r="Q698" s="678">
        <v>1</v>
      </c>
      <c r="R698" s="662">
        <v>1</v>
      </c>
      <c r="S698" s="678">
        <v>1</v>
      </c>
      <c r="T698" s="745">
        <v>0.5</v>
      </c>
      <c r="U698" s="701">
        <v>1</v>
      </c>
    </row>
    <row r="699" spans="1:21" ht="14.4" customHeight="1" x14ac:dyDescent="0.3">
      <c r="A699" s="661">
        <v>32</v>
      </c>
      <c r="B699" s="662" t="s">
        <v>592</v>
      </c>
      <c r="C699" s="662" t="s">
        <v>5109</v>
      </c>
      <c r="D699" s="743" t="s">
        <v>7937</v>
      </c>
      <c r="E699" s="744" t="s">
        <v>5146</v>
      </c>
      <c r="F699" s="662" t="s">
        <v>5106</v>
      </c>
      <c r="G699" s="662" t="s">
        <v>5176</v>
      </c>
      <c r="H699" s="662" t="s">
        <v>593</v>
      </c>
      <c r="I699" s="662" t="s">
        <v>5685</v>
      </c>
      <c r="J699" s="662" t="s">
        <v>826</v>
      </c>
      <c r="K699" s="662" t="s">
        <v>5686</v>
      </c>
      <c r="L699" s="663">
        <v>28.81</v>
      </c>
      <c r="M699" s="663">
        <v>28.81</v>
      </c>
      <c r="N699" s="662">
        <v>1</v>
      </c>
      <c r="O699" s="745">
        <v>0.5</v>
      </c>
      <c r="P699" s="663"/>
      <c r="Q699" s="678">
        <v>0</v>
      </c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32</v>
      </c>
      <c r="B700" s="662" t="s">
        <v>592</v>
      </c>
      <c r="C700" s="662" t="s">
        <v>5109</v>
      </c>
      <c r="D700" s="743" t="s">
        <v>7937</v>
      </c>
      <c r="E700" s="744" t="s">
        <v>5146</v>
      </c>
      <c r="F700" s="662" t="s">
        <v>5106</v>
      </c>
      <c r="G700" s="662" t="s">
        <v>5176</v>
      </c>
      <c r="H700" s="662" t="s">
        <v>593</v>
      </c>
      <c r="I700" s="662" t="s">
        <v>5298</v>
      </c>
      <c r="J700" s="662" t="s">
        <v>826</v>
      </c>
      <c r="K700" s="662" t="s">
        <v>827</v>
      </c>
      <c r="L700" s="663">
        <v>57.64</v>
      </c>
      <c r="M700" s="663">
        <v>172.92000000000002</v>
      </c>
      <c r="N700" s="662">
        <v>3</v>
      </c>
      <c r="O700" s="745">
        <v>1.5</v>
      </c>
      <c r="P700" s="663">
        <v>57.64</v>
      </c>
      <c r="Q700" s="678">
        <v>0.33333333333333331</v>
      </c>
      <c r="R700" s="662">
        <v>1</v>
      </c>
      <c r="S700" s="678">
        <v>0.33333333333333331</v>
      </c>
      <c r="T700" s="745">
        <v>0.5</v>
      </c>
      <c r="U700" s="701">
        <v>0.33333333333333331</v>
      </c>
    </row>
    <row r="701" spans="1:21" ht="14.4" customHeight="1" x14ac:dyDescent="0.3">
      <c r="A701" s="661">
        <v>32</v>
      </c>
      <c r="B701" s="662" t="s">
        <v>592</v>
      </c>
      <c r="C701" s="662" t="s">
        <v>5109</v>
      </c>
      <c r="D701" s="743" t="s">
        <v>7937</v>
      </c>
      <c r="E701" s="744" t="s">
        <v>5146</v>
      </c>
      <c r="F701" s="662" t="s">
        <v>5106</v>
      </c>
      <c r="G701" s="662" t="s">
        <v>5176</v>
      </c>
      <c r="H701" s="662" t="s">
        <v>593</v>
      </c>
      <c r="I701" s="662" t="s">
        <v>829</v>
      </c>
      <c r="J701" s="662" t="s">
        <v>826</v>
      </c>
      <c r="K701" s="662" t="s">
        <v>830</v>
      </c>
      <c r="L701" s="663">
        <v>185.26</v>
      </c>
      <c r="M701" s="663">
        <v>555.78</v>
      </c>
      <c r="N701" s="662">
        <v>3</v>
      </c>
      <c r="O701" s="745">
        <v>1.5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32</v>
      </c>
      <c r="B702" s="662" t="s">
        <v>592</v>
      </c>
      <c r="C702" s="662" t="s">
        <v>5109</v>
      </c>
      <c r="D702" s="743" t="s">
        <v>7937</v>
      </c>
      <c r="E702" s="744" t="s">
        <v>5146</v>
      </c>
      <c r="F702" s="662" t="s">
        <v>5106</v>
      </c>
      <c r="G702" s="662" t="s">
        <v>5466</v>
      </c>
      <c r="H702" s="662" t="s">
        <v>2438</v>
      </c>
      <c r="I702" s="662" t="s">
        <v>2868</v>
      </c>
      <c r="J702" s="662" t="s">
        <v>2869</v>
      </c>
      <c r="K702" s="662" t="s">
        <v>2865</v>
      </c>
      <c r="L702" s="663">
        <v>132.34</v>
      </c>
      <c r="M702" s="663">
        <v>397.02</v>
      </c>
      <c r="N702" s="662">
        <v>3</v>
      </c>
      <c r="O702" s="745">
        <v>0.5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32</v>
      </c>
      <c r="B703" s="662" t="s">
        <v>592</v>
      </c>
      <c r="C703" s="662" t="s">
        <v>5109</v>
      </c>
      <c r="D703" s="743" t="s">
        <v>7937</v>
      </c>
      <c r="E703" s="744" t="s">
        <v>5146</v>
      </c>
      <c r="F703" s="662" t="s">
        <v>5106</v>
      </c>
      <c r="G703" s="662" t="s">
        <v>5466</v>
      </c>
      <c r="H703" s="662" t="s">
        <v>2438</v>
      </c>
      <c r="I703" s="662" t="s">
        <v>5467</v>
      </c>
      <c r="J703" s="662" t="s">
        <v>5468</v>
      </c>
      <c r="K703" s="662" t="s">
        <v>2865</v>
      </c>
      <c r="L703" s="663">
        <v>132.34</v>
      </c>
      <c r="M703" s="663">
        <v>397.02</v>
      </c>
      <c r="N703" s="662">
        <v>3</v>
      </c>
      <c r="O703" s="745">
        <v>0.5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32</v>
      </c>
      <c r="B704" s="662" t="s">
        <v>592</v>
      </c>
      <c r="C704" s="662" t="s">
        <v>5109</v>
      </c>
      <c r="D704" s="743" t="s">
        <v>7937</v>
      </c>
      <c r="E704" s="744" t="s">
        <v>5146</v>
      </c>
      <c r="F704" s="662" t="s">
        <v>5106</v>
      </c>
      <c r="G704" s="662" t="s">
        <v>5179</v>
      </c>
      <c r="H704" s="662" t="s">
        <v>593</v>
      </c>
      <c r="I704" s="662" t="s">
        <v>672</v>
      </c>
      <c r="J704" s="662" t="s">
        <v>5371</v>
      </c>
      <c r="K704" s="662" t="s">
        <v>5290</v>
      </c>
      <c r="L704" s="663">
        <v>24.78</v>
      </c>
      <c r="M704" s="663">
        <v>24.78</v>
      </c>
      <c r="N704" s="662">
        <v>1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32</v>
      </c>
      <c r="B705" s="662" t="s">
        <v>592</v>
      </c>
      <c r="C705" s="662" t="s">
        <v>5109</v>
      </c>
      <c r="D705" s="743" t="s">
        <v>7937</v>
      </c>
      <c r="E705" s="744" t="s">
        <v>5146</v>
      </c>
      <c r="F705" s="662" t="s">
        <v>5106</v>
      </c>
      <c r="G705" s="662" t="s">
        <v>5562</v>
      </c>
      <c r="H705" s="662" t="s">
        <v>593</v>
      </c>
      <c r="I705" s="662" t="s">
        <v>1051</v>
      </c>
      <c r="J705" s="662" t="s">
        <v>5563</v>
      </c>
      <c r="K705" s="662" t="s">
        <v>5564</v>
      </c>
      <c r="L705" s="663">
        <v>0</v>
      </c>
      <c r="M705" s="663">
        <v>0</v>
      </c>
      <c r="N705" s="662">
        <v>1</v>
      </c>
      <c r="O705" s="745">
        <v>0.5</v>
      </c>
      <c r="P705" s="663">
        <v>0</v>
      </c>
      <c r="Q705" s="678"/>
      <c r="R705" s="662">
        <v>1</v>
      </c>
      <c r="S705" s="678">
        <v>1</v>
      </c>
      <c r="T705" s="745">
        <v>0.5</v>
      </c>
      <c r="U705" s="701">
        <v>1</v>
      </c>
    </row>
    <row r="706" spans="1:21" ht="14.4" customHeight="1" x14ac:dyDescent="0.3">
      <c r="A706" s="661">
        <v>32</v>
      </c>
      <c r="B706" s="662" t="s">
        <v>592</v>
      </c>
      <c r="C706" s="662" t="s">
        <v>5109</v>
      </c>
      <c r="D706" s="743" t="s">
        <v>7937</v>
      </c>
      <c r="E706" s="744" t="s">
        <v>5146</v>
      </c>
      <c r="F706" s="662" t="s">
        <v>5106</v>
      </c>
      <c r="G706" s="662" t="s">
        <v>5565</v>
      </c>
      <c r="H706" s="662" t="s">
        <v>593</v>
      </c>
      <c r="I706" s="662" t="s">
        <v>5687</v>
      </c>
      <c r="J706" s="662" t="s">
        <v>929</v>
      </c>
      <c r="K706" s="662" t="s">
        <v>5688</v>
      </c>
      <c r="L706" s="663">
        <v>0</v>
      </c>
      <c r="M706" s="663">
        <v>0</v>
      </c>
      <c r="N706" s="662">
        <v>1</v>
      </c>
      <c r="O706" s="745">
        <v>0.5</v>
      </c>
      <c r="P706" s="663">
        <v>0</v>
      </c>
      <c r="Q706" s="678"/>
      <c r="R706" s="662">
        <v>1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32</v>
      </c>
      <c r="B707" s="662" t="s">
        <v>592</v>
      </c>
      <c r="C707" s="662" t="s">
        <v>5109</v>
      </c>
      <c r="D707" s="743" t="s">
        <v>7937</v>
      </c>
      <c r="E707" s="744" t="s">
        <v>5146</v>
      </c>
      <c r="F707" s="662" t="s">
        <v>5106</v>
      </c>
      <c r="G707" s="662" t="s">
        <v>5309</v>
      </c>
      <c r="H707" s="662" t="s">
        <v>593</v>
      </c>
      <c r="I707" s="662" t="s">
        <v>910</v>
      </c>
      <c r="J707" s="662" t="s">
        <v>5310</v>
      </c>
      <c r="K707" s="662" t="s">
        <v>5268</v>
      </c>
      <c r="L707" s="663">
        <v>0</v>
      </c>
      <c r="M707" s="663">
        <v>0</v>
      </c>
      <c r="N707" s="662">
        <v>1</v>
      </c>
      <c r="O707" s="745">
        <v>0.5</v>
      </c>
      <c r="P707" s="663">
        <v>0</v>
      </c>
      <c r="Q707" s="678"/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32</v>
      </c>
      <c r="B708" s="662" t="s">
        <v>592</v>
      </c>
      <c r="C708" s="662" t="s">
        <v>5109</v>
      </c>
      <c r="D708" s="743" t="s">
        <v>7937</v>
      </c>
      <c r="E708" s="744" t="s">
        <v>5146</v>
      </c>
      <c r="F708" s="662" t="s">
        <v>5106</v>
      </c>
      <c r="G708" s="662" t="s">
        <v>5182</v>
      </c>
      <c r="H708" s="662" t="s">
        <v>593</v>
      </c>
      <c r="I708" s="662" t="s">
        <v>2977</v>
      </c>
      <c r="J708" s="662" t="s">
        <v>2978</v>
      </c>
      <c r="K708" s="662" t="s">
        <v>5183</v>
      </c>
      <c r="L708" s="663">
        <v>51.21</v>
      </c>
      <c r="M708" s="663">
        <v>153.63</v>
      </c>
      <c r="N708" s="662">
        <v>3</v>
      </c>
      <c r="O708" s="745">
        <v>2</v>
      </c>
      <c r="P708" s="663">
        <v>51.21</v>
      </c>
      <c r="Q708" s="678">
        <v>0.33333333333333337</v>
      </c>
      <c r="R708" s="662">
        <v>1</v>
      </c>
      <c r="S708" s="678">
        <v>0.33333333333333331</v>
      </c>
      <c r="T708" s="745">
        <v>1</v>
      </c>
      <c r="U708" s="701">
        <v>0.5</v>
      </c>
    </row>
    <row r="709" spans="1:21" ht="14.4" customHeight="1" x14ac:dyDescent="0.3">
      <c r="A709" s="661">
        <v>32</v>
      </c>
      <c r="B709" s="662" t="s">
        <v>592</v>
      </c>
      <c r="C709" s="662" t="s">
        <v>5109</v>
      </c>
      <c r="D709" s="743" t="s">
        <v>7937</v>
      </c>
      <c r="E709" s="744" t="s">
        <v>5146</v>
      </c>
      <c r="F709" s="662" t="s">
        <v>5106</v>
      </c>
      <c r="G709" s="662" t="s">
        <v>5322</v>
      </c>
      <c r="H709" s="662" t="s">
        <v>2438</v>
      </c>
      <c r="I709" s="662" t="s">
        <v>2483</v>
      </c>
      <c r="J709" s="662" t="s">
        <v>2484</v>
      </c>
      <c r="K709" s="662" t="s">
        <v>2485</v>
      </c>
      <c r="L709" s="663">
        <v>31.32</v>
      </c>
      <c r="M709" s="663">
        <v>31.32</v>
      </c>
      <c r="N709" s="662">
        <v>1</v>
      </c>
      <c r="O709" s="745">
        <v>0.5</v>
      </c>
      <c r="P709" s="663">
        <v>31.32</v>
      </c>
      <c r="Q709" s="678">
        <v>1</v>
      </c>
      <c r="R709" s="662">
        <v>1</v>
      </c>
      <c r="S709" s="678">
        <v>1</v>
      </c>
      <c r="T709" s="745">
        <v>0.5</v>
      </c>
      <c r="U709" s="701">
        <v>1</v>
      </c>
    </row>
    <row r="710" spans="1:21" ht="14.4" customHeight="1" x14ac:dyDescent="0.3">
      <c r="A710" s="661">
        <v>32</v>
      </c>
      <c r="B710" s="662" t="s">
        <v>592</v>
      </c>
      <c r="C710" s="662" t="s">
        <v>5109</v>
      </c>
      <c r="D710" s="743" t="s">
        <v>7937</v>
      </c>
      <c r="E710" s="744" t="s">
        <v>5146</v>
      </c>
      <c r="F710" s="662" t="s">
        <v>5106</v>
      </c>
      <c r="G710" s="662" t="s">
        <v>5322</v>
      </c>
      <c r="H710" s="662" t="s">
        <v>2438</v>
      </c>
      <c r="I710" s="662" t="s">
        <v>2553</v>
      </c>
      <c r="J710" s="662" t="s">
        <v>2550</v>
      </c>
      <c r="K710" s="662" t="s">
        <v>4957</v>
      </c>
      <c r="L710" s="663">
        <v>156.61000000000001</v>
      </c>
      <c r="M710" s="663">
        <v>156.61000000000001</v>
      </c>
      <c r="N710" s="662">
        <v>1</v>
      </c>
      <c r="O710" s="745">
        <v>1</v>
      </c>
      <c r="P710" s="663">
        <v>156.61000000000001</v>
      </c>
      <c r="Q710" s="678">
        <v>1</v>
      </c>
      <c r="R710" s="662">
        <v>1</v>
      </c>
      <c r="S710" s="678">
        <v>1</v>
      </c>
      <c r="T710" s="745">
        <v>1</v>
      </c>
      <c r="U710" s="701">
        <v>1</v>
      </c>
    </row>
    <row r="711" spans="1:21" ht="14.4" customHeight="1" x14ac:dyDescent="0.3">
      <c r="A711" s="661">
        <v>32</v>
      </c>
      <c r="B711" s="662" t="s">
        <v>592</v>
      </c>
      <c r="C711" s="662" t="s">
        <v>5109</v>
      </c>
      <c r="D711" s="743" t="s">
        <v>7937</v>
      </c>
      <c r="E711" s="744" t="s">
        <v>5146</v>
      </c>
      <c r="F711" s="662" t="s">
        <v>5106</v>
      </c>
      <c r="G711" s="662" t="s">
        <v>5689</v>
      </c>
      <c r="H711" s="662" t="s">
        <v>593</v>
      </c>
      <c r="I711" s="662" t="s">
        <v>5690</v>
      </c>
      <c r="J711" s="662" t="s">
        <v>5691</v>
      </c>
      <c r="K711" s="662" t="s">
        <v>5692</v>
      </c>
      <c r="L711" s="663">
        <v>43.36</v>
      </c>
      <c r="M711" s="663">
        <v>43.36</v>
      </c>
      <c r="N711" s="662">
        <v>1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32</v>
      </c>
      <c r="B712" s="662" t="s">
        <v>592</v>
      </c>
      <c r="C712" s="662" t="s">
        <v>5109</v>
      </c>
      <c r="D712" s="743" t="s">
        <v>7937</v>
      </c>
      <c r="E712" s="744" t="s">
        <v>5146</v>
      </c>
      <c r="F712" s="662" t="s">
        <v>5106</v>
      </c>
      <c r="G712" s="662" t="s">
        <v>5333</v>
      </c>
      <c r="H712" s="662" t="s">
        <v>2438</v>
      </c>
      <c r="I712" s="662" t="s">
        <v>3200</v>
      </c>
      <c r="J712" s="662" t="s">
        <v>3193</v>
      </c>
      <c r="K712" s="662" t="s">
        <v>4935</v>
      </c>
      <c r="L712" s="663">
        <v>13849.26</v>
      </c>
      <c r="M712" s="663">
        <v>69246.3</v>
      </c>
      <c r="N712" s="662">
        <v>5</v>
      </c>
      <c r="O712" s="745">
        <v>2</v>
      </c>
      <c r="P712" s="663">
        <v>69246.3</v>
      </c>
      <c r="Q712" s="678">
        <v>1</v>
      </c>
      <c r="R712" s="662">
        <v>5</v>
      </c>
      <c r="S712" s="678">
        <v>1</v>
      </c>
      <c r="T712" s="745">
        <v>2</v>
      </c>
      <c r="U712" s="701">
        <v>1</v>
      </c>
    </row>
    <row r="713" spans="1:21" ht="14.4" customHeight="1" x14ac:dyDescent="0.3">
      <c r="A713" s="661">
        <v>32</v>
      </c>
      <c r="B713" s="662" t="s">
        <v>592</v>
      </c>
      <c r="C713" s="662" t="s">
        <v>5109</v>
      </c>
      <c r="D713" s="743" t="s">
        <v>7937</v>
      </c>
      <c r="E713" s="744" t="s">
        <v>5146</v>
      </c>
      <c r="F713" s="662" t="s">
        <v>5106</v>
      </c>
      <c r="G713" s="662" t="s">
        <v>5334</v>
      </c>
      <c r="H713" s="662" t="s">
        <v>2438</v>
      </c>
      <c r="I713" s="662" t="s">
        <v>2651</v>
      </c>
      <c r="J713" s="662" t="s">
        <v>4809</v>
      </c>
      <c r="K713" s="662" t="s">
        <v>4810</v>
      </c>
      <c r="L713" s="663">
        <v>120.61</v>
      </c>
      <c r="M713" s="663">
        <v>120.61</v>
      </c>
      <c r="N713" s="662">
        <v>1</v>
      </c>
      <c r="O713" s="745">
        <v>1</v>
      </c>
      <c r="P713" s="663">
        <v>120.61</v>
      </c>
      <c r="Q713" s="678">
        <v>1</v>
      </c>
      <c r="R713" s="662">
        <v>1</v>
      </c>
      <c r="S713" s="678">
        <v>1</v>
      </c>
      <c r="T713" s="745">
        <v>1</v>
      </c>
      <c r="U713" s="701">
        <v>1</v>
      </c>
    </row>
    <row r="714" spans="1:21" ht="14.4" customHeight="1" x14ac:dyDescent="0.3">
      <c r="A714" s="661">
        <v>32</v>
      </c>
      <c r="B714" s="662" t="s">
        <v>592</v>
      </c>
      <c r="C714" s="662" t="s">
        <v>5109</v>
      </c>
      <c r="D714" s="743" t="s">
        <v>7937</v>
      </c>
      <c r="E714" s="744" t="s">
        <v>5147</v>
      </c>
      <c r="F714" s="662" t="s">
        <v>5106</v>
      </c>
      <c r="G714" s="662" t="s">
        <v>5151</v>
      </c>
      <c r="H714" s="662" t="s">
        <v>593</v>
      </c>
      <c r="I714" s="662" t="s">
        <v>1699</v>
      </c>
      <c r="J714" s="662" t="s">
        <v>1700</v>
      </c>
      <c r="K714" s="662" t="s">
        <v>5152</v>
      </c>
      <c r="L714" s="663">
        <v>1295.6400000000001</v>
      </c>
      <c r="M714" s="663">
        <v>5182.5600000000004</v>
      </c>
      <c r="N714" s="662">
        <v>4</v>
      </c>
      <c r="O714" s="745">
        <v>2</v>
      </c>
      <c r="P714" s="663">
        <v>5182.5600000000004</v>
      </c>
      <c r="Q714" s="678">
        <v>1</v>
      </c>
      <c r="R714" s="662">
        <v>4</v>
      </c>
      <c r="S714" s="678">
        <v>1</v>
      </c>
      <c r="T714" s="745">
        <v>2</v>
      </c>
      <c r="U714" s="701">
        <v>1</v>
      </c>
    </row>
    <row r="715" spans="1:21" ht="14.4" customHeight="1" x14ac:dyDescent="0.3">
      <c r="A715" s="661">
        <v>32</v>
      </c>
      <c r="B715" s="662" t="s">
        <v>592</v>
      </c>
      <c r="C715" s="662" t="s">
        <v>5109</v>
      </c>
      <c r="D715" s="743" t="s">
        <v>7937</v>
      </c>
      <c r="E715" s="744" t="s">
        <v>5147</v>
      </c>
      <c r="F715" s="662" t="s">
        <v>5106</v>
      </c>
      <c r="G715" s="662" t="s">
        <v>5606</v>
      </c>
      <c r="H715" s="662" t="s">
        <v>593</v>
      </c>
      <c r="I715" s="662" t="s">
        <v>5607</v>
      </c>
      <c r="J715" s="662" t="s">
        <v>5608</v>
      </c>
      <c r="K715" s="662" t="s">
        <v>5609</v>
      </c>
      <c r="L715" s="663">
        <v>143.34</v>
      </c>
      <c r="M715" s="663">
        <v>143.34</v>
      </c>
      <c r="N715" s="662">
        <v>1</v>
      </c>
      <c r="O715" s="745">
        <v>1</v>
      </c>
      <c r="P715" s="663">
        <v>143.34</v>
      </c>
      <c r="Q715" s="678">
        <v>1</v>
      </c>
      <c r="R715" s="662">
        <v>1</v>
      </c>
      <c r="S715" s="678">
        <v>1</v>
      </c>
      <c r="T715" s="745">
        <v>1</v>
      </c>
      <c r="U715" s="701">
        <v>1</v>
      </c>
    </row>
    <row r="716" spans="1:21" ht="14.4" customHeight="1" x14ac:dyDescent="0.3">
      <c r="A716" s="661">
        <v>32</v>
      </c>
      <c r="B716" s="662" t="s">
        <v>592</v>
      </c>
      <c r="C716" s="662" t="s">
        <v>5109</v>
      </c>
      <c r="D716" s="743" t="s">
        <v>7937</v>
      </c>
      <c r="E716" s="744" t="s">
        <v>5147</v>
      </c>
      <c r="F716" s="662" t="s">
        <v>5106</v>
      </c>
      <c r="G716" s="662" t="s">
        <v>5155</v>
      </c>
      <c r="H716" s="662" t="s">
        <v>593</v>
      </c>
      <c r="I716" s="662" t="s">
        <v>720</v>
      </c>
      <c r="J716" s="662" t="s">
        <v>721</v>
      </c>
      <c r="K716" s="662" t="s">
        <v>5156</v>
      </c>
      <c r="L716" s="663">
        <v>40.58</v>
      </c>
      <c r="M716" s="663">
        <v>162.32</v>
      </c>
      <c r="N716" s="662">
        <v>4</v>
      </c>
      <c r="O716" s="745">
        <v>3.5</v>
      </c>
      <c r="P716" s="663">
        <v>162.32</v>
      </c>
      <c r="Q716" s="678">
        <v>1</v>
      </c>
      <c r="R716" s="662">
        <v>4</v>
      </c>
      <c r="S716" s="678">
        <v>1</v>
      </c>
      <c r="T716" s="745">
        <v>3.5</v>
      </c>
      <c r="U716" s="701">
        <v>1</v>
      </c>
    </row>
    <row r="717" spans="1:21" ht="14.4" customHeight="1" x14ac:dyDescent="0.3">
      <c r="A717" s="661">
        <v>32</v>
      </c>
      <c r="B717" s="662" t="s">
        <v>592</v>
      </c>
      <c r="C717" s="662" t="s">
        <v>5109</v>
      </c>
      <c r="D717" s="743" t="s">
        <v>7937</v>
      </c>
      <c r="E717" s="744" t="s">
        <v>5147</v>
      </c>
      <c r="F717" s="662" t="s">
        <v>5106</v>
      </c>
      <c r="G717" s="662" t="s">
        <v>5155</v>
      </c>
      <c r="H717" s="662" t="s">
        <v>593</v>
      </c>
      <c r="I717" s="662" t="s">
        <v>720</v>
      </c>
      <c r="J717" s="662" t="s">
        <v>721</v>
      </c>
      <c r="K717" s="662" t="s">
        <v>5156</v>
      </c>
      <c r="L717" s="663">
        <v>65.28</v>
      </c>
      <c r="M717" s="663">
        <v>195.84</v>
      </c>
      <c r="N717" s="662">
        <v>3</v>
      </c>
      <c r="O717" s="745">
        <v>2.5</v>
      </c>
      <c r="P717" s="663">
        <v>65.28</v>
      </c>
      <c r="Q717" s="678">
        <v>0.33333333333333331</v>
      </c>
      <c r="R717" s="662">
        <v>1</v>
      </c>
      <c r="S717" s="678">
        <v>0.33333333333333331</v>
      </c>
      <c r="T717" s="745">
        <v>0.5</v>
      </c>
      <c r="U717" s="701">
        <v>0.2</v>
      </c>
    </row>
    <row r="718" spans="1:21" ht="14.4" customHeight="1" x14ac:dyDescent="0.3">
      <c r="A718" s="661">
        <v>32</v>
      </c>
      <c r="B718" s="662" t="s">
        <v>592</v>
      </c>
      <c r="C718" s="662" t="s">
        <v>5109</v>
      </c>
      <c r="D718" s="743" t="s">
        <v>7937</v>
      </c>
      <c r="E718" s="744" t="s">
        <v>5147</v>
      </c>
      <c r="F718" s="662" t="s">
        <v>5106</v>
      </c>
      <c r="G718" s="662" t="s">
        <v>5155</v>
      </c>
      <c r="H718" s="662" t="s">
        <v>593</v>
      </c>
      <c r="I718" s="662" t="s">
        <v>5195</v>
      </c>
      <c r="J718" s="662" t="s">
        <v>721</v>
      </c>
      <c r="K718" s="662" t="s">
        <v>5196</v>
      </c>
      <c r="L718" s="663">
        <v>0</v>
      </c>
      <c r="M718" s="663">
        <v>0</v>
      </c>
      <c r="N718" s="662">
        <v>1</v>
      </c>
      <c r="O718" s="745">
        <v>1</v>
      </c>
      <c r="P718" s="663">
        <v>0</v>
      </c>
      <c r="Q718" s="678"/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32</v>
      </c>
      <c r="B719" s="662" t="s">
        <v>592</v>
      </c>
      <c r="C719" s="662" t="s">
        <v>5109</v>
      </c>
      <c r="D719" s="743" t="s">
        <v>7937</v>
      </c>
      <c r="E719" s="744" t="s">
        <v>5147</v>
      </c>
      <c r="F719" s="662" t="s">
        <v>5106</v>
      </c>
      <c r="G719" s="662" t="s">
        <v>5155</v>
      </c>
      <c r="H719" s="662" t="s">
        <v>593</v>
      </c>
      <c r="I719" s="662" t="s">
        <v>5195</v>
      </c>
      <c r="J719" s="662" t="s">
        <v>721</v>
      </c>
      <c r="K719" s="662" t="s">
        <v>5196</v>
      </c>
      <c r="L719" s="663">
        <v>135.25</v>
      </c>
      <c r="M719" s="663">
        <v>135.25</v>
      </c>
      <c r="N719" s="662">
        <v>1</v>
      </c>
      <c r="O719" s="745">
        <v>0.5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32</v>
      </c>
      <c r="B720" s="662" t="s">
        <v>592</v>
      </c>
      <c r="C720" s="662" t="s">
        <v>5109</v>
      </c>
      <c r="D720" s="743" t="s">
        <v>7937</v>
      </c>
      <c r="E720" s="744" t="s">
        <v>5147</v>
      </c>
      <c r="F720" s="662" t="s">
        <v>5106</v>
      </c>
      <c r="G720" s="662" t="s">
        <v>5155</v>
      </c>
      <c r="H720" s="662" t="s">
        <v>593</v>
      </c>
      <c r="I720" s="662" t="s">
        <v>740</v>
      </c>
      <c r="J720" s="662" t="s">
        <v>5197</v>
      </c>
      <c r="K720" s="662" t="s">
        <v>1361</v>
      </c>
      <c r="L720" s="663">
        <v>42.85</v>
      </c>
      <c r="M720" s="663">
        <v>42.85</v>
      </c>
      <c r="N720" s="662">
        <v>1</v>
      </c>
      <c r="O720" s="745">
        <v>0.5</v>
      </c>
      <c r="P720" s="663">
        <v>42.85</v>
      </c>
      <c r="Q720" s="678">
        <v>1</v>
      </c>
      <c r="R720" s="662">
        <v>1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32</v>
      </c>
      <c r="B721" s="662" t="s">
        <v>592</v>
      </c>
      <c r="C721" s="662" t="s">
        <v>5109</v>
      </c>
      <c r="D721" s="743" t="s">
        <v>7937</v>
      </c>
      <c r="E721" s="744" t="s">
        <v>5147</v>
      </c>
      <c r="F721" s="662" t="s">
        <v>5106</v>
      </c>
      <c r="G721" s="662" t="s">
        <v>5413</v>
      </c>
      <c r="H721" s="662" t="s">
        <v>593</v>
      </c>
      <c r="I721" s="662" t="s">
        <v>5693</v>
      </c>
      <c r="J721" s="662" t="s">
        <v>5694</v>
      </c>
      <c r="K721" s="662" t="s">
        <v>2149</v>
      </c>
      <c r="L721" s="663">
        <v>16.920000000000002</v>
      </c>
      <c r="M721" s="663">
        <v>16.920000000000002</v>
      </c>
      <c r="N721" s="662">
        <v>1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32</v>
      </c>
      <c r="B722" s="662" t="s">
        <v>592</v>
      </c>
      <c r="C722" s="662" t="s">
        <v>5109</v>
      </c>
      <c r="D722" s="743" t="s">
        <v>7937</v>
      </c>
      <c r="E722" s="744" t="s">
        <v>5147</v>
      </c>
      <c r="F722" s="662" t="s">
        <v>5106</v>
      </c>
      <c r="G722" s="662" t="s">
        <v>5157</v>
      </c>
      <c r="H722" s="662" t="s">
        <v>593</v>
      </c>
      <c r="I722" s="662" t="s">
        <v>5493</v>
      </c>
      <c r="J722" s="662" t="s">
        <v>2406</v>
      </c>
      <c r="K722" s="662" t="s">
        <v>5494</v>
      </c>
      <c r="L722" s="663">
        <v>154.36000000000001</v>
      </c>
      <c r="M722" s="663">
        <v>154.36000000000001</v>
      </c>
      <c r="N722" s="662">
        <v>1</v>
      </c>
      <c r="O722" s="745">
        <v>0.5</v>
      </c>
      <c r="P722" s="663">
        <v>154.36000000000001</v>
      </c>
      <c r="Q722" s="678">
        <v>1</v>
      </c>
      <c r="R722" s="662">
        <v>1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32</v>
      </c>
      <c r="B723" s="662" t="s">
        <v>592</v>
      </c>
      <c r="C723" s="662" t="s">
        <v>5109</v>
      </c>
      <c r="D723" s="743" t="s">
        <v>7937</v>
      </c>
      <c r="E723" s="744" t="s">
        <v>5147</v>
      </c>
      <c r="F723" s="662" t="s">
        <v>5106</v>
      </c>
      <c r="G723" s="662" t="s">
        <v>5695</v>
      </c>
      <c r="H723" s="662" t="s">
        <v>593</v>
      </c>
      <c r="I723" s="662" t="s">
        <v>1585</v>
      </c>
      <c r="J723" s="662" t="s">
        <v>5696</v>
      </c>
      <c r="K723" s="662" t="s">
        <v>1529</v>
      </c>
      <c r="L723" s="663">
        <v>0</v>
      </c>
      <c r="M723" s="663">
        <v>0</v>
      </c>
      <c r="N723" s="662">
        <v>1</v>
      </c>
      <c r="O723" s="745">
        <v>0.5</v>
      </c>
      <c r="P723" s="663">
        <v>0</v>
      </c>
      <c r="Q723" s="678"/>
      <c r="R723" s="662">
        <v>1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32</v>
      </c>
      <c r="B724" s="662" t="s">
        <v>592</v>
      </c>
      <c r="C724" s="662" t="s">
        <v>5109</v>
      </c>
      <c r="D724" s="743" t="s">
        <v>7937</v>
      </c>
      <c r="E724" s="744" t="s">
        <v>5147</v>
      </c>
      <c r="F724" s="662" t="s">
        <v>5106</v>
      </c>
      <c r="G724" s="662" t="s">
        <v>5588</v>
      </c>
      <c r="H724" s="662" t="s">
        <v>2438</v>
      </c>
      <c r="I724" s="662" t="s">
        <v>1368</v>
      </c>
      <c r="J724" s="662" t="s">
        <v>2655</v>
      </c>
      <c r="K724" s="662" t="s">
        <v>2656</v>
      </c>
      <c r="L724" s="663">
        <v>103.8</v>
      </c>
      <c r="M724" s="663">
        <v>103.8</v>
      </c>
      <c r="N724" s="662">
        <v>1</v>
      </c>
      <c r="O724" s="745">
        <v>0.5</v>
      </c>
      <c r="P724" s="663">
        <v>103.8</v>
      </c>
      <c r="Q724" s="678">
        <v>1</v>
      </c>
      <c r="R724" s="662">
        <v>1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32</v>
      </c>
      <c r="B725" s="662" t="s">
        <v>592</v>
      </c>
      <c r="C725" s="662" t="s">
        <v>5109</v>
      </c>
      <c r="D725" s="743" t="s">
        <v>7937</v>
      </c>
      <c r="E725" s="744" t="s">
        <v>5147</v>
      </c>
      <c r="F725" s="662" t="s">
        <v>5106</v>
      </c>
      <c r="G725" s="662" t="s">
        <v>5588</v>
      </c>
      <c r="H725" s="662" t="s">
        <v>2438</v>
      </c>
      <c r="I725" s="662" t="s">
        <v>2565</v>
      </c>
      <c r="J725" s="662" t="s">
        <v>2566</v>
      </c>
      <c r="K725" s="662" t="s">
        <v>2567</v>
      </c>
      <c r="L725" s="663">
        <v>155.69999999999999</v>
      </c>
      <c r="M725" s="663">
        <v>155.69999999999999</v>
      </c>
      <c r="N725" s="662">
        <v>1</v>
      </c>
      <c r="O725" s="745">
        <v>0.5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32</v>
      </c>
      <c r="B726" s="662" t="s">
        <v>592</v>
      </c>
      <c r="C726" s="662" t="s">
        <v>5109</v>
      </c>
      <c r="D726" s="743" t="s">
        <v>7937</v>
      </c>
      <c r="E726" s="744" t="s">
        <v>5147</v>
      </c>
      <c r="F726" s="662" t="s">
        <v>5106</v>
      </c>
      <c r="G726" s="662" t="s">
        <v>5630</v>
      </c>
      <c r="H726" s="662" t="s">
        <v>2438</v>
      </c>
      <c r="I726" s="662" t="s">
        <v>4135</v>
      </c>
      <c r="J726" s="662" t="s">
        <v>4136</v>
      </c>
      <c r="K726" s="662" t="s">
        <v>968</v>
      </c>
      <c r="L726" s="663">
        <v>70.23</v>
      </c>
      <c r="M726" s="663">
        <v>70.23</v>
      </c>
      <c r="N726" s="662">
        <v>1</v>
      </c>
      <c r="O726" s="745">
        <v>0.5</v>
      </c>
      <c r="P726" s="663">
        <v>70.23</v>
      </c>
      <c r="Q726" s="678">
        <v>1</v>
      </c>
      <c r="R726" s="662">
        <v>1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32</v>
      </c>
      <c r="B727" s="662" t="s">
        <v>592</v>
      </c>
      <c r="C727" s="662" t="s">
        <v>5109</v>
      </c>
      <c r="D727" s="743" t="s">
        <v>7937</v>
      </c>
      <c r="E727" s="744" t="s">
        <v>5147</v>
      </c>
      <c r="F727" s="662" t="s">
        <v>5106</v>
      </c>
      <c r="G727" s="662" t="s">
        <v>5204</v>
      </c>
      <c r="H727" s="662" t="s">
        <v>593</v>
      </c>
      <c r="I727" s="662" t="s">
        <v>1009</v>
      </c>
      <c r="J727" s="662" t="s">
        <v>5205</v>
      </c>
      <c r="K727" s="662" t="s">
        <v>5206</v>
      </c>
      <c r="L727" s="663">
        <v>0</v>
      </c>
      <c r="M727" s="663">
        <v>0</v>
      </c>
      <c r="N727" s="662">
        <v>1</v>
      </c>
      <c r="O727" s="745">
        <v>0.5</v>
      </c>
      <c r="P727" s="663">
        <v>0</v>
      </c>
      <c r="Q727" s="678"/>
      <c r="R727" s="662">
        <v>1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32</v>
      </c>
      <c r="B728" s="662" t="s">
        <v>592</v>
      </c>
      <c r="C728" s="662" t="s">
        <v>5109</v>
      </c>
      <c r="D728" s="743" t="s">
        <v>7937</v>
      </c>
      <c r="E728" s="744" t="s">
        <v>5147</v>
      </c>
      <c r="F728" s="662" t="s">
        <v>5106</v>
      </c>
      <c r="G728" s="662" t="s">
        <v>5208</v>
      </c>
      <c r="H728" s="662" t="s">
        <v>2438</v>
      </c>
      <c r="I728" s="662" t="s">
        <v>2560</v>
      </c>
      <c r="J728" s="662" t="s">
        <v>2444</v>
      </c>
      <c r="K728" s="662" t="s">
        <v>968</v>
      </c>
      <c r="L728" s="663">
        <v>69.16</v>
      </c>
      <c r="M728" s="663">
        <v>207.48</v>
      </c>
      <c r="N728" s="662">
        <v>3</v>
      </c>
      <c r="O728" s="745">
        <v>2</v>
      </c>
      <c r="P728" s="663">
        <v>69.16</v>
      </c>
      <c r="Q728" s="678">
        <v>0.33333333333333331</v>
      </c>
      <c r="R728" s="662">
        <v>1</v>
      </c>
      <c r="S728" s="678">
        <v>0.33333333333333331</v>
      </c>
      <c r="T728" s="745">
        <v>0.5</v>
      </c>
      <c r="U728" s="701">
        <v>0.25</v>
      </c>
    </row>
    <row r="729" spans="1:21" ht="14.4" customHeight="1" x14ac:dyDescent="0.3">
      <c r="A729" s="661">
        <v>32</v>
      </c>
      <c r="B729" s="662" t="s">
        <v>592</v>
      </c>
      <c r="C729" s="662" t="s">
        <v>5109</v>
      </c>
      <c r="D729" s="743" t="s">
        <v>7937</v>
      </c>
      <c r="E729" s="744" t="s">
        <v>5147</v>
      </c>
      <c r="F729" s="662" t="s">
        <v>5106</v>
      </c>
      <c r="G729" s="662" t="s">
        <v>5209</v>
      </c>
      <c r="H729" s="662" t="s">
        <v>593</v>
      </c>
      <c r="I729" s="662" t="s">
        <v>5210</v>
      </c>
      <c r="J729" s="662" t="s">
        <v>819</v>
      </c>
      <c r="K729" s="662" t="s">
        <v>5211</v>
      </c>
      <c r="L729" s="663">
        <v>0</v>
      </c>
      <c r="M729" s="663">
        <v>0</v>
      </c>
      <c r="N729" s="662">
        <v>1</v>
      </c>
      <c r="O729" s="745">
        <v>1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32</v>
      </c>
      <c r="B730" s="662" t="s">
        <v>592</v>
      </c>
      <c r="C730" s="662" t="s">
        <v>5109</v>
      </c>
      <c r="D730" s="743" t="s">
        <v>7937</v>
      </c>
      <c r="E730" s="744" t="s">
        <v>5147</v>
      </c>
      <c r="F730" s="662" t="s">
        <v>5106</v>
      </c>
      <c r="G730" s="662" t="s">
        <v>5212</v>
      </c>
      <c r="H730" s="662" t="s">
        <v>593</v>
      </c>
      <c r="I730" s="662" t="s">
        <v>2938</v>
      </c>
      <c r="J730" s="662" t="s">
        <v>2939</v>
      </c>
      <c r="K730" s="662" t="s">
        <v>2788</v>
      </c>
      <c r="L730" s="663">
        <v>78.33</v>
      </c>
      <c r="M730" s="663">
        <v>548.30999999999995</v>
      </c>
      <c r="N730" s="662">
        <v>7</v>
      </c>
      <c r="O730" s="745">
        <v>2</v>
      </c>
      <c r="P730" s="663">
        <v>391.65</v>
      </c>
      <c r="Q730" s="678">
        <v>0.7142857142857143</v>
      </c>
      <c r="R730" s="662">
        <v>5</v>
      </c>
      <c r="S730" s="678">
        <v>0.7142857142857143</v>
      </c>
      <c r="T730" s="745">
        <v>1.5</v>
      </c>
      <c r="U730" s="701">
        <v>0.75</v>
      </c>
    </row>
    <row r="731" spans="1:21" ht="14.4" customHeight="1" x14ac:dyDescent="0.3">
      <c r="A731" s="661">
        <v>32</v>
      </c>
      <c r="B731" s="662" t="s">
        <v>592</v>
      </c>
      <c r="C731" s="662" t="s">
        <v>5109</v>
      </c>
      <c r="D731" s="743" t="s">
        <v>7937</v>
      </c>
      <c r="E731" s="744" t="s">
        <v>5147</v>
      </c>
      <c r="F731" s="662" t="s">
        <v>5106</v>
      </c>
      <c r="G731" s="662" t="s">
        <v>5384</v>
      </c>
      <c r="H731" s="662" t="s">
        <v>593</v>
      </c>
      <c r="I731" s="662" t="s">
        <v>5527</v>
      </c>
      <c r="J731" s="662" t="s">
        <v>5528</v>
      </c>
      <c r="K731" s="662" t="s">
        <v>5529</v>
      </c>
      <c r="L731" s="663">
        <v>1937.84</v>
      </c>
      <c r="M731" s="663">
        <v>3875.68</v>
      </c>
      <c r="N731" s="662">
        <v>2</v>
      </c>
      <c r="O731" s="745">
        <v>0.5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32</v>
      </c>
      <c r="B732" s="662" t="s">
        <v>592</v>
      </c>
      <c r="C732" s="662" t="s">
        <v>5109</v>
      </c>
      <c r="D732" s="743" t="s">
        <v>7937</v>
      </c>
      <c r="E732" s="744" t="s">
        <v>5147</v>
      </c>
      <c r="F732" s="662" t="s">
        <v>5106</v>
      </c>
      <c r="G732" s="662" t="s">
        <v>5384</v>
      </c>
      <c r="H732" s="662" t="s">
        <v>593</v>
      </c>
      <c r="I732" s="662" t="s">
        <v>5697</v>
      </c>
      <c r="J732" s="662" t="s">
        <v>5698</v>
      </c>
      <c r="K732" s="662" t="s">
        <v>5498</v>
      </c>
      <c r="L732" s="663">
        <v>1937.84</v>
      </c>
      <c r="M732" s="663">
        <v>3875.68</v>
      </c>
      <c r="N732" s="662">
        <v>2</v>
      </c>
      <c r="O732" s="745">
        <v>0.5</v>
      </c>
      <c r="P732" s="663">
        <v>3875.68</v>
      </c>
      <c r="Q732" s="678">
        <v>1</v>
      </c>
      <c r="R732" s="662">
        <v>2</v>
      </c>
      <c r="S732" s="678">
        <v>1</v>
      </c>
      <c r="T732" s="745">
        <v>0.5</v>
      </c>
      <c r="U732" s="701">
        <v>1</v>
      </c>
    </row>
    <row r="733" spans="1:21" ht="14.4" customHeight="1" x14ac:dyDescent="0.3">
      <c r="A733" s="661">
        <v>32</v>
      </c>
      <c r="B733" s="662" t="s">
        <v>592</v>
      </c>
      <c r="C733" s="662" t="s">
        <v>5109</v>
      </c>
      <c r="D733" s="743" t="s">
        <v>7937</v>
      </c>
      <c r="E733" s="744" t="s">
        <v>5147</v>
      </c>
      <c r="F733" s="662" t="s">
        <v>5106</v>
      </c>
      <c r="G733" s="662" t="s">
        <v>5610</v>
      </c>
      <c r="H733" s="662" t="s">
        <v>593</v>
      </c>
      <c r="I733" s="662" t="s">
        <v>3774</v>
      </c>
      <c r="J733" s="662" t="s">
        <v>3775</v>
      </c>
      <c r="K733" s="662" t="s">
        <v>3776</v>
      </c>
      <c r="L733" s="663">
        <v>34.57</v>
      </c>
      <c r="M733" s="663">
        <v>34.57</v>
      </c>
      <c r="N733" s="662">
        <v>1</v>
      </c>
      <c r="O733" s="745">
        <v>0.5</v>
      </c>
      <c r="P733" s="663">
        <v>34.57</v>
      </c>
      <c r="Q733" s="678">
        <v>1</v>
      </c>
      <c r="R733" s="662">
        <v>1</v>
      </c>
      <c r="S733" s="678">
        <v>1</v>
      </c>
      <c r="T733" s="745">
        <v>0.5</v>
      </c>
      <c r="U733" s="701">
        <v>1</v>
      </c>
    </row>
    <row r="734" spans="1:21" ht="14.4" customHeight="1" x14ac:dyDescent="0.3">
      <c r="A734" s="661">
        <v>32</v>
      </c>
      <c r="B734" s="662" t="s">
        <v>592</v>
      </c>
      <c r="C734" s="662" t="s">
        <v>5109</v>
      </c>
      <c r="D734" s="743" t="s">
        <v>7937</v>
      </c>
      <c r="E734" s="744" t="s">
        <v>5147</v>
      </c>
      <c r="F734" s="662" t="s">
        <v>5106</v>
      </c>
      <c r="G734" s="662" t="s">
        <v>5213</v>
      </c>
      <c r="H734" s="662" t="s">
        <v>593</v>
      </c>
      <c r="I734" s="662" t="s">
        <v>5214</v>
      </c>
      <c r="J734" s="662" t="s">
        <v>5215</v>
      </c>
      <c r="K734" s="662" t="s">
        <v>5216</v>
      </c>
      <c r="L734" s="663">
        <v>344</v>
      </c>
      <c r="M734" s="663">
        <v>1032</v>
      </c>
      <c r="N734" s="662">
        <v>3</v>
      </c>
      <c r="O734" s="745">
        <v>1</v>
      </c>
      <c r="P734" s="663">
        <v>1032</v>
      </c>
      <c r="Q734" s="678">
        <v>1</v>
      </c>
      <c r="R734" s="662">
        <v>3</v>
      </c>
      <c r="S734" s="678">
        <v>1</v>
      </c>
      <c r="T734" s="745">
        <v>1</v>
      </c>
      <c r="U734" s="701">
        <v>1</v>
      </c>
    </row>
    <row r="735" spans="1:21" ht="14.4" customHeight="1" x14ac:dyDescent="0.3">
      <c r="A735" s="661">
        <v>32</v>
      </c>
      <c r="B735" s="662" t="s">
        <v>592</v>
      </c>
      <c r="C735" s="662" t="s">
        <v>5109</v>
      </c>
      <c r="D735" s="743" t="s">
        <v>7937</v>
      </c>
      <c r="E735" s="744" t="s">
        <v>5147</v>
      </c>
      <c r="F735" s="662" t="s">
        <v>5106</v>
      </c>
      <c r="G735" s="662" t="s">
        <v>5345</v>
      </c>
      <c r="H735" s="662" t="s">
        <v>593</v>
      </c>
      <c r="I735" s="662" t="s">
        <v>990</v>
      </c>
      <c r="J735" s="662" t="s">
        <v>5346</v>
      </c>
      <c r="K735" s="662" t="s">
        <v>5347</v>
      </c>
      <c r="L735" s="663">
        <v>23.72</v>
      </c>
      <c r="M735" s="663">
        <v>23.72</v>
      </c>
      <c r="N735" s="662">
        <v>1</v>
      </c>
      <c r="O735" s="745">
        <v>0.5</v>
      </c>
      <c r="P735" s="663">
        <v>23.72</v>
      </c>
      <c r="Q735" s="678">
        <v>1</v>
      </c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32</v>
      </c>
      <c r="B736" s="662" t="s">
        <v>592</v>
      </c>
      <c r="C736" s="662" t="s">
        <v>5109</v>
      </c>
      <c r="D736" s="743" t="s">
        <v>7937</v>
      </c>
      <c r="E736" s="744" t="s">
        <v>5147</v>
      </c>
      <c r="F736" s="662" t="s">
        <v>5106</v>
      </c>
      <c r="G736" s="662" t="s">
        <v>5220</v>
      </c>
      <c r="H736" s="662" t="s">
        <v>593</v>
      </c>
      <c r="I736" s="662" t="s">
        <v>1085</v>
      </c>
      <c r="J736" s="662" t="s">
        <v>1086</v>
      </c>
      <c r="K736" s="662" t="s">
        <v>1087</v>
      </c>
      <c r="L736" s="663">
        <v>369.91</v>
      </c>
      <c r="M736" s="663">
        <v>369.91</v>
      </c>
      <c r="N736" s="662">
        <v>1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32</v>
      </c>
      <c r="B737" s="662" t="s">
        <v>592</v>
      </c>
      <c r="C737" s="662" t="s">
        <v>5109</v>
      </c>
      <c r="D737" s="743" t="s">
        <v>7937</v>
      </c>
      <c r="E737" s="744" t="s">
        <v>5147</v>
      </c>
      <c r="F737" s="662" t="s">
        <v>5106</v>
      </c>
      <c r="G737" s="662" t="s">
        <v>5160</v>
      </c>
      <c r="H737" s="662" t="s">
        <v>593</v>
      </c>
      <c r="I737" s="662" t="s">
        <v>3159</v>
      </c>
      <c r="J737" s="662" t="s">
        <v>3160</v>
      </c>
      <c r="K737" s="662" t="s">
        <v>4933</v>
      </c>
      <c r="L737" s="663">
        <v>2991.23</v>
      </c>
      <c r="M737" s="663">
        <v>20938.61</v>
      </c>
      <c r="N737" s="662">
        <v>7</v>
      </c>
      <c r="O737" s="745">
        <v>4.5</v>
      </c>
      <c r="P737" s="663">
        <v>17947.38</v>
      </c>
      <c r="Q737" s="678">
        <v>0.85714285714285721</v>
      </c>
      <c r="R737" s="662">
        <v>6</v>
      </c>
      <c r="S737" s="678">
        <v>0.8571428571428571</v>
      </c>
      <c r="T737" s="745">
        <v>3.5</v>
      </c>
      <c r="U737" s="701">
        <v>0.77777777777777779</v>
      </c>
    </row>
    <row r="738" spans="1:21" ht="14.4" customHeight="1" x14ac:dyDescent="0.3">
      <c r="A738" s="661">
        <v>32</v>
      </c>
      <c r="B738" s="662" t="s">
        <v>592</v>
      </c>
      <c r="C738" s="662" t="s">
        <v>5109</v>
      </c>
      <c r="D738" s="743" t="s">
        <v>7937</v>
      </c>
      <c r="E738" s="744" t="s">
        <v>5147</v>
      </c>
      <c r="F738" s="662" t="s">
        <v>5106</v>
      </c>
      <c r="G738" s="662" t="s">
        <v>5160</v>
      </c>
      <c r="H738" s="662" t="s">
        <v>593</v>
      </c>
      <c r="I738" s="662" t="s">
        <v>5161</v>
      </c>
      <c r="J738" s="662" t="s">
        <v>3160</v>
      </c>
      <c r="K738" s="662" t="s">
        <v>5162</v>
      </c>
      <c r="L738" s="663">
        <v>748.21</v>
      </c>
      <c r="M738" s="663">
        <v>1496.42</v>
      </c>
      <c r="N738" s="662">
        <v>2</v>
      </c>
      <c r="O738" s="745">
        <v>1</v>
      </c>
      <c r="P738" s="663">
        <v>748.21</v>
      </c>
      <c r="Q738" s="678">
        <v>0.5</v>
      </c>
      <c r="R738" s="662">
        <v>1</v>
      </c>
      <c r="S738" s="678">
        <v>0.5</v>
      </c>
      <c r="T738" s="745">
        <v>0.5</v>
      </c>
      <c r="U738" s="701">
        <v>0.5</v>
      </c>
    </row>
    <row r="739" spans="1:21" ht="14.4" customHeight="1" x14ac:dyDescent="0.3">
      <c r="A739" s="661">
        <v>32</v>
      </c>
      <c r="B739" s="662" t="s">
        <v>592</v>
      </c>
      <c r="C739" s="662" t="s">
        <v>5109</v>
      </c>
      <c r="D739" s="743" t="s">
        <v>7937</v>
      </c>
      <c r="E739" s="744" t="s">
        <v>5147</v>
      </c>
      <c r="F739" s="662" t="s">
        <v>5106</v>
      </c>
      <c r="G739" s="662" t="s">
        <v>5231</v>
      </c>
      <c r="H739" s="662" t="s">
        <v>593</v>
      </c>
      <c r="I739" s="662" t="s">
        <v>1074</v>
      </c>
      <c r="J739" s="662" t="s">
        <v>5236</v>
      </c>
      <c r="K739" s="662" t="s">
        <v>5238</v>
      </c>
      <c r="L739" s="663">
        <v>63.7</v>
      </c>
      <c r="M739" s="663">
        <v>63.7</v>
      </c>
      <c r="N739" s="662">
        <v>1</v>
      </c>
      <c r="O739" s="745">
        <v>1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32</v>
      </c>
      <c r="B740" s="662" t="s">
        <v>592</v>
      </c>
      <c r="C740" s="662" t="s">
        <v>5109</v>
      </c>
      <c r="D740" s="743" t="s">
        <v>7937</v>
      </c>
      <c r="E740" s="744" t="s">
        <v>5147</v>
      </c>
      <c r="F740" s="662" t="s">
        <v>5106</v>
      </c>
      <c r="G740" s="662" t="s">
        <v>5428</v>
      </c>
      <c r="H740" s="662" t="s">
        <v>593</v>
      </c>
      <c r="I740" s="662" t="s">
        <v>5699</v>
      </c>
      <c r="J740" s="662" t="s">
        <v>5430</v>
      </c>
      <c r="K740" s="662" t="s">
        <v>5700</v>
      </c>
      <c r="L740" s="663">
        <v>36.54</v>
      </c>
      <c r="M740" s="663">
        <v>36.54</v>
      </c>
      <c r="N740" s="662">
        <v>1</v>
      </c>
      <c r="O740" s="745">
        <v>0.5</v>
      </c>
      <c r="P740" s="663">
        <v>36.54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32</v>
      </c>
      <c r="B741" s="662" t="s">
        <v>592</v>
      </c>
      <c r="C741" s="662" t="s">
        <v>5109</v>
      </c>
      <c r="D741" s="743" t="s">
        <v>7937</v>
      </c>
      <c r="E741" s="744" t="s">
        <v>5147</v>
      </c>
      <c r="F741" s="662" t="s">
        <v>5106</v>
      </c>
      <c r="G741" s="662" t="s">
        <v>5701</v>
      </c>
      <c r="H741" s="662" t="s">
        <v>2438</v>
      </c>
      <c r="I741" s="662" t="s">
        <v>2814</v>
      </c>
      <c r="J741" s="662" t="s">
        <v>4948</v>
      </c>
      <c r="K741" s="662" t="s">
        <v>4949</v>
      </c>
      <c r="L741" s="663">
        <v>2179.9299999999998</v>
      </c>
      <c r="M741" s="663">
        <v>2179.9299999999998</v>
      </c>
      <c r="N741" s="662">
        <v>1</v>
      </c>
      <c r="O741" s="745">
        <v>0.5</v>
      </c>
      <c r="P741" s="663">
        <v>2179.9299999999998</v>
      </c>
      <c r="Q741" s="678">
        <v>1</v>
      </c>
      <c r="R741" s="662">
        <v>1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32</v>
      </c>
      <c r="B742" s="662" t="s">
        <v>592</v>
      </c>
      <c r="C742" s="662" t="s">
        <v>5109</v>
      </c>
      <c r="D742" s="743" t="s">
        <v>7937</v>
      </c>
      <c r="E742" s="744" t="s">
        <v>5147</v>
      </c>
      <c r="F742" s="662" t="s">
        <v>5106</v>
      </c>
      <c r="G742" s="662" t="s">
        <v>5248</v>
      </c>
      <c r="H742" s="662" t="s">
        <v>593</v>
      </c>
      <c r="I742" s="662" t="s">
        <v>3186</v>
      </c>
      <c r="J742" s="662" t="s">
        <v>3187</v>
      </c>
      <c r="K742" s="662" t="s">
        <v>4933</v>
      </c>
      <c r="L742" s="663">
        <v>879.21</v>
      </c>
      <c r="M742" s="663">
        <v>2637.63</v>
      </c>
      <c r="N742" s="662">
        <v>3</v>
      </c>
      <c r="O742" s="745">
        <v>1.5</v>
      </c>
      <c r="P742" s="663">
        <v>1758.42</v>
      </c>
      <c r="Q742" s="678">
        <v>0.66666666666666663</v>
      </c>
      <c r="R742" s="662">
        <v>2</v>
      </c>
      <c r="S742" s="678">
        <v>0.66666666666666663</v>
      </c>
      <c r="T742" s="745">
        <v>1</v>
      </c>
      <c r="U742" s="701">
        <v>0.66666666666666663</v>
      </c>
    </row>
    <row r="743" spans="1:21" ht="14.4" customHeight="1" x14ac:dyDescent="0.3">
      <c r="A743" s="661">
        <v>32</v>
      </c>
      <c r="B743" s="662" t="s">
        <v>592</v>
      </c>
      <c r="C743" s="662" t="s">
        <v>5109</v>
      </c>
      <c r="D743" s="743" t="s">
        <v>7937</v>
      </c>
      <c r="E743" s="744" t="s">
        <v>5147</v>
      </c>
      <c r="F743" s="662" t="s">
        <v>5106</v>
      </c>
      <c r="G743" s="662" t="s">
        <v>5539</v>
      </c>
      <c r="H743" s="662" t="s">
        <v>593</v>
      </c>
      <c r="I743" s="662" t="s">
        <v>5540</v>
      </c>
      <c r="J743" s="662" t="s">
        <v>2953</v>
      </c>
      <c r="K743" s="662" t="s">
        <v>2954</v>
      </c>
      <c r="L743" s="663">
        <v>147.31</v>
      </c>
      <c r="M743" s="663">
        <v>294.62</v>
      </c>
      <c r="N743" s="662">
        <v>2</v>
      </c>
      <c r="O743" s="745">
        <v>0.5</v>
      </c>
      <c r="P743" s="663">
        <v>294.62</v>
      </c>
      <c r="Q743" s="678">
        <v>1</v>
      </c>
      <c r="R743" s="662">
        <v>2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32</v>
      </c>
      <c r="B744" s="662" t="s">
        <v>592</v>
      </c>
      <c r="C744" s="662" t="s">
        <v>5109</v>
      </c>
      <c r="D744" s="743" t="s">
        <v>7937</v>
      </c>
      <c r="E744" s="744" t="s">
        <v>5147</v>
      </c>
      <c r="F744" s="662" t="s">
        <v>5106</v>
      </c>
      <c r="G744" s="662" t="s">
        <v>5269</v>
      </c>
      <c r="H744" s="662" t="s">
        <v>593</v>
      </c>
      <c r="I744" s="662" t="s">
        <v>970</v>
      </c>
      <c r="J744" s="662" t="s">
        <v>5270</v>
      </c>
      <c r="K744" s="662" t="s">
        <v>5271</v>
      </c>
      <c r="L744" s="663">
        <v>88.76</v>
      </c>
      <c r="M744" s="663">
        <v>443.8</v>
      </c>
      <c r="N744" s="662">
        <v>5</v>
      </c>
      <c r="O744" s="745">
        <v>4</v>
      </c>
      <c r="P744" s="663">
        <v>443.8</v>
      </c>
      <c r="Q744" s="678">
        <v>1</v>
      </c>
      <c r="R744" s="662">
        <v>5</v>
      </c>
      <c r="S744" s="678">
        <v>1</v>
      </c>
      <c r="T744" s="745">
        <v>4</v>
      </c>
      <c r="U744" s="701">
        <v>1</v>
      </c>
    </row>
    <row r="745" spans="1:21" ht="14.4" customHeight="1" x14ac:dyDescent="0.3">
      <c r="A745" s="661">
        <v>32</v>
      </c>
      <c r="B745" s="662" t="s">
        <v>592</v>
      </c>
      <c r="C745" s="662" t="s">
        <v>5109</v>
      </c>
      <c r="D745" s="743" t="s">
        <v>7937</v>
      </c>
      <c r="E745" s="744" t="s">
        <v>5147</v>
      </c>
      <c r="F745" s="662" t="s">
        <v>5106</v>
      </c>
      <c r="G745" s="662" t="s">
        <v>5272</v>
      </c>
      <c r="H745" s="662" t="s">
        <v>593</v>
      </c>
      <c r="I745" s="662" t="s">
        <v>1095</v>
      </c>
      <c r="J745" s="662" t="s">
        <v>1349</v>
      </c>
      <c r="K745" s="662" t="s">
        <v>5545</v>
      </c>
      <c r="L745" s="663">
        <v>0</v>
      </c>
      <c r="M745" s="663">
        <v>0</v>
      </c>
      <c r="N745" s="662">
        <v>2</v>
      </c>
      <c r="O745" s="745">
        <v>1</v>
      </c>
      <c r="P745" s="663">
        <v>0</v>
      </c>
      <c r="Q745" s="678"/>
      <c r="R745" s="662">
        <v>1</v>
      </c>
      <c r="S745" s="678">
        <v>0.5</v>
      </c>
      <c r="T745" s="745">
        <v>0.5</v>
      </c>
      <c r="U745" s="701">
        <v>0.5</v>
      </c>
    </row>
    <row r="746" spans="1:21" ht="14.4" customHeight="1" x14ac:dyDescent="0.3">
      <c r="A746" s="661">
        <v>32</v>
      </c>
      <c r="B746" s="662" t="s">
        <v>592</v>
      </c>
      <c r="C746" s="662" t="s">
        <v>5109</v>
      </c>
      <c r="D746" s="743" t="s">
        <v>7937</v>
      </c>
      <c r="E746" s="744" t="s">
        <v>5147</v>
      </c>
      <c r="F746" s="662" t="s">
        <v>5106</v>
      </c>
      <c r="G746" s="662" t="s">
        <v>5168</v>
      </c>
      <c r="H746" s="662" t="s">
        <v>593</v>
      </c>
      <c r="I746" s="662" t="s">
        <v>814</v>
      </c>
      <c r="J746" s="662" t="s">
        <v>5170</v>
      </c>
      <c r="K746" s="662" t="s">
        <v>5446</v>
      </c>
      <c r="L746" s="663">
        <v>0</v>
      </c>
      <c r="M746" s="663">
        <v>0</v>
      </c>
      <c r="N746" s="662">
        <v>1</v>
      </c>
      <c r="O746" s="745">
        <v>0.5</v>
      </c>
      <c r="P746" s="663"/>
      <c r="Q746" s="678"/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32</v>
      </c>
      <c r="B747" s="662" t="s">
        <v>592</v>
      </c>
      <c r="C747" s="662" t="s">
        <v>5109</v>
      </c>
      <c r="D747" s="743" t="s">
        <v>7937</v>
      </c>
      <c r="E747" s="744" t="s">
        <v>5147</v>
      </c>
      <c r="F747" s="662" t="s">
        <v>5106</v>
      </c>
      <c r="G747" s="662" t="s">
        <v>5168</v>
      </c>
      <c r="H747" s="662" t="s">
        <v>593</v>
      </c>
      <c r="I747" s="662" t="s">
        <v>5169</v>
      </c>
      <c r="J747" s="662" t="s">
        <v>5170</v>
      </c>
      <c r="K747" s="662" t="s">
        <v>5171</v>
      </c>
      <c r="L747" s="663">
        <v>0</v>
      </c>
      <c r="M747" s="663">
        <v>0</v>
      </c>
      <c r="N747" s="662">
        <v>1</v>
      </c>
      <c r="O747" s="745">
        <v>0.5</v>
      </c>
      <c r="P747" s="663">
        <v>0</v>
      </c>
      <c r="Q747" s="678"/>
      <c r="R747" s="662">
        <v>1</v>
      </c>
      <c r="S747" s="678">
        <v>1</v>
      </c>
      <c r="T747" s="745">
        <v>0.5</v>
      </c>
      <c r="U747" s="701">
        <v>1</v>
      </c>
    </row>
    <row r="748" spans="1:21" ht="14.4" customHeight="1" x14ac:dyDescent="0.3">
      <c r="A748" s="661">
        <v>32</v>
      </c>
      <c r="B748" s="662" t="s">
        <v>592</v>
      </c>
      <c r="C748" s="662" t="s">
        <v>5109</v>
      </c>
      <c r="D748" s="743" t="s">
        <v>7937</v>
      </c>
      <c r="E748" s="744" t="s">
        <v>5147</v>
      </c>
      <c r="F748" s="662" t="s">
        <v>5106</v>
      </c>
      <c r="G748" s="662" t="s">
        <v>5363</v>
      </c>
      <c r="H748" s="662" t="s">
        <v>593</v>
      </c>
      <c r="I748" s="662" t="s">
        <v>5552</v>
      </c>
      <c r="J748" s="662" t="s">
        <v>733</v>
      </c>
      <c r="K748" s="662" t="s">
        <v>5553</v>
      </c>
      <c r="L748" s="663">
        <v>0</v>
      </c>
      <c r="M748" s="663">
        <v>0</v>
      </c>
      <c r="N748" s="662">
        <v>1</v>
      </c>
      <c r="O748" s="745">
        <v>1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32</v>
      </c>
      <c r="B749" s="662" t="s">
        <v>592</v>
      </c>
      <c r="C749" s="662" t="s">
        <v>5109</v>
      </c>
      <c r="D749" s="743" t="s">
        <v>7937</v>
      </c>
      <c r="E749" s="744" t="s">
        <v>5147</v>
      </c>
      <c r="F749" s="662" t="s">
        <v>5106</v>
      </c>
      <c r="G749" s="662" t="s">
        <v>5175</v>
      </c>
      <c r="H749" s="662" t="s">
        <v>2438</v>
      </c>
      <c r="I749" s="662" t="s">
        <v>2473</v>
      </c>
      <c r="J749" s="662" t="s">
        <v>2474</v>
      </c>
      <c r="K749" s="662" t="s">
        <v>4814</v>
      </c>
      <c r="L749" s="663">
        <v>815.1</v>
      </c>
      <c r="M749" s="663">
        <v>11411.400000000001</v>
      </c>
      <c r="N749" s="662">
        <v>14</v>
      </c>
      <c r="O749" s="745">
        <v>4</v>
      </c>
      <c r="P749" s="663">
        <v>8151.0000000000009</v>
      </c>
      <c r="Q749" s="678">
        <v>0.7142857142857143</v>
      </c>
      <c r="R749" s="662">
        <v>10</v>
      </c>
      <c r="S749" s="678">
        <v>0.7142857142857143</v>
      </c>
      <c r="T749" s="745">
        <v>3</v>
      </c>
      <c r="U749" s="701">
        <v>0.75</v>
      </c>
    </row>
    <row r="750" spans="1:21" ht="14.4" customHeight="1" x14ac:dyDescent="0.3">
      <c r="A750" s="661">
        <v>32</v>
      </c>
      <c r="B750" s="662" t="s">
        <v>592</v>
      </c>
      <c r="C750" s="662" t="s">
        <v>5109</v>
      </c>
      <c r="D750" s="743" t="s">
        <v>7937</v>
      </c>
      <c r="E750" s="744" t="s">
        <v>5147</v>
      </c>
      <c r="F750" s="662" t="s">
        <v>5106</v>
      </c>
      <c r="G750" s="662" t="s">
        <v>5175</v>
      </c>
      <c r="H750" s="662" t="s">
        <v>2438</v>
      </c>
      <c r="I750" s="662" t="s">
        <v>2477</v>
      </c>
      <c r="J750" s="662" t="s">
        <v>2474</v>
      </c>
      <c r="K750" s="662" t="s">
        <v>4818</v>
      </c>
      <c r="L750" s="663">
        <v>923.74</v>
      </c>
      <c r="M750" s="663">
        <v>923.74</v>
      </c>
      <c r="N750" s="662">
        <v>1</v>
      </c>
      <c r="O750" s="745">
        <v>0.5</v>
      </c>
      <c r="P750" s="663">
        <v>923.74</v>
      </c>
      <c r="Q750" s="678">
        <v>1</v>
      </c>
      <c r="R750" s="662">
        <v>1</v>
      </c>
      <c r="S750" s="678">
        <v>1</v>
      </c>
      <c r="T750" s="745">
        <v>0.5</v>
      </c>
      <c r="U750" s="701">
        <v>1</v>
      </c>
    </row>
    <row r="751" spans="1:21" ht="14.4" customHeight="1" x14ac:dyDescent="0.3">
      <c r="A751" s="661">
        <v>32</v>
      </c>
      <c r="B751" s="662" t="s">
        <v>592</v>
      </c>
      <c r="C751" s="662" t="s">
        <v>5109</v>
      </c>
      <c r="D751" s="743" t="s">
        <v>7937</v>
      </c>
      <c r="E751" s="744" t="s">
        <v>5147</v>
      </c>
      <c r="F751" s="662" t="s">
        <v>5106</v>
      </c>
      <c r="G751" s="662" t="s">
        <v>5175</v>
      </c>
      <c r="H751" s="662" t="s">
        <v>2438</v>
      </c>
      <c r="I751" s="662" t="s">
        <v>4144</v>
      </c>
      <c r="J751" s="662" t="s">
        <v>2557</v>
      </c>
      <c r="K751" s="662" t="s">
        <v>4812</v>
      </c>
      <c r="L751" s="663">
        <v>1385.62</v>
      </c>
      <c r="M751" s="663">
        <v>8313.7199999999993</v>
      </c>
      <c r="N751" s="662">
        <v>6</v>
      </c>
      <c r="O751" s="745">
        <v>1.5</v>
      </c>
      <c r="P751" s="663">
        <v>2771.24</v>
      </c>
      <c r="Q751" s="678">
        <v>0.33333333333333331</v>
      </c>
      <c r="R751" s="662">
        <v>2</v>
      </c>
      <c r="S751" s="678">
        <v>0.33333333333333331</v>
      </c>
      <c r="T751" s="745">
        <v>0.5</v>
      </c>
      <c r="U751" s="701">
        <v>0.33333333333333331</v>
      </c>
    </row>
    <row r="752" spans="1:21" ht="14.4" customHeight="1" x14ac:dyDescent="0.3">
      <c r="A752" s="661">
        <v>32</v>
      </c>
      <c r="B752" s="662" t="s">
        <v>592</v>
      </c>
      <c r="C752" s="662" t="s">
        <v>5109</v>
      </c>
      <c r="D752" s="743" t="s">
        <v>7937</v>
      </c>
      <c r="E752" s="744" t="s">
        <v>5147</v>
      </c>
      <c r="F752" s="662" t="s">
        <v>5106</v>
      </c>
      <c r="G752" s="662" t="s">
        <v>5175</v>
      </c>
      <c r="H752" s="662" t="s">
        <v>2438</v>
      </c>
      <c r="I752" s="662" t="s">
        <v>2556</v>
      </c>
      <c r="J752" s="662" t="s">
        <v>2557</v>
      </c>
      <c r="K752" s="662" t="s">
        <v>4819</v>
      </c>
      <c r="L752" s="663">
        <v>1847.49</v>
      </c>
      <c r="M752" s="663">
        <v>5542.47</v>
      </c>
      <c r="N752" s="662">
        <v>3</v>
      </c>
      <c r="O752" s="745">
        <v>1.5</v>
      </c>
      <c r="P752" s="663">
        <v>5542.47</v>
      </c>
      <c r="Q752" s="678">
        <v>1</v>
      </c>
      <c r="R752" s="662">
        <v>3</v>
      </c>
      <c r="S752" s="678">
        <v>1</v>
      </c>
      <c r="T752" s="745">
        <v>1.5</v>
      </c>
      <c r="U752" s="701">
        <v>1</v>
      </c>
    </row>
    <row r="753" spans="1:21" ht="14.4" customHeight="1" x14ac:dyDescent="0.3">
      <c r="A753" s="661">
        <v>32</v>
      </c>
      <c r="B753" s="662" t="s">
        <v>592</v>
      </c>
      <c r="C753" s="662" t="s">
        <v>5109</v>
      </c>
      <c r="D753" s="743" t="s">
        <v>7937</v>
      </c>
      <c r="E753" s="744" t="s">
        <v>5147</v>
      </c>
      <c r="F753" s="662" t="s">
        <v>5106</v>
      </c>
      <c r="G753" s="662" t="s">
        <v>5175</v>
      </c>
      <c r="H753" s="662" t="s">
        <v>2438</v>
      </c>
      <c r="I753" s="662" t="s">
        <v>2811</v>
      </c>
      <c r="J753" s="662" t="s">
        <v>2474</v>
      </c>
      <c r="K753" s="662" t="s">
        <v>4814</v>
      </c>
      <c r="L753" s="663">
        <v>815.1</v>
      </c>
      <c r="M753" s="663">
        <v>815.1</v>
      </c>
      <c r="N753" s="662">
        <v>1</v>
      </c>
      <c r="O753" s="745">
        <v>1</v>
      </c>
      <c r="P753" s="663">
        <v>815.1</v>
      </c>
      <c r="Q753" s="678">
        <v>1</v>
      </c>
      <c r="R753" s="662">
        <v>1</v>
      </c>
      <c r="S753" s="678">
        <v>1</v>
      </c>
      <c r="T753" s="745">
        <v>1</v>
      </c>
      <c r="U753" s="701">
        <v>1</v>
      </c>
    </row>
    <row r="754" spans="1:21" ht="14.4" customHeight="1" x14ac:dyDescent="0.3">
      <c r="A754" s="661">
        <v>32</v>
      </c>
      <c r="B754" s="662" t="s">
        <v>592</v>
      </c>
      <c r="C754" s="662" t="s">
        <v>5109</v>
      </c>
      <c r="D754" s="743" t="s">
        <v>7937</v>
      </c>
      <c r="E754" s="744" t="s">
        <v>5147</v>
      </c>
      <c r="F754" s="662" t="s">
        <v>5106</v>
      </c>
      <c r="G754" s="662" t="s">
        <v>5295</v>
      </c>
      <c r="H754" s="662" t="s">
        <v>593</v>
      </c>
      <c r="I754" s="662" t="s">
        <v>2944</v>
      </c>
      <c r="J754" s="662" t="s">
        <v>2945</v>
      </c>
      <c r="K754" s="662" t="s">
        <v>5296</v>
      </c>
      <c r="L754" s="663">
        <v>78.33</v>
      </c>
      <c r="M754" s="663">
        <v>156.66</v>
      </c>
      <c r="N754" s="662">
        <v>2</v>
      </c>
      <c r="O754" s="745">
        <v>1</v>
      </c>
      <c r="P754" s="663">
        <v>78.33</v>
      </c>
      <c r="Q754" s="678">
        <v>0.5</v>
      </c>
      <c r="R754" s="662">
        <v>1</v>
      </c>
      <c r="S754" s="678">
        <v>0.5</v>
      </c>
      <c r="T754" s="745">
        <v>0.5</v>
      </c>
      <c r="U754" s="701">
        <v>0.5</v>
      </c>
    </row>
    <row r="755" spans="1:21" ht="14.4" customHeight="1" x14ac:dyDescent="0.3">
      <c r="A755" s="661">
        <v>32</v>
      </c>
      <c r="B755" s="662" t="s">
        <v>592</v>
      </c>
      <c r="C755" s="662" t="s">
        <v>5109</v>
      </c>
      <c r="D755" s="743" t="s">
        <v>7937</v>
      </c>
      <c r="E755" s="744" t="s">
        <v>5147</v>
      </c>
      <c r="F755" s="662" t="s">
        <v>5106</v>
      </c>
      <c r="G755" s="662" t="s">
        <v>5295</v>
      </c>
      <c r="H755" s="662" t="s">
        <v>593</v>
      </c>
      <c r="I755" s="662" t="s">
        <v>5297</v>
      </c>
      <c r="J755" s="662" t="s">
        <v>2945</v>
      </c>
      <c r="K755" s="662" t="s">
        <v>4935</v>
      </c>
      <c r="L755" s="663">
        <v>0</v>
      </c>
      <c r="M755" s="663">
        <v>0</v>
      </c>
      <c r="N755" s="662">
        <v>1</v>
      </c>
      <c r="O755" s="745">
        <v>0.5</v>
      </c>
      <c r="P755" s="663">
        <v>0</v>
      </c>
      <c r="Q755" s="678"/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32</v>
      </c>
      <c r="B756" s="662" t="s">
        <v>592</v>
      </c>
      <c r="C756" s="662" t="s">
        <v>5109</v>
      </c>
      <c r="D756" s="743" t="s">
        <v>7937</v>
      </c>
      <c r="E756" s="744" t="s">
        <v>5147</v>
      </c>
      <c r="F756" s="662" t="s">
        <v>5106</v>
      </c>
      <c r="G756" s="662" t="s">
        <v>5176</v>
      </c>
      <c r="H756" s="662" t="s">
        <v>593</v>
      </c>
      <c r="I756" s="662" t="s">
        <v>5177</v>
      </c>
      <c r="J756" s="662" t="s">
        <v>5178</v>
      </c>
      <c r="K756" s="662" t="s">
        <v>827</v>
      </c>
      <c r="L756" s="663">
        <v>57.64</v>
      </c>
      <c r="M756" s="663">
        <v>172.92000000000002</v>
      </c>
      <c r="N756" s="662">
        <v>3</v>
      </c>
      <c r="O756" s="745">
        <v>2</v>
      </c>
      <c r="P756" s="663">
        <v>172.92000000000002</v>
      </c>
      <c r="Q756" s="678">
        <v>1</v>
      </c>
      <c r="R756" s="662">
        <v>3</v>
      </c>
      <c r="S756" s="678">
        <v>1</v>
      </c>
      <c r="T756" s="745">
        <v>2</v>
      </c>
      <c r="U756" s="701">
        <v>1</v>
      </c>
    </row>
    <row r="757" spans="1:21" ht="14.4" customHeight="1" x14ac:dyDescent="0.3">
      <c r="A757" s="661">
        <v>32</v>
      </c>
      <c r="B757" s="662" t="s">
        <v>592</v>
      </c>
      <c r="C757" s="662" t="s">
        <v>5109</v>
      </c>
      <c r="D757" s="743" t="s">
        <v>7937</v>
      </c>
      <c r="E757" s="744" t="s">
        <v>5147</v>
      </c>
      <c r="F757" s="662" t="s">
        <v>5106</v>
      </c>
      <c r="G757" s="662" t="s">
        <v>5176</v>
      </c>
      <c r="H757" s="662" t="s">
        <v>593</v>
      </c>
      <c r="I757" s="662" t="s">
        <v>5365</v>
      </c>
      <c r="J757" s="662" t="s">
        <v>5178</v>
      </c>
      <c r="K757" s="662" t="s">
        <v>830</v>
      </c>
      <c r="L757" s="663">
        <v>185.26</v>
      </c>
      <c r="M757" s="663">
        <v>1852.6</v>
      </c>
      <c r="N757" s="662">
        <v>10</v>
      </c>
      <c r="O757" s="745">
        <v>6</v>
      </c>
      <c r="P757" s="663">
        <v>1482.08</v>
      </c>
      <c r="Q757" s="678">
        <v>0.8</v>
      </c>
      <c r="R757" s="662">
        <v>8</v>
      </c>
      <c r="S757" s="678">
        <v>0.8</v>
      </c>
      <c r="T757" s="745">
        <v>4.5</v>
      </c>
      <c r="U757" s="701">
        <v>0.75</v>
      </c>
    </row>
    <row r="758" spans="1:21" ht="14.4" customHeight="1" x14ac:dyDescent="0.3">
      <c r="A758" s="661">
        <v>32</v>
      </c>
      <c r="B758" s="662" t="s">
        <v>592</v>
      </c>
      <c r="C758" s="662" t="s">
        <v>5109</v>
      </c>
      <c r="D758" s="743" t="s">
        <v>7937</v>
      </c>
      <c r="E758" s="744" t="s">
        <v>5147</v>
      </c>
      <c r="F758" s="662" t="s">
        <v>5106</v>
      </c>
      <c r="G758" s="662" t="s">
        <v>5176</v>
      </c>
      <c r="H758" s="662" t="s">
        <v>593</v>
      </c>
      <c r="I758" s="662" t="s">
        <v>5298</v>
      </c>
      <c r="J758" s="662" t="s">
        <v>826</v>
      </c>
      <c r="K758" s="662" t="s">
        <v>827</v>
      </c>
      <c r="L758" s="663">
        <v>57.64</v>
      </c>
      <c r="M758" s="663">
        <v>115.28</v>
      </c>
      <c r="N758" s="662">
        <v>2</v>
      </c>
      <c r="O758" s="745">
        <v>1.5</v>
      </c>
      <c r="P758" s="663">
        <v>57.64</v>
      </c>
      <c r="Q758" s="678">
        <v>0.5</v>
      </c>
      <c r="R758" s="662">
        <v>1</v>
      </c>
      <c r="S758" s="678">
        <v>0.5</v>
      </c>
      <c r="T758" s="745">
        <v>1</v>
      </c>
      <c r="U758" s="701">
        <v>0.66666666666666663</v>
      </c>
    </row>
    <row r="759" spans="1:21" ht="14.4" customHeight="1" x14ac:dyDescent="0.3">
      <c r="A759" s="661">
        <v>32</v>
      </c>
      <c r="B759" s="662" t="s">
        <v>592</v>
      </c>
      <c r="C759" s="662" t="s">
        <v>5109</v>
      </c>
      <c r="D759" s="743" t="s">
        <v>7937</v>
      </c>
      <c r="E759" s="744" t="s">
        <v>5147</v>
      </c>
      <c r="F759" s="662" t="s">
        <v>5106</v>
      </c>
      <c r="G759" s="662" t="s">
        <v>5176</v>
      </c>
      <c r="H759" s="662" t="s">
        <v>593</v>
      </c>
      <c r="I759" s="662" t="s">
        <v>829</v>
      </c>
      <c r="J759" s="662" t="s">
        <v>826</v>
      </c>
      <c r="K759" s="662" t="s">
        <v>830</v>
      </c>
      <c r="L759" s="663">
        <v>185.26</v>
      </c>
      <c r="M759" s="663">
        <v>185.26</v>
      </c>
      <c r="N759" s="662">
        <v>1</v>
      </c>
      <c r="O759" s="745">
        <v>0.5</v>
      </c>
      <c r="P759" s="663">
        <v>185.26</v>
      </c>
      <c r="Q759" s="678">
        <v>1</v>
      </c>
      <c r="R759" s="662">
        <v>1</v>
      </c>
      <c r="S759" s="678">
        <v>1</v>
      </c>
      <c r="T759" s="745">
        <v>0.5</v>
      </c>
      <c r="U759" s="701">
        <v>1</v>
      </c>
    </row>
    <row r="760" spans="1:21" ht="14.4" customHeight="1" x14ac:dyDescent="0.3">
      <c r="A760" s="661">
        <v>32</v>
      </c>
      <c r="B760" s="662" t="s">
        <v>592</v>
      </c>
      <c r="C760" s="662" t="s">
        <v>5109</v>
      </c>
      <c r="D760" s="743" t="s">
        <v>7937</v>
      </c>
      <c r="E760" s="744" t="s">
        <v>5147</v>
      </c>
      <c r="F760" s="662" t="s">
        <v>5106</v>
      </c>
      <c r="G760" s="662" t="s">
        <v>5366</v>
      </c>
      <c r="H760" s="662" t="s">
        <v>2438</v>
      </c>
      <c r="I760" s="662" t="s">
        <v>5702</v>
      </c>
      <c r="J760" s="662" t="s">
        <v>2515</v>
      </c>
      <c r="K760" s="662" t="s">
        <v>5703</v>
      </c>
      <c r="L760" s="663">
        <v>0</v>
      </c>
      <c r="M760" s="663">
        <v>0</v>
      </c>
      <c r="N760" s="662">
        <v>1</v>
      </c>
      <c r="O760" s="745">
        <v>0.5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32</v>
      </c>
      <c r="B761" s="662" t="s">
        <v>592</v>
      </c>
      <c r="C761" s="662" t="s">
        <v>5109</v>
      </c>
      <c r="D761" s="743" t="s">
        <v>7937</v>
      </c>
      <c r="E761" s="744" t="s">
        <v>5147</v>
      </c>
      <c r="F761" s="662" t="s">
        <v>5106</v>
      </c>
      <c r="G761" s="662" t="s">
        <v>5704</v>
      </c>
      <c r="H761" s="662" t="s">
        <v>593</v>
      </c>
      <c r="I761" s="662" t="s">
        <v>1192</v>
      </c>
      <c r="J761" s="662" t="s">
        <v>1174</v>
      </c>
      <c r="K761" s="662" t="s">
        <v>1193</v>
      </c>
      <c r="L761" s="663">
        <v>0</v>
      </c>
      <c r="M761" s="663">
        <v>0</v>
      </c>
      <c r="N761" s="662">
        <v>1</v>
      </c>
      <c r="O761" s="745">
        <v>1</v>
      </c>
      <c r="P761" s="663">
        <v>0</v>
      </c>
      <c r="Q761" s="678"/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32</v>
      </c>
      <c r="B762" s="662" t="s">
        <v>592</v>
      </c>
      <c r="C762" s="662" t="s">
        <v>5109</v>
      </c>
      <c r="D762" s="743" t="s">
        <v>7937</v>
      </c>
      <c r="E762" s="744" t="s">
        <v>5147</v>
      </c>
      <c r="F762" s="662" t="s">
        <v>5106</v>
      </c>
      <c r="G762" s="662" t="s">
        <v>5705</v>
      </c>
      <c r="H762" s="662" t="s">
        <v>2438</v>
      </c>
      <c r="I762" s="662" t="s">
        <v>2662</v>
      </c>
      <c r="J762" s="662" t="s">
        <v>2607</v>
      </c>
      <c r="K762" s="662" t="s">
        <v>999</v>
      </c>
      <c r="L762" s="663">
        <v>117.46</v>
      </c>
      <c r="M762" s="663">
        <v>117.46</v>
      </c>
      <c r="N762" s="662">
        <v>1</v>
      </c>
      <c r="O762" s="745">
        <v>0.5</v>
      </c>
      <c r="P762" s="663">
        <v>117.46</v>
      </c>
      <c r="Q762" s="678">
        <v>1</v>
      </c>
      <c r="R762" s="662">
        <v>1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32</v>
      </c>
      <c r="B763" s="662" t="s">
        <v>592</v>
      </c>
      <c r="C763" s="662" t="s">
        <v>5109</v>
      </c>
      <c r="D763" s="743" t="s">
        <v>7937</v>
      </c>
      <c r="E763" s="744" t="s">
        <v>5147</v>
      </c>
      <c r="F763" s="662" t="s">
        <v>5106</v>
      </c>
      <c r="G763" s="662" t="s">
        <v>5706</v>
      </c>
      <c r="H763" s="662" t="s">
        <v>593</v>
      </c>
      <c r="I763" s="662" t="s">
        <v>1245</v>
      </c>
      <c r="J763" s="662" t="s">
        <v>1246</v>
      </c>
      <c r="K763" s="662" t="s">
        <v>1247</v>
      </c>
      <c r="L763" s="663">
        <v>70.08</v>
      </c>
      <c r="M763" s="663">
        <v>140.16</v>
      </c>
      <c r="N763" s="662">
        <v>2</v>
      </c>
      <c r="O763" s="745">
        <v>1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32</v>
      </c>
      <c r="B764" s="662" t="s">
        <v>592</v>
      </c>
      <c r="C764" s="662" t="s">
        <v>5109</v>
      </c>
      <c r="D764" s="743" t="s">
        <v>7937</v>
      </c>
      <c r="E764" s="744" t="s">
        <v>5147</v>
      </c>
      <c r="F764" s="662" t="s">
        <v>5106</v>
      </c>
      <c r="G764" s="662" t="s">
        <v>5179</v>
      </c>
      <c r="H764" s="662" t="s">
        <v>593</v>
      </c>
      <c r="I764" s="662" t="s">
        <v>672</v>
      </c>
      <c r="J764" s="662" t="s">
        <v>5371</v>
      </c>
      <c r="K764" s="662" t="s">
        <v>5290</v>
      </c>
      <c r="L764" s="663">
        <v>24.78</v>
      </c>
      <c r="M764" s="663">
        <v>49.56</v>
      </c>
      <c r="N764" s="662">
        <v>2</v>
      </c>
      <c r="O764" s="745">
        <v>1</v>
      </c>
      <c r="P764" s="663">
        <v>49.56</v>
      </c>
      <c r="Q764" s="678">
        <v>1</v>
      </c>
      <c r="R764" s="662">
        <v>2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32</v>
      </c>
      <c r="B765" s="662" t="s">
        <v>592</v>
      </c>
      <c r="C765" s="662" t="s">
        <v>5109</v>
      </c>
      <c r="D765" s="743" t="s">
        <v>7937</v>
      </c>
      <c r="E765" s="744" t="s">
        <v>5147</v>
      </c>
      <c r="F765" s="662" t="s">
        <v>5106</v>
      </c>
      <c r="G765" s="662" t="s">
        <v>5179</v>
      </c>
      <c r="H765" s="662" t="s">
        <v>593</v>
      </c>
      <c r="I765" s="662" t="s">
        <v>1419</v>
      </c>
      <c r="J765" s="662" t="s">
        <v>5180</v>
      </c>
      <c r="K765" s="662" t="s">
        <v>5181</v>
      </c>
      <c r="L765" s="663">
        <v>99.11</v>
      </c>
      <c r="M765" s="663">
        <v>2576.86</v>
      </c>
      <c r="N765" s="662">
        <v>26</v>
      </c>
      <c r="O765" s="745">
        <v>8.5</v>
      </c>
      <c r="P765" s="663">
        <v>2081.31</v>
      </c>
      <c r="Q765" s="678">
        <v>0.8076923076923076</v>
      </c>
      <c r="R765" s="662">
        <v>21</v>
      </c>
      <c r="S765" s="678">
        <v>0.80769230769230771</v>
      </c>
      <c r="T765" s="745">
        <v>7</v>
      </c>
      <c r="U765" s="701">
        <v>0.82352941176470584</v>
      </c>
    </row>
    <row r="766" spans="1:21" ht="14.4" customHeight="1" x14ac:dyDescent="0.3">
      <c r="A766" s="661">
        <v>32</v>
      </c>
      <c r="B766" s="662" t="s">
        <v>592</v>
      </c>
      <c r="C766" s="662" t="s">
        <v>5109</v>
      </c>
      <c r="D766" s="743" t="s">
        <v>7937</v>
      </c>
      <c r="E766" s="744" t="s">
        <v>5147</v>
      </c>
      <c r="F766" s="662" t="s">
        <v>5106</v>
      </c>
      <c r="G766" s="662" t="s">
        <v>5658</v>
      </c>
      <c r="H766" s="662" t="s">
        <v>593</v>
      </c>
      <c r="I766" s="662" t="s">
        <v>5707</v>
      </c>
      <c r="J766" s="662" t="s">
        <v>837</v>
      </c>
      <c r="K766" s="662" t="s">
        <v>5708</v>
      </c>
      <c r="L766" s="663">
        <v>0</v>
      </c>
      <c r="M766" s="663">
        <v>0</v>
      </c>
      <c r="N766" s="662">
        <v>1</v>
      </c>
      <c r="O766" s="745">
        <v>0.5</v>
      </c>
      <c r="P766" s="663">
        <v>0</v>
      </c>
      <c r="Q766" s="678"/>
      <c r="R766" s="662">
        <v>1</v>
      </c>
      <c r="S766" s="678">
        <v>1</v>
      </c>
      <c r="T766" s="745">
        <v>0.5</v>
      </c>
      <c r="U766" s="701">
        <v>1</v>
      </c>
    </row>
    <row r="767" spans="1:21" ht="14.4" customHeight="1" x14ac:dyDescent="0.3">
      <c r="A767" s="661">
        <v>32</v>
      </c>
      <c r="B767" s="662" t="s">
        <v>592</v>
      </c>
      <c r="C767" s="662" t="s">
        <v>5109</v>
      </c>
      <c r="D767" s="743" t="s">
        <v>7937</v>
      </c>
      <c r="E767" s="744" t="s">
        <v>5147</v>
      </c>
      <c r="F767" s="662" t="s">
        <v>5106</v>
      </c>
      <c r="G767" s="662" t="s">
        <v>5404</v>
      </c>
      <c r="H767" s="662" t="s">
        <v>2438</v>
      </c>
      <c r="I767" s="662" t="s">
        <v>2537</v>
      </c>
      <c r="J767" s="662" t="s">
        <v>4842</v>
      </c>
      <c r="K767" s="662" t="s">
        <v>1186</v>
      </c>
      <c r="L767" s="663">
        <v>48.27</v>
      </c>
      <c r="M767" s="663">
        <v>48.27</v>
      </c>
      <c r="N767" s="662">
        <v>1</v>
      </c>
      <c r="O767" s="745">
        <v>1</v>
      </c>
      <c r="P767" s="663">
        <v>48.27</v>
      </c>
      <c r="Q767" s="678">
        <v>1</v>
      </c>
      <c r="R767" s="662">
        <v>1</v>
      </c>
      <c r="S767" s="678">
        <v>1</v>
      </c>
      <c r="T767" s="745">
        <v>1</v>
      </c>
      <c r="U767" s="701">
        <v>1</v>
      </c>
    </row>
    <row r="768" spans="1:21" ht="14.4" customHeight="1" x14ac:dyDescent="0.3">
      <c r="A768" s="661">
        <v>32</v>
      </c>
      <c r="B768" s="662" t="s">
        <v>592</v>
      </c>
      <c r="C768" s="662" t="s">
        <v>5109</v>
      </c>
      <c r="D768" s="743" t="s">
        <v>7937</v>
      </c>
      <c r="E768" s="744" t="s">
        <v>5147</v>
      </c>
      <c r="F768" s="662" t="s">
        <v>5106</v>
      </c>
      <c r="G768" s="662" t="s">
        <v>5709</v>
      </c>
      <c r="H768" s="662" t="s">
        <v>593</v>
      </c>
      <c r="I768" s="662" t="s">
        <v>5710</v>
      </c>
      <c r="J768" s="662" t="s">
        <v>5711</v>
      </c>
      <c r="K768" s="662" t="s">
        <v>5712</v>
      </c>
      <c r="L768" s="663">
        <v>355.44</v>
      </c>
      <c r="M768" s="663">
        <v>355.44</v>
      </c>
      <c r="N768" s="662">
        <v>1</v>
      </c>
      <c r="O768" s="745">
        <v>0.5</v>
      </c>
      <c r="P768" s="663">
        <v>355.44</v>
      </c>
      <c r="Q768" s="678">
        <v>1</v>
      </c>
      <c r="R768" s="662">
        <v>1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32</v>
      </c>
      <c r="B769" s="662" t="s">
        <v>592</v>
      </c>
      <c r="C769" s="662" t="s">
        <v>5109</v>
      </c>
      <c r="D769" s="743" t="s">
        <v>7937</v>
      </c>
      <c r="E769" s="744" t="s">
        <v>5147</v>
      </c>
      <c r="F769" s="662" t="s">
        <v>5106</v>
      </c>
      <c r="G769" s="662" t="s">
        <v>5469</v>
      </c>
      <c r="H769" s="662" t="s">
        <v>593</v>
      </c>
      <c r="I769" s="662" t="s">
        <v>5470</v>
      </c>
      <c r="J769" s="662" t="s">
        <v>5471</v>
      </c>
      <c r="K769" s="662" t="s">
        <v>5472</v>
      </c>
      <c r="L769" s="663">
        <v>0</v>
      </c>
      <c r="M769" s="663">
        <v>0</v>
      </c>
      <c r="N769" s="662">
        <v>1</v>
      </c>
      <c r="O769" s="745">
        <v>0.5</v>
      </c>
      <c r="P769" s="663">
        <v>0</v>
      </c>
      <c r="Q769" s="678"/>
      <c r="R769" s="662">
        <v>1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32</v>
      </c>
      <c r="B770" s="662" t="s">
        <v>592</v>
      </c>
      <c r="C770" s="662" t="s">
        <v>5109</v>
      </c>
      <c r="D770" s="743" t="s">
        <v>7937</v>
      </c>
      <c r="E770" s="744" t="s">
        <v>5147</v>
      </c>
      <c r="F770" s="662" t="s">
        <v>5106</v>
      </c>
      <c r="G770" s="662" t="s">
        <v>5311</v>
      </c>
      <c r="H770" s="662" t="s">
        <v>593</v>
      </c>
      <c r="I770" s="662" t="s">
        <v>844</v>
      </c>
      <c r="J770" s="662" t="s">
        <v>753</v>
      </c>
      <c r="K770" s="662" t="s">
        <v>5312</v>
      </c>
      <c r="L770" s="663">
        <v>152.33000000000001</v>
      </c>
      <c r="M770" s="663">
        <v>152.33000000000001</v>
      </c>
      <c r="N770" s="662">
        <v>1</v>
      </c>
      <c r="O770" s="745">
        <v>0.5</v>
      </c>
      <c r="P770" s="663">
        <v>152.33000000000001</v>
      </c>
      <c r="Q770" s="678">
        <v>1</v>
      </c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32</v>
      </c>
      <c r="B771" s="662" t="s">
        <v>592</v>
      </c>
      <c r="C771" s="662" t="s">
        <v>5109</v>
      </c>
      <c r="D771" s="743" t="s">
        <v>7937</v>
      </c>
      <c r="E771" s="744" t="s">
        <v>5147</v>
      </c>
      <c r="F771" s="662" t="s">
        <v>5106</v>
      </c>
      <c r="G771" s="662" t="s">
        <v>5311</v>
      </c>
      <c r="H771" s="662" t="s">
        <v>593</v>
      </c>
      <c r="I771" s="662" t="s">
        <v>844</v>
      </c>
      <c r="J771" s="662" t="s">
        <v>753</v>
      </c>
      <c r="K771" s="662" t="s">
        <v>5312</v>
      </c>
      <c r="L771" s="663">
        <v>210.38</v>
      </c>
      <c r="M771" s="663">
        <v>420.76</v>
      </c>
      <c r="N771" s="662">
        <v>2</v>
      </c>
      <c r="O771" s="745">
        <v>1</v>
      </c>
      <c r="P771" s="663">
        <v>210.38</v>
      </c>
      <c r="Q771" s="678">
        <v>0.5</v>
      </c>
      <c r="R771" s="662">
        <v>1</v>
      </c>
      <c r="S771" s="678">
        <v>0.5</v>
      </c>
      <c r="T771" s="745">
        <v>0.5</v>
      </c>
      <c r="U771" s="701">
        <v>0.5</v>
      </c>
    </row>
    <row r="772" spans="1:21" ht="14.4" customHeight="1" x14ac:dyDescent="0.3">
      <c r="A772" s="661">
        <v>32</v>
      </c>
      <c r="B772" s="662" t="s">
        <v>592</v>
      </c>
      <c r="C772" s="662" t="s">
        <v>5109</v>
      </c>
      <c r="D772" s="743" t="s">
        <v>7937</v>
      </c>
      <c r="E772" s="744" t="s">
        <v>5147</v>
      </c>
      <c r="F772" s="662" t="s">
        <v>5106</v>
      </c>
      <c r="G772" s="662" t="s">
        <v>5311</v>
      </c>
      <c r="H772" s="662" t="s">
        <v>593</v>
      </c>
      <c r="I772" s="662" t="s">
        <v>752</v>
      </c>
      <c r="J772" s="662" t="s">
        <v>753</v>
      </c>
      <c r="K772" s="662" t="s">
        <v>5243</v>
      </c>
      <c r="L772" s="663">
        <v>42.08</v>
      </c>
      <c r="M772" s="663">
        <v>42.08</v>
      </c>
      <c r="N772" s="662">
        <v>1</v>
      </c>
      <c r="O772" s="745">
        <v>0.5</v>
      </c>
      <c r="P772" s="663">
        <v>42.08</v>
      </c>
      <c r="Q772" s="678">
        <v>1</v>
      </c>
      <c r="R772" s="662">
        <v>1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32</v>
      </c>
      <c r="B773" s="662" t="s">
        <v>592</v>
      </c>
      <c r="C773" s="662" t="s">
        <v>5109</v>
      </c>
      <c r="D773" s="743" t="s">
        <v>7937</v>
      </c>
      <c r="E773" s="744" t="s">
        <v>5147</v>
      </c>
      <c r="F773" s="662" t="s">
        <v>5106</v>
      </c>
      <c r="G773" s="662" t="s">
        <v>5182</v>
      </c>
      <c r="H773" s="662" t="s">
        <v>593</v>
      </c>
      <c r="I773" s="662" t="s">
        <v>2977</v>
      </c>
      <c r="J773" s="662" t="s">
        <v>2978</v>
      </c>
      <c r="K773" s="662" t="s">
        <v>5183</v>
      </c>
      <c r="L773" s="663">
        <v>51.21</v>
      </c>
      <c r="M773" s="663">
        <v>102.42</v>
      </c>
      <c r="N773" s="662">
        <v>2</v>
      </c>
      <c r="O773" s="745">
        <v>1</v>
      </c>
      <c r="P773" s="663">
        <v>102.42</v>
      </c>
      <c r="Q773" s="678">
        <v>1</v>
      </c>
      <c r="R773" s="662">
        <v>2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32</v>
      </c>
      <c r="B774" s="662" t="s">
        <v>592</v>
      </c>
      <c r="C774" s="662" t="s">
        <v>5109</v>
      </c>
      <c r="D774" s="743" t="s">
        <v>7937</v>
      </c>
      <c r="E774" s="744" t="s">
        <v>5147</v>
      </c>
      <c r="F774" s="662" t="s">
        <v>5106</v>
      </c>
      <c r="G774" s="662" t="s">
        <v>5713</v>
      </c>
      <c r="H774" s="662" t="s">
        <v>593</v>
      </c>
      <c r="I774" s="662" t="s">
        <v>1542</v>
      </c>
      <c r="J774" s="662" t="s">
        <v>1543</v>
      </c>
      <c r="K774" s="662" t="s">
        <v>5714</v>
      </c>
      <c r="L774" s="663">
        <v>264</v>
      </c>
      <c r="M774" s="663">
        <v>264</v>
      </c>
      <c r="N774" s="662">
        <v>1</v>
      </c>
      <c r="O774" s="745">
        <v>0.5</v>
      </c>
      <c r="P774" s="663">
        <v>264</v>
      </c>
      <c r="Q774" s="678">
        <v>1</v>
      </c>
      <c r="R774" s="662">
        <v>1</v>
      </c>
      <c r="S774" s="678">
        <v>1</v>
      </c>
      <c r="T774" s="745">
        <v>0.5</v>
      </c>
      <c r="U774" s="701">
        <v>1</v>
      </c>
    </row>
    <row r="775" spans="1:21" ht="14.4" customHeight="1" x14ac:dyDescent="0.3">
      <c r="A775" s="661">
        <v>32</v>
      </c>
      <c r="B775" s="662" t="s">
        <v>592</v>
      </c>
      <c r="C775" s="662" t="s">
        <v>5109</v>
      </c>
      <c r="D775" s="743" t="s">
        <v>7937</v>
      </c>
      <c r="E775" s="744" t="s">
        <v>5147</v>
      </c>
      <c r="F775" s="662" t="s">
        <v>5106</v>
      </c>
      <c r="G775" s="662" t="s">
        <v>5604</v>
      </c>
      <c r="H775" s="662" t="s">
        <v>593</v>
      </c>
      <c r="I775" s="662" t="s">
        <v>1722</v>
      </c>
      <c r="J775" s="662" t="s">
        <v>1723</v>
      </c>
      <c r="K775" s="662" t="s">
        <v>5605</v>
      </c>
      <c r="L775" s="663">
        <v>32709.68</v>
      </c>
      <c r="M775" s="663">
        <v>98129.040000000008</v>
      </c>
      <c r="N775" s="662">
        <v>3</v>
      </c>
      <c r="O775" s="745">
        <v>2</v>
      </c>
      <c r="P775" s="663">
        <v>98129.040000000008</v>
      </c>
      <c r="Q775" s="678">
        <v>1</v>
      </c>
      <c r="R775" s="662">
        <v>3</v>
      </c>
      <c r="S775" s="678">
        <v>1</v>
      </c>
      <c r="T775" s="745">
        <v>2</v>
      </c>
      <c r="U775" s="701">
        <v>1</v>
      </c>
    </row>
    <row r="776" spans="1:21" ht="14.4" customHeight="1" x14ac:dyDescent="0.3">
      <c r="A776" s="661">
        <v>32</v>
      </c>
      <c r="B776" s="662" t="s">
        <v>592</v>
      </c>
      <c r="C776" s="662" t="s">
        <v>5109</v>
      </c>
      <c r="D776" s="743" t="s">
        <v>7937</v>
      </c>
      <c r="E776" s="744" t="s">
        <v>5147</v>
      </c>
      <c r="F776" s="662" t="s">
        <v>5106</v>
      </c>
      <c r="G776" s="662" t="s">
        <v>5331</v>
      </c>
      <c r="H776" s="662" t="s">
        <v>593</v>
      </c>
      <c r="I776" s="662" t="s">
        <v>1293</v>
      </c>
      <c r="J776" s="662" t="s">
        <v>1294</v>
      </c>
      <c r="K776" s="662" t="s">
        <v>1295</v>
      </c>
      <c r="L776" s="663">
        <v>271.94</v>
      </c>
      <c r="M776" s="663">
        <v>271.94</v>
      </c>
      <c r="N776" s="662">
        <v>1</v>
      </c>
      <c r="O776" s="745">
        <v>0.5</v>
      </c>
      <c r="P776" s="663">
        <v>271.94</v>
      </c>
      <c r="Q776" s="678">
        <v>1</v>
      </c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32</v>
      </c>
      <c r="B777" s="662" t="s">
        <v>592</v>
      </c>
      <c r="C777" s="662" t="s">
        <v>5109</v>
      </c>
      <c r="D777" s="743" t="s">
        <v>7937</v>
      </c>
      <c r="E777" s="744" t="s">
        <v>5147</v>
      </c>
      <c r="F777" s="662" t="s">
        <v>5106</v>
      </c>
      <c r="G777" s="662" t="s">
        <v>5333</v>
      </c>
      <c r="H777" s="662" t="s">
        <v>2438</v>
      </c>
      <c r="I777" s="662" t="s">
        <v>3200</v>
      </c>
      <c r="J777" s="662" t="s">
        <v>3193</v>
      </c>
      <c r="K777" s="662" t="s">
        <v>4935</v>
      </c>
      <c r="L777" s="663">
        <v>13849.26</v>
      </c>
      <c r="M777" s="663">
        <v>83095.56</v>
      </c>
      <c r="N777" s="662">
        <v>6</v>
      </c>
      <c r="O777" s="745">
        <v>2.5</v>
      </c>
      <c r="P777" s="663">
        <v>55397.04</v>
      </c>
      <c r="Q777" s="678">
        <v>0.66666666666666674</v>
      </c>
      <c r="R777" s="662">
        <v>4</v>
      </c>
      <c r="S777" s="678">
        <v>0.66666666666666663</v>
      </c>
      <c r="T777" s="745">
        <v>2</v>
      </c>
      <c r="U777" s="701">
        <v>0.8</v>
      </c>
    </row>
    <row r="778" spans="1:21" ht="14.4" customHeight="1" x14ac:dyDescent="0.3">
      <c r="A778" s="661">
        <v>32</v>
      </c>
      <c r="B778" s="662" t="s">
        <v>592</v>
      </c>
      <c r="C778" s="662" t="s">
        <v>5109</v>
      </c>
      <c r="D778" s="743" t="s">
        <v>7937</v>
      </c>
      <c r="E778" s="744" t="s">
        <v>5147</v>
      </c>
      <c r="F778" s="662" t="s">
        <v>5106</v>
      </c>
      <c r="G778" s="662" t="s">
        <v>5334</v>
      </c>
      <c r="H778" s="662" t="s">
        <v>2438</v>
      </c>
      <c r="I778" s="662" t="s">
        <v>2651</v>
      </c>
      <c r="J778" s="662" t="s">
        <v>4809</v>
      </c>
      <c r="K778" s="662" t="s">
        <v>4810</v>
      </c>
      <c r="L778" s="663">
        <v>120.61</v>
      </c>
      <c r="M778" s="663">
        <v>120.61</v>
      </c>
      <c r="N778" s="662">
        <v>1</v>
      </c>
      <c r="O778" s="745">
        <v>0.5</v>
      </c>
      <c r="P778" s="663">
        <v>120.61</v>
      </c>
      <c r="Q778" s="678">
        <v>1</v>
      </c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32</v>
      </c>
      <c r="B779" s="662" t="s">
        <v>592</v>
      </c>
      <c r="C779" s="662" t="s">
        <v>5109</v>
      </c>
      <c r="D779" s="743" t="s">
        <v>7937</v>
      </c>
      <c r="E779" s="744" t="s">
        <v>5147</v>
      </c>
      <c r="F779" s="662" t="s">
        <v>5106</v>
      </c>
      <c r="G779" s="662" t="s">
        <v>5583</v>
      </c>
      <c r="H779" s="662" t="s">
        <v>593</v>
      </c>
      <c r="I779" s="662" t="s">
        <v>5715</v>
      </c>
      <c r="J779" s="662" t="s">
        <v>2243</v>
      </c>
      <c r="K779" s="662" t="s">
        <v>968</v>
      </c>
      <c r="L779" s="663">
        <v>0</v>
      </c>
      <c r="M779" s="663">
        <v>0</v>
      </c>
      <c r="N779" s="662">
        <v>1</v>
      </c>
      <c r="O779" s="745">
        <v>0.5</v>
      </c>
      <c r="P779" s="663">
        <v>0</v>
      </c>
      <c r="Q779" s="678"/>
      <c r="R779" s="662">
        <v>1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32</v>
      </c>
      <c r="B780" s="662" t="s">
        <v>592</v>
      </c>
      <c r="C780" s="662" t="s">
        <v>5109</v>
      </c>
      <c r="D780" s="743" t="s">
        <v>7937</v>
      </c>
      <c r="E780" s="744" t="s">
        <v>5147</v>
      </c>
      <c r="F780" s="662" t="s">
        <v>5108</v>
      </c>
      <c r="G780" s="662" t="s">
        <v>5339</v>
      </c>
      <c r="H780" s="662" t="s">
        <v>593</v>
      </c>
      <c r="I780" s="662" t="s">
        <v>5340</v>
      </c>
      <c r="J780" s="662" t="s">
        <v>5341</v>
      </c>
      <c r="K780" s="662" t="s">
        <v>5342</v>
      </c>
      <c r="L780" s="663">
        <v>1000</v>
      </c>
      <c r="M780" s="663">
        <v>1000</v>
      </c>
      <c r="N780" s="662">
        <v>1</v>
      </c>
      <c r="O780" s="745">
        <v>1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32</v>
      </c>
      <c r="B781" s="662" t="s">
        <v>592</v>
      </c>
      <c r="C781" s="662" t="s">
        <v>5109</v>
      </c>
      <c r="D781" s="743" t="s">
        <v>7937</v>
      </c>
      <c r="E781" s="744" t="s">
        <v>5148</v>
      </c>
      <c r="F781" s="662" t="s">
        <v>5106</v>
      </c>
      <c r="G781" s="662" t="s">
        <v>5151</v>
      </c>
      <c r="H781" s="662" t="s">
        <v>593</v>
      </c>
      <c r="I781" s="662" t="s">
        <v>1699</v>
      </c>
      <c r="J781" s="662" t="s">
        <v>1700</v>
      </c>
      <c r="K781" s="662" t="s">
        <v>5152</v>
      </c>
      <c r="L781" s="663">
        <v>1295.6400000000001</v>
      </c>
      <c r="M781" s="663">
        <v>2591.2800000000002</v>
      </c>
      <c r="N781" s="662">
        <v>2</v>
      </c>
      <c r="O781" s="745">
        <v>2</v>
      </c>
      <c r="P781" s="663">
        <v>1295.6400000000001</v>
      </c>
      <c r="Q781" s="678">
        <v>0.5</v>
      </c>
      <c r="R781" s="662">
        <v>1</v>
      </c>
      <c r="S781" s="678">
        <v>0.5</v>
      </c>
      <c r="T781" s="745">
        <v>1</v>
      </c>
      <c r="U781" s="701">
        <v>0.5</v>
      </c>
    </row>
    <row r="782" spans="1:21" ht="14.4" customHeight="1" x14ac:dyDescent="0.3">
      <c r="A782" s="661">
        <v>32</v>
      </c>
      <c r="B782" s="662" t="s">
        <v>592</v>
      </c>
      <c r="C782" s="662" t="s">
        <v>5109</v>
      </c>
      <c r="D782" s="743" t="s">
        <v>7937</v>
      </c>
      <c r="E782" s="744" t="s">
        <v>5148</v>
      </c>
      <c r="F782" s="662" t="s">
        <v>5106</v>
      </c>
      <c r="G782" s="662" t="s">
        <v>5151</v>
      </c>
      <c r="H782" s="662" t="s">
        <v>593</v>
      </c>
      <c r="I782" s="662" t="s">
        <v>1473</v>
      </c>
      <c r="J782" s="662" t="s">
        <v>1474</v>
      </c>
      <c r="K782" s="662" t="s">
        <v>1475</v>
      </c>
      <c r="L782" s="663">
        <v>462.73</v>
      </c>
      <c r="M782" s="663">
        <v>462.73</v>
      </c>
      <c r="N782" s="662">
        <v>1</v>
      </c>
      <c r="O782" s="745">
        <v>0.5</v>
      </c>
      <c r="P782" s="663">
        <v>462.73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32</v>
      </c>
      <c r="B783" s="662" t="s">
        <v>592</v>
      </c>
      <c r="C783" s="662" t="s">
        <v>5109</v>
      </c>
      <c r="D783" s="743" t="s">
        <v>7937</v>
      </c>
      <c r="E783" s="744" t="s">
        <v>5148</v>
      </c>
      <c r="F783" s="662" t="s">
        <v>5106</v>
      </c>
      <c r="G783" s="662" t="s">
        <v>5151</v>
      </c>
      <c r="H783" s="662" t="s">
        <v>593</v>
      </c>
      <c r="I783" s="662" t="s">
        <v>1575</v>
      </c>
      <c r="J783" s="662" t="s">
        <v>1576</v>
      </c>
      <c r="K783" s="662" t="s">
        <v>1577</v>
      </c>
      <c r="L783" s="663">
        <v>263.26</v>
      </c>
      <c r="M783" s="663">
        <v>263.26</v>
      </c>
      <c r="N783" s="662">
        <v>1</v>
      </c>
      <c r="O783" s="745">
        <v>1</v>
      </c>
      <c r="P783" s="663">
        <v>263.26</v>
      </c>
      <c r="Q783" s="678">
        <v>1</v>
      </c>
      <c r="R783" s="662">
        <v>1</v>
      </c>
      <c r="S783" s="678">
        <v>1</v>
      </c>
      <c r="T783" s="745">
        <v>1</v>
      </c>
      <c r="U783" s="701">
        <v>1</v>
      </c>
    </row>
    <row r="784" spans="1:21" ht="14.4" customHeight="1" x14ac:dyDescent="0.3">
      <c r="A784" s="661">
        <v>32</v>
      </c>
      <c r="B784" s="662" t="s">
        <v>592</v>
      </c>
      <c r="C784" s="662" t="s">
        <v>5109</v>
      </c>
      <c r="D784" s="743" t="s">
        <v>7937</v>
      </c>
      <c r="E784" s="744" t="s">
        <v>5148</v>
      </c>
      <c r="F784" s="662" t="s">
        <v>5106</v>
      </c>
      <c r="G784" s="662" t="s">
        <v>5191</v>
      </c>
      <c r="H784" s="662" t="s">
        <v>593</v>
      </c>
      <c r="I784" s="662" t="s">
        <v>1459</v>
      </c>
      <c r="J784" s="662" t="s">
        <v>5193</v>
      </c>
      <c r="K784" s="662" t="s">
        <v>5716</v>
      </c>
      <c r="L784" s="663">
        <v>385.3</v>
      </c>
      <c r="M784" s="663">
        <v>770.6</v>
      </c>
      <c r="N784" s="662">
        <v>2</v>
      </c>
      <c r="O784" s="745">
        <v>0.5</v>
      </c>
      <c r="P784" s="663">
        <v>770.6</v>
      </c>
      <c r="Q784" s="678">
        <v>1</v>
      </c>
      <c r="R784" s="662">
        <v>2</v>
      </c>
      <c r="S784" s="678">
        <v>1</v>
      </c>
      <c r="T784" s="745">
        <v>0.5</v>
      </c>
      <c r="U784" s="701">
        <v>1</v>
      </c>
    </row>
    <row r="785" spans="1:21" ht="14.4" customHeight="1" x14ac:dyDescent="0.3">
      <c r="A785" s="661">
        <v>32</v>
      </c>
      <c r="B785" s="662" t="s">
        <v>592</v>
      </c>
      <c r="C785" s="662" t="s">
        <v>5109</v>
      </c>
      <c r="D785" s="743" t="s">
        <v>7937</v>
      </c>
      <c r="E785" s="744" t="s">
        <v>5148</v>
      </c>
      <c r="F785" s="662" t="s">
        <v>5106</v>
      </c>
      <c r="G785" s="662" t="s">
        <v>5191</v>
      </c>
      <c r="H785" s="662" t="s">
        <v>593</v>
      </c>
      <c r="I785" s="662" t="s">
        <v>5192</v>
      </c>
      <c r="J785" s="662" t="s">
        <v>5193</v>
      </c>
      <c r="K785" s="662" t="s">
        <v>5194</v>
      </c>
      <c r="L785" s="663">
        <v>0</v>
      </c>
      <c r="M785" s="663">
        <v>0</v>
      </c>
      <c r="N785" s="662">
        <v>2</v>
      </c>
      <c r="O785" s="745">
        <v>0.5</v>
      </c>
      <c r="P785" s="663"/>
      <c r="Q785" s="678"/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32</v>
      </c>
      <c r="B786" s="662" t="s">
        <v>592</v>
      </c>
      <c r="C786" s="662" t="s">
        <v>5109</v>
      </c>
      <c r="D786" s="743" t="s">
        <v>7937</v>
      </c>
      <c r="E786" s="744" t="s">
        <v>5148</v>
      </c>
      <c r="F786" s="662" t="s">
        <v>5106</v>
      </c>
      <c r="G786" s="662" t="s">
        <v>5155</v>
      </c>
      <c r="H786" s="662" t="s">
        <v>593</v>
      </c>
      <c r="I786" s="662" t="s">
        <v>720</v>
      </c>
      <c r="J786" s="662" t="s">
        <v>721</v>
      </c>
      <c r="K786" s="662" t="s">
        <v>5156</v>
      </c>
      <c r="L786" s="663">
        <v>40.58</v>
      </c>
      <c r="M786" s="663">
        <v>81.16</v>
      </c>
      <c r="N786" s="662">
        <v>2</v>
      </c>
      <c r="O786" s="745">
        <v>1</v>
      </c>
      <c r="P786" s="663">
        <v>40.58</v>
      </c>
      <c r="Q786" s="678">
        <v>0.5</v>
      </c>
      <c r="R786" s="662">
        <v>1</v>
      </c>
      <c r="S786" s="678">
        <v>0.5</v>
      </c>
      <c r="T786" s="745">
        <v>0.5</v>
      </c>
      <c r="U786" s="701">
        <v>0.5</v>
      </c>
    </row>
    <row r="787" spans="1:21" ht="14.4" customHeight="1" x14ac:dyDescent="0.3">
      <c r="A787" s="661">
        <v>32</v>
      </c>
      <c r="B787" s="662" t="s">
        <v>592</v>
      </c>
      <c r="C787" s="662" t="s">
        <v>5109</v>
      </c>
      <c r="D787" s="743" t="s">
        <v>7937</v>
      </c>
      <c r="E787" s="744" t="s">
        <v>5148</v>
      </c>
      <c r="F787" s="662" t="s">
        <v>5106</v>
      </c>
      <c r="G787" s="662" t="s">
        <v>5155</v>
      </c>
      <c r="H787" s="662" t="s">
        <v>593</v>
      </c>
      <c r="I787" s="662" t="s">
        <v>720</v>
      </c>
      <c r="J787" s="662" t="s">
        <v>721</v>
      </c>
      <c r="K787" s="662" t="s">
        <v>5156</v>
      </c>
      <c r="L787" s="663">
        <v>65.28</v>
      </c>
      <c r="M787" s="663">
        <v>326.39999999999998</v>
      </c>
      <c r="N787" s="662">
        <v>5</v>
      </c>
      <c r="O787" s="745">
        <v>3.5</v>
      </c>
      <c r="P787" s="663">
        <v>130.56</v>
      </c>
      <c r="Q787" s="678">
        <v>0.4</v>
      </c>
      <c r="R787" s="662">
        <v>2</v>
      </c>
      <c r="S787" s="678">
        <v>0.4</v>
      </c>
      <c r="T787" s="745">
        <v>1.5</v>
      </c>
      <c r="U787" s="701">
        <v>0.42857142857142855</v>
      </c>
    </row>
    <row r="788" spans="1:21" ht="14.4" customHeight="1" x14ac:dyDescent="0.3">
      <c r="A788" s="661">
        <v>32</v>
      </c>
      <c r="B788" s="662" t="s">
        <v>592</v>
      </c>
      <c r="C788" s="662" t="s">
        <v>5109</v>
      </c>
      <c r="D788" s="743" t="s">
        <v>7937</v>
      </c>
      <c r="E788" s="744" t="s">
        <v>5148</v>
      </c>
      <c r="F788" s="662" t="s">
        <v>5106</v>
      </c>
      <c r="G788" s="662" t="s">
        <v>5155</v>
      </c>
      <c r="H788" s="662" t="s">
        <v>593</v>
      </c>
      <c r="I788" s="662" t="s">
        <v>5195</v>
      </c>
      <c r="J788" s="662" t="s">
        <v>721</v>
      </c>
      <c r="K788" s="662" t="s">
        <v>5196</v>
      </c>
      <c r="L788" s="663">
        <v>0</v>
      </c>
      <c r="M788" s="663">
        <v>0</v>
      </c>
      <c r="N788" s="662">
        <v>2</v>
      </c>
      <c r="O788" s="745">
        <v>1</v>
      </c>
      <c r="P788" s="663">
        <v>0</v>
      </c>
      <c r="Q788" s="678"/>
      <c r="R788" s="662">
        <v>1</v>
      </c>
      <c r="S788" s="678">
        <v>0.5</v>
      </c>
      <c r="T788" s="745">
        <v>0.5</v>
      </c>
      <c r="U788" s="701">
        <v>0.5</v>
      </c>
    </row>
    <row r="789" spans="1:21" ht="14.4" customHeight="1" x14ac:dyDescent="0.3">
      <c r="A789" s="661">
        <v>32</v>
      </c>
      <c r="B789" s="662" t="s">
        <v>592</v>
      </c>
      <c r="C789" s="662" t="s">
        <v>5109</v>
      </c>
      <c r="D789" s="743" t="s">
        <v>7937</v>
      </c>
      <c r="E789" s="744" t="s">
        <v>5148</v>
      </c>
      <c r="F789" s="662" t="s">
        <v>5106</v>
      </c>
      <c r="G789" s="662" t="s">
        <v>5155</v>
      </c>
      <c r="H789" s="662" t="s">
        <v>593</v>
      </c>
      <c r="I789" s="662" t="s">
        <v>740</v>
      </c>
      <c r="J789" s="662" t="s">
        <v>5197</v>
      </c>
      <c r="K789" s="662" t="s">
        <v>1361</v>
      </c>
      <c r="L789" s="663">
        <v>36.270000000000003</v>
      </c>
      <c r="M789" s="663">
        <v>108.81</v>
      </c>
      <c r="N789" s="662">
        <v>3</v>
      </c>
      <c r="O789" s="745">
        <v>1.5</v>
      </c>
      <c r="P789" s="663">
        <v>72.540000000000006</v>
      </c>
      <c r="Q789" s="678">
        <v>0.66666666666666674</v>
      </c>
      <c r="R789" s="662">
        <v>2</v>
      </c>
      <c r="S789" s="678">
        <v>0.66666666666666663</v>
      </c>
      <c r="T789" s="745">
        <v>1</v>
      </c>
      <c r="U789" s="701">
        <v>0.66666666666666663</v>
      </c>
    </row>
    <row r="790" spans="1:21" ht="14.4" customHeight="1" x14ac:dyDescent="0.3">
      <c r="A790" s="661">
        <v>32</v>
      </c>
      <c r="B790" s="662" t="s">
        <v>592</v>
      </c>
      <c r="C790" s="662" t="s">
        <v>5109</v>
      </c>
      <c r="D790" s="743" t="s">
        <v>7937</v>
      </c>
      <c r="E790" s="744" t="s">
        <v>5148</v>
      </c>
      <c r="F790" s="662" t="s">
        <v>5106</v>
      </c>
      <c r="G790" s="662" t="s">
        <v>5155</v>
      </c>
      <c r="H790" s="662" t="s">
        <v>593</v>
      </c>
      <c r="I790" s="662" t="s">
        <v>740</v>
      </c>
      <c r="J790" s="662" t="s">
        <v>5197</v>
      </c>
      <c r="K790" s="662" t="s">
        <v>1361</v>
      </c>
      <c r="L790" s="663">
        <v>42.85</v>
      </c>
      <c r="M790" s="663">
        <v>128.55000000000001</v>
      </c>
      <c r="N790" s="662">
        <v>3</v>
      </c>
      <c r="O790" s="745">
        <v>2</v>
      </c>
      <c r="P790" s="663">
        <v>85.7</v>
      </c>
      <c r="Q790" s="678">
        <v>0.66666666666666663</v>
      </c>
      <c r="R790" s="662">
        <v>2</v>
      </c>
      <c r="S790" s="678">
        <v>0.66666666666666663</v>
      </c>
      <c r="T790" s="745">
        <v>1.5</v>
      </c>
      <c r="U790" s="701">
        <v>0.75</v>
      </c>
    </row>
    <row r="791" spans="1:21" ht="14.4" customHeight="1" x14ac:dyDescent="0.3">
      <c r="A791" s="661">
        <v>32</v>
      </c>
      <c r="B791" s="662" t="s">
        <v>592</v>
      </c>
      <c r="C791" s="662" t="s">
        <v>5109</v>
      </c>
      <c r="D791" s="743" t="s">
        <v>7937</v>
      </c>
      <c r="E791" s="744" t="s">
        <v>5148</v>
      </c>
      <c r="F791" s="662" t="s">
        <v>5106</v>
      </c>
      <c r="G791" s="662" t="s">
        <v>5717</v>
      </c>
      <c r="H791" s="662" t="s">
        <v>593</v>
      </c>
      <c r="I791" s="662" t="s">
        <v>5718</v>
      </c>
      <c r="J791" s="662" t="s">
        <v>5719</v>
      </c>
      <c r="K791" s="662" t="s">
        <v>5720</v>
      </c>
      <c r="L791" s="663">
        <v>0</v>
      </c>
      <c r="M791" s="663">
        <v>0</v>
      </c>
      <c r="N791" s="662">
        <v>1</v>
      </c>
      <c r="O791" s="745">
        <v>0.5</v>
      </c>
      <c r="P791" s="663">
        <v>0</v>
      </c>
      <c r="Q791" s="678"/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32</v>
      </c>
      <c r="B792" s="662" t="s">
        <v>592</v>
      </c>
      <c r="C792" s="662" t="s">
        <v>5109</v>
      </c>
      <c r="D792" s="743" t="s">
        <v>7937</v>
      </c>
      <c r="E792" s="744" t="s">
        <v>5148</v>
      </c>
      <c r="F792" s="662" t="s">
        <v>5106</v>
      </c>
      <c r="G792" s="662" t="s">
        <v>5201</v>
      </c>
      <c r="H792" s="662" t="s">
        <v>593</v>
      </c>
      <c r="I792" s="662" t="s">
        <v>1185</v>
      </c>
      <c r="J792" s="662" t="s">
        <v>1182</v>
      </c>
      <c r="K792" s="662" t="s">
        <v>1186</v>
      </c>
      <c r="L792" s="663">
        <v>31.09</v>
      </c>
      <c r="M792" s="663">
        <v>31.09</v>
      </c>
      <c r="N792" s="662">
        <v>1</v>
      </c>
      <c r="O792" s="745">
        <v>1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32</v>
      </c>
      <c r="B793" s="662" t="s">
        <v>592</v>
      </c>
      <c r="C793" s="662" t="s">
        <v>5109</v>
      </c>
      <c r="D793" s="743" t="s">
        <v>7937</v>
      </c>
      <c r="E793" s="744" t="s">
        <v>5148</v>
      </c>
      <c r="F793" s="662" t="s">
        <v>5106</v>
      </c>
      <c r="G793" s="662" t="s">
        <v>5157</v>
      </c>
      <c r="H793" s="662" t="s">
        <v>2438</v>
      </c>
      <c r="I793" s="662" t="s">
        <v>3061</v>
      </c>
      <c r="J793" s="662" t="s">
        <v>2796</v>
      </c>
      <c r="K793" s="662" t="s">
        <v>4879</v>
      </c>
      <c r="L793" s="663">
        <v>154.36000000000001</v>
      </c>
      <c r="M793" s="663">
        <v>463.08000000000004</v>
      </c>
      <c r="N793" s="662">
        <v>3</v>
      </c>
      <c r="O793" s="745">
        <v>1.5</v>
      </c>
      <c r="P793" s="663">
        <v>463.08000000000004</v>
      </c>
      <c r="Q793" s="678">
        <v>1</v>
      </c>
      <c r="R793" s="662">
        <v>3</v>
      </c>
      <c r="S793" s="678">
        <v>1</v>
      </c>
      <c r="T793" s="745">
        <v>1.5</v>
      </c>
      <c r="U793" s="701">
        <v>1</v>
      </c>
    </row>
    <row r="794" spans="1:21" ht="14.4" customHeight="1" x14ac:dyDescent="0.3">
      <c r="A794" s="661">
        <v>32</v>
      </c>
      <c r="B794" s="662" t="s">
        <v>592</v>
      </c>
      <c r="C794" s="662" t="s">
        <v>5109</v>
      </c>
      <c r="D794" s="743" t="s">
        <v>7937</v>
      </c>
      <c r="E794" s="744" t="s">
        <v>5148</v>
      </c>
      <c r="F794" s="662" t="s">
        <v>5106</v>
      </c>
      <c r="G794" s="662" t="s">
        <v>5157</v>
      </c>
      <c r="H794" s="662" t="s">
        <v>2438</v>
      </c>
      <c r="I794" s="662" t="s">
        <v>2795</v>
      </c>
      <c r="J794" s="662" t="s">
        <v>2796</v>
      </c>
      <c r="K794" s="662" t="s">
        <v>4878</v>
      </c>
      <c r="L794" s="663">
        <v>225.06</v>
      </c>
      <c r="M794" s="663">
        <v>225.06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32</v>
      </c>
      <c r="B795" s="662" t="s">
        <v>592</v>
      </c>
      <c r="C795" s="662" t="s">
        <v>5109</v>
      </c>
      <c r="D795" s="743" t="s">
        <v>7937</v>
      </c>
      <c r="E795" s="744" t="s">
        <v>5148</v>
      </c>
      <c r="F795" s="662" t="s">
        <v>5106</v>
      </c>
      <c r="G795" s="662" t="s">
        <v>5630</v>
      </c>
      <c r="H795" s="662" t="s">
        <v>2438</v>
      </c>
      <c r="I795" s="662" t="s">
        <v>2511</v>
      </c>
      <c r="J795" s="662" t="s">
        <v>2512</v>
      </c>
      <c r="K795" s="662" t="s">
        <v>1270</v>
      </c>
      <c r="L795" s="663">
        <v>35.11</v>
      </c>
      <c r="M795" s="663">
        <v>70.22</v>
      </c>
      <c r="N795" s="662">
        <v>2</v>
      </c>
      <c r="O795" s="745">
        <v>1</v>
      </c>
      <c r="P795" s="663">
        <v>35.11</v>
      </c>
      <c r="Q795" s="678">
        <v>0.5</v>
      </c>
      <c r="R795" s="662">
        <v>1</v>
      </c>
      <c r="S795" s="678">
        <v>0.5</v>
      </c>
      <c r="T795" s="745">
        <v>0.5</v>
      </c>
      <c r="U795" s="701">
        <v>0.5</v>
      </c>
    </row>
    <row r="796" spans="1:21" ht="14.4" customHeight="1" x14ac:dyDescent="0.3">
      <c r="A796" s="661">
        <v>32</v>
      </c>
      <c r="B796" s="662" t="s">
        <v>592</v>
      </c>
      <c r="C796" s="662" t="s">
        <v>5109</v>
      </c>
      <c r="D796" s="743" t="s">
        <v>7937</v>
      </c>
      <c r="E796" s="744" t="s">
        <v>5148</v>
      </c>
      <c r="F796" s="662" t="s">
        <v>5106</v>
      </c>
      <c r="G796" s="662" t="s">
        <v>5204</v>
      </c>
      <c r="H796" s="662" t="s">
        <v>593</v>
      </c>
      <c r="I796" s="662" t="s">
        <v>1009</v>
      </c>
      <c r="J796" s="662" t="s">
        <v>5205</v>
      </c>
      <c r="K796" s="662" t="s">
        <v>5206</v>
      </c>
      <c r="L796" s="663">
        <v>0</v>
      </c>
      <c r="M796" s="663">
        <v>0</v>
      </c>
      <c r="N796" s="662">
        <v>1</v>
      </c>
      <c r="O796" s="745">
        <v>0.5</v>
      </c>
      <c r="P796" s="663">
        <v>0</v>
      </c>
      <c r="Q796" s="678"/>
      <c r="R796" s="662">
        <v>1</v>
      </c>
      <c r="S796" s="678">
        <v>1</v>
      </c>
      <c r="T796" s="745">
        <v>0.5</v>
      </c>
      <c r="U796" s="701">
        <v>1</v>
      </c>
    </row>
    <row r="797" spans="1:21" ht="14.4" customHeight="1" x14ac:dyDescent="0.3">
      <c r="A797" s="661">
        <v>32</v>
      </c>
      <c r="B797" s="662" t="s">
        <v>592</v>
      </c>
      <c r="C797" s="662" t="s">
        <v>5109</v>
      </c>
      <c r="D797" s="743" t="s">
        <v>7937</v>
      </c>
      <c r="E797" s="744" t="s">
        <v>5148</v>
      </c>
      <c r="F797" s="662" t="s">
        <v>5106</v>
      </c>
      <c r="G797" s="662" t="s">
        <v>5207</v>
      </c>
      <c r="H797" s="662" t="s">
        <v>593</v>
      </c>
      <c r="I797" s="662" t="s">
        <v>2934</v>
      </c>
      <c r="J797" s="662" t="s">
        <v>2935</v>
      </c>
      <c r="K797" s="662" t="s">
        <v>2788</v>
      </c>
      <c r="L797" s="663">
        <v>170.52</v>
      </c>
      <c r="M797" s="663">
        <v>170.52</v>
      </c>
      <c r="N797" s="662">
        <v>1</v>
      </c>
      <c r="O797" s="745">
        <v>1</v>
      </c>
      <c r="P797" s="663">
        <v>170.52</v>
      </c>
      <c r="Q797" s="678">
        <v>1</v>
      </c>
      <c r="R797" s="662">
        <v>1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32</v>
      </c>
      <c r="B798" s="662" t="s">
        <v>592</v>
      </c>
      <c r="C798" s="662" t="s">
        <v>5109</v>
      </c>
      <c r="D798" s="743" t="s">
        <v>7937</v>
      </c>
      <c r="E798" s="744" t="s">
        <v>5148</v>
      </c>
      <c r="F798" s="662" t="s">
        <v>5106</v>
      </c>
      <c r="G798" s="662" t="s">
        <v>5207</v>
      </c>
      <c r="H798" s="662" t="s">
        <v>593</v>
      </c>
      <c r="I798" s="662" t="s">
        <v>5526</v>
      </c>
      <c r="J798" s="662" t="s">
        <v>2935</v>
      </c>
      <c r="K798" s="662" t="s">
        <v>2911</v>
      </c>
      <c r="L798" s="663">
        <v>0</v>
      </c>
      <c r="M798" s="663">
        <v>0</v>
      </c>
      <c r="N798" s="662">
        <v>1</v>
      </c>
      <c r="O798" s="745">
        <v>0.5</v>
      </c>
      <c r="P798" s="663"/>
      <c r="Q798" s="678"/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32</v>
      </c>
      <c r="B799" s="662" t="s">
        <v>592</v>
      </c>
      <c r="C799" s="662" t="s">
        <v>5109</v>
      </c>
      <c r="D799" s="743" t="s">
        <v>7937</v>
      </c>
      <c r="E799" s="744" t="s">
        <v>5148</v>
      </c>
      <c r="F799" s="662" t="s">
        <v>5106</v>
      </c>
      <c r="G799" s="662" t="s">
        <v>5208</v>
      </c>
      <c r="H799" s="662" t="s">
        <v>2438</v>
      </c>
      <c r="I799" s="662" t="s">
        <v>2560</v>
      </c>
      <c r="J799" s="662" t="s">
        <v>2444</v>
      </c>
      <c r="K799" s="662" t="s">
        <v>968</v>
      </c>
      <c r="L799" s="663">
        <v>69.16</v>
      </c>
      <c r="M799" s="663">
        <v>138.32</v>
      </c>
      <c r="N799" s="662">
        <v>2</v>
      </c>
      <c r="O799" s="745">
        <v>1.5</v>
      </c>
      <c r="P799" s="663">
        <v>69.16</v>
      </c>
      <c r="Q799" s="678">
        <v>0.5</v>
      </c>
      <c r="R799" s="662">
        <v>1</v>
      </c>
      <c r="S799" s="678">
        <v>0.5</v>
      </c>
      <c r="T799" s="745">
        <v>1</v>
      </c>
      <c r="U799" s="701">
        <v>0.66666666666666663</v>
      </c>
    </row>
    <row r="800" spans="1:21" ht="14.4" customHeight="1" x14ac:dyDescent="0.3">
      <c r="A800" s="661">
        <v>32</v>
      </c>
      <c r="B800" s="662" t="s">
        <v>592</v>
      </c>
      <c r="C800" s="662" t="s">
        <v>5109</v>
      </c>
      <c r="D800" s="743" t="s">
        <v>7937</v>
      </c>
      <c r="E800" s="744" t="s">
        <v>5148</v>
      </c>
      <c r="F800" s="662" t="s">
        <v>5106</v>
      </c>
      <c r="G800" s="662" t="s">
        <v>5212</v>
      </c>
      <c r="H800" s="662" t="s">
        <v>593</v>
      </c>
      <c r="I800" s="662" t="s">
        <v>2938</v>
      </c>
      <c r="J800" s="662" t="s">
        <v>2939</v>
      </c>
      <c r="K800" s="662" t="s">
        <v>2788</v>
      </c>
      <c r="L800" s="663">
        <v>78.33</v>
      </c>
      <c r="M800" s="663">
        <v>234.99</v>
      </c>
      <c r="N800" s="662">
        <v>3</v>
      </c>
      <c r="O800" s="745">
        <v>1.5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32</v>
      </c>
      <c r="B801" s="662" t="s">
        <v>592</v>
      </c>
      <c r="C801" s="662" t="s">
        <v>5109</v>
      </c>
      <c r="D801" s="743" t="s">
        <v>7937</v>
      </c>
      <c r="E801" s="744" t="s">
        <v>5148</v>
      </c>
      <c r="F801" s="662" t="s">
        <v>5106</v>
      </c>
      <c r="G801" s="662" t="s">
        <v>5384</v>
      </c>
      <c r="H801" s="662" t="s">
        <v>593</v>
      </c>
      <c r="I801" s="662" t="s">
        <v>2019</v>
      </c>
      <c r="J801" s="662" t="s">
        <v>5385</v>
      </c>
      <c r="K801" s="662" t="s">
        <v>5386</v>
      </c>
      <c r="L801" s="663">
        <v>968.92</v>
      </c>
      <c r="M801" s="663">
        <v>968.92</v>
      </c>
      <c r="N801" s="662">
        <v>1</v>
      </c>
      <c r="O801" s="745">
        <v>0.5</v>
      </c>
      <c r="P801" s="663">
        <v>968.92</v>
      </c>
      <c r="Q801" s="678">
        <v>1</v>
      </c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32</v>
      </c>
      <c r="B802" s="662" t="s">
        <v>592</v>
      </c>
      <c r="C802" s="662" t="s">
        <v>5109</v>
      </c>
      <c r="D802" s="743" t="s">
        <v>7937</v>
      </c>
      <c r="E802" s="744" t="s">
        <v>5148</v>
      </c>
      <c r="F802" s="662" t="s">
        <v>5106</v>
      </c>
      <c r="G802" s="662" t="s">
        <v>5384</v>
      </c>
      <c r="H802" s="662" t="s">
        <v>593</v>
      </c>
      <c r="I802" s="662" t="s">
        <v>5527</v>
      </c>
      <c r="J802" s="662" t="s">
        <v>5528</v>
      </c>
      <c r="K802" s="662" t="s">
        <v>5529</v>
      </c>
      <c r="L802" s="663">
        <v>1937.84</v>
      </c>
      <c r="M802" s="663">
        <v>1937.84</v>
      </c>
      <c r="N802" s="662">
        <v>1</v>
      </c>
      <c r="O802" s="745">
        <v>0.5</v>
      </c>
      <c r="P802" s="663">
        <v>1937.84</v>
      </c>
      <c r="Q802" s="678">
        <v>1</v>
      </c>
      <c r="R802" s="662">
        <v>1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32</v>
      </c>
      <c r="B803" s="662" t="s">
        <v>592</v>
      </c>
      <c r="C803" s="662" t="s">
        <v>5109</v>
      </c>
      <c r="D803" s="743" t="s">
        <v>7937</v>
      </c>
      <c r="E803" s="744" t="s">
        <v>5148</v>
      </c>
      <c r="F803" s="662" t="s">
        <v>5106</v>
      </c>
      <c r="G803" s="662" t="s">
        <v>5721</v>
      </c>
      <c r="H803" s="662" t="s">
        <v>593</v>
      </c>
      <c r="I803" s="662" t="s">
        <v>5722</v>
      </c>
      <c r="J803" s="662" t="s">
        <v>4450</v>
      </c>
      <c r="K803" s="662" t="s">
        <v>5723</v>
      </c>
      <c r="L803" s="663">
        <v>0</v>
      </c>
      <c r="M803" s="663">
        <v>0</v>
      </c>
      <c r="N803" s="662">
        <v>1</v>
      </c>
      <c r="O803" s="745">
        <v>1</v>
      </c>
      <c r="P803" s="663">
        <v>0</v>
      </c>
      <c r="Q803" s="678"/>
      <c r="R803" s="662">
        <v>1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32</v>
      </c>
      <c r="B804" s="662" t="s">
        <v>592</v>
      </c>
      <c r="C804" s="662" t="s">
        <v>5109</v>
      </c>
      <c r="D804" s="743" t="s">
        <v>7937</v>
      </c>
      <c r="E804" s="744" t="s">
        <v>5148</v>
      </c>
      <c r="F804" s="662" t="s">
        <v>5106</v>
      </c>
      <c r="G804" s="662" t="s">
        <v>5220</v>
      </c>
      <c r="H804" s="662" t="s">
        <v>593</v>
      </c>
      <c r="I804" s="662" t="s">
        <v>1005</v>
      </c>
      <c r="J804" s="662" t="s">
        <v>1086</v>
      </c>
      <c r="K804" s="662" t="s">
        <v>5221</v>
      </c>
      <c r="L804" s="663">
        <v>123.3</v>
      </c>
      <c r="M804" s="663">
        <v>123.3</v>
      </c>
      <c r="N804" s="662">
        <v>1</v>
      </c>
      <c r="O804" s="745">
        <v>0.5</v>
      </c>
      <c r="P804" s="663">
        <v>123.3</v>
      </c>
      <c r="Q804" s="678">
        <v>1</v>
      </c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32</v>
      </c>
      <c r="B805" s="662" t="s">
        <v>592</v>
      </c>
      <c r="C805" s="662" t="s">
        <v>5109</v>
      </c>
      <c r="D805" s="743" t="s">
        <v>7937</v>
      </c>
      <c r="E805" s="744" t="s">
        <v>5148</v>
      </c>
      <c r="F805" s="662" t="s">
        <v>5106</v>
      </c>
      <c r="G805" s="662" t="s">
        <v>5160</v>
      </c>
      <c r="H805" s="662" t="s">
        <v>593</v>
      </c>
      <c r="I805" s="662" t="s">
        <v>3159</v>
      </c>
      <c r="J805" s="662" t="s">
        <v>3160</v>
      </c>
      <c r="K805" s="662" t="s">
        <v>4933</v>
      </c>
      <c r="L805" s="663">
        <v>2991.23</v>
      </c>
      <c r="M805" s="663">
        <v>11964.92</v>
      </c>
      <c r="N805" s="662">
        <v>4</v>
      </c>
      <c r="O805" s="745">
        <v>1.5</v>
      </c>
      <c r="P805" s="663">
        <v>5982.46</v>
      </c>
      <c r="Q805" s="678">
        <v>0.5</v>
      </c>
      <c r="R805" s="662">
        <v>2</v>
      </c>
      <c r="S805" s="678">
        <v>0.5</v>
      </c>
      <c r="T805" s="745">
        <v>0.5</v>
      </c>
      <c r="U805" s="701">
        <v>0.33333333333333331</v>
      </c>
    </row>
    <row r="806" spans="1:21" ht="14.4" customHeight="1" x14ac:dyDescent="0.3">
      <c r="A806" s="661">
        <v>32</v>
      </c>
      <c r="B806" s="662" t="s">
        <v>592</v>
      </c>
      <c r="C806" s="662" t="s">
        <v>5109</v>
      </c>
      <c r="D806" s="743" t="s">
        <v>7937</v>
      </c>
      <c r="E806" s="744" t="s">
        <v>5148</v>
      </c>
      <c r="F806" s="662" t="s">
        <v>5106</v>
      </c>
      <c r="G806" s="662" t="s">
        <v>5160</v>
      </c>
      <c r="H806" s="662" t="s">
        <v>593</v>
      </c>
      <c r="I806" s="662" t="s">
        <v>5161</v>
      </c>
      <c r="J806" s="662" t="s">
        <v>3160</v>
      </c>
      <c r="K806" s="662" t="s">
        <v>5162</v>
      </c>
      <c r="L806" s="663">
        <v>748.21</v>
      </c>
      <c r="M806" s="663">
        <v>2244.63</v>
      </c>
      <c r="N806" s="662">
        <v>3</v>
      </c>
      <c r="O806" s="745">
        <v>1</v>
      </c>
      <c r="P806" s="663">
        <v>2244.63</v>
      </c>
      <c r="Q806" s="678">
        <v>1</v>
      </c>
      <c r="R806" s="662">
        <v>3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32</v>
      </c>
      <c r="B807" s="662" t="s">
        <v>592</v>
      </c>
      <c r="C807" s="662" t="s">
        <v>5109</v>
      </c>
      <c r="D807" s="743" t="s">
        <v>7937</v>
      </c>
      <c r="E807" s="744" t="s">
        <v>5148</v>
      </c>
      <c r="F807" s="662" t="s">
        <v>5106</v>
      </c>
      <c r="G807" s="662" t="s">
        <v>5239</v>
      </c>
      <c r="H807" s="662" t="s">
        <v>593</v>
      </c>
      <c r="I807" s="662" t="s">
        <v>1441</v>
      </c>
      <c r="J807" s="662" t="s">
        <v>1442</v>
      </c>
      <c r="K807" s="662" t="s">
        <v>1443</v>
      </c>
      <c r="L807" s="663">
        <v>0</v>
      </c>
      <c r="M807" s="663">
        <v>0</v>
      </c>
      <c r="N807" s="662">
        <v>3</v>
      </c>
      <c r="O807" s="745">
        <v>0.5</v>
      </c>
      <c r="P807" s="663">
        <v>0</v>
      </c>
      <c r="Q807" s="678"/>
      <c r="R807" s="662">
        <v>3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32</v>
      </c>
      <c r="B808" s="662" t="s">
        <v>592</v>
      </c>
      <c r="C808" s="662" t="s">
        <v>5109</v>
      </c>
      <c r="D808" s="743" t="s">
        <v>7937</v>
      </c>
      <c r="E808" s="744" t="s">
        <v>5148</v>
      </c>
      <c r="F808" s="662" t="s">
        <v>5106</v>
      </c>
      <c r="G808" s="662" t="s">
        <v>5241</v>
      </c>
      <c r="H808" s="662" t="s">
        <v>593</v>
      </c>
      <c r="I808" s="662" t="s">
        <v>668</v>
      </c>
      <c r="J808" s="662" t="s">
        <v>5242</v>
      </c>
      <c r="K808" s="662" t="s">
        <v>5243</v>
      </c>
      <c r="L808" s="663">
        <v>30.56</v>
      </c>
      <c r="M808" s="663">
        <v>30.56</v>
      </c>
      <c r="N808" s="662">
        <v>1</v>
      </c>
      <c r="O808" s="745">
        <v>0.5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32</v>
      </c>
      <c r="B809" s="662" t="s">
        <v>592</v>
      </c>
      <c r="C809" s="662" t="s">
        <v>5109</v>
      </c>
      <c r="D809" s="743" t="s">
        <v>7937</v>
      </c>
      <c r="E809" s="744" t="s">
        <v>5148</v>
      </c>
      <c r="F809" s="662" t="s">
        <v>5106</v>
      </c>
      <c r="G809" s="662" t="s">
        <v>5166</v>
      </c>
      <c r="H809" s="662" t="s">
        <v>593</v>
      </c>
      <c r="I809" s="662" t="s">
        <v>1138</v>
      </c>
      <c r="J809" s="662" t="s">
        <v>1139</v>
      </c>
      <c r="K809" s="662" t="s">
        <v>1140</v>
      </c>
      <c r="L809" s="663">
        <v>33</v>
      </c>
      <c r="M809" s="663">
        <v>66</v>
      </c>
      <c r="N809" s="662">
        <v>2</v>
      </c>
      <c r="O809" s="745">
        <v>2</v>
      </c>
      <c r="P809" s="663">
        <v>66</v>
      </c>
      <c r="Q809" s="678">
        <v>1</v>
      </c>
      <c r="R809" s="662">
        <v>2</v>
      </c>
      <c r="S809" s="678">
        <v>1</v>
      </c>
      <c r="T809" s="745">
        <v>2</v>
      </c>
      <c r="U809" s="701">
        <v>1</v>
      </c>
    </row>
    <row r="810" spans="1:21" ht="14.4" customHeight="1" x14ac:dyDescent="0.3">
      <c r="A810" s="661">
        <v>32</v>
      </c>
      <c r="B810" s="662" t="s">
        <v>592</v>
      </c>
      <c r="C810" s="662" t="s">
        <v>5109</v>
      </c>
      <c r="D810" s="743" t="s">
        <v>7937</v>
      </c>
      <c r="E810" s="744" t="s">
        <v>5148</v>
      </c>
      <c r="F810" s="662" t="s">
        <v>5106</v>
      </c>
      <c r="G810" s="662" t="s">
        <v>5166</v>
      </c>
      <c r="H810" s="662" t="s">
        <v>593</v>
      </c>
      <c r="I810" s="662" t="s">
        <v>5246</v>
      </c>
      <c r="J810" s="662" t="s">
        <v>811</v>
      </c>
      <c r="K810" s="662" t="s">
        <v>5247</v>
      </c>
      <c r="L810" s="663">
        <v>0</v>
      </c>
      <c r="M810" s="663">
        <v>0</v>
      </c>
      <c r="N810" s="662">
        <v>2</v>
      </c>
      <c r="O810" s="745">
        <v>1.5</v>
      </c>
      <c r="P810" s="663">
        <v>0</v>
      </c>
      <c r="Q810" s="678"/>
      <c r="R810" s="662">
        <v>1</v>
      </c>
      <c r="S810" s="678">
        <v>0.5</v>
      </c>
      <c r="T810" s="745">
        <v>1</v>
      </c>
      <c r="U810" s="701">
        <v>0.66666666666666663</v>
      </c>
    </row>
    <row r="811" spans="1:21" ht="14.4" customHeight="1" x14ac:dyDescent="0.3">
      <c r="A811" s="661">
        <v>32</v>
      </c>
      <c r="B811" s="662" t="s">
        <v>592</v>
      </c>
      <c r="C811" s="662" t="s">
        <v>5109</v>
      </c>
      <c r="D811" s="743" t="s">
        <v>7937</v>
      </c>
      <c r="E811" s="744" t="s">
        <v>5148</v>
      </c>
      <c r="F811" s="662" t="s">
        <v>5106</v>
      </c>
      <c r="G811" s="662" t="s">
        <v>5248</v>
      </c>
      <c r="H811" s="662" t="s">
        <v>593</v>
      </c>
      <c r="I811" s="662" t="s">
        <v>5507</v>
      </c>
      <c r="J811" s="662" t="s">
        <v>3187</v>
      </c>
      <c r="K811" s="662" t="s">
        <v>5508</v>
      </c>
      <c r="L811" s="663">
        <v>439.61</v>
      </c>
      <c r="M811" s="663">
        <v>439.61</v>
      </c>
      <c r="N811" s="662">
        <v>1</v>
      </c>
      <c r="O811" s="745">
        <v>0.5</v>
      </c>
      <c r="P811" s="663">
        <v>439.61</v>
      </c>
      <c r="Q811" s="678">
        <v>1</v>
      </c>
      <c r="R811" s="662">
        <v>1</v>
      </c>
      <c r="S811" s="678">
        <v>1</v>
      </c>
      <c r="T811" s="745">
        <v>0.5</v>
      </c>
      <c r="U811" s="701">
        <v>1</v>
      </c>
    </row>
    <row r="812" spans="1:21" ht="14.4" customHeight="1" x14ac:dyDescent="0.3">
      <c r="A812" s="661">
        <v>32</v>
      </c>
      <c r="B812" s="662" t="s">
        <v>592</v>
      </c>
      <c r="C812" s="662" t="s">
        <v>5109</v>
      </c>
      <c r="D812" s="743" t="s">
        <v>7937</v>
      </c>
      <c r="E812" s="744" t="s">
        <v>5148</v>
      </c>
      <c r="F812" s="662" t="s">
        <v>5106</v>
      </c>
      <c r="G812" s="662" t="s">
        <v>5248</v>
      </c>
      <c r="H812" s="662" t="s">
        <v>593</v>
      </c>
      <c r="I812" s="662" t="s">
        <v>3186</v>
      </c>
      <c r="J812" s="662" t="s">
        <v>3187</v>
      </c>
      <c r="K812" s="662" t="s">
        <v>4933</v>
      </c>
      <c r="L812" s="663">
        <v>879.21</v>
      </c>
      <c r="M812" s="663">
        <v>3516.84</v>
      </c>
      <c r="N812" s="662">
        <v>4</v>
      </c>
      <c r="O812" s="745">
        <v>0.5</v>
      </c>
      <c r="P812" s="663">
        <v>3516.84</v>
      </c>
      <c r="Q812" s="678">
        <v>1</v>
      </c>
      <c r="R812" s="662">
        <v>4</v>
      </c>
      <c r="S812" s="678">
        <v>1</v>
      </c>
      <c r="T812" s="745">
        <v>0.5</v>
      </c>
      <c r="U812" s="701">
        <v>1</v>
      </c>
    </row>
    <row r="813" spans="1:21" ht="14.4" customHeight="1" x14ac:dyDescent="0.3">
      <c r="A813" s="661">
        <v>32</v>
      </c>
      <c r="B813" s="662" t="s">
        <v>592</v>
      </c>
      <c r="C813" s="662" t="s">
        <v>5109</v>
      </c>
      <c r="D813" s="743" t="s">
        <v>7937</v>
      </c>
      <c r="E813" s="744" t="s">
        <v>5148</v>
      </c>
      <c r="F813" s="662" t="s">
        <v>5106</v>
      </c>
      <c r="G813" s="662" t="s">
        <v>5248</v>
      </c>
      <c r="H813" s="662" t="s">
        <v>593</v>
      </c>
      <c r="I813" s="662" t="s">
        <v>5354</v>
      </c>
      <c r="J813" s="662" t="s">
        <v>3187</v>
      </c>
      <c r="K813" s="662" t="s">
        <v>5355</v>
      </c>
      <c r="L813" s="663">
        <v>0</v>
      </c>
      <c r="M813" s="663">
        <v>0</v>
      </c>
      <c r="N813" s="662">
        <v>1</v>
      </c>
      <c r="O813" s="745">
        <v>0.5</v>
      </c>
      <c r="P813" s="663">
        <v>0</v>
      </c>
      <c r="Q813" s="678"/>
      <c r="R813" s="662">
        <v>1</v>
      </c>
      <c r="S813" s="678">
        <v>1</v>
      </c>
      <c r="T813" s="745">
        <v>0.5</v>
      </c>
      <c r="U813" s="701">
        <v>1</v>
      </c>
    </row>
    <row r="814" spans="1:21" ht="14.4" customHeight="1" x14ac:dyDescent="0.3">
      <c r="A814" s="661">
        <v>32</v>
      </c>
      <c r="B814" s="662" t="s">
        <v>592</v>
      </c>
      <c r="C814" s="662" t="s">
        <v>5109</v>
      </c>
      <c r="D814" s="743" t="s">
        <v>7937</v>
      </c>
      <c r="E814" s="744" t="s">
        <v>5148</v>
      </c>
      <c r="F814" s="662" t="s">
        <v>5106</v>
      </c>
      <c r="G814" s="662" t="s">
        <v>5248</v>
      </c>
      <c r="H814" s="662" t="s">
        <v>593</v>
      </c>
      <c r="I814" s="662" t="s">
        <v>5724</v>
      </c>
      <c r="J814" s="662" t="s">
        <v>3187</v>
      </c>
      <c r="K814" s="662" t="s">
        <v>5725</v>
      </c>
      <c r="L814" s="663">
        <v>0</v>
      </c>
      <c r="M814" s="663">
        <v>0</v>
      </c>
      <c r="N814" s="662">
        <v>2</v>
      </c>
      <c r="O814" s="745">
        <v>0.5</v>
      </c>
      <c r="P814" s="663"/>
      <c r="Q814" s="678"/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32</v>
      </c>
      <c r="B815" s="662" t="s">
        <v>592</v>
      </c>
      <c r="C815" s="662" t="s">
        <v>5109</v>
      </c>
      <c r="D815" s="743" t="s">
        <v>7937</v>
      </c>
      <c r="E815" s="744" t="s">
        <v>5148</v>
      </c>
      <c r="F815" s="662" t="s">
        <v>5106</v>
      </c>
      <c r="G815" s="662" t="s">
        <v>5262</v>
      </c>
      <c r="H815" s="662" t="s">
        <v>593</v>
      </c>
      <c r="I815" s="662" t="s">
        <v>5726</v>
      </c>
      <c r="J815" s="662" t="s">
        <v>2963</v>
      </c>
      <c r="K815" s="662" t="s">
        <v>5264</v>
      </c>
      <c r="L815" s="663">
        <v>49.38</v>
      </c>
      <c r="M815" s="663">
        <v>49.38</v>
      </c>
      <c r="N815" s="662">
        <v>1</v>
      </c>
      <c r="O815" s="745">
        <v>0.5</v>
      </c>
      <c r="P815" s="663">
        <v>49.38</v>
      </c>
      <c r="Q815" s="678">
        <v>1</v>
      </c>
      <c r="R815" s="662">
        <v>1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32</v>
      </c>
      <c r="B816" s="662" t="s">
        <v>592</v>
      </c>
      <c r="C816" s="662" t="s">
        <v>5109</v>
      </c>
      <c r="D816" s="743" t="s">
        <v>7937</v>
      </c>
      <c r="E816" s="744" t="s">
        <v>5148</v>
      </c>
      <c r="F816" s="662" t="s">
        <v>5106</v>
      </c>
      <c r="G816" s="662" t="s">
        <v>5539</v>
      </c>
      <c r="H816" s="662" t="s">
        <v>593</v>
      </c>
      <c r="I816" s="662" t="s">
        <v>2952</v>
      </c>
      <c r="J816" s="662" t="s">
        <v>2953</v>
      </c>
      <c r="K816" s="662" t="s">
        <v>2954</v>
      </c>
      <c r="L816" s="663">
        <v>132.97999999999999</v>
      </c>
      <c r="M816" s="663">
        <v>265.95999999999998</v>
      </c>
      <c r="N816" s="662">
        <v>2</v>
      </c>
      <c r="O816" s="745">
        <v>0.5</v>
      </c>
      <c r="P816" s="663">
        <v>265.95999999999998</v>
      </c>
      <c r="Q816" s="678">
        <v>1</v>
      </c>
      <c r="R816" s="662">
        <v>2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32</v>
      </c>
      <c r="B817" s="662" t="s">
        <v>592</v>
      </c>
      <c r="C817" s="662" t="s">
        <v>5109</v>
      </c>
      <c r="D817" s="743" t="s">
        <v>7937</v>
      </c>
      <c r="E817" s="744" t="s">
        <v>5148</v>
      </c>
      <c r="F817" s="662" t="s">
        <v>5106</v>
      </c>
      <c r="G817" s="662" t="s">
        <v>5727</v>
      </c>
      <c r="H817" s="662" t="s">
        <v>593</v>
      </c>
      <c r="I817" s="662" t="s">
        <v>692</v>
      </c>
      <c r="J817" s="662" t="s">
        <v>5728</v>
      </c>
      <c r="K817" s="662" t="s">
        <v>5729</v>
      </c>
      <c r="L817" s="663">
        <v>44.59</v>
      </c>
      <c r="M817" s="663">
        <v>44.59</v>
      </c>
      <c r="N817" s="662">
        <v>1</v>
      </c>
      <c r="O817" s="745">
        <v>0.5</v>
      </c>
      <c r="P817" s="663">
        <v>44.59</v>
      </c>
      <c r="Q817" s="678">
        <v>1</v>
      </c>
      <c r="R817" s="662">
        <v>1</v>
      </c>
      <c r="S817" s="678">
        <v>1</v>
      </c>
      <c r="T817" s="745">
        <v>0.5</v>
      </c>
      <c r="U817" s="701">
        <v>1</v>
      </c>
    </row>
    <row r="818" spans="1:21" ht="14.4" customHeight="1" x14ac:dyDescent="0.3">
      <c r="A818" s="661">
        <v>32</v>
      </c>
      <c r="B818" s="662" t="s">
        <v>592</v>
      </c>
      <c r="C818" s="662" t="s">
        <v>5109</v>
      </c>
      <c r="D818" s="743" t="s">
        <v>7937</v>
      </c>
      <c r="E818" s="744" t="s">
        <v>5148</v>
      </c>
      <c r="F818" s="662" t="s">
        <v>5106</v>
      </c>
      <c r="G818" s="662" t="s">
        <v>5269</v>
      </c>
      <c r="H818" s="662" t="s">
        <v>593</v>
      </c>
      <c r="I818" s="662" t="s">
        <v>970</v>
      </c>
      <c r="J818" s="662" t="s">
        <v>5270</v>
      </c>
      <c r="K818" s="662" t="s">
        <v>5271</v>
      </c>
      <c r="L818" s="663">
        <v>88.76</v>
      </c>
      <c r="M818" s="663">
        <v>443.80000000000007</v>
      </c>
      <c r="N818" s="662">
        <v>5</v>
      </c>
      <c r="O818" s="745">
        <v>3.5</v>
      </c>
      <c r="P818" s="663">
        <v>266.28000000000003</v>
      </c>
      <c r="Q818" s="678">
        <v>0.6</v>
      </c>
      <c r="R818" s="662">
        <v>3</v>
      </c>
      <c r="S818" s="678">
        <v>0.6</v>
      </c>
      <c r="T818" s="745">
        <v>2.5</v>
      </c>
      <c r="U818" s="701">
        <v>0.7142857142857143</v>
      </c>
    </row>
    <row r="819" spans="1:21" ht="14.4" customHeight="1" x14ac:dyDescent="0.3">
      <c r="A819" s="661">
        <v>32</v>
      </c>
      <c r="B819" s="662" t="s">
        <v>592</v>
      </c>
      <c r="C819" s="662" t="s">
        <v>5109</v>
      </c>
      <c r="D819" s="743" t="s">
        <v>7937</v>
      </c>
      <c r="E819" s="744" t="s">
        <v>5148</v>
      </c>
      <c r="F819" s="662" t="s">
        <v>5106</v>
      </c>
      <c r="G819" s="662" t="s">
        <v>5398</v>
      </c>
      <c r="H819" s="662" t="s">
        <v>593</v>
      </c>
      <c r="I819" s="662" t="s">
        <v>774</v>
      </c>
      <c r="J819" s="662" t="s">
        <v>775</v>
      </c>
      <c r="K819" s="662" t="s">
        <v>5399</v>
      </c>
      <c r="L819" s="663">
        <v>733.55</v>
      </c>
      <c r="M819" s="663">
        <v>733.55</v>
      </c>
      <c r="N819" s="662">
        <v>1</v>
      </c>
      <c r="O819" s="745">
        <v>0.5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32</v>
      </c>
      <c r="B820" s="662" t="s">
        <v>592</v>
      </c>
      <c r="C820" s="662" t="s">
        <v>5109</v>
      </c>
      <c r="D820" s="743" t="s">
        <v>7937</v>
      </c>
      <c r="E820" s="744" t="s">
        <v>5148</v>
      </c>
      <c r="F820" s="662" t="s">
        <v>5106</v>
      </c>
      <c r="G820" s="662" t="s">
        <v>5398</v>
      </c>
      <c r="H820" s="662" t="s">
        <v>593</v>
      </c>
      <c r="I820" s="662" t="s">
        <v>5543</v>
      </c>
      <c r="J820" s="662" t="s">
        <v>775</v>
      </c>
      <c r="K820" s="662" t="s">
        <v>5544</v>
      </c>
      <c r="L820" s="663">
        <v>0</v>
      </c>
      <c r="M820" s="663">
        <v>0</v>
      </c>
      <c r="N820" s="662">
        <v>2</v>
      </c>
      <c r="O820" s="745">
        <v>1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32</v>
      </c>
      <c r="B821" s="662" t="s">
        <v>592</v>
      </c>
      <c r="C821" s="662" t="s">
        <v>5109</v>
      </c>
      <c r="D821" s="743" t="s">
        <v>7937</v>
      </c>
      <c r="E821" s="744" t="s">
        <v>5148</v>
      </c>
      <c r="F821" s="662" t="s">
        <v>5106</v>
      </c>
      <c r="G821" s="662" t="s">
        <v>5272</v>
      </c>
      <c r="H821" s="662" t="s">
        <v>593</v>
      </c>
      <c r="I821" s="662" t="s">
        <v>1095</v>
      </c>
      <c r="J821" s="662" t="s">
        <v>1349</v>
      </c>
      <c r="K821" s="662" t="s">
        <v>5545</v>
      </c>
      <c r="L821" s="663">
        <v>0</v>
      </c>
      <c r="M821" s="663">
        <v>0</v>
      </c>
      <c r="N821" s="662">
        <v>3</v>
      </c>
      <c r="O821" s="745">
        <v>1.5</v>
      </c>
      <c r="P821" s="663">
        <v>0</v>
      </c>
      <c r="Q821" s="678"/>
      <c r="R821" s="662">
        <v>1</v>
      </c>
      <c r="S821" s="678">
        <v>0.33333333333333331</v>
      </c>
      <c r="T821" s="745">
        <v>0.5</v>
      </c>
      <c r="U821" s="701">
        <v>0.33333333333333331</v>
      </c>
    </row>
    <row r="822" spans="1:21" ht="14.4" customHeight="1" x14ac:dyDescent="0.3">
      <c r="A822" s="661">
        <v>32</v>
      </c>
      <c r="B822" s="662" t="s">
        <v>592</v>
      </c>
      <c r="C822" s="662" t="s">
        <v>5109</v>
      </c>
      <c r="D822" s="743" t="s">
        <v>7937</v>
      </c>
      <c r="E822" s="744" t="s">
        <v>5148</v>
      </c>
      <c r="F822" s="662" t="s">
        <v>5106</v>
      </c>
      <c r="G822" s="662" t="s">
        <v>5285</v>
      </c>
      <c r="H822" s="662" t="s">
        <v>593</v>
      </c>
      <c r="I822" s="662" t="s">
        <v>5550</v>
      </c>
      <c r="J822" s="662" t="s">
        <v>4411</v>
      </c>
      <c r="K822" s="662" t="s">
        <v>5551</v>
      </c>
      <c r="L822" s="663">
        <v>0</v>
      </c>
      <c r="M822" s="663">
        <v>0</v>
      </c>
      <c r="N822" s="662">
        <v>1</v>
      </c>
      <c r="O822" s="745">
        <v>1</v>
      </c>
      <c r="P822" s="663"/>
      <c r="Q822" s="678"/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32</v>
      </c>
      <c r="B823" s="662" t="s">
        <v>592</v>
      </c>
      <c r="C823" s="662" t="s">
        <v>5109</v>
      </c>
      <c r="D823" s="743" t="s">
        <v>7937</v>
      </c>
      <c r="E823" s="744" t="s">
        <v>5148</v>
      </c>
      <c r="F823" s="662" t="s">
        <v>5106</v>
      </c>
      <c r="G823" s="662" t="s">
        <v>5291</v>
      </c>
      <c r="H823" s="662" t="s">
        <v>593</v>
      </c>
      <c r="I823" s="662" t="s">
        <v>5730</v>
      </c>
      <c r="J823" s="662" t="s">
        <v>4077</v>
      </c>
      <c r="K823" s="662" t="s">
        <v>5731</v>
      </c>
      <c r="L823" s="663">
        <v>0</v>
      </c>
      <c r="M823" s="663">
        <v>0</v>
      </c>
      <c r="N823" s="662">
        <v>1</v>
      </c>
      <c r="O823" s="745">
        <v>0.5</v>
      </c>
      <c r="P823" s="663"/>
      <c r="Q823" s="678"/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32</v>
      </c>
      <c r="B824" s="662" t="s">
        <v>592</v>
      </c>
      <c r="C824" s="662" t="s">
        <v>5109</v>
      </c>
      <c r="D824" s="743" t="s">
        <v>7937</v>
      </c>
      <c r="E824" s="744" t="s">
        <v>5148</v>
      </c>
      <c r="F824" s="662" t="s">
        <v>5106</v>
      </c>
      <c r="G824" s="662" t="s">
        <v>5175</v>
      </c>
      <c r="H824" s="662" t="s">
        <v>2438</v>
      </c>
      <c r="I824" s="662" t="s">
        <v>2679</v>
      </c>
      <c r="J824" s="662" t="s">
        <v>2474</v>
      </c>
      <c r="K824" s="662" t="s">
        <v>4813</v>
      </c>
      <c r="L824" s="663">
        <v>407.55</v>
      </c>
      <c r="M824" s="663">
        <v>1222.6500000000001</v>
      </c>
      <c r="N824" s="662">
        <v>3</v>
      </c>
      <c r="O824" s="745">
        <v>2</v>
      </c>
      <c r="P824" s="663">
        <v>815.1</v>
      </c>
      <c r="Q824" s="678">
        <v>0.66666666666666663</v>
      </c>
      <c r="R824" s="662">
        <v>2</v>
      </c>
      <c r="S824" s="678">
        <v>0.66666666666666663</v>
      </c>
      <c r="T824" s="745">
        <v>1</v>
      </c>
      <c r="U824" s="701">
        <v>0.5</v>
      </c>
    </row>
    <row r="825" spans="1:21" ht="14.4" customHeight="1" x14ac:dyDescent="0.3">
      <c r="A825" s="661">
        <v>32</v>
      </c>
      <c r="B825" s="662" t="s">
        <v>592</v>
      </c>
      <c r="C825" s="662" t="s">
        <v>5109</v>
      </c>
      <c r="D825" s="743" t="s">
        <v>7937</v>
      </c>
      <c r="E825" s="744" t="s">
        <v>5148</v>
      </c>
      <c r="F825" s="662" t="s">
        <v>5106</v>
      </c>
      <c r="G825" s="662" t="s">
        <v>5175</v>
      </c>
      <c r="H825" s="662" t="s">
        <v>2438</v>
      </c>
      <c r="I825" s="662" t="s">
        <v>2682</v>
      </c>
      <c r="J825" s="662" t="s">
        <v>2474</v>
      </c>
      <c r="K825" s="662" t="s">
        <v>4816</v>
      </c>
      <c r="L825" s="663">
        <v>543.39</v>
      </c>
      <c r="M825" s="663">
        <v>3260.3399999999997</v>
      </c>
      <c r="N825" s="662">
        <v>6</v>
      </c>
      <c r="O825" s="745">
        <v>4</v>
      </c>
      <c r="P825" s="663">
        <v>543.39</v>
      </c>
      <c r="Q825" s="678">
        <v>0.16666666666666669</v>
      </c>
      <c r="R825" s="662">
        <v>1</v>
      </c>
      <c r="S825" s="678">
        <v>0.16666666666666666</v>
      </c>
      <c r="T825" s="745">
        <v>1</v>
      </c>
      <c r="U825" s="701">
        <v>0.25</v>
      </c>
    </row>
    <row r="826" spans="1:21" ht="14.4" customHeight="1" x14ac:dyDescent="0.3">
      <c r="A826" s="661">
        <v>32</v>
      </c>
      <c r="B826" s="662" t="s">
        <v>592</v>
      </c>
      <c r="C826" s="662" t="s">
        <v>5109</v>
      </c>
      <c r="D826" s="743" t="s">
        <v>7937</v>
      </c>
      <c r="E826" s="744" t="s">
        <v>5148</v>
      </c>
      <c r="F826" s="662" t="s">
        <v>5106</v>
      </c>
      <c r="G826" s="662" t="s">
        <v>5175</v>
      </c>
      <c r="H826" s="662" t="s">
        <v>2438</v>
      </c>
      <c r="I826" s="662" t="s">
        <v>2473</v>
      </c>
      <c r="J826" s="662" t="s">
        <v>2474</v>
      </c>
      <c r="K826" s="662" t="s">
        <v>4814</v>
      </c>
      <c r="L826" s="663">
        <v>815.1</v>
      </c>
      <c r="M826" s="663">
        <v>1630.2</v>
      </c>
      <c r="N826" s="662">
        <v>2</v>
      </c>
      <c r="O826" s="745">
        <v>2</v>
      </c>
      <c r="P826" s="663">
        <v>815.1</v>
      </c>
      <c r="Q826" s="678">
        <v>0.5</v>
      </c>
      <c r="R826" s="662">
        <v>1</v>
      </c>
      <c r="S826" s="678">
        <v>0.5</v>
      </c>
      <c r="T826" s="745">
        <v>1</v>
      </c>
      <c r="U826" s="701">
        <v>0.5</v>
      </c>
    </row>
    <row r="827" spans="1:21" ht="14.4" customHeight="1" x14ac:dyDescent="0.3">
      <c r="A827" s="661">
        <v>32</v>
      </c>
      <c r="B827" s="662" t="s">
        <v>592</v>
      </c>
      <c r="C827" s="662" t="s">
        <v>5109</v>
      </c>
      <c r="D827" s="743" t="s">
        <v>7937</v>
      </c>
      <c r="E827" s="744" t="s">
        <v>5148</v>
      </c>
      <c r="F827" s="662" t="s">
        <v>5106</v>
      </c>
      <c r="G827" s="662" t="s">
        <v>5175</v>
      </c>
      <c r="H827" s="662" t="s">
        <v>2438</v>
      </c>
      <c r="I827" s="662" t="s">
        <v>2477</v>
      </c>
      <c r="J827" s="662" t="s">
        <v>2474</v>
      </c>
      <c r="K827" s="662" t="s">
        <v>4818</v>
      </c>
      <c r="L827" s="663">
        <v>923.74</v>
      </c>
      <c r="M827" s="663">
        <v>3694.96</v>
      </c>
      <c r="N827" s="662">
        <v>4</v>
      </c>
      <c r="O827" s="745">
        <v>1.5</v>
      </c>
      <c r="P827" s="663">
        <v>2771.2200000000003</v>
      </c>
      <c r="Q827" s="678">
        <v>0.75000000000000011</v>
      </c>
      <c r="R827" s="662">
        <v>3</v>
      </c>
      <c r="S827" s="678">
        <v>0.75</v>
      </c>
      <c r="T827" s="745">
        <v>0.5</v>
      </c>
      <c r="U827" s="701">
        <v>0.33333333333333331</v>
      </c>
    </row>
    <row r="828" spans="1:21" ht="14.4" customHeight="1" x14ac:dyDescent="0.3">
      <c r="A828" s="661">
        <v>32</v>
      </c>
      <c r="B828" s="662" t="s">
        <v>592</v>
      </c>
      <c r="C828" s="662" t="s">
        <v>5109</v>
      </c>
      <c r="D828" s="743" t="s">
        <v>7937</v>
      </c>
      <c r="E828" s="744" t="s">
        <v>5148</v>
      </c>
      <c r="F828" s="662" t="s">
        <v>5106</v>
      </c>
      <c r="G828" s="662" t="s">
        <v>5175</v>
      </c>
      <c r="H828" s="662" t="s">
        <v>2438</v>
      </c>
      <c r="I828" s="662" t="s">
        <v>4144</v>
      </c>
      <c r="J828" s="662" t="s">
        <v>2557</v>
      </c>
      <c r="K828" s="662" t="s">
        <v>4812</v>
      </c>
      <c r="L828" s="663">
        <v>1385.62</v>
      </c>
      <c r="M828" s="663">
        <v>1385.62</v>
      </c>
      <c r="N828" s="662">
        <v>1</v>
      </c>
      <c r="O828" s="745">
        <v>0.5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32</v>
      </c>
      <c r="B829" s="662" t="s">
        <v>592</v>
      </c>
      <c r="C829" s="662" t="s">
        <v>5109</v>
      </c>
      <c r="D829" s="743" t="s">
        <v>7937</v>
      </c>
      <c r="E829" s="744" t="s">
        <v>5148</v>
      </c>
      <c r="F829" s="662" t="s">
        <v>5106</v>
      </c>
      <c r="G829" s="662" t="s">
        <v>5295</v>
      </c>
      <c r="H829" s="662" t="s">
        <v>593</v>
      </c>
      <c r="I829" s="662" t="s">
        <v>5297</v>
      </c>
      <c r="J829" s="662" t="s">
        <v>2945</v>
      </c>
      <c r="K829" s="662" t="s">
        <v>4935</v>
      </c>
      <c r="L829" s="663">
        <v>0</v>
      </c>
      <c r="M829" s="663">
        <v>0</v>
      </c>
      <c r="N829" s="662">
        <v>1</v>
      </c>
      <c r="O829" s="745">
        <v>0.5</v>
      </c>
      <c r="P829" s="663">
        <v>0</v>
      </c>
      <c r="Q829" s="678"/>
      <c r="R829" s="662">
        <v>1</v>
      </c>
      <c r="S829" s="678">
        <v>1</v>
      </c>
      <c r="T829" s="745">
        <v>0.5</v>
      </c>
      <c r="U829" s="701">
        <v>1</v>
      </c>
    </row>
    <row r="830" spans="1:21" ht="14.4" customHeight="1" x14ac:dyDescent="0.3">
      <c r="A830" s="661">
        <v>32</v>
      </c>
      <c r="B830" s="662" t="s">
        <v>592</v>
      </c>
      <c r="C830" s="662" t="s">
        <v>5109</v>
      </c>
      <c r="D830" s="743" t="s">
        <v>7937</v>
      </c>
      <c r="E830" s="744" t="s">
        <v>5148</v>
      </c>
      <c r="F830" s="662" t="s">
        <v>5106</v>
      </c>
      <c r="G830" s="662" t="s">
        <v>5176</v>
      </c>
      <c r="H830" s="662" t="s">
        <v>593</v>
      </c>
      <c r="I830" s="662" t="s">
        <v>5732</v>
      </c>
      <c r="J830" s="662" t="s">
        <v>5733</v>
      </c>
      <c r="K830" s="662" t="s">
        <v>5491</v>
      </c>
      <c r="L830" s="663">
        <v>0</v>
      </c>
      <c r="M830" s="663">
        <v>0</v>
      </c>
      <c r="N830" s="662">
        <v>1</v>
      </c>
      <c r="O830" s="745">
        <v>1</v>
      </c>
      <c r="P830" s="663"/>
      <c r="Q830" s="678"/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32</v>
      </c>
      <c r="B831" s="662" t="s">
        <v>592</v>
      </c>
      <c r="C831" s="662" t="s">
        <v>5109</v>
      </c>
      <c r="D831" s="743" t="s">
        <v>7937</v>
      </c>
      <c r="E831" s="744" t="s">
        <v>5148</v>
      </c>
      <c r="F831" s="662" t="s">
        <v>5106</v>
      </c>
      <c r="G831" s="662" t="s">
        <v>5176</v>
      </c>
      <c r="H831" s="662" t="s">
        <v>593</v>
      </c>
      <c r="I831" s="662" t="s">
        <v>5177</v>
      </c>
      <c r="J831" s="662" t="s">
        <v>5178</v>
      </c>
      <c r="K831" s="662" t="s">
        <v>827</v>
      </c>
      <c r="L831" s="663">
        <v>57.64</v>
      </c>
      <c r="M831" s="663">
        <v>403.48</v>
      </c>
      <c r="N831" s="662">
        <v>7</v>
      </c>
      <c r="O831" s="745">
        <v>3.5</v>
      </c>
      <c r="P831" s="663">
        <v>230.56</v>
      </c>
      <c r="Q831" s="678">
        <v>0.5714285714285714</v>
      </c>
      <c r="R831" s="662">
        <v>4</v>
      </c>
      <c r="S831" s="678">
        <v>0.5714285714285714</v>
      </c>
      <c r="T831" s="745">
        <v>2</v>
      </c>
      <c r="U831" s="701">
        <v>0.5714285714285714</v>
      </c>
    </row>
    <row r="832" spans="1:21" ht="14.4" customHeight="1" x14ac:dyDescent="0.3">
      <c r="A832" s="661">
        <v>32</v>
      </c>
      <c r="B832" s="662" t="s">
        <v>592</v>
      </c>
      <c r="C832" s="662" t="s">
        <v>5109</v>
      </c>
      <c r="D832" s="743" t="s">
        <v>7937</v>
      </c>
      <c r="E832" s="744" t="s">
        <v>5148</v>
      </c>
      <c r="F832" s="662" t="s">
        <v>5106</v>
      </c>
      <c r="G832" s="662" t="s">
        <v>5176</v>
      </c>
      <c r="H832" s="662" t="s">
        <v>593</v>
      </c>
      <c r="I832" s="662" t="s">
        <v>5365</v>
      </c>
      <c r="J832" s="662" t="s">
        <v>5178</v>
      </c>
      <c r="K832" s="662" t="s">
        <v>830</v>
      </c>
      <c r="L832" s="663">
        <v>185.26</v>
      </c>
      <c r="M832" s="663">
        <v>370.52</v>
      </c>
      <c r="N832" s="662">
        <v>2</v>
      </c>
      <c r="O832" s="745">
        <v>1</v>
      </c>
      <c r="P832" s="663">
        <v>185.26</v>
      </c>
      <c r="Q832" s="678">
        <v>0.5</v>
      </c>
      <c r="R832" s="662">
        <v>1</v>
      </c>
      <c r="S832" s="678">
        <v>0.5</v>
      </c>
      <c r="T832" s="745">
        <v>0.5</v>
      </c>
      <c r="U832" s="701">
        <v>0.5</v>
      </c>
    </row>
    <row r="833" spans="1:21" ht="14.4" customHeight="1" x14ac:dyDescent="0.3">
      <c r="A833" s="661">
        <v>32</v>
      </c>
      <c r="B833" s="662" t="s">
        <v>592</v>
      </c>
      <c r="C833" s="662" t="s">
        <v>5109</v>
      </c>
      <c r="D833" s="743" t="s">
        <v>7937</v>
      </c>
      <c r="E833" s="744" t="s">
        <v>5148</v>
      </c>
      <c r="F833" s="662" t="s">
        <v>5106</v>
      </c>
      <c r="G833" s="662" t="s">
        <v>5176</v>
      </c>
      <c r="H833" s="662" t="s">
        <v>593</v>
      </c>
      <c r="I833" s="662" t="s">
        <v>5734</v>
      </c>
      <c r="J833" s="662" t="s">
        <v>5490</v>
      </c>
      <c r="K833" s="662" t="s">
        <v>5491</v>
      </c>
      <c r="L833" s="663">
        <v>0</v>
      </c>
      <c r="M833" s="663">
        <v>0</v>
      </c>
      <c r="N833" s="662">
        <v>1</v>
      </c>
      <c r="O833" s="745">
        <v>0.5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32</v>
      </c>
      <c r="B834" s="662" t="s">
        <v>592</v>
      </c>
      <c r="C834" s="662" t="s">
        <v>5109</v>
      </c>
      <c r="D834" s="743" t="s">
        <v>7937</v>
      </c>
      <c r="E834" s="744" t="s">
        <v>5148</v>
      </c>
      <c r="F834" s="662" t="s">
        <v>5106</v>
      </c>
      <c r="G834" s="662" t="s">
        <v>5176</v>
      </c>
      <c r="H834" s="662" t="s">
        <v>593</v>
      </c>
      <c r="I834" s="662" t="s">
        <v>5685</v>
      </c>
      <c r="J834" s="662" t="s">
        <v>826</v>
      </c>
      <c r="K834" s="662" t="s">
        <v>5686</v>
      </c>
      <c r="L834" s="663">
        <v>28.81</v>
      </c>
      <c r="M834" s="663">
        <v>28.81</v>
      </c>
      <c r="N834" s="662">
        <v>1</v>
      </c>
      <c r="O834" s="745">
        <v>0.5</v>
      </c>
      <c r="P834" s="663">
        <v>28.81</v>
      </c>
      <c r="Q834" s="678">
        <v>1</v>
      </c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32</v>
      </c>
      <c r="B835" s="662" t="s">
        <v>592</v>
      </c>
      <c r="C835" s="662" t="s">
        <v>5109</v>
      </c>
      <c r="D835" s="743" t="s">
        <v>7937</v>
      </c>
      <c r="E835" s="744" t="s">
        <v>5148</v>
      </c>
      <c r="F835" s="662" t="s">
        <v>5106</v>
      </c>
      <c r="G835" s="662" t="s">
        <v>5176</v>
      </c>
      <c r="H835" s="662" t="s">
        <v>593</v>
      </c>
      <c r="I835" s="662" t="s">
        <v>5298</v>
      </c>
      <c r="J835" s="662" t="s">
        <v>826</v>
      </c>
      <c r="K835" s="662" t="s">
        <v>827</v>
      </c>
      <c r="L835" s="663">
        <v>57.64</v>
      </c>
      <c r="M835" s="663">
        <v>345.84000000000003</v>
      </c>
      <c r="N835" s="662">
        <v>6</v>
      </c>
      <c r="O835" s="745">
        <v>4</v>
      </c>
      <c r="P835" s="663">
        <v>230.56</v>
      </c>
      <c r="Q835" s="678">
        <v>0.66666666666666663</v>
      </c>
      <c r="R835" s="662">
        <v>4</v>
      </c>
      <c r="S835" s="678">
        <v>0.66666666666666663</v>
      </c>
      <c r="T835" s="745">
        <v>2.5</v>
      </c>
      <c r="U835" s="701">
        <v>0.625</v>
      </c>
    </row>
    <row r="836" spans="1:21" ht="14.4" customHeight="1" x14ac:dyDescent="0.3">
      <c r="A836" s="661">
        <v>32</v>
      </c>
      <c r="B836" s="662" t="s">
        <v>592</v>
      </c>
      <c r="C836" s="662" t="s">
        <v>5109</v>
      </c>
      <c r="D836" s="743" t="s">
        <v>7937</v>
      </c>
      <c r="E836" s="744" t="s">
        <v>5148</v>
      </c>
      <c r="F836" s="662" t="s">
        <v>5106</v>
      </c>
      <c r="G836" s="662" t="s">
        <v>5176</v>
      </c>
      <c r="H836" s="662" t="s">
        <v>593</v>
      </c>
      <c r="I836" s="662" t="s">
        <v>829</v>
      </c>
      <c r="J836" s="662" t="s">
        <v>826</v>
      </c>
      <c r="K836" s="662" t="s">
        <v>830</v>
      </c>
      <c r="L836" s="663">
        <v>185.26</v>
      </c>
      <c r="M836" s="663">
        <v>370.52</v>
      </c>
      <c r="N836" s="662">
        <v>2</v>
      </c>
      <c r="O836" s="745">
        <v>1</v>
      </c>
      <c r="P836" s="663">
        <v>185.26</v>
      </c>
      <c r="Q836" s="678">
        <v>0.5</v>
      </c>
      <c r="R836" s="662">
        <v>1</v>
      </c>
      <c r="S836" s="678">
        <v>0.5</v>
      </c>
      <c r="T836" s="745">
        <v>0.5</v>
      </c>
      <c r="U836" s="701">
        <v>0.5</v>
      </c>
    </row>
    <row r="837" spans="1:21" ht="14.4" customHeight="1" x14ac:dyDescent="0.3">
      <c r="A837" s="661">
        <v>32</v>
      </c>
      <c r="B837" s="662" t="s">
        <v>592</v>
      </c>
      <c r="C837" s="662" t="s">
        <v>5109</v>
      </c>
      <c r="D837" s="743" t="s">
        <v>7937</v>
      </c>
      <c r="E837" s="744" t="s">
        <v>5148</v>
      </c>
      <c r="F837" s="662" t="s">
        <v>5106</v>
      </c>
      <c r="G837" s="662" t="s">
        <v>5176</v>
      </c>
      <c r="H837" s="662" t="s">
        <v>593</v>
      </c>
      <c r="I837" s="662" t="s">
        <v>5735</v>
      </c>
      <c r="J837" s="662" t="s">
        <v>5736</v>
      </c>
      <c r="K837" s="662" t="s">
        <v>5737</v>
      </c>
      <c r="L837" s="663">
        <v>0</v>
      </c>
      <c r="M837" s="663">
        <v>0</v>
      </c>
      <c r="N837" s="662">
        <v>1</v>
      </c>
      <c r="O837" s="745">
        <v>0.5</v>
      </c>
      <c r="P837" s="663">
        <v>0</v>
      </c>
      <c r="Q837" s="678"/>
      <c r="R837" s="662">
        <v>1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32</v>
      </c>
      <c r="B838" s="662" t="s">
        <v>592</v>
      </c>
      <c r="C838" s="662" t="s">
        <v>5109</v>
      </c>
      <c r="D838" s="743" t="s">
        <v>7937</v>
      </c>
      <c r="E838" s="744" t="s">
        <v>5148</v>
      </c>
      <c r="F838" s="662" t="s">
        <v>5106</v>
      </c>
      <c r="G838" s="662" t="s">
        <v>5465</v>
      </c>
      <c r="H838" s="662" t="s">
        <v>2438</v>
      </c>
      <c r="I838" s="662" t="s">
        <v>2587</v>
      </c>
      <c r="J838" s="662" t="s">
        <v>2588</v>
      </c>
      <c r="K838" s="662" t="s">
        <v>1270</v>
      </c>
      <c r="L838" s="663">
        <v>48.27</v>
      </c>
      <c r="M838" s="663">
        <v>48.27</v>
      </c>
      <c r="N838" s="662">
        <v>1</v>
      </c>
      <c r="O838" s="745">
        <v>0.5</v>
      </c>
      <c r="P838" s="663">
        <v>48.27</v>
      </c>
      <c r="Q838" s="678">
        <v>1</v>
      </c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32</v>
      </c>
      <c r="B839" s="662" t="s">
        <v>592</v>
      </c>
      <c r="C839" s="662" t="s">
        <v>5109</v>
      </c>
      <c r="D839" s="743" t="s">
        <v>7937</v>
      </c>
      <c r="E839" s="744" t="s">
        <v>5148</v>
      </c>
      <c r="F839" s="662" t="s">
        <v>5106</v>
      </c>
      <c r="G839" s="662" t="s">
        <v>5466</v>
      </c>
      <c r="H839" s="662" t="s">
        <v>2438</v>
      </c>
      <c r="I839" s="662" t="s">
        <v>2829</v>
      </c>
      <c r="J839" s="662" t="s">
        <v>2830</v>
      </c>
      <c r="K839" s="662" t="s">
        <v>2831</v>
      </c>
      <c r="L839" s="663">
        <v>127.34</v>
      </c>
      <c r="M839" s="663">
        <v>382.02</v>
      </c>
      <c r="N839" s="662">
        <v>3</v>
      </c>
      <c r="O839" s="745">
        <v>0.5</v>
      </c>
      <c r="P839" s="663">
        <v>382.02</v>
      </c>
      <c r="Q839" s="678">
        <v>1</v>
      </c>
      <c r="R839" s="662">
        <v>3</v>
      </c>
      <c r="S839" s="678">
        <v>1</v>
      </c>
      <c r="T839" s="745">
        <v>0.5</v>
      </c>
      <c r="U839" s="701">
        <v>1</v>
      </c>
    </row>
    <row r="840" spans="1:21" ht="14.4" customHeight="1" x14ac:dyDescent="0.3">
      <c r="A840" s="661">
        <v>32</v>
      </c>
      <c r="B840" s="662" t="s">
        <v>592</v>
      </c>
      <c r="C840" s="662" t="s">
        <v>5109</v>
      </c>
      <c r="D840" s="743" t="s">
        <v>7937</v>
      </c>
      <c r="E840" s="744" t="s">
        <v>5148</v>
      </c>
      <c r="F840" s="662" t="s">
        <v>5106</v>
      </c>
      <c r="G840" s="662" t="s">
        <v>5466</v>
      </c>
      <c r="H840" s="662" t="s">
        <v>2438</v>
      </c>
      <c r="I840" s="662" t="s">
        <v>2834</v>
      </c>
      <c r="J840" s="662" t="s">
        <v>2835</v>
      </c>
      <c r="K840" s="662" t="s">
        <v>2831</v>
      </c>
      <c r="L840" s="663">
        <v>127.34</v>
      </c>
      <c r="M840" s="663">
        <v>382.02</v>
      </c>
      <c r="N840" s="662">
        <v>3</v>
      </c>
      <c r="O840" s="745">
        <v>0.5</v>
      </c>
      <c r="P840" s="663">
        <v>382.02</v>
      </c>
      <c r="Q840" s="678">
        <v>1</v>
      </c>
      <c r="R840" s="662">
        <v>3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32</v>
      </c>
      <c r="B841" s="662" t="s">
        <v>592</v>
      </c>
      <c r="C841" s="662" t="s">
        <v>5109</v>
      </c>
      <c r="D841" s="743" t="s">
        <v>7937</v>
      </c>
      <c r="E841" s="744" t="s">
        <v>5148</v>
      </c>
      <c r="F841" s="662" t="s">
        <v>5106</v>
      </c>
      <c r="G841" s="662" t="s">
        <v>5466</v>
      </c>
      <c r="H841" s="662" t="s">
        <v>2438</v>
      </c>
      <c r="I841" s="662" t="s">
        <v>2845</v>
      </c>
      <c r="J841" s="662" t="s">
        <v>2846</v>
      </c>
      <c r="K841" s="662" t="s">
        <v>2844</v>
      </c>
      <c r="L841" s="663">
        <v>84.89</v>
      </c>
      <c r="M841" s="663">
        <v>679.12</v>
      </c>
      <c r="N841" s="662">
        <v>8</v>
      </c>
      <c r="O841" s="745">
        <v>1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32</v>
      </c>
      <c r="B842" s="662" t="s">
        <v>592</v>
      </c>
      <c r="C842" s="662" t="s">
        <v>5109</v>
      </c>
      <c r="D842" s="743" t="s">
        <v>7937</v>
      </c>
      <c r="E842" s="744" t="s">
        <v>5148</v>
      </c>
      <c r="F842" s="662" t="s">
        <v>5106</v>
      </c>
      <c r="G842" s="662" t="s">
        <v>5466</v>
      </c>
      <c r="H842" s="662" t="s">
        <v>2438</v>
      </c>
      <c r="I842" s="662" t="s">
        <v>2852</v>
      </c>
      <c r="J842" s="662" t="s">
        <v>2853</v>
      </c>
      <c r="K842" s="662" t="s">
        <v>2831</v>
      </c>
      <c r="L842" s="663">
        <v>129.51</v>
      </c>
      <c r="M842" s="663">
        <v>388.53</v>
      </c>
      <c r="N842" s="662">
        <v>3</v>
      </c>
      <c r="O842" s="745">
        <v>0.5</v>
      </c>
      <c r="P842" s="663">
        <v>388.53</v>
      </c>
      <c r="Q842" s="678">
        <v>1</v>
      </c>
      <c r="R842" s="662">
        <v>3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32</v>
      </c>
      <c r="B843" s="662" t="s">
        <v>592</v>
      </c>
      <c r="C843" s="662" t="s">
        <v>5109</v>
      </c>
      <c r="D843" s="743" t="s">
        <v>7937</v>
      </c>
      <c r="E843" s="744" t="s">
        <v>5148</v>
      </c>
      <c r="F843" s="662" t="s">
        <v>5106</v>
      </c>
      <c r="G843" s="662" t="s">
        <v>5466</v>
      </c>
      <c r="H843" s="662" t="s">
        <v>2438</v>
      </c>
      <c r="I843" s="662" t="s">
        <v>2870</v>
      </c>
      <c r="J843" s="662" t="s">
        <v>5000</v>
      </c>
      <c r="K843" s="662" t="s">
        <v>2821</v>
      </c>
      <c r="L843" s="663">
        <v>194.26</v>
      </c>
      <c r="M843" s="663">
        <v>971.3</v>
      </c>
      <c r="N843" s="662">
        <v>5</v>
      </c>
      <c r="O843" s="745">
        <v>1</v>
      </c>
      <c r="P843" s="663">
        <v>971.3</v>
      </c>
      <c r="Q843" s="678">
        <v>1</v>
      </c>
      <c r="R843" s="662">
        <v>5</v>
      </c>
      <c r="S843" s="678">
        <v>1</v>
      </c>
      <c r="T843" s="745">
        <v>1</v>
      </c>
      <c r="U843" s="701">
        <v>1</v>
      </c>
    </row>
    <row r="844" spans="1:21" ht="14.4" customHeight="1" x14ac:dyDescent="0.3">
      <c r="A844" s="661">
        <v>32</v>
      </c>
      <c r="B844" s="662" t="s">
        <v>592</v>
      </c>
      <c r="C844" s="662" t="s">
        <v>5109</v>
      </c>
      <c r="D844" s="743" t="s">
        <v>7937</v>
      </c>
      <c r="E844" s="744" t="s">
        <v>5148</v>
      </c>
      <c r="F844" s="662" t="s">
        <v>5106</v>
      </c>
      <c r="G844" s="662" t="s">
        <v>5179</v>
      </c>
      <c r="H844" s="662" t="s">
        <v>593</v>
      </c>
      <c r="I844" s="662" t="s">
        <v>1419</v>
      </c>
      <c r="J844" s="662" t="s">
        <v>5180</v>
      </c>
      <c r="K844" s="662" t="s">
        <v>5181</v>
      </c>
      <c r="L844" s="663">
        <v>99.11</v>
      </c>
      <c r="M844" s="663">
        <v>2576.86</v>
      </c>
      <c r="N844" s="662">
        <v>26</v>
      </c>
      <c r="O844" s="745">
        <v>8</v>
      </c>
      <c r="P844" s="663">
        <v>1585.76</v>
      </c>
      <c r="Q844" s="678">
        <v>0.61538461538461531</v>
      </c>
      <c r="R844" s="662">
        <v>16</v>
      </c>
      <c r="S844" s="678">
        <v>0.61538461538461542</v>
      </c>
      <c r="T844" s="745">
        <v>5</v>
      </c>
      <c r="U844" s="701">
        <v>0.625</v>
      </c>
    </row>
    <row r="845" spans="1:21" ht="14.4" customHeight="1" x14ac:dyDescent="0.3">
      <c r="A845" s="661">
        <v>32</v>
      </c>
      <c r="B845" s="662" t="s">
        <v>592</v>
      </c>
      <c r="C845" s="662" t="s">
        <v>5109</v>
      </c>
      <c r="D845" s="743" t="s">
        <v>7937</v>
      </c>
      <c r="E845" s="744" t="s">
        <v>5148</v>
      </c>
      <c r="F845" s="662" t="s">
        <v>5106</v>
      </c>
      <c r="G845" s="662" t="s">
        <v>5404</v>
      </c>
      <c r="H845" s="662" t="s">
        <v>2438</v>
      </c>
      <c r="I845" s="662" t="s">
        <v>5738</v>
      </c>
      <c r="J845" s="662" t="s">
        <v>4842</v>
      </c>
      <c r="K845" s="662" t="s">
        <v>5070</v>
      </c>
      <c r="L845" s="663">
        <v>0</v>
      </c>
      <c r="M845" s="663">
        <v>0</v>
      </c>
      <c r="N845" s="662">
        <v>1</v>
      </c>
      <c r="O845" s="745">
        <v>0.5</v>
      </c>
      <c r="P845" s="663"/>
      <c r="Q845" s="678"/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32</v>
      </c>
      <c r="B846" s="662" t="s">
        <v>592</v>
      </c>
      <c r="C846" s="662" t="s">
        <v>5109</v>
      </c>
      <c r="D846" s="743" t="s">
        <v>7937</v>
      </c>
      <c r="E846" s="744" t="s">
        <v>5148</v>
      </c>
      <c r="F846" s="662" t="s">
        <v>5106</v>
      </c>
      <c r="G846" s="662" t="s">
        <v>5309</v>
      </c>
      <c r="H846" s="662" t="s">
        <v>593</v>
      </c>
      <c r="I846" s="662" t="s">
        <v>910</v>
      </c>
      <c r="J846" s="662" t="s">
        <v>5310</v>
      </c>
      <c r="K846" s="662" t="s">
        <v>5268</v>
      </c>
      <c r="L846" s="663">
        <v>0</v>
      </c>
      <c r="M846" s="663">
        <v>0</v>
      </c>
      <c r="N846" s="662">
        <v>2</v>
      </c>
      <c r="O846" s="745">
        <v>1</v>
      </c>
      <c r="P846" s="663">
        <v>0</v>
      </c>
      <c r="Q846" s="678"/>
      <c r="R846" s="662">
        <v>2</v>
      </c>
      <c r="S846" s="678">
        <v>1</v>
      </c>
      <c r="T846" s="745">
        <v>1</v>
      </c>
      <c r="U846" s="701">
        <v>1</v>
      </c>
    </row>
    <row r="847" spans="1:21" ht="14.4" customHeight="1" x14ac:dyDescent="0.3">
      <c r="A847" s="661">
        <v>32</v>
      </c>
      <c r="B847" s="662" t="s">
        <v>592</v>
      </c>
      <c r="C847" s="662" t="s">
        <v>5109</v>
      </c>
      <c r="D847" s="743" t="s">
        <v>7937</v>
      </c>
      <c r="E847" s="744" t="s">
        <v>5148</v>
      </c>
      <c r="F847" s="662" t="s">
        <v>5106</v>
      </c>
      <c r="G847" s="662" t="s">
        <v>5309</v>
      </c>
      <c r="H847" s="662" t="s">
        <v>593</v>
      </c>
      <c r="I847" s="662" t="s">
        <v>5739</v>
      </c>
      <c r="J847" s="662" t="s">
        <v>5740</v>
      </c>
      <c r="K847" s="662" t="s">
        <v>5741</v>
      </c>
      <c r="L847" s="663">
        <v>0</v>
      </c>
      <c r="M847" s="663">
        <v>0</v>
      </c>
      <c r="N847" s="662">
        <v>1</v>
      </c>
      <c r="O847" s="745">
        <v>1</v>
      </c>
      <c r="P847" s="663">
        <v>0</v>
      </c>
      <c r="Q847" s="678"/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32</v>
      </c>
      <c r="B848" s="662" t="s">
        <v>592</v>
      </c>
      <c r="C848" s="662" t="s">
        <v>5109</v>
      </c>
      <c r="D848" s="743" t="s">
        <v>7937</v>
      </c>
      <c r="E848" s="744" t="s">
        <v>5148</v>
      </c>
      <c r="F848" s="662" t="s">
        <v>5106</v>
      </c>
      <c r="G848" s="662" t="s">
        <v>5311</v>
      </c>
      <c r="H848" s="662" t="s">
        <v>593</v>
      </c>
      <c r="I848" s="662" t="s">
        <v>844</v>
      </c>
      <c r="J848" s="662" t="s">
        <v>753</v>
      </c>
      <c r="K848" s="662" t="s">
        <v>5312</v>
      </c>
      <c r="L848" s="663">
        <v>210.38</v>
      </c>
      <c r="M848" s="663">
        <v>210.38</v>
      </c>
      <c r="N848" s="662">
        <v>1</v>
      </c>
      <c r="O848" s="745">
        <v>0.5</v>
      </c>
      <c r="P848" s="663">
        <v>210.38</v>
      </c>
      <c r="Q848" s="678">
        <v>1</v>
      </c>
      <c r="R848" s="662">
        <v>1</v>
      </c>
      <c r="S848" s="678">
        <v>1</v>
      </c>
      <c r="T848" s="745">
        <v>0.5</v>
      </c>
      <c r="U848" s="701">
        <v>1</v>
      </c>
    </row>
    <row r="849" spans="1:21" ht="14.4" customHeight="1" x14ac:dyDescent="0.3">
      <c r="A849" s="661">
        <v>32</v>
      </c>
      <c r="B849" s="662" t="s">
        <v>592</v>
      </c>
      <c r="C849" s="662" t="s">
        <v>5109</v>
      </c>
      <c r="D849" s="743" t="s">
        <v>7937</v>
      </c>
      <c r="E849" s="744" t="s">
        <v>5148</v>
      </c>
      <c r="F849" s="662" t="s">
        <v>5106</v>
      </c>
      <c r="G849" s="662" t="s">
        <v>5311</v>
      </c>
      <c r="H849" s="662" t="s">
        <v>593</v>
      </c>
      <c r="I849" s="662" t="s">
        <v>752</v>
      </c>
      <c r="J849" s="662" t="s">
        <v>753</v>
      </c>
      <c r="K849" s="662" t="s">
        <v>5243</v>
      </c>
      <c r="L849" s="663">
        <v>42.08</v>
      </c>
      <c r="M849" s="663">
        <v>42.08</v>
      </c>
      <c r="N849" s="662">
        <v>1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32</v>
      </c>
      <c r="B850" s="662" t="s">
        <v>592</v>
      </c>
      <c r="C850" s="662" t="s">
        <v>5109</v>
      </c>
      <c r="D850" s="743" t="s">
        <v>7937</v>
      </c>
      <c r="E850" s="744" t="s">
        <v>5148</v>
      </c>
      <c r="F850" s="662" t="s">
        <v>5106</v>
      </c>
      <c r="G850" s="662" t="s">
        <v>5182</v>
      </c>
      <c r="H850" s="662" t="s">
        <v>593</v>
      </c>
      <c r="I850" s="662" t="s">
        <v>2977</v>
      </c>
      <c r="J850" s="662" t="s">
        <v>2978</v>
      </c>
      <c r="K850" s="662" t="s">
        <v>5183</v>
      </c>
      <c r="L850" s="663">
        <v>51.21</v>
      </c>
      <c r="M850" s="663">
        <v>153.63</v>
      </c>
      <c r="N850" s="662">
        <v>3</v>
      </c>
      <c r="O850" s="745">
        <v>1.5</v>
      </c>
      <c r="P850" s="663">
        <v>51.21</v>
      </c>
      <c r="Q850" s="678">
        <v>0.33333333333333337</v>
      </c>
      <c r="R850" s="662">
        <v>1</v>
      </c>
      <c r="S850" s="678">
        <v>0.33333333333333331</v>
      </c>
      <c r="T850" s="745">
        <v>1</v>
      </c>
      <c r="U850" s="701">
        <v>0.66666666666666663</v>
      </c>
    </row>
    <row r="851" spans="1:21" ht="14.4" customHeight="1" x14ac:dyDescent="0.3">
      <c r="A851" s="661">
        <v>32</v>
      </c>
      <c r="B851" s="662" t="s">
        <v>592</v>
      </c>
      <c r="C851" s="662" t="s">
        <v>5109</v>
      </c>
      <c r="D851" s="743" t="s">
        <v>7937</v>
      </c>
      <c r="E851" s="744" t="s">
        <v>5148</v>
      </c>
      <c r="F851" s="662" t="s">
        <v>5106</v>
      </c>
      <c r="G851" s="662" t="s">
        <v>5182</v>
      </c>
      <c r="H851" s="662" t="s">
        <v>593</v>
      </c>
      <c r="I851" s="662" t="s">
        <v>2408</v>
      </c>
      <c r="J851" s="662" t="s">
        <v>2409</v>
      </c>
      <c r="K851" s="662" t="s">
        <v>2410</v>
      </c>
      <c r="L851" s="663">
        <v>31.42</v>
      </c>
      <c r="M851" s="663">
        <v>31.42</v>
      </c>
      <c r="N851" s="662">
        <v>1</v>
      </c>
      <c r="O851" s="745">
        <v>1</v>
      </c>
      <c r="P851" s="663">
        <v>31.42</v>
      </c>
      <c r="Q851" s="678">
        <v>1</v>
      </c>
      <c r="R851" s="662">
        <v>1</v>
      </c>
      <c r="S851" s="678">
        <v>1</v>
      </c>
      <c r="T851" s="745">
        <v>1</v>
      </c>
      <c r="U851" s="701">
        <v>1</v>
      </c>
    </row>
    <row r="852" spans="1:21" ht="14.4" customHeight="1" x14ac:dyDescent="0.3">
      <c r="A852" s="661">
        <v>32</v>
      </c>
      <c r="B852" s="662" t="s">
        <v>592</v>
      </c>
      <c r="C852" s="662" t="s">
        <v>5109</v>
      </c>
      <c r="D852" s="743" t="s">
        <v>7937</v>
      </c>
      <c r="E852" s="744" t="s">
        <v>5148</v>
      </c>
      <c r="F852" s="662" t="s">
        <v>5106</v>
      </c>
      <c r="G852" s="662" t="s">
        <v>5473</v>
      </c>
      <c r="H852" s="662" t="s">
        <v>593</v>
      </c>
      <c r="I852" s="662" t="s">
        <v>5742</v>
      </c>
      <c r="J852" s="662" t="s">
        <v>5743</v>
      </c>
      <c r="K852" s="662" t="s">
        <v>2641</v>
      </c>
      <c r="L852" s="663">
        <v>109.97</v>
      </c>
      <c r="M852" s="663">
        <v>109.97</v>
      </c>
      <c r="N852" s="662">
        <v>1</v>
      </c>
      <c r="O852" s="745">
        <v>0.5</v>
      </c>
      <c r="P852" s="663">
        <v>109.97</v>
      </c>
      <c r="Q852" s="678">
        <v>1</v>
      </c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32</v>
      </c>
      <c r="B853" s="662" t="s">
        <v>592</v>
      </c>
      <c r="C853" s="662" t="s">
        <v>5109</v>
      </c>
      <c r="D853" s="743" t="s">
        <v>7937</v>
      </c>
      <c r="E853" s="744" t="s">
        <v>5148</v>
      </c>
      <c r="F853" s="662" t="s">
        <v>5106</v>
      </c>
      <c r="G853" s="662" t="s">
        <v>5322</v>
      </c>
      <c r="H853" s="662" t="s">
        <v>2438</v>
      </c>
      <c r="I853" s="662" t="s">
        <v>4141</v>
      </c>
      <c r="J853" s="662" t="s">
        <v>2550</v>
      </c>
      <c r="K853" s="662" t="s">
        <v>5061</v>
      </c>
      <c r="L853" s="663">
        <v>93.96</v>
      </c>
      <c r="M853" s="663">
        <v>93.96</v>
      </c>
      <c r="N853" s="662">
        <v>1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32</v>
      </c>
      <c r="B854" s="662" t="s">
        <v>592</v>
      </c>
      <c r="C854" s="662" t="s">
        <v>5109</v>
      </c>
      <c r="D854" s="743" t="s">
        <v>7937</v>
      </c>
      <c r="E854" s="744" t="s">
        <v>5148</v>
      </c>
      <c r="F854" s="662" t="s">
        <v>5106</v>
      </c>
      <c r="G854" s="662" t="s">
        <v>5330</v>
      </c>
      <c r="H854" s="662" t="s">
        <v>2438</v>
      </c>
      <c r="I854" s="662" t="s">
        <v>2755</v>
      </c>
      <c r="J854" s="662" t="s">
        <v>2756</v>
      </c>
      <c r="K854" s="662" t="s">
        <v>3488</v>
      </c>
      <c r="L854" s="663">
        <v>1427.23</v>
      </c>
      <c r="M854" s="663">
        <v>1427.23</v>
      </c>
      <c r="N854" s="662">
        <v>1</v>
      </c>
      <c r="O854" s="745">
        <v>0.5</v>
      </c>
      <c r="P854" s="663">
        <v>1427.23</v>
      </c>
      <c r="Q854" s="678">
        <v>1</v>
      </c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32</v>
      </c>
      <c r="B855" s="662" t="s">
        <v>592</v>
      </c>
      <c r="C855" s="662" t="s">
        <v>5109</v>
      </c>
      <c r="D855" s="743" t="s">
        <v>7937</v>
      </c>
      <c r="E855" s="744" t="s">
        <v>5148</v>
      </c>
      <c r="F855" s="662" t="s">
        <v>5106</v>
      </c>
      <c r="G855" s="662" t="s">
        <v>5333</v>
      </c>
      <c r="H855" s="662" t="s">
        <v>2438</v>
      </c>
      <c r="I855" s="662" t="s">
        <v>3200</v>
      </c>
      <c r="J855" s="662" t="s">
        <v>3193</v>
      </c>
      <c r="K855" s="662" t="s">
        <v>4935</v>
      </c>
      <c r="L855" s="663">
        <v>13849.26</v>
      </c>
      <c r="M855" s="663">
        <v>27698.52</v>
      </c>
      <c r="N855" s="662">
        <v>2</v>
      </c>
      <c r="O855" s="745">
        <v>0.5</v>
      </c>
      <c r="P855" s="663">
        <v>27698.52</v>
      </c>
      <c r="Q855" s="678">
        <v>1</v>
      </c>
      <c r="R855" s="662">
        <v>2</v>
      </c>
      <c r="S855" s="678">
        <v>1</v>
      </c>
      <c r="T855" s="745">
        <v>0.5</v>
      </c>
      <c r="U855" s="701">
        <v>1</v>
      </c>
    </row>
    <row r="856" spans="1:21" ht="14.4" customHeight="1" x14ac:dyDescent="0.3">
      <c r="A856" s="661">
        <v>32</v>
      </c>
      <c r="B856" s="662" t="s">
        <v>592</v>
      </c>
      <c r="C856" s="662" t="s">
        <v>5109</v>
      </c>
      <c r="D856" s="743" t="s">
        <v>7937</v>
      </c>
      <c r="E856" s="744" t="s">
        <v>5148</v>
      </c>
      <c r="F856" s="662" t="s">
        <v>5106</v>
      </c>
      <c r="G856" s="662" t="s">
        <v>5334</v>
      </c>
      <c r="H856" s="662" t="s">
        <v>2438</v>
      </c>
      <c r="I856" s="662" t="s">
        <v>2651</v>
      </c>
      <c r="J856" s="662" t="s">
        <v>4809</v>
      </c>
      <c r="K856" s="662" t="s">
        <v>4810</v>
      </c>
      <c r="L856" s="663">
        <v>120.61</v>
      </c>
      <c r="M856" s="663">
        <v>120.61</v>
      </c>
      <c r="N856" s="662">
        <v>1</v>
      </c>
      <c r="O856" s="745">
        <v>0.5</v>
      </c>
      <c r="P856" s="663">
        <v>120.61</v>
      </c>
      <c r="Q856" s="678">
        <v>1</v>
      </c>
      <c r="R856" s="662">
        <v>1</v>
      </c>
      <c r="S856" s="678">
        <v>1</v>
      </c>
      <c r="T856" s="745">
        <v>0.5</v>
      </c>
      <c r="U856" s="701">
        <v>1</v>
      </c>
    </row>
    <row r="857" spans="1:21" ht="14.4" customHeight="1" x14ac:dyDescent="0.3">
      <c r="A857" s="661">
        <v>32</v>
      </c>
      <c r="B857" s="662" t="s">
        <v>592</v>
      </c>
      <c r="C857" s="662" t="s">
        <v>5109</v>
      </c>
      <c r="D857" s="743" t="s">
        <v>7937</v>
      </c>
      <c r="E857" s="744" t="s">
        <v>5148</v>
      </c>
      <c r="F857" s="662" t="s">
        <v>5106</v>
      </c>
      <c r="G857" s="662" t="s">
        <v>5583</v>
      </c>
      <c r="H857" s="662" t="s">
        <v>593</v>
      </c>
      <c r="I857" s="662" t="s">
        <v>2242</v>
      </c>
      <c r="J857" s="662" t="s">
        <v>2243</v>
      </c>
      <c r="K857" s="662" t="s">
        <v>2244</v>
      </c>
      <c r="L857" s="663">
        <v>0</v>
      </c>
      <c r="M857" s="663">
        <v>0</v>
      </c>
      <c r="N857" s="662">
        <v>1</v>
      </c>
      <c r="O857" s="745">
        <v>1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32</v>
      </c>
      <c r="B858" s="662" t="s">
        <v>592</v>
      </c>
      <c r="C858" s="662" t="s">
        <v>5109</v>
      </c>
      <c r="D858" s="743" t="s">
        <v>7937</v>
      </c>
      <c r="E858" s="744" t="s">
        <v>5148</v>
      </c>
      <c r="F858" s="662" t="s">
        <v>5106</v>
      </c>
      <c r="G858" s="662" t="s">
        <v>5583</v>
      </c>
      <c r="H858" s="662" t="s">
        <v>593</v>
      </c>
      <c r="I858" s="662" t="s">
        <v>5584</v>
      </c>
      <c r="J858" s="662" t="s">
        <v>2243</v>
      </c>
      <c r="K858" s="662" t="s">
        <v>5585</v>
      </c>
      <c r="L858" s="663">
        <v>0</v>
      </c>
      <c r="M858" s="663">
        <v>0</v>
      </c>
      <c r="N858" s="662">
        <v>2</v>
      </c>
      <c r="O858" s="745">
        <v>1.5</v>
      </c>
      <c r="P858" s="663">
        <v>0</v>
      </c>
      <c r="Q858" s="678"/>
      <c r="R858" s="662">
        <v>1</v>
      </c>
      <c r="S858" s="678">
        <v>0.5</v>
      </c>
      <c r="T858" s="745">
        <v>1</v>
      </c>
      <c r="U858" s="701">
        <v>0.66666666666666663</v>
      </c>
    </row>
    <row r="859" spans="1:21" ht="14.4" customHeight="1" x14ac:dyDescent="0.3">
      <c r="A859" s="661">
        <v>32</v>
      </c>
      <c r="B859" s="662" t="s">
        <v>592</v>
      </c>
      <c r="C859" s="662" t="s">
        <v>5109</v>
      </c>
      <c r="D859" s="743" t="s">
        <v>7937</v>
      </c>
      <c r="E859" s="744" t="s">
        <v>5148</v>
      </c>
      <c r="F859" s="662" t="s">
        <v>5106</v>
      </c>
      <c r="G859" s="662" t="s">
        <v>5744</v>
      </c>
      <c r="H859" s="662" t="s">
        <v>593</v>
      </c>
      <c r="I859" s="662" t="s">
        <v>4617</v>
      </c>
      <c r="J859" s="662" t="s">
        <v>4618</v>
      </c>
      <c r="K859" s="662" t="s">
        <v>4619</v>
      </c>
      <c r="L859" s="663">
        <v>16989.82</v>
      </c>
      <c r="M859" s="663">
        <v>16989.82</v>
      </c>
      <c r="N859" s="662">
        <v>1</v>
      </c>
      <c r="O859" s="745">
        <v>0.5</v>
      </c>
      <c r="P859" s="663">
        <v>16989.82</v>
      </c>
      <c r="Q859" s="678">
        <v>1</v>
      </c>
      <c r="R859" s="662">
        <v>1</v>
      </c>
      <c r="S859" s="678">
        <v>1</v>
      </c>
      <c r="T859" s="745">
        <v>0.5</v>
      </c>
      <c r="U859" s="701">
        <v>1</v>
      </c>
    </row>
    <row r="860" spans="1:21" ht="14.4" customHeight="1" x14ac:dyDescent="0.3">
      <c r="A860" s="661">
        <v>32</v>
      </c>
      <c r="B860" s="662" t="s">
        <v>592</v>
      </c>
      <c r="C860" s="662" t="s">
        <v>5109</v>
      </c>
      <c r="D860" s="743" t="s">
        <v>7937</v>
      </c>
      <c r="E860" s="744" t="s">
        <v>5150</v>
      </c>
      <c r="F860" s="662" t="s">
        <v>5106</v>
      </c>
      <c r="G860" s="662" t="s">
        <v>5151</v>
      </c>
      <c r="H860" s="662" t="s">
        <v>593</v>
      </c>
      <c r="I860" s="662" t="s">
        <v>1618</v>
      </c>
      <c r="J860" s="662" t="s">
        <v>1619</v>
      </c>
      <c r="K860" s="662" t="s">
        <v>1577</v>
      </c>
      <c r="L860" s="663">
        <v>263.26</v>
      </c>
      <c r="M860" s="663">
        <v>789.78</v>
      </c>
      <c r="N860" s="662">
        <v>3</v>
      </c>
      <c r="O860" s="745">
        <v>1.5</v>
      </c>
      <c r="P860" s="663">
        <v>526.52</v>
      </c>
      <c r="Q860" s="678">
        <v>0.66666666666666663</v>
      </c>
      <c r="R860" s="662">
        <v>2</v>
      </c>
      <c r="S860" s="678">
        <v>0.66666666666666663</v>
      </c>
      <c r="T860" s="745">
        <v>1</v>
      </c>
      <c r="U860" s="701">
        <v>0.66666666666666663</v>
      </c>
    </row>
    <row r="861" spans="1:21" ht="14.4" customHeight="1" x14ac:dyDescent="0.3">
      <c r="A861" s="661">
        <v>32</v>
      </c>
      <c r="B861" s="662" t="s">
        <v>592</v>
      </c>
      <c r="C861" s="662" t="s">
        <v>5109</v>
      </c>
      <c r="D861" s="743" t="s">
        <v>7937</v>
      </c>
      <c r="E861" s="744" t="s">
        <v>5150</v>
      </c>
      <c r="F861" s="662" t="s">
        <v>5106</v>
      </c>
      <c r="G861" s="662" t="s">
        <v>5151</v>
      </c>
      <c r="H861" s="662" t="s">
        <v>593</v>
      </c>
      <c r="I861" s="662" t="s">
        <v>1699</v>
      </c>
      <c r="J861" s="662" t="s">
        <v>1700</v>
      </c>
      <c r="K861" s="662" t="s">
        <v>5152</v>
      </c>
      <c r="L861" s="663">
        <v>1295.6400000000001</v>
      </c>
      <c r="M861" s="663">
        <v>3886.92</v>
      </c>
      <c r="N861" s="662">
        <v>3</v>
      </c>
      <c r="O861" s="745">
        <v>2.5</v>
      </c>
      <c r="P861" s="663">
        <v>3886.92</v>
      </c>
      <c r="Q861" s="678">
        <v>1</v>
      </c>
      <c r="R861" s="662">
        <v>3</v>
      </c>
      <c r="S861" s="678">
        <v>1</v>
      </c>
      <c r="T861" s="745">
        <v>2.5</v>
      </c>
      <c r="U861" s="701">
        <v>1</v>
      </c>
    </row>
    <row r="862" spans="1:21" ht="14.4" customHeight="1" x14ac:dyDescent="0.3">
      <c r="A862" s="661">
        <v>32</v>
      </c>
      <c r="B862" s="662" t="s">
        <v>592</v>
      </c>
      <c r="C862" s="662" t="s">
        <v>5109</v>
      </c>
      <c r="D862" s="743" t="s">
        <v>7937</v>
      </c>
      <c r="E862" s="744" t="s">
        <v>5150</v>
      </c>
      <c r="F862" s="662" t="s">
        <v>5106</v>
      </c>
      <c r="G862" s="662" t="s">
        <v>5151</v>
      </c>
      <c r="H862" s="662" t="s">
        <v>593</v>
      </c>
      <c r="I862" s="662" t="s">
        <v>5153</v>
      </c>
      <c r="J862" s="662" t="s">
        <v>1474</v>
      </c>
      <c r="K862" s="662" t="s">
        <v>5154</v>
      </c>
      <c r="L862" s="663">
        <v>0</v>
      </c>
      <c r="M862" s="663">
        <v>0</v>
      </c>
      <c r="N862" s="662">
        <v>2</v>
      </c>
      <c r="O862" s="745">
        <v>1</v>
      </c>
      <c r="P862" s="663">
        <v>0</v>
      </c>
      <c r="Q862" s="678"/>
      <c r="R862" s="662">
        <v>2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32</v>
      </c>
      <c r="B863" s="662" t="s">
        <v>592</v>
      </c>
      <c r="C863" s="662" t="s">
        <v>5109</v>
      </c>
      <c r="D863" s="743" t="s">
        <v>7937</v>
      </c>
      <c r="E863" s="744" t="s">
        <v>5150</v>
      </c>
      <c r="F863" s="662" t="s">
        <v>5106</v>
      </c>
      <c r="G863" s="662" t="s">
        <v>5191</v>
      </c>
      <c r="H863" s="662" t="s">
        <v>593</v>
      </c>
      <c r="I863" s="662" t="s">
        <v>5745</v>
      </c>
      <c r="J863" s="662" t="s">
        <v>5193</v>
      </c>
      <c r="K863" s="662" t="s">
        <v>5194</v>
      </c>
      <c r="L863" s="663">
        <v>0</v>
      </c>
      <c r="M863" s="663">
        <v>0</v>
      </c>
      <c r="N863" s="662">
        <v>1</v>
      </c>
      <c r="O863" s="745">
        <v>0.5</v>
      </c>
      <c r="P863" s="663">
        <v>0</v>
      </c>
      <c r="Q863" s="678"/>
      <c r="R863" s="662">
        <v>1</v>
      </c>
      <c r="S863" s="678">
        <v>1</v>
      </c>
      <c r="T863" s="745">
        <v>0.5</v>
      </c>
      <c r="U863" s="701">
        <v>1</v>
      </c>
    </row>
    <row r="864" spans="1:21" ht="14.4" customHeight="1" x14ac:dyDescent="0.3">
      <c r="A864" s="661">
        <v>32</v>
      </c>
      <c r="B864" s="662" t="s">
        <v>592</v>
      </c>
      <c r="C864" s="662" t="s">
        <v>5109</v>
      </c>
      <c r="D864" s="743" t="s">
        <v>7937</v>
      </c>
      <c r="E864" s="744" t="s">
        <v>5150</v>
      </c>
      <c r="F864" s="662" t="s">
        <v>5106</v>
      </c>
      <c r="G864" s="662" t="s">
        <v>5155</v>
      </c>
      <c r="H864" s="662" t="s">
        <v>593</v>
      </c>
      <c r="I864" s="662" t="s">
        <v>720</v>
      </c>
      <c r="J864" s="662" t="s">
        <v>721</v>
      </c>
      <c r="K864" s="662" t="s">
        <v>5156</v>
      </c>
      <c r="L864" s="663">
        <v>40.58</v>
      </c>
      <c r="M864" s="663">
        <v>121.74</v>
      </c>
      <c r="N864" s="662">
        <v>3</v>
      </c>
      <c r="O864" s="745">
        <v>1.5</v>
      </c>
      <c r="P864" s="663">
        <v>121.74</v>
      </c>
      <c r="Q864" s="678">
        <v>1</v>
      </c>
      <c r="R864" s="662">
        <v>3</v>
      </c>
      <c r="S864" s="678">
        <v>1</v>
      </c>
      <c r="T864" s="745">
        <v>1.5</v>
      </c>
      <c r="U864" s="701">
        <v>1</v>
      </c>
    </row>
    <row r="865" spans="1:21" ht="14.4" customHeight="1" x14ac:dyDescent="0.3">
      <c r="A865" s="661">
        <v>32</v>
      </c>
      <c r="B865" s="662" t="s">
        <v>592</v>
      </c>
      <c r="C865" s="662" t="s">
        <v>5109</v>
      </c>
      <c r="D865" s="743" t="s">
        <v>7937</v>
      </c>
      <c r="E865" s="744" t="s">
        <v>5150</v>
      </c>
      <c r="F865" s="662" t="s">
        <v>5106</v>
      </c>
      <c r="G865" s="662" t="s">
        <v>5155</v>
      </c>
      <c r="H865" s="662" t="s">
        <v>593</v>
      </c>
      <c r="I865" s="662" t="s">
        <v>720</v>
      </c>
      <c r="J865" s="662" t="s">
        <v>721</v>
      </c>
      <c r="K865" s="662" t="s">
        <v>5156</v>
      </c>
      <c r="L865" s="663">
        <v>65.28</v>
      </c>
      <c r="M865" s="663">
        <v>65.28</v>
      </c>
      <c r="N865" s="662">
        <v>1</v>
      </c>
      <c r="O865" s="745">
        <v>0.5</v>
      </c>
      <c r="P865" s="663">
        <v>65.28</v>
      </c>
      <c r="Q865" s="678">
        <v>1</v>
      </c>
      <c r="R865" s="662">
        <v>1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32</v>
      </c>
      <c r="B866" s="662" t="s">
        <v>592</v>
      </c>
      <c r="C866" s="662" t="s">
        <v>5109</v>
      </c>
      <c r="D866" s="743" t="s">
        <v>7937</v>
      </c>
      <c r="E866" s="744" t="s">
        <v>5150</v>
      </c>
      <c r="F866" s="662" t="s">
        <v>5106</v>
      </c>
      <c r="G866" s="662" t="s">
        <v>5155</v>
      </c>
      <c r="H866" s="662" t="s">
        <v>593</v>
      </c>
      <c r="I866" s="662" t="s">
        <v>5195</v>
      </c>
      <c r="J866" s="662" t="s">
        <v>721</v>
      </c>
      <c r="K866" s="662" t="s">
        <v>5196</v>
      </c>
      <c r="L866" s="663">
        <v>0</v>
      </c>
      <c r="M866" s="663">
        <v>0</v>
      </c>
      <c r="N866" s="662">
        <v>4</v>
      </c>
      <c r="O866" s="745">
        <v>2</v>
      </c>
      <c r="P866" s="663">
        <v>0</v>
      </c>
      <c r="Q866" s="678"/>
      <c r="R866" s="662">
        <v>2</v>
      </c>
      <c r="S866" s="678">
        <v>0.5</v>
      </c>
      <c r="T866" s="745">
        <v>1</v>
      </c>
      <c r="U866" s="701">
        <v>0.5</v>
      </c>
    </row>
    <row r="867" spans="1:21" ht="14.4" customHeight="1" x14ac:dyDescent="0.3">
      <c r="A867" s="661">
        <v>32</v>
      </c>
      <c r="B867" s="662" t="s">
        <v>592</v>
      </c>
      <c r="C867" s="662" t="s">
        <v>5109</v>
      </c>
      <c r="D867" s="743" t="s">
        <v>7937</v>
      </c>
      <c r="E867" s="744" t="s">
        <v>5150</v>
      </c>
      <c r="F867" s="662" t="s">
        <v>5106</v>
      </c>
      <c r="G867" s="662" t="s">
        <v>5201</v>
      </c>
      <c r="H867" s="662" t="s">
        <v>593</v>
      </c>
      <c r="I867" s="662" t="s">
        <v>1185</v>
      </c>
      <c r="J867" s="662" t="s">
        <v>1182</v>
      </c>
      <c r="K867" s="662" t="s">
        <v>1186</v>
      </c>
      <c r="L867" s="663">
        <v>31.09</v>
      </c>
      <c r="M867" s="663">
        <v>31.09</v>
      </c>
      <c r="N867" s="662">
        <v>1</v>
      </c>
      <c r="O867" s="745">
        <v>0.5</v>
      </c>
      <c r="P867" s="663">
        <v>31.09</v>
      </c>
      <c r="Q867" s="678">
        <v>1</v>
      </c>
      <c r="R867" s="662">
        <v>1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32</v>
      </c>
      <c r="B868" s="662" t="s">
        <v>592</v>
      </c>
      <c r="C868" s="662" t="s">
        <v>5109</v>
      </c>
      <c r="D868" s="743" t="s">
        <v>7937</v>
      </c>
      <c r="E868" s="744" t="s">
        <v>5150</v>
      </c>
      <c r="F868" s="662" t="s">
        <v>5106</v>
      </c>
      <c r="G868" s="662" t="s">
        <v>5201</v>
      </c>
      <c r="H868" s="662" t="s">
        <v>593</v>
      </c>
      <c r="I868" s="662" t="s">
        <v>1185</v>
      </c>
      <c r="J868" s="662" t="s">
        <v>1182</v>
      </c>
      <c r="K868" s="662" t="s">
        <v>1186</v>
      </c>
      <c r="L868" s="663">
        <v>36.86</v>
      </c>
      <c r="M868" s="663">
        <v>36.86</v>
      </c>
      <c r="N868" s="662">
        <v>1</v>
      </c>
      <c r="O868" s="745">
        <v>0.5</v>
      </c>
      <c r="P868" s="663">
        <v>36.86</v>
      </c>
      <c r="Q868" s="678">
        <v>1</v>
      </c>
      <c r="R868" s="662">
        <v>1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32</v>
      </c>
      <c r="B869" s="662" t="s">
        <v>592</v>
      </c>
      <c r="C869" s="662" t="s">
        <v>5109</v>
      </c>
      <c r="D869" s="743" t="s">
        <v>7937</v>
      </c>
      <c r="E869" s="744" t="s">
        <v>5150</v>
      </c>
      <c r="F869" s="662" t="s">
        <v>5106</v>
      </c>
      <c r="G869" s="662" t="s">
        <v>5157</v>
      </c>
      <c r="H869" s="662" t="s">
        <v>593</v>
      </c>
      <c r="I869" s="662" t="s">
        <v>5493</v>
      </c>
      <c r="J869" s="662" t="s">
        <v>2406</v>
      </c>
      <c r="K869" s="662" t="s">
        <v>5494</v>
      </c>
      <c r="L869" s="663">
        <v>154.36000000000001</v>
      </c>
      <c r="M869" s="663">
        <v>926.16000000000008</v>
      </c>
      <c r="N869" s="662">
        <v>6</v>
      </c>
      <c r="O869" s="745">
        <v>2.5</v>
      </c>
      <c r="P869" s="663">
        <v>771.80000000000007</v>
      </c>
      <c r="Q869" s="678">
        <v>0.83333333333333337</v>
      </c>
      <c r="R869" s="662">
        <v>5</v>
      </c>
      <c r="S869" s="678">
        <v>0.83333333333333337</v>
      </c>
      <c r="T869" s="745">
        <v>2</v>
      </c>
      <c r="U869" s="701">
        <v>0.8</v>
      </c>
    </row>
    <row r="870" spans="1:21" ht="14.4" customHeight="1" x14ac:dyDescent="0.3">
      <c r="A870" s="661">
        <v>32</v>
      </c>
      <c r="B870" s="662" t="s">
        <v>592</v>
      </c>
      <c r="C870" s="662" t="s">
        <v>5109</v>
      </c>
      <c r="D870" s="743" t="s">
        <v>7937</v>
      </c>
      <c r="E870" s="744" t="s">
        <v>5150</v>
      </c>
      <c r="F870" s="662" t="s">
        <v>5106</v>
      </c>
      <c r="G870" s="662" t="s">
        <v>5157</v>
      </c>
      <c r="H870" s="662" t="s">
        <v>2438</v>
      </c>
      <c r="I870" s="662" t="s">
        <v>2795</v>
      </c>
      <c r="J870" s="662" t="s">
        <v>2796</v>
      </c>
      <c r="K870" s="662" t="s">
        <v>4878</v>
      </c>
      <c r="L870" s="663">
        <v>225.06</v>
      </c>
      <c r="M870" s="663">
        <v>225.06</v>
      </c>
      <c r="N870" s="662">
        <v>1</v>
      </c>
      <c r="O870" s="745">
        <v>1</v>
      </c>
      <c r="P870" s="663">
        <v>225.06</v>
      </c>
      <c r="Q870" s="678">
        <v>1</v>
      </c>
      <c r="R870" s="662">
        <v>1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32</v>
      </c>
      <c r="B871" s="662" t="s">
        <v>592</v>
      </c>
      <c r="C871" s="662" t="s">
        <v>5109</v>
      </c>
      <c r="D871" s="743" t="s">
        <v>7937</v>
      </c>
      <c r="E871" s="744" t="s">
        <v>5150</v>
      </c>
      <c r="F871" s="662" t="s">
        <v>5106</v>
      </c>
      <c r="G871" s="662" t="s">
        <v>5157</v>
      </c>
      <c r="H871" s="662" t="s">
        <v>593</v>
      </c>
      <c r="I871" s="662" t="s">
        <v>5629</v>
      </c>
      <c r="J871" s="662" t="s">
        <v>2406</v>
      </c>
      <c r="K871" s="662" t="s">
        <v>4879</v>
      </c>
      <c r="L871" s="663">
        <v>154.36000000000001</v>
      </c>
      <c r="M871" s="663">
        <v>154.36000000000001</v>
      </c>
      <c r="N871" s="662">
        <v>1</v>
      </c>
      <c r="O871" s="745">
        <v>1</v>
      </c>
      <c r="P871" s="663">
        <v>154.36000000000001</v>
      </c>
      <c r="Q871" s="678">
        <v>1</v>
      </c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32</v>
      </c>
      <c r="B872" s="662" t="s">
        <v>592</v>
      </c>
      <c r="C872" s="662" t="s">
        <v>5109</v>
      </c>
      <c r="D872" s="743" t="s">
        <v>7937</v>
      </c>
      <c r="E872" s="744" t="s">
        <v>5150</v>
      </c>
      <c r="F872" s="662" t="s">
        <v>5106</v>
      </c>
      <c r="G872" s="662" t="s">
        <v>5204</v>
      </c>
      <c r="H872" s="662" t="s">
        <v>593</v>
      </c>
      <c r="I872" s="662" t="s">
        <v>1009</v>
      </c>
      <c r="J872" s="662" t="s">
        <v>5205</v>
      </c>
      <c r="K872" s="662" t="s">
        <v>5206</v>
      </c>
      <c r="L872" s="663">
        <v>0</v>
      </c>
      <c r="M872" s="663">
        <v>0</v>
      </c>
      <c r="N872" s="662">
        <v>1</v>
      </c>
      <c r="O872" s="745">
        <v>0.5</v>
      </c>
      <c r="P872" s="663">
        <v>0</v>
      </c>
      <c r="Q872" s="678"/>
      <c r="R872" s="662">
        <v>1</v>
      </c>
      <c r="S872" s="678">
        <v>1</v>
      </c>
      <c r="T872" s="745">
        <v>0.5</v>
      </c>
      <c r="U872" s="701">
        <v>1</v>
      </c>
    </row>
    <row r="873" spans="1:21" ht="14.4" customHeight="1" x14ac:dyDescent="0.3">
      <c r="A873" s="661">
        <v>32</v>
      </c>
      <c r="B873" s="662" t="s">
        <v>592</v>
      </c>
      <c r="C873" s="662" t="s">
        <v>5109</v>
      </c>
      <c r="D873" s="743" t="s">
        <v>7937</v>
      </c>
      <c r="E873" s="744" t="s">
        <v>5150</v>
      </c>
      <c r="F873" s="662" t="s">
        <v>5106</v>
      </c>
      <c r="G873" s="662" t="s">
        <v>5207</v>
      </c>
      <c r="H873" s="662" t="s">
        <v>593</v>
      </c>
      <c r="I873" s="662" t="s">
        <v>2970</v>
      </c>
      <c r="J873" s="662" t="s">
        <v>2971</v>
      </c>
      <c r="K873" s="662" t="s">
        <v>5746</v>
      </c>
      <c r="L873" s="663">
        <v>85.27</v>
      </c>
      <c r="M873" s="663">
        <v>85.27</v>
      </c>
      <c r="N873" s="662">
        <v>1</v>
      </c>
      <c r="O873" s="745">
        <v>0.5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32</v>
      </c>
      <c r="B874" s="662" t="s">
        <v>592</v>
      </c>
      <c r="C874" s="662" t="s">
        <v>5109</v>
      </c>
      <c r="D874" s="743" t="s">
        <v>7937</v>
      </c>
      <c r="E874" s="744" t="s">
        <v>5150</v>
      </c>
      <c r="F874" s="662" t="s">
        <v>5106</v>
      </c>
      <c r="G874" s="662" t="s">
        <v>5207</v>
      </c>
      <c r="H874" s="662" t="s">
        <v>593</v>
      </c>
      <c r="I874" s="662" t="s">
        <v>5747</v>
      </c>
      <c r="J874" s="662" t="s">
        <v>2971</v>
      </c>
      <c r="K874" s="662" t="s">
        <v>5748</v>
      </c>
      <c r="L874" s="663">
        <v>0</v>
      </c>
      <c r="M874" s="663">
        <v>0</v>
      </c>
      <c r="N874" s="662">
        <v>2</v>
      </c>
      <c r="O874" s="745">
        <v>0.5</v>
      </c>
      <c r="P874" s="663">
        <v>0</v>
      </c>
      <c r="Q874" s="678"/>
      <c r="R874" s="662">
        <v>2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32</v>
      </c>
      <c r="B875" s="662" t="s">
        <v>592</v>
      </c>
      <c r="C875" s="662" t="s">
        <v>5109</v>
      </c>
      <c r="D875" s="743" t="s">
        <v>7937</v>
      </c>
      <c r="E875" s="744" t="s">
        <v>5150</v>
      </c>
      <c r="F875" s="662" t="s">
        <v>5106</v>
      </c>
      <c r="G875" s="662" t="s">
        <v>5207</v>
      </c>
      <c r="H875" s="662" t="s">
        <v>593</v>
      </c>
      <c r="I875" s="662" t="s">
        <v>5526</v>
      </c>
      <c r="J875" s="662" t="s">
        <v>2935</v>
      </c>
      <c r="K875" s="662" t="s">
        <v>2911</v>
      </c>
      <c r="L875" s="663">
        <v>0</v>
      </c>
      <c r="M875" s="663">
        <v>0</v>
      </c>
      <c r="N875" s="662">
        <v>3</v>
      </c>
      <c r="O875" s="745">
        <v>1.5</v>
      </c>
      <c r="P875" s="663">
        <v>0</v>
      </c>
      <c r="Q875" s="678"/>
      <c r="R875" s="662">
        <v>2</v>
      </c>
      <c r="S875" s="678">
        <v>0.66666666666666663</v>
      </c>
      <c r="T875" s="745">
        <v>1</v>
      </c>
      <c r="U875" s="701">
        <v>0.66666666666666663</v>
      </c>
    </row>
    <row r="876" spans="1:21" ht="14.4" customHeight="1" x14ac:dyDescent="0.3">
      <c r="A876" s="661">
        <v>32</v>
      </c>
      <c r="B876" s="662" t="s">
        <v>592</v>
      </c>
      <c r="C876" s="662" t="s">
        <v>5109</v>
      </c>
      <c r="D876" s="743" t="s">
        <v>7937</v>
      </c>
      <c r="E876" s="744" t="s">
        <v>5150</v>
      </c>
      <c r="F876" s="662" t="s">
        <v>5106</v>
      </c>
      <c r="G876" s="662" t="s">
        <v>5208</v>
      </c>
      <c r="H876" s="662" t="s">
        <v>2438</v>
      </c>
      <c r="I876" s="662" t="s">
        <v>2443</v>
      </c>
      <c r="J876" s="662" t="s">
        <v>2444</v>
      </c>
      <c r="K876" s="662" t="s">
        <v>4992</v>
      </c>
      <c r="L876" s="663">
        <v>138.31</v>
      </c>
      <c r="M876" s="663">
        <v>276.62</v>
      </c>
      <c r="N876" s="662">
        <v>2</v>
      </c>
      <c r="O876" s="745">
        <v>1</v>
      </c>
      <c r="P876" s="663">
        <v>276.62</v>
      </c>
      <c r="Q876" s="678">
        <v>1</v>
      </c>
      <c r="R876" s="662">
        <v>2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32</v>
      </c>
      <c r="B877" s="662" t="s">
        <v>592</v>
      </c>
      <c r="C877" s="662" t="s">
        <v>5109</v>
      </c>
      <c r="D877" s="743" t="s">
        <v>7937</v>
      </c>
      <c r="E877" s="744" t="s">
        <v>5150</v>
      </c>
      <c r="F877" s="662" t="s">
        <v>5106</v>
      </c>
      <c r="G877" s="662" t="s">
        <v>5212</v>
      </c>
      <c r="H877" s="662" t="s">
        <v>593</v>
      </c>
      <c r="I877" s="662" t="s">
        <v>3055</v>
      </c>
      <c r="J877" s="662" t="s">
        <v>3056</v>
      </c>
      <c r="K877" s="662" t="s">
        <v>2788</v>
      </c>
      <c r="L877" s="663">
        <v>78.33</v>
      </c>
      <c r="M877" s="663">
        <v>78.33</v>
      </c>
      <c r="N877" s="662">
        <v>1</v>
      </c>
      <c r="O877" s="745">
        <v>0.5</v>
      </c>
      <c r="P877" s="663">
        <v>78.33</v>
      </c>
      <c r="Q877" s="678">
        <v>1</v>
      </c>
      <c r="R877" s="662">
        <v>1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32</v>
      </c>
      <c r="B878" s="662" t="s">
        <v>592</v>
      </c>
      <c r="C878" s="662" t="s">
        <v>5109</v>
      </c>
      <c r="D878" s="743" t="s">
        <v>7937</v>
      </c>
      <c r="E878" s="744" t="s">
        <v>5150</v>
      </c>
      <c r="F878" s="662" t="s">
        <v>5106</v>
      </c>
      <c r="G878" s="662" t="s">
        <v>5212</v>
      </c>
      <c r="H878" s="662" t="s">
        <v>593</v>
      </c>
      <c r="I878" s="662" t="s">
        <v>2938</v>
      </c>
      <c r="J878" s="662" t="s">
        <v>2939</v>
      </c>
      <c r="K878" s="662" t="s">
        <v>2788</v>
      </c>
      <c r="L878" s="663">
        <v>78.33</v>
      </c>
      <c r="M878" s="663">
        <v>156.66</v>
      </c>
      <c r="N878" s="662">
        <v>2</v>
      </c>
      <c r="O878" s="745">
        <v>1</v>
      </c>
      <c r="P878" s="663">
        <v>78.33</v>
      </c>
      <c r="Q878" s="678">
        <v>0.5</v>
      </c>
      <c r="R878" s="662">
        <v>1</v>
      </c>
      <c r="S878" s="678">
        <v>0.5</v>
      </c>
      <c r="T878" s="745">
        <v>0.5</v>
      </c>
      <c r="U878" s="701">
        <v>0.5</v>
      </c>
    </row>
    <row r="879" spans="1:21" ht="14.4" customHeight="1" x14ac:dyDescent="0.3">
      <c r="A879" s="661">
        <v>32</v>
      </c>
      <c r="B879" s="662" t="s">
        <v>592</v>
      </c>
      <c r="C879" s="662" t="s">
        <v>5109</v>
      </c>
      <c r="D879" s="743" t="s">
        <v>7937</v>
      </c>
      <c r="E879" s="744" t="s">
        <v>5150</v>
      </c>
      <c r="F879" s="662" t="s">
        <v>5106</v>
      </c>
      <c r="G879" s="662" t="s">
        <v>5158</v>
      </c>
      <c r="H879" s="662" t="s">
        <v>2438</v>
      </c>
      <c r="I879" s="662" t="s">
        <v>2621</v>
      </c>
      <c r="J879" s="662" t="s">
        <v>2622</v>
      </c>
      <c r="K879" s="662" t="s">
        <v>968</v>
      </c>
      <c r="L879" s="663">
        <v>65.989999999999995</v>
      </c>
      <c r="M879" s="663">
        <v>65.989999999999995</v>
      </c>
      <c r="N879" s="662">
        <v>1</v>
      </c>
      <c r="O879" s="745">
        <v>0.5</v>
      </c>
      <c r="P879" s="663">
        <v>65.989999999999995</v>
      </c>
      <c r="Q879" s="678">
        <v>1</v>
      </c>
      <c r="R879" s="662">
        <v>1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32</v>
      </c>
      <c r="B880" s="662" t="s">
        <v>592</v>
      </c>
      <c r="C880" s="662" t="s">
        <v>5109</v>
      </c>
      <c r="D880" s="743" t="s">
        <v>7937</v>
      </c>
      <c r="E880" s="744" t="s">
        <v>5150</v>
      </c>
      <c r="F880" s="662" t="s">
        <v>5106</v>
      </c>
      <c r="G880" s="662" t="s">
        <v>5749</v>
      </c>
      <c r="H880" s="662" t="s">
        <v>593</v>
      </c>
      <c r="I880" s="662" t="s">
        <v>2388</v>
      </c>
      <c r="J880" s="662" t="s">
        <v>2389</v>
      </c>
      <c r="K880" s="662" t="s">
        <v>2390</v>
      </c>
      <c r="L880" s="663">
        <v>6210.27</v>
      </c>
      <c r="M880" s="663">
        <v>12420.54</v>
      </c>
      <c r="N880" s="662">
        <v>2</v>
      </c>
      <c r="O880" s="745">
        <v>0.5</v>
      </c>
      <c r="P880" s="663">
        <v>12420.54</v>
      </c>
      <c r="Q880" s="678">
        <v>1</v>
      </c>
      <c r="R880" s="662">
        <v>2</v>
      </c>
      <c r="S880" s="678">
        <v>1</v>
      </c>
      <c r="T880" s="745">
        <v>0.5</v>
      </c>
      <c r="U880" s="701">
        <v>1</v>
      </c>
    </row>
    <row r="881" spans="1:21" ht="14.4" customHeight="1" x14ac:dyDescent="0.3">
      <c r="A881" s="661">
        <v>32</v>
      </c>
      <c r="B881" s="662" t="s">
        <v>592</v>
      </c>
      <c r="C881" s="662" t="s">
        <v>5109</v>
      </c>
      <c r="D881" s="743" t="s">
        <v>7937</v>
      </c>
      <c r="E881" s="744" t="s">
        <v>5150</v>
      </c>
      <c r="F881" s="662" t="s">
        <v>5106</v>
      </c>
      <c r="G881" s="662" t="s">
        <v>5213</v>
      </c>
      <c r="H881" s="662" t="s">
        <v>593</v>
      </c>
      <c r="I881" s="662" t="s">
        <v>5217</v>
      </c>
      <c r="J881" s="662" t="s">
        <v>5215</v>
      </c>
      <c r="K881" s="662" t="s">
        <v>1760</v>
      </c>
      <c r="L881" s="663">
        <v>0</v>
      </c>
      <c r="M881" s="663">
        <v>0</v>
      </c>
      <c r="N881" s="662">
        <v>1</v>
      </c>
      <c r="O881" s="745">
        <v>1</v>
      </c>
      <c r="P881" s="663"/>
      <c r="Q881" s="678"/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32</v>
      </c>
      <c r="B882" s="662" t="s">
        <v>592</v>
      </c>
      <c r="C882" s="662" t="s">
        <v>5109</v>
      </c>
      <c r="D882" s="743" t="s">
        <v>7937</v>
      </c>
      <c r="E882" s="744" t="s">
        <v>5150</v>
      </c>
      <c r="F882" s="662" t="s">
        <v>5106</v>
      </c>
      <c r="G882" s="662" t="s">
        <v>5750</v>
      </c>
      <c r="H882" s="662" t="s">
        <v>593</v>
      </c>
      <c r="I882" s="662" t="s">
        <v>5751</v>
      </c>
      <c r="J882" s="662" t="s">
        <v>5752</v>
      </c>
      <c r="K882" s="662" t="s">
        <v>1183</v>
      </c>
      <c r="L882" s="663">
        <v>15.46</v>
      </c>
      <c r="M882" s="663">
        <v>15.46</v>
      </c>
      <c r="N882" s="662">
        <v>1</v>
      </c>
      <c r="O882" s="745">
        <v>0.5</v>
      </c>
      <c r="P882" s="663">
        <v>15.46</v>
      </c>
      <c r="Q882" s="678">
        <v>1</v>
      </c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32</v>
      </c>
      <c r="B883" s="662" t="s">
        <v>592</v>
      </c>
      <c r="C883" s="662" t="s">
        <v>5109</v>
      </c>
      <c r="D883" s="743" t="s">
        <v>7937</v>
      </c>
      <c r="E883" s="744" t="s">
        <v>5150</v>
      </c>
      <c r="F883" s="662" t="s">
        <v>5106</v>
      </c>
      <c r="G883" s="662" t="s">
        <v>5160</v>
      </c>
      <c r="H883" s="662" t="s">
        <v>593</v>
      </c>
      <c r="I883" s="662" t="s">
        <v>3159</v>
      </c>
      <c r="J883" s="662" t="s">
        <v>3160</v>
      </c>
      <c r="K883" s="662" t="s">
        <v>4933</v>
      </c>
      <c r="L883" s="663">
        <v>2991.23</v>
      </c>
      <c r="M883" s="663">
        <v>20938.61</v>
      </c>
      <c r="N883" s="662">
        <v>7</v>
      </c>
      <c r="O883" s="745">
        <v>3.5</v>
      </c>
      <c r="P883" s="663">
        <v>14956.15</v>
      </c>
      <c r="Q883" s="678">
        <v>0.7142857142857143</v>
      </c>
      <c r="R883" s="662">
        <v>5</v>
      </c>
      <c r="S883" s="678">
        <v>0.7142857142857143</v>
      </c>
      <c r="T883" s="745">
        <v>2.5</v>
      </c>
      <c r="U883" s="701">
        <v>0.7142857142857143</v>
      </c>
    </row>
    <row r="884" spans="1:21" ht="14.4" customHeight="1" x14ac:dyDescent="0.3">
      <c r="A884" s="661">
        <v>32</v>
      </c>
      <c r="B884" s="662" t="s">
        <v>592</v>
      </c>
      <c r="C884" s="662" t="s">
        <v>5109</v>
      </c>
      <c r="D884" s="743" t="s">
        <v>7937</v>
      </c>
      <c r="E884" s="744" t="s">
        <v>5150</v>
      </c>
      <c r="F884" s="662" t="s">
        <v>5106</v>
      </c>
      <c r="G884" s="662" t="s">
        <v>5160</v>
      </c>
      <c r="H884" s="662" t="s">
        <v>593</v>
      </c>
      <c r="I884" s="662" t="s">
        <v>5161</v>
      </c>
      <c r="J884" s="662" t="s">
        <v>3160</v>
      </c>
      <c r="K884" s="662" t="s">
        <v>5162</v>
      </c>
      <c r="L884" s="663">
        <v>748.21</v>
      </c>
      <c r="M884" s="663">
        <v>11971.36</v>
      </c>
      <c r="N884" s="662">
        <v>16</v>
      </c>
      <c r="O884" s="745">
        <v>6</v>
      </c>
      <c r="P884" s="663">
        <v>7482.1</v>
      </c>
      <c r="Q884" s="678">
        <v>0.625</v>
      </c>
      <c r="R884" s="662">
        <v>10</v>
      </c>
      <c r="S884" s="678">
        <v>0.625</v>
      </c>
      <c r="T884" s="745">
        <v>3.5</v>
      </c>
      <c r="U884" s="701">
        <v>0.58333333333333337</v>
      </c>
    </row>
    <row r="885" spans="1:21" ht="14.4" customHeight="1" x14ac:dyDescent="0.3">
      <c r="A885" s="661">
        <v>32</v>
      </c>
      <c r="B885" s="662" t="s">
        <v>592</v>
      </c>
      <c r="C885" s="662" t="s">
        <v>5109</v>
      </c>
      <c r="D885" s="743" t="s">
        <v>7937</v>
      </c>
      <c r="E885" s="744" t="s">
        <v>5150</v>
      </c>
      <c r="F885" s="662" t="s">
        <v>5106</v>
      </c>
      <c r="G885" s="662" t="s">
        <v>5231</v>
      </c>
      <c r="H885" s="662" t="s">
        <v>593</v>
      </c>
      <c r="I885" s="662" t="s">
        <v>5235</v>
      </c>
      <c r="J885" s="662" t="s">
        <v>5236</v>
      </c>
      <c r="K885" s="662" t="s">
        <v>5237</v>
      </c>
      <c r="L885" s="663">
        <v>0</v>
      </c>
      <c r="M885" s="663">
        <v>0</v>
      </c>
      <c r="N885" s="662">
        <v>1</v>
      </c>
      <c r="O885" s="745">
        <v>0.5</v>
      </c>
      <c r="P885" s="663">
        <v>0</v>
      </c>
      <c r="Q885" s="678"/>
      <c r="R885" s="662">
        <v>1</v>
      </c>
      <c r="S885" s="678">
        <v>1</v>
      </c>
      <c r="T885" s="745">
        <v>0.5</v>
      </c>
      <c r="U885" s="701">
        <v>1</v>
      </c>
    </row>
    <row r="886" spans="1:21" ht="14.4" customHeight="1" x14ac:dyDescent="0.3">
      <c r="A886" s="661">
        <v>32</v>
      </c>
      <c r="B886" s="662" t="s">
        <v>592</v>
      </c>
      <c r="C886" s="662" t="s">
        <v>5109</v>
      </c>
      <c r="D886" s="743" t="s">
        <v>7937</v>
      </c>
      <c r="E886" s="744" t="s">
        <v>5150</v>
      </c>
      <c r="F886" s="662" t="s">
        <v>5106</v>
      </c>
      <c r="G886" s="662" t="s">
        <v>5166</v>
      </c>
      <c r="H886" s="662" t="s">
        <v>593</v>
      </c>
      <c r="I886" s="662" t="s">
        <v>1138</v>
      </c>
      <c r="J886" s="662" t="s">
        <v>1139</v>
      </c>
      <c r="K886" s="662" t="s">
        <v>1140</v>
      </c>
      <c r="L886" s="663">
        <v>33</v>
      </c>
      <c r="M886" s="663">
        <v>33</v>
      </c>
      <c r="N886" s="662">
        <v>1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32</v>
      </c>
      <c r="B887" s="662" t="s">
        <v>592</v>
      </c>
      <c r="C887" s="662" t="s">
        <v>5109</v>
      </c>
      <c r="D887" s="743" t="s">
        <v>7937</v>
      </c>
      <c r="E887" s="744" t="s">
        <v>5150</v>
      </c>
      <c r="F887" s="662" t="s">
        <v>5106</v>
      </c>
      <c r="G887" s="662" t="s">
        <v>5166</v>
      </c>
      <c r="H887" s="662" t="s">
        <v>593</v>
      </c>
      <c r="I887" s="662" t="s">
        <v>5246</v>
      </c>
      <c r="J887" s="662" t="s">
        <v>811</v>
      </c>
      <c r="K887" s="662" t="s">
        <v>5247</v>
      </c>
      <c r="L887" s="663">
        <v>0</v>
      </c>
      <c r="M887" s="663">
        <v>0</v>
      </c>
      <c r="N887" s="662">
        <v>1</v>
      </c>
      <c r="O887" s="745">
        <v>0.5</v>
      </c>
      <c r="P887" s="663">
        <v>0</v>
      </c>
      <c r="Q887" s="678"/>
      <c r="R887" s="662">
        <v>1</v>
      </c>
      <c r="S887" s="678">
        <v>1</v>
      </c>
      <c r="T887" s="745">
        <v>0.5</v>
      </c>
      <c r="U887" s="701">
        <v>1</v>
      </c>
    </row>
    <row r="888" spans="1:21" ht="14.4" customHeight="1" x14ac:dyDescent="0.3">
      <c r="A888" s="661">
        <v>32</v>
      </c>
      <c r="B888" s="662" t="s">
        <v>592</v>
      </c>
      <c r="C888" s="662" t="s">
        <v>5109</v>
      </c>
      <c r="D888" s="743" t="s">
        <v>7937</v>
      </c>
      <c r="E888" s="744" t="s">
        <v>5150</v>
      </c>
      <c r="F888" s="662" t="s">
        <v>5106</v>
      </c>
      <c r="G888" s="662" t="s">
        <v>5166</v>
      </c>
      <c r="H888" s="662" t="s">
        <v>593</v>
      </c>
      <c r="I888" s="662" t="s">
        <v>810</v>
      </c>
      <c r="J888" s="662" t="s">
        <v>811</v>
      </c>
      <c r="K888" s="662" t="s">
        <v>5352</v>
      </c>
      <c r="L888" s="663">
        <v>55.01</v>
      </c>
      <c r="M888" s="663">
        <v>55.01</v>
      </c>
      <c r="N888" s="662">
        <v>1</v>
      </c>
      <c r="O888" s="745">
        <v>0.5</v>
      </c>
      <c r="P888" s="663">
        <v>55.01</v>
      </c>
      <c r="Q888" s="678">
        <v>1</v>
      </c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32</v>
      </c>
      <c r="B889" s="662" t="s">
        <v>592</v>
      </c>
      <c r="C889" s="662" t="s">
        <v>5109</v>
      </c>
      <c r="D889" s="743" t="s">
        <v>7937</v>
      </c>
      <c r="E889" s="744" t="s">
        <v>5150</v>
      </c>
      <c r="F889" s="662" t="s">
        <v>5106</v>
      </c>
      <c r="G889" s="662" t="s">
        <v>5701</v>
      </c>
      <c r="H889" s="662" t="s">
        <v>2438</v>
      </c>
      <c r="I889" s="662" t="s">
        <v>2814</v>
      </c>
      <c r="J889" s="662" t="s">
        <v>4948</v>
      </c>
      <c r="K889" s="662" t="s">
        <v>4949</v>
      </c>
      <c r="L889" s="663">
        <v>2179.9299999999998</v>
      </c>
      <c r="M889" s="663">
        <v>4359.8599999999997</v>
      </c>
      <c r="N889" s="662">
        <v>2</v>
      </c>
      <c r="O889" s="745">
        <v>1</v>
      </c>
      <c r="P889" s="663">
        <v>4359.8599999999997</v>
      </c>
      <c r="Q889" s="678">
        <v>1</v>
      </c>
      <c r="R889" s="662">
        <v>2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32</v>
      </c>
      <c r="B890" s="662" t="s">
        <v>592</v>
      </c>
      <c r="C890" s="662" t="s">
        <v>5109</v>
      </c>
      <c r="D890" s="743" t="s">
        <v>7937</v>
      </c>
      <c r="E890" s="744" t="s">
        <v>5150</v>
      </c>
      <c r="F890" s="662" t="s">
        <v>5106</v>
      </c>
      <c r="G890" s="662" t="s">
        <v>5248</v>
      </c>
      <c r="H890" s="662" t="s">
        <v>593</v>
      </c>
      <c r="I890" s="662" t="s">
        <v>3186</v>
      </c>
      <c r="J890" s="662" t="s">
        <v>3187</v>
      </c>
      <c r="K890" s="662" t="s">
        <v>4933</v>
      </c>
      <c r="L890" s="663">
        <v>879.21</v>
      </c>
      <c r="M890" s="663">
        <v>3516.84</v>
      </c>
      <c r="N890" s="662">
        <v>4</v>
      </c>
      <c r="O890" s="745">
        <v>1.5</v>
      </c>
      <c r="P890" s="663">
        <v>3516.84</v>
      </c>
      <c r="Q890" s="678">
        <v>1</v>
      </c>
      <c r="R890" s="662">
        <v>4</v>
      </c>
      <c r="S890" s="678">
        <v>1</v>
      </c>
      <c r="T890" s="745">
        <v>1.5</v>
      </c>
      <c r="U890" s="701">
        <v>1</v>
      </c>
    </row>
    <row r="891" spans="1:21" ht="14.4" customHeight="1" x14ac:dyDescent="0.3">
      <c r="A891" s="661">
        <v>32</v>
      </c>
      <c r="B891" s="662" t="s">
        <v>592</v>
      </c>
      <c r="C891" s="662" t="s">
        <v>5109</v>
      </c>
      <c r="D891" s="743" t="s">
        <v>7937</v>
      </c>
      <c r="E891" s="744" t="s">
        <v>5150</v>
      </c>
      <c r="F891" s="662" t="s">
        <v>5106</v>
      </c>
      <c r="G891" s="662" t="s">
        <v>5249</v>
      </c>
      <c r="H891" s="662" t="s">
        <v>593</v>
      </c>
      <c r="I891" s="662" t="s">
        <v>5250</v>
      </c>
      <c r="J891" s="662" t="s">
        <v>5251</v>
      </c>
      <c r="K891" s="662"/>
      <c r="L891" s="663">
        <v>0</v>
      </c>
      <c r="M891" s="663">
        <v>0</v>
      </c>
      <c r="N891" s="662">
        <v>1</v>
      </c>
      <c r="O891" s="745">
        <v>0.5</v>
      </c>
      <c r="P891" s="663">
        <v>0</v>
      </c>
      <c r="Q891" s="678"/>
      <c r="R891" s="662">
        <v>1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32</v>
      </c>
      <c r="B892" s="662" t="s">
        <v>592</v>
      </c>
      <c r="C892" s="662" t="s">
        <v>5109</v>
      </c>
      <c r="D892" s="743" t="s">
        <v>7937</v>
      </c>
      <c r="E892" s="744" t="s">
        <v>5150</v>
      </c>
      <c r="F892" s="662" t="s">
        <v>5106</v>
      </c>
      <c r="G892" s="662" t="s">
        <v>5254</v>
      </c>
      <c r="H892" s="662" t="s">
        <v>593</v>
      </c>
      <c r="I892" s="662" t="s">
        <v>5255</v>
      </c>
      <c r="J892" s="662" t="s">
        <v>5256</v>
      </c>
      <c r="K892" s="662" t="s">
        <v>5257</v>
      </c>
      <c r="L892" s="663">
        <v>661.2</v>
      </c>
      <c r="M892" s="663">
        <v>661.2</v>
      </c>
      <c r="N892" s="662">
        <v>1</v>
      </c>
      <c r="O892" s="745">
        <v>0.5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32</v>
      </c>
      <c r="B893" s="662" t="s">
        <v>592</v>
      </c>
      <c r="C893" s="662" t="s">
        <v>5109</v>
      </c>
      <c r="D893" s="743" t="s">
        <v>7937</v>
      </c>
      <c r="E893" s="744" t="s">
        <v>5150</v>
      </c>
      <c r="F893" s="662" t="s">
        <v>5106</v>
      </c>
      <c r="G893" s="662" t="s">
        <v>5262</v>
      </c>
      <c r="H893" s="662" t="s">
        <v>593</v>
      </c>
      <c r="I893" s="662" t="s">
        <v>3048</v>
      </c>
      <c r="J893" s="662" t="s">
        <v>2942</v>
      </c>
      <c r="K893" s="662" t="s">
        <v>2911</v>
      </c>
      <c r="L893" s="663">
        <v>98.75</v>
      </c>
      <c r="M893" s="663">
        <v>98.75</v>
      </c>
      <c r="N893" s="662">
        <v>1</v>
      </c>
      <c r="O893" s="745">
        <v>0.5</v>
      </c>
      <c r="P893" s="663">
        <v>98.75</v>
      </c>
      <c r="Q893" s="678">
        <v>1</v>
      </c>
      <c r="R893" s="662">
        <v>1</v>
      </c>
      <c r="S893" s="678">
        <v>1</v>
      </c>
      <c r="T893" s="745">
        <v>0.5</v>
      </c>
      <c r="U893" s="701">
        <v>1</v>
      </c>
    </row>
    <row r="894" spans="1:21" ht="14.4" customHeight="1" x14ac:dyDescent="0.3">
      <c r="A894" s="661">
        <v>32</v>
      </c>
      <c r="B894" s="662" t="s">
        <v>592</v>
      </c>
      <c r="C894" s="662" t="s">
        <v>5109</v>
      </c>
      <c r="D894" s="743" t="s">
        <v>7937</v>
      </c>
      <c r="E894" s="744" t="s">
        <v>5150</v>
      </c>
      <c r="F894" s="662" t="s">
        <v>5106</v>
      </c>
      <c r="G894" s="662" t="s">
        <v>5394</v>
      </c>
      <c r="H894" s="662" t="s">
        <v>593</v>
      </c>
      <c r="I894" s="662" t="s">
        <v>5753</v>
      </c>
      <c r="J894" s="662" t="s">
        <v>5754</v>
      </c>
      <c r="K894" s="662" t="s">
        <v>5755</v>
      </c>
      <c r="L894" s="663">
        <v>0</v>
      </c>
      <c r="M894" s="663">
        <v>0</v>
      </c>
      <c r="N894" s="662">
        <v>1</v>
      </c>
      <c r="O894" s="745">
        <v>1</v>
      </c>
      <c r="P894" s="663">
        <v>0</v>
      </c>
      <c r="Q894" s="678"/>
      <c r="R894" s="662">
        <v>1</v>
      </c>
      <c r="S894" s="678">
        <v>1</v>
      </c>
      <c r="T894" s="745">
        <v>1</v>
      </c>
      <c r="U894" s="701">
        <v>1</v>
      </c>
    </row>
    <row r="895" spans="1:21" ht="14.4" customHeight="1" x14ac:dyDescent="0.3">
      <c r="A895" s="661">
        <v>32</v>
      </c>
      <c r="B895" s="662" t="s">
        <v>592</v>
      </c>
      <c r="C895" s="662" t="s">
        <v>5109</v>
      </c>
      <c r="D895" s="743" t="s">
        <v>7937</v>
      </c>
      <c r="E895" s="744" t="s">
        <v>5150</v>
      </c>
      <c r="F895" s="662" t="s">
        <v>5106</v>
      </c>
      <c r="G895" s="662" t="s">
        <v>5756</v>
      </c>
      <c r="H895" s="662" t="s">
        <v>593</v>
      </c>
      <c r="I895" s="662" t="s">
        <v>3923</v>
      </c>
      <c r="J895" s="662" t="s">
        <v>5757</v>
      </c>
      <c r="K895" s="662" t="s">
        <v>5758</v>
      </c>
      <c r="L895" s="663">
        <v>5927.29</v>
      </c>
      <c r="M895" s="663">
        <v>5927.29</v>
      </c>
      <c r="N895" s="662">
        <v>1</v>
      </c>
      <c r="O895" s="745">
        <v>0.5</v>
      </c>
      <c r="P895" s="663">
        <v>5927.29</v>
      </c>
      <c r="Q895" s="678">
        <v>1</v>
      </c>
      <c r="R895" s="662">
        <v>1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32</v>
      </c>
      <c r="B896" s="662" t="s">
        <v>592</v>
      </c>
      <c r="C896" s="662" t="s">
        <v>5109</v>
      </c>
      <c r="D896" s="743" t="s">
        <v>7937</v>
      </c>
      <c r="E896" s="744" t="s">
        <v>5150</v>
      </c>
      <c r="F896" s="662" t="s">
        <v>5106</v>
      </c>
      <c r="G896" s="662" t="s">
        <v>5269</v>
      </c>
      <c r="H896" s="662" t="s">
        <v>593</v>
      </c>
      <c r="I896" s="662" t="s">
        <v>970</v>
      </c>
      <c r="J896" s="662" t="s">
        <v>5270</v>
      </c>
      <c r="K896" s="662" t="s">
        <v>5271</v>
      </c>
      <c r="L896" s="663">
        <v>88.76</v>
      </c>
      <c r="M896" s="663">
        <v>355.04</v>
      </c>
      <c r="N896" s="662">
        <v>4</v>
      </c>
      <c r="O896" s="745">
        <v>3</v>
      </c>
      <c r="P896" s="663">
        <v>266.28000000000003</v>
      </c>
      <c r="Q896" s="678">
        <v>0.75</v>
      </c>
      <c r="R896" s="662">
        <v>3</v>
      </c>
      <c r="S896" s="678">
        <v>0.75</v>
      </c>
      <c r="T896" s="745">
        <v>2</v>
      </c>
      <c r="U896" s="701">
        <v>0.66666666666666663</v>
      </c>
    </row>
    <row r="897" spans="1:21" ht="14.4" customHeight="1" x14ac:dyDescent="0.3">
      <c r="A897" s="661">
        <v>32</v>
      </c>
      <c r="B897" s="662" t="s">
        <v>592</v>
      </c>
      <c r="C897" s="662" t="s">
        <v>5109</v>
      </c>
      <c r="D897" s="743" t="s">
        <v>7937</v>
      </c>
      <c r="E897" s="744" t="s">
        <v>5150</v>
      </c>
      <c r="F897" s="662" t="s">
        <v>5106</v>
      </c>
      <c r="G897" s="662" t="s">
        <v>5398</v>
      </c>
      <c r="H897" s="662" t="s">
        <v>593</v>
      </c>
      <c r="I897" s="662" t="s">
        <v>774</v>
      </c>
      <c r="J897" s="662" t="s">
        <v>775</v>
      </c>
      <c r="K897" s="662" t="s">
        <v>5399</v>
      </c>
      <c r="L897" s="663">
        <v>733.55</v>
      </c>
      <c r="M897" s="663">
        <v>1467.1</v>
      </c>
      <c r="N897" s="662">
        <v>2</v>
      </c>
      <c r="O897" s="745">
        <v>1</v>
      </c>
      <c r="P897" s="663">
        <v>1467.1</v>
      </c>
      <c r="Q897" s="678">
        <v>1</v>
      </c>
      <c r="R897" s="662">
        <v>2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32</v>
      </c>
      <c r="B898" s="662" t="s">
        <v>592</v>
      </c>
      <c r="C898" s="662" t="s">
        <v>5109</v>
      </c>
      <c r="D898" s="743" t="s">
        <v>7937</v>
      </c>
      <c r="E898" s="744" t="s">
        <v>5150</v>
      </c>
      <c r="F898" s="662" t="s">
        <v>5106</v>
      </c>
      <c r="G898" s="662" t="s">
        <v>5398</v>
      </c>
      <c r="H898" s="662" t="s">
        <v>593</v>
      </c>
      <c r="I898" s="662" t="s">
        <v>5543</v>
      </c>
      <c r="J898" s="662" t="s">
        <v>775</v>
      </c>
      <c r="K898" s="662" t="s">
        <v>5544</v>
      </c>
      <c r="L898" s="663">
        <v>0</v>
      </c>
      <c r="M898" s="663">
        <v>0</v>
      </c>
      <c r="N898" s="662">
        <v>1</v>
      </c>
      <c r="O898" s="745">
        <v>0.5</v>
      </c>
      <c r="P898" s="663">
        <v>0</v>
      </c>
      <c r="Q898" s="678"/>
      <c r="R898" s="662">
        <v>1</v>
      </c>
      <c r="S898" s="678">
        <v>1</v>
      </c>
      <c r="T898" s="745">
        <v>0.5</v>
      </c>
      <c r="U898" s="701">
        <v>1</v>
      </c>
    </row>
    <row r="899" spans="1:21" ht="14.4" customHeight="1" x14ac:dyDescent="0.3">
      <c r="A899" s="661">
        <v>32</v>
      </c>
      <c r="B899" s="662" t="s">
        <v>592</v>
      </c>
      <c r="C899" s="662" t="s">
        <v>5109</v>
      </c>
      <c r="D899" s="743" t="s">
        <v>7937</v>
      </c>
      <c r="E899" s="744" t="s">
        <v>5150</v>
      </c>
      <c r="F899" s="662" t="s">
        <v>5106</v>
      </c>
      <c r="G899" s="662" t="s">
        <v>5272</v>
      </c>
      <c r="H899" s="662" t="s">
        <v>593</v>
      </c>
      <c r="I899" s="662" t="s">
        <v>1348</v>
      </c>
      <c r="J899" s="662" t="s">
        <v>1349</v>
      </c>
      <c r="K899" s="662" t="s">
        <v>1350</v>
      </c>
      <c r="L899" s="663">
        <v>0</v>
      </c>
      <c r="M899" s="663">
        <v>0</v>
      </c>
      <c r="N899" s="662">
        <v>2</v>
      </c>
      <c r="O899" s="745">
        <v>1</v>
      </c>
      <c r="P899" s="663">
        <v>0</v>
      </c>
      <c r="Q899" s="678"/>
      <c r="R899" s="662">
        <v>1</v>
      </c>
      <c r="S899" s="678">
        <v>0.5</v>
      </c>
      <c r="T899" s="745">
        <v>0.5</v>
      </c>
      <c r="U899" s="701">
        <v>0.5</v>
      </c>
    </row>
    <row r="900" spans="1:21" ht="14.4" customHeight="1" x14ac:dyDescent="0.3">
      <c r="A900" s="661">
        <v>32</v>
      </c>
      <c r="B900" s="662" t="s">
        <v>592</v>
      </c>
      <c r="C900" s="662" t="s">
        <v>5109</v>
      </c>
      <c r="D900" s="743" t="s">
        <v>7937</v>
      </c>
      <c r="E900" s="744" t="s">
        <v>5150</v>
      </c>
      <c r="F900" s="662" t="s">
        <v>5106</v>
      </c>
      <c r="G900" s="662" t="s">
        <v>5272</v>
      </c>
      <c r="H900" s="662" t="s">
        <v>593</v>
      </c>
      <c r="I900" s="662" t="s">
        <v>1095</v>
      </c>
      <c r="J900" s="662" t="s">
        <v>1349</v>
      </c>
      <c r="K900" s="662" t="s">
        <v>5545</v>
      </c>
      <c r="L900" s="663">
        <v>0</v>
      </c>
      <c r="M900" s="663">
        <v>0</v>
      </c>
      <c r="N900" s="662">
        <v>4</v>
      </c>
      <c r="O900" s="745">
        <v>2</v>
      </c>
      <c r="P900" s="663">
        <v>0</v>
      </c>
      <c r="Q900" s="678"/>
      <c r="R900" s="662">
        <v>3</v>
      </c>
      <c r="S900" s="678">
        <v>0.75</v>
      </c>
      <c r="T900" s="745">
        <v>1.5</v>
      </c>
      <c r="U900" s="701">
        <v>0.75</v>
      </c>
    </row>
    <row r="901" spans="1:21" ht="14.4" customHeight="1" x14ac:dyDescent="0.3">
      <c r="A901" s="661">
        <v>32</v>
      </c>
      <c r="B901" s="662" t="s">
        <v>592</v>
      </c>
      <c r="C901" s="662" t="s">
        <v>5109</v>
      </c>
      <c r="D901" s="743" t="s">
        <v>7937</v>
      </c>
      <c r="E901" s="744" t="s">
        <v>5150</v>
      </c>
      <c r="F901" s="662" t="s">
        <v>5106</v>
      </c>
      <c r="G901" s="662" t="s">
        <v>5272</v>
      </c>
      <c r="H901" s="662" t="s">
        <v>593</v>
      </c>
      <c r="I901" s="662" t="s">
        <v>5273</v>
      </c>
      <c r="J901" s="662" t="s">
        <v>5274</v>
      </c>
      <c r="K901" s="662" t="s">
        <v>5275</v>
      </c>
      <c r="L901" s="663">
        <v>0</v>
      </c>
      <c r="M901" s="663">
        <v>0</v>
      </c>
      <c r="N901" s="662">
        <v>2</v>
      </c>
      <c r="O901" s="745">
        <v>1</v>
      </c>
      <c r="P901" s="663">
        <v>0</v>
      </c>
      <c r="Q901" s="678"/>
      <c r="R901" s="662">
        <v>2</v>
      </c>
      <c r="S901" s="678">
        <v>1</v>
      </c>
      <c r="T901" s="745">
        <v>1</v>
      </c>
      <c r="U901" s="701">
        <v>1</v>
      </c>
    </row>
    <row r="902" spans="1:21" ht="14.4" customHeight="1" x14ac:dyDescent="0.3">
      <c r="A902" s="661">
        <v>32</v>
      </c>
      <c r="B902" s="662" t="s">
        <v>592</v>
      </c>
      <c r="C902" s="662" t="s">
        <v>5109</v>
      </c>
      <c r="D902" s="743" t="s">
        <v>7937</v>
      </c>
      <c r="E902" s="744" t="s">
        <v>5150</v>
      </c>
      <c r="F902" s="662" t="s">
        <v>5106</v>
      </c>
      <c r="G902" s="662" t="s">
        <v>5759</v>
      </c>
      <c r="H902" s="662" t="s">
        <v>2438</v>
      </c>
      <c r="I902" s="662" t="s">
        <v>5760</v>
      </c>
      <c r="J902" s="662" t="s">
        <v>4875</v>
      </c>
      <c r="K902" s="662" t="s">
        <v>5761</v>
      </c>
      <c r="L902" s="663">
        <v>0</v>
      </c>
      <c r="M902" s="663">
        <v>0</v>
      </c>
      <c r="N902" s="662">
        <v>1</v>
      </c>
      <c r="O902" s="745">
        <v>0.5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32</v>
      </c>
      <c r="B903" s="662" t="s">
        <v>592</v>
      </c>
      <c r="C903" s="662" t="s">
        <v>5109</v>
      </c>
      <c r="D903" s="743" t="s">
        <v>7937</v>
      </c>
      <c r="E903" s="744" t="s">
        <v>5150</v>
      </c>
      <c r="F903" s="662" t="s">
        <v>5106</v>
      </c>
      <c r="G903" s="662" t="s">
        <v>5167</v>
      </c>
      <c r="H903" s="662" t="s">
        <v>2438</v>
      </c>
      <c r="I903" s="662" t="s">
        <v>5030</v>
      </c>
      <c r="J903" s="662" t="s">
        <v>2463</v>
      </c>
      <c r="K903" s="662" t="s">
        <v>1295</v>
      </c>
      <c r="L903" s="663">
        <v>145.66999999999999</v>
      </c>
      <c r="M903" s="663">
        <v>145.66999999999999</v>
      </c>
      <c r="N903" s="662">
        <v>1</v>
      </c>
      <c r="O903" s="745">
        <v>0.5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32</v>
      </c>
      <c r="B904" s="662" t="s">
        <v>592</v>
      </c>
      <c r="C904" s="662" t="s">
        <v>5109</v>
      </c>
      <c r="D904" s="743" t="s">
        <v>7937</v>
      </c>
      <c r="E904" s="744" t="s">
        <v>5150</v>
      </c>
      <c r="F904" s="662" t="s">
        <v>5106</v>
      </c>
      <c r="G904" s="662" t="s">
        <v>5168</v>
      </c>
      <c r="H904" s="662" t="s">
        <v>593</v>
      </c>
      <c r="I904" s="662" t="s">
        <v>814</v>
      </c>
      <c r="J904" s="662" t="s">
        <v>5170</v>
      </c>
      <c r="K904" s="662" t="s">
        <v>5446</v>
      </c>
      <c r="L904" s="663">
        <v>0</v>
      </c>
      <c r="M904" s="663">
        <v>0</v>
      </c>
      <c r="N904" s="662">
        <v>1</v>
      </c>
      <c r="O904" s="745">
        <v>0.5</v>
      </c>
      <c r="P904" s="663">
        <v>0</v>
      </c>
      <c r="Q904" s="678"/>
      <c r="R904" s="662">
        <v>1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32</v>
      </c>
      <c r="B905" s="662" t="s">
        <v>592</v>
      </c>
      <c r="C905" s="662" t="s">
        <v>5109</v>
      </c>
      <c r="D905" s="743" t="s">
        <v>7937</v>
      </c>
      <c r="E905" s="744" t="s">
        <v>5150</v>
      </c>
      <c r="F905" s="662" t="s">
        <v>5106</v>
      </c>
      <c r="G905" s="662" t="s">
        <v>5363</v>
      </c>
      <c r="H905" s="662" t="s">
        <v>593</v>
      </c>
      <c r="I905" s="662" t="s">
        <v>2925</v>
      </c>
      <c r="J905" s="662" t="s">
        <v>733</v>
      </c>
      <c r="K905" s="662" t="s">
        <v>5364</v>
      </c>
      <c r="L905" s="663">
        <v>30.17</v>
      </c>
      <c r="M905" s="663">
        <v>30.17</v>
      </c>
      <c r="N905" s="662">
        <v>1</v>
      </c>
      <c r="O905" s="745">
        <v>0.5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32</v>
      </c>
      <c r="B906" s="662" t="s">
        <v>592</v>
      </c>
      <c r="C906" s="662" t="s">
        <v>5109</v>
      </c>
      <c r="D906" s="743" t="s">
        <v>7937</v>
      </c>
      <c r="E906" s="744" t="s">
        <v>5150</v>
      </c>
      <c r="F906" s="662" t="s">
        <v>5106</v>
      </c>
      <c r="G906" s="662" t="s">
        <v>5363</v>
      </c>
      <c r="H906" s="662" t="s">
        <v>593</v>
      </c>
      <c r="I906" s="662" t="s">
        <v>732</v>
      </c>
      <c r="J906" s="662" t="s">
        <v>733</v>
      </c>
      <c r="K906" s="662" t="s">
        <v>5762</v>
      </c>
      <c r="L906" s="663">
        <v>34.19</v>
      </c>
      <c r="M906" s="663">
        <v>34.19</v>
      </c>
      <c r="N906" s="662">
        <v>1</v>
      </c>
      <c r="O906" s="745">
        <v>1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32</v>
      </c>
      <c r="B907" s="662" t="s">
        <v>592</v>
      </c>
      <c r="C907" s="662" t="s">
        <v>5109</v>
      </c>
      <c r="D907" s="743" t="s">
        <v>7937</v>
      </c>
      <c r="E907" s="744" t="s">
        <v>5150</v>
      </c>
      <c r="F907" s="662" t="s">
        <v>5106</v>
      </c>
      <c r="G907" s="662" t="s">
        <v>5175</v>
      </c>
      <c r="H907" s="662" t="s">
        <v>2438</v>
      </c>
      <c r="I907" s="662" t="s">
        <v>2679</v>
      </c>
      <c r="J907" s="662" t="s">
        <v>2474</v>
      </c>
      <c r="K907" s="662" t="s">
        <v>4813</v>
      </c>
      <c r="L907" s="663">
        <v>407.55</v>
      </c>
      <c r="M907" s="663">
        <v>1222.6500000000001</v>
      </c>
      <c r="N907" s="662">
        <v>3</v>
      </c>
      <c r="O907" s="745">
        <v>1.5</v>
      </c>
      <c r="P907" s="663">
        <v>815.1</v>
      </c>
      <c r="Q907" s="678">
        <v>0.66666666666666663</v>
      </c>
      <c r="R907" s="662">
        <v>2</v>
      </c>
      <c r="S907" s="678">
        <v>0.66666666666666663</v>
      </c>
      <c r="T907" s="745">
        <v>1</v>
      </c>
      <c r="U907" s="701">
        <v>0.66666666666666663</v>
      </c>
    </row>
    <row r="908" spans="1:21" ht="14.4" customHeight="1" x14ac:dyDescent="0.3">
      <c r="A908" s="661">
        <v>32</v>
      </c>
      <c r="B908" s="662" t="s">
        <v>592</v>
      </c>
      <c r="C908" s="662" t="s">
        <v>5109</v>
      </c>
      <c r="D908" s="743" t="s">
        <v>7937</v>
      </c>
      <c r="E908" s="744" t="s">
        <v>5150</v>
      </c>
      <c r="F908" s="662" t="s">
        <v>5106</v>
      </c>
      <c r="G908" s="662" t="s">
        <v>5175</v>
      </c>
      <c r="H908" s="662" t="s">
        <v>2438</v>
      </c>
      <c r="I908" s="662" t="s">
        <v>2682</v>
      </c>
      <c r="J908" s="662" t="s">
        <v>2474</v>
      </c>
      <c r="K908" s="662" t="s">
        <v>4816</v>
      </c>
      <c r="L908" s="663">
        <v>543.39</v>
      </c>
      <c r="M908" s="663">
        <v>1630.17</v>
      </c>
      <c r="N908" s="662">
        <v>3</v>
      </c>
      <c r="O908" s="745">
        <v>1</v>
      </c>
      <c r="P908" s="663">
        <v>543.39</v>
      </c>
      <c r="Q908" s="678">
        <v>0.33333333333333331</v>
      </c>
      <c r="R908" s="662">
        <v>1</v>
      </c>
      <c r="S908" s="678">
        <v>0.33333333333333331</v>
      </c>
      <c r="T908" s="745">
        <v>0.5</v>
      </c>
      <c r="U908" s="701">
        <v>0.5</v>
      </c>
    </row>
    <row r="909" spans="1:21" ht="14.4" customHeight="1" x14ac:dyDescent="0.3">
      <c r="A909" s="661">
        <v>32</v>
      </c>
      <c r="B909" s="662" t="s">
        <v>592</v>
      </c>
      <c r="C909" s="662" t="s">
        <v>5109</v>
      </c>
      <c r="D909" s="743" t="s">
        <v>7937</v>
      </c>
      <c r="E909" s="744" t="s">
        <v>5150</v>
      </c>
      <c r="F909" s="662" t="s">
        <v>5106</v>
      </c>
      <c r="G909" s="662" t="s">
        <v>5175</v>
      </c>
      <c r="H909" s="662" t="s">
        <v>2438</v>
      </c>
      <c r="I909" s="662" t="s">
        <v>2477</v>
      </c>
      <c r="J909" s="662" t="s">
        <v>2474</v>
      </c>
      <c r="K909" s="662" t="s">
        <v>4818</v>
      </c>
      <c r="L909" s="663">
        <v>923.74</v>
      </c>
      <c r="M909" s="663">
        <v>2771.2200000000003</v>
      </c>
      <c r="N909" s="662">
        <v>3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32</v>
      </c>
      <c r="B910" s="662" t="s">
        <v>592</v>
      </c>
      <c r="C910" s="662" t="s">
        <v>5109</v>
      </c>
      <c r="D910" s="743" t="s">
        <v>7937</v>
      </c>
      <c r="E910" s="744" t="s">
        <v>5150</v>
      </c>
      <c r="F910" s="662" t="s">
        <v>5106</v>
      </c>
      <c r="G910" s="662" t="s">
        <v>5175</v>
      </c>
      <c r="H910" s="662" t="s">
        <v>2438</v>
      </c>
      <c r="I910" s="662" t="s">
        <v>2480</v>
      </c>
      <c r="J910" s="662" t="s">
        <v>2474</v>
      </c>
      <c r="K910" s="662" t="s">
        <v>4815</v>
      </c>
      <c r="L910" s="663">
        <v>1154.68</v>
      </c>
      <c r="M910" s="663">
        <v>2309.36</v>
      </c>
      <c r="N910" s="662">
        <v>2</v>
      </c>
      <c r="O910" s="745">
        <v>1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32</v>
      </c>
      <c r="B911" s="662" t="s">
        <v>592</v>
      </c>
      <c r="C911" s="662" t="s">
        <v>5109</v>
      </c>
      <c r="D911" s="743" t="s">
        <v>7937</v>
      </c>
      <c r="E911" s="744" t="s">
        <v>5150</v>
      </c>
      <c r="F911" s="662" t="s">
        <v>5106</v>
      </c>
      <c r="G911" s="662" t="s">
        <v>5175</v>
      </c>
      <c r="H911" s="662" t="s">
        <v>2438</v>
      </c>
      <c r="I911" s="662" t="s">
        <v>4144</v>
      </c>
      <c r="J911" s="662" t="s">
        <v>2557</v>
      </c>
      <c r="K911" s="662" t="s">
        <v>4812</v>
      </c>
      <c r="L911" s="663">
        <v>1385.62</v>
      </c>
      <c r="M911" s="663">
        <v>1385.62</v>
      </c>
      <c r="N911" s="662">
        <v>1</v>
      </c>
      <c r="O911" s="745">
        <v>0.5</v>
      </c>
      <c r="P911" s="663">
        <v>1385.62</v>
      </c>
      <c r="Q911" s="678">
        <v>1</v>
      </c>
      <c r="R911" s="662">
        <v>1</v>
      </c>
      <c r="S911" s="678">
        <v>1</v>
      </c>
      <c r="T911" s="745">
        <v>0.5</v>
      </c>
      <c r="U911" s="701">
        <v>1</v>
      </c>
    </row>
    <row r="912" spans="1:21" ht="14.4" customHeight="1" x14ac:dyDescent="0.3">
      <c r="A912" s="661">
        <v>32</v>
      </c>
      <c r="B912" s="662" t="s">
        <v>592</v>
      </c>
      <c r="C912" s="662" t="s">
        <v>5109</v>
      </c>
      <c r="D912" s="743" t="s">
        <v>7937</v>
      </c>
      <c r="E912" s="744" t="s">
        <v>5150</v>
      </c>
      <c r="F912" s="662" t="s">
        <v>5106</v>
      </c>
      <c r="G912" s="662" t="s">
        <v>5175</v>
      </c>
      <c r="H912" s="662" t="s">
        <v>2438</v>
      </c>
      <c r="I912" s="662" t="s">
        <v>2556</v>
      </c>
      <c r="J912" s="662" t="s">
        <v>2557</v>
      </c>
      <c r="K912" s="662" t="s">
        <v>4819</v>
      </c>
      <c r="L912" s="663">
        <v>1847.49</v>
      </c>
      <c r="M912" s="663">
        <v>3694.98</v>
      </c>
      <c r="N912" s="662">
        <v>2</v>
      </c>
      <c r="O912" s="745">
        <v>0.5</v>
      </c>
      <c r="P912" s="663">
        <v>3694.98</v>
      </c>
      <c r="Q912" s="678">
        <v>1</v>
      </c>
      <c r="R912" s="662">
        <v>2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32</v>
      </c>
      <c r="B913" s="662" t="s">
        <v>592</v>
      </c>
      <c r="C913" s="662" t="s">
        <v>5109</v>
      </c>
      <c r="D913" s="743" t="s">
        <v>7937</v>
      </c>
      <c r="E913" s="744" t="s">
        <v>5150</v>
      </c>
      <c r="F913" s="662" t="s">
        <v>5106</v>
      </c>
      <c r="G913" s="662" t="s">
        <v>5175</v>
      </c>
      <c r="H913" s="662" t="s">
        <v>2438</v>
      </c>
      <c r="I913" s="662" t="s">
        <v>2804</v>
      </c>
      <c r="J913" s="662" t="s">
        <v>2557</v>
      </c>
      <c r="K913" s="662" t="s">
        <v>4812</v>
      </c>
      <c r="L913" s="663">
        <v>1385.62</v>
      </c>
      <c r="M913" s="663">
        <v>2771.24</v>
      </c>
      <c r="N913" s="662">
        <v>2</v>
      </c>
      <c r="O913" s="745">
        <v>0.5</v>
      </c>
      <c r="P913" s="663">
        <v>2771.24</v>
      </c>
      <c r="Q913" s="678">
        <v>1</v>
      </c>
      <c r="R913" s="662">
        <v>2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32</v>
      </c>
      <c r="B914" s="662" t="s">
        <v>592</v>
      </c>
      <c r="C914" s="662" t="s">
        <v>5109</v>
      </c>
      <c r="D914" s="743" t="s">
        <v>7937</v>
      </c>
      <c r="E914" s="744" t="s">
        <v>5150</v>
      </c>
      <c r="F914" s="662" t="s">
        <v>5106</v>
      </c>
      <c r="G914" s="662" t="s">
        <v>5175</v>
      </c>
      <c r="H914" s="662" t="s">
        <v>2438</v>
      </c>
      <c r="I914" s="662" t="s">
        <v>2811</v>
      </c>
      <c r="J914" s="662" t="s">
        <v>2474</v>
      </c>
      <c r="K914" s="662" t="s">
        <v>4814</v>
      </c>
      <c r="L914" s="663">
        <v>815.1</v>
      </c>
      <c r="M914" s="663">
        <v>1630.2</v>
      </c>
      <c r="N914" s="662">
        <v>2</v>
      </c>
      <c r="O914" s="745">
        <v>0.5</v>
      </c>
      <c r="P914" s="663">
        <v>1630.2</v>
      </c>
      <c r="Q914" s="678">
        <v>1</v>
      </c>
      <c r="R914" s="662">
        <v>2</v>
      </c>
      <c r="S914" s="678">
        <v>1</v>
      </c>
      <c r="T914" s="745">
        <v>0.5</v>
      </c>
      <c r="U914" s="701">
        <v>1</v>
      </c>
    </row>
    <row r="915" spans="1:21" ht="14.4" customHeight="1" x14ac:dyDescent="0.3">
      <c r="A915" s="661">
        <v>32</v>
      </c>
      <c r="B915" s="662" t="s">
        <v>592</v>
      </c>
      <c r="C915" s="662" t="s">
        <v>5109</v>
      </c>
      <c r="D915" s="743" t="s">
        <v>7937</v>
      </c>
      <c r="E915" s="744" t="s">
        <v>5150</v>
      </c>
      <c r="F915" s="662" t="s">
        <v>5106</v>
      </c>
      <c r="G915" s="662" t="s">
        <v>5295</v>
      </c>
      <c r="H915" s="662" t="s">
        <v>593</v>
      </c>
      <c r="I915" s="662" t="s">
        <v>2944</v>
      </c>
      <c r="J915" s="662" t="s">
        <v>2945</v>
      </c>
      <c r="K915" s="662" t="s">
        <v>5296</v>
      </c>
      <c r="L915" s="663">
        <v>78.33</v>
      </c>
      <c r="M915" s="663">
        <v>469.97999999999996</v>
      </c>
      <c r="N915" s="662">
        <v>6</v>
      </c>
      <c r="O915" s="745">
        <v>3.5</v>
      </c>
      <c r="P915" s="663">
        <v>391.65</v>
      </c>
      <c r="Q915" s="678">
        <v>0.83333333333333337</v>
      </c>
      <c r="R915" s="662">
        <v>5</v>
      </c>
      <c r="S915" s="678">
        <v>0.83333333333333337</v>
      </c>
      <c r="T915" s="745">
        <v>3</v>
      </c>
      <c r="U915" s="701">
        <v>0.8571428571428571</v>
      </c>
    </row>
    <row r="916" spans="1:21" ht="14.4" customHeight="1" x14ac:dyDescent="0.3">
      <c r="A916" s="661">
        <v>32</v>
      </c>
      <c r="B916" s="662" t="s">
        <v>592</v>
      </c>
      <c r="C916" s="662" t="s">
        <v>5109</v>
      </c>
      <c r="D916" s="743" t="s">
        <v>7937</v>
      </c>
      <c r="E916" s="744" t="s">
        <v>5150</v>
      </c>
      <c r="F916" s="662" t="s">
        <v>5106</v>
      </c>
      <c r="G916" s="662" t="s">
        <v>5295</v>
      </c>
      <c r="H916" s="662" t="s">
        <v>593</v>
      </c>
      <c r="I916" s="662" t="s">
        <v>5297</v>
      </c>
      <c r="J916" s="662" t="s">
        <v>2945</v>
      </c>
      <c r="K916" s="662" t="s">
        <v>4935</v>
      </c>
      <c r="L916" s="663">
        <v>0</v>
      </c>
      <c r="M916" s="663">
        <v>0</v>
      </c>
      <c r="N916" s="662">
        <v>1</v>
      </c>
      <c r="O916" s="745">
        <v>1</v>
      </c>
      <c r="P916" s="663">
        <v>0</v>
      </c>
      <c r="Q916" s="678"/>
      <c r="R916" s="662">
        <v>1</v>
      </c>
      <c r="S916" s="678">
        <v>1</v>
      </c>
      <c r="T916" s="745">
        <v>1</v>
      </c>
      <c r="U916" s="701">
        <v>1</v>
      </c>
    </row>
    <row r="917" spans="1:21" ht="14.4" customHeight="1" x14ac:dyDescent="0.3">
      <c r="A917" s="661">
        <v>32</v>
      </c>
      <c r="B917" s="662" t="s">
        <v>592</v>
      </c>
      <c r="C917" s="662" t="s">
        <v>5109</v>
      </c>
      <c r="D917" s="743" t="s">
        <v>7937</v>
      </c>
      <c r="E917" s="744" t="s">
        <v>5150</v>
      </c>
      <c r="F917" s="662" t="s">
        <v>5106</v>
      </c>
      <c r="G917" s="662" t="s">
        <v>5176</v>
      </c>
      <c r="H917" s="662" t="s">
        <v>593</v>
      </c>
      <c r="I917" s="662" t="s">
        <v>5365</v>
      </c>
      <c r="J917" s="662" t="s">
        <v>5178</v>
      </c>
      <c r="K917" s="662" t="s">
        <v>830</v>
      </c>
      <c r="L917" s="663">
        <v>185.26</v>
      </c>
      <c r="M917" s="663">
        <v>370.52</v>
      </c>
      <c r="N917" s="662">
        <v>2</v>
      </c>
      <c r="O917" s="745">
        <v>1</v>
      </c>
      <c r="P917" s="663">
        <v>370.52</v>
      </c>
      <c r="Q917" s="678">
        <v>1</v>
      </c>
      <c r="R917" s="662">
        <v>2</v>
      </c>
      <c r="S917" s="678">
        <v>1</v>
      </c>
      <c r="T917" s="745">
        <v>1</v>
      </c>
      <c r="U917" s="701">
        <v>1</v>
      </c>
    </row>
    <row r="918" spans="1:21" ht="14.4" customHeight="1" x14ac:dyDescent="0.3">
      <c r="A918" s="661">
        <v>32</v>
      </c>
      <c r="B918" s="662" t="s">
        <v>592</v>
      </c>
      <c r="C918" s="662" t="s">
        <v>5109</v>
      </c>
      <c r="D918" s="743" t="s">
        <v>7937</v>
      </c>
      <c r="E918" s="744" t="s">
        <v>5150</v>
      </c>
      <c r="F918" s="662" t="s">
        <v>5106</v>
      </c>
      <c r="G918" s="662" t="s">
        <v>5176</v>
      </c>
      <c r="H918" s="662" t="s">
        <v>593</v>
      </c>
      <c r="I918" s="662" t="s">
        <v>5298</v>
      </c>
      <c r="J918" s="662" t="s">
        <v>826</v>
      </c>
      <c r="K918" s="662" t="s">
        <v>827</v>
      </c>
      <c r="L918" s="663">
        <v>57.64</v>
      </c>
      <c r="M918" s="663">
        <v>57.64</v>
      </c>
      <c r="N918" s="662">
        <v>1</v>
      </c>
      <c r="O918" s="745">
        <v>0.5</v>
      </c>
      <c r="P918" s="663">
        <v>57.64</v>
      </c>
      <c r="Q918" s="678">
        <v>1</v>
      </c>
      <c r="R918" s="662">
        <v>1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32</v>
      </c>
      <c r="B919" s="662" t="s">
        <v>592</v>
      </c>
      <c r="C919" s="662" t="s">
        <v>5109</v>
      </c>
      <c r="D919" s="743" t="s">
        <v>7937</v>
      </c>
      <c r="E919" s="744" t="s">
        <v>5150</v>
      </c>
      <c r="F919" s="662" t="s">
        <v>5106</v>
      </c>
      <c r="G919" s="662" t="s">
        <v>5176</v>
      </c>
      <c r="H919" s="662" t="s">
        <v>593</v>
      </c>
      <c r="I919" s="662" t="s">
        <v>829</v>
      </c>
      <c r="J919" s="662" t="s">
        <v>826</v>
      </c>
      <c r="K919" s="662" t="s">
        <v>830</v>
      </c>
      <c r="L919" s="663">
        <v>185.26</v>
      </c>
      <c r="M919" s="663">
        <v>370.52</v>
      </c>
      <c r="N919" s="662">
        <v>2</v>
      </c>
      <c r="O919" s="745">
        <v>1</v>
      </c>
      <c r="P919" s="663">
        <v>370.52</v>
      </c>
      <c r="Q919" s="678">
        <v>1</v>
      </c>
      <c r="R919" s="662">
        <v>2</v>
      </c>
      <c r="S919" s="678">
        <v>1</v>
      </c>
      <c r="T919" s="745">
        <v>1</v>
      </c>
      <c r="U919" s="701">
        <v>1</v>
      </c>
    </row>
    <row r="920" spans="1:21" ht="14.4" customHeight="1" x14ac:dyDescent="0.3">
      <c r="A920" s="661">
        <v>32</v>
      </c>
      <c r="B920" s="662" t="s">
        <v>592</v>
      </c>
      <c r="C920" s="662" t="s">
        <v>5109</v>
      </c>
      <c r="D920" s="743" t="s">
        <v>7937</v>
      </c>
      <c r="E920" s="744" t="s">
        <v>5150</v>
      </c>
      <c r="F920" s="662" t="s">
        <v>5106</v>
      </c>
      <c r="G920" s="662" t="s">
        <v>5465</v>
      </c>
      <c r="H920" s="662" t="s">
        <v>2438</v>
      </c>
      <c r="I920" s="662" t="s">
        <v>2590</v>
      </c>
      <c r="J920" s="662" t="s">
        <v>2588</v>
      </c>
      <c r="K920" s="662" t="s">
        <v>2591</v>
      </c>
      <c r="L920" s="663">
        <v>144.81</v>
      </c>
      <c r="M920" s="663">
        <v>144.81</v>
      </c>
      <c r="N920" s="662">
        <v>1</v>
      </c>
      <c r="O920" s="745">
        <v>0.5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32</v>
      </c>
      <c r="B921" s="662" t="s">
        <v>592</v>
      </c>
      <c r="C921" s="662" t="s">
        <v>5109</v>
      </c>
      <c r="D921" s="743" t="s">
        <v>7937</v>
      </c>
      <c r="E921" s="744" t="s">
        <v>5150</v>
      </c>
      <c r="F921" s="662" t="s">
        <v>5106</v>
      </c>
      <c r="G921" s="662" t="s">
        <v>5466</v>
      </c>
      <c r="H921" s="662" t="s">
        <v>2438</v>
      </c>
      <c r="I921" s="662" t="s">
        <v>2834</v>
      </c>
      <c r="J921" s="662" t="s">
        <v>2835</v>
      </c>
      <c r="K921" s="662" t="s">
        <v>2831</v>
      </c>
      <c r="L921" s="663">
        <v>127.34</v>
      </c>
      <c r="M921" s="663">
        <v>254.68</v>
      </c>
      <c r="N921" s="662">
        <v>2</v>
      </c>
      <c r="O921" s="745">
        <v>0.5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32</v>
      </c>
      <c r="B922" s="662" t="s">
        <v>592</v>
      </c>
      <c r="C922" s="662" t="s">
        <v>5109</v>
      </c>
      <c r="D922" s="743" t="s">
        <v>7937</v>
      </c>
      <c r="E922" s="744" t="s">
        <v>5150</v>
      </c>
      <c r="F922" s="662" t="s">
        <v>5106</v>
      </c>
      <c r="G922" s="662" t="s">
        <v>5466</v>
      </c>
      <c r="H922" s="662" t="s">
        <v>2438</v>
      </c>
      <c r="I922" s="662" t="s">
        <v>2832</v>
      </c>
      <c r="J922" s="662" t="s">
        <v>2833</v>
      </c>
      <c r="K922" s="662" t="s">
        <v>2831</v>
      </c>
      <c r="L922" s="663">
        <v>127.34</v>
      </c>
      <c r="M922" s="663">
        <v>254.68</v>
      </c>
      <c r="N922" s="662">
        <v>2</v>
      </c>
      <c r="O922" s="745">
        <v>0.5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32</v>
      </c>
      <c r="B923" s="662" t="s">
        <v>592</v>
      </c>
      <c r="C923" s="662" t="s">
        <v>5109</v>
      </c>
      <c r="D923" s="743" t="s">
        <v>7937</v>
      </c>
      <c r="E923" s="744" t="s">
        <v>5150</v>
      </c>
      <c r="F923" s="662" t="s">
        <v>5106</v>
      </c>
      <c r="G923" s="662" t="s">
        <v>5466</v>
      </c>
      <c r="H923" s="662" t="s">
        <v>2438</v>
      </c>
      <c r="I923" s="662" t="s">
        <v>2836</v>
      </c>
      <c r="J923" s="662" t="s">
        <v>2837</v>
      </c>
      <c r="K923" s="662" t="s">
        <v>2831</v>
      </c>
      <c r="L923" s="663">
        <v>127.34</v>
      </c>
      <c r="M923" s="663">
        <v>254.68</v>
      </c>
      <c r="N923" s="662">
        <v>2</v>
      </c>
      <c r="O923" s="745">
        <v>0.5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32</v>
      </c>
      <c r="B924" s="662" t="s">
        <v>592</v>
      </c>
      <c r="C924" s="662" t="s">
        <v>5109</v>
      </c>
      <c r="D924" s="743" t="s">
        <v>7937</v>
      </c>
      <c r="E924" s="744" t="s">
        <v>5150</v>
      </c>
      <c r="F924" s="662" t="s">
        <v>5106</v>
      </c>
      <c r="G924" s="662" t="s">
        <v>5179</v>
      </c>
      <c r="H924" s="662" t="s">
        <v>593</v>
      </c>
      <c r="I924" s="662" t="s">
        <v>1419</v>
      </c>
      <c r="J924" s="662" t="s">
        <v>5180</v>
      </c>
      <c r="K924" s="662" t="s">
        <v>5181</v>
      </c>
      <c r="L924" s="663">
        <v>99.11</v>
      </c>
      <c r="M924" s="663">
        <v>991.1</v>
      </c>
      <c r="N924" s="662">
        <v>10</v>
      </c>
      <c r="O924" s="745">
        <v>2.5</v>
      </c>
      <c r="P924" s="663">
        <v>991.1</v>
      </c>
      <c r="Q924" s="678">
        <v>1</v>
      </c>
      <c r="R924" s="662">
        <v>10</v>
      </c>
      <c r="S924" s="678">
        <v>1</v>
      </c>
      <c r="T924" s="745">
        <v>2.5</v>
      </c>
      <c r="U924" s="701">
        <v>1</v>
      </c>
    </row>
    <row r="925" spans="1:21" ht="14.4" customHeight="1" x14ac:dyDescent="0.3">
      <c r="A925" s="661">
        <v>32</v>
      </c>
      <c r="B925" s="662" t="s">
        <v>592</v>
      </c>
      <c r="C925" s="662" t="s">
        <v>5109</v>
      </c>
      <c r="D925" s="743" t="s">
        <v>7937</v>
      </c>
      <c r="E925" s="744" t="s">
        <v>5150</v>
      </c>
      <c r="F925" s="662" t="s">
        <v>5106</v>
      </c>
      <c r="G925" s="662" t="s">
        <v>5307</v>
      </c>
      <c r="H925" s="662" t="s">
        <v>593</v>
      </c>
      <c r="I925" s="662" t="s">
        <v>5308</v>
      </c>
      <c r="J925" s="662" t="s">
        <v>1356</v>
      </c>
      <c r="K925" s="662" t="s">
        <v>1357</v>
      </c>
      <c r="L925" s="663">
        <v>0</v>
      </c>
      <c r="M925" s="663">
        <v>0</v>
      </c>
      <c r="N925" s="662">
        <v>1</v>
      </c>
      <c r="O925" s="745">
        <v>0.5</v>
      </c>
      <c r="P925" s="663">
        <v>0</v>
      </c>
      <c r="Q925" s="678"/>
      <c r="R925" s="662">
        <v>1</v>
      </c>
      <c r="S925" s="678">
        <v>1</v>
      </c>
      <c r="T925" s="745">
        <v>0.5</v>
      </c>
      <c r="U925" s="701">
        <v>1</v>
      </c>
    </row>
    <row r="926" spans="1:21" ht="14.4" customHeight="1" x14ac:dyDescent="0.3">
      <c r="A926" s="661">
        <v>32</v>
      </c>
      <c r="B926" s="662" t="s">
        <v>592</v>
      </c>
      <c r="C926" s="662" t="s">
        <v>5109</v>
      </c>
      <c r="D926" s="743" t="s">
        <v>7937</v>
      </c>
      <c r="E926" s="744" t="s">
        <v>5150</v>
      </c>
      <c r="F926" s="662" t="s">
        <v>5106</v>
      </c>
      <c r="G926" s="662" t="s">
        <v>5309</v>
      </c>
      <c r="H926" s="662" t="s">
        <v>593</v>
      </c>
      <c r="I926" s="662" t="s">
        <v>910</v>
      </c>
      <c r="J926" s="662" t="s">
        <v>5310</v>
      </c>
      <c r="K926" s="662" t="s">
        <v>5268</v>
      </c>
      <c r="L926" s="663">
        <v>0</v>
      </c>
      <c r="M926" s="663">
        <v>0</v>
      </c>
      <c r="N926" s="662">
        <v>2</v>
      </c>
      <c r="O926" s="745">
        <v>0.5</v>
      </c>
      <c r="P926" s="663">
        <v>0</v>
      </c>
      <c r="Q926" s="678"/>
      <c r="R926" s="662">
        <v>2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32</v>
      </c>
      <c r="B927" s="662" t="s">
        <v>592</v>
      </c>
      <c r="C927" s="662" t="s">
        <v>5109</v>
      </c>
      <c r="D927" s="743" t="s">
        <v>7937</v>
      </c>
      <c r="E927" s="744" t="s">
        <v>5150</v>
      </c>
      <c r="F927" s="662" t="s">
        <v>5106</v>
      </c>
      <c r="G927" s="662" t="s">
        <v>5182</v>
      </c>
      <c r="H927" s="662" t="s">
        <v>593</v>
      </c>
      <c r="I927" s="662" t="s">
        <v>2981</v>
      </c>
      <c r="J927" s="662" t="s">
        <v>2409</v>
      </c>
      <c r="K927" s="662" t="s">
        <v>5763</v>
      </c>
      <c r="L927" s="663">
        <v>311.33999999999997</v>
      </c>
      <c r="M927" s="663">
        <v>311.33999999999997</v>
      </c>
      <c r="N927" s="662">
        <v>1</v>
      </c>
      <c r="O927" s="745">
        <v>1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32</v>
      </c>
      <c r="B928" s="662" t="s">
        <v>592</v>
      </c>
      <c r="C928" s="662" t="s">
        <v>5109</v>
      </c>
      <c r="D928" s="743" t="s">
        <v>7937</v>
      </c>
      <c r="E928" s="744" t="s">
        <v>5150</v>
      </c>
      <c r="F928" s="662" t="s">
        <v>5106</v>
      </c>
      <c r="G928" s="662" t="s">
        <v>5182</v>
      </c>
      <c r="H928" s="662" t="s">
        <v>593</v>
      </c>
      <c r="I928" s="662" t="s">
        <v>2928</v>
      </c>
      <c r="J928" s="662" t="s">
        <v>2409</v>
      </c>
      <c r="K928" s="662" t="s">
        <v>5313</v>
      </c>
      <c r="L928" s="663">
        <v>22.44</v>
      </c>
      <c r="M928" s="663">
        <v>22.44</v>
      </c>
      <c r="N928" s="662">
        <v>1</v>
      </c>
      <c r="O928" s="745">
        <v>0.5</v>
      </c>
      <c r="P928" s="663">
        <v>22.44</v>
      </c>
      <c r="Q928" s="678">
        <v>1</v>
      </c>
      <c r="R928" s="662">
        <v>1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32</v>
      </c>
      <c r="B929" s="662" t="s">
        <v>592</v>
      </c>
      <c r="C929" s="662" t="s">
        <v>5109</v>
      </c>
      <c r="D929" s="743" t="s">
        <v>7937</v>
      </c>
      <c r="E929" s="744" t="s">
        <v>5150</v>
      </c>
      <c r="F929" s="662" t="s">
        <v>5106</v>
      </c>
      <c r="G929" s="662" t="s">
        <v>5182</v>
      </c>
      <c r="H929" s="662" t="s">
        <v>593</v>
      </c>
      <c r="I929" s="662" t="s">
        <v>3023</v>
      </c>
      <c r="J929" s="662" t="s">
        <v>2978</v>
      </c>
      <c r="K929" s="662" t="s">
        <v>5314</v>
      </c>
      <c r="L929" s="663">
        <v>25.6</v>
      </c>
      <c r="M929" s="663">
        <v>25.6</v>
      </c>
      <c r="N929" s="662">
        <v>1</v>
      </c>
      <c r="O929" s="745">
        <v>0.5</v>
      </c>
      <c r="P929" s="663">
        <v>25.6</v>
      </c>
      <c r="Q929" s="678">
        <v>1</v>
      </c>
      <c r="R929" s="662">
        <v>1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32</v>
      </c>
      <c r="B930" s="662" t="s">
        <v>592</v>
      </c>
      <c r="C930" s="662" t="s">
        <v>5109</v>
      </c>
      <c r="D930" s="743" t="s">
        <v>7937</v>
      </c>
      <c r="E930" s="744" t="s">
        <v>5150</v>
      </c>
      <c r="F930" s="662" t="s">
        <v>5106</v>
      </c>
      <c r="G930" s="662" t="s">
        <v>5182</v>
      </c>
      <c r="H930" s="662" t="s">
        <v>593</v>
      </c>
      <c r="I930" s="662" t="s">
        <v>2977</v>
      </c>
      <c r="J930" s="662" t="s">
        <v>2978</v>
      </c>
      <c r="K930" s="662" t="s">
        <v>5183</v>
      </c>
      <c r="L930" s="663">
        <v>51.21</v>
      </c>
      <c r="M930" s="663">
        <v>51.21</v>
      </c>
      <c r="N930" s="662">
        <v>1</v>
      </c>
      <c r="O930" s="745">
        <v>0.5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32</v>
      </c>
      <c r="B931" s="662" t="s">
        <v>592</v>
      </c>
      <c r="C931" s="662" t="s">
        <v>5109</v>
      </c>
      <c r="D931" s="743" t="s">
        <v>7937</v>
      </c>
      <c r="E931" s="744" t="s">
        <v>5150</v>
      </c>
      <c r="F931" s="662" t="s">
        <v>5106</v>
      </c>
      <c r="G931" s="662" t="s">
        <v>5182</v>
      </c>
      <c r="H931" s="662" t="s">
        <v>593</v>
      </c>
      <c r="I931" s="662" t="s">
        <v>2408</v>
      </c>
      <c r="J931" s="662" t="s">
        <v>2409</v>
      </c>
      <c r="K931" s="662" t="s">
        <v>2410</v>
      </c>
      <c r="L931" s="663">
        <v>31.42</v>
      </c>
      <c r="M931" s="663">
        <v>31.42</v>
      </c>
      <c r="N931" s="662">
        <v>1</v>
      </c>
      <c r="O931" s="745">
        <v>0.5</v>
      </c>
      <c r="P931" s="663">
        <v>31.42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32</v>
      </c>
      <c r="B932" s="662" t="s">
        <v>592</v>
      </c>
      <c r="C932" s="662" t="s">
        <v>5109</v>
      </c>
      <c r="D932" s="743" t="s">
        <v>7937</v>
      </c>
      <c r="E932" s="744" t="s">
        <v>5150</v>
      </c>
      <c r="F932" s="662" t="s">
        <v>5106</v>
      </c>
      <c r="G932" s="662" t="s">
        <v>5473</v>
      </c>
      <c r="H932" s="662" t="s">
        <v>2438</v>
      </c>
      <c r="I932" s="662" t="s">
        <v>2639</v>
      </c>
      <c r="J932" s="662" t="s">
        <v>2640</v>
      </c>
      <c r="K932" s="662" t="s">
        <v>2641</v>
      </c>
      <c r="L932" s="663">
        <v>109.97</v>
      </c>
      <c r="M932" s="663">
        <v>109.97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32</v>
      </c>
      <c r="B933" s="662" t="s">
        <v>592</v>
      </c>
      <c r="C933" s="662" t="s">
        <v>5109</v>
      </c>
      <c r="D933" s="743" t="s">
        <v>7937</v>
      </c>
      <c r="E933" s="744" t="s">
        <v>5150</v>
      </c>
      <c r="F933" s="662" t="s">
        <v>5106</v>
      </c>
      <c r="G933" s="662" t="s">
        <v>5322</v>
      </c>
      <c r="H933" s="662" t="s">
        <v>2438</v>
      </c>
      <c r="I933" s="662" t="s">
        <v>2483</v>
      </c>
      <c r="J933" s="662" t="s">
        <v>2484</v>
      </c>
      <c r="K933" s="662" t="s">
        <v>2485</v>
      </c>
      <c r="L933" s="663">
        <v>31.32</v>
      </c>
      <c r="M933" s="663">
        <v>125.28</v>
      </c>
      <c r="N933" s="662">
        <v>4</v>
      </c>
      <c r="O933" s="745">
        <v>1.5</v>
      </c>
      <c r="P933" s="663">
        <v>62.64</v>
      </c>
      <c r="Q933" s="678">
        <v>0.5</v>
      </c>
      <c r="R933" s="662">
        <v>2</v>
      </c>
      <c r="S933" s="678">
        <v>0.5</v>
      </c>
      <c r="T933" s="745">
        <v>1</v>
      </c>
      <c r="U933" s="701">
        <v>0.66666666666666663</v>
      </c>
    </row>
    <row r="934" spans="1:21" ht="14.4" customHeight="1" x14ac:dyDescent="0.3">
      <c r="A934" s="661">
        <v>32</v>
      </c>
      <c r="B934" s="662" t="s">
        <v>592</v>
      </c>
      <c r="C934" s="662" t="s">
        <v>5109</v>
      </c>
      <c r="D934" s="743" t="s">
        <v>7937</v>
      </c>
      <c r="E934" s="744" t="s">
        <v>5150</v>
      </c>
      <c r="F934" s="662" t="s">
        <v>5106</v>
      </c>
      <c r="G934" s="662" t="s">
        <v>5330</v>
      </c>
      <c r="H934" s="662" t="s">
        <v>2438</v>
      </c>
      <c r="I934" s="662" t="s">
        <v>2755</v>
      </c>
      <c r="J934" s="662" t="s">
        <v>2756</v>
      </c>
      <c r="K934" s="662" t="s">
        <v>3488</v>
      </c>
      <c r="L934" s="663">
        <v>1427.23</v>
      </c>
      <c r="M934" s="663">
        <v>4281.6900000000005</v>
      </c>
      <c r="N934" s="662">
        <v>3</v>
      </c>
      <c r="O934" s="745">
        <v>1</v>
      </c>
      <c r="P934" s="663">
        <v>4281.6900000000005</v>
      </c>
      <c r="Q934" s="678">
        <v>1</v>
      </c>
      <c r="R934" s="662">
        <v>3</v>
      </c>
      <c r="S934" s="678">
        <v>1</v>
      </c>
      <c r="T934" s="745">
        <v>1</v>
      </c>
      <c r="U934" s="701">
        <v>1</v>
      </c>
    </row>
    <row r="935" spans="1:21" ht="14.4" customHeight="1" x14ac:dyDescent="0.3">
      <c r="A935" s="661">
        <v>32</v>
      </c>
      <c r="B935" s="662" t="s">
        <v>592</v>
      </c>
      <c r="C935" s="662" t="s">
        <v>5109</v>
      </c>
      <c r="D935" s="743" t="s">
        <v>7937</v>
      </c>
      <c r="E935" s="744" t="s">
        <v>5150</v>
      </c>
      <c r="F935" s="662" t="s">
        <v>5106</v>
      </c>
      <c r="G935" s="662" t="s">
        <v>5333</v>
      </c>
      <c r="H935" s="662" t="s">
        <v>2438</v>
      </c>
      <c r="I935" s="662" t="s">
        <v>3200</v>
      </c>
      <c r="J935" s="662" t="s">
        <v>3193</v>
      </c>
      <c r="K935" s="662" t="s">
        <v>4935</v>
      </c>
      <c r="L935" s="663">
        <v>14791.84</v>
      </c>
      <c r="M935" s="663">
        <v>44375.520000000004</v>
      </c>
      <c r="N935" s="662">
        <v>3</v>
      </c>
      <c r="O935" s="745">
        <v>1</v>
      </c>
      <c r="P935" s="663">
        <v>44375.520000000004</v>
      </c>
      <c r="Q935" s="678">
        <v>1</v>
      </c>
      <c r="R935" s="662">
        <v>3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32</v>
      </c>
      <c r="B936" s="662" t="s">
        <v>592</v>
      </c>
      <c r="C936" s="662" t="s">
        <v>5109</v>
      </c>
      <c r="D936" s="743" t="s">
        <v>7937</v>
      </c>
      <c r="E936" s="744" t="s">
        <v>5150</v>
      </c>
      <c r="F936" s="662" t="s">
        <v>5106</v>
      </c>
      <c r="G936" s="662" t="s">
        <v>5334</v>
      </c>
      <c r="H936" s="662" t="s">
        <v>2438</v>
      </c>
      <c r="I936" s="662" t="s">
        <v>2651</v>
      </c>
      <c r="J936" s="662" t="s">
        <v>4809</v>
      </c>
      <c r="K936" s="662" t="s">
        <v>4810</v>
      </c>
      <c r="L936" s="663">
        <v>120.61</v>
      </c>
      <c r="M936" s="663">
        <v>241.22</v>
      </c>
      <c r="N936" s="662">
        <v>2</v>
      </c>
      <c r="O936" s="745">
        <v>1.5</v>
      </c>
      <c r="P936" s="663">
        <v>120.61</v>
      </c>
      <c r="Q936" s="678">
        <v>0.5</v>
      </c>
      <c r="R936" s="662">
        <v>1</v>
      </c>
      <c r="S936" s="678">
        <v>0.5</v>
      </c>
      <c r="T936" s="745">
        <v>0.5</v>
      </c>
      <c r="U936" s="701">
        <v>0.33333333333333331</v>
      </c>
    </row>
    <row r="937" spans="1:21" ht="14.4" customHeight="1" x14ac:dyDescent="0.3">
      <c r="A937" s="661">
        <v>32</v>
      </c>
      <c r="B937" s="662" t="s">
        <v>592</v>
      </c>
      <c r="C937" s="662" t="s">
        <v>5109</v>
      </c>
      <c r="D937" s="743" t="s">
        <v>7937</v>
      </c>
      <c r="E937" s="744" t="s">
        <v>5150</v>
      </c>
      <c r="F937" s="662" t="s">
        <v>5106</v>
      </c>
      <c r="G937" s="662" t="s">
        <v>5583</v>
      </c>
      <c r="H937" s="662" t="s">
        <v>593</v>
      </c>
      <c r="I937" s="662" t="s">
        <v>5764</v>
      </c>
      <c r="J937" s="662" t="s">
        <v>5668</v>
      </c>
      <c r="K937" s="662" t="s">
        <v>2244</v>
      </c>
      <c r="L937" s="663">
        <v>0</v>
      </c>
      <c r="M937" s="663">
        <v>0</v>
      </c>
      <c r="N937" s="662">
        <v>1</v>
      </c>
      <c r="O937" s="745">
        <v>0.5</v>
      </c>
      <c r="P937" s="663">
        <v>0</v>
      </c>
      <c r="Q937" s="678"/>
      <c r="R937" s="662">
        <v>1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32</v>
      </c>
      <c r="B938" s="662" t="s">
        <v>592</v>
      </c>
      <c r="C938" s="662" t="s">
        <v>5109</v>
      </c>
      <c r="D938" s="743" t="s">
        <v>7937</v>
      </c>
      <c r="E938" s="744" t="s">
        <v>5150</v>
      </c>
      <c r="F938" s="662" t="s">
        <v>5106</v>
      </c>
      <c r="G938" s="662" t="s">
        <v>5583</v>
      </c>
      <c r="H938" s="662" t="s">
        <v>593</v>
      </c>
      <c r="I938" s="662" t="s">
        <v>2242</v>
      </c>
      <c r="J938" s="662" t="s">
        <v>2243</v>
      </c>
      <c r="K938" s="662" t="s">
        <v>2244</v>
      </c>
      <c r="L938" s="663">
        <v>0</v>
      </c>
      <c r="M938" s="663">
        <v>0</v>
      </c>
      <c r="N938" s="662">
        <v>1</v>
      </c>
      <c r="O938" s="745">
        <v>1</v>
      </c>
      <c r="P938" s="663">
        <v>0</v>
      </c>
      <c r="Q938" s="678"/>
      <c r="R938" s="662">
        <v>1</v>
      </c>
      <c r="S938" s="678">
        <v>1</v>
      </c>
      <c r="T938" s="745">
        <v>1</v>
      </c>
      <c r="U938" s="701">
        <v>1</v>
      </c>
    </row>
    <row r="939" spans="1:21" ht="14.4" customHeight="1" x14ac:dyDescent="0.3">
      <c r="A939" s="661">
        <v>32</v>
      </c>
      <c r="B939" s="662" t="s">
        <v>592</v>
      </c>
      <c r="C939" s="662" t="s">
        <v>5109</v>
      </c>
      <c r="D939" s="743" t="s">
        <v>7937</v>
      </c>
      <c r="E939" s="744" t="s">
        <v>5150</v>
      </c>
      <c r="F939" s="662" t="s">
        <v>5108</v>
      </c>
      <c r="G939" s="662" t="s">
        <v>5339</v>
      </c>
      <c r="H939" s="662" t="s">
        <v>593</v>
      </c>
      <c r="I939" s="662" t="s">
        <v>5340</v>
      </c>
      <c r="J939" s="662" t="s">
        <v>5341</v>
      </c>
      <c r="K939" s="662" t="s">
        <v>5342</v>
      </c>
      <c r="L939" s="663">
        <v>1000</v>
      </c>
      <c r="M939" s="663">
        <v>2000</v>
      </c>
      <c r="N939" s="662">
        <v>2</v>
      </c>
      <c r="O939" s="745">
        <v>2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32</v>
      </c>
      <c r="B940" s="662" t="s">
        <v>592</v>
      </c>
      <c r="C940" s="662" t="s">
        <v>5111</v>
      </c>
      <c r="D940" s="743" t="s">
        <v>7938</v>
      </c>
      <c r="E940" s="744" t="s">
        <v>5120</v>
      </c>
      <c r="F940" s="662" t="s">
        <v>5106</v>
      </c>
      <c r="G940" s="662" t="s">
        <v>5765</v>
      </c>
      <c r="H940" s="662" t="s">
        <v>593</v>
      </c>
      <c r="I940" s="662" t="s">
        <v>5766</v>
      </c>
      <c r="J940" s="662" t="s">
        <v>5767</v>
      </c>
      <c r="K940" s="662" t="s">
        <v>5089</v>
      </c>
      <c r="L940" s="663">
        <v>96.84</v>
      </c>
      <c r="M940" s="663">
        <v>96.84</v>
      </c>
      <c r="N940" s="662">
        <v>1</v>
      </c>
      <c r="O940" s="745">
        <v>1</v>
      </c>
      <c r="P940" s="663">
        <v>96.84</v>
      </c>
      <c r="Q940" s="678">
        <v>1</v>
      </c>
      <c r="R940" s="662">
        <v>1</v>
      </c>
      <c r="S940" s="678">
        <v>1</v>
      </c>
      <c r="T940" s="745">
        <v>1</v>
      </c>
      <c r="U940" s="701">
        <v>1</v>
      </c>
    </row>
    <row r="941" spans="1:21" ht="14.4" customHeight="1" x14ac:dyDescent="0.3">
      <c r="A941" s="661">
        <v>32</v>
      </c>
      <c r="B941" s="662" t="s">
        <v>592</v>
      </c>
      <c r="C941" s="662" t="s">
        <v>5111</v>
      </c>
      <c r="D941" s="743" t="s">
        <v>7938</v>
      </c>
      <c r="E941" s="744" t="s">
        <v>5120</v>
      </c>
      <c r="F941" s="662" t="s">
        <v>5106</v>
      </c>
      <c r="G941" s="662" t="s">
        <v>5151</v>
      </c>
      <c r="H941" s="662" t="s">
        <v>593</v>
      </c>
      <c r="I941" s="662" t="s">
        <v>1618</v>
      </c>
      <c r="J941" s="662" t="s">
        <v>1619</v>
      </c>
      <c r="K941" s="662" t="s">
        <v>1577</v>
      </c>
      <c r="L941" s="663">
        <v>263.26</v>
      </c>
      <c r="M941" s="663">
        <v>43701.159999999982</v>
      </c>
      <c r="N941" s="662">
        <v>166</v>
      </c>
      <c r="O941" s="745">
        <v>46</v>
      </c>
      <c r="P941" s="663">
        <v>38172.699999999983</v>
      </c>
      <c r="Q941" s="678">
        <v>0.87349397590361444</v>
      </c>
      <c r="R941" s="662">
        <v>145</v>
      </c>
      <c r="S941" s="678">
        <v>0.87349397590361444</v>
      </c>
      <c r="T941" s="745">
        <v>40.5</v>
      </c>
      <c r="U941" s="701">
        <v>0.88043478260869568</v>
      </c>
    </row>
    <row r="942" spans="1:21" ht="14.4" customHeight="1" x14ac:dyDescent="0.3">
      <c r="A942" s="661">
        <v>32</v>
      </c>
      <c r="B942" s="662" t="s">
        <v>592</v>
      </c>
      <c r="C942" s="662" t="s">
        <v>5111</v>
      </c>
      <c r="D942" s="743" t="s">
        <v>7938</v>
      </c>
      <c r="E942" s="744" t="s">
        <v>5120</v>
      </c>
      <c r="F942" s="662" t="s">
        <v>5106</v>
      </c>
      <c r="G942" s="662" t="s">
        <v>5151</v>
      </c>
      <c r="H942" s="662" t="s">
        <v>593</v>
      </c>
      <c r="I942" s="662" t="s">
        <v>1699</v>
      </c>
      <c r="J942" s="662" t="s">
        <v>1700</v>
      </c>
      <c r="K942" s="662" t="s">
        <v>5152</v>
      </c>
      <c r="L942" s="663">
        <v>1295.6400000000001</v>
      </c>
      <c r="M942" s="663">
        <v>7773.8400000000011</v>
      </c>
      <c r="N942" s="662">
        <v>6</v>
      </c>
      <c r="O942" s="745">
        <v>3</v>
      </c>
      <c r="P942" s="663">
        <v>7773.8400000000011</v>
      </c>
      <c r="Q942" s="678">
        <v>1</v>
      </c>
      <c r="R942" s="662">
        <v>6</v>
      </c>
      <c r="S942" s="678">
        <v>1</v>
      </c>
      <c r="T942" s="745">
        <v>3</v>
      </c>
      <c r="U942" s="701">
        <v>1</v>
      </c>
    </row>
    <row r="943" spans="1:21" ht="14.4" customHeight="1" x14ac:dyDescent="0.3">
      <c r="A943" s="661">
        <v>32</v>
      </c>
      <c r="B943" s="662" t="s">
        <v>592</v>
      </c>
      <c r="C943" s="662" t="s">
        <v>5111</v>
      </c>
      <c r="D943" s="743" t="s">
        <v>7938</v>
      </c>
      <c r="E943" s="744" t="s">
        <v>5120</v>
      </c>
      <c r="F943" s="662" t="s">
        <v>5106</v>
      </c>
      <c r="G943" s="662" t="s">
        <v>5151</v>
      </c>
      <c r="H943" s="662" t="s">
        <v>593</v>
      </c>
      <c r="I943" s="662" t="s">
        <v>5153</v>
      </c>
      <c r="J943" s="662" t="s">
        <v>1474</v>
      </c>
      <c r="K943" s="662" t="s">
        <v>5154</v>
      </c>
      <c r="L943" s="663">
        <v>0</v>
      </c>
      <c r="M943" s="663">
        <v>0</v>
      </c>
      <c r="N943" s="662">
        <v>3</v>
      </c>
      <c r="O943" s="745">
        <v>1</v>
      </c>
      <c r="P943" s="663">
        <v>0</v>
      </c>
      <c r="Q943" s="678"/>
      <c r="R943" s="662">
        <v>2</v>
      </c>
      <c r="S943" s="678">
        <v>0.66666666666666663</v>
      </c>
      <c r="T943" s="745">
        <v>0.5</v>
      </c>
      <c r="U943" s="701">
        <v>0.5</v>
      </c>
    </row>
    <row r="944" spans="1:21" ht="14.4" customHeight="1" x14ac:dyDescent="0.3">
      <c r="A944" s="661">
        <v>32</v>
      </c>
      <c r="B944" s="662" t="s">
        <v>592</v>
      </c>
      <c r="C944" s="662" t="s">
        <v>5111</v>
      </c>
      <c r="D944" s="743" t="s">
        <v>7938</v>
      </c>
      <c r="E944" s="744" t="s">
        <v>5120</v>
      </c>
      <c r="F944" s="662" t="s">
        <v>5106</v>
      </c>
      <c r="G944" s="662" t="s">
        <v>5155</v>
      </c>
      <c r="H944" s="662" t="s">
        <v>593</v>
      </c>
      <c r="I944" s="662" t="s">
        <v>5768</v>
      </c>
      <c r="J944" s="662" t="s">
        <v>5412</v>
      </c>
      <c r="K944" s="662" t="s">
        <v>3770</v>
      </c>
      <c r="L944" s="663">
        <v>85.71</v>
      </c>
      <c r="M944" s="663">
        <v>514.26</v>
      </c>
      <c r="N944" s="662">
        <v>6</v>
      </c>
      <c r="O944" s="745">
        <v>4</v>
      </c>
      <c r="P944" s="663">
        <v>428.54999999999995</v>
      </c>
      <c r="Q944" s="678">
        <v>0.83333333333333326</v>
      </c>
      <c r="R944" s="662">
        <v>5</v>
      </c>
      <c r="S944" s="678">
        <v>0.83333333333333337</v>
      </c>
      <c r="T944" s="745">
        <v>3</v>
      </c>
      <c r="U944" s="701">
        <v>0.75</v>
      </c>
    </row>
    <row r="945" spans="1:21" ht="14.4" customHeight="1" x14ac:dyDescent="0.3">
      <c r="A945" s="661">
        <v>32</v>
      </c>
      <c r="B945" s="662" t="s">
        <v>592</v>
      </c>
      <c r="C945" s="662" t="s">
        <v>5111</v>
      </c>
      <c r="D945" s="743" t="s">
        <v>7938</v>
      </c>
      <c r="E945" s="744" t="s">
        <v>5120</v>
      </c>
      <c r="F945" s="662" t="s">
        <v>5106</v>
      </c>
      <c r="G945" s="662" t="s">
        <v>5155</v>
      </c>
      <c r="H945" s="662" t="s">
        <v>593</v>
      </c>
      <c r="I945" s="662" t="s">
        <v>5768</v>
      </c>
      <c r="J945" s="662" t="s">
        <v>5412</v>
      </c>
      <c r="K945" s="662" t="s">
        <v>3770</v>
      </c>
      <c r="L945" s="663">
        <v>72.55</v>
      </c>
      <c r="M945" s="663">
        <v>72.55</v>
      </c>
      <c r="N945" s="662">
        <v>1</v>
      </c>
      <c r="O945" s="745">
        <v>1</v>
      </c>
      <c r="P945" s="663">
        <v>72.55</v>
      </c>
      <c r="Q945" s="678">
        <v>1</v>
      </c>
      <c r="R945" s="662">
        <v>1</v>
      </c>
      <c r="S945" s="678">
        <v>1</v>
      </c>
      <c r="T945" s="745">
        <v>1</v>
      </c>
      <c r="U945" s="701">
        <v>1</v>
      </c>
    </row>
    <row r="946" spans="1:21" ht="14.4" customHeight="1" x14ac:dyDescent="0.3">
      <c r="A946" s="661">
        <v>32</v>
      </c>
      <c r="B946" s="662" t="s">
        <v>592</v>
      </c>
      <c r="C946" s="662" t="s">
        <v>5111</v>
      </c>
      <c r="D946" s="743" t="s">
        <v>7938</v>
      </c>
      <c r="E946" s="744" t="s">
        <v>5120</v>
      </c>
      <c r="F946" s="662" t="s">
        <v>5106</v>
      </c>
      <c r="G946" s="662" t="s">
        <v>5155</v>
      </c>
      <c r="H946" s="662" t="s">
        <v>593</v>
      </c>
      <c r="I946" s="662" t="s">
        <v>5344</v>
      </c>
      <c r="J946" s="662" t="s">
        <v>5197</v>
      </c>
      <c r="K946" s="662" t="s">
        <v>3770</v>
      </c>
      <c r="L946" s="663">
        <v>0</v>
      </c>
      <c r="M946" s="663">
        <v>0</v>
      </c>
      <c r="N946" s="662">
        <v>20</v>
      </c>
      <c r="O946" s="745">
        <v>12.5</v>
      </c>
      <c r="P946" s="663">
        <v>0</v>
      </c>
      <c r="Q946" s="678"/>
      <c r="R946" s="662">
        <v>10</v>
      </c>
      <c r="S946" s="678">
        <v>0.5</v>
      </c>
      <c r="T946" s="745">
        <v>6.5</v>
      </c>
      <c r="U946" s="701">
        <v>0.52</v>
      </c>
    </row>
    <row r="947" spans="1:21" ht="14.4" customHeight="1" x14ac:dyDescent="0.3">
      <c r="A947" s="661">
        <v>32</v>
      </c>
      <c r="B947" s="662" t="s">
        <v>592</v>
      </c>
      <c r="C947" s="662" t="s">
        <v>5111</v>
      </c>
      <c r="D947" s="743" t="s">
        <v>7938</v>
      </c>
      <c r="E947" s="744" t="s">
        <v>5120</v>
      </c>
      <c r="F947" s="662" t="s">
        <v>5106</v>
      </c>
      <c r="G947" s="662" t="s">
        <v>5155</v>
      </c>
      <c r="H947" s="662" t="s">
        <v>593</v>
      </c>
      <c r="I947" s="662" t="s">
        <v>720</v>
      </c>
      <c r="J947" s="662" t="s">
        <v>721</v>
      </c>
      <c r="K947" s="662" t="s">
        <v>5156</v>
      </c>
      <c r="L947" s="663">
        <v>40.58</v>
      </c>
      <c r="M947" s="663">
        <v>284.06</v>
      </c>
      <c r="N947" s="662">
        <v>7</v>
      </c>
      <c r="O947" s="745">
        <v>2</v>
      </c>
      <c r="P947" s="663">
        <v>121.74</v>
      </c>
      <c r="Q947" s="678">
        <v>0.42857142857142855</v>
      </c>
      <c r="R947" s="662">
        <v>3</v>
      </c>
      <c r="S947" s="678">
        <v>0.42857142857142855</v>
      </c>
      <c r="T947" s="745">
        <v>0.5</v>
      </c>
      <c r="U947" s="701">
        <v>0.25</v>
      </c>
    </row>
    <row r="948" spans="1:21" ht="14.4" customHeight="1" x14ac:dyDescent="0.3">
      <c r="A948" s="661">
        <v>32</v>
      </c>
      <c r="B948" s="662" t="s">
        <v>592</v>
      </c>
      <c r="C948" s="662" t="s">
        <v>5111</v>
      </c>
      <c r="D948" s="743" t="s">
        <v>7938</v>
      </c>
      <c r="E948" s="744" t="s">
        <v>5120</v>
      </c>
      <c r="F948" s="662" t="s">
        <v>5106</v>
      </c>
      <c r="G948" s="662" t="s">
        <v>5155</v>
      </c>
      <c r="H948" s="662" t="s">
        <v>593</v>
      </c>
      <c r="I948" s="662" t="s">
        <v>5195</v>
      </c>
      <c r="J948" s="662" t="s">
        <v>721</v>
      </c>
      <c r="K948" s="662" t="s">
        <v>5196</v>
      </c>
      <c r="L948" s="663">
        <v>0</v>
      </c>
      <c r="M948" s="663">
        <v>0</v>
      </c>
      <c r="N948" s="662">
        <v>1</v>
      </c>
      <c r="O948" s="745">
        <v>0.5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32</v>
      </c>
      <c r="B949" s="662" t="s">
        <v>592</v>
      </c>
      <c r="C949" s="662" t="s">
        <v>5111</v>
      </c>
      <c r="D949" s="743" t="s">
        <v>7938</v>
      </c>
      <c r="E949" s="744" t="s">
        <v>5120</v>
      </c>
      <c r="F949" s="662" t="s">
        <v>5106</v>
      </c>
      <c r="G949" s="662" t="s">
        <v>5155</v>
      </c>
      <c r="H949" s="662" t="s">
        <v>593</v>
      </c>
      <c r="I949" s="662" t="s">
        <v>5195</v>
      </c>
      <c r="J949" s="662" t="s">
        <v>721</v>
      </c>
      <c r="K949" s="662" t="s">
        <v>5196</v>
      </c>
      <c r="L949" s="663">
        <v>135.25</v>
      </c>
      <c r="M949" s="663">
        <v>541</v>
      </c>
      <c r="N949" s="662">
        <v>4</v>
      </c>
      <c r="O949" s="745">
        <v>3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32</v>
      </c>
      <c r="B950" s="662" t="s">
        <v>592</v>
      </c>
      <c r="C950" s="662" t="s">
        <v>5111</v>
      </c>
      <c r="D950" s="743" t="s">
        <v>7938</v>
      </c>
      <c r="E950" s="744" t="s">
        <v>5120</v>
      </c>
      <c r="F950" s="662" t="s">
        <v>5106</v>
      </c>
      <c r="G950" s="662" t="s">
        <v>5155</v>
      </c>
      <c r="H950" s="662" t="s">
        <v>593</v>
      </c>
      <c r="I950" s="662" t="s">
        <v>740</v>
      </c>
      <c r="J950" s="662" t="s">
        <v>5197</v>
      </c>
      <c r="K950" s="662" t="s">
        <v>1361</v>
      </c>
      <c r="L950" s="663">
        <v>36.270000000000003</v>
      </c>
      <c r="M950" s="663">
        <v>36.270000000000003</v>
      </c>
      <c r="N950" s="662">
        <v>1</v>
      </c>
      <c r="O950" s="745">
        <v>0.5</v>
      </c>
      <c r="P950" s="663">
        <v>36.270000000000003</v>
      </c>
      <c r="Q950" s="678">
        <v>1</v>
      </c>
      <c r="R950" s="662">
        <v>1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32</v>
      </c>
      <c r="B951" s="662" t="s">
        <v>592</v>
      </c>
      <c r="C951" s="662" t="s">
        <v>5111</v>
      </c>
      <c r="D951" s="743" t="s">
        <v>7938</v>
      </c>
      <c r="E951" s="744" t="s">
        <v>5120</v>
      </c>
      <c r="F951" s="662" t="s">
        <v>5106</v>
      </c>
      <c r="G951" s="662" t="s">
        <v>5155</v>
      </c>
      <c r="H951" s="662" t="s">
        <v>593</v>
      </c>
      <c r="I951" s="662" t="s">
        <v>5519</v>
      </c>
      <c r="J951" s="662" t="s">
        <v>5197</v>
      </c>
      <c r="K951" s="662" t="s">
        <v>1361</v>
      </c>
      <c r="L951" s="663">
        <v>42.85</v>
      </c>
      <c r="M951" s="663">
        <v>128.55000000000001</v>
      </c>
      <c r="N951" s="662">
        <v>3</v>
      </c>
      <c r="O951" s="745">
        <v>2.5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32</v>
      </c>
      <c r="B952" s="662" t="s">
        <v>592</v>
      </c>
      <c r="C952" s="662" t="s">
        <v>5111</v>
      </c>
      <c r="D952" s="743" t="s">
        <v>7938</v>
      </c>
      <c r="E952" s="744" t="s">
        <v>5120</v>
      </c>
      <c r="F952" s="662" t="s">
        <v>5106</v>
      </c>
      <c r="G952" s="662" t="s">
        <v>5413</v>
      </c>
      <c r="H952" s="662" t="s">
        <v>2438</v>
      </c>
      <c r="I952" s="662" t="s">
        <v>2575</v>
      </c>
      <c r="J952" s="662" t="s">
        <v>4976</v>
      </c>
      <c r="K952" s="662" t="s">
        <v>4977</v>
      </c>
      <c r="L952" s="663">
        <v>4.7</v>
      </c>
      <c r="M952" s="663">
        <v>4.7</v>
      </c>
      <c r="N952" s="662">
        <v>1</v>
      </c>
      <c r="O952" s="745">
        <v>0.5</v>
      </c>
      <c r="P952" s="663">
        <v>4.7</v>
      </c>
      <c r="Q952" s="678">
        <v>1</v>
      </c>
      <c r="R952" s="662">
        <v>1</v>
      </c>
      <c r="S952" s="678">
        <v>1</v>
      </c>
      <c r="T952" s="745">
        <v>0.5</v>
      </c>
      <c r="U952" s="701">
        <v>1</v>
      </c>
    </row>
    <row r="953" spans="1:21" ht="14.4" customHeight="1" x14ac:dyDescent="0.3">
      <c r="A953" s="661">
        <v>32</v>
      </c>
      <c r="B953" s="662" t="s">
        <v>592</v>
      </c>
      <c r="C953" s="662" t="s">
        <v>5111</v>
      </c>
      <c r="D953" s="743" t="s">
        <v>7938</v>
      </c>
      <c r="E953" s="744" t="s">
        <v>5120</v>
      </c>
      <c r="F953" s="662" t="s">
        <v>5106</v>
      </c>
      <c r="G953" s="662" t="s">
        <v>5413</v>
      </c>
      <c r="H953" s="662" t="s">
        <v>2438</v>
      </c>
      <c r="I953" s="662" t="s">
        <v>2706</v>
      </c>
      <c r="J953" s="662" t="s">
        <v>4978</v>
      </c>
      <c r="K953" s="662" t="s">
        <v>4979</v>
      </c>
      <c r="L953" s="663">
        <v>10.26</v>
      </c>
      <c r="M953" s="663">
        <v>10.26</v>
      </c>
      <c r="N953" s="662">
        <v>1</v>
      </c>
      <c r="O953" s="745">
        <v>0.5</v>
      </c>
      <c r="P953" s="663">
        <v>10.26</v>
      </c>
      <c r="Q953" s="678">
        <v>1</v>
      </c>
      <c r="R953" s="662">
        <v>1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32</v>
      </c>
      <c r="B954" s="662" t="s">
        <v>592</v>
      </c>
      <c r="C954" s="662" t="s">
        <v>5111</v>
      </c>
      <c r="D954" s="743" t="s">
        <v>7938</v>
      </c>
      <c r="E954" s="744" t="s">
        <v>5120</v>
      </c>
      <c r="F954" s="662" t="s">
        <v>5106</v>
      </c>
      <c r="G954" s="662" t="s">
        <v>5413</v>
      </c>
      <c r="H954" s="662" t="s">
        <v>593</v>
      </c>
      <c r="I954" s="662" t="s">
        <v>5769</v>
      </c>
      <c r="J954" s="662" t="s">
        <v>5770</v>
      </c>
      <c r="K954" s="662" t="s">
        <v>4977</v>
      </c>
      <c r="L954" s="663">
        <v>5.14</v>
      </c>
      <c r="M954" s="663">
        <v>10.28</v>
      </c>
      <c r="N954" s="662">
        <v>2</v>
      </c>
      <c r="O954" s="745">
        <v>2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32</v>
      </c>
      <c r="B955" s="662" t="s">
        <v>592</v>
      </c>
      <c r="C955" s="662" t="s">
        <v>5111</v>
      </c>
      <c r="D955" s="743" t="s">
        <v>7938</v>
      </c>
      <c r="E955" s="744" t="s">
        <v>5120</v>
      </c>
      <c r="F955" s="662" t="s">
        <v>5106</v>
      </c>
      <c r="G955" s="662" t="s">
        <v>5413</v>
      </c>
      <c r="H955" s="662" t="s">
        <v>593</v>
      </c>
      <c r="I955" s="662" t="s">
        <v>5769</v>
      </c>
      <c r="J955" s="662" t="s">
        <v>5770</v>
      </c>
      <c r="K955" s="662" t="s">
        <v>4977</v>
      </c>
      <c r="L955" s="663">
        <v>4.7</v>
      </c>
      <c r="M955" s="663">
        <v>28.200000000000003</v>
      </c>
      <c r="N955" s="662">
        <v>6</v>
      </c>
      <c r="O955" s="745">
        <v>4</v>
      </c>
      <c r="P955" s="663">
        <v>9.4</v>
      </c>
      <c r="Q955" s="678">
        <v>0.33333333333333331</v>
      </c>
      <c r="R955" s="662">
        <v>2</v>
      </c>
      <c r="S955" s="678">
        <v>0.33333333333333331</v>
      </c>
      <c r="T955" s="745">
        <v>2</v>
      </c>
      <c r="U955" s="701">
        <v>0.5</v>
      </c>
    </row>
    <row r="956" spans="1:21" ht="14.4" customHeight="1" x14ac:dyDescent="0.3">
      <c r="A956" s="661">
        <v>32</v>
      </c>
      <c r="B956" s="662" t="s">
        <v>592</v>
      </c>
      <c r="C956" s="662" t="s">
        <v>5111</v>
      </c>
      <c r="D956" s="743" t="s">
        <v>7938</v>
      </c>
      <c r="E956" s="744" t="s">
        <v>5120</v>
      </c>
      <c r="F956" s="662" t="s">
        <v>5106</v>
      </c>
      <c r="G956" s="662" t="s">
        <v>5771</v>
      </c>
      <c r="H956" s="662" t="s">
        <v>593</v>
      </c>
      <c r="I956" s="662" t="s">
        <v>5772</v>
      </c>
      <c r="J956" s="662" t="s">
        <v>5773</v>
      </c>
      <c r="K956" s="662" t="s">
        <v>5774</v>
      </c>
      <c r="L956" s="663">
        <v>4927.87</v>
      </c>
      <c r="M956" s="663">
        <v>4927.87</v>
      </c>
      <c r="N956" s="662">
        <v>1</v>
      </c>
      <c r="O956" s="745">
        <v>0.5</v>
      </c>
      <c r="P956" s="663">
        <v>4927.87</v>
      </c>
      <c r="Q956" s="678">
        <v>1</v>
      </c>
      <c r="R956" s="662">
        <v>1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32</v>
      </c>
      <c r="B957" s="662" t="s">
        <v>592</v>
      </c>
      <c r="C957" s="662" t="s">
        <v>5111</v>
      </c>
      <c r="D957" s="743" t="s">
        <v>7938</v>
      </c>
      <c r="E957" s="744" t="s">
        <v>5120</v>
      </c>
      <c r="F957" s="662" t="s">
        <v>5106</v>
      </c>
      <c r="G957" s="662" t="s">
        <v>5198</v>
      </c>
      <c r="H957" s="662" t="s">
        <v>2438</v>
      </c>
      <c r="I957" s="662" t="s">
        <v>2454</v>
      </c>
      <c r="J957" s="662" t="s">
        <v>2455</v>
      </c>
      <c r="K957" s="662" t="s">
        <v>4828</v>
      </c>
      <c r="L957" s="663">
        <v>72</v>
      </c>
      <c r="M957" s="663">
        <v>216</v>
      </c>
      <c r="N957" s="662">
        <v>3</v>
      </c>
      <c r="O957" s="745">
        <v>1.5</v>
      </c>
      <c r="P957" s="663">
        <v>216</v>
      </c>
      <c r="Q957" s="678">
        <v>1</v>
      </c>
      <c r="R957" s="662">
        <v>3</v>
      </c>
      <c r="S957" s="678">
        <v>1</v>
      </c>
      <c r="T957" s="745">
        <v>1.5</v>
      </c>
      <c r="U957" s="701">
        <v>1</v>
      </c>
    </row>
    <row r="958" spans="1:21" ht="14.4" customHeight="1" x14ac:dyDescent="0.3">
      <c r="A958" s="661">
        <v>32</v>
      </c>
      <c r="B958" s="662" t="s">
        <v>592</v>
      </c>
      <c r="C958" s="662" t="s">
        <v>5111</v>
      </c>
      <c r="D958" s="743" t="s">
        <v>7938</v>
      </c>
      <c r="E958" s="744" t="s">
        <v>5120</v>
      </c>
      <c r="F958" s="662" t="s">
        <v>5106</v>
      </c>
      <c r="G958" s="662" t="s">
        <v>5198</v>
      </c>
      <c r="H958" s="662" t="s">
        <v>2438</v>
      </c>
      <c r="I958" s="662" t="s">
        <v>5199</v>
      </c>
      <c r="J958" s="662" t="s">
        <v>2455</v>
      </c>
      <c r="K958" s="662" t="s">
        <v>5200</v>
      </c>
      <c r="L958" s="663">
        <v>144.01</v>
      </c>
      <c r="M958" s="663">
        <v>720.05</v>
      </c>
      <c r="N958" s="662">
        <v>5</v>
      </c>
      <c r="O958" s="745">
        <v>2.5</v>
      </c>
      <c r="P958" s="663">
        <v>576.04</v>
      </c>
      <c r="Q958" s="678">
        <v>0.8</v>
      </c>
      <c r="R958" s="662">
        <v>4</v>
      </c>
      <c r="S958" s="678">
        <v>0.8</v>
      </c>
      <c r="T958" s="745">
        <v>2</v>
      </c>
      <c r="U958" s="701">
        <v>0.8</v>
      </c>
    </row>
    <row r="959" spans="1:21" ht="14.4" customHeight="1" x14ac:dyDescent="0.3">
      <c r="A959" s="661">
        <v>32</v>
      </c>
      <c r="B959" s="662" t="s">
        <v>592</v>
      </c>
      <c r="C959" s="662" t="s">
        <v>5111</v>
      </c>
      <c r="D959" s="743" t="s">
        <v>7938</v>
      </c>
      <c r="E959" s="744" t="s">
        <v>5120</v>
      </c>
      <c r="F959" s="662" t="s">
        <v>5106</v>
      </c>
      <c r="G959" s="662" t="s">
        <v>5201</v>
      </c>
      <c r="H959" s="662" t="s">
        <v>593</v>
      </c>
      <c r="I959" s="662" t="s">
        <v>5628</v>
      </c>
      <c r="J959" s="662" t="s">
        <v>1182</v>
      </c>
      <c r="K959" s="662" t="s">
        <v>1186</v>
      </c>
      <c r="L959" s="663">
        <v>0</v>
      </c>
      <c r="M959" s="663">
        <v>0</v>
      </c>
      <c r="N959" s="662">
        <v>1</v>
      </c>
      <c r="O959" s="745">
        <v>0.5</v>
      </c>
      <c r="P959" s="663"/>
      <c r="Q959" s="678"/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32</v>
      </c>
      <c r="B960" s="662" t="s">
        <v>592</v>
      </c>
      <c r="C960" s="662" t="s">
        <v>5111</v>
      </c>
      <c r="D960" s="743" t="s">
        <v>7938</v>
      </c>
      <c r="E960" s="744" t="s">
        <v>5120</v>
      </c>
      <c r="F960" s="662" t="s">
        <v>5106</v>
      </c>
      <c r="G960" s="662" t="s">
        <v>5201</v>
      </c>
      <c r="H960" s="662" t="s">
        <v>593</v>
      </c>
      <c r="I960" s="662" t="s">
        <v>5775</v>
      </c>
      <c r="J960" s="662" t="s">
        <v>5776</v>
      </c>
      <c r="K960" s="662" t="s">
        <v>5070</v>
      </c>
      <c r="L960" s="663">
        <v>0</v>
      </c>
      <c r="M960" s="663">
        <v>0</v>
      </c>
      <c r="N960" s="662">
        <v>1</v>
      </c>
      <c r="O960" s="745">
        <v>0.5</v>
      </c>
      <c r="P960" s="663">
        <v>0</v>
      </c>
      <c r="Q960" s="678"/>
      <c r="R960" s="662">
        <v>1</v>
      </c>
      <c r="S960" s="678">
        <v>1</v>
      </c>
      <c r="T960" s="745">
        <v>0.5</v>
      </c>
      <c r="U960" s="701">
        <v>1</v>
      </c>
    </row>
    <row r="961" spans="1:21" ht="14.4" customHeight="1" x14ac:dyDescent="0.3">
      <c r="A961" s="661">
        <v>32</v>
      </c>
      <c r="B961" s="662" t="s">
        <v>592</v>
      </c>
      <c r="C961" s="662" t="s">
        <v>5111</v>
      </c>
      <c r="D961" s="743" t="s">
        <v>7938</v>
      </c>
      <c r="E961" s="744" t="s">
        <v>5120</v>
      </c>
      <c r="F961" s="662" t="s">
        <v>5106</v>
      </c>
      <c r="G961" s="662" t="s">
        <v>5157</v>
      </c>
      <c r="H961" s="662" t="s">
        <v>593</v>
      </c>
      <c r="I961" s="662" t="s">
        <v>5493</v>
      </c>
      <c r="J961" s="662" t="s">
        <v>2406</v>
      </c>
      <c r="K961" s="662" t="s">
        <v>5494</v>
      </c>
      <c r="L961" s="663">
        <v>154.36000000000001</v>
      </c>
      <c r="M961" s="663">
        <v>617.44000000000005</v>
      </c>
      <c r="N961" s="662">
        <v>4</v>
      </c>
      <c r="O961" s="745">
        <v>3</v>
      </c>
      <c r="P961" s="663">
        <v>617.44000000000005</v>
      </c>
      <c r="Q961" s="678">
        <v>1</v>
      </c>
      <c r="R961" s="662">
        <v>4</v>
      </c>
      <c r="S961" s="678">
        <v>1</v>
      </c>
      <c r="T961" s="745">
        <v>3</v>
      </c>
      <c r="U961" s="701">
        <v>1</v>
      </c>
    </row>
    <row r="962" spans="1:21" ht="14.4" customHeight="1" x14ac:dyDescent="0.3">
      <c r="A962" s="661">
        <v>32</v>
      </c>
      <c r="B962" s="662" t="s">
        <v>592</v>
      </c>
      <c r="C962" s="662" t="s">
        <v>5111</v>
      </c>
      <c r="D962" s="743" t="s">
        <v>7938</v>
      </c>
      <c r="E962" s="744" t="s">
        <v>5120</v>
      </c>
      <c r="F962" s="662" t="s">
        <v>5106</v>
      </c>
      <c r="G962" s="662" t="s">
        <v>5157</v>
      </c>
      <c r="H962" s="662" t="s">
        <v>2438</v>
      </c>
      <c r="I962" s="662" t="s">
        <v>3061</v>
      </c>
      <c r="J962" s="662" t="s">
        <v>2796</v>
      </c>
      <c r="K962" s="662" t="s">
        <v>4879</v>
      </c>
      <c r="L962" s="663">
        <v>150.04</v>
      </c>
      <c r="M962" s="663">
        <v>150.04</v>
      </c>
      <c r="N962" s="662">
        <v>1</v>
      </c>
      <c r="O962" s="745">
        <v>0.5</v>
      </c>
      <c r="P962" s="663">
        <v>150.04</v>
      </c>
      <c r="Q962" s="678">
        <v>1</v>
      </c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32</v>
      </c>
      <c r="B963" s="662" t="s">
        <v>592</v>
      </c>
      <c r="C963" s="662" t="s">
        <v>5111</v>
      </c>
      <c r="D963" s="743" t="s">
        <v>7938</v>
      </c>
      <c r="E963" s="744" t="s">
        <v>5120</v>
      </c>
      <c r="F963" s="662" t="s">
        <v>5106</v>
      </c>
      <c r="G963" s="662" t="s">
        <v>5157</v>
      </c>
      <c r="H963" s="662" t="s">
        <v>2438</v>
      </c>
      <c r="I963" s="662" t="s">
        <v>3061</v>
      </c>
      <c r="J963" s="662" t="s">
        <v>2796</v>
      </c>
      <c r="K963" s="662" t="s">
        <v>4879</v>
      </c>
      <c r="L963" s="663">
        <v>154.36000000000001</v>
      </c>
      <c r="M963" s="663">
        <v>1389.2400000000002</v>
      </c>
      <c r="N963" s="662">
        <v>9</v>
      </c>
      <c r="O963" s="745">
        <v>5.5</v>
      </c>
      <c r="P963" s="663">
        <v>1234.8800000000001</v>
      </c>
      <c r="Q963" s="678">
        <v>0.88888888888888884</v>
      </c>
      <c r="R963" s="662">
        <v>8</v>
      </c>
      <c r="S963" s="678">
        <v>0.88888888888888884</v>
      </c>
      <c r="T963" s="745">
        <v>5</v>
      </c>
      <c r="U963" s="701">
        <v>0.90909090909090906</v>
      </c>
    </row>
    <row r="964" spans="1:21" ht="14.4" customHeight="1" x14ac:dyDescent="0.3">
      <c r="A964" s="661">
        <v>32</v>
      </c>
      <c r="B964" s="662" t="s">
        <v>592</v>
      </c>
      <c r="C964" s="662" t="s">
        <v>5111</v>
      </c>
      <c r="D964" s="743" t="s">
        <v>7938</v>
      </c>
      <c r="E964" s="744" t="s">
        <v>5120</v>
      </c>
      <c r="F964" s="662" t="s">
        <v>5106</v>
      </c>
      <c r="G964" s="662" t="s">
        <v>5157</v>
      </c>
      <c r="H964" s="662" t="s">
        <v>2438</v>
      </c>
      <c r="I964" s="662" t="s">
        <v>4318</v>
      </c>
      <c r="J964" s="662" t="s">
        <v>5044</v>
      </c>
      <c r="K964" s="662" t="s">
        <v>4878</v>
      </c>
      <c r="L964" s="663">
        <v>149.52000000000001</v>
      </c>
      <c r="M964" s="663">
        <v>149.52000000000001</v>
      </c>
      <c r="N964" s="662">
        <v>1</v>
      </c>
      <c r="O964" s="745">
        <v>0.5</v>
      </c>
      <c r="P964" s="663">
        <v>149.52000000000001</v>
      </c>
      <c r="Q964" s="678">
        <v>1</v>
      </c>
      <c r="R964" s="662">
        <v>1</v>
      </c>
      <c r="S964" s="678">
        <v>1</v>
      </c>
      <c r="T964" s="745">
        <v>0.5</v>
      </c>
      <c r="U964" s="701">
        <v>1</v>
      </c>
    </row>
    <row r="965" spans="1:21" ht="14.4" customHeight="1" x14ac:dyDescent="0.3">
      <c r="A965" s="661">
        <v>32</v>
      </c>
      <c r="B965" s="662" t="s">
        <v>592</v>
      </c>
      <c r="C965" s="662" t="s">
        <v>5111</v>
      </c>
      <c r="D965" s="743" t="s">
        <v>7938</v>
      </c>
      <c r="E965" s="744" t="s">
        <v>5120</v>
      </c>
      <c r="F965" s="662" t="s">
        <v>5106</v>
      </c>
      <c r="G965" s="662" t="s">
        <v>5157</v>
      </c>
      <c r="H965" s="662" t="s">
        <v>2438</v>
      </c>
      <c r="I965" s="662" t="s">
        <v>2795</v>
      </c>
      <c r="J965" s="662" t="s">
        <v>2796</v>
      </c>
      <c r="K965" s="662" t="s">
        <v>4878</v>
      </c>
      <c r="L965" s="663">
        <v>225.06</v>
      </c>
      <c r="M965" s="663">
        <v>1800.48</v>
      </c>
      <c r="N965" s="662">
        <v>8</v>
      </c>
      <c r="O965" s="745">
        <v>4</v>
      </c>
      <c r="P965" s="663">
        <v>1800.48</v>
      </c>
      <c r="Q965" s="678">
        <v>1</v>
      </c>
      <c r="R965" s="662">
        <v>8</v>
      </c>
      <c r="S965" s="678">
        <v>1</v>
      </c>
      <c r="T965" s="745">
        <v>4</v>
      </c>
      <c r="U965" s="701">
        <v>1</v>
      </c>
    </row>
    <row r="966" spans="1:21" ht="14.4" customHeight="1" x14ac:dyDescent="0.3">
      <c r="A966" s="661">
        <v>32</v>
      </c>
      <c r="B966" s="662" t="s">
        <v>592</v>
      </c>
      <c r="C966" s="662" t="s">
        <v>5111</v>
      </c>
      <c r="D966" s="743" t="s">
        <v>7938</v>
      </c>
      <c r="E966" s="744" t="s">
        <v>5120</v>
      </c>
      <c r="F966" s="662" t="s">
        <v>5106</v>
      </c>
      <c r="G966" s="662" t="s">
        <v>5777</v>
      </c>
      <c r="H966" s="662" t="s">
        <v>593</v>
      </c>
      <c r="I966" s="662" t="s">
        <v>5778</v>
      </c>
      <c r="J966" s="662" t="s">
        <v>5779</v>
      </c>
      <c r="K966" s="662" t="s">
        <v>5780</v>
      </c>
      <c r="L966" s="663">
        <v>10277.59</v>
      </c>
      <c r="M966" s="663">
        <v>41110.36</v>
      </c>
      <c r="N966" s="662">
        <v>4</v>
      </c>
      <c r="O966" s="745">
        <v>2.5</v>
      </c>
      <c r="P966" s="663">
        <v>30832.77</v>
      </c>
      <c r="Q966" s="678">
        <v>0.75</v>
      </c>
      <c r="R966" s="662">
        <v>3</v>
      </c>
      <c r="S966" s="678">
        <v>0.75</v>
      </c>
      <c r="T966" s="745">
        <v>1.5</v>
      </c>
      <c r="U966" s="701">
        <v>0.6</v>
      </c>
    </row>
    <row r="967" spans="1:21" ht="14.4" customHeight="1" x14ac:dyDescent="0.3">
      <c r="A967" s="661">
        <v>32</v>
      </c>
      <c r="B967" s="662" t="s">
        <v>592</v>
      </c>
      <c r="C967" s="662" t="s">
        <v>5111</v>
      </c>
      <c r="D967" s="743" t="s">
        <v>7938</v>
      </c>
      <c r="E967" s="744" t="s">
        <v>5120</v>
      </c>
      <c r="F967" s="662" t="s">
        <v>5106</v>
      </c>
      <c r="G967" s="662" t="s">
        <v>5777</v>
      </c>
      <c r="H967" s="662" t="s">
        <v>593</v>
      </c>
      <c r="I967" s="662" t="s">
        <v>5778</v>
      </c>
      <c r="J967" s="662" t="s">
        <v>5779</v>
      </c>
      <c r="K967" s="662" t="s">
        <v>5780</v>
      </c>
      <c r="L967" s="663">
        <v>9989.3700000000008</v>
      </c>
      <c r="M967" s="663">
        <v>59936.22</v>
      </c>
      <c r="N967" s="662">
        <v>6</v>
      </c>
      <c r="O967" s="745">
        <v>3.5</v>
      </c>
      <c r="P967" s="663">
        <v>29968.11</v>
      </c>
      <c r="Q967" s="678">
        <v>0.5</v>
      </c>
      <c r="R967" s="662">
        <v>3</v>
      </c>
      <c r="S967" s="678">
        <v>0.5</v>
      </c>
      <c r="T967" s="745">
        <v>2</v>
      </c>
      <c r="U967" s="701">
        <v>0.5714285714285714</v>
      </c>
    </row>
    <row r="968" spans="1:21" ht="14.4" customHeight="1" x14ac:dyDescent="0.3">
      <c r="A968" s="661">
        <v>32</v>
      </c>
      <c r="B968" s="662" t="s">
        <v>592</v>
      </c>
      <c r="C968" s="662" t="s">
        <v>5111</v>
      </c>
      <c r="D968" s="743" t="s">
        <v>7938</v>
      </c>
      <c r="E968" s="744" t="s">
        <v>5120</v>
      </c>
      <c r="F968" s="662" t="s">
        <v>5106</v>
      </c>
      <c r="G968" s="662" t="s">
        <v>5777</v>
      </c>
      <c r="H968" s="662" t="s">
        <v>593</v>
      </c>
      <c r="I968" s="662" t="s">
        <v>5781</v>
      </c>
      <c r="J968" s="662" t="s">
        <v>5779</v>
      </c>
      <c r="K968" s="662" t="s">
        <v>5780</v>
      </c>
      <c r="L968" s="663">
        <v>9989.3700000000008</v>
      </c>
      <c r="M968" s="663">
        <v>9989.3700000000008</v>
      </c>
      <c r="N968" s="662">
        <v>1</v>
      </c>
      <c r="O968" s="745">
        <v>0.5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32</v>
      </c>
      <c r="B969" s="662" t="s">
        <v>592</v>
      </c>
      <c r="C969" s="662" t="s">
        <v>5111</v>
      </c>
      <c r="D969" s="743" t="s">
        <v>7938</v>
      </c>
      <c r="E969" s="744" t="s">
        <v>5120</v>
      </c>
      <c r="F969" s="662" t="s">
        <v>5106</v>
      </c>
      <c r="G969" s="662" t="s">
        <v>5782</v>
      </c>
      <c r="H969" s="662" t="s">
        <v>2438</v>
      </c>
      <c r="I969" s="662" t="s">
        <v>4225</v>
      </c>
      <c r="J969" s="662" t="s">
        <v>4226</v>
      </c>
      <c r="K969" s="662" t="s">
        <v>5016</v>
      </c>
      <c r="L969" s="663">
        <v>0</v>
      </c>
      <c r="M969" s="663">
        <v>0</v>
      </c>
      <c r="N969" s="662">
        <v>2</v>
      </c>
      <c r="O969" s="745">
        <v>1</v>
      </c>
      <c r="P969" s="663"/>
      <c r="Q969" s="678"/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32</v>
      </c>
      <c r="B970" s="662" t="s">
        <v>592</v>
      </c>
      <c r="C970" s="662" t="s">
        <v>5111</v>
      </c>
      <c r="D970" s="743" t="s">
        <v>7938</v>
      </c>
      <c r="E970" s="744" t="s">
        <v>5120</v>
      </c>
      <c r="F970" s="662" t="s">
        <v>5106</v>
      </c>
      <c r="G970" s="662" t="s">
        <v>5414</v>
      </c>
      <c r="H970" s="662" t="s">
        <v>593</v>
      </c>
      <c r="I970" s="662" t="s">
        <v>5783</v>
      </c>
      <c r="J970" s="662" t="s">
        <v>5784</v>
      </c>
      <c r="K970" s="662" t="s">
        <v>4626</v>
      </c>
      <c r="L970" s="663">
        <v>30.79</v>
      </c>
      <c r="M970" s="663">
        <v>61.58</v>
      </c>
      <c r="N970" s="662">
        <v>2</v>
      </c>
      <c r="O970" s="745">
        <v>1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32</v>
      </c>
      <c r="B971" s="662" t="s">
        <v>592</v>
      </c>
      <c r="C971" s="662" t="s">
        <v>5111</v>
      </c>
      <c r="D971" s="743" t="s">
        <v>7938</v>
      </c>
      <c r="E971" s="744" t="s">
        <v>5120</v>
      </c>
      <c r="F971" s="662" t="s">
        <v>5106</v>
      </c>
      <c r="G971" s="662" t="s">
        <v>5414</v>
      </c>
      <c r="H971" s="662" t="s">
        <v>593</v>
      </c>
      <c r="I971" s="662" t="s">
        <v>5785</v>
      </c>
      <c r="J971" s="662" t="s">
        <v>5416</v>
      </c>
      <c r="K971" s="662" t="s">
        <v>5786</v>
      </c>
      <c r="L971" s="663">
        <v>0</v>
      </c>
      <c r="M971" s="663">
        <v>0</v>
      </c>
      <c r="N971" s="662">
        <v>1</v>
      </c>
      <c r="O971" s="745">
        <v>1</v>
      </c>
      <c r="P971" s="663"/>
      <c r="Q971" s="678"/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32</v>
      </c>
      <c r="B972" s="662" t="s">
        <v>592</v>
      </c>
      <c r="C972" s="662" t="s">
        <v>5111</v>
      </c>
      <c r="D972" s="743" t="s">
        <v>7938</v>
      </c>
      <c r="E972" s="744" t="s">
        <v>5120</v>
      </c>
      <c r="F972" s="662" t="s">
        <v>5106</v>
      </c>
      <c r="G972" s="662" t="s">
        <v>5787</v>
      </c>
      <c r="H972" s="662" t="s">
        <v>2438</v>
      </c>
      <c r="I972" s="662" t="s">
        <v>5788</v>
      </c>
      <c r="J972" s="662" t="s">
        <v>2791</v>
      </c>
      <c r="K972" s="662" t="s">
        <v>2794</v>
      </c>
      <c r="L972" s="663">
        <v>353.18</v>
      </c>
      <c r="M972" s="663">
        <v>353.18</v>
      </c>
      <c r="N972" s="662">
        <v>1</v>
      </c>
      <c r="O972" s="745">
        <v>0.5</v>
      </c>
      <c r="P972" s="663">
        <v>353.18</v>
      </c>
      <c r="Q972" s="678">
        <v>1</v>
      </c>
      <c r="R972" s="662">
        <v>1</v>
      </c>
      <c r="S972" s="678">
        <v>1</v>
      </c>
      <c r="T972" s="745">
        <v>0.5</v>
      </c>
      <c r="U972" s="701">
        <v>1</v>
      </c>
    </row>
    <row r="973" spans="1:21" ht="14.4" customHeight="1" x14ac:dyDescent="0.3">
      <c r="A973" s="661">
        <v>32</v>
      </c>
      <c r="B973" s="662" t="s">
        <v>592</v>
      </c>
      <c r="C973" s="662" t="s">
        <v>5111</v>
      </c>
      <c r="D973" s="743" t="s">
        <v>7938</v>
      </c>
      <c r="E973" s="744" t="s">
        <v>5120</v>
      </c>
      <c r="F973" s="662" t="s">
        <v>5106</v>
      </c>
      <c r="G973" s="662" t="s">
        <v>5787</v>
      </c>
      <c r="H973" s="662" t="s">
        <v>2438</v>
      </c>
      <c r="I973" s="662" t="s">
        <v>4270</v>
      </c>
      <c r="J973" s="662" t="s">
        <v>4266</v>
      </c>
      <c r="K973" s="662" t="s">
        <v>2674</v>
      </c>
      <c r="L973" s="663">
        <v>176.59</v>
      </c>
      <c r="M973" s="663">
        <v>529.77</v>
      </c>
      <c r="N973" s="662">
        <v>3</v>
      </c>
      <c r="O973" s="745">
        <v>2.5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32</v>
      </c>
      <c r="B974" s="662" t="s">
        <v>592</v>
      </c>
      <c r="C974" s="662" t="s">
        <v>5111</v>
      </c>
      <c r="D974" s="743" t="s">
        <v>7938</v>
      </c>
      <c r="E974" s="744" t="s">
        <v>5120</v>
      </c>
      <c r="F974" s="662" t="s">
        <v>5106</v>
      </c>
      <c r="G974" s="662" t="s">
        <v>5787</v>
      </c>
      <c r="H974" s="662" t="s">
        <v>2438</v>
      </c>
      <c r="I974" s="662" t="s">
        <v>2793</v>
      </c>
      <c r="J974" s="662" t="s">
        <v>2791</v>
      </c>
      <c r="K974" s="662" t="s">
        <v>2794</v>
      </c>
      <c r="L974" s="663">
        <v>353.18</v>
      </c>
      <c r="M974" s="663">
        <v>353.18</v>
      </c>
      <c r="N974" s="662">
        <v>1</v>
      </c>
      <c r="O974" s="745">
        <v>0.5</v>
      </c>
      <c r="P974" s="663">
        <v>353.18</v>
      </c>
      <c r="Q974" s="678">
        <v>1</v>
      </c>
      <c r="R974" s="662">
        <v>1</v>
      </c>
      <c r="S974" s="678">
        <v>1</v>
      </c>
      <c r="T974" s="745">
        <v>0.5</v>
      </c>
      <c r="U974" s="701">
        <v>1</v>
      </c>
    </row>
    <row r="975" spans="1:21" ht="14.4" customHeight="1" x14ac:dyDescent="0.3">
      <c r="A975" s="661">
        <v>32</v>
      </c>
      <c r="B975" s="662" t="s">
        <v>592</v>
      </c>
      <c r="C975" s="662" t="s">
        <v>5111</v>
      </c>
      <c r="D975" s="743" t="s">
        <v>7938</v>
      </c>
      <c r="E975" s="744" t="s">
        <v>5120</v>
      </c>
      <c r="F975" s="662" t="s">
        <v>5106</v>
      </c>
      <c r="G975" s="662" t="s">
        <v>5787</v>
      </c>
      <c r="H975" s="662" t="s">
        <v>2438</v>
      </c>
      <c r="I975" s="662" t="s">
        <v>4151</v>
      </c>
      <c r="J975" s="662" t="s">
        <v>5035</v>
      </c>
      <c r="K975" s="662" t="s">
        <v>968</v>
      </c>
      <c r="L975" s="663">
        <v>62.46</v>
      </c>
      <c r="M975" s="663">
        <v>62.46</v>
      </c>
      <c r="N975" s="662">
        <v>1</v>
      </c>
      <c r="O975" s="745">
        <v>0.5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32</v>
      </c>
      <c r="B976" s="662" t="s">
        <v>592</v>
      </c>
      <c r="C976" s="662" t="s">
        <v>5111</v>
      </c>
      <c r="D976" s="743" t="s">
        <v>7938</v>
      </c>
      <c r="E976" s="744" t="s">
        <v>5120</v>
      </c>
      <c r="F976" s="662" t="s">
        <v>5106</v>
      </c>
      <c r="G976" s="662" t="s">
        <v>5787</v>
      </c>
      <c r="H976" s="662" t="s">
        <v>2438</v>
      </c>
      <c r="I976" s="662" t="s">
        <v>5789</v>
      </c>
      <c r="J976" s="662" t="s">
        <v>5035</v>
      </c>
      <c r="K976" s="662" t="s">
        <v>2253</v>
      </c>
      <c r="L976" s="663">
        <v>208.19</v>
      </c>
      <c r="M976" s="663">
        <v>208.19</v>
      </c>
      <c r="N976" s="662">
        <v>1</v>
      </c>
      <c r="O976" s="745">
        <v>1</v>
      </c>
      <c r="P976" s="663">
        <v>208.19</v>
      </c>
      <c r="Q976" s="678">
        <v>1</v>
      </c>
      <c r="R976" s="662">
        <v>1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32</v>
      </c>
      <c r="B977" s="662" t="s">
        <v>592</v>
      </c>
      <c r="C977" s="662" t="s">
        <v>5111</v>
      </c>
      <c r="D977" s="743" t="s">
        <v>7938</v>
      </c>
      <c r="E977" s="744" t="s">
        <v>5120</v>
      </c>
      <c r="F977" s="662" t="s">
        <v>5106</v>
      </c>
      <c r="G977" s="662" t="s">
        <v>5787</v>
      </c>
      <c r="H977" s="662" t="s">
        <v>2438</v>
      </c>
      <c r="I977" s="662" t="s">
        <v>5789</v>
      </c>
      <c r="J977" s="662" t="s">
        <v>5035</v>
      </c>
      <c r="K977" s="662" t="s">
        <v>2253</v>
      </c>
      <c r="L977" s="663">
        <v>196.21</v>
      </c>
      <c r="M977" s="663">
        <v>784.84</v>
      </c>
      <c r="N977" s="662">
        <v>4</v>
      </c>
      <c r="O977" s="745">
        <v>2</v>
      </c>
      <c r="P977" s="663">
        <v>588.63</v>
      </c>
      <c r="Q977" s="678">
        <v>0.75</v>
      </c>
      <c r="R977" s="662">
        <v>3</v>
      </c>
      <c r="S977" s="678">
        <v>0.75</v>
      </c>
      <c r="T977" s="745">
        <v>1.5</v>
      </c>
      <c r="U977" s="701">
        <v>0.75</v>
      </c>
    </row>
    <row r="978" spans="1:21" ht="14.4" customHeight="1" x14ac:dyDescent="0.3">
      <c r="A978" s="661">
        <v>32</v>
      </c>
      <c r="B978" s="662" t="s">
        <v>592</v>
      </c>
      <c r="C978" s="662" t="s">
        <v>5111</v>
      </c>
      <c r="D978" s="743" t="s">
        <v>7938</v>
      </c>
      <c r="E978" s="744" t="s">
        <v>5120</v>
      </c>
      <c r="F978" s="662" t="s">
        <v>5106</v>
      </c>
      <c r="G978" s="662" t="s">
        <v>5787</v>
      </c>
      <c r="H978" s="662" t="s">
        <v>2438</v>
      </c>
      <c r="I978" s="662" t="s">
        <v>2579</v>
      </c>
      <c r="J978" s="662" t="s">
        <v>4155</v>
      </c>
      <c r="K978" s="662" t="s">
        <v>1128</v>
      </c>
      <c r="L978" s="663">
        <v>117.73</v>
      </c>
      <c r="M978" s="663">
        <v>235.46</v>
      </c>
      <c r="N978" s="662">
        <v>2</v>
      </c>
      <c r="O978" s="745">
        <v>1</v>
      </c>
      <c r="P978" s="663">
        <v>235.46</v>
      </c>
      <c r="Q978" s="678">
        <v>1</v>
      </c>
      <c r="R978" s="662">
        <v>2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32</v>
      </c>
      <c r="B979" s="662" t="s">
        <v>592</v>
      </c>
      <c r="C979" s="662" t="s">
        <v>5111</v>
      </c>
      <c r="D979" s="743" t="s">
        <v>7938</v>
      </c>
      <c r="E979" s="744" t="s">
        <v>5120</v>
      </c>
      <c r="F979" s="662" t="s">
        <v>5106</v>
      </c>
      <c r="G979" s="662" t="s">
        <v>5630</v>
      </c>
      <c r="H979" s="662" t="s">
        <v>593</v>
      </c>
      <c r="I979" s="662" t="s">
        <v>5790</v>
      </c>
      <c r="J979" s="662" t="s">
        <v>5791</v>
      </c>
      <c r="K979" s="662" t="s">
        <v>5792</v>
      </c>
      <c r="L979" s="663">
        <v>16.38</v>
      </c>
      <c r="M979" s="663">
        <v>16.38</v>
      </c>
      <c r="N979" s="662">
        <v>1</v>
      </c>
      <c r="O979" s="745">
        <v>0.5</v>
      </c>
      <c r="P979" s="663">
        <v>16.38</v>
      </c>
      <c r="Q979" s="678">
        <v>1</v>
      </c>
      <c r="R979" s="662">
        <v>1</v>
      </c>
      <c r="S979" s="678">
        <v>1</v>
      </c>
      <c r="T979" s="745">
        <v>0.5</v>
      </c>
      <c r="U979" s="701">
        <v>1</v>
      </c>
    </row>
    <row r="980" spans="1:21" ht="14.4" customHeight="1" x14ac:dyDescent="0.3">
      <c r="A980" s="661">
        <v>32</v>
      </c>
      <c r="B980" s="662" t="s">
        <v>592</v>
      </c>
      <c r="C980" s="662" t="s">
        <v>5111</v>
      </c>
      <c r="D980" s="743" t="s">
        <v>7938</v>
      </c>
      <c r="E980" s="744" t="s">
        <v>5120</v>
      </c>
      <c r="F980" s="662" t="s">
        <v>5106</v>
      </c>
      <c r="G980" s="662" t="s">
        <v>5630</v>
      </c>
      <c r="H980" s="662" t="s">
        <v>2438</v>
      </c>
      <c r="I980" s="662" t="s">
        <v>2511</v>
      </c>
      <c r="J980" s="662" t="s">
        <v>2512</v>
      </c>
      <c r="K980" s="662" t="s">
        <v>1270</v>
      </c>
      <c r="L980" s="663">
        <v>35.11</v>
      </c>
      <c r="M980" s="663">
        <v>526.65000000000009</v>
      </c>
      <c r="N980" s="662">
        <v>15</v>
      </c>
      <c r="O980" s="745">
        <v>4</v>
      </c>
      <c r="P980" s="663">
        <v>526.65000000000009</v>
      </c>
      <c r="Q980" s="678">
        <v>1</v>
      </c>
      <c r="R980" s="662">
        <v>15</v>
      </c>
      <c r="S980" s="678">
        <v>1</v>
      </c>
      <c r="T980" s="745">
        <v>4</v>
      </c>
      <c r="U980" s="701">
        <v>1</v>
      </c>
    </row>
    <row r="981" spans="1:21" ht="14.4" customHeight="1" x14ac:dyDescent="0.3">
      <c r="A981" s="661">
        <v>32</v>
      </c>
      <c r="B981" s="662" t="s">
        <v>592</v>
      </c>
      <c r="C981" s="662" t="s">
        <v>5111</v>
      </c>
      <c r="D981" s="743" t="s">
        <v>7938</v>
      </c>
      <c r="E981" s="744" t="s">
        <v>5120</v>
      </c>
      <c r="F981" s="662" t="s">
        <v>5106</v>
      </c>
      <c r="G981" s="662" t="s">
        <v>5524</v>
      </c>
      <c r="H981" s="662" t="s">
        <v>593</v>
      </c>
      <c r="I981" s="662" t="s">
        <v>5793</v>
      </c>
      <c r="J981" s="662" t="s">
        <v>5794</v>
      </c>
      <c r="K981" s="662" t="s">
        <v>999</v>
      </c>
      <c r="L981" s="663">
        <v>86.03</v>
      </c>
      <c r="M981" s="663">
        <v>172.06</v>
      </c>
      <c r="N981" s="662">
        <v>2</v>
      </c>
      <c r="O981" s="745">
        <v>0.5</v>
      </c>
      <c r="P981" s="663">
        <v>172.06</v>
      </c>
      <c r="Q981" s="678">
        <v>1</v>
      </c>
      <c r="R981" s="662">
        <v>2</v>
      </c>
      <c r="S981" s="678">
        <v>1</v>
      </c>
      <c r="T981" s="745">
        <v>0.5</v>
      </c>
      <c r="U981" s="701">
        <v>1</v>
      </c>
    </row>
    <row r="982" spans="1:21" ht="14.4" customHeight="1" x14ac:dyDescent="0.3">
      <c r="A982" s="661">
        <v>32</v>
      </c>
      <c r="B982" s="662" t="s">
        <v>592</v>
      </c>
      <c r="C982" s="662" t="s">
        <v>5111</v>
      </c>
      <c r="D982" s="743" t="s">
        <v>7938</v>
      </c>
      <c r="E982" s="744" t="s">
        <v>5120</v>
      </c>
      <c r="F982" s="662" t="s">
        <v>5106</v>
      </c>
      <c r="G982" s="662" t="s">
        <v>5524</v>
      </c>
      <c r="H982" s="662" t="s">
        <v>593</v>
      </c>
      <c r="I982" s="662" t="s">
        <v>5795</v>
      </c>
      <c r="J982" s="662" t="s">
        <v>5794</v>
      </c>
      <c r="K982" s="662" t="s">
        <v>2608</v>
      </c>
      <c r="L982" s="663">
        <v>258.12</v>
      </c>
      <c r="M982" s="663">
        <v>258.12</v>
      </c>
      <c r="N982" s="662">
        <v>1</v>
      </c>
      <c r="O982" s="745">
        <v>1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32</v>
      </c>
      <c r="B983" s="662" t="s">
        <v>592</v>
      </c>
      <c r="C983" s="662" t="s">
        <v>5111</v>
      </c>
      <c r="D983" s="743" t="s">
        <v>7938</v>
      </c>
      <c r="E983" s="744" t="s">
        <v>5120</v>
      </c>
      <c r="F983" s="662" t="s">
        <v>5106</v>
      </c>
      <c r="G983" s="662" t="s">
        <v>5204</v>
      </c>
      <c r="H983" s="662" t="s">
        <v>593</v>
      </c>
      <c r="I983" s="662" t="s">
        <v>1009</v>
      </c>
      <c r="J983" s="662" t="s">
        <v>5205</v>
      </c>
      <c r="K983" s="662" t="s">
        <v>5206</v>
      </c>
      <c r="L983" s="663">
        <v>0</v>
      </c>
      <c r="M983" s="663">
        <v>0</v>
      </c>
      <c r="N983" s="662">
        <v>1</v>
      </c>
      <c r="O983" s="745">
        <v>1</v>
      </c>
      <c r="P983" s="663">
        <v>0</v>
      </c>
      <c r="Q983" s="678"/>
      <c r="R983" s="662">
        <v>1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32</v>
      </c>
      <c r="B984" s="662" t="s">
        <v>592</v>
      </c>
      <c r="C984" s="662" t="s">
        <v>5111</v>
      </c>
      <c r="D984" s="743" t="s">
        <v>7938</v>
      </c>
      <c r="E984" s="744" t="s">
        <v>5120</v>
      </c>
      <c r="F984" s="662" t="s">
        <v>5106</v>
      </c>
      <c r="G984" s="662" t="s">
        <v>5204</v>
      </c>
      <c r="H984" s="662" t="s">
        <v>593</v>
      </c>
      <c r="I984" s="662" t="s">
        <v>1013</v>
      </c>
      <c r="J984" s="662" t="s">
        <v>5796</v>
      </c>
      <c r="K984" s="662" t="s">
        <v>4168</v>
      </c>
      <c r="L984" s="663">
        <v>0</v>
      </c>
      <c r="M984" s="663">
        <v>0</v>
      </c>
      <c r="N984" s="662">
        <v>2</v>
      </c>
      <c r="O984" s="745">
        <v>2</v>
      </c>
      <c r="P984" s="663">
        <v>0</v>
      </c>
      <c r="Q984" s="678"/>
      <c r="R984" s="662">
        <v>1</v>
      </c>
      <c r="S984" s="678">
        <v>0.5</v>
      </c>
      <c r="T984" s="745">
        <v>1</v>
      </c>
      <c r="U984" s="701">
        <v>0.5</v>
      </c>
    </row>
    <row r="985" spans="1:21" ht="14.4" customHeight="1" x14ac:dyDescent="0.3">
      <c r="A985" s="661">
        <v>32</v>
      </c>
      <c r="B985" s="662" t="s">
        <v>592</v>
      </c>
      <c r="C985" s="662" t="s">
        <v>5111</v>
      </c>
      <c r="D985" s="743" t="s">
        <v>7938</v>
      </c>
      <c r="E985" s="744" t="s">
        <v>5120</v>
      </c>
      <c r="F985" s="662" t="s">
        <v>5106</v>
      </c>
      <c r="G985" s="662" t="s">
        <v>5207</v>
      </c>
      <c r="H985" s="662" t="s">
        <v>593</v>
      </c>
      <c r="I985" s="662" t="s">
        <v>2934</v>
      </c>
      <c r="J985" s="662" t="s">
        <v>2935</v>
      </c>
      <c r="K985" s="662" t="s">
        <v>2788</v>
      </c>
      <c r="L985" s="663">
        <v>170.52</v>
      </c>
      <c r="M985" s="663">
        <v>170.52</v>
      </c>
      <c r="N985" s="662">
        <v>1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32</v>
      </c>
      <c r="B986" s="662" t="s">
        <v>592</v>
      </c>
      <c r="C986" s="662" t="s">
        <v>5111</v>
      </c>
      <c r="D986" s="743" t="s">
        <v>7938</v>
      </c>
      <c r="E986" s="744" t="s">
        <v>5120</v>
      </c>
      <c r="F986" s="662" t="s">
        <v>5106</v>
      </c>
      <c r="G986" s="662" t="s">
        <v>5208</v>
      </c>
      <c r="H986" s="662" t="s">
        <v>2438</v>
      </c>
      <c r="I986" s="662" t="s">
        <v>2560</v>
      </c>
      <c r="J986" s="662" t="s">
        <v>2444</v>
      </c>
      <c r="K986" s="662" t="s">
        <v>968</v>
      </c>
      <c r="L986" s="663">
        <v>113.66</v>
      </c>
      <c r="M986" s="663">
        <v>113.66</v>
      </c>
      <c r="N986" s="662">
        <v>1</v>
      </c>
      <c r="O986" s="745">
        <v>0.5</v>
      </c>
      <c r="P986" s="663">
        <v>113.66</v>
      </c>
      <c r="Q986" s="678">
        <v>1</v>
      </c>
      <c r="R986" s="662">
        <v>1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32</v>
      </c>
      <c r="B987" s="662" t="s">
        <v>592</v>
      </c>
      <c r="C987" s="662" t="s">
        <v>5111</v>
      </c>
      <c r="D987" s="743" t="s">
        <v>7938</v>
      </c>
      <c r="E987" s="744" t="s">
        <v>5120</v>
      </c>
      <c r="F987" s="662" t="s">
        <v>5106</v>
      </c>
      <c r="G987" s="662" t="s">
        <v>5208</v>
      </c>
      <c r="H987" s="662" t="s">
        <v>593</v>
      </c>
      <c r="I987" s="662" t="s">
        <v>5797</v>
      </c>
      <c r="J987" s="662" t="s">
        <v>5798</v>
      </c>
      <c r="K987" s="662" t="s">
        <v>2244</v>
      </c>
      <c r="L987" s="663">
        <v>0</v>
      </c>
      <c r="M987" s="663">
        <v>0</v>
      </c>
      <c r="N987" s="662">
        <v>1</v>
      </c>
      <c r="O987" s="745">
        <v>0.5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32</v>
      </c>
      <c r="B988" s="662" t="s">
        <v>592</v>
      </c>
      <c r="C988" s="662" t="s">
        <v>5111</v>
      </c>
      <c r="D988" s="743" t="s">
        <v>7938</v>
      </c>
      <c r="E988" s="744" t="s">
        <v>5120</v>
      </c>
      <c r="F988" s="662" t="s">
        <v>5106</v>
      </c>
      <c r="G988" s="662" t="s">
        <v>5158</v>
      </c>
      <c r="H988" s="662" t="s">
        <v>2438</v>
      </c>
      <c r="I988" s="662" t="s">
        <v>5799</v>
      </c>
      <c r="J988" s="662" t="s">
        <v>2466</v>
      </c>
      <c r="K988" s="662" t="s">
        <v>1128</v>
      </c>
      <c r="L988" s="663">
        <v>132</v>
      </c>
      <c r="M988" s="663">
        <v>528</v>
      </c>
      <c r="N988" s="662">
        <v>4</v>
      </c>
      <c r="O988" s="745">
        <v>2</v>
      </c>
      <c r="P988" s="663">
        <v>396</v>
      </c>
      <c r="Q988" s="678">
        <v>0.75</v>
      </c>
      <c r="R988" s="662">
        <v>3</v>
      </c>
      <c r="S988" s="678">
        <v>0.75</v>
      </c>
      <c r="T988" s="745">
        <v>1</v>
      </c>
      <c r="U988" s="701">
        <v>0.5</v>
      </c>
    </row>
    <row r="989" spans="1:21" ht="14.4" customHeight="1" x14ac:dyDescent="0.3">
      <c r="A989" s="661">
        <v>32</v>
      </c>
      <c r="B989" s="662" t="s">
        <v>592</v>
      </c>
      <c r="C989" s="662" t="s">
        <v>5111</v>
      </c>
      <c r="D989" s="743" t="s">
        <v>7938</v>
      </c>
      <c r="E989" s="744" t="s">
        <v>5120</v>
      </c>
      <c r="F989" s="662" t="s">
        <v>5106</v>
      </c>
      <c r="G989" s="662" t="s">
        <v>5158</v>
      </c>
      <c r="H989" s="662" t="s">
        <v>2438</v>
      </c>
      <c r="I989" s="662" t="s">
        <v>2621</v>
      </c>
      <c r="J989" s="662" t="s">
        <v>2622</v>
      </c>
      <c r="K989" s="662" t="s">
        <v>968</v>
      </c>
      <c r="L989" s="663">
        <v>65.989999999999995</v>
      </c>
      <c r="M989" s="663">
        <v>1319.8</v>
      </c>
      <c r="N989" s="662">
        <v>20</v>
      </c>
      <c r="O989" s="745">
        <v>9</v>
      </c>
      <c r="P989" s="663">
        <v>1055.8399999999999</v>
      </c>
      <c r="Q989" s="678">
        <v>0.79999999999999993</v>
      </c>
      <c r="R989" s="662">
        <v>16</v>
      </c>
      <c r="S989" s="678">
        <v>0.8</v>
      </c>
      <c r="T989" s="745">
        <v>7</v>
      </c>
      <c r="U989" s="701">
        <v>0.77777777777777779</v>
      </c>
    </row>
    <row r="990" spans="1:21" ht="14.4" customHeight="1" x14ac:dyDescent="0.3">
      <c r="A990" s="661">
        <v>32</v>
      </c>
      <c r="B990" s="662" t="s">
        <v>592</v>
      </c>
      <c r="C990" s="662" t="s">
        <v>5111</v>
      </c>
      <c r="D990" s="743" t="s">
        <v>7938</v>
      </c>
      <c r="E990" s="744" t="s">
        <v>5120</v>
      </c>
      <c r="F990" s="662" t="s">
        <v>5106</v>
      </c>
      <c r="G990" s="662" t="s">
        <v>5158</v>
      </c>
      <c r="H990" s="662" t="s">
        <v>2438</v>
      </c>
      <c r="I990" s="662" t="s">
        <v>2715</v>
      </c>
      <c r="J990" s="662" t="s">
        <v>2466</v>
      </c>
      <c r="K990" s="662" t="s">
        <v>1128</v>
      </c>
      <c r="L990" s="663">
        <v>132</v>
      </c>
      <c r="M990" s="663">
        <v>264</v>
      </c>
      <c r="N990" s="662">
        <v>2</v>
      </c>
      <c r="O990" s="745">
        <v>1</v>
      </c>
      <c r="P990" s="663">
        <v>264</v>
      </c>
      <c r="Q990" s="678">
        <v>1</v>
      </c>
      <c r="R990" s="662">
        <v>2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32</v>
      </c>
      <c r="B991" s="662" t="s">
        <v>592</v>
      </c>
      <c r="C991" s="662" t="s">
        <v>5111</v>
      </c>
      <c r="D991" s="743" t="s">
        <v>7938</v>
      </c>
      <c r="E991" s="744" t="s">
        <v>5120</v>
      </c>
      <c r="F991" s="662" t="s">
        <v>5106</v>
      </c>
      <c r="G991" s="662" t="s">
        <v>5158</v>
      </c>
      <c r="H991" s="662" t="s">
        <v>2438</v>
      </c>
      <c r="I991" s="662" t="s">
        <v>2465</v>
      </c>
      <c r="J991" s="662" t="s">
        <v>2466</v>
      </c>
      <c r="K991" s="662" t="s">
        <v>2467</v>
      </c>
      <c r="L991" s="663">
        <v>264</v>
      </c>
      <c r="M991" s="663">
        <v>264</v>
      </c>
      <c r="N991" s="662">
        <v>1</v>
      </c>
      <c r="O991" s="745">
        <v>1</v>
      </c>
      <c r="P991" s="663">
        <v>264</v>
      </c>
      <c r="Q991" s="678">
        <v>1</v>
      </c>
      <c r="R991" s="662">
        <v>1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32</v>
      </c>
      <c r="B992" s="662" t="s">
        <v>592</v>
      </c>
      <c r="C992" s="662" t="s">
        <v>5111</v>
      </c>
      <c r="D992" s="743" t="s">
        <v>7938</v>
      </c>
      <c r="E992" s="744" t="s">
        <v>5120</v>
      </c>
      <c r="F992" s="662" t="s">
        <v>5106</v>
      </c>
      <c r="G992" s="662" t="s">
        <v>5158</v>
      </c>
      <c r="H992" s="662" t="s">
        <v>593</v>
      </c>
      <c r="I992" s="662" t="s">
        <v>5800</v>
      </c>
      <c r="J992" s="662" t="s">
        <v>2622</v>
      </c>
      <c r="K992" s="662" t="s">
        <v>4992</v>
      </c>
      <c r="L992" s="663">
        <v>0</v>
      </c>
      <c r="M992" s="663">
        <v>0</v>
      </c>
      <c r="N992" s="662">
        <v>1</v>
      </c>
      <c r="O992" s="745">
        <v>0.5</v>
      </c>
      <c r="P992" s="663">
        <v>0</v>
      </c>
      <c r="Q992" s="678"/>
      <c r="R992" s="662">
        <v>1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32</v>
      </c>
      <c r="B993" s="662" t="s">
        <v>592</v>
      </c>
      <c r="C993" s="662" t="s">
        <v>5111</v>
      </c>
      <c r="D993" s="743" t="s">
        <v>7938</v>
      </c>
      <c r="E993" s="744" t="s">
        <v>5120</v>
      </c>
      <c r="F993" s="662" t="s">
        <v>5106</v>
      </c>
      <c r="G993" s="662" t="s">
        <v>5158</v>
      </c>
      <c r="H993" s="662" t="s">
        <v>593</v>
      </c>
      <c r="I993" s="662" t="s">
        <v>5801</v>
      </c>
      <c r="J993" s="662" t="s">
        <v>5802</v>
      </c>
      <c r="K993" s="662" t="s">
        <v>968</v>
      </c>
      <c r="L993" s="663">
        <v>0</v>
      </c>
      <c r="M993" s="663">
        <v>0</v>
      </c>
      <c r="N993" s="662">
        <v>1</v>
      </c>
      <c r="O993" s="745">
        <v>0.5</v>
      </c>
      <c r="P993" s="663"/>
      <c r="Q993" s="678"/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32</v>
      </c>
      <c r="B994" s="662" t="s">
        <v>592</v>
      </c>
      <c r="C994" s="662" t="s">
        <v>5111</v>
      </c>
      <c r="D994" s="743" t="s">
        <v>7938</v>
      </c>
      <c r="E994" s="744" t="s">
        <v>5120</v>
      </c>
      <c r="F994" s="662" t="s">
        <v>5106</v>
      </c>
      <c r="G994" s="662" t="s">
        <v>5591</v>
      </c>
      <c r="H994" s="662" t="s">
        <v>593</v>
      </c>
      <c r="I994" s="662" t="s">
        <v>3400</v>
      </c>
      <c r="J994" s="662" t="s">
        <v>3401</v>
      </c>
      <c r="K994" s="662" t="s">
        <v>3402</v>
      </c>
      <c r="L994" s="663">
        <v>0</v>
      </c>
      <c r="M994" s="663">
        <v>0</v>
      </c>
      <c r="N994" s="662">
        <v>9</v>
      </c>
      <c r="O994" s="745">
        <v>5</v>
      </c>
      <c r="P994" s="663">
        <v>0</v>
      </c>
      <c r="Q994" s="678"/>
      <c r="R994" s="662">
        <v>9</v>
      </c>
      <c r="S994" s="678">
        <v>1</v>
      </c>
      <c r="T994" s="745">
        <v>5</v>
      </c>
      <c r="U994" s="701">
        <v>1</v>
      </c>
    </row>
    <row r="995" spans="1:21" ht="14.4" customHeight="1" x14ac:dyDescent="0.3">
      <c r="A995" s="661">
        <v>32</v>
      </c>
      <c r="B995" s="662" t="s">
        <v>592</v>
      </c>
      <c r="C995" s="662" t="s">
        <v>5111</v>
      </c>
      <c r="D995" s="743" t="s">
        <v>7938</v>
      </c>
      <c r="E995" s="744" t="s">
        <v>5120</v>
      </c>
      <c r="F995" s="662" t="s">
        <v>5106</v>
      </c>
      <c r="G995" s="662" t="s">
        <v>5384</v>
      </c>
      <c r="H995" s="662" t="s">
        <v>593</v>
      </c>
      <c r="I995" s="662" t="s">
        <v>1793</v>
      </c>
      <c r="J995" s="662" t="s">
        <v>1794</v>
      </c>
      <c r="K995" s="662" t="s">
        <v>5498</v>
      </c>
      <c r="L995" s="663">
        <v>1937.84</v>
      </c>
      <c r="M995" s="663">
        <v>5813.5199999999995</v>
      </c>
      <c r="N995" s="662">
        <v>3</v>
      </c>
      <c r="O995" s="745">
        <v>2.5</v>
      </c>
      <c r="P995" s="663">
        <v>1937.84</v>
      </c>
      <c r="Q995" s="678">
        <v>0.33333333333333337</v>
      </c>
      <c r="R995" s="662">
        <v>1</v>
      </c>
      <c r="S995" s="678">
        <v>0.33333333333333331</v>
      </c>
      <c r="T995" s="745">
        <v>1</v>
      </c>
      <c r="U995" s="701">
        <v>0.4</v>
      </c>
    </row>
    <row r="996" spans="1:21" ht="14.4" customHeight="1" x14ac:dyDescent="0.3">
      <c r="A996" s="661">
        <v>32</v>
      </c>
      <c r="B996" s="662" t="s">
        <v>592</v>
      </c>
      <c r="C996" s="662" t="s">
        <v>5111</v>
      </c>
      <c r="D996" s="743" t="s">
        <v>7938</v>
      </c>
      <c r="E996" s="744" t="s">
        <v>5120</v>
      </c>
      <c r="F996" s="662" t="s">
        <v>5106</v>
      </c>
      <c r="G996" s="662" t="s">
        <v>5610</v>
      </c>
      <c r="H996" s="662" t="s">
        <v>593</v>
      </c>
      <c r="I996" s="662" t="s">
        <v>1268</v>
      </c>
      <c r="J996" s="662" t="s">
        <v>841</v>
      </c>
      <c r="K996" s="662" t="s">
        <v>1270</v>
      </c>
      <c r="L996" s="663">
        <v>113.66</v>
      </c>
      <c r="M996" s="663">
        <v>227.32</v>
      </c>
      <c r="N996" s="662">
        <v>2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32</v>
      </c>
      <c r="B997" s="662" t="s">
        <v>592</v>
      </c>
      <c r="C997" s="662" t="s">
        <v>5111</v>
      </c>
      <c r="D997" s="743" t="s">
        <v>7938</v>
      </c>
      <c r="E997" s="744" t="s">
        <v>5120</v>
      </c>
      <c r="F997" s="662" t="s">
        <v>5106</v>
      </c>
      <c r="G997" s="662" t="s">
        <v>5610</v>
      </c>
      <c r="H997" s="662" t="s">
        <v>593</v>
      </c>
      <c r="I997" s="662" t="s">
        <v>5803</v>
      </c>
      <c r="J997" s="662" t="s">
        <v>841</v>
      </c>
      <c r="K997" s="662" t="s">
        <v>5442</v>
      </c>
      <c r="L997" s="663">
        <v>115.26</v>
      </c>
      <c r="M997" s="663">
        <v>115.26</v>
      </c>
      <c r="N997" s="662">
        <v>1</v>
      </c>
      <c r="O997" s="745">
        <v>0.5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32</v>
      </c>
      <c r="B998" s="662" t="s">
        <v>592</v>
      </c>
      <c r="C998" s="662" t="s">
        <v>5111</v>
      </c>
      <c r="D998" s="743" t="s">
        <v>7938</v>
      </c>
      <c r="E998" s="744" t="s">
        <v>5120</v>
      </c>
      <c r="F998" s="662" t="s">
        <v>5106</v>
      </c>
      <c r="G998" s="662" t="s">
        <v>5631</v>
      </c>
      <c r="H998" s="662" t="s">
        <v>593</v>
      </c>
      <c r="I998" s="662" t="s">
        <v>1599</v>
      </c>
      <c r="J998" s="662" t="s">
        <v>1234</v>
      </c>
      <c r="K998" s="662" t="s">
        <v>5804</v>
      </c>
      <c r="L998" s="663">
        <v>43.76</v>
      </c>
      <c r="M998" s="663">
        <v>43.76</v>
      </c>
      <c r="N998" s="662">
        <v>1</v>
      </c>
      <c r="O998" s="745">
        <v>1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32</v>
      </c>
      <c r="B999" s="662" t="s">
        <v>592</v>
      </c>
      <c r="C999" s="662" t="s">
        <v>5111</v>
      </c>
      <c r="D999" s="743" t="s">
        <v>7938</v>
      </c>
      <c r="E999" s="744" t="s">
        <v>5120</v>
      </c>
      <c r="F999" s="662" t="s">
        <v>5106</v>
      </c>
      <c r="G999" s="662" t="s">
        <v>5805</v>
      </c>
      <c r="H999" s="662" t="s">
        <v>593</v>
      </c>
      <c r="I999" s="662" t="s">
        <v>3494</v>
      </c>
      <c r="J999" s="662" t="s">
        <v>5806</v>
      </c>
      <c r="K999" s="662" t="s">
        <v>5290</v>
      </c>
      <c r="L999" s="663">
        <v>13.58</v>
      </c>
      <c r="M999" s="663">
        <v>135.80000000000001</v>
      </c>
      <c r="N999" s="662">
        <v>10</v>
      </c>
      <c r="O999" s="745">
        <v>3.5</v>
      </c>
      <c r="P999" s="663">
        <v>135.80000000000001</v>
      </c>
      <c r="Q999" s="678">
        <v>1</v>
      </c>
      <c r="R999" s="662">
        <v>10</v>
      </c>
      <c r="S999" s="678">
        <v>1</v>
      </c>
      <c r="T999" s="745">
        <v>3.5</v>
      </c>
      <c r="U999" s="701">
        <v>1</v>
      </c>
    </row>
    <row r="1000" spans="1:21" ht="14.4" customHeight="1" x14ac:dyDescent="0.3">
      <c r="A1000" s="661">
        <v>32</v>
      </c>
      <c r="B1000" s="662" t="s">
        <v>592</v>
      </c>
      <c r="C1000" s="662" t="s">
        <v>5111</v>
      </c>
      <c r="D1000" s="743" t="s">
        <v>7938</v>
      </c>
      <c r="E1000" s="744" t="s">
        <v>5120</v>
      </c>
      <c r="F1000" s="662" t="s">
        <v>5106</v>
      </c>
      <c r="G1000" s="662" t="s">
        <v>5805</v>
      </c>
      <c r="H1000" s="662" t="s">
        <v>593</v>
      </c>
      <c r="I1000" s="662" t="s">
        <v>3494</v>
      </c>
      <c r="J1000" s="662" t="s">
        <v>5806</v>
      </c>
      <c r="K1000" s="662" t="s">
        <v>5290</v>
      </c>
      <c r="L1000" s="663">
        <v>18.809999999999999</v>
      </c>
      <c r="M1000" s="663">
        <v>188.09999999999997</v>
      </c>
      <c r="N1000" s="662">
        <v>10</v>
      </c>
      <c r="O1000" s="745">
        <v>3</v>
      </c>
      <c r="P1000" s="663">
        <v>169.28999999999996</v>
      </c>
      <c r="Q1000" s="678">
        <v>0.9</v>
      </c>
      <c r="R1000" s="662">
        <v>9</v>
      </c>
      <c r="S1000" s="678">
        <v>0.9</v>
      </c>
      <c r="T1000" s="745">
        <v>2</v>
      </c>
      <c r="U1000" s="701">
        <v>0.66666666666666663</v>
      </c>
    </row>
    <row r="1001" spans="1:21" ht="14.4" customHeight="1" x14ac:dyDescent="0.3">
      <c r="A1001" s="661">
        <v>32</v>
      </c>
      <c r="B1001" s="662" t="s">
        <v>592</v>
      </c>
      <c r="C1001" s="662" t="s">
        <v>5111</v>
      </c>
      <c r="D1001" s="743" t="s">
        <v>7938</v>
      </c>
      <c r="E1001" s="744" t="s">
        <v>5120</v>
      </c>
      <c r="F1001" s="662" t="s">
        <v>5106</v>
      </c>
      <c r="G1001" s="662" t="s">
        <v>5807</v>
      </c>
      <c r="H1001" s="662" t="s">
        <v>593</v>
      </c>
      <c r="I1001" s="662" t="s">
        <v>1340</v>
      </c>
      <c r="J1001" s="662" t="s">
        <v>1341</v>
      </c>
      <c r="K1001" s="662" t="s">
        <v>5808</v>
      </c>
      <c r="L1001" s="663">
        <v>72.64</v>
      </c>
      <c r="M1001" s="663">
        <v>145.28</v>
      </c>
      <c r="N1001" s="662">
        <v>2</v>
      </c>
      <c r="O1001" s="745">
        <v>1</v>
      </c>
      <c r="P1001" s="663">
        <v>145.28</v>
      </c>
      <c r="Q1001" s="678">
        <v>1</v>
      </c>
      <c r="R1001" s="662">
        <v>2</v>
      </c>
      <c r="S1001" s="678">
        <v>1</v>
      </c>
      <c r="T1001" s="745">
        <v>1</v>
      </c>
      <c r="U1001" s="701">
        <v>1</v>
      </c>
    </row>
    <row r="1002" spans="1:21" ht="14.4" customHeight="1" x14ac:dyDescent="0.3">
      <c r="A1002" s="661">
        <v>32</v>
      </c>
      <c r="B1002" s="662" t="s">
        <v>592</v>
      </c>
      <c r="C1002" s="662" t="s">
        <v>5111</v>
      </c>
      <c r="D1002" s="743" t="s">
        <v>7938</v>
      </c>
      <c r="E1002" s="744" t="s">
        <v>5120</v>
      </c>
      <c r="F1002" s="662" t="s">
        <v>5106</v>
      </c>
      <c r="G1002" s="662" t="s">
        <v>5807</v>
      </c>
      <c r="H1002" s="662" t="s">
        <v>593</v>
      </c>
      <c r="I1002" s="662" t="s">
        <v>1340</v>
      </c>
      <c r="J1002" s="662" t="s">
        <v>1341</v>
      </c>
      <c r="K1002" s="662" t="s">
        <v>5808</v>
      </c>
      <c r="L1002" s="663">
        <v>54.81</v>
      </c>
      <c r="M1002" s="663">
        <v>54.81</v>
      </c>
      <c r="N1002" s="662">
        <v>1</v>
      </c>
      <c r="O1002" s="745">
        <v>0.5</v>
      </c>
      <c r="P1002" s="663">
        <v>54.81</v>
      </c>
      <c r="Q1002" s="678">
        <v>1</v>
      </c>
      <c r="R1002" s="662">
        <v>1</v>
      </c>
      <c r="S1002" s="678">
        <v>1</v>
      </c>
      <c r="T1002" s="745">
        <v>0.5</v>
      </c>
      <c r="U1002" s="701">
        <v>1</v>
      </c>
    </row>
    <row r="1003" spans="1:21" ht="14.4" customHeight="1" x14ac:dyDescent="0.3">
      <c r="A1003" s="661">
        <v>32</v>
      </c>
      <c r="B1003" s="662" t="s">
        <v>592</v>
      </c>
      <c r="C1003" s="662" t="s">
        <v>5111</v>
      </c>
      <c r="D1003" s="743" t="s">
        <v>7938</v>
      </c>
      <c r="E1003" s="744" t="s">
        <v>5120</v>
      </c>
      <c r="F1003" s="662" t="s">
        <v>5106</v>
      </c>
      <c r="G1003" s="662" t="s">
        <v>5807</v>
      </c>
      <c r="H1003" s="662" t="s">
        <v>593</v>
      </c>
      <c r="I1003" s="662" t="s">
        <v>3896</v>
      </c>
      <c r="J1003" s="662" t="s">
        <v>2024</v>
      </c>
      <c r="K1003" s="662" t="s">
        <v>3897</v>
      </c>
      <c r="L1003" s="663">
        <v>73.069999999999993</v>
      </c>
      <c r="M1003" s="663">
        <v>292.27999999999997</v>
      </c>
      <c r="N1003" s="662">
        <v>4</v>
      </c>
      <c r="O1003" s="745">
        <v>4</v>
      </c>
      <c r="P1003" s="663">
        <v>146.13999999999999</v>
      </c>
      <c r="Q1003" s="678">
        <v>0.5</v>
      </c>
      <c r="R1003" s="662">
        <v>2</v>
      </c>
      <c r="S1003" s="678">
        <v>0.5</v>
      </c>
      <c r="T1003" s="745">
        <v>2</v>
      </c>
      <c r="U1003" s="701">
        <v>0.5</v>
      </c>
    </row>
    <row r="1004" spans="1:21" ht="14.4" customHeight="1" x14ac:dyDescent="0.3">
      <c r="A1004" s="661">
        <v>32</v>
      </c>
      <c r="B1004" s="662" t="s">
        <v>592</v>
      </c>
      <c r="C1004" s="662" t="s">
        <v>5111</v>
      </c>
      <c r="D1004" s="743" t="s">
        <v>7938</v>
      </c>
      <c r="E1004" s="744" t="s">
        <v>5120</v>
      </c>
      <c r="F1004" s="662" t="s">
        <v>5106</v>
      </c>
      <c r="G1004" s="662" t="s">
        <v>5159</v>
      </c>
      <c r="H1004" s="662" t="s">
        <v>593</v>
      </c>
      <c r="I1004" s="662" t="s">
        <v>778</v>
      </c>
      <c r="J1004" s="662" t="s">
        <v>779</v>
      </c>
      <c r="K1004" s="662" t="s">
        <v>4806</v>
      </c>
      <c r="L1004" s="663">
        <v>110.28</v>
      </c>
      <c r="M1004" s="663">
        <v>551.40000000000009</v>
      </c>
      <c r="N1004" s="662">
        <v>5</v>
      </c>
      <c r="O1004" s="745">
        <v>2</v>
      </c>
      <c r="P1004" s="663">
        <v>220.56</v>
      </c>
      <c r="Q1004" s="678">
        <v>0.39999999999999991</v>
      </c>
      <c r="R1004" s="662">
        <v>2</v>
      </c>
      <c r="S1004" s="678">
        <v>0.4</v>
      </c>
      <c r="T1004" s="745">
        <v>0.5</v>
      </c>
      <c r="U1004" s="701">
        <v>0.25</v>
      </c>
    </row>
    <row r="1005" spans="1:21" ht="14.4" customHeight="1" x14ac:dyDescent="0.3">
      <c r="A1005" s="661">
        <v>32</v>
      </c>
      <c r="B1005" s="662" t="s">
        <v>592</v>
      </c>
      <c r="C1005" s="662" t="s">
        <v>5111</v>
      </c>
      <c r="D1005" s="743" t="s">
        <v>7938</v>
      </c>
      <c r="E1005" s="744" t="s">
        <v>5120</v>
      </c>
      <c r="F1005" s="662" t="s">
        <v>5106</v>
      </c>
      <c r="G1005" s="662" t="s">
        <v>5159</v>
      </c>
      <c r="H1005" s="662" t="s">
        <v>593</v>
      </c>
      <c r="I1005" s="662" t="s">
        <v>778</v>
      </c>
      <c r="J1005" s="662" t="s">
        <v>779</v>
      </c>
      <c r="K1005" s="662" t="s">
        <v>4806</v>
      </c>
      <c r="L1005" s="663">
        <v>91.11</v>
      </c>
      <c r="M1005" s="663">
        <v>91.11</v>
      </c>
      <c r="N1005" s="662">
        <v>1</v>
      </c>
      <c r="O1005" s="745">
        <v>1</v>
      </c>
      <c r="P1005" s="663">
        <v>91.11</v>
      </c>
      <c r="Q1005" s="678">
        <v>1</v>
      </c>
      <c r="R1005" s="662">
        <v>1</v>
      </c>
      <c r="S1005" s="678">
        <v>1</v>
      </c>
      <c r="T1005" s="745">
        <v>1</v>
      </c>
      <c r="U1005" s="701">
        <v>1</v>
      </c>
    </row>
    <row r="1006" spans="1:21" ht="14.4" customHeight="1" x14ac:dyDescent="0.3">
      <c r="A1006" s="661">
        <v>32</v>
      </c>
      <c r="B1006" s="662" t="s">
        <v>592</v>
      </c>
      <c r="C1006" s="662" t="s">
        <v>5111</v>
      </c>
      <c r="D1006" s="743" t="s">
        <v>7938</v>
      </c>
      <c r="E1006" s="744" t="s">
        <v>5120</v>
      </c>
      <c r="F1006" s="662" t="s">
        <v>5106</v>
      </c>
      <c r="G1006" s="662" t="s">
        <v>5159</v>
      </c>
      <c r="H1006" s="662" t="s">
        <v>593</v>
      </c>
      <c r="I1006" s="662" t="s">
        <v>5809</v>
      </c>
      <c r="J1006" s="662" t="s">
        <v>779</v>
      </c>
      <c r="K1006" s="662" t="s">
        <v>4806</v>
      </c>
      <c r="L1006" s="663">
        <v>110.28</v>
      </c>
      <c r="M1006" s="663">
        <v>330.84000000000003</v>
      </c>
      <c r="N1006" s="662">
        <v>3</v>
      </c>
      <c r="O1006" s="745">
        <v>1.5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32</v>
      </c>
      <c r="B1007" s="662" t="s">
        <v>592</v>
      </c>
      <c r="C1007" s="662" t="s">
        <v>5111</v>
      </c>
      <c r="D1007" s="743" t="s">
        <v>7938</v>
      </c>
      <c r="E1007" s="744" t="s">
        <v>5120</v>
      </c>
      <c r="F1007" s="662" t="s">
        <v>5106</v>
      </c>
      <c r="G1007" s="662" t="s">
        <v>5159</v>
      </c>
      <c r="H1007" s="662" t="s">
        <v>593</v>
      </c>
      <c r="I1007" s="662" t="s">
        <v>5810</v>
      </c>
      <c r="J1007" s="662" t="s">
        <v>779</v>
      </c>
      <c r="K1007" s="662" t="s">
        <v>4806</v>
      </c>
      <c r="L1007" s="663">
        <v>110.28</v>
      </c>
      <c r="M1007" s="663">
        <v>771.96</v>
      </c>
      <c r="N1007" s="662">
        <v>7</v>
      </c>
      <c r="O1007" s="745">
        <v>4</v>
      </c>
      <c r="P1007" s="663">
        <v>110.28</v>
      </c>
      <c r="Q1007" s="678">
        <v>0.14285714285714285</v>
      </c>
      <c r="R1007" s="662">
        <v>1</v>
      </c>
      <c r="S1007" s="678">
        <v>0.14285714285714285</v>
      </c>
      <c r="T1007" s="745">
        <v>1</v>
      </c>
      <c r="U1007" s="701">
        <v>0.25</v>
      </c>
    </row>
    <row r="1008" spans="1:21" ht="14.4" customHeight="1" x14ac:dyDescent="0.3">
      <c r="A1008" s="661">
        <v>32</v>
      </c>
      <c r="B1008" s="662" t="s">
        <v>592</v>
      </c>
      <c r="C1008" s="662" t="s">
        <v>5111</v>
      </c>
      <c r="D1008" s="743" t="s">
        <v>7938</v>
      </c>
      <c r="E1008" s="744" t="s">
        <v>5120</v>
      </c>
      <c r="F1008" s="662" t="s">
        <v>5106</v>
      </c>
      <c r="G1008" s="662" t="s">
        <v>5159</v>
      </c>
      <c r="H1008" s="662" t="s">
        <v>593</v>
      </c>
      <c r="I1008" s="662" t="s">
        <v>5811</v>
      </c>
      <c r="J1008" s="662" t="s">
        <v>779</v>
      </c>
      <c r="K1008" s="662" t="s">
        <v>4806</v>
      </c>
      <c r="L1008" s="663">
        <v>110.28</v>
      </c>
      <c r="M1008" s="663">
        <v>220.56</v>
      </c>
      <c r="N1008" s="662">
        <v>2</v>
      </c>
      <c r="O1008" s="745">
        <v>1.5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32</v>
      </c>
      <c r="B1009" s="662" t="s">
        <v>592</v>
      </c>
      <c r="C1009" s="662" t="s">
        <v>5111</v>
      </c>
      <c r="D1009" s="743" t="s">
        <v>7938</v>
      </c>
      <c r="E1009" s="744" t="s">
        <v>5120</v>
      </c>
      <c r="F1009" s="662" t="s">
        <v>5106</v>
      </c>
      <c r="G1009" s="662" t="s">
        <v>5159</v>
      </c>
      <c r="H1009" s="662" t="s">
        <v>593</v>
      </c>
      <c r="I1009" s="662" t="s">
        <v>2224</v>
      </c>
      <c r="J1009" s="662" t="s">
        <v>779</v>
      </c>
      <c r="K1009" s="662" t="s">
        <v>2225</v>
      </c>
      <c r="L1009" s="663">
        <v>220.56</v>
      </c>
      <c r="M1009" s="663">
        <v>441.12</v>
      </c>
      <c r="N1009" s="662">
        <v>2</v>
      </c>
      <c r="O1009" s="745">
        <v>2</v>
      </c>
      <c r="P1009" s="663">
        <v>220.56</v>
      </c>
      <c r="Q1009" s="678">
        <v>0.5</v>
      </c>
      <c r="R1009" s="662">
        <v>1</v>
      </c>
      <c r="S1009" s="678">
        <v>0.5</v>
      </c>
      <c r="T1009" s="745">
        <v>1</v>
      </c>
      <c r="U1009" s="701">
        <v>0.5</v>
      </c>
    </row>
    <row r="1010" spans="1:21" ht="14.4" customHeight="1" x14ac:dyDescent="0.3">
      <c r="A1010" s="661">
        <v>32</v>
      </c>
      <c r="B1010" s="662" t="s">
        <v>592</v>
      </c>
      <c r="C1010" s="662" t="s">
        <v>5111</v>
      </c>
      <c r="D1010" s="743" t="s">
        <v>7938</v>
      </c>
      <c r="E1010" s="744" t="s">
        <v>5120</v>
      </c>
      <c r="F1010" s="662" t="s">
        <v>5106</v>
      </c>
      <c r="G1010" s="662" t="s">
        <v>5159</v>
      </c>
      <c r="H1010" s="662" t="s">
        <v>593</v>
      </c>
      <c r="I1010" s="662" t="s">
        <v>5812</v>
      </c>
      <c r="J1010" s="662" t="s">
        <v>779</v>
      </c>
      <c r="K1010" s="662" t="s">
        <v>4806</v>
      </c>
      <c r="L1010" s="663">
        <v>110.28</v>
      </c>
      <c r="M1010" s="663">
        <v>330.84000000000003</v>
      </c>
      <c r="N1010" s="662">
        <v>3</v>
      </c>
      <c r="O1010" s="745">
        <v>1.5</v>
      </c>
      <c r="P1010" s="663">
        <v>110.28</v>
      </c>
      <c r="Q1010" s="678">
        <v>0.33333333333333331</v>
      </c>
      <c r="R1010" s="662">
        <v>1</v>
      </c>
      <c r="S1010" s="678">
        <v>0.33333333333333331</v>
      </c>
      <c r="T1010" s="745">
        <v>0.5</v>
      </c>
      <c r="U1010" s="701">
        <v>0.33333333333333331</v>
      </c>
    </row>
    <row r="1011" spans="1:21" ht="14.4" customHeight="1" x14ac:dyDescent="0.3">
      <c r="A1011" s="661">
        <v>32</v>
      </c>
      <c r="B1011" s="662" t="s">
        <v>592</v>
      </c>
      <c r="C1011" s="662" t="s">
        <v>5111</v>
      </c>
      <c r="D1011" s="743" t="s">
        <v>7938</v>
      </c>
      <c r="E1011" s="744" t="s">
        <v>5120</v>
      </c>
      <c r="F1011" s="662" t="s">
        <v>5106</v>
      </c>
      <c r="G1011" s="662" t="s">
        <v>5159</v>
      </c>
      <c r="H1011" s="662" t="s">
        <v>593</v>
      </c>
      <c r="I1011" s="662" t="s">
        <v>5813</v>
      </c>
      <c r="J1011" s="662" t="s">
        <v>779</v>
      </c>
      <c r="K1011" s="662" t="s">
        <v>4806</v>
      </c>
      <c r="L1011" s="663">
        <v>110.28</v>
      </c>
      <c r="M1011" s="663">
        <v>661.68000000000006</v>
      </c>
      <c r="N1011" s="662">
        <v>6</v>
      </c>
      <c r="O1011" s="745">
        <v>2</v>
      </c>
      <c r="P1011" s="663">
        <v>110.28</v>
      </c>
      <c r="Q1011" s="678">
        <v>0.16666666666666666</v>
      </c>
      <c r="R1011" s="662">
        <v>1</v>
      </c>
      <c r="S1011" s="678">
        <v>0.16666666666666666</v>
      </c>
      <c r="T1011" s="745">
        <v>0.5</v>
      </c>
      <c r="U1011" s="701">
        <v>0.25</v>
      </c>
    </row>
    <row r="1012" spans="1:21" ht="14.4" customHeight="1" x14ac:dyDescent="0.3">
      <c r="A1012" s="661">
        <v>32</v>
      </c>
      <c r="B1012" s="662" t="s">
        <v>592</v>
      </c>
      <c r="C1012" s="662" t="s">
        <v>5111</v>
      </c>
      <c r="D1012" s="743" t="s">
        <v>7938</v>
      </c>
      <c r="E1012" s="744" t="s">
        <v>5120</v>
      </c>
      <c r="F1012" s="662" t="s">
        <v>5106</v>
      </c>
      <c r="G1012" s="662" t="s">
        <v>5159</v>
      </c>
      <c r="H1012" s="662" t="s">
        <v>593</v>
      </c>
      <c r="I1012" s="662" t="s">
        <v>5814</v>
      </c>
      <c r="J1012" s="662" t="s">
        <v>779</v>
      </c>
      <c r="K1012" s="662" t="s">
        <v>4806</v>
      </c>
      <c r="L1012" s="663">
        <v>110.28</v>
      </c>
      <c r="M1012" s="663">
        <v>330.84000000000003</v>
      </c>
      <c r="N1012" s="662">
        <v>3</v>
      </c>
      <c r="O1012" s="745">
        <v>1</v>
      </c>
      <c r="P1012" s="663">
        <v>220.56</v>
      </c>
      <c r="Q1012" s="678">
        <v>0.66666666666666663</v>
      </c>
      <c r="R1012" s="662">
        <v>2</v>
      </c>
      <c r="S1012" s="678">
        <v>0.66666666666666663</v>
      </c>
      <c r="T1012" s="745"/>
      <c r="U1012" s="701">
        <v>0</v>
      </c>
    </row>
    <row r="1013" spans="1:21" ht="14.4" customHeight="1" x14ac:dyDescent="0.3">
      <c r="A1013" s="661">
        <v>32</v>
      </c>
      <c r="B1013" s="662" t="s">
        <v>592</v>
      </c>
      <c r="C1013" s="662" t="s">
        <v>5111</v>
      </c>
      <c r="D1013" s="743" t="s">
        <v>7938</v>
      </c>
      <c r="E1013" s="744" t="s">
        <v>5120</v>
      </c>
      <c r="F1013" s="662" t="s">
        <v>5106</v>
      </c>
      <c r="G1013" s="662" t="s">
        <v>5499</v>
      </c>
      <c r="H1013" s="662" t="s">
        <v>593</v>
      </c>
      <c r="I1013" s="662" t="s">
        <v>4314</v>
      </c>
      <c r="J1013" s="662" t="s">
        <v>4315</v>
      </c>
      <c r="K1013" s="662" t="s">
        <v>4316</v>
      </c>
      <c r="L1013" s="663">
        <v>79.48</v>
      </c>
      <c r="M1013" s="663">
        <v>79.48</v>
      </c>
      <c r="N1013" s="662">
        <v>1</v>
      </c>
      <c r="O1013" s="745">
        <v>0.5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32</v>
      </c>
      <c r="B1014" s="662" t="s">
        <v>592</v>
      </c>
      <c r="C1014" s="662" t="s">
        <v>5111</v>
      </c>
      <c r="D1014" s="743" t="s">
        <v>7938</v>
      </c>
      <c r="E1014" s="744" t="s">
        <v>5120</v>
      </c>
      <c r="F1014" s="662" t="s">
        <v>5106</v>
      </c>
      <c r="G1014" s="662" t="s">
        <v>5499</v>
      </c>
      <c r="H1014" s="662" t="s">
        <v>593</v>
      </c>
      <c r="I1014" s="662" t="s">
        <v>5815</v>
      </c>
      <c r="J1014" s="662" t="s">
        <v>5816</v>
      </c>
      <c r="K1014" s="662" t="s">
        <v>5817</v>
      </c>
      <c r="L1014" s="663">
        <v>79.48</v>
      </c>
      <c r="M1014" s="663">
        <v>79.48</v>
      </c>
      <c r="N1014" s="662">
        <v>1</v>
      </c>
      <c r="O1014" s="745">
        <v>0.5</v>
      </c>
      <c r="P1014" s="663">
        <v>79.48</v>
      </c>
      <c r="Q1014" s="678">
        <v>1</v>
      </c>
      <c r="R1014" s="662">
        <v>1</v>
      </c>
      <c r="S1014" s="678">
        <v>1</v>
      </c>
      <c r="T1014" s="745">
        <v>0.5</v>
      </c>
      <c r="U1014" s="701">
        <v>1</v>
      </c>
    </row>
    <row r="1015" spans="1:21" ht="14.4" customHeight="1" x14ac:dyDescent="0.3">
      <c r="A1015" s="661">
        <v>32</v>
      </c>
      <c r="B1015" s="662" t="s">
        <v>592</v>
      </c>
      <c r="C1015" s="662" t="s">
        <v>5111</v>
      </c>
      <c r="D1015" s="743" t="s">
        <v>7938</v>
      </c>
      <c r="E1015" s="744" t="s">
        <v>5120</v>
      </c>
      <c r="F1015" s="662" t="s">
        <v>5106</v>
      </c>
      <c r="G1015" s="662" t="s">
        <v>5499</v>
      </c>
      <c r="H1015" s="662" t="s">
        <v>593</v>
      </c>
      <c r="I1015" s="662" t="s">
        <v>5530</v>
      </c>
      <c r="J1015" s="662" t="s">
        <v>5501</v>
      </c>
      <c r="K1015" s="662" t="s">
        <v>5531</v>
      </c>
      <c r="L1015" s="663">
        <v>39.74</v>
      </c>
      <c r="M1015" s="663">
        <v>119.22</v>
      </c>
      <c r="N1015" s="662">
        <v>3</v>
      </c>
      <c r="O1015" s="745">
        <v>1</v>
      </c>
      <c r="P1015" s="663">
        <v>119.22</v>
      </c>
      <c r="Q1015" s="678">
        <v>1</v>
      </c>
      <c r="R1015" s="662">
        <v>3</v>
      </c>
      <c r="S1015" s="678">
        <v>1</v>
      </c>
      <c r="T1015" s="745">
        <v>1</v>
      </c>
      <c r="U1015" s="701">
        <v>1</v>
      </c>
    </row>
    <row r="1016" spans="1:21" ht="14.4" customHeight="1" x14ac:dyDescent="0.3">
      <c r="A1016" s="661">
        <v>32</v>
      </c>
      <c r="B1016" s="662" t="s">
        <v>592</v>
      </c>
      <c r="C1016" s="662" t="s">
        <v>5111</v>
      </c>
      <c r="D1016" s="743" t="s">
        <v>7938</v>
      </c>
      <c r="E1016" s="744" t="s">
        <v>5120</v>
      </c>
      <c r="F1016" s="662" t="s">
        <v>5106</v>
      </c>
      <c r="G1016" s="662" t="s">
        <v>5218</v>
      </c>
      <c r="H1016" s="662" t="s">
        <v>593</v>
      </c>
      <c r="I1016" s="662" t="s">
        <v>1835</v>
      </c>
      <c r="J1016" s="662" t="s">
        <v>1162</v>
      </c>
      <c r="K1016" s="662" t="s">
        <v>5634</v>
      </c>
      <c r="L1016" s="663">
        <v>815.1</v>
      </c>
      <c r="M1016" s="663">
        <v>3260.4</v>
      </c>
      <c r="N1016" s="662">
        <v>4</v>
      </c>
      <c r="O1016" s="745">
        <v>1</v>
      </c>
      <c r="P1016" s="663">
        <v>3260.4</v>
      </c>
      <c r="Q1016" s="678">
        <v>1</v>
      </c>
      <c r="R1016" s="662">
        <v>4</v>
      </c>
      <c r="S1016" s="678">
        <v>1</v>
      </c>
      <c r="T1016" s="745">
        <v>1</v>
      </c>
      <c r="U1016" s="701">
        <v>1</v>
      </c>
    </row>
    <row r="1017" spans="1:21" ht="14.4" customHeight="1" x14ac:dyDescent="0.3">
      <c r="A1017" s="661">
        <v>32</v>
      </c>
      <c r="B1017" s="662" t="s">
        <v>592</v>
      </c>
      <c r="C1017" s="662" t="s">
        <v>5111</v>
      </c>
      <c r="D1017" s="743" t="s">
        <v>7938</v>
      </c>
      <c r="E1017" s="744" t="s">
        <v>5120</v>
      </c>
      <c r="F1017" s="662" t="s">
        <v>5106</v>
      </c>
      <c r="G1017" s="662" t="s">
        <v>5220</v>
      </c>
      <c r="H1017" s="662" t="s">
        <v>593</v>
      </c>
      <c r="I1017" s="662" t="s">
        <v>1005</v>
      </c>
      <c r="J1017" s="662" t="s">
        <v>1086</v>
      </c>
      <c r="K1017" s="662" t="s">
        <v>5221</v>
      </c>
      <c r="L1017" s="663">
        <v>123.3</v>
      </c>
      <c r="M1017" s="663">
        <v>123.3</v>
      </c>
      <c r="N1017" s="662">
        <v>1</v>
      </c>
      <c r="O1017" s="745">
        <v>1</v>
      </c>
      <c r="P1017" s="663">
        <v>123.3</v>
      </c>
      <c r="Q1017" s="678">
        <v>1</v>
      </c>
      <c r="R1017" s="662">
        <v>1</v>
      </c>
      <c r="S1017" s="678">
        <v>1</v>
      </c>
      <c r="T1017" s="745">
        <v>1</v>
      </c>
      <c r="U1017" s="701">
        <v>1</v>
      </c>
    </row>
    <row r="1018" spans="1:21" ht="14.4" customHeight="1" x14ac:dyDescent="0.3">
      <c r="A1018" s="661">
        <v>32</v>
      </c>
      <c r="B1018" s="662" t="s">
        <v>592</v>
      </c>
      <c r="C1018" s="662" t="s">
        <v>5111</v>
      </c>
      <c r="D1018" s="743" t="s">
        <v>7938</v>
      </c>
      <c r="E1018" s="744" t="s">
        <v>5120</v>
      </c>
      <c r="F1018" s="662" t="s">
        <v>5106</v>
      </c>
      <c r="G1018" s="662" t="s">
        <v>5818</v>
      </c>
      <c r="H1018" s="662" t="s">
        <v>2438</v>
      </c>
      <c r="I1018" s="662" t="s">
        <v>2541</v>
      </c>
      <c r="J1018" s="662" t="s">
        <v>2542</v>
      </c>
      <c r="K1018" s="662" t="s">
        <v>4856</v>
      </c>
      <c r="L1018" s="663">
        <v>185.34</v>
      </c>
      <c r="M1018" s="663">
        <v>370.68</v>
      </c>
      <c r="N1018" s="662">
        <v>2</v>
      </c>
      <c r="O1018" s="745">
        <v>1.5</v>
      </c>
      <c r="P1018" s="663">
        <v>370.68</v>
      </c>
      <c r="Q1018" s="678">
        <v>1</v>
      </c>
      <c r="R1018" s="662">
        <v>2</v>
      </c>
      <c r="S1018" s="678">
        <v>1</v>
      </c>
      <c r="T1018" s="745">
        <v>1.5</v>
      </c>
      <c r="U1018" s="701">
        <v>1</v>
      </c>
    </row>
    <row r="1019" spans="1:21" ht="14.4" customHeight="1" x14ac:dyDescent="0.3">
      <c r="A1019" s="661">
        <v>32</v>
      </c>
      <c r="B1019" s="662" t="s">
        <v>592</v>
      </c>
      <c r="C1019" s="662" t="s">
        <v>5111</v>
      </c>
      <c r="D1019" s="743" t="s">
        <v>7938</v>
      </c>
      <c r="E1019" s="744" t="s">
        <v>5120</v>
      </c>
      <c r="F1019" s="662" t="s">
        <v>5106</v>
      </c>
      <c r="G1019" s="662" t="s">
        <v>5160</v>
      </c>
      <c r="H1019" s="662" t="s">
        <v>593</v>
      </c>
      <c r="I1019" s="662" t="s">
        <v>3159</v>
      </c>
      <c r="J1019" s="662" t="s">
        <v>3160</v>
      </c>
      <c r="K1019" s="662" t="s">
        <v>4933</v>
      </c>
      <c r="L1019" s="663">
        <v>2991.23</v>
      </c>
      <c r="M1019" s="663">
        <v>47859.68</v>
      </c>
      <c r="N1019" s="662">
        <v>16</v>
      </c>
      <c r="O1019" s="745">
        <v>12</v>
      </c>
      <c r="P1019" s="663">
        <v>32903.53</v>
      </c>
      <c r="Q1019" s="678">
        <v>0.6875</v>
      </c>
      <c r="R1019" s="662">
        <v>11</v>
      </c>
      <c r="S1019" s="678">
        <v>0.6875</v>
      </c>
      <c r="T1019" s="745">
        <v>9</v>
      </c>
      <c r="U1019" s="701">
        <v>0.75</v>
      </c>
    </row>
    <row r="1020" spans="1:21" ht="14.4" customHeight="1" x14ac:dyDescent="0.3">
      <c r="A1020" s="661">
        <v>32</v>
      </c>
      <c r="B1020" s="662" t="s">
        <v>592</v>
      </c>
      <c r="C1020" s="662" t="s">
        <v>5111</v>
      </c>
      <c r="D1020" s="743" t="s">
        <v>7938</v>
      </c>
      <c r="E1020" s="744" t="s">
        <v>5120</v>
      </c>
      <c r="F1020" s="662" t="s">
        <v>5106</v>
      </c>
      <c r="G1020" s="662" t="s">
        <v>5420</v>
      </c>
      <c r="H1020" s="662" t="s">
        <v>593</v>
      </c>
      <c r="I1020" s="662" t="s">
        <v>5819</v>
      </c>
      <c r="J1020" s="662" t="s">
        <v>5251</v>
      </c>
      <c r="K1020" s="662"/>
      <c r="L1020" s="663">
        <v>0</v>
      </c>
      <c r="M1020" s="663">
        <v>0</v>
      </c>
      <c r="N1020" s="662">
        <v>1</v>
      </c>
      <c r="O1020" s="745">
        <v>0.5</v>
      </c>
      <c r="P1020" s="663">
        <v>0</v>
      </c>
      <c r="Q1020" s="678"/>
      <c r="R1020" s="662">
        <v>1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32</v>
      </c>
      <c r="B1021" s="662" t="s">
        <v>592</v>
      </c>
      <c r="C1021" s="662" t="s">
        <v>5111</v>
      </c>
      <c r="D1021" s="743" t="s">
        <v>7938</v>
      </c>
      <c r="E1021" s="744" t="s">
        <v>5120</v>
      </c>
      <c r="F1021" s="662" t="s">
        <v>5106</v>
      </c>
      <c r="G1021" s="662" t="s">
        <v>5231</v>
      </c>
      <c r="H1021" s="662" t="s">
        <v>593</v>
      </c>
      <c r="I1021" s="662" t="s">
        <v>5820</v>
      </c>
      <c r="J1021" s="662" t="s">
        <v>5424</v>
      </c>
      <c r="K1021" s="662" t="s">
        <v>5238</v>
      </c>
      <c r="L1021" s="663">
        <v>63.7</v>
      </c>
      <c r="M1021" s="663">
        <v>127.4</v>
      </c>
      <c r="N1021" s="662">
        <v>2</v>
      </c>
      <c r="O1021" s="745">
        <v>1.5</v>
      </c>
      <c r="P1021" s="663">
        <v>63.7</v>
      </c>
      <c r="Q1021" s="678">
        <v>0.5</v>
      </c>
      <c r="R1021" s="662">
        <v>1</v>
      </c>
      <c r="S1021" s="678">
        <v>0.5</v>
      </c>
      <c r="T1021" s="745">
        <v>1</v>
      </c>
      <c r="U1021" s="701">
        <v>0.66666666666666663</v>
      </c>
    </row>
    <row r="1022" spans="1:21" ht="14.4" customHeight="1" x14ac:dyDescent="0.3">
      <c r="A1022" s="661">
        <v>32</v>
      </c>
      <c r="B1022" s="662" t="s">
        <v>592</v>
      </c>
      <c r="C1022" s="662" t="s">
        <v>5111</v>
      </c>
      <c r="D1022" s="743" t="s">
        <v>7938</v>
      </c>
      <c r="E1022" s="744" t="s">
        <v>5120</v>
      </c>
      <c r="F1022" s="662" t="s">
        <v>5106</v>
      </c>
      <c r="G1022" s="662" t="s">
        <v>5231</v>
      </c>
      <c r="H1022" s="662" t="s">
        <v>593</v>
      </c>
      <c r="I1022" s="662" t="s">
        <v>5821</v>
      </c>
      <c r="J1022" s="662" t="s">
        <v>5233</v>
      </c>
      <c r="K1022" s="662" t="s">
        <v>5822</v>
      </c>
      <c r="L1022" s="663">
        <v>196.56</v>
      </c>
      <c r="M1022" s="663">
        <v>393.12</v>
      </c>
      <c r="N1022" s="662">
        <v>2</v>
      </c>
      <c r="O1022" s="745">
        <v>1</v>
      </c>
      <c r="P1022" s="663">
        <v>196.56</v>
      </c>
      <c r="Q1022" s="678">
        <v>0.5</v>
      </c>
      <c r="R1022" s="662">
        <v>1</v>
      </c>
      <c r="S1022" s="678">
        <v>0.5</v>
      </c>
      <c r="T1022" s="745">
        <v>0.5</v>
      </c>
      <c r="U1022" s="701">
        <v>0.5</v>
      </c>
    </row>
    <row r="1023" spans="1:21" ht="14.4" customHeight="1" x14ac:dyDescent="0.3">
      <c r="A1023" s="661">
        <v>32</v>
      </c>
      <c r="B1023" s="662" t="s">
        <v>592</v>
      </c>
      <c r="C1023" s="662" t="s">
        <v>5111</v>
      </c>
      <c r="D1023" s="743" t="s">
        <v>7938</v>
      </c>
      <c r="E1023" s="744" t="s">
        <v>5120</v>
      </c>
      <c r="F1023" s="662" t="s">
        <v>5106</v>
      </c>
      <c r="G1023" s="662" t="s">
        <v>5231</v>
      </c>
      <c r="H1023" s="662" t="s">
        <v>593</v>
      </c>
      <c r="I1023" s="662" t="s">
        <v>5235</v>
      </c>
      <c r="J1023" s="662" t="s">
        <v>5236</v>
      </c>
      <c r="K1023" s="662" t="s">
        <v>5237</v>
      </c>
      <c r="L1023" s="663">
        <v>0</v>
      </c>
      <c r="M1023" s="663">
        <v>0</v>
      </c>
      <c r="N1023" s="662">
        <v>3</v>
      </c>
      <c r="O1023" s="745">
        <v>2.5</v>
      </c>
      <c r="P1023" s="663">
        <v>0</v>
      </c>
      <c r="Q1023" s="678"/>
      <c r="R1023" s="662">
        <v>2</v>
      </c>
      <c r="S1023" s="678">
        <v>0.66666666666666663</v>
      </c>
      <c r="T1023" s="745">
        <v>2</v>
      </c>
      <c r="U1023" s="701">
        <v>0.8</v>
      </c>
    </row>
    <row r="1024" spans="1:21" ht="14.4" customHeight="1" x14ac:dyDescent="0.3">
      <c r="A1024" s="661">
        <v>32</v>
      </c>
      <c r="B1024" s="662" t="s">
        <v>592</v>
      </c>
      <c r="C1024" s="662" t="s">
        <v>5111</v>
      </c>
      <c r="D1024" s="743" t="s">
        <v>7938</v>
      </c>
      <c r="E1024" s="744" t="s">
        <v>5120</v>
      </c>
      <c r="F1024" s="662" t="s">
        <v>5106</v>
      </c>
      <c r="G1024" s="662" t="s">
        <v>5231</v>
      </c>
      <c r="H1024" s="662" t="s">
        <v>593</v>
      </c>
      <c r="I1024" s="662" t="s">
        <v>1074</v>
      </c>
      <c r="J1024" s="662" t="s">
        <v>5236</v>
      </c>
      <c r="K1024" s="662" t="s">
        <v>5238</v>
      </c>
      <c r="L1024" s="663">
        <v>63.7</v>
      </c>
      <c r="M1024" s="663">
        <v>1401.4000000000003</v>
      </c>
      <c r="N1024" s="662">
        <v>22</v>
      </c>
      <c r="O1024" s="745">
        <v>14.5</v>
      </c>
      <c r="P1024" s="663">
        <v>1082.9000000000003</v>
      </c>
      <c r="Q1024" s="678">
        <v>0.77272727272727282</v>
      </c>
      <c r="R1024" s="662">
        <v>17</v>
      </c>
      <c r="S1024" s="678">
        <v>0.77272727272727271</v>
      </c>
      <c r="T1024" s="745">
        <v>10.5</v>
      </c>
      <c r="U1024" s="701">
        <v>0.72413793103448276</v>
      </c>
    </row>
    <row r="1025" spans="1:21" ht="14.4" customHeight="1" x14ac:dyDescent="0.3">
      <c r="A1025" s="661">
        <v>32</v>
      </c>
      <c r="B1025" s="662" t="s">
        <v>592</v>
      </c>
      <c r="C1025" s="662" t="s">
        <v>5111</v>
      </c>
      <c r="D1025" s="743" t="s">
        <v>7938</v>
      </c>
      <c r="E1025" s="744" t="s">
        <v>5120</v>
      </c>
      <c r="F1025" s="662" t="s">
        <v>5106</v>
      </c>
      <c r="G1025" s="662" t="s">
        <v>5532</v>
      </c>
      <c r="H1025" s="662" t="s">
        <v>2438</v>
      </c>
      <c r="I1025" s="662" t="s">
        <v>5533</v>
      </c>
      <c r="J1025" s="662" t="s">
        <v>4970</v>
      </c>
      <c r="K1025" s="662" t="s">
        <v>5534</v>
      </c>
      <c r="L1025" s="663">
        <v>537.12</v>
      </c>
      <c r="M1025" s="663">
        <v>537.12</v>
      </c>
      <c r="N1025" s="662">
        <v>1</v>
      </c>
      <c r="O1025" s="745">
        <v>0.5</v>
      </c>
      <c r="P1025" s="663">
        <v>537.12</v>
      </c>
      <c r="Q1025" s="678">
        <v>1</v>
      </c>
      <c r="R1025" s="662">
        <v>1</v>
      </c>
      <c r="S1025" s="678">
        <v>1</v>
      </c>
      <c r="T1025" s="745">
        <v>0.5</v>
      </c>
      <c r="U1025" s="701">
        <v>1</v>
      </c>
    </row>
    <row r="1026" spans="1:21" ht="14.4" customHeight="1" x14ac:dyDescent="0.3">
      <c r="A1026" s="661">
        <v>32</v>
      </c>
      <c r="B1026" s="662" t="s">
        <v>592</v>
      </c>
      <c r="C1026" s="662" t="s">
        <v>5111</v>
      </c>
      <c r="D1026" s="743" t="s">
        <v>7938</v>
      </c>
      <c r="E1026" s="744" t="s">
        <v>5120</v>
      </c>
      <c r="F1026" s="662" t="s">
        <v>5106</v>
      </c>
      <c r="G1026" s="662" t="s">
        <v>5532</v>
      </c>
      <c r="H1026" s="662" t="s">
        <v>2438</v>
      </c>
      <c r="I1026" s="662" t="s">
        <v>2569</v>
      </c>
      <c r="J1026" s="662" t="s">
        <v>4148</v>
      </c>
      <c r="K1026" s="662" t="s">
        <v>4972</v>
      </c>
      <c r="L1026" s="663">
        <v>424.24</v>
      </c>
      <c r="M1026" s="663">
        <v>424.24</v>
      </c>
      <c r="N1026" s="662">
        <v>1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32</v>
      </c>
      <c r="B1027" s="662" t="s">
        <v>592</v>
      </c>
      <c r="C1027" s="662" t="s">
        <v>5111</v>
      </c>
      <c r="D1027" s="743" t="s">
        <v>7938</v>
      </c>
      <c r="E1027" s="744" t="s">
        <v>5120</v>
      </c>
      <c r="F1027" s="662" t="s">
        <v>5106</v>
      </c>
      <c r="G1027" s="662" t="s">
        <v>5532</v>
      </c>
      <c r="H1027" s="662" t="s">
        <v>2438</v>
      </c>
      <c r="I1027" s="662" t="s">
        <v>4147</v>
      </c>
      <c r="J1027" s="662" t="s">
        <v>4148</v>
      </c>
      <c r="K1027" s="662" t="s">
        <v>4149</v>
      </c>
      <c r="L1027" s="663">
        <v>848.49</v>
      </c>
      <c r="M1027" s="663">
        <v>11878.859999999999</v>
      </c>
      <c r="N1027" s="662">
        <v>14</v>
      </c>
      <c r="O1027" s="745">
        <v>6</v>
      </c>
      <c r="P1027" s="663">
        <v>11878.859999999999</v>
      </c>
      <c r="Q1027" s="678">
        <v>1</v>
      </c>
      <c r="R1027" s="662">
        <v>14</v>
      </c>
      <c r="S1027" s="678">
        <v>1</v>
      </c>
      <c r="T1027" s="745">
        <v>6</v>
      </c>
      <c r="U1027" s="701">
        <v>1</v>
      </c>
    </row>
    <row r="1028" spans="1:21" ht="14.4" customHeight="1" x14ac:dyDescent="0.3">
      <c r="A1028" s="661">
        <v>32</v>
      </c>
      <c r="B1028" s="662" t="s">
        <v>592</v>
      </c>
      <c r="C1028" s="662" t="s">
        <v>5111</v>
      </c>
      <c r="D1028" s="743" t="s">
        <v>7938</v>
      </c>
      <c r="E1028" s="744" t="s">
        <v>5120</v>
      </c>
      <c r="F1028" s="662" t="s">
        <v>5106</v>
      </c>
      <c r="G1028" s="662" t="s">
        <v>5823</v>
      </c>
      <c r="H1028" s="662" t="s">
        <v>593</v>
      </c>
      <c r="I1028" s="662" t="s">
        <v>5824</v>
      </c>
      <c r="J1028" s="662" t="s">
        <v>5825</v>
      </c>
      <c r="K1028" s="662" t="s">
        <v>5826</v>
      </c>
      <c r="L1028" s="663">
        <v>106.47</v>
      </c>
      <c r="M1028" s="663">
        <v>1171.17</v>
      </c>
      <c r="N1028" s="662">
        <v>11</v>
      </c>
      <c r="O1028" s="745">
        <v>4</v>
      </c>
      <c r="P1028" s="663">
        <v>212.94</v>
      </c>
      <c r="Q1028" s="678">
        <v>0.1818181818181818</v>
      </c>
      <c r="R1028" s="662">
        <v>2</v>
      </c>
      <c r="S1028" s="678">
        <v>0.18181818181818182</v>
      </c>
      <c r="T1028" s="745">
        <v>0.5</v>
      </c>
      <c r="U1028" s="701">
        <v>0.125</v>
      </c>
    </row>
    <row r="1029" spans="1:21" ht="14.4" customHeight="1" x14ac:dyDescent="0.3">
      <c r="A1029" s="661">
        <v>32</v>
      </c>
      <c r="B1029" s="662" t="s">
        <v>592</v>
      </c>
      <c r="C1029" s="662" t="s">
        <v>5111</v>
      </c>
      <c r="D1029" s="743" t="s">
        <v>7938</v>
      </c>
      <c r="E1029" s="744" t="s">
        <v>5120</v>
      </c>
      <c r="F1029" s="662" t="s">
        <v>5106</v>
      </c>
      <c r="G1029" s="662" t="s">
        <v>5827</v>
      </c>
      <c r="H1029" s="662" t="s">
        <v>593</v>
      </c>
      <c r="I1029" s="662" t="s">
        <v>1497</v>
      </c>
      <c r="J1029" s="662" t="s">
        <v>1498</v>
      </c>
      <c r="K1029" s="662" t="s">
        <v>5828</v>
      </c>
      <c r="L1029" s="663">
        <v>0</v>
      </c>
      <c r="M1029" s="663">
        <v>0</v>
      </c>
      <c r="N1029" s="662">
        <v>1</v>
      </c>
      <c r="O1029" s="745">
        <v>1</v>
      </c>
      <c r="P1029" s="663"/>
      <c r="Q1029" s="678"/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32</v>
      </c>
      <c r="B1030" s="662" t="s">
        <v>592</v>
      </c>
      <c r="C1030" s="662" t="s">
        <v>5111</v>
      </c>
      <c r="D1030" s="743" t="s">
        <v>7938</v>
      </c>
      <c r="E1030" s="744" t="s">
        <v>5120</v>
      </c>
      <c r="F1030" s="662" t="s">
        <v>5106</v>
      </c>
      <c r="G1030" s="662" t="s">
        <v>5239</v>
      </c>
      <c r="H1030" s="662" t="s">
        <v>593</v>
      </c>
      <c r="I1030" s="662" t="s">
        <v>963</v>
      </c>
      <c r="J1030" s="662" t="s">
        <v>964</v>
      </c>
      <c r="K1030" s="662" t="s">
        <v>5240</v>
      </c>
      <c r="L1030" s="663">
        <v>156.77000000000001</v>
      </c>
      <c r="M1030" s="663">
        <v>1097.3900000000001</v>
      </c>
      <c r="N1030" s="662">
        <v>7</v>
      </c>
      <c r="O1030" s="745">
        <v>3</v>
      </c>
      <c r="P1030" s="663">
        <v>313.54000000000002</v>
      </c>
      <c r="Q1030" s="678">
        <v>0.2857142857142857</v>
      </c>
      <c r="R1030" s="662">
        <v>2</v>
      </c>
      <c r="S1030" s="678">
        <v>0.2857142857142857</v>
      </c>
      <c r="T1030" s="745">
        <v>0.5</v>
      </c>
      <c r="U1030" s="701">
        <v>0.16666666666666666</v>
      </c>
    </row>
    <row r="1031" spans="1:21" ht="14.4" customHeight="1" x14ac:dyDescent="0.3">
      <c r="A1031" s="661">
        <v>32</v>
      </c>
      <c r="B1031" s="662" t="s">
        <v>592</v>
      </c>
      <c r="C1031" s="662" t="s">
        <v>5111</v>
      </c>
      <c r="D1031" s="743" t="s">
        <v>7938</v>
      </c>
      <c r="E1031" s="744" t="s">
        <v>5120</v>
      </c>
      <c r="F1031" s="662" t="s">
        <v>5106</v>
      </c>
      <c r="G1031" s="662" t="s">
        <v>5239</v>
      </c>
      <c r="H1031" s="662" t="s">
        <v>593</v>
      </c>
      <c r="I1031" s="662" t="s">
        <v>963</v>
      </c>
      <c r="J1031" s="662" t="s">
        <v>964</v>
      </c>
      <c r="K1031" s="662" t="s">
        <v>5240</v>
      </c>
      <c r="L1031" s="663">
        <v>107.27</v>
      </c>
      <c r="M1031" s="663">
        <v>1394.51</v>
      </c>
      <c r="N1031" s="662">
        <v>13</v>
      </c>
      <c r="O1031" s="745">
        <v>6</v>
      </c>
      <c r="P1031" s="663">
        <v>536.35</v>
      </c>
      <c r="Q1031" s="678">
        <v>0.38461538461538464</v>
      </c>
      <c r="R1031" s="662">
        <v>5</v>
      </c>
      <c r="S1031" s="678">
        <v>0.38461538461538464</v>
      </c>
      <c r="T1031" s="745">
        <v>3.5</v>
      </c>
      <c r="U1031" s="701">
        <v>0.58333333333333337</v>
      </c>
    </row>
    <row r="1032" spans="1:21" ht="14.4" customHeight="1" x14ac:dyDescent="0.3">
      <c r="A1032" s="661">
        <v>32</v>
      </c>
      <c r="B1032" s="662" t="s">
        <v>592</v>
      </c>
      <c r="C1032" s="662" t="s">
        <v>5111</v>
      </c>
      <c r="D1032" s="743" t="s">
        <v>7938</v>
      </c>
      <c r="E1032" s="744" t="s">
        <v>5120</v>
      </c>
      <c r="F1032" s="662" t="s">
        <v>5106</v>
      </c>
      <c r="G1032" s="662" t="s">
        <v>5239</v>
      </c>
      <c r="H1032" s="662" t="s">
        <v>593</v>
      </c>
      <c r="I1032" s="662" t="s">
        <v>5829</v>
      </c>
      <c r="J1032" s="662" t="s">
        <v>964</v>
      </c>
      <c r="K1032" s="662" t="s">
        <v>5240</v>
      </c>
      <c r="L1032" s="663">
        <v>107.27</v>
      </c>
      <c r="M1032" s="663">
        <v>321.81</v>
      </c>
      <c r="N1032" s="662">
        <v>3</v>
      </c>
      <c r="O1032" s="745">
        <v>1</v>
      </c>
      <c r="P1032" s="663">
        <v>321.81</v>
      </c>
      <c r="Q1032" s="678">
        <v>1</v>
      </c>
      <c r="R1032" s="662">
        <v>3</v>
      </c>
      <c r="S1032" s="678">
        <v>1</v>
      </c>
      <c r="T1032" s="745">
        <v>1</v>
      </c>
      <c r="U1032" s="701">
        <v>1</v>
      </c>
    </row>
    <row r="1033" spans="1:21" ht="14.4" customHeight="1" x14ac:dyDescent="0.3">
      <c r="A1033" s="661">
        <v>32</v>
      </c>
      <c r="B1033" s="662" t="s">
        <v>592</v>
      </c>
      <c r="C1033" s="662" t="s">
        <v>5111</v>
      </c>
      <c r="D1033" s="743" t="s">
        <v>7938</v>
      </c>
      <c r="E1033" s="744" t="s">
        <v>5120</v>
      </c>
      <c r="F1033" s="662" t="s">
        <v>5106</v>
      </c>
      <c r="G1033" s="662" t="s">
        <v>5244</v>
      </c>
      <c r="H1033" s="662" t="s">
        <v>593</v>
      </c>
      <c r="I1033" s="662" t="s">
        <v>1283</v>
      </c>
      <c r="J1033" s="662" t="s">
        <v>1284</v>
      </c>
      <c r="K1033" s="662" t="s">
        <v>5245</v>
      </c>
      <c r="L1033" s="663">
        <v>420.07</v>
      </c>
      <c r="M1033" s="663">
        <v>26884.479999999989</v>
      </c>
      <c r="N1033" s="662">
        <v>64</v>
      </c>
      <c r="O1033" s="745">
        <v>38</v>
      </c>
      <c r="P1033" s="663">
        <v>18483.079999999991</v>
      </c>
      <c r="Q1033" s="678">
        <v>0.6875</v>
      </c>
      <c r="R1033" s="662">
        <v>44</v>
      </c>
      <c r="S1033" s="678">
        <v>0.6875</v>
      </c>
      <c r="T1033" s="745">
        <v>25</v>
      </c>
      <c r="U1033" s="701">
        <v>0.65789473684210531</v>
      </c>
    </row>
    <row r="1034" spans="1:21" ht="14.4" customHeight="1" x14ac:dyDescent="0.3">
      <c r="A1034" s="661">
        <v>32</v>
      </c>
      <c r="B1034" s="662" t="s">
        <v>592</v>
      </c>
      <c r="C1034" s="662" t="s">
        <v>5111</v>
      </c>
      <c r="D1034" s="743" t="s">
        <v>7938</v>
      </c>
      <c r="E1034" s="744" t="s">
        <v>5120</v>
      </c>
      <c r="F1034" s="662" t="s">
        <v>5106</v>
      </c>
      <c r="G1034" s="662" t="s">
        <v>5830</v>
      </c>
      <c r="H1034" s="662" t="s">
        <v>2438</v>
      </c>
      <c r="I1034" s="662" t="s">
        <v>5831</v>
      </c>
      <c r="J1034" s="662" t="s">
        <v>5832</v>
      </c>
      <c r="K1034" s="662" t="s">
        <v>5833</v>
      </c>
      <c r="L1034" s="663">
        <v>107.34</v>
      </c>
      <c r="M1034" s="663">
        <v>107.34</v>
      </c>
      <c r="N1034" s="662">
        <v>1</v>
      </c>
      <c r="O1034" s="745">
        <v>0.5</v>
      </c>
      <c r="P1034" s="663">
        <v>107.34</v>
      </c>
      <c r="Q1034" s="678">
        <v>1</v>
      </c>
      <c r="R1034" s="662">
        <v>1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32</v>
      </c>
      <c r="B1035" s="662" t="s">
        <v>592</v>
      </c>
      <c r="C1035" s="662" t="s">
        <v>5111</v>
      </c>
      <c r="D1035" s="743" t="s">
        <v>7938</v>
      </c>
      <c r="E1035" s="744" t="s">
        <v>5120</v>
      </c>
      <c r="F1035" s="662" t="s">
        <v>5106</v>
      </c>
      <c r="G1035" s="662" t="s">
        <v>5830</v>
      </c>
      <c r="H1035" s="662" t="s">
        <v>2438</v>
      </c>
      <c r="I1035" s="662" t="s">
        <v>5831</v>
      </c>
      <c r="J1035" s="662" t="s">
        <v>5832</v>
      </c>
      <c r="K1035" s="662" t="s">
        <v>5833</v>
      </c>
      <c r="L1035" s="663">
        <v>238.69</v>
      </c>
      <c r="M1035" s="663">
        <v>238.69</v>
      </c>
      <c r="N1035" s="662">
        <v>1</v>
      </c>
      <c r="O1035" s="745">
        <v>0.5</v>
      </c>
      <c r="P1035" s="663">
        <v>238.69</v>
      </c>
      <c r="Q1035" s="678">
        <v>1</v>
      </c>
      <c r="R1035" s="662">
        <v>1</v>
      </c>
      <c r="S1035" s="678">
        <v>1</v>
      </c>
      <c r="T1035" s="745">
        <v>0.5</v>
      </c>
      <c r="U1035" s="701">
        <v>1</v>
      </c>
    </row>
    <row r="1036" spans="1:21" ht="14.4" customHeight="1" x14ac:dyDescent="0.3">
      <c r="A1036" s="661">
        <v>32</v>
      </c>
      <c r="B1036" s="662" t="s">
        <v>592</v>
      </c>
      <c r="C1036" s="662" t="s">
        <v>5111</v>
      </c>
      <c r="D1036" s="743" t="s">
        <v>7938</v>
      </c>
      <c r="E1036" s="744" t="s">
        <v>5120</v>
      </c>
      <c r="F1036" s="662" t="s">
        <v>5106</v>
      </c>
      <c r="G1036" s="662" t="s">
        <v>5426</v>
      </c>
      <c r="H1036" s="662" t="s">
        <v>593</v>
      </c>
      <c r="I1036" s="662" t="s">
        <v>5427</v>
      </c>
      <c r="J1036" s="662" t="s">
        <v>2343</v>
      </c>
      <c r="K1036" s="662" t="s">
        <v>2344</v>
      </c>
      <c r="L1036" s="663">
        <v>1860.93</v>
      </c>
      <c r="M1036" s="663">
        <v>1860.93</v>
      </c>
      <c r="N1036" s="662">
        <v>1</v>
      </c>
      <c r="O1036" s="745">
        <v>0.5</v>
      </c>
      <c r="P1036" s="663">
        <v>1860.93</v>
      </c>
      <c r="Q1036" s="678">
        <v>1</v>
      </c>
      <c r="R1036" s="662">
        <v>1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32</v>
      </c>
      <c r="B1037" s="662" t="s">
        <v>592</v>
      </c>
      <c r="C1037" s="662" t="s">
        <v>5111</v>
      </c>
      <c r="D1037" s="743" t="s">
        <v>7938</v>
      </c>
      <c r="E1037" s="744" t="s">
        <v>5120</v>
      </c>
      <c r="F1037" s="662" t="s">
        <v>5106</v>
      </c>
      <c r="G1037" s="662" t="s">
        <v>5166</v>
      </c>
      <c r="H1037" s="662" t="s">
        <v>593</v>
      </c>
      <c r="I1037" s="662" t="s">
        <v>1138</v>
      </c>
      <c r="J1037" s="662" t="s">
        <v>1139</v>
      </c>
      <c r="K1037" s="662" t="s">
        <v>1140</v>
      </c>
      <c r="L1037" s="663">
        <v>33</v>
      </c>
      <c r="M1037" s="663">
        <v>429</v>
      </c>
      <c r="N1037" s="662">
        <v>13</v>
      </c>
      <c r="O1037" s="745">
        <v>8</v>
      </c>
      <c r="P1037" s="663">
        <v>330</v>
      </c>
      <c r="Q1037" s="678">
        <v>0.76923076923076927</v>
      </c>
      <c r="R1037" s="662">
        <v>10</v>
      </c>
      <c r="S1037" s="678">
        <v>0.76923076923076927</v>
      </c>
      <c r="T1037" s="745">
        <v>5</v>
      </c>
      <c r="U1037" s="701">
        <v>0.625</v>
      </c>
    </row>
    <row r="1038" spans="1:21" ht="14.4" customHeight="1" x14ac:dyDescent="0.3">
      <c r="A1038" s="661">
        <v>32</v>
      </c>
      <c r="B1038" s="662" t="s">
        <v>592</v>
      </c>
      <c r="C1038" s="662" t="s">
        <v>5111</v>
      </c>
      <c r="D1038" s="743" t="s">
        <v>7938</v>
      </c>
      <c r="E1038" s="744" t="s">
        <v>5120</v>
      </c>
      <c r="F1038" s="662" t="s">
        <v>5106</v>
      </c>
      <c r="G1038" s="662" t="s">
        <v>5166</v>
      </c>
      <c r="H1038" s="662" t="s">
        <v>593</v>
      </c>
      <c r="I1038" s="662" t="s">
        <v>5246</v>
      </c>
      <c r="J1038" s="662" t="s">
        <v>811</v>
      </c>
      <c r="K1038" s="662" t="s">
        <v>5247</v>
      </c>
      <c r="L1038" s="663">
        <v>0</v>
      </c>
      <c r="M1038" s="663">
        <v>0</v>
      </c>
      <c r="N1038" s="662">
        <v>20</v>
      </c>
      <c r="O1038" s="745">
        <v>13.5</v>
      </c>
      <c r="P1038" s="663">
        <v>0</v>
      </c>
      <c r="Q1038" s="678"/>
      <c r="R1038" s="662">
        <v>17</v>
      </c>
      <c r="S1038" s="678">
        <v>0.85</v>
      </c>
      <c r="T1038" s="745">
        <v>10.5</v>
      </c>
      <c r="U1038" s="701">
        <v>0.77777777777777779</v>
      </c>
    </row>
    <row r="1039" spans="1:21" ht="14.4" customHeight="1" x14ac:dyDescent="0.3">
      <c r="A1039" s="661">
        <v>32</v>
      </c>
      <c r="B1039" s="662" t="s">
        <v>592</v>
      </c>
      <c r="C1039" s="662" t="s">
        <v>5111</v>
      </c>
      <c r="D1039" s="743" t="s">
        <v>7938</v>
      </c>
      <c r="E1039" s="744" t="s">
        <v>5120</v>
      </c>
      <c r="F1039" s="662" t="s">
        <v>5106</v>
      </c>
      <c r="G1039" s="662" t="s">
        <v>5166</v>
      </c>
      <c r="H1039" s="662" t="s">
        <v>593</v>
      </c>
      <c r="I1039" s="662" t="s">
        <v>810</v>
      </c>
      <c r="J1039" s="662" t="s">
        <v>811</v>
      </c>
      <c r="K1039" s="662" t="s">
        <v>5352</v>
      </c>
      <c r="L1039" s="663">
        <v>55.01</v>
      </c>
      <c r="M1039" s="663">
        <v>605.11</v>
      </c>
      <c r="N1039" s="662">
        <v>11</v>
      </c>
      <c r="O1039" s="745">
        <v>7</v>
      </c>
      <c r="P1039" s="663">
        <v>495.09</v>
      </c>
      <c r="Q1039" s="678">
        <v>0.81818181818181812</v>
      </c>
      <c r="R1039" s="662">
        <v>9</v>
      </c>
      <c r="S1039" s="678">
        <v>0.81818181818181823</v>
      </c>
      <c r="T1039" s="745">
        <v>5.5</v>
      </c>
      <c r="U1039" s="701">
        <v>0.7857142857142857</v>
      </c>
    </row>
    <row r="1040" spans="1:21" ht="14.4" customHeight="1" x14ac:dyDescent="0.3">
      <c r="A1040" s="661">
        <v>32</v>
      </c>
      <c r="B1040" s="662" t="s">
        <v>592</v>
      </c>
      <c r="C1040" s="662" t="s">
        <v>5111</v>
      </c>
      <c r="D1040" s="743" t="s">
        <v>7938</v>
      </c>
      <c r="E1040" s="744" t="s">
        <v>5120</v>
      </c>
      <c r="F1040" s="662" t="s">
        <v>5106</v>
      </c>
      <c r="G1040" s="662" t="s">
        <v>5166</v>
      </c>
      <c r="H1040" s="662" t="s">
        <v>593</v>
      </c>
      <c r="I1040" s="662" t="s">
        <v>5353</v>
      </c>
      <c r="J1040" s="662" t="s">
        <v>1139</v>
      </c>
      <c r="K1040" s="662" t="s">
        <v>1140</v>
      </c>
      <c r="L1040" s="663">
        <v>33</v>
      </c>
      <c r="M1040" s="663">
        <v>33</v>
      </c>
      <c r="N1040" s="662">
        <v>1</v>
      </c>
      <c r="O1040" s="745">
        <v>0.5</v>
      </c>
      <c r="P1040" s="663">
        <v>33</v>
      </c>
      <c r="Q1040" s="678">
        <v>1</v>
      </c>
      <c r="R1040" s="662">
        <v>1</v>
      </c>
      <c r="S1040" s="678">
        <v>1</v>
      </c>
      <c r="T1040" s="745">
        <v>0.5</v>
      </c>
      <c r="U1040" s="701">
        <v>1</v>
      </c>
    </row>
    <row r="1041" spans="1:21" ht="14.4" customHeight="1" x14ac:dyDescent="0.3">
      <c r="A1041" s="661">
        <v>32</v>
      </c>
      <c r="B1041" s="662" t="s">
        <v>592</v>
      </c>
      <c r="C1041" s="662" t="s">
        <v>5111</v>
      </c>
      <c r="D1041" s="743" t="s">
        <v>7938</v>
      </c>
      <c r="E1041" s="744" t="s">
        <v>5120</v>
      </c>
      <c r="F1041" s="662" t="s">
        <v>5106</v>
      </c>
      <c r="G1041" s="662" t="s">
        <v>5834</v>
      </c>
      <c r="H1041" s="662" t="s">
        <v>593</v>
      </c>
      <c r="I1041" s="662" t="s">
        <v>5835</v>
      </c>
      <c r="J1041" s="662" t="s">
        <v>5836</v>
      </c>
      <c r="K1041" s="662" t="s">
        <v>5837</v>
      </c>
      <c r="L1041" s="663">
        <v>159.71</v>
      </c>
      <c r="M1041" s="663">
        <v>159.71</v>
      </c>
      <c r="N1041" s="662">
        <v>1</v>
      </c>
      <c r="O1041" s="745">
        <v>1</v>
      </c>
      <c r="P1041" s="663">
        <v>159.71</v>
      </c>
      <c r="Q1041" s="678">
        <v>1</v>
      </c>
      <c r="R1041" s="662">
        <v>1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32</v>
      </c>
      <c r="B1042" s="662" t="s">
        <v>592</v>
      </c>
      <c r="C1042" s="662" t="s">
        <v>5111</v>
      </c>
      <c r="D1042" s="743" t="s">
        <v>7938</v>
      </c>
      <c r="E1042" s="744" t="s">
        <v>5120</v>
      </c>
      <c r="F1042" s="662" t="s">
        <v>5106</v>
      </c>
      <c r="G1042" s="662" t="s">
        <v>5428</v>
      </c>
      <c r="H1042" s="662" t="s">
        <v>593</v>
      </c>
      <c r="I1042" s="662" t="s">
        <v>4394</v>
      </c>
      <c r="J1042" s="662" t="s">
        <v>5838</v>
      </c>
      <c r="K1042" s="662" t="s">
        <v>5839</v>
      </c>
      <c r="L1042" s="663">
        <v>0</v>
      </c>
      <c r="M1042" s="663">
        <v>0</v>
      </c>
      <c r="N1042" s="662">
        <v>1</v>
      </c>
      <c r="O1042" s="745">
        <v>0.5</v>
      </c>
      <c r="P1042" s="663"/>
      <c r="Q1042" s="678"/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32</v>
      </c>
      <c r="B1043" s="662" t="s">
        <v>592</v>
      </c>
      <c r="C1043" s="662" t="s">
        <v>5111</v>
      </c>
      <c r="D1043" s="743" t="s">
        <v>7938</v>
      </c>
      <c r="E1043" s="744" t="s">
        <v>5120</v>
      </c>
      <c r="F1043" s="662" t="s">
        <v>5106</v>
      </c>
      <c r="G1043" s="662" t="s">
        <v>5701</v>
      </c>
      <c r="H1043" s="662" t="s">
        <v>2438</v>
      </c>
      <c r="I1043" s="662" t="s">
        <v>2814</v>
      </c>
      <c r="J1043" s="662" t="s">
        <v>4948</v>
      </c>
      <c r="K1043" s="662" t="s">
        <v>4949</v>
      </c>
      <c r="L1043" s="663">
        <v>2179.9299999999998</v>
      </c>
      <c r="M1043" s="663">
        <v>45778.53</v>
      </c>
      <c r="N1043" s="662">
        <v>21</v>
      </c>
      <c r="O1043" s="745">
        <v>6</v>
      </c>
      <c r="P1043" s="663">
        <v>45778.53</v>
      </c>
      <c r="Q1043" s="678">
        <v>1</v>
      </c>
      <c r="R1043" s="662">
        <v>21</v>
      </c>
      <c r="S1043" s="678">
        <v>1</v>
      </c>
      <c r="T1043" s="745">
        <v>6</v>
      </c>
      <c r="U1043" s="701">
        <v>1</v>
      </c>
    </row>
    <row r="1044" spans="1:21" ht="14.4" customHeight="1" x14ac:dyDescent="0.3">
      <c r="A1044" s="661">
        <v>32</v>
      </c>
      <c r="B1044" s="662" t="s">
        <v>592</v>
      </c>
      <c r="C1044" s="662" t="s">
        <v>5111</v>
      </c>
      <c r="D1044" s="743" t="s">
        <v>7938</v>
      </c>
      <c r="E1044" s="744" t="s">
        <v>5120</v>
      </c>
      <c r="F1044" s="662" t="s">
        <v>5106</v>
      </c>
      <c r="G1044" s="662" t="s">
        <v>5840</v>
      </c>
      <c r="H1044" s="662" t="s">
        <v>593</v>
      </c>
      <c r="I1044" s="662" t="s">
        <v>5841</v>
      </c>
      <c r="J1044" s="662" t="s">
        <v>5842</v>
      </c>
      <c r="K1044" s="662" t="s">
        <v>5238</v>
      </c>
      <c r="L1044" s="663">
        <v>129.18</v>
      </c>
      <c r="M1044" s="663">
        <v>129.18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32</v>
      </c>
      <c r="B1045" s="662" t="s">
        <v>592</v>
      </c>
      <c r="C1045" s="662" t="s">
        <v>5111</v>
      </c>
      <c r="D1045" s="743" t="s">
        <v>7938</v>
      </c>
      <c r="E1045" s="744" t="s">
        <v>5120</v>
      </c>
      <c r="F1045" s="662" t="s">
        <v>5106</v>
      </c>
      <c r="G1045" s="662" t="s">
        <v>5843</v>
      </c>
      <c r="H1045" s="662" t="s">
        <v>593</v>
      </c>
      <c r="I1045" s="662" t="s">
        <v>5844</v>
      </c>
      <c r="J1045" s="662" t="s">
        <v>803</v>
      </c>
      <c r="K1045" s="662" t="s">
        <v>5845</v>
      </c>
      <c r="L1045" s="663">
        <v>0</v>
      </c>
      <c r="M1045" s="663">
        <v>0</v>
      </c>
      <c r="N1045" s="662">
        <v>1</v>
      </c>
      <c r="O1045" s="745">
        <v>0.5</v>
      </c>
      <c r="P1045" s="663">
        <v>0</v>
      </c>
      <c r="Q1045" s="678"/>
      <c r="R1045" s="662">
        <v>1</v>
      </c>
      <c r="S1045" s="678">
        <v>1</v>
      </c>
      <c r="T1045" s="745">
        <v>0.5</v>
      </c>
      <c r="U1045" s="701">
        <v>1</v>
      </c>
    </row>
    <row r="1046" spans="1:21" ht="14.4" customHeight="1" x14ac:dyDescent="0.3">
      <c r="A1046" s="661">
        <v>32</v>
      </c>
      <c r="B1046" s="662" t="s">
        <v>592</v>
      </c>
      <c r="C1046" s="662" t="s">
        <v>5111</v>
      </c>
      <c r="D1046" s="743" t="s">
        <v>7938</v>
      </c>
      <c r="E1046" s="744" t="s">
        <v>5120</v>
      </c>
      <c r="F1046" s="662" t="s">
        <v>5106</v>
      </c>
      <c r="G1046" s="662" t="s">
        <v>5843</v>
      </c>
      <c r="H1046" s="662" t="s">
        <v>593</v>
      </c>
      <c r="I1046" s="662" t="s">
        <v>802</v>
      </c>
      <c r="J1046" s="662" t="s">
        <v>803</v>
      </c>
      <c r="K1046" s="662" t="s">
        <v>804</v>
      </c>
      <c r="L1046" s="663">
        <v>36.86</v>
      </c>
      <c r="M1046" s="663">
        <v>110.58</v>
      </c>
      <c r="N1046" s="662">
        <v>3</v>
      </c>
      <c r="O1046" s="745">
        <v>1</v>
      </c>
      <c r="P1046" s="663">
        <v>110.58</v>
      </c>
      <c r="Q1046" s="678">
        <v>1</v>
      </c>
      <c r="R1046" s="662">
        <v>3</v>
      </c>
      <c r="S1046" s="678">
        <v>1</v>
      </c>
      <c r="T1046" s="745">
        <v>1</v>
      </c>
      <c r="U1046" s="701">
        <v>1</v>
      </c>
    </row>
    <row r="1047" spans="1:21" ht="14.4" customHeight="1" x14ac:dyDescent="0.3">
      <c r="A1047" s="661">
        <v>32</v>
      </c>
      <c r="B1047" s="662" t="s">
        <v>592</v>
      </c>
      <c r="C1047" s="662" t="s">
        <v>5111</v>
      </c>
      <c r="D1047" s="743" t="s">
        <v>7938</v>
      </c>
      <c r="E1047" s="744" t="s">
        <v>5120</v>
      </c>
      <c r="F1047" s="662" t="s">
        <v>5106</v>
      </c>
      <c r="G1047" s="662" t="s">
        <v>5843</v>
      </c>
      <c r="H1047" s="662" t="s">
        <v>593</v>
      </c>
      <c r="I1047" s="662" t="s">
        <v>802</v>
      </c>
      <c r="J1047" s="662" t="s">
        <v>803</v>
      </c>
      <c r="K1047" s="662" t="s">
        <v>804</v>
      </c>
      <c r="L1047" s="663">
        <v>52.97</v>
      </c>
      <c r="M1047" s="663">
        <v>52.97</v>
      </c>
      <c r="N1047" s="662">
        <v>1</v>
      </c>
      <c r="O1047" s="745">
        <v>1</v>
      </c>
      <c r="P1047" s="663">
        <v>52.97</v>
      </c>
      <c r="Q1047" s="678">
        <v>1</v>
      </c>
      <c r="R1047" s="662">
        <v>1</v>
      </c>
      <c r="S1047" s="678">
        <v>1</v>
      </c>
      <c r="T1047" s="745">
        <v>1</v>
      </c>
      <c r="U1047" s="701">
        <v>1</v>
      </c>
    </row>
    <row r="1048" spans="1:21" ht="14.4" customHeight="1" x14ac:dyDescent="0.3">
      <c r="A1048" s="661">
        <v>32</v>
      </c>
      <c r="B1048" s="662" t="s">
        <v>592</v>
      </c>
      <c r="C1048" s="662" t="s">
        <v>5111</v>
      </c>
      <c r="D1048" s="743" t="s">
        <v>7938</v>
      </c>
      <c r="E1048" s="744" t="s">
        <v>5120</v>
      </c>
      <c r="F1048" s="662" t="s">
        <v>5106</v>
      </c>
      <c r="G1048" s="662" t="s">
        <v>5248</v>
      </c>
      <c r="H1048" s="662" t="s">
        <v>593</v>
      </c>
      <c r="I1048" s="662" t="s">
        <v>5354</v>
      </c>
      <c r="J1048" s="662" t="s">
        <v>3187</v>
      </c>
      <c r="K1048" s="662" t="s">
        <v>5355</v>
      </c>
      <c r="L1048" s="663">
        <v>0</v>
      </c>
      <c r="M1048" s="663">
        <v>0</v>
      </c>
      <c r="N1048" s="662">
        <v>2</v>
      </c>
      <c r="O1048" s="745">
        <v>1</v>
      </c>
      <c r="P1048" s="663">
        <v>0</v>
      </c>
      <c r="Q1048" s="678"/>
      <c r="R1048" s="662">
        <v>2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32</v>
      </c>
      <c r="B1049" s="662" t="s">
        <v>592</v>
      </c>
      <c r="C1049" s="662" t="s">
        <v>5111</v>
      </c>
      <c r="D1049" s="743" t="s">
        <v>7938</v>
      </c>
      <c r="E1049" s="744" t="s">
        <v>5120</v>
      </c>
      <c r="F1049" s="662" t="s">
        <v>5106</v>
      </c>
      <c r="G1049" s="662" t="s">
        <v>5249</v>
      </c>
      <c r="H1049" s="662" t="s">
        <v>593</v>
      </c>
      <c r="I1049" s="662" t="s">
        <v>5846</v>
      </c>
      <c r="J1049" s="662" t="s">
        <v>5251</v>
      </c>
      <c r="K1049" s="662"/>
      <c r="L1049" s="663">
        <v>2315.5300000000002</v>
      </c>
      <c r="M1049" s="663">
        <v>4631.0600000000004</v>
      </c>
      <c r="N1049" s="662">
        <v>2</v>
      </c>
      <c r="O1049" s="745">
        <v>0.5</v>
      </c>
      <c r="P1049" s="663">
        <v>4631.0600000000004</v>
      </c>
      <c r="Q1049" s="678">
        <v>1</v>
      </c>
      <c r="R1049" s="662">
        <v>2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32</v>
      </c>
      <c r="B1050" s="662" t="s">
        <v>592</v>
      </c>
      <c r="C1050" s="662" t="s">
        <v>5111</v>
      </c>
      <c r="D1050" s="743" t="s">
        <v>7938</v>
      </c>
      <c r="E1050" s="744" t="s">
        <v>5120</v>
      </c>
      <c r="F1050" s="662" t="s">
        <v>5106</v>
      </c>
      <c r="G1050" s="662" t="s">
        <v>5249</v>
      </c>
      <c r="H1050" s="662" t="s">
        <v>593</v>
      </c>
      <c r="I1050" s="662" t="s">
        <v>5250</v>
      </c>
      <c r="J1050" s="662" t="s">
        <v>5251</v>
      </c>
      <c r="K1050" s="662"/>
      <c r="L1050" s="663">
        <v>0</v>
      </c>
      <c r="M1050" s="663">
        <v>0</v>
      </c>
      <c r="N1050" s="662">
        <v>35</v>
      </c>
      <c r="O1050" s="745">
        <v>9</v>
      </c>
      <c r="P1050" s="663">
        <v>0</v>
      </c>
      <c r="Q1050" s="678"/>
      <c r="R1050" s="662">
        <v>32</v>
      </c>
      <c r="S1050" s="678">
        <v>0.91428571428571426</v>
      </c>
      <c r="T1050" s="745">
        <v>8</v>
      </c>
      <c r="U1050" s="701">
        <v>0.88888888888888884</v>
      </c>
    </row>
    <row r="1051" spans="1:21" ht="14.4" customHeight="1" x14ac:dyDescent="0.3">
      <c r="A1051" s="661">
        <v>32</v>
      </c>
      <c r="B1051" s="662" t="s">
        <v>592</v>
      </c>
      <c r="C1051" s="662" t="s">
        <v>5111</v>
      </c>
      <c r="D1051" s="743" t="s">
        <v>7938</v>
      </c>
      <c r="E1051" s="744" t="s">
        <v>5120</v>
      </c>
      <c r="F1051" s="662" t="s">
        <v>5106</v>
      </c>
      <c r="G1051" s="662" t="s">
        <v>5847</v>
      </c>
      <c r="H1051" s="662" t="s">
        <v>593</v>
      </c>
      <c r="I1051" s="662" t="s">
        <v>2918</v>
      </c>
      <c r="J1051" s="662" t="s">
        <v>2919</v>
      </c>
      <c r="K1051" s="662" t="s">
        <v>5848</v>
      </c>
      <c r="L1051" s="663">
        <v>48.09</v>
      </c>
      <c r="M1051" s="663">
        <v>48.09</v>
      </c>
      <c r="N1051" s="662">
        <v>1</v>
      </c>
      <c r="O1051" s="745"/>
      <c r="P1051" s="663"/>
      <c r="Q1051" s="678">
        <v>0</v>
      </c>
      <c r="R1051" s="662"/>
      <c r="S1051" s="678">
        <v>0</v>
      </c>
      <c r="T1051" s="745"/>
      <c r="U1051" s="701"/>
    </row>
    <row r="1052" spans="1:21" ht="14.4" customHeight="1" x14ac:dyDescent="0.3">
      <c r="A1052" s="661">
        <v>32</v>
      </c>
      <c r="B1052" s="662" t="s">
        <v>592</v>
      </c>
      <c r="C1052" s="662" t="s">
        <v>5111</v>
      </c>
      <c r="D1052" s="743" t="s">
        <v>7938</v>
      </c>
      <c r="E1052" s="744" t="s">
        <v>5120</v>
      </c>
      <c r="F1052" s="662" t="s">
        <v>5106</v>
      </c>
      <c r="G1052" s="662" t="s">
        <v>5433</v>
      </c>
      <c r="H1052" s="662" t="s">
        <v>593</v>
      </c>
      <c r="I1052" s="662" t="s">
        <v>736</v>
      </c>
      <c r="J1052" s="662" t="s">
        <v>737</v>
      </c>
      <c r="K1052" s="662" t="s">
        <v>5434</v>
      </c>
      <c r="L1052" s="663">
        <v>27.28</v>
      </c>
      <c r="M1052" s="663">
        <v>27.28</v>
      </c>
      <c r="N1052" s="662">
        <v>1</v>
      </c>
      <c r="O1052" s="745">
        <v>1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32</v>
      </c>
      <c r="B1053" s="662" t="s">
        <v>592</v>
      </c>
      <c r="C1053" s="662" t="s">
        <v>5111</v>
      </c>
      <c r="D1053" s="743" t="s">
        <v>7938</v>
      </c>
      <c r="E1053" s="744" t="s">
        <v>5120</v>
      </c>
      <c r="F1053" s="662" t="s">
        <v>5106</v>
      </c>
      <c r="G1053" s="662" t="s">
        <v>5849</v>
      </c>
      <c r="H1053" s="662" t="s">
        <v>593</v>
      </c>
      <c r="I1053" s="662" t="s">
        <v>1237</v>
      </c>
      <c r="J1053" s="662" t="s">
        <v>1238</v>
      </c>
      <c r="K1053" s="662" t="s">
        <v>5850</v>
      </c>
      <c r="L1053" s="663">
        <v>0</v>
      </c>
      <c r="M1053" s="663">
        <v>0</v>
      </c>
      <c r="N1053" s="662">
        <v>1</v>
      </c>
      <c r="O1053" s="745">
        <v>0.5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32</v>
      </c>
      <c r="B1054" s="662" t="s">
        <v>592</v>
      </c>
      <c r="C1054" s="662" t="s">
        <v>5111</v>
      </c>
      <c r="D1054" s="743" t="s">
        <v>7938</v>
      </c>
      <c r="E1054" s="744" t="s">
        <v>5120</v>
      </c>
      <c r="F1054" s="662" t="s">
        <v>5106</v>
      </c>
      <c r="G1054" s="662" t="s">
        <v>5641</v>
      </c>
      <c r="H1054" s="662" t="s">
        <v>593</v>
      </c>
      <c r="I1054" s="662" t="s">
        <v>5851</v>
      </c>
      <c r="J1054" s="662" t="s">
        <v>5643</v>
      </c>
      <c r="K1054" s="662" t="s">
        <v>5609</v>
      </c>
      <c r="L1054" s="663">
        <v>95.57</v>
      </c>
      <c r="M1054" s="663">
        <v>95.57</v>
      </c>
      <c r="N1054" s="662">
        <v>1</v>
      </c>
      <c r="O1054" s="745">
        <v>0.5</v>
      </c>
      <c r="P1054" s="663">
        <v>95.57</v>
      </c>
      <c r="Q1054" s="678">
        <v>1</v>
      </c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32</v>
      </c>
      <c r="B1055" s="662" t="s">
        <v>592</v>
      </c>
      <c r="C1055" s="662" t="s">
        <v>5111</v>
      </c>
      <c r="D1055" s="743" t="s">
        <v>7938</v>
      </c>
      <c r="E1055" s="744" t="s">
        <v>5120</v>
      </c>
      <c r="F1055" s="662" t="s">
        <v>5106</v>
      </c>
      <c r="G1055" s="662" t="s">
        <v>5258</v>
      </c>
      <c r="H1055" s="662" t="s">
        <v>593</v>
      </c>
      <c r="I1055" s="662" t="s">
        <v>5852</v>
      </c>
      <c r="J1055" s="662" t="s">
        <v>5260</v>
      </c>
      <c r="K1055" s="662" t="s">
        <v>5853</v>
      </c>
      <c r="L1055" s="663">
        <v>17.559999999999999</v>
      </c>
      <c r="M1055" s="663">
        <v>140.47999999999999</v>
      </c>
      <c r="N1055" s="662">
        <v>8</v>
      </c>
      <c r="O1055" s="745">
        <v>3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32</v>
      </c>
      <c r="B1056" s="662" t="s">
        <v>592</v>
      </c>
      <c r="C1056" s="662" t="s">
        <v>5111</v>
      </c>
      <c r="D1056" s="743" t="s">
        <v>7938</v>
      </c>
      <c r="E1056" s="744" t="s">
        <v>5120</v>
      </c>
      <c r="F1056" s="662" t="s">
        <v>5106</v>
      </c>
      <c r="G1056" s="662" t="s">
        <v>5258</v>
      </c>
      <c r="H1056" s="662" t="s">
        <v>593</v>
      </c>
      <c r="I1056" s="662" t="s">
        <v>5854</v>
      </c>
      <c r="J1056" s="662" t="s">
        <v>5855</v>
      </c>
      <c r="K1056" s="662" t="s">
        <v>5856</v>
      </c>
      <c r="L1056" s="663">
        <v>8.7899999999999991</v>
      </c>
      <c r="M1056" s="663">
        <v>17.579999999999998</v>
      </c>
      <c r="N1056" s="662">
        <v>2</v>
      </c>
      <c r="O1056" s="745">
        <v>0.5</v>
      </c>
      <c r="P1056" s="663">
        <v>17.579999999999998</v>
      </c>
      <c r="Q1056" s="678">
        <v>1</v>
      </c>
      <c r="R1056" s="662">
        <v>2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32</v>
      </c>
      <c r="B1057" s="662" t="s">
        <v>592</v>
      </c>
      <c r="C1057" s="662" t="s">
        <v>5111</v>
      </c>
      <c r="D1057" s="743" t="s">
        <v>7938</v>
      </c>
      <c r="E1057" s="744" t="s">
        <v>5120</v>
      </c>
      <c r="F1057" s="662" t="s">
        <v>5106</v>
      </c>
      <c r="G1057" s="662" t="s">
        <v>5258</v>
      </c>
      <c r="H1057" s="662" t="s">
        <v>593</v>
      </c>
      <c r="I1057" s="662" t="s">
        <v>5259</v>
      </c>
      <c r="J1057" s="662" t="s">
        <v>5260</v>
      </c>
      <c r="K1057" s="662" t="s">
        <v>5261</v>
      </c>
      <c r="L1057" s="663">
        <v>0</v>
      </c>
      <c r="M1057" s="663">
        <v>0</v>
      </c>
      <c r="N1057" s="662">
        <v>1</v>
      </c>
      <c r="O1057" s="745">
        <v>1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32</v>
      </c>
      <c r="B1058" s="662" t="s">
        <v>592</v>
      </c>
      <c r="C1058" s="662" t="s">
        <v>5111</v>
      </c>
      <c r="D1058" s="743" t="s">
        <v>7938</v>
      </c>
      <c r="E1058" s="744" t="s">
        <v>5120</v>
      </c>
      <c r="F1058" s="662" t="s">
        <v>5106</v>
      </c>
      <c r="G1058" s="662" t="s">
        <v>5262</v>
      </c>
      <c r="H1058" s="662" t="s">
        <v>593</v>
      </c>
      <c r="I1058" s="662" t="s">
        <v>5857</v>
      </c>
      <c r="J1058" s="662" t="s">
        <v>2942</v>
      </c>
      <c r="K1058" s="662" t="s">
        <v>5858</v>
      </c>
      <c r="L1058" s="663">
        <v>0</v>
      </c>
      <c r="M1058" s="663">
        <v>0</v>
      </c>
      <c r="N1058" s="662">
        <v>1</v>
      </c>
      <c r="O1058" s="745">
        <v>1</v>
      </c>
      <c r="P1058" s="663"/>
      <c r="Q1058" s="678"/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32</v>
      </c>
      <c r="B1059" s="662" t="s">
        <v>592</v>
      </c>
      <c r="C1059" s="662" t="s">
        <v>5111</v>
      </c>
      <c r="D1059" s="743" t="s">
        <v>7938</v>
      </c>
      <c r="E1059" s="744" t="s">
        <v>5120</v>
      </c>
      <c r="F1059" s="662" t="s">
        <v>5106</v>
      </c>
      <c r="G1059" s="662" t="s">
        <v>5859</v>
      </c>
      <c r="H1059" s="662" t="s">
        <v>593</v>
      </c>
      <c r="I1059" s="662" t="s">
        <v>5860</v>
      </c>
      <c r="J1059" s="662" t="s">
        <v>5861</v>
      </c>
      <c r="K1059" s="662" t="s">
        <v>5536</v>
      </c>
      <c r="L1059" s="663">
        <v>15.57</v>
      </c>
      <c r="M1059" s="663">
        <v>124.56</v>
      </c>
      <c r="N1059" s="662">
        <v>8</v>
      </c>
      <c r="O1059" s="745">
        <v>2.5</v>
      </c>
      <c r="P1059" s="663">
        <v>62.28</v>
      </c>
      <c r="Q1059" s="678">
        <v>0.5</v>
      </c>
      <c r="R1059" s="662">
        <v>4</v>
      </c>
      <c r="S1059" s="678">
        <v>0.5</v>
      </c>
      <c r="T1059" s="745">
        <v>1</v>
      </c>
      <c r="U1059" s="701">
        <v>0.4</v>
      </c>
    </row>
    <row r="1060" spans="1:21" ht="14.4" customHeight="1" x14ac:dyDescent="0.3">
      <c r="A1060" s="661">
        <v>32</v>
      </c>
      <c r="B1060" s="662" t="s">
        <v>592</v>
      </c>
      <c r="C1060" s="662" t="s">
        <v>5111</v>
      </c>
      <c r="D1060" s="743" t="s">
        <v>7938</v>
      </c>
      <c r="E1060" s="744" t="s">
        <v>5120</v>
      </c>
      <c r="F1060" s="662" t="s">
        <v>5106</v>
      </c>
      <c r="G1060" s="662" t="s">
        <v>5862</v>
      </c>
      <c r="H1060" s="662" t="s">
        <v>2438</v>
      </c>
      <c r="I1060" s="662" t="s">
        <v>5863</v>
      </c>
      <c r="J1060" s="662" t="s">
        <v>5864</v>
      </c>
      <c r="K1060" s="662" t="s">
        <v>5865</v>
      </c>
      <c r="L1060" s="663">
        <v>186.87</v>
      </c>
      <c r="M1060" s="663">
        <v>186.87</v>
      </c>
      <c r="N1060" s="662">
        <v>1</v>
      </c>
      <c r="O1060" s="745">
        <v>1</v>
      </c>
      <c r="P1060" s="663">
        <v>186.87</v>
      </c>
      <c r="Q1060" s="678">
        <v>1</v>
      </c>
      <c r="R1060" s="662">
        <v>1</v>
      </c>
      <c r="S1060" s="678">
        <v>1</v>
      </c>
      <c r="T1060" s="745">
        <v>1</v>
      </c>
      <c r="U1060" s="701">
        <v>1</v>
      </c>
    </row>
    <row r="1061" spans="1:21" ht="14.4" customHeight="1" x14ac:dyDescent="0.3">
      <c r="A1061" s="661">
        <v>32</v>
      </c>
      <c r="B1061" s="662" t="s">
        <v>592</v>
      </c>
      <c r="C1061" s="662" t="s">
        <v>5111</v>
      </c>
      <c r="D1061" s="743" t="s">
        <v>7938</v>
      </c>
      <c r="E1061" s="744" t="s">
        <v>5120</v>
      </c>
      <c r="F1061" s="662" t="s">
        <v>5106</v>
      </c>
      <c r="G1061" s="662" t="s">
        <v>5866</v>
      </c>
      <c r="H1061" s="662" t="s">
        <v>593</v>
      </c>
      <c r="I1061" s="662" t="s">
        <v>1811</v>
      </c>
      <c r="J1061" s="662" t="s">
        <v>1812</v>
      </c>
      <c r="K1061" s="662" t="s">
        <v>5867</v>
      </c>
      <c r="L1061" s="663">
        <v>0</v>
      </c>
      <c r="M1061" s="663">
        <v>0</v>
      </c>
      <c r="N1061" s="662">
        <v>3</v>
      </c>
      <c r="O1061" s="745">
        <v>1.5</v>
      </c>
      <c r="P1061" s="663">
        <v>0</v>
      </c>
      <c r="Q1061" s="678"/>
      <c r="R1061" s="662">
        <v>2</v>
      </c>
      <c r="S1061" s="678">
        <v>0.66666666666666663</v>
      </c>
      <c r="T1061" s="745">
        <v>0.5</v>
      </c>
      <c r="U1061" s="701">
        <v>0.33333333333333331</v>
      </c>
    </row>
    <row r="1062" spans="1:21" ht="14.4" customHeight="1" x14ac:dyDescent="0.3">
      <c r="A1062" s="661">
        <v>32</v>
      </c>
      <c r="B1062" s="662" t="s">
        <v>592</v>
      </c>
      <c r="C1062" s="662" t="s">
        <v>5111</v>
      </c>
      <c r="D1062" s="743" t="s">
        <v>7938</v>
      </c>
      <c r="E1062" s="744" t="s">
        <v>5120</v>
      </c>
      <c r="F1062" s="662" t="s">
        <v>5106</v>
      </c>
      <c r="G1062" s="662" t="s">
        <v>5868</v>
      </c>
      <c r="H1062" s="662" t="s">
        <v>593</v>
      </c>
      <c r="I1062" s="662" t="s">
        <v>2922</v>
      </c>
      <c r="J1062" s="662" t="s">
        <v>2923</v>
      </c>
      <c r="K1062" s="662" t="s">
        <v>5869</v>
      </c>
      <c r="L1062" s="663">
        <v>61.97</v>
      </c>
      <c r="M1062" s="663">
        <v>61.97</v>
      </c>
      <c r="N1062" s="662">
        <v>1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32</v>
      </c>
      <c r="B1063" s="662" t="s">
        <v>592</v>
      </c>
      <c r="C1063" s="662" t="s">
        <v>5111</v>
      </c>
      <c r="D1063" s="743" t="s">
        <v>7938</v>
      </c>
      <c r="E1063" s="744" t="s">
        <v>5120</v>
      </c>
      <c r="F1063" s="662" t="s">
        <v>5106</v>
      </c>
      <c r="G1063" s="662" t="s">
        <v>5870</v>
      </c>
      <c r="H1063" s="662" t="s">
        <v>593</v>
      </c>
      <c r="I1063" s="662" t="s">
        <v>4398</v>
      </c>
      <c r="J1063" s="662" t="s">
        <v>4399</v>
      </c>
      <c r="K1063" s="662" t="s">
        <v>5871</v>
      </c>
      <c r="L1063" s="663">
        <v>77.14</v>
      </c>
      <c r="M1063" s="663">
        <v>385.70000000000005</v>
      </c>
      <c r="N1063" s="662">
        <v>5</v>
      </c>
      <c r="O1063" s="745">
        <v>2.5</v>
      </c>
      <c r="P1063" s="663">
        <v>154.28</v>
      </c>
      <c r="Q1063" s="678">
        <v>0.39999999999999997</v>
      </c>
      <c r="R1063" s="662">
        <v>2</v>
      </c>
      <c r="S1063" s="678">
        <v>0.4</v>
      </c>
      <c r="T1063" s="745">
        <v>1</v>
      </c>
      <c r="U1063" s="701">
        <v>0.4</v>
      </c>
    </row>
    <row r="1064" spans="1:21" ht="14.4" customHeight="1" x14ac:dyDescent="0.3">
      <c r="A1064" s="661">
        <v>32</v>
      </c>
      <c r="B1064" s="662" t="s">
        <v>592</v>
      </c>
      <c r="C1064" s="662" t="s">
        <v>5111</v>
      </c>
      <c r="D1064" s="743" t="s">
        <v>7938</v>
      </c>
      <c r="E1064" s="744" t="s">
        <v>5120</v>
      </c>
      <c r="F1064" s="662" t="s">
        <v>5106</v>
      </c>
      <c r="G1064" s="662" t="s">
        <v>5870</v>
      </c>
      <c r="H1064" s="662" t="s">
        <v>593</v>
      </c>
      <c r="I1064" s="662" t="s">
        <v>1711</v>
      </c>
      <c r="J1064" s="662" t="s">
        <v>1712</v>
      </c>
      <c r="K1064" s="662" t="s">
        <v>5872</v>
      </c>
      <c r="L1064" s="663">
        <v>38.56</v>
      </c>
      <c r="M1064" s="663">
        <v>77.12</v>
      </c>
      <c r="N1064" s="662">
        <v>2</v>
      </c>
      <c r="O1064" s="745">
        <v>0.5</v>
      </c>
      <c r="P1064" s="663">
        <v>77.12</v>
      </c>
      <c r="Q1064" s="678">
        <v>1</v>
      </c>
      <c r="R1064" s="662">
        <v>2</v>
      </c>
      <c r="S1064" s="678">
        <v>1</v>
      </c>
      <c r="T1064" s="745">
        <v>0.5</v>
      </c>
      <c r="U1064" s="701">
        <v>1</v>
      </c>
    </row>
    <row r="1065" spans="1:21" ht="14.4" customHeight="1" x14ac:dyDescent="0.3">
      <c r="A1065" s="661">
        <v>32</v>
      </c>
      <c r="B1065" s="662" t="s">
        <v>592</v>
      </c>
      <c r="C1065" s="662" t="s">
        <v>5111</v>
      </c>
      <c r="D1065" s="743" t="s">
        <v>7938</v>
      </c>
      <c r="E1065" s="744" t="s">
        <v>5120</v>
      </c>
      <c r="F1065" s="662" t="s">
        <v>5106</v>
      </c>
      <c r="G1065" s="662" t="s">
        <v>5873</v>
      </c>
      <c r="H1065" s="662" t="s">
        <v>593</v>
      </c>
      <c r="I1065" s="662" t="s">
        <v>5874</v>
      </c>
      <c r="J1065" s="662" t="s">
        <v>5875</v>
      </c>
      <c r="K1065" s="662" t="s">
        <v>5876</v>
      </c>
      <c r="L1065" s="663">
        <v>88.87</v>
      </c>
      <c r="M1065" s="663">
        <v>977.57</v>
      </c>
      <c r="N1065" s="662">
        <v>11</v>
      </c>
      <c r="O1065" s="745">
        <v>6</v>
      </c>
      <c r="P1065" s="663">
        <v>533.22</v>
      </c>
      <c r="Q1065" s="678">
        <v>0.54545454545454541</v>
      </c>
      <c r="R1065" s="662">
        <v>6</v>
      </c>
      <c r="S1065" s="678">
        <v>0.54545454545454541</v>
      </c>
      <c r="T1065" s="745">
        <v>3</v>
      </c>
      <c r="U1065" s="701">
        <v>0.5</v>
      </c>
    </row>
    <row r="1066" spans="1:21" ht="14.4" customHeight="1" x14ac:dyDescent="0.3">
      <c r="A1066" s="661">
        <v>32</v>
      </c>
      <c r="B1066" s="662" t="s">
        <v>592</v>
      </c>
      <c r="C1066" s="662" t="s">
        <v>5111</v>
      </c>
      <c r="D1066" s="743" t="s">
        <v>7938</v>
      </c>
      <c r="E1066" s="744" t="s">
        <v>5120</v>
      </c>
      <c r="F1066" s="662" t="s">
        <v>5106</v>
      </c>
      <c r="G1066" s="662" t="s">
        <v>5727</v>
      </c>
      <c r="H1066" s="662" t="s">
        <v>593</v>
      </c>
      <c r="I1066" s="662" t="s">
        <v>692</v>
      </c>
      <c r="J1066" s="662" t="s">
        <v>5728</v>
      </c>
      <c r="K1066" s="662" t="s">
        <v>5729</v>
      </c>
      <c r="L1066" s="663">
        <v>44.59</v>
      </c>
      <c r="M1066" s="663">
        <v>133.77000000000001</v>
      </c>
      <c r="N1066" s="662">
        <v>3</v>
      </c>
      <c r="O1066" s="745">
        <v>2.5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32</v>
      </c>
      <c r="B1067" s="662" t="s">
        <v>592</v>
      </c>
      <c r="C1067" s="662" t="s">
        <v>5111</v>
      </c>
      <c r="D1067" s="743" t="s">
        <v>7938</v>
      </c>
      <c r="E1067" s="744" t="s">
        <v>5120</v>
      </c>
      <c r="F1067" s="662" t="s">
        <v>5106</v>
      </c>
      <c r="G1067" s="662" t="s">
        <v>5394</v>
      </c>
      <c r="H1067" s="662" t="s">
        <v>593</v>
      </c>
      <c r="I1067" s="662" t="s">
        <v>5650</v>
      </c>
      <c r="J1067" s="662" t="s">
        <v>5396</v>
      </c>
      <c r="K1067" s="662" t="s">
        <v>2452</v>
      </c>
      <c r="L1067" s="663">
        <v>0</v>
      </c>
      <c r="M1067" s="663">
        <v>0</v>
      </c>
      <c r="N1067" s="662">
        <v>5</v>
      </c>
      <c r="O1067" s="745">
        <v>3.5</v>
      </c>
      <c r="P1067" s="663">
        <v>0</v>
      </c>
      <c r="Q1067" s="678"/>
      <c r="R1067" s="662">
        <v>2</v>
      </c>
      <c r="S1067" s="678">
        <v>0.4</v>
      </c>
      <c r="T1067" s="745">
        <v>2</v>
      </c>
      <c r="U1067" s="701">
        <v>0.5714285714285714</v>
      </c>
    </row>
    <row r="1068" spans="1:21" ht="14.4" customHeight="1" x14ac:dyDescent="0.3">
      <c r="A1068" s="661">
        <v>32</v>
      </c>
      <c r="B1068" s="662" t="s">
        <v>592</v>
      </c>
      <c r="C1068" s="662" t="s">
        <v>5111</v>
      </c>
      <c r="D1068" s="743" t="s">
        <v>7938</v>
      </c>
      <c r="E1068" s="744" t="s">
        <v>5120</v>
      </c>
      <c r="F1068" s="662" t="s">
        <v>5106</v>
      </c>
      <c r="G1068" s="662" t="s">
        <v>5394</v>
      </c>
      <c r="H1068" s="662" t="s">
        <v>593</v>
      </c>
      <c r="I1068" s="662" t="s">
        <v>5436</v>
      </c>
      <c r="J1068" s="662" t="s">
        <v>1178</v>
      </c>
      <c r="K1068" s="662" t="s">
        <v>3525</v>
      </c>
      <c r="L1068" s="663">
        <v>26.37</v>
      </c>
      <c r="M1068" s="663">
        <v>26.37</v>
      </c>
      <c r="N1068" s="662">
        <v>1</v>
      </c>
      <c r="O1068" s="745">
        <v>0.5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32</v>
      </c>
      <c r="B1069" s="662" t="s">
        <v>592</v>
      </c>
      <c r="C1069" s="662" t="s">
        <v>5111</v>
      </c>
      <c r="D1069" s="743" t="s">
        <v>7938</v>
      </c>
      <c r="E1069" s="744" t="s">
        <v>5120</v>
      </c>
      <c r="F1069" s="662" t="s">
        <v>5106</v>
      </c>
      <c r="G1069" s="662" t="s">
        <v>5394</v>
      </c>
      <c r="H1069" s="662" t="s">
        <v>593</v>
      </c>
      <c r="I1069" s="662" t="s">
        <v>3585</v>
      </c>
      <c r="J1069" s="662" t="s">
        <v>1178</v>
      </c>
      <c r="K1069" s="662" t="s">
        <v>3586</v>
      </c>
      <c r="L1069" s="663">
        <v>52.75</v>
      </c>
      <c r="M1069" s="663">
        <v>474.75</v>
      </c>
      <c r="N1069" s="662">
        <v>9</v>
      </c>
      <c r="O1069" s="745">
        <v>4.5</v>
      </c>
      <c r="P1069" s="663">
        <v>369.25</v>
      </c>
      <c r="Q1069" s="678">
        <v>0.77777777777777779</v>
      </c>
      <c r="R1069" s="662">
        <v>7</v>
      </c>
      <c r="S1069" s="678">
        <v>0.77777777777777779</v>
      </c>
      <c r="T1069" s="745">
        <v>3.5</v>
      </c>
      <c r="U1069" s="701">
        <v>0.77777777777777779</v>
      </c>
    </row>
    <row r="1070" spans="1:21" ht="14.4" customHeight="1" x14ac:dyDescent="0.3">
      <c r="A1070" s="661">
        <v>32</v>
      </c>
      <c r="B1070" s="662" t="s">
        <v>592</v>
      </c>
      <c r="C1070" s="662" t="s">
        <v>5111</v>
      </c>
      <c r="D1070" s="743" t="s">
        <v>7938</v>
      </c>
      <c r="E1070" s="744" t="s">
        <v>5120</v>
      </c>
      <c r="F1070" s="662" t="s">
        <v>5106</v>
      </c>
      <c r="G1070" s="662" t="s">
        <v>5394</v>
      </c>
      <c r="H1070" s="662" t="s">
        <v>593</v>
      </c>
      <c r="I1070" s="662" t="s">
        <v>5877</v>
      </c>
      <c r="J1070" s="662" t="s">
        <v>5878</v>
      </c>
      <c r="K1070" s="662" t="s">
        <v>5879</v>
      </c>
      <c r="L1070" s="663">
        <v>0</v>
      </c>
      <c r="M1070" s="663">
        <v>0</v>
      </c>
      <c r="N1070" s="662">
        <v>2</v>
      </c>
      <c r="O1070" s="745">
        <v>1.5</v>
      </c>
      <c r="P1070" s="663">
        <v>0</v>
      </c>
      <c r="Q1070" s="678"/>
      <c r="R1070" s="662">
        <v>1</v>
      </c>
      <c r="S1070" s="678">
        <v>0.5</v>
      </c>
      <c r="T1070" s="745">
        <v>0.5</v>
      </c>
      <c r="U1070" s="701">
        <v>0.33333333333333331</v>
      </c>
    </row>
    <row r="1071" spans="1:21" ht="14.4" customHeight="1" x14ac:dyDescent="0.3">
      <c r="A1071" s="661">
        <v>32</v>
      </c>
      <c r="B1071" s="662" t="s">
        <v>592</v>
      </c>
      <c r="C1071" s="662" t="s">
        <v>5111</v>
      </c>
      <c r="D1071" s="743" t="s">
        <v>7938</v>
      </c>
      <c r="E1071" s="744" t="s">
        <v>5120</v>
      </c>
      <c r="F1071" s="662" t="s">
        <v>5106</v>
      </c>
      <c r="G1071" s="662" t="s">
        <v>5394</v>
      </c>
      <c r="H1071" s="662" t="s">
        <v>593</v>
      </c>
      <c r="I1071" s="662" t="s">
        <v>5395</v>
      </c>
      <c r="J1071" s="662" t="s">
        <v>5396</v>
      </c>
      <c r="K1071" s="662" t="s">
        <v>5397</v>
      </c>
      <c r="L1071" s="663">
        <v>0</v>
      </c>
      <c r="M1071" s="663">
        <v>0</v>
      </c>
      <c r="N1071" s="662">
        <v>12</v>
      </c>
      <c r="O1071" s="745">
        <v>7</v>
      </c>
      <c r="P1071" s="663">
        <v>0</v>
      </c>
      <c r="Q1071" s="678"/>
      <c r="R1071" s="662">
        <v>9</v>
      </c>
      <c r="S1071" s="678">
        <v>0.75</v>
      </c>
      <c r="T1071" s="745">
        <v>5</v>
      </c>
      <c r="U1071" s="701">
        <v>0.7142857142857143</v>
      </c>
    </row>
    <row r="1072" spans="1:21" ht="14.4" customHeight="1" x14ac:dyDescent="0.3">
      <c r="A1072" s="661">
        <v>32</v>
      </c>
      <c r="B1072" s="662" t="s">
        <v>592</v>
      </c>
      <c r="C1072" s="662" t="s">
        <v>5111</v>
      </c>
      <c r="D1072" s="743" t="s">
        <v>7938</v>
      </c>
      <c r="E1072" s="744" t="s">
        <v>5120</v>
      </c>
      <c r="F1072" s="662" t="s">
        <v>5106</v>
      </c>
      <c r="G1072" s="662" t="s">
        <v>5394</v>
      </c>
      <c r="H1072" s="662" t="s">
        <v>593</v>
      </c>
      <c r="I1072" s="662" t="s">
        <v>5395</v>
      </c>
      <c r="J1072" s="662" t="s">
        <v>5396</v>
      </c>
      <c r="K1072" s="662" t="s">
        <v>5397</v>
      </c>
      <c r="L1072" s="663">
        <v>29.54</v>
      </c>
      <c r="M1072" s="663">
        <v>147.69999999999999</v>
      </c>
      <c r="N1072" s="662">
        <v>5</v>
      </c>
      <c r="O1072" s="745">
        <v>2.5</v>
      </c>
      <c r="P1072" s="663">
        <v>147.69999999999999</v>
      </c>
      <c r="Q1072" s="678">
        <v>1</v>
      </c>
      <c r="R1072" s="662">
        <v>5</v>
      </c>
      <c r="S1072" s="678">
        <v>1</v>
      </c>
      <c r="T1072" s="745">
        <v>2.5</v>
      </c>
      <c r="U1072" s="701">
        <v>1</v>
      </c>
    </row>
    <row r="1073" spans="1:21" ht="14.4" customHeight="1" x14ac:dyDescent="0.3">
      <c r="A1073" s="661">
        <v>32</v>
      </c>
      <c r="B1073" s="662" t="s">
        <v>592</v>
      </c>
      <c r="C1073" s="662" t="s">
        <v>5111</v>
      </c>
      <c r="D1073" s="743" t="s">
        <v>7938</v>
      </c>
      <c r="E1073" s="744" t="s">
        <v>5120</v>
      </c>
      <c r="F1073" s="662" t="s">
        <v>5106</v>
      </c>
      <c r="G1073" s="662" t="s">
        <v>5394</v>
      </c>
      <c r="H1073" s="662" t="s">
        <v>593</v>
      </c>
      <c r="I1073" s="662" t="s">
        <v>5880</v>
      </c>
      <c r="J1073" s="662" t="s">
        <v>5754</v>
      </c>
      <c r="K1073" s="662" t="s">
        <v>5881</v>
      </c>
      <c r="L1073" s="663">
        <v>31.65</v>
      </c>
      <c r="M1073" s="663">
        <v>31.65</v>
      </c>
      <c r="N1073" s="662">
        <v>1</v>
      </c>
      <c r="O1073" s="745">
        <v>1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32</v>
      </c>
      <c r="B1074" s="662" t="s">
        <v>592</v>
      </c>
      <c r="C1074" s="662" t="s">
        <v>5111</v>
      </c>
      <c r="D1074" s="743" t="s">
        <v>7938</v>
      </c>
      <c r="E1074" s="744" t="s">
        <v>5120</v>
      </c>
      <c r="F1074" s="662" t="s">
        <v>5106</v>
      </c>
      <c r="G1074" s="662" t="s">
        <v>5882</v>
      </c>
      <c r="H1074" s="662" t="s">
        <v>593</v>
      </c>
      <c r="I1074" s="662" t="s">
        <v>5883</v>
      </c>
      <c r="J1074" s="662" t="s">
        <v>5884</v>
      </c>
      <c r="K1074" s="662" t="s">
        <v>4626</v>
      </c>
      <c r="L1074" s="663">
        <v>3828.13</v>
      </c>
      <c r="M1074" s="663">
        <v>149297.07</v>
      </c>
      <c r="N1074" s="662">
        <v>39</v>
      </c>
      <c r="O1074" s="745">
        <v>19.5</v>
      </c>
      <c r="P1074" s="663">
        <v>107187.64000000001</v>
      </c>
      <c r="Q1074" s="678">
        <v>0.71794871794871806</v>
      </c>
      <c r="R1074" s="662">
        <v>28</v>
      </c>
      <c r="S1074" s="678">
        <v>0.71794871794871795</v>
      </c>
      <c r="T1074" s="745">
        <v>13.5</v>
      </c>
      <c r="U1074" s="701">
        <v>0.69230769230769229</v>
      </c>
    </row>
    <row r="1075" spans="1:21" ht="14.4" customHeight="1" x14ac:dyDescent="0.3">
      <c r="A1075" s="661">
        <v>32</v>
      </c>
      <c r="B1075" s="662" t="s">
        <v>592</v>
      </c>
      <c r="C1075" s="662" t="s">
        <v>5111</v>
      </c>
      <c r="D1075" s="743" t="s">
        <v>7938</v>
      </c>
      <c r="E1075" s="744" t="s">
        <v>5120</v>
      </c>
      <c r="F1075" s="662" t="s">
        <v>5106</v>
      </c>
      <c r="G1075" s="662" t="s">
        <v>5882</v>
      </c>
      <c r="H1075" s="662" t="s">
        <v>593</v>
      </c>
      <c r="I1075" s="662" t="s">
        <v>5883</v>
      </c>
      <c r="J1075" s="662" t="s">
        <v>5884</v>
      </c>
      <c r="K1075" s="662" t="s">
        <v>4626</v>
      </c>
      <c r="L1075" s="663">
        <v>2950.43</v>
      </c>
      <c r="M1075" s="663">
        <v>94413.759999999995</v>
      </c>
      <c r="N1075" s="662">
        <v>32</v>
      </c>
      <c r="O1075" s="745">
        <v>21.5</v>
      </c>
      <c r="P1075" s="663">
        <v>38355.589999999997</v>
      </c>
      <c r="Q1075" s="678">
        <v>0.40625</v>
      </c>
      <c r="R1075" s="662">
        <v>13</v>
      </c>
      <c r="S1075" s="678">
        <v>0.40625</v>
      </c>
      <c r="T1075" s="745">
        <v>6</v>
      </c>
      <c r="U1075" s="701">
        <v>0.27906976744186046</v>
      </c>
    </row>
    <row r="1076" spans="1:21" ht="14.4" customHeight="1" x14ac:dyDescent="0.3">
      <c r="A1076" s="661">
        <v>32</v>
      </c>
      <c r="B1076" s="662" t="s">
        <v>592</v>
      </c>
      <c r="C1076" s="662" t="s">
        <v>5111</v>
      </c>
      <c r="D1076" s="743" t="s">
        <v>7938</v>
      </c>
      <c r="E1076" s="744" t="s">
        <v>5120</v>
      </c>
      <c r="F1076" s="662" t="s">
        <v>5106</v>
      </c>
      <c r="G1076" s="662" t="s">
        <v>5756</v>
      </c>
      <c r="H1076" s="662" t="s">
        <v>593</v>
      </c>
      <c r="I1076" s="662" t="s">
        <v>5885</v>
      </c>
      <c r="J1076" s="662" t="s">
        <v>5757</v>
      </c>
      <c r="K1076" s="662" t="s">
        <v>5758</v>
      </c>
      <c r="L1076" s="663">
        <v>5927.29</v>
      </c>
      <c r="M1076" s="663">
        <v>486037.77999999991</v>
      </c>
      <c r="N1076" s="662">
        <v>82</v>
      </c>
      <c r="O1076" s="745">
        <v>47.5</v>
      </c>
      <c r="P1076" s="663">
        <v>308219.0799999999</v>
      </c>
      <c r="Q1076" s="678">
        <v>0.63414634146341453</v>
      </c>
      <c r="R1076" s="662">
        <v>52</v>
      </c>
      <c r="S1076" s="678">
        <v>0.63414634146341464</v>
      </c>
      <c r="T1076" s="745">
        <v>30.5</v>
      </c>
      <c r="U1076" s="701">
        <v>0.64210526315789473</v>
      </c>
    </row>
    <row r="1077" spans="1:21" ht="14.4" customHeight="1" x14ac:dyDescent="0.3">
      <c r="A1077" s="661">
        <v>32</v>
      </c>
      <c r="B1077" s="662" t="s">
        <v>592</v>
      </c>
      <c r="C1077" s="662" t="s">
        <v>5111</v>
      </c>
      <c r="D1077" s="743" t="s">
        <v>7938</v>
      </c>
      <c r="E1077" s="744" t="s">
        <v>5120</v>
      </c>
      <c r="F1077" s="662" t="s">
        <v>5106</v>
      </c>
      <c r="G1077" s="662" t="s">
        <v>5756</v>
      </c>
      <c r="H1077" s="662" t="s">
        <v>593</v>
      </c>
      <c r="I1077" s="662" t="s">
        <v>5885</v>
      </c>
      <c r="J1077" s="662" t="s">
        <v>5757</v>
      </c>
      <c r="K1077" s="662" t="s">
        <v>5758</v>
      </c>
      <c r="L1077" s="663">
        <v>3161.19</v>
      </c>
      <c r="M1077" s="663">
        <v>224444.49000000008</v>
      </c>
      <c r="N1077" s="662">
        <v>71</v>
      </c>
      <c r="O1077" s="745">
        <v>47.5</v>
      </c>
      <c r="P1077" s="663">
        <v>145414.74000000005</v>
      </c>
      <c r="Q1077" s="678">
        <v>0.647887323943662</v>
      </c>
      <c r="R1077" s="662">
        <v>46</v>
      </c>
      <c r="S1077" s="678">
        <v>0.647887323943662</v>
      </c>
      <c r="T1077" s="745">
        <v>32</v>
      </c>
      <c r="U1077" s="701">
        <v>0.67368421052631577</v>
      </c>
    </row>
    <row r="1078" spans="1:21" ht="14.4" customHeight="1" x14ac:dyDescent="0.3">
      <c r="A1078" s="661">
        <v>32</v>
      </c>
      <c r="B1078" s="662" t="s">
        <v>592</v>
      </c>
      <c r="C1078" s="662" t="s">
        <v>5111</v>
      </c>
      <c r="D1078" s="743" t="s">
        <v>7938</v>
      </c>
      <c r="E1078" s="744" t="s">
        <v>5120</v>
      </c>
      <c r="F1078" s="662" t="s">
        <v>5106</v>
      </c>
      <c r="G1078" s="662" t="s">
        <v>5756</v>
      </c>
      <c r="H1078" s="662" t="s">
        <v>593</v>
      </c>
      <c r="I1078" s="662" t="s">
        <v>5886</v>
      </c>
      <c r="J1078" s="662" t="s">
        <v>5757</v>
      </c>
      <c r="K1078" s="662" t="s">
        <v>5758</v>
      </c>
      <c r="L1078" s="663">
        <v>5927.29</v>
      </c>
      <c r="M1078" s="663">
        <v>5927.29</v>
      </c>
      <c r="N1078" s="662">
        <v>1</v>
      </c>
      <c r="O1078" s="745">
        <v>1</v>
      </c>
      <c r="P1078" s="663">
        <v>5927.29</v>
      </c>
      <c r="Q1078" s="678">
        <v>1</v>
      </c>
      <c r="R1078" s="662">
        <v>1</v>
      </c>
      <c r="S1078" s="678">
        <v>1</v>
      </c>
      <c r="T1078" s="745">
        <v>1</v>
      </c>
      <c r="U1078" s="701">
        <v>1</v>
      </c>
    </row>
    <row r="1079" spans="1:21" ht="14.4" customHeight="1" x14ac:dyDescent="0.3">
      <c r="A1079" s="661">
        <v>32</v>
      </c>
      <c r="B1079" s="662" t="s">
        <v>592</v>
      </c>
      <c r="C1079" s="662" t="s">
        <v>5111</v>
      </c>
      <c r="D1079" s="743" t="s">
        <v>7938</v>
      </c>
      <c r="E1079" s="744" t="s">
        <v>5120</v>
      </c>
      <c r="F1079" s="662" t="s">
        <v>5106</v>
      </c>
      <c r="G1079" s="662" t="s">
        <v>5756</v>
      </c>
      <c r="H1079" s="662" t="s">
        <v>593</v>
      </c>
      <c r="I1079" s="662" t="s">
        <v>5886</v>
      </c>
      <c r="J1079" s="662" t="s">
        <v>5757</v>
      </c>
      <c r="K1079" s="662" t="s">
        <v>5758</v>
      </c>
      <c r="L1079" s="663">
        <v>3161.19</v>
      </c>
      <c r="M1079" s="663">
        <v>3161.19</v>
      </c>
      <c r="N1079" s="662">
        <v>1</v>
      </c>
      <c r="O1079" s="745">
        <v>1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32</v>
      </c>
      <c r="B1080" s="662" t="s">
        <v>592</v>
      </c>
      <c r="C1080" s="662" t="s">
        <v>5111</v>
      </c>
      <c r="D1080" s="743" t="s">
        <v>7938</v>
      </c>
      <c r="E1080" s="744" t="s">
        <v>5120</v>
      </c>
      <c r="F1080" s="662" t="s">
        <v>5106</v>
      </c>
      <c r="G1080" s="662" t="s">
        <v>5269</v>
      </c>
      <c r="H1080" s="662" t="s">
        <v>593</v>
      </c>
      <c r="I1080" s="662" t="s">
        <v>970</v>
      </c>
      <c r="J1080" s="662" t="s">
        <v>5270</v>
      </c>
      <c r="K1080" s="662" t="s">
        <v>5271</v>
      </c>
      <c r="L1080" s="663">
        <v>88.76</v>
      </c>
      <c r="M1080" s="663">
        <v>2574.04</v>
      </c>
      <c r="N1080" s="662">
        <v>29</v>
      </c>
      <c r="O1080" s="745">
        <v>14</v>
      </c>
      <c r="P1080" s="663">
        <v>621.32000000000005</v>
      </c>
      <c r="Q1080" s="678">
        <v>0.2413793103448276</v>
      </c>
      <c r="R1080" s="662">
        <v>7</v>
      </c>
      <c r="S1080" s="678">
        <v>0.2413793103448276</v>
      </c>
      <c r="T1080" s="745">
        <v>4</v>
      </c>
      <c r="U1080" s="701">
        <v>0.2857142857142857</v>
      </c>
    </row>
    <row r="1081" spans="1:21" ht="14.4" customHeight="1" x14ac:dyDescent="0.3">
      <c r="A1081" s="661">
        <v>32</v>
      </c>
      <c r="B1081" s="662" t="s">
        <v>592</v>
      </c>
      <c r="C1081" s="662" t="s">
        <v>5111</v>
      </c>
      <c r="D1081" s="743" t="s">
        <v>7938</v>
      </c>
      <c r="E1081" s="744" t="s">
        <v>5120</v>
      </c>
      <c r="F1081" s="662" t="s">
        <v>5106</v>
      </c>
      <c r="G1081" s="662" t="s">
        <v>5887</v>
      </c>
      <c r="H1081" s="662" t="s">
        <v>2438</v>
      </c>
      <c r="I1081" s="662" t="s">
        <v>5888</v>
      </c>
      <c r="J1081" s="662" t="s">
        <v>5889</v>
      </c>
      <c r="K1081" s="662" t="s">
        <v>5890</v>
      </c>
      <c r="L1081" s="663">
        <v>28.81</v>
      </c>
      <c r="M1081" s="663">
        <v>28.81</v>
      </c>
      <c r="N1081" s="662">
        <v>1</v>
      </c>
      <c r="O1081" s="745">
        <v>1</v>
      </c>
      <c r="P1081" s="663">
        <v>28.81</v>
      </c>
      <c r="Q1081" s="678">
        <v>1</v>
      </c>
      <c r="R1081" s="662">
        <v>1</v>
      </c>
      <c r="S1081" s="678">
        <v>1</v>
      </c>
      <c r="T1081" s="745">
        <v>1</v>
      </c>
      <c r="U1081" s="701">
        <v>1</v>
      </c>
    </row>
    <row r="1082" spans="1:21" ht="14.4" customHeight="1" x14ac:dyDescent="0.3">
      <c r="A1082" s="661">
        <v>32</v>
      </c>
      <c r="B1082" s="662" t="s">
        <v>592</v>
      </c>
      <c r="C1082" s="662" t="s">
        <v>5111</v>
      </c>
      <c r="D1082" s="743" t="s">
        <v>7938</v>
      </c>
      <c r="E1082" s="744" t="s">
        <v>5120</v>
      </c>
      <c r="F1082" s="662" t="s">
        <v>5106</v>
      </c>
      <c r="G1082" s="662" t="s">
        <v>5887</v>
      </c>
      <c r="H1082" s="662" t="s">
        <v>2438</v>
      </c>
      <c r="I1082" s="662" t="s">
        <v>4131</v>
      </c>
      <c r="J1082" s="662" t="s">
        <v>5010</v>
      </c>
      <c r="K1082" s="662" t="s">
        <v>5011</v>
      </c>
      <c r="L1082" s="663">
        <v>187.41</v>
      </c>
      <c r="M1082" s="663">
        <v>374.82</v>
      </c>
      <c r="N1082" s="662">
        <v>2</v>
      </c>
      <c r="O1082" s="745">
        <v>1.5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32</v>
      </c>
      <c r="B1083" s="662" t="s">
        <v>592</v>
      </c>
      <c r="C1083" s="662" t="s">
        <v>5111</v>
      </c>
      <c r="D1083" s="743" t="s">
        <v>7938</v>
      </c>
      <c r="E1083" s="744" t="s">
        <v>5120</v>
      </c>
      <c r="F1083" s="662" t="s">
        <v>5106</v>
      </c>
      <c r="G1083" s="662" t="s">
        <v>5887</v>
      </c>
      <c r="H1083" s="662" t="s">
        <v>2438</v>
      </c>
      <c r="I1083" s="662" t="s">
        <v>4131</v>
      </c>
      <c r="J1083" s="662" t="s">
        <v>5010</v>
      </c>
      <c r="K1083" s="662" t="s">
        <v>5011</v>
      </c>
      <c r="L1083" s="663">
        <v>115.27</v>
      </c>
      <c r="M1083" s="663">
        <v>115.27</v>
      </c>
      <c r="N1083" s="662">
        <v>1</v>
      </c>
      <c r="O1083" s="745">
        <v>0.5</v>
      </c>
      <c r="P1083" s="663">
        <v>115.27</v>
      </c>
      <c r="Q1083" s="678">
        <v>1</v>
      </c>
      <c r="R1083" s="662">
        <v>1</v>
      </c>
      <c r="S1083" s="678">
        <v>1</v>
      </c>
      <c r="T1083" s="745">
        <v>0.5</v>
      </c>
      <c r="U1083" s="701">
        <v>1</v>
      </c>
    </row>
    <row r="1084" spans="1:21" ht="14.4" customHeight="1" x14ac:dyDescent="0.3">
      <c r="A1084" s="661">
        <v>32</v>
      </c>
      <c r="B1084" s="662" t="s">
        <v>592</v>
      </c>
      <c r="C1084" s="662" t="s">
        <v>5111</v>
      </c>
      <c r="D1084" s="743" t="s">
        <v>7938</v>
      </c>
      <c r="E1084" s="744" t="s">
        <v>5120</v>
      </c>
      <c r="F1084" s="662" t="s">
        <v>5106</v>
      </c>
      <c r="G1084" s="662" t="s">
        <v>5272</v>
      </c>
      <c r="H1084" s="662" t="s">
        <v>593</v>
      </c>
      <c r="I1084" s="662" t="s">
        <v>1095</v>
      </c>
      <c r="J1084" s="662" t="s">
        <v>1349</v>
      </c>
      <c r="K1084" s="662" t="s">
        <v>5545</v>
      </c>
      <c r="L1084" s="663">
        <v>0</v>
      </c>
      <c r="M1084" s="663">
        <v>0</v>
      </c>
      <c r="N1084" s="662">
        <v>1</v>
      </c>
      <c r="O1084" s="745">
        <v>0.5</v>
      </c>
      <c r="P1084" s="663"/>
      <c r="Q1084" s="678"/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32</v>
      </c>
      <c r="B1085" s="662" t="s">
        <v>592</v>
      </c>
      <c r="C1085" s="662" t="s">
        <v>5111</v>
      </c>
      <c r="D1085" s="743" t="s">
        <v>7938</v>
      </c>
      <c r="E1085" s="744" t="s">
        <v>5120</v>
      </c>
      <c r="F1085" s="662" t="s">
        <v>5106</v>
      </c>
      <c r="G1085" s="662" t="s">
        <v>5272</v>
      </c>
      <c r="H1085" s="662" t="s">
        <v>593</v>
      </c>
      <c r="I1085" s="662" t="s">
        <v>5273</v>
      </c>
      <c r="J1085" s="662" t="s">
        <v>5274</v>
      </c>
      <c r="K1085" s="662" t="s">
        <v>5275</v>
      </c>
      <c r="L1085" s="663">
        <v>0</v>
      </c>
      <c r="M1085" s="663">
        <v>0</v>
      </c>
      <c r="N1085" s="662">
        <v>2</v>
      </c>
      <c r="O1085" s="745">
        <v>1.5</v>
      </c>
      <c r="P1085" s="663">
        <v>0</v>
      </c>
      <c r="Q1085" s="678"/>
      <c r="R1085" s="662">
        <v>1</v>
      </c>
      <c r="S1085" s="678">
        <v>0.5</v>
      </c>
      <c r="T1085" s="745">
        <v>0.5</v>
      </c>
      <c r="U1085" s="701">
        <v>0.33333333333333331</v>
      </c>
    </row>
    <row r="1086" spans="1:21" ht="14.4" customHeight="1" x14ac:dyDescent="0.3">
      <c r="A1086" s="661">
        <v>32</v>
      </c>
      <c r="B1086" s="662" t="s">
        <v>592</v>
      </c>
      <c r="C1086" s="662" t="s">
        <v>5111</v>
      </c>
      <c r="D1086" s="743" t="s">
        <v>7938</v>
      </c>
      <c r="E1086" s="744" t="s">
        <v>5120</v>
      </c>
      <c r="F1086" s="662" t="s">
        <v>5106</v>
      </c>
      <c r="G1086" s="662" t="s">
        <v>5759</v>
      </c>
      <c r="H1086" s="662" t="s">
        <v>2438</v>
      </c>
      <c r="I1086" s="662" t="s">
        <v>2702</v>
      </c>
      <c r="J1086" s="662" t="s">
        <v>4870</v>
      </c>
      <c r="K1086" s="662" t="s">
        <v>4871</v>
      </c>
      <c r="L1086" s="663">
        <v>59.27</v>
      </c>
      <c r="M1086" s="663">
        <v>118.54</v>
      </c>
      <c r="N1086" s="662">
        <v>2</v>
      </c>
      <c r="O1086" s="745">
        <v>1.5</v>
      </c>
      <c r="P1086" s="663">
        <v>118.54</v>
      </c>
      <c r="Q1086" s="678">
        <v>1</v>
      </c>
      <c r="R1086" s="662">
        <v>2</v>
      </c>
      <c r="S1086" s="678">
        <v>1</v>
      </c>
      <c r="T1086" s="745">
        <v>1.5</v>
      </c>
      <c r="U1086" s="701">
        <v>1</v>
      </c>
    </row>
    <row r="1087" spans="1:21" ht="14.4" customHeight="1" x14ac:dyDescent="0.3">
      <c r="A1087" s="661">
        <v>32</v>
      </c>
      <c r="B1087" s="662" t="s">
        <v>592</v>
      </c>
      <c r="C1087" s="662" t="s">
        <v>5111</v>
      </c>
      <c r="D1087" s="743" t="s">
        <v>7938</v>
      </c>
      <c r="E1087" s="744" t="s">
        <v>5120</v>
      </c>
      <c r="F1087" s="662" t="s">
        <v>5106</v>
      </c>
      <c r="G1087" s="662" t="s">
        <v>5759</v>
      </c>
      <c r="H1087" s="662" t="s">
        <v>2438</v>
      </c>
      <c r="I1087" s="662" t="s">
        <v>2643</v>
      </c>
      <c r="J1087" s="662" t="s">
        <v>4875</v>
      </c>
      <c r="K1087" s="662" t="s">
        <v>4876</v>
      </c>
      <c r="L1087" s="663">
        <v>48.37</v>
      </c>
      <c r="M1087" s="663">
        <v>48.37</v>
      </c>
      <c r="N1087" s="662">
        <v>1</v>
      </c>
      <c r="O1087" s="745">
        <v>1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32</v>
      </c>
      <c r="B1088" s="662" t="s">
        <v>592</v>
      </c>
      <c r="C1088" s="662" t="s">
        <v>5111</v>
      </c>
      <c r="D1088" s="743" t="s">
        <v>7938</v>
      </c>
      <c r="E1088" s="744" t="s">
        <v>5120</v>
      </c>
      <c r="F1088" s="662" t="s">
        <v>5106</v>
      </c>
      <c r="G1088" s="662" t="s">
        <v>5759</v>
      </c>
      <c r="H1088" s="662" t="s">
        <v>2438</v>
      </c>
      <c r="I1088" s="662" t="s">
        <v>2643</v>
      </c>
      <c r="J1088" s="662" t="s">
        <v>4875</v>
      </c>
      <c r="K1088" s="662" t="s">
        <v>4876</v>
      </c>
      <c r="L1088" s="663">
        <v>46.07</v>
      </c>
      <c r="M1088" s="663">
        <v>92.14</v>
      </c>
      <c r="N1088" s="662">
        <v>2</v>
      </c>
      <c r="O1088" s="745">
        <v>1.5</v>
      </c>
      <c r="P1088" s="663">
        <v>46.07</v>
      </c>
      <c r="Q1088" s="678">
        <v>0.5</v>
      </c>
      <c r="R1088" s="662">
        <v>1</v>
      </c>
      <c r="S1088" s="678">
        <v>0.5</v>
      </c>
      <c r="T1088" s="745">
        <v>1</v>
      </c>
      <c r="U1088" s="701">
        <v>0.66666666666666663</v>
      </c>
    </row>
    <row r="1089" spans="1:21" ht="14.4" customHeight="1" x14ac:dyDescent="0.3">
      <c r="A1089" s="661">
        <v>32</v>
      </c>
      <c r="B1089" s="662" t="s">
        <v>592</v>
      </c>
      <c r="C1089" s="662" t="s">
        <v>5111</v>
      </c>
      <c r="D1089" s="743" t="s">
        <v>7938</v>
      </c>
      <c r="E1089" s="744" t="s">
        <v>5120</v>
      </c>
      <c r="F1089" s="662" t="s">
        <v>5106</v>
      </c>
      <c r="G1089" s="662" t="s">
        <v>5759</v>
      </c>
      <c r="H1089" s="662" t="s">
        <v>2438</v>
      </c>
      <c r="I1089" s="662" t="s">
        <v>5760</v>
      </c>
      <c r="J1089" s="662" t="s">
        <v>4875</v>
      </c>
      <c r="K1089" s="662" t="s">
        <v>5761</v>
      </c>
      <c r="L1089" s="663">
        <v>0</v>
      </c>
      <c r="M1089" s="663">
        <v>0</v>
      </c>
      <c r="N1089" s="662">
        <v>1</v>
      </c>
      <c r="O1089" s="745">
        <v>0.5</v>
      </c>
      <c r="P1089" s="663">
        <v>0</v>
      </c>
      <c r="Q1089" s="678"/>
      <c r="R1089" s="662">
        <v>1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32</v>
      </c>
      <c r="B1090" s="662" t="s">
        <v>592</v>
      </c>
      <c r="C1090" s="662" t="s">
        <v>5111</v>
      </c>
      <c r="D1090" s="743" t="s">
        <v>7938</v>
      </c>
      <c r="E1090" s="744" t="s">
        <v>5120</v>
      </c>
      <c r="F1090" s="662" t="s">
        <v>5106</v>
      </c>
      <c r="G1090" s="662" t="s">
        <v>5891</v>
      </c>
      <c r="H1090" s="662" t="s">
        <v>2438</v>
      </c>
      <c r="I1090" s="662" t="s">
        <v>5892</v>
      </c>
      <c r="J1090" s="662" t="s">
        <v>5893</v>
      </c>
      <c r="K1090" s="662" t="s">
        <v>1217</v>
      </c>
      <c r="L1090" s="663">
        <v>14.57</v>
      </c>
      <c r="M1090" s="663">
        <v>29.14</v>
      </c>
      <c r="N1090" s="662">
        <v>2</v>
      </c>
      <c r="O1090" s="745">
        <v>0.5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32</v>
      </c>
      <c r="B1091" s="662" t="s">
        <v>592</v>
      </c>
      <c r="C1091" s="662" t="s">
        <v>5111</v>
      </c>
      <c r="D1091" s="743" t="s">
        <v>7938</v>
      </c>
      <c r="E1091" s="744" t="s">
        <v>5120</v>
      </c>
      <c r="F1091" s="662" t="s">
        <v>5106</v>
      </c>
      <c r="G1091" s="662" t="s">
        <v>5894</v>
      </c>
      <c r="H1091" s="662" t="s">
        <v>593</v>
      </c>
      <c r="I1091" s="662" t="s">
        <v>766</v>
      </c>
      <c r="J1091" s="662" t="s">
        <v>767</v>
      </c>
      <c r="K1091" s="662" t="s">
        <v>768</v>
      </c>
      <c r="L1091" s="663">
        <v>0</v>
      </c>
      <c r="M1091" s="663">
        <v>0</v>
      </c>
      <c r="N1091" s="662">
        <v>3</v>
      </c>
      <c r="O1091" s="745">
        <v>3</v>
      </c>
      <c r="P1091" s="663">
        <v>0</v>
      </c>
      <c r="Q1091" s="678"/>
      <c r="R1091" s="662">
        <v>3</v>
      </c>
      <c r="S1091" s="678">
        <v>1</v>
      </c>
      <c r="T1091" s="745">
        <v>3</v>
      </c>
      <c r="U1091" s="701">
        <v>1</v>
      </c>
    </row>
    <row r="1092" spans="1:21" ht="14.4" customHeight="1" x14ac:dyDescent="0.3">
      <c r="A1092" s="661">
        <v>32</v>
      </c>
      <c r="B1092" s="662" t="s">
        <v>592</v>
      </c>
      <c r="C1092" s="662" t="s">
        <v>5111</v>
      </c>
      <c r="D1092" s="743" t="s">
        <v>7938</v>
      </c>
      <c r="E1092" s="744" t="s">
        <v>5120</v>
      </c>
      <c r="F1092" s="662" t="s">
        <v>5106</v>
      </c>
      <c r="G1092" s="662" t="s">
        <v>5894</v>
      </c>
      <c r="H1092" s="662" t="s">
        <v>593</v>
      </c>
      <c r="I1092" s="662" t="s">
        <v>1034</v>
      </c>
      <c r="J1092" s="662" t="s">
        <v>767</v>
      </c>
      <c r="K1092" s="662" t="s">
        <v>1035</v>
      </c>
      <c r="L1092" s="663">
        <v>0</v>
      </c>
      <c r="M1092" s="663">
        <v>0</v>
      </c>
      <c r="N1092" s="662">
        <v>2</v>
      </c>
      <c r="O1092" s="745">
        <v>2</v>
      </c>
      <c r="P1092" s="663">
        <v>0</v>
      </c>
      <c r="Q1092" s="678"/>
      <c r="R1092" s="662">
        <v>2</v>
      </c>
      <c r="S1092" s="678">
        <v>1</v>
      </c>
      <c r="T1092" s="745">
        <v>2</v>
      </c>
      <c r="U1092" s="701">
        <v>1</v>
      </c>
    </row>
    <row r="1093" spans="1:21" ht="14.4" customHeight="1" x14ac:dyDescent="0.3">
      <c r="A1093" s="661">
        <v>32</v>
      </c>
      <c r="B1093" s="662" t="s">
        <v>592</v>
      </c>
      <c r="C1093" s="662" t="s">
        <v>5111</v>
      </c>
      <c r="D1093" s="743" t="s">
        <v>7938</v>
      </c>
      <c r="E1093" s="744" t="s">
        <v>5120</v>
      </c>
      <c r="F1093" s="662" t="s">
        <v>5106</v>
      </c>
      <c r="G1093" s="662" t="s">
        <v>5443</v>
      </c>
      <c r="H1093" s="662" t="s">
        <v>2438</v>
      </c>
      <c r="I1093" s="662" t="s">
        <v>5651</v>
      </c>
      <c r="J1093" s="662" t="s">
        <v>2584</v>
      </c>
      <c r="K1093" s="662" t="s">
        <v>5652</v>
      </c>
      <c r="L1093" s="663">
        <v>54.98</v>
      </c>
      <c r="M1093" s="663">
        <v>54.98</v>
      </c>
      <c r="N1093" s="662">
        <v>1</v>
      </c>
      <c r="O1093" s="745">
        <v>1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32</v>
      </c>
      <c r="B1094" s="662" t="s">
        <v>592</v>
      </c>
      <c r="C1094" s="662" t="s">
        <v>5111</v>
      </c>
      <c r="D1094" s="743" t="s">
        <v>7938</v>
      </c>
      <c r="E1094" s="744" t="s">
        <v>5120</v>
      </c>
      <c r="F1094" s="662" t="s">
        <v>5106</v>
      </c>
      <c r="G1094" s="662" t="s">
        <v>5167</v>
      </c>
      <c r="H1094" s="662" t="s">
        <v>2438</v>
      </c>
      <c r="I1094" s="662" t="s">
        <v>5030</v>
      </c>
      <c r="J1094" s="662" t="s">
        <v>2463</v>
      </c>
      <c r="K1094" s="662" t="s">
        <v>1295</v>
      </c>
      <c r="L1094" s="663">
        <v>145.66999999999999</v>
      </c>
      <c r="M1094" s="663">
        <v>145.66999999999999</v>
      </c>
      <c r="N1094" s="662">
        <v>1</v>
      </c>
      <c r="O1094" s="745">
        <v>0.5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32</v>
      </c>
      <c r="B1095" s="662" t="s">
        <v>592</v>
      </c>
      <c r="C1095" s="662" t="s">
        <v>5111</v>
      </c>
      <c r="D1095" s="743" t="s">
        <v>7938</v>
      </c>
      <c r="E1095" s="744" t="s">
        <v>5120</v>
      </c>
      <c r="F1095" s="662" t="s">
        <v>5106</v>
      </c>
      <c r="G1095" s="662" t="s">
        <v>5168</v>
      </c>
      <c r="H1095" s="662" t="s">
        <v>593</v>
      </c>
      <c r="I1095" s="662" t="s">
        <v>1055</v>
      </c>
      <c r="J1095" s="662" t="s">
        <v>1056</v>
      </c>
      <c r="K1095" s="662" t="s">
        <v>5895</v>
      </c>
      <c r="L1095" s="663">
        <v>0</v>
      </c>
      <c r="M1095" s="663">
        <v>0</v>
      </c>
      <c r="N1095" s="662">
        <v>12</v>
      </c>
      <c r="O1095" s="745">
        <v>7.5</v>
      </c>
      <c r="P1095" s="663">
        <v>0</v>
      </c>
      <c r="Q1095" s="678"/>
      <c r="R1095" s="662">
        <v>10</v>
      </c>
      <c r="S1095" s="678">
        <v>0.83333333333333337</v>
      </c>
      <c r="T1095" s="745">
        <v>6</v>
      </c>
      <c r="U1095" s="701">
        <v>0.8</v>
      </c>
    </row>
    <row r="1096" spans="1:21" ht="14.4" customHeight="1" x14ac:dyDescent="0.3">
      <c r="A1096" s="661">
        <v>32</v>
      </c>
      <c r="B1096" s="662" t="s">
        <v>592</v>
      </c>
      <c r="C1096" s="662" t="s">
        <v>5111</v>
      </c>
      <c r="D1096" s="743" t="s">
        <v>7938</v>
      </c>
      <c r="E1096" s="744" t="s">
        <v>5120</v>
      </c>
      <c r="F1096" s="662" t="s">
        <v>5106</v>
      </c>
      <c r="G1096" s="662" t="s">
        <v>5168</v>
      </c>
      <c r="H1096" s="662" t="s">
        <v>593</v>
      </c>
      <c r="I1096" s="662" t="s">
        <v>5681</v>
      </c>
      <c r="J1096" s="662" t="s">
        <v>5682</v>
      </c>
      <c r="K1096" s="662" t="s">
        <v>5683</v>
      </c>
      <c r="L1096" s="663">
        <v>0</v>
      </c>
      <c r="M1096" s="663">
        <v>0</v>
      </c>
      <c r="N1096" s="662">
        <v>1</v>
      </c>
      <c r="O1096" s="745">
        <v>0.5</v>
      </c>
      <c r="P1096" s="663">
        <v>0</v>
      </c>
      <c r="Q1096" s="678"/>
      <c r="R1096" s="662">
        <v>1</v>
      </c>
      <c r="S1096" s="678">
        <v>1</v>
      </c>
      <c r="T1096" s="745">
        <v>0.5</v>
      </c>
      <c r="U1096" s="701">
        <v>1</v>
      </c>
    </row>
    <row r="1097" spans="1:21" ht="14.4" customHeight="1" x14ac:dyDescent="0.3">
      <c r="A1097" s="661">
        <v>32</v>
      </c>
      <c r="B1097" s="662" t="s">
        <v>592</v>
      </c>
      <c r="C1097" s="662" t="s">
        <v>5111</v>
      </c>
      <c r="D1097" s="743" t="s">
        <v>7938</v>
      </c>
      <c r="E1097" s="744" t="s">
        <v>5120</v>
      </c>
      <c r="F1097" s="662" t="s">
        <v>5106</v>
      </c>
      <c r="G1097" s="662" t="s">
        <v>5279</v>
      </c>
      <c r="H1097" s="662" t="s">
        <v>593</v>
      </c>
      <c r="I1097" s="662" t="s">
        <v>2370</v>
      </c>
      <c r="J1097" s="662" t="s">
        <v>2371</v>
      </c>
      <c r="K1097" s="662" t="s">
        <v>2372</v>
      </c>
      <c r="L1097" s="663">
        <v>1121.25</v>
      </c>
      <c r="M1097" s="663">
        <v>2242.5</v>
      </c>
      <c r="N1097" s="662">
        <v>2</v>
      </c>
      <c r="O1097" s="745">
        <v>0.5</v>
      </c>
      <c r="P1097" s="663">
        <v>2242.5</v>
      </c>
      <c r="Q1097" s="678">
        <v>1</v>
      </c>
      <c r="R1097" s="662">
        <v>2</v>
      </c>
      <c r="S1097" s="678">
        <v>1</v>
      </c>
      <c r="T1097" s="745">
        <v>0.5</v>
      </c>
      <c r="U1097" s="701">
        <v>1</v>
      </c>
    </row>
    <row r="1098" spans="1:21" ht="14.4" customHeight="1" x14ac:dyDescent="0.3">
      <c r="A1098" s="661">
        <v>32</v>
      </c>
      <c r="B1098" s="662" t="s">
        <v>592</v>
      </c>
      <c r="C1098" s="662" t="s">
        <v>5111</v>
      </c>
      <c r="D1098" s="743" t="s">
        <v>7938</v>
      </c>
      <c r="E1098" s="744" t="s">
        <v>5120</v>
      </c>
      <c r="F1098" s="662" t="s">
        <v>5106</v>
      </c>
      <c r="G1098" s="662" t="s">
        <v>5279</v>
      </c>
      <c r="H1098" s="662" t="s">
        <v>593</v>
      </c>
      <c r="I1098" s="662" t="s">
        <v>2370</v>
      </c>
      <c r="J1098" s="662" t="s">
        <v>2371</v>
      </c>
      <c r="K1098" s="662" t="s">
        <v>2372</v>
      </c>
      <c r="L1098" s="663">
        <v>727.03</v>
      </c>
      <c r="M1098" s="663">
        <v>2181.09</v>
      </c>
      <c r="N1098" s="662">
        <v>3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32</v>
      </c>
      <c r="B1099" s="662" t="s">
        <v>592</v>
      </c>
      <c r="C1099" s="662" t="s">
        <v>5111</v>
      </c>
      <c r="D1099" s="743" t="s">
        <v>7938</v>
      </c>
      <c r="E1099" s="744" t="s">
        <v>5120</v>
      </c>
      <c r="F1099" s="662" t="s">
        <v>5106</v>
      </c>
      <c r="G1099" s="662" t="s">
        <v>5896</v>
      </c>
      <c r="H1099" s="662" t="s">
        <v>593</v>
      </c>
      <c r="I1099" s="662" t="s">
        <v>5897</v>
      </c>
      <c r="J1099" s="662" t="s">
        <v>2213</v>
      </c>
      <c r="K1099" s="662" t="s">
        <v>2344</v>
      </c>
      <c r="L1099" s="663">
        <v>2214.85</v>
      </c>
      <c r="M1099" s="663">
        <v>73090.049999999974</v>
      </c>
      <c r="N1099" s="662">
        <v>33</v>
      </c>
      <c r="O1099" s="745">
        <v>16.5</v>
      </c>
      <c r="P1099" s="663">
        <v>68660.349999999977</v>
      </c>
      <c r="Q1099" s="678">
        <v>0.93939393939393945</v>
      </c>
      <c r="R1099" s="662">
        <v>31</v>
      </c>
      <c r="S1099" s="678">
        <v>0.93939393939393945</v>
      </c>
      <c r="T1099" s="745">
        <v>15.5</v>
      </c>
      <c r="U1099" s="701">
        <v>0.93939393939393945</v>
      </c>
    </row>
    <row r="1100" spans="1:21" ht="14.4" customHeight="1" x14ac:dyDescent="0.3">
      <c r="A1100" s="661">
        <v>32</v>
      </c>
      <c r="B1100" s="662" t="s">
        <v>592</v>
      </c>
      <c r="C1100" s="662" t="s">
        <v>5111</v>
      </c>
      <c r="D1100" s="743" t="s">
        <v>7938</v>
      </c>
      <c r="E1100" s="744" t="s">
        <v>5120</v>
      </c>
      <c r="F1100" s="662" t="s">
        <v>5106</v>
      </c>
      <c r="G1100" s="662" t="s">
        <v>5653</v>
      </c>
      <c r="H1100" s="662" t="s">
        <v>593</v>
      </c>
      <c r="I1100" s="662" t="s">
        <v>5898</v>
      </c>
      <c r="J1100" s="662" t="s">
        <v>1561</v>
      </c>
      <c r="K1100" s="662" t="s">
        <v>1562</v>
      </c>
      <c r="L1100" s="663">
        <v>122.73</v>
      </c>
      <c r="M1100" s="663">
        <v>122.73</v>
      </c>
      <c r="N1100" s="662">
        <v>1</v>
      </c>
      <c r="O1100" s="745">
        <v>0.5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32</v>
      </c>
      <c r="B1101" s="662" t="s">
        <v>592</v>
      </c>
      <c r="C1101" s="662" t="s">
        <v>5111</v>
      </c>
      <c r="D1101" s="743" t="s">
        <v>7938</v>
      </c>
      <c r="E1101" s="744" t="s">
        <v>5120</v>
      </c>
      <c r="F1101" s="662" t="s">
        <v>5106</v>
      </c>
      <c r="G1101" s="662" t="s">
        <v>5281</v>
      </c>
      <c r="H1101" s="662" t="s">
        <v>2438</v>
      </c>
      <c r="I1101" s="662" t="s">
        <v>5899</v>
      </c>
      <c r="J1101" s="662" t="s">
        <v>2530</v>
      </c>
      <c r="K1101" s="662" t="s">
        <v>2225</v>
      </c>
      <c r="L1101" s="663">
        <v>86.43</v>
      </c>
      <c r="M1101" s="663">
        <v>86.43</v>
      </c>
      <c r="N1101" s="662">
        <v>1</v>
      </c>
      <c r="O1101" s="745">
        <v>0.5</v>
      </c>
      <c r="P1101" s="663">
        <v>86.43</v>
      </c>
      <c r="Q1101" s="678">
        <v>1</v>
      </c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32</v>
      </c>
      <c r="B1102" s="662" t="s">
        <v>592</v>
      </c>
      <c r="C1102" s="662" t="s">
        <v>5111</v>
      </c>
      <c r="D1102" s="743" t="s">
        <v>7938</v>
      </c>
      <c r="E1102" s="744" t="s">
        <v>5120</v>
      </c>
      <c r="F1102" s="662" t="s">
        <v>5106</v>
      </c>
      <c r="G1102" s="662" t="s">
        <v>5285</v>
      </c>
      <c r="H1102" s="662" t="s">
        <v>593</v>
      </c>
      <c r="I1102" s="662" t="s">
        <v>5286</v>
      </c>
      <c r="J1102" s="662" t="s">
        <v>1170</v>
      </c>
      <c r="K1102" s="662" t="s">
        <v>1171</v>
      </c>
      <c r="L1102" s="663">
        <v>27.5</v>
      </c>
      <c r="M1102" s="663">
        <v>82.5</v>
      </c>
      <c r="N1102" s="662">
        <v>3</v>
      </c>
      <c r="O1102" s="745">
        <v>1.5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32</v>
      </c>
      <c r="B1103" s="662" t="s">
        <v>592</v>
      </c>
      <c r="C1103" s="662" t="s">
        <v>5111</v>
      </c>
      <c r="D1103" s="743" t="s">
        <v>7938</v>
      </c>
      <c r="E1103" s="744" t="s">
        <v>5120</v>
      </c>
      <c r="F1103" s="662" t="s">
        <v>5106</v>
      </c>
      <c r="G1103" s="662" t="s">
        <v>5285</v>
      </c>
      <c r="H1103" s="662" t="s">
        <v>593</v>
      </c>
      <c r="I1103" s="662" t="s">
        <v>1169</v>
      </c>
      <c r="J1103" s="662" t="s">
        <v>1170</v>
      </c>
      <c r="K1103" s="662" t="s">
        <v>1171</v>
      </c>
      <c r="L1103" s="663">
        <v>27.5</v>
      </c>
      <c r="M1103" s="663">
        <v>110</v>
      </c>
      <c r="N1103" s="662">
        <v>4</v>
      </c>
      <c r="O1103" s="745">
        <v>1.5</v>
      </c>
      <c r="P1103" s="663">
        <v>55</v>
      </c>
      <c r="Q1103" s="678">
        <v>0.5</v>
      </c>
      <c r="R1103" s="662">
        <v>2</v>
      </c>
      <c r="S1103" s="678">
        <v>0.5</v>
      </c>
      <c r="T1103" s="745">
        <v>0.5</v>
      </c>
      <c r="U1103" s="701">
        <v>0.33333333333333331</v>
      </c>
    </row>
    <row r="1104" spans="1:21" ht="14.4" customHeight="1" x14ac:dyDescent="0.3">
      <c r="A1104" s="661">
        <v>32</v>
      </c>
      <c r="B1104" s="662" t="s">
        <v>592</v>
      </c>
      <c r="C1104" s="662" t="s">
        <v>5111</v>
      </c>
      <c r="D1104" s="743" t="s">
        <v>7938</v>
      </c>
      <c r="E1104" s="744" t="s">
        <v>5120</v>
      </c>
      <c r="F1104" s="662" t="s">
        <v>5106</v>
      </c>
      <c r="G1104" s="662" t="s">
        <v>5285</v>
      </c>
      <c r="H1104" s="662" t="s">
        <v>593</v>
      </c>
      <c r="I1104" s="662" t="s">
        <v>5900</v>
      </c>
      <c r="J1104" s="662" t="s">
        <v>852</v>
      </c>
      <c r="K1104" s="662" t="s">
        <v>5901</v>
      </c>
      <c r="L1104" s="663">
        <v>0</v>
      </c>
      <c r="M1104" s="663">
        <v>0</v>
      </c>
      <c r="N1104" s="662">
        <v>1</v>
      </c>
      <c r="O1104" s="745">
        <v>0.5</v>
      </c>
      <c r="P1104" s="663">
        <v>0</v>
      </c>
      <c r="Q1104" s="678"/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32</v>
      </c>
      <c r="B1105" s="662" t="s">
        <v>592</v>
      </c>
      <c r="C1105" s="662" t="s">
        <v>5111</v>
      </c>
      <c r="D1105" s="743" t="s">
        <v>7938</v>
      </c>
      <c r="E1105" s="744" t="s">
        <v>5120</v>
      </c>
      <c r="F1105" s="662" t="s">
        <v>5106</v>
      </c>
      <c r="G1105" s="662" t="s">
        <v>5285</v>
      </c>
      <c r="H1105" s="662" t="s">
        <v>593</v>
      </c>
      <c r="I1105" s="662" t="s">
        <v>4410</v>
      </c>
      <c r="J1105" s="662" t="s">
        <v>4411</v>
      </c>
      <c r="K1105" s="662" t="s">
        <v>4412</v>
      </c>
      <c r="L1105" s="663">
        <v>58.52</v>
      </c>
      <c r="M1105" s="663">
        <v>117.04</v>
      </c>
      <c r="N1105" s="662">
        <v>2</v>
      </c>
      <c r="O1105" s="745">
        <v>1</v>
      </c>
      <c r="P1105" s="663">
        <v>58.52</v>
      </c>
      <c r="Q1105" s="678">
        <v>0.5</v>
      </c>
      <c r="R1105" s="662">
        <v>1</v>
      </c>
      <c r="S1105" s="678">
        <v>0.5</v>
      </c>
      <c r="T1105" s="745">
        <v>0.5</v>
      </c>
      <c r="U1105" s="701">
        <v>0.5</v>
      </c>
    </row>
    <row r="1106" spans="1:21" ht="14.4" customHeight="1" x14ac:dyDescent="0.3">
      <c r="A1106" s="661">
        <v>32</v>
      </c>
      <c r="B1106" s="662" t="s">
        <v>592</v>
      </c>
      <c r="C1106" s="662" t="s">
        <v>5111</v>
      </c>
      <c r="D1106" s="743" t="s">
        <v>7938</v>
      </c>
      <c r="E1106" s="744" t="s">
        <v>5120</v>
      </c>
      <c r="F1106" s="662" t="s">
        <v>5106</v>
      </c>
      <c r="G1106" s="662" t="s">
        <v>5291</v>
      </c>
      <c r="H1106" s="662" t="s">
        <v>593</v>
      </c>
      <c r="I1106" s="662" t="s">
        <v>728</v>
      </c>
      <c r="J1106" s="662" t="s">
        <v>729</v>
      </c>
      <c r="K1106" s="662" t="s">
        <v>5902</v>
      </c>
      <c r="L1106" s="663">
        <v>0</v>
      </c>
      <c r="M1106" s="663">
        <v>0</v>
      </c>
      <c r="N1106" s="662">
        <v>1</v>
      </c>
      <c r="O1106" s="745">
        <v>0.5</v>
      </c>
      <c r="P1106" s="663">
        <v>0</v>
      </c>
      <c r="Q1106" s="678"/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32</v>
      </c>
      <c r="B1107" s="662" t="s">
        <v>592</v>
      </c>
      <c r="C1107" s="662" t="s">
        <v>5111</v>
      </c>
      <c r="D1107" s="743" t="s">
        <v>7938</v>
      </c>
      <c r="E1107" s="744" t="s">
        <v>5120</v>
      </c>
      <c r="F1107" s="662" t="s">
        <v>5106</v>
      </c>
      <c r="G1107" s="662" t="s">
        <v>5291</v>
      </c>
      <c r="H1107" s="662" t="s">
        <v>593</v>
      </c>
      <c r="I1107" s="662" t="s">
        <v>4076</v>
      </c>
      <c r="J1107" s="662" t="s">
        <v>4077</v>
      </c>
      <c r="K1107" s="662" t="s">
        <v>5903</v>
      </c>
      <c r="L1107" s="663">
        <v>374.79</v>
      </c>
      <c r="M1107" s="663">
        <v>749.58</v>
      </c>
      <c r="N1107" s="662">
        <v>2</v>
      </c>
      <c r="O1107" s="745">
        <v>0.5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32</v>
      </c>
      <c r="B1108" s="662" t="s">
        <v>592</v>
      </c>
      <c r="C1108" s="662" t="s">
        <v>5111</v>
      </c>
      <c r="D1108" s="743" t="s">
        <v>7938</v>
      </c>
      <c r="E1108" s="744" t="s">
        <v>5120</v>
      </c>
      <c r="F1108" s="662" t="s">
        <v>5106</v>
      </c>
      <c r="G1108" s="662" t="s">
        <v>5904</v>
      </c>
      <c r="H1108" s="662" t="s">
        <v>593</v>
      </c>
      <c r="I1108" s="662" t="s">
        <v>2948</v>
      </c>
      <c r="J1108" s="662" t="s">
        <v>2949</v>
      </c>
      <c r="K1108" s="662" t="s">
        <v>2950</v>
      </c>
      <c r="L1108" s="663">
        <v>115.13</v>
      </c>
      <c r="M1108" s="663">
        <v>115.13</v>
      </c>
      <c r="N1108" s="662">
        <v>1</v>
      </c>
      <c r="O1108" s="745">
        <v>1</v>
      </c>
      <c r="P1108" s="663">
        <v>115.13</v>
      </c>
      <c r="Q1108" s="678">
        <v>1</v>
      </c>
      <c r="R1108" s="662">
        <v>1</v>
      </c>
      <c r="S1108" s="678">
        <v>1</v>
      </c>
      <c r="T1108" s="745">
        <v>1</v>
      </c>
      <c r="U1108" s="701">
        <v>1</v>
      </c>
    </row>
    <row r="1109" spans="1:21" ht="14.4" customHeight="1" x14ac:dyDescent="0.3">
      <c r="A1109" s="661">
        <v>32</v>
      </c>
      <c r="B1109" s="662" t="s">
        <v>592</v>
      </c>
      <c r="C1109" s="662" t="s">
        <v>5111</v>
      </c>
      <c r="D1109" s="743" t="s">
        <v>7938</v>
      </c>
      <c r="E1109" s="744" t="s">
        <v>5120</v>
      </c>
      <c r="F1109" s="662" t="s">
        <v>5106</v>
      </c>
      <c r="G1109" s="662" t="s">
        <v>5175</v>
      </c>
      <c r="H1109" s="662" t="s">
        <v>2438</v>
      </c>
      <c r="I1109" s="662" t="s">
        <v>2679</v>
      </c>
      <c r="J1109" s="662" t="s">
        <v>2474</v>
      </c>
      <c r="K1109" s="662" t="s">
        <v>4813</v>
      </c>
      <c r="L1109" s="663">
        <v>407.55</v>
      </c>
      <c r="M1109" s="663">
        <v>4075.5</v>
      </c>
      <c r="N1109" s="662">
        <v>10</v>
      </c>
      <c r="O1109" s="745">
        <v>3.5</v>
      </c>
      <c r="P1109" s="663">
        <v>2445.3000000000002</v>
      </c>
      <c r="Q1109" s="678">
        <v>0.60000000000000009</v>
      </c>
      <c r="R1109" s="662">
        <v>6</v>
      </c>
      <c r="S1109" s="678">
        <v>0.6</v>
      </c>
      <c r="T1109" s="745">
        <v>1.5</v>
      </c>
      <c r="U1109" s="701">
        <v>0.42857142857142855</v>
      </c>
    </row>
    <row r="1110" spans="1:21" ht="14.4" customHeight="1" x14ac:dyDescent="0.3">
      <c r="A1110" s="661">
        <v>32</v>
      </c>
      <c r="B1110" s="662" t="s">
        <v>592</v>
      </c>
      <c r="C1110" s="662" t="s">
        <v>5111</v>
      </c>
      <c r="D1110" s="743" t="s">
        <v>7938</v>
      </c>
      <c r="E1110" s="744" t="s">
        <v>5120</v>
      </c>
      <c r="F1110" s="662" t="s">
        <v>5106</v>
      </c>
      <c r="G1110" s="662" t="s">
        <v>5175</v>
      </c>
      <c r="H1110" s="662" t="s">
        <v>2438</v>
      </c>
      <c r="I1110" s="662" t="s">
        <v>2682</v>
      </c>
      <c r="J1110" s="662" t="s">
        <v>2474</v>
      </c>
      <c r="K1110" s="662" t="s">
        <v>4816</v>
      </c>
      <c r="L1110" s="663">
        <v>543.39</v>
      </c>
      <c r="M1110" s="663">
        <v>94549.859999999942</v>
      </c>
      <c r="N1110" s="662">
        <v>174</v>
      </c>
      <c r="O1110" s="745">
        <v>37.5</v>
      </c>
      <c r="P1110" s="663">
        <v>89659.349999999948</v>
      </c>
      <c r="Q1110" s="678">
        <v>0.94827586206896552</v>
      </c>
      <c r="R1110" s="662">
        <v>165</v>
      </c>
      <c r="S1110" s="678">
        <v>0.94827586206896552</v>
      </c>
      <c r="T1110" s="745">
        <v>34</v>
      </c>
      <c r="U1110" s="701">
        <v>0.90666666666666662</v>
      </c>
    </row>
    <row r="1111" spans="1:21" ht="14.4" customHeight="1" x14ac:dyDescent="0.3">
      <c r="A1111" s="661">
        <v>32</v>
      </c>
      <c r="B1111" s="662" t="s">
        <v>592</v>
      </c>
      <c r="C1111" s="662" t="s">
        <v>5111</v>
      </c>
      <c r="D1111" s="743" t="s">
        <v>7938</v>
      </c>
      <c r="E1111" s="744" t="s">
        <v>5120</v>
      </c>
      <c r="F1111" s="662" t="s">
        <v>5106</v>
      </c>
      <c r="G1111" s="662" t="s">
        <v>5175</v>
      </c>
      <c r="H1111" s="662" t="s">
        <v>2438</v>
      </c>
      <c r="I1111" s="662" t="s">
        <v>2473</v>
      </c>
      <c r="J1111" s="662" t="s">
        <v>2474</v>
      </c>
      <c r="K1111" s="662" t="s">
        <v>4814</v>
      </c>
      <c r="L1111" s="663">
        <v>815.1</v>
      </c>
      <c r="M1111" s="663">
        <v>48090.900000000009</v>
      </c>
      <c r="N1111" s="662">
        <v>59</v>
      </c>
      <c r="O1111" s="745">
        <v>17</v>
      </c>
      <c r="P1111" s="663">
        <v>41570.100000000006</v>
      </c>
      <c r="Q1111" s="678">
        <v>0.86440677966101687</v>
      </c>
      <c r="R1111" s="662">
        <v>51</v>
      </c>
      <c r="S1111" s="678">
        <v>0.86440677966101698</v>
      </c>
      <c r="T1111" s="745">
        <v>14</v>
      </c>
      <c r="U1111" s="701">
        <v>0.82352941176470584</v>
      </c>
    </row>
    <row r="1112" spans="1:21" ht="14.4" customHeight="1" x14ac:dyDescent="0.3">
      <c r="A1112" s="661">
        <v>32</v>
      </c>
      <c r="B1112" s="662" t="s">
        <v>592</v>
      </c>
      <c r="C1112" s="662" t="s">
        <v>5111</v>
      </c>
      <c r="D1112" s="743" t="s">
        <v>7938</v>
      </c>
      <c r="E1112" s="744" t="s">
        <v>5120</v>
      </c>
      <c r="F1112" s="662" t="s">
        <v>5106</v>
      </c>
      <c r="G1112" s="662" t="s">
        <v>5175</v>
      </c>
      <c r="H1112" s="662" t="s">
        <v>2438</v>
      </c>
      <c r="I1112" s="662" t="s">
        <v>2477</v>
      </c>
      <c r="J1112" s="662" t="s">
        <v>2474</v>
      </c>
      <c r="K1112" s="662" t="s">
        <v>4818</v>
      </c>
      <c r="L1112" s="663">
        <v>923.74</v>
      </c>
      <c r="M1112" s="663">
        <v>9237.4000000000015</v>
      </c>
      <c r="N1112" s="662">
        <v>10</v>
      </c>
      <c r="O1112" s="745">
        <v>3</v>
      </c>
      <c r="P1112" s="663">
        <v>3694.96</v>
      </c>
      <c r="Q1112" s="678">
        <v>0.39999999999999997</v>
      </c>
      <c r="R1112" s="662">
        <v>4</v>
      </c>
      <c r="S1112" s="678">
        <v>0.4</v>
      </c>
      <c r="T1112" s="745">
        <v>1</v>
      </c>
      <c r="U1112" s="701">
        <v>0.33333333333333331</v>
      </c>
    </row>
    <row r="1113" spans="1:21" ht="14.4" customHeight="1" x14ac:dyDescent="0.3">
      <c r="A1113" s="661">
        <v>32</v>
      </c>
      <c r="B1113" s="662" t="s">
        <v>592</v>
      </c>
      <c r="C1113" s="662" t="s">
        <v>5111</v>
      </c>
      <c r="D1113" s="743" t="s">
        <v>7938</v>
      </c>
      <c r="E1113" s="744" t="s">
        <v>5120</v>
      </c>
      <c r="F1113" s="662" t="s">
        <v>5106</v>
      </c>
      <c r="G1113" s="662" t="s">
        <v>5175</v>
      </c>
      <c r="H1113" s="662" t="s">
        <v>2438</v>
      </c>
      <c r="I1113" s="662" t="s">
        <v>2480</v>
      </c>
      <c r="J1113" s="662" t="s">
        <v>2474</v>
      </c>
      <c r="K1113" s="662" t="s">
        <v>4815</v>
      </c>
      <c r="L1113" s="663">
        <v>1154.68</v>
      </c>
      <c r="M1113" s="663">
        <v>3464.04</v>
      </c>
      <c r="N1113" s="662">
        <v>3</v>
      </c>
      <c r="O1113" s="745">
        <v>1</v>
      </c>
      <c r="P1113" s="663">
        <v>3464.04</v>
      </c>
      <c r="Q1113" s="678">
        <v>1</v>
      </c>
      <c r="R1113" s="662">
        <v>3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32</v>
      </c>
      <c r="B1114" s="662" t="s">
        <v>592</v>
      </c>
      <c r="C1114" s="662" t="s">
        <v>5111</v>
      </c>
      <c r="D1114" s="743" t="s">
        <v>7938</v>
      </c>
      <c r="E1114" s="744" t="s">
        <v>5120</v>
      </c>
      <c r="F1114" s="662" t="s">
        <v>5106</v>
      </c>
      <c r="G1114" s="662" t="s">
        <v>5175</v>
      </c>
      <c r="H1114" s="662" t="s">
        <v>2438</v>
      </c>
      <c r="I1114" s="662" t="s">
        <v>4144</v>
      </c>
      <c r="J1114" s="662" t="s">
        <v>2557</v>
      </c>
      <c r="K1114" s="662" t="s">
        <v>4812</v>
      </c>
      <c r="L1114" s="663">
        <v>1385.62</v>
      </c>
      <c r="M1114" s="663">
        <v>13856.2</v>
      </c>
      <c r="N1114" s="662">
        <v>10</v>
      </c>
      <c r="O1114" s="745">
        <v>3</v>
      </c>
      <c r="P1114" s="663">
        <v>13856.2</v>
      </c>
      <c r="Q1114" s="678">
        <v>1</v>
      </c>
      <c r="R1114" s="662">
        <v>10</v>
      </c>
      <c r="S1114" s="678">
        <v>1</v>
      </c>
      <c r="T1114" s="745">
        <v>3</v>
      </c>
      <c r="U1114" s="701">
        <v>1</v>
      </c>
    </row>
    <row r="1115" spans="1:21" ht="14.4" customHeight="1" x14ac:dyDescent="0.3">
      <c r="A1115" s="661">
        <v>32</v>
      </c>
      <c r="B1115" s="662" t="s">
        <v>592</v>
      </c>
      <c r="C1115" s="662" t="s">
        <v>5111</v>
      </c>
      <c r="D1115" s="743" t="s">
        <v>7938</v>
      </c>
      <c r="E1115" s="744" t="s">
        <v>5120</v>
      </c>
      <c r="F1115" s="662" t="s">
        <v>5106</v>
      </c>
      <c r="G1115" s="662" t="s">
        <v>5175</v>
      </c>
      <c r="H1115" s="662" t="s">
        <v>2438</v>
      </c>
      <c r="I1115" s="662" t="s">
        <v>2556</v>
      </c>
      <c r="J1115" s="662" t="s">
        <v>2557</v>
      </c>
      <c r="K1115" s="662" t="s">
        <v>4819</v>
      </c>
      <c r="L1115" s="663">
        <v>1847.49</v>
      </c>
      <c r="M1115" s="663">
        <v>16627.41</v>
      </c>
      <c r="N1115" s="662">
        <v>9</v>
      </c>
      <c r="O1115" s="745">
        <v>2.5</v>
      </c>
      <c r="P1115" s="663">
        <v>5542.47</v>
      </c>
      <c r="Q1115" s="678">
        <v>0.33333333333333337</v>
      </c>
      <c r="R1115" s="662">
        <v>3</v>
      </c>
      <c r="S1115" s="678">
        <v>0.33333333333333331</v>
      </c>
      <c r="T1115" s="745">
        <v>0.5</v>
      </c>
      <c r="U1115" s="701">
        <v>0.2</v>
      </c>
    </row>
    <row r="1116" spans="1:21" ht="14.4" customHeight="1" x14ac:dyDescent="0.3">
      <c r="A1116" s="661">
        <v>32</v>
      </c>
      <c r="B1116" s="662" t="s">
        <v>592</v>
      </c>
      <c r="C1116" s="662" t="s">
        <v>5111</v>
      </c>
      <c r="D1116" s="743" t="s">
        <v>7938</v>
      </c>
      <c r="E1116" s="744" t="s">
        <v>5120</v>
      </c>
      <c r="F1116" s="662" t="s">
        <v>5106</v>
      </c>
      <c r="G1116" s="662" t="s">
        <v>5453</v>
      </c>
      <c r="H1116" s="662" t="s">
        <v>593</v>
      </c>
      <c r="I1116" s="662" t="s">
        <v>5454</v>
      </c>
      <c r="J1116" s="662" t="s">
        <v>5455</v>
      </c>
      <c r="K1116" s="662" t="s">
        <v>5456</v>
      </c>
      <c r="L1116" s="663">
        <v>134.47999999999999</v>
      </c>
      <c r="M1116" s="663">
        <v>268.95999999999998</v>
      </c>
      <c r="N1116" s="662">
        <v>2</v>
      </c>
      <c r="O1116" s="745">
        <v>1.5</v>
      </c>
      <c r="P1116" s="663">
        <v>134.47999999999999</v>
      </c>
      <c r="Q1116" s="678">
        <v>0.5</v>
      </c>
      <c r="R1116" s="662">
        <v>1</v>
      </c>
      <c r="S1116" s="678">
        <v>0.5</v>
      </c>
      <c r="T1116" s="745">
        <v>0.5</v>
      </c>
      <c r="U1116" s="701">
        <v>0.33333333333333331</v>
      </c>
    </row>
    <row r="1117" spans="1:21" ht="14.4" customHeight="1" x14ac:dyDescent="0.3">
      <c r="A1117" s="661">
        <v>32</v>
      </c>
      <c r="B1117" s="662" t="s">
        <v>592</v>
      </c>
      <c r="C1117" s="662" t="s">
        <v>5111</v>
      </c>
      <c r="D1117" s="743" t="s">
        <v>7938</v>
      </c>
      <c r="E1117" s="744" t="s">
        <v>5120</v>
      </c>
      <c r="F1117" s="662" t="s">
        <v>5106</v>
      </c>
      <c r="G1117" s="662" t="s">
        <v>5453</v>
      </c>
      <c r="H1117" s="662" t="s">
        <v>593</v>
      </c>
      <c r="I1117" s="662" t="s">
        <v>1059</v>
      </c>
      <c r="J1117" s="662" t="s">
        <v>5455</v>
      </c>
      <c r="K1117" s="662" t="s">
        <v>4957</v>
      </c>
      <c r="L1117" s="663">
        <v>57.28</v>
      </c>
      <c r="M1117" s="663">
        <v>57.28</v>
      </c>
      <c r="N1117" s="662">
        <v>1</v>
      </c>
      <c r="O1117" s="745">
        <v>0.5</v>
      </c>
      <c r="P1117" s="663">
        <v>57.28</v>
      </c>
      <c r="Q1117" s="678">
        <v>1</v>
      </c>
      <c r="R1117" s="662">
        <v>1</v>
      </c>
      <c r="S1117" s="678">
        <v>1</v>
      </c>
      <c r="T1117" s="745">
        <v>0.5</v>
      </c>
      <c r="U1117" s="701">
        <v>1</v>
      </c>
    </row>
    <row r="1118" spans="1:21" ht="14.4" customHeight="1" x14ac:dyDescent="0.3">
      <c r="A1118" s="661">
        <v>32</v>
      </c>
      <c r="B1118" s="662" t="s">
        <v>592</v>
      </c>
      <c r="C1118" s="662" t="s">
        <v>5111</v>
      </c>
      <c r="D1118" s="743" t="s">
        <v>7938</v>
      </c>
      <c r="E1118" s="744" t="s">
        <v>5120</v>
      </c>
      <c r="F1118" s="662" t="s">
        <v>5106</v>
      </c>
      <c r="G1118" s="662" t="s">
        <v>5559</v>
      </c>
      <c r="H1118" s="662" t="s">
        <v>2438</v>
      </c>
      <c r="I1118" s="662" t="s">
        <v>2451</v>
      </c>
      <c r="J1118" s="662" t="s">
        <v>1967</v>
      </c>
      <c r="K1118" s="662" t="s">
        <v>2452</v>
      </c>
      <c r="L1118" s="663">
        <v>48.42</v>
      </c>
      <c r="M1118" s="663">
        <v>290.52</v>
      </c>
      <c r="N1118" s="662">
        <v>6</v>
      </c>
      <c r="O1118" s="745">
        <v>5</v>
      </c>
      <c r="P1118" s="663">
        <v>193.68</v>
      </c>
      <c r="Q1118" s="678">
        <v>0.66666666666666674</v>
      </c>
      <c r="R1118" s="662">
        <v>4</v>
      </c>
      <c r="S1118" s="678">
        <v>0.66666666666666663</v>
      </c>
      <c r="T1118" s="745">
        <v>3</v>
      </c>
      <c r="U1118" s="701">
        <v>0.6</v>
      </c>
    </row>
    <row r="1119" spans="1:21" ht="14.4" customHeight="1" x14ac:dyDescent="0.3">
      <c r="A1119" s="661">
        <v>32</v>
      </c>
      <c r="B1119" s="662" t="s">
        <v>592</v>
      </c>
      <c r="C1119" s="662" t="s">
        <v>5111</v>
      </c>
      <c r="D1119" s="743" t="s">
        <v>7938</v>
      </c>
      <c r="E1119" s="744" t="s">
        <v>5120</v>
      </c>
      <c r="F1119" s="662" t="s">
        <v>5106</v>
      </c>
      <c r="G1119" s="662" t="s">
        <v>5559</v>
      </c>
      <c r="H1119" s="662" t="s">
        <v>2438</v>
      </c>
      <c r="I1119" s="662" t="s">
        <v>2451</v>
      </c>
      <c r="J1119" s="662" t="s">
        <v>1967</v>
      </c>
      <c r="K1119" s="662" t="s">
        <v>2452</v>
      </c>
      <c r="L1119" s="663">
        <v>36.54</v>
      </c>
      <c r="M1119" s="663">
        <v>109.62</v>
      </c>
      <c r="N1119" s="662">
        <v>3</v>
      </c>
      <c r="O1119" s="745">
        <v>2.5</v>
      </c>
      <c r="P1119" s="663">
        <v>73.08</v>
      </c>
      <c r="Q1119" s="678">
        <v>0.66666666666666663</v>
      </c>
      <c r="R1119" s="662">
        <v>2</v>
      </c>
      <c r="S1119" s="678">
        <v>0.66666666666666663</v>
      </c>
      <c r="T1119" s="745">
        <v>1.5</v>
      </c>
      <c r="U1119" s="701">
        <v>0.6</v>
      </c>
    </row>
    <row r="1120" spans="1:21" ht="14.4" customHeight="1" x14ac:dyDescent="0.3">
      <c r="A1120" s="661">
        <v>32</v>
      </c>
      <c r="B1120" s="662" t="s">
        <v>592</v>
      </c>
      <c r="C1120" s="662" t="s">
        <v>5111</v>
      </c>
      <c r="D1120" s="743" t="s">
        <v>7938</v>
      </c>
      <c r="E1120" s="744" t="s">
        <v>5120</v>
      </c>
      <c r="F1120" s="662" t="s">
        <v>5106</v>
      </c>
      <c r="G1120" s="662" t="s">
        <v>5559</v>
      </c>
      <c r="H1120" s="662" t="s">
        <v>593</v>
      </c>
      <c r="I1120" s="662" t="s">
        <v>1966</v>
      </c>
      <c r="J1120" s="662" t="s">
        <v>1967</v>
      </c>
      <c r="K1120" s="662" t="s">
        <v>5905</v>
      </c>
      <c r="L1120" s="663">
        <v>48.42</v>
      </c>
      <c r="M1120" s="663">
        <v>48.42</v>
      </c>
      <c r="N1120" s="662">
        <v>1</v>
      </c>
      <c r="O1120" s="745">
        <v>1</v>
      </c>
      <c r="P1120" s="663">
        <v>48.42</v>
      </c>
      <c r="Q1120" s="678">
        <v>1</v>
      </c>
      <c r="R1120" s="662">
        <v>1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32</v>
      </c>
      <c r="B1121" s="662" t="s">
        <v>592</v>
      </c>
      <c r="C1121" s="662" t="s">
        <v>5111</v>
      </c>
      <c r="D1121" s="743" t="s">
        <v>7938</v>
      </c>
      <c r="E1121" s="744" t="s">
        <v>5120</v>
      </c>
      <c r="F1121" s="662" t="s">
        <v>5106</v>
      </c>
      <c r="G1121" s="662" t="s">
        <v>5559</v>
      </c>
      <c r="H1121" s="662" t="s">
        <v>593</v>
      </c>
      <c r="I1121" s="662" t="s">
        <v>1966</v>
      </c>
      <c r="J1121" s="662" t="s">
        <v>1967</v>
      </c>
      <c r="K1121" s="662" t="s">
        <v>5905</v>
      </c>
      <c r="L1121" s="663">
        <v>36.54</v>
      </c>
      <c r="M1121" s="663">
        <v>109.62</v>
      </c>
      <c r="N1121" s="662">
        <v>3</v>
      </c>
      <c r="O1121" s="745">
        <v>1.5</v>
      </c>
      <c r="P1121" s="663">
        <v>109.62</v>
      </c>
      <c r="Q1121" s="678">
        <v>1</v>
      </c>
      <c r="R1121" s="662">
        <v>3</v>
      </c>
      <c r="S1121" s="678">
        <v>1</v>
      </c>
      <c r="T1121" s="745">
        <v>1.5</v>
      </c>
      <c r="U1121" s="701">
        <v>1</v>
      </c>
    </row>
    <row r="1122" spans="1:21" ht="14.4" customHeight="1" x14ac:dyDescent="0.3">
      <c r="A1122" s="661">
        <v>32</v>
      </c>
      <c r="B1122" s="662" t="s">
        <v>592</v>
      </c>
      <c r="C1122" s="662" t="s">
        <v>5111</v>
      </c>
      <c r="D1122" s="743" t="s">
        <v>7938</v>
      </c>
      <c r="E1122" s="744" t="s">
        <v>5120</v>
      </c>
      <c r="F1122" s="662" t="s">
        <v>5106</v>
      </c>
      <c r="G1122" s="662" t="s">
        <v>5559</v>
      </c>
      <c r="H1122" s="662" t="s">
        <v>593</v>
      </c>
      <c r="I1122" s="662" t="s">
        <v>5906</v>
      </c>
      <c r="J1122" s="662" t="s">
        <v>5907</v>
      </c>
      <c r="K1122" s="662" t="s">
        <v>5908</v>
      </c>
      <c r="L1122" s="663">
        <v>48.42</v>
      </c>
      <c r="M1122" s="663">
        <v>96.84</v>
      </c>
      <c r="N1122" s="662">
        <v>2</v>
      </c>
      <c r="O1122" s="745">
        <v>0.5</v>
      </c>
      <c r="P1122" s="663">
        <v>96.84</v>
      </c>
      <c r="Q1122" s="678">
        <v>1</v>
      </c>
      <c r="R1122" s="662">
        <v>2</v>
      </c>
      <c r="S1122" s="678">
        <v>1</v>
      </c>
      <c r="T1122" s="745">
        <v>0.5</v>
      </c>
      <c r="U1122" s="701">
        <v>1</v>
      </c>
    </row>
    <row r="1123" spans="1:21" ht="14.4" customHeight="1" x14ac:dyDescent="0.3">
      <c r="A1123" s="661">
        <v>32</v>
      </c>
      <c r="B1123" s="662" t="s">
        <v>592</v>
      </c>
      <c r="C1123" s="662" t="s">
        <v>5111</v>
      </c>
      <c r="D1123" s="743" t="s">
        <v>7938</v>
      </c>
      <c r="E1123" s="744" t="s">
        <v>5120</v>
      </c>
      <c r="F1123" s="662" t="s">
        <v>5106</v>
      </c>
      <c r="G1123" s="662" t="s">
        <v>5559</v>
      </c>
      <c r="H1123" s="662" t="s">
        <v>593</v>
      </c>
      <c r="I1123" s="662" t="s">
        <v>5906</v>
      </c>
      <c r="J1123" s="662" t="s">
        <v>5907</v>
      </c>
      <c r="K1123" s="662" t="s">
        <v>5908</v>
      </c>
      <c r="L1123" s="663">
        <v>36.54</v>
      </c>
      <c r="M1123" s="663">
        <v>146.16</v>
      </c>
      <c r="N1123" s="662">
        <v>4</v>
      </c>
      <c r="O1123" s="745">
        <v>2.5</v>
      </c>
      <c r="P1123" s="663">
        <v>109.62</v>
      </c>
      <c r="Q1123" s="678">
        <v>0.75</v>
      </c>
      <c r="R1123" s="662">
        <v>3</v>
      </c>
      <c r="S1123" s="678">
        <v>0.75</v>
      </c>
      <c r="T1123" s="745">
        <v>1.5</v>
      </c>
      <c r="U1123" s="701">
        <v>0.6</v>
      </c>
    </row>
    <row r="1124" spans="1:21" ht="14.4" customHeight="1" x14ac:dyDescent="0.3">
      <c r="A1124" s="661">
        <v>32</v>
      </c>
      <c r="B1124" s="662" t="s">
        <v>592</v>
      </c>
      <c r="C1124" s="662" t="s">
        <v>5111</v>
      </c>
      <c r="D1124" s="743" t="s">
        <v>7938</v>
      </c>
      <c r="E1124" s="744" t="s">
        <v>5120</v>
      </c>
      <c r="F1124" s="662" t="s">
        <v>5106</v>
      </c>
      <c r="G1124" s="662" t="s">
        <v>5559</v>
      </c>
      <c r="H1124" s="662" t="s">
        <v>593</v>
      </c>
      <c r="I1124" s="662" t="s">
        <v>5909</v>
      </c>
      <c r="J1124" s="662" t="s">
        <v>1967</v>
      </c>
      <c r="K1124" s="662" t="s">
        <v>5910</v>
      </c>
      <c r="L1124" s="663">
        <v>0</v>
      </c>
      <c r="M1124" s="663">
        <v>0</v>
      </c>
      <c r="N1124" s="662">
        <v>4</v>
      </c>
      <c r="O1124" s="745">
        <v>1</v>
      </c>
      <c r="P1124" s="663">
        <v>0</v>
      </c>
      <c r="Q1124" s="678"/>
      <c r="R1124" s="662">
        <v>4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32</v>
      </c>
      <c r="B1125" s="662" t="s">
        <v>592</v>
      </c>
      <c r="C1125" s="662" t="s">
        <v>5111</v>
      </c>
      <c r="D1125" s="743" t="s">
        <v>7938</v>
      </c>
      <c r="E1125" s="744" t="s">
        <v>5120</v>
      </c>
      <c r="F1125" s="662" t="s">
        <v>5106</v>
      </c>
      <c r="G1125" s="662" t="s">
        <v>5295</v>
      </c>
      <c r="H1125" s="662" t="s">
        <v>593</v>
      </c>
      <c r="I1125" s="662" t="s">
        <v>2944</v>
      </c>
      <c r="J1125" s="662" t="s">
        <v>2945</v>
      </c>
      <c r="K1125" s="662" t="s">
        <v>5296</v>
      </c>
      <c r="L1125" s="663">
        <v>78.33</v>
      </c>
      <c r="M1125" s="663">
        <v>78.33</v>
      </c>
      <c r="N1125" s="662">
        <v>1</v>
      </c>
      <c r="O1125" s="745">
        <v>0.5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32</v>
      </c>
      <c r="B1126" s="662" t="s">
        <v>592</v>
      </c>
      <c r="C1126" s="662" t="s">
        <v>5111</v>
      </c>
      <c r="D1126" s="743" t="s">
        <v>7938</v>
      </c>
      <c r="E1126" s="744" t="s">
        <v>5120</v>
      </c>
      <c r="F1126" s="662" t="s">
        <v>5106</v>
      </c>
      <c r="G1126" s="662" t="s">
        <v>5176</v>
      </c>
      <c r="H1126" s="662" t="s">
        <v>593</v>
      </c>
      <c r="I1126" s="662" t="s">
        <v>5911</v>
      </c>
      <c r="J1126" s="662" t="s">
        <v>5458</v>
      </c>
      <c r="K1126" s="662" t="s">
        <v>5912</v>
      </c>
      <c r="L1126" s="663">
        <v>0</v>
      </c>
      <c r="M1126" s="663">
        <v>0</v>
      </c>
      <c r="N1126" s="662">
        <v>4</v>
      </c>
      <c r="O1126" s="745">
        <v>3</v>
      </c>
      <c r="P1126" s="663">
        <v>0</v>
      </c>
      <c r="Q1126" s="678"/>
      <c r="R1126" s="662">
        <v>3</v>
      </c>
      <c r="S1126" s="678">
        <v>0.75</v>
      </c>
      <c r="T1126" s="745">
        <v>2</v>
      </c>
      <c r="U1126" s="701">
        <v>0.66666666666666663</v>
      </c>
    </row>
    <row r="1127" spans="1:21" ht="14.4" customHeight="1" x14ac:dyDescent="0.3">
      <c r="A1127" s="661">
        <v>32</v>
      </c>
      <c r="B1127" s="662" t="s">
        <v>592</v>
      </c>
      <c r="C1127" s="662" t="s">
        <v>5111</v>
      </c>
      <c r="D1127" s="743" t="s">
        <v>7938</v>
      </c>
      <c r="E1127" s="744" t="s">
        <v>5120</v>
      </c>
      <c r="F1127" s="662" t="s">
        <v>5106</v>
      </c>
      <c r="G1127" s="662" t="s">
        <v>5176</v>
      </c>
      <c r="H1127" s="662" t="s">
        <v>593</v>
      </c>
      <c r="I1127" s="662" t="s">
        <v>5457</v>
      </c>
      <c r="J1127" s="662" t="s">
        <v>5458</v>
      </c>
      <c r="K1127" s="662" t="s">
        <v>5459</v>
      </c>
      <c r="L1127" s="663">
        <v>201.73</v>
      </c>
      <c r="M1127" s="663">
        <v>201.73</v>
      </c>
      <c r="N1127" s="662">
        <v>1</v>
      </c>
      <c r="O1127" s="745">
        <v>0.5</v>
      </c>
      <c r="P1127" s="663">
        <v>201.73</v>
      </c>
      <c r="Q1127" s="678">
        <v>1</v>
      </c>
      <c r="R1127" s="662">
        <v>1</v>
      </c>
      <c r="S1127" s="678">
        <v>1</v>
      </c>
      <c r="T1127" s="745">
        <v>0.5</v>
      </c>
      <c r="U1127" s="701">
        <v>1</v>
      </c>
    </row>
    <row r="1128" spans="1:21" ht="14.4" customHeight="1" x14ac:dyDescent="0.3">
      <c r="A1128" s="661">
        <v>32</v>
      </c>
      <c r="B1128" s="662" t="s">
        <v>592</v>
      </c>
      <c r="C1128" s="662" t="s">
        <v>5111</v>
      </c>
      <c r="D1128" s="743" t="s">
        <v>7938</v>
      </c>
      <c r="E1128" s="744" t="s">
        <v>5120</v>
      </c>
      <c r="F1128" s="662" t="s">
        <v>5106</v>
      </c>
      <c r="G1128" s="662" t="s">
        <v>5176</v>
      </c>
      <c r="H1128" s="662" t="s">
        <v>593</v>
      </c>
      <c r="I1128" s="662" t="s">
        <v>5460</v>
      </c>
      <c r="J1128" s="662" t="s">
        <v>5461</v>
      </c>
      <c r="K1128" s="662" t="s">
        <v>5462</v>
      </c>
      <c r="L1128" s="663">
        <v>205.84</v>
      </c>
      <c r="M1128" s="663">
        <v>205.84</v>
      </c>
      <c r="N1128" s="662">
        <v>1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32</v>
      </c>
      <c r="B1129" s="662" t="s">
        <v>592</v>
      </c>
      <c r="C1129" s="662" t="s">
        <v>5111</v>
      </c>
      <c r="D1129" s="743" t="s">
        <v>7938</v>
      </c>
      <c r="E1129" s="744" t="s">
        <v>5120</v>
      </c>
      <c r="F1129" s="662" t="s">
        <v>5106</v>
      </c>
      <c r="G1129" s="662" t="s">
        <v>5176</v>
      </c>
      <c r="H1129" s="662" t="s">
        <v>593</v>
      </c>
      <c r="I1129" s="662" t="s">
        <v>5365</v>
      </c>
      <c r="J1129" s="662" t="s">
        <v>5178</v>
      </c>
      <c r="K1129" s="662" t="s">
        <v>830</v>
      </c>
      <c r="L1129" s="663">
        <v>185.26</v>
      </c>
      <c r="M1129" s="663">
        <v>4446.2400000000016</v>
      </c>
      <c r="N1129" s="662">
        <v>24</v>
      </c>
      <c r="O1129" s="745">
        <v>15</v>
      </c>
      <c r="P1129" s="663">
        <v>3705.2000000000016</v>
      </c>
      <c r="Q1129" s="678">
        <v>0.83333333333333337</v>
      </c>
      <c r="R1129" s="662">
        <v>20</v>
      </c>
      <c r="S1129" s="678">
        <v>0.83333333333333337</v>
      </c>
      <c r="T1129" s="745">
        <v>13</v>
      </c>
      <c r="U1129" s="701">
        <v>0.8666666666666667</v>
      </c>
    </row>
    <row r="1130" spans="1:21" ht="14.4" customHeight="1" x14ac:dyDescent="0.3">
      <c r="A1130" s="661">
        <v>32</v>
      </c>
      <c r="B1130" s="662" t="s">
        <v>592</v>
      </c>
      <c r="C1130" s="662" t="s">
        <v>5111</v>
      </c>
      <c r="D1130" s="743" t="s">
        <v>7938</v>
      </c>
      <c r="E1130" s="744" t="s">
        <v>5120</v>
      </c>
      <c r="F1130" s="662" t="s">
        <v>5106</v>
      </c>
      <c r="G1130" s="662" t="s">
        <v>5176</v>
      </c>
      <c r="H1130" s="662" t="s">
        <v>593</v>
      </c>
      <c r="I1130" s="662" t="s">
        <v>5913</v>
      </c>
      <c r="J1130" s="662" t="s">
        <v>5458</v>
      </c>
      <c r="K1130" s="662" t="s">
        <v>827</v>
      </c>
      <c r="L1130" s="663">
        <v>57.64</v>
      </c>
      <c r="M1130" s="663">
        <v>172.92000000000002</v>
      </c>
      <c r="N1130" s="662">
        <v>3</v>
      </c>
      <c r="O1130" s="745">
        <v>2</v>
      </c>
      <c r="P1130" s="663">
        <v>57.64</v>
      </c>
      <c r="Q1130" s="678">
        <v>0.33333333333333331</v>
      </c>
      <c r="R1130" s="662">
        <v>1</v>
      </c>
      <c r="S1130" s="678">
        <v>0.33333333333333331</v>
      </c>
      <c r="T1130" s="745">
        <v>1</v>
      </c>
      <c r="U1130" s="701">
        <v>0.5</v>
      </c>
    </row>
    <row r="1131" spans="1:21" ht="14.4" customHeight="1" x14ac:dyDescent="0.3">
      <c r="A1131" s="661">
        <v>32</v>
      </c>
      <c r="B1131" s="662" t="s">
        <v>592</v>
      </c>
      <c r="C1131" s="662" t="s">
        <v>5111</v>
      </c>
      <c r="D1131" s="743" t="s">
        <v>7938</v>
      </c>
      <c r="E1131" s="744" t="s">
        <v>5120</v>
      </c>
      <c r="F1131" s="662" t="s">
        <v>5106</v>
      </c>
      <c r="G1131" s="662" t="s">
        <v>5176</v>
      </c>
      <c r="H1131" s="662" t="s">
        <v>593</v>
      </c>
      <c r="I1131" s="662" t="s">
        <v>829</v>
      </c>
      <c r="J1131" s="662" t="s">
        <v>826</v>
      </c>
      <c r="K1131" s="662" t="s">
        <v>830</v>
      </c>
      <c r="L1131" s="663">
        <v>301.2</v>
      </c>
      <c r="M1131" s="663">
        <v>4216.7999999999993</v>
      </c>
      <c r="N1131" s="662">
        <v>14</v>
      </c>
      <c r="O1131" s="745">
        <v>7</v>
      </c>
      <c r="P1131" s="663">
        <v>3313.1999999999994</v>
      </c>
      <c r="Q1131" s="678">
        <v>0.7857142857142857</v>
      </c>
      <c r="R1131" s="662">
        <v>11</v>
      </c>
      <c r="S1131" s="678">
        <v>0.7857142857142857</v>
      </c>
      <c r="T1131" s="745">
        <v>5.5</v>
      </c>
      <c r="U1131" s="701">
        <v>0.7857142857142857</v>
      </c>
    </row>
    <row r="1132" spans="1:21" ht="14.4" customHeight="1" x14ac:dyDescent="0.3">
      <c r="A1132" s="661">
        <v>32</v>
      </c>
      <c r="B1132" s="662" t="s">
        <v>592</v>
      </c>
      <c r="C1132" s="662" t="s">
        <v>5111</v>
      </c>
      <c r="D1132" s="743" t="s">
        <v>7938</v>
      </c>
      <c r="E1132" s="744" t="s">
        <v>5120</v>
      </c>
      <c r="F1132" s="662" t="s">
        <v>5106</v>
      </c>
      <c r="G1132" s="662" t="s">
        <v>5176</v>
      </c>
      <c r="H1132" s="662" t="s">
        <v>593</v>
      </c>
      <c r="I1132" s="662" t="s">
        <v>829</v>
      </c>
      <c r="J1132" s="662" t="s">
        <v>826</v>
      </c>
      <c r="K1132" s="662" t="s">
        <v>830</v>
      </c>
      <c r="L1132" s="663">
        <v>185.26</v>
      </c>
      <c r="M1132" s="663">
        <v>11115.600000000006</v>
      </c>
      <c r="N1132" s="662">
        <v>60</v>
      </c>
      <c r="O1132" s="745">
        <v>39</v>
      </c>
      <c r="P1132" s="663">
        <v>8892.4800000000068</v>
      </c>
      <c r="Q1132" s="678">
        <v>0.80000000000000016</v>
      </c>
      <c r="R1132" s="662">
        <v>48</v>
      </c>
      <c r="S1132" s="678">
        <v>0.8</v>
      </c>
      <c r="T1132" s="745">
        <v>29.5</v>
      </c>
      <c r="U1132" s="701">
        <v>0.75641025641025639</v>
      </c>
    </row>
    <row r="1133" spans="1:21" ht="14.4" customHeight="1" x14ac:dyDescent="0.3">
      <c r="A1133" s="661">
        <v>32</v>
      </c>
      <c r="B1133" s="662" t="s">
        <v>592</v>
      </c>
      <c r="C1133" s="662" t="s">
        <v>5111</v>
      </c>
      <c r="D1133" s="743" t="s">
        <v>7938</v>
      </c>
      <c r="E1133" s="744" t="s">
        <v>5120</v>
      </c>
      <c r="F1133" s="662" t="s">
        <v>5106</v>
      </c>
      <c r="G1133" s="662" t="s">
        <v>5176</v>
      </c>
      <c r="H1133" s="662" t="s">
        <v>593</v>
      </c>
      <c r="I1133" s="662" t="s">
        <v>5914</v>
      </c>
      <c r="J1133" s="662" t="s">
        <v>5736</v>
      </c>
      <c r="K1133" s="662" t="s">
        <v>5915</v>
      </c>
      <c r="L1133" s="663">
        <v>0</v>
      </c>
      <c r="M1133" s="663">
        <v>0</v>
      </c>
      <c r="N1133" s="662">
        <v>1</v>
      </c>
      <c r="O1133" s="745">
        <v>0.5</v>
      </c>
      <c r="P1133" s="663">
        <v>0</v>
      </c>
      <c r="Q1133" s="678"/>
      <c r="R1133" s="662">
        <v>1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32</v>
      </c>
      <c r="B1134" s="662" t="s">
        <v>592</v>
      </c>
      <c r="C1134" s="662" t="s">
        <v>5111</v>
      </c>
      <c r="D1134" s="743" t="s">
        <v>7938</v>
      </c>
      <c r="E1134" s="744" t="s">
        <v>5120</v>
      </c>
      <c r="F1134" s="662" t="s">
        <v>5106</v>
      </c>
      <c r="G1134" s="662" t="s">
        <v>5176</v>
      </c>
      <c r="H1134" s="662" t="s">
        <v>593</v>
      </c>
      <c r="I1134" s="662" t="s">
        <v>5916</v>
      </c>
      <c r="J1134" s="662" t="s">
        <v>826</v>
      </c>
      <c r="K1134" s="662" t="s">
        <v>830</v>
      </c>
      <c r="L1134" s="663">
        <v>301.2</v>
      </c>
      <c r="M1134" s="663">
        <v>1204.8</v>
      </c>
      <c r="N1134" s="662">
        <v>4</v>
      </c>
      <c r="O1134" s="745">
        <v>2</v>
      </c>
      <c r="P1134" s="663">
        <v>903.59999999999991</v>
      </c>
      <c r="Q1134" s="678">
        <v>0.75</v>
      </c>
      <c r="R1134" s="662">
        <v>3</v>
      </c>
      <c r="S1134" s="678">
        <v>0.75</v>
      </c>
      <c r="T1134" s="745">
        <v>1.5</v>
      </c>
      <c r="U1134" s="701">
        <v>0.75</v>
      </c>
    </row>
    <row r="1135" spans="1:21" ht="14.4" customHeight="1" x14ac:dyDescent="0.3">
      <c r="A1135" s="661">
        <v>32</v>
      </c>
      <c r="B1135" s="662" t="s">
        <v>592</v>
      </c>
      <c r="C1135" s="662" t="s">
        <v>5111</v>
      </c>
      <c r="D1135" s="743" t="s">
        <v>7938</v>
      </c>
      <c r="E1135" s="744" t="s">
        <v>5120</v>
      </c>
      <c r="F1135" s="662" t="s">
        <v>5106</v>
      </c>
      <c r="G1135" s="662" t="s">
        <v>5299</v>
      </c>
      <c r="H1135" s="662" t="s">
        <v>593</v>
      </c>
      <c r="I1135" s="662" t="s">
        <v>3477</v>
      </c>
      <c r="J1135" s="662" t="s">
        <v>3478</v>
      </c>
      <c r="K1135" s="662" t="s">
        <v>5014</v>
      </c>
      <c r="L1135" s="663">
        <v>1300.49</v>
      </c>
      <c r="M1135" s="663">
        <v>2600.98</v>
      </c>
      <c r="N1135" s="662">
        <v>2</v>
      </c>
      <c r="O1135" s="745">
        <v>2</v>
      </c>
      <c r="P1135" s="663">
        <v>2600.98</v>
      </c>
      <c r="Q1135" s="678">
        <v>1</v>
      </c>
      <c r="R1135" s="662">
        <v>2</v>
      </c>
      <c r="S1135" s="678">
        <v>1</v>
      </c>
      <c r="T1135" s="745">
        <v>2</v>
      </c>
      <c r="U1135" s="701">
        <v>1</v>
      </c>
    </row>
    <row r="1136" spans="1:21" ht="14.4" customHeight="1" x14ac:dyDescent="0.3">
      <c r="A1136" s="661">
        <v>32</v>
      </c>
      <c r="B1136" s="662" t="s">
        <v>592</v>
      </c>
      <c r="C1136" s="662" t="s">
        <v>5111</v>
      </c>
      <c r="D1136" s="743" t="s">
        <v>7938</v>
      </c>
      <c r="E1136" s="744" t="s">
        <v>5120</v>
      </c>
      <c r="F1136" s="662" t="s">
        <v>5106</v>
      </c>
      <c r="G1136" s="662" t="s">
        <v>5299</v>
      </c>
      <c r="H1136" s="662" t="s">
        <v>593</v>
      </c>
      <c r="I1136" s="662" t="s">
        <v>3477</v>
      </c>
      <c r="J1136" s="662" t="s">
        <v>3478</v>
      </c>
      <c r="K1136" s="662" t="s">
        <v>5014</v>
      </c>
      <c r="L1136" s="663">
        <v>668.54</v>
      </c>
      <c r="M1136" s="663">
        <v>5348.32</v>
      </c>
      <c r="N1136" s="662">
        <v>8</v>
      </c>
      <c r="O1136" s="745">
        <v>7</v>
      </c>
      <c r="P1136" s="663">
        <v>4679.78</v>
      </c>
      <c r="Q1136" s="678">
        <v>0.875</v>
      </c>
      <c r="R1136" s="662">
        <v>7</v>
      </c>
      <c r="S1136" s="678">
        <v>0.875</v>
      </c>
      <c r="T1136" s="745">
        <v>6</v>
      </c>
      <c r="U1136" s="701">
        <v>0.8571428571428571</v>
      </c>
    </row>
    <row r="1137" spans="1:21" ht="14.4" customHeight="1" x14ac:dyDescent="0.3">
      <c r="A1137" s="661">
        <v>32</v>
      </c>
      <c r="B1137" s="662" t="s">
        <v>592</v>
      </c>
      <c r="C1137" s="662" t="s">
        <v>5111</v>
      </c>
      <c r="D1137" s="743" t="s">
        <v>7938</v>
      </c>
      <c r="E1137" s="744" t="s">
        <v>5120</v>
      </c>
      <c r="F1137" s="662" t="s">
        <v>5106</v>
      </c>
      <c r="G1137" s="662" t="s">
        <v>5299</v>
      </c>
      <c r="H1137" s="662" t="s">
        <v>593</v>
      </c>
      <c r="I1137" s="662" t="s">
        <v>2050</v>
      </c>
      <c r="J1137" s="662" t="s">
        <v>2051</v>
      </c>
      <c r="K1137" s="662" t="s">
        <v>5300</v>
      </c>
      <c r="L1137" s="663">
        <v>974.8</v>
      </c>
      <c r="M1137" s="663">
        <v>974.8</v>
      </c>
      <c r="N1137" s="662">
        <v>1</v>
      </c>
      <c r="O1137" s="745">
        <v>1</v>
      </c>
      <c r="P1137" s="663">
        <v>974.8</v>
      </c>
      <c r="Q1137" s="678">
        <v>1</v>
      </c>
      <c r="R1137" s="662">
        <v>1</v>
      </c>
      <c r="S1137" s="678">
        <v>1</v>
      </c>
      <c r="T1137" s="745">
        <v>1</v>
      </c>
      <c r="U1137" s="701">
        <v>1</v>
      </c>
    </row>
    <row r="1138" spans="1:21" ht="14.4" customHeight="1" x14ac:dyDescent="0.3">
      <c r="A1138" s="661">
        <v>32</v>
      </c>
      <c r="B1138" s="662" t="s">
        <v>592</v>
      </c>
      <c r="C1138" s="662" t="s">
        <v>5111</v>
      </c>
      <c r="D1138" s="743" t="s">
        <v>7938</v>
      </c>
      <c r="E1138" s="744" t="s">
        <v>5120</v>
      </c>
      <c r="F1138" s="662" t="s">
        <v>5106</v>
      </c>
      <c r="G1138" s="662" t="s">
        <v>5299</v>
      </c>
      <c r="H1138" s="662" t="s">
        <v>593</v>
      </c>
      <c r="I1138" s="662" t="s">
        <v>2050</v>
      </c>
      <c r="J1138" s="662" t="s">
        <v>2051</v>
      </c>
      <c r="K1138" s="662" t="s">
        <v>5300</v>
      </c>
      <c r="L1138" s="663">
        <v>334.27</v>
      </c>
      <c r="M1138" s="663">
        <v>1337.08</v>
      </c>
      <c r="N1138" s="662">
        <v>4</v>
      </c>
      <c r="O1138" s="745">
        <v>2.5</v>
      </c>
      <c r="P1138" s="663">
        <v>1337.08</v>
      </c>
      <c r="Q1138" s="678">
        <v>1</v>
      </c>
      <c r="R1138" s="662">
        <v>4</v>
      </c>
      <c r="S1138" s="678">
        <v>1</v>
      </c>
      <c r="T1138" s="745">
        <v>2.5</v>
      </c>
      <c r="U1138" s="701">
        <v>1</v>
      </c>
    </row>
    <row r="1139" spans="1:21" ht="14.4" customHeight="1" x14ac:dyDescent="0.3">
      <c r="A1139" s="661">
        <v>32</v>
      </c>
      <c r="B1139" s="662" t="s">
        <v>592</v>
      </c>
      <c r="C1139" s="662" t="s">
        <v>5111</v>
      </c>
      <c r="D1139" s="743" t="s">
        <v>7938</v>
      </c>
      <c r="E1139" s="744" t="s">
        <v>5120</v>
      </c>
      <c r="F1139" s="662" t="s">
        <v>5106</v>
      </c>
      <c r="G1139" s="662" t="s">
        <v>5299</v>
      </c>
      <c r="H1139" s="662" t="s">
        <v>593</v>
      </c>
      <c r="I1139" s="662" t="s">
        <v>5917</v>
      </c>
      <c r="J1139" s="662" t="s">
        <v>5003</v>
      </c>
      <c r="K1139" s="662" t="s">
        <v>5918</v>
      </c>
      <c r="L1139" s="663">
        <v>0</v>
      </c>
      <c r="M1139" s="663">
        <v>0</v>
      </c>
      <c r="N1139" s="662">
        <v>1</v>
      </c>
      <c r="O1139" s="745">
        <v>0.5</v>
      </c>
      <c r="P1139" s="663">
        <v>0</v>
      </c>
      <c r="Q1139" s="678"/>
      <c r="R1139" s="662">
        <v>1</v>
      </c>
      <c r="S1139" s="678">
        <v>1</v>
      </c>
      <c r="T1139" s="745">
        <v>0.5</v>
      </c>
      <c r="U1139" s="701">
        <v>1</v>
      </c>
    </row>
    <row r="1140" spans="1:21" ht="14.4" customHeight="1" x14ac:dyDescent="0.3">
      <c r="A1140" s="661">
        <v>32</v>
      </c>
      <c r="B1140" s="662" t="s">
        <v>592</v>
      </c>
      <c r="C1140" s="662" t="s">
        <v>5111</v>
      </c>
      <c r="D1140" s="743" t="s">
        <v>7938</v>
      </c>
      <c r="E1140" s="744" t="s">
        <v>5120</v>
      </c>
      <c r="F1140" s="662" t="s">
        <v>5106</v>
      </c>
      <c r="G1140" s="662" t="s">
        <v>5366</v>
      </c>
      <c r="H1140" s="662" t="s">
        <v>2438</v>
      </c>
      <c r="I1140" s="662" t="s">
        <v>5402</v>
      </c>
      <c r="J1140" s="662" t="s">
        <v>5368</v>
      </c>
      <c r="K1140" s="662" t="s">
        <v>5403</v>
      </c>
      <c r="L1140" s="663">
        <v>28.81</v>
      </c>
      <c r="M1140" s="663">
        <v>57.62</v>
      </c>
      <c r="N1140" s="662">
        <v>2</v>
      </c>
      <c r="O1140" s="745">
        <v>0.5</v>
      </c>
      <c r="P1140" s="663">
        <v>57.62</v>
      </c>
      <c r="Q1140" s="678">
        <v>1</v>
      </c>
      <c r="R1140" s="662">
        <v>2</v>
      </c>
      <c r="S1140" s="678">
        <v>1</v>
      </c>
      <c r="T1140" s="745">
        <v>0.5</v>
      </c>
      <c r="U1140" s="701">
        <v>1</v>
      </c>
    </row>
    <row r="1141" spans="1:21" ht="14.4" customHeight="1" x14ac:dyDescent="0.3">
      <c r="A1141" s="661">
        <v>32</v>
      </c>
      <c r="B1141" s="662" t="s">
        <v>592</v>
      </c>
      <c r="C1141" s="662" t="s">
        <v>5111</v>
      </c>
      <c r="D1141" s="743" t="s">
        <v>7938</v>
      </c>
      <c r="E1141" s="744" t="s">
        <v>5120</v>
      </c>
      <c r="F1141" s="662" t="s">
        <v>5106</v>
      </c>
      <c r="G1141" s="662" t="s">
        <v>5366</v>
      </c>
      <c r="H1141" s="662" t="s">
        <v>2438</v>
      </c>
      <c r="I1141" s="662" t="s">
        <v>5402</v>
      </c>
      <c r="J1141" s="662" t="s">
        <v>5368</v>
      </c>
      <c r="K1141" s="662" t="s">
        <v>5403</v>
      </c>
      <c r="L1141" s="663">
        <v>46.85</v>
      </c>
      <c r="M1141" s="663">
        <v>46.85</v>
      </c>
      <c r="N1141" s="662">
        <v>1</v>
      </c>
      <c r="O1141" s="745">
        <v>0.5</v>
      </c>
      <c r="P1141" s="663">
        <v>46.85</v>
      </c>
      <c r="Q1141" s="678">
        <v>1</v>
      </c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32</v>
      </c>
      <c r="B1142" s="662" t="s">
        <v>592</v>
      </c>
      <c r="C1142" s="662" t="s">
        <v>5111</v>
      </c>
      <c r="D1142" s="743" t="s">
        <v>7938</v>
      </c>
      <c r="E1142" s="744" t="s">
        <v>5120</v>
      </c>
      <c r="F1142" s="662" t="s">
        <v>5106</v>
      </c>
      <c r="G1142" s="662" t="s">
        <v>5366</v>
      </c>
      <c r="H1142" s="662" t="s">
        <v>2438</v>
      </c>
      <c r="I1142" s="662" t="s">
        <v>5919</v>
      </c>
      <c r="J1142" s="662" t="s">
        <v>5368</v>
      </c>
      <c r="K1142" s="662" t="s">
        <v>5920</v>
      </c>
      <c r="L1142" s="663">
        <v>0</v>
      </c>
      <c r="M1142" s="663">
        <v>0</v>
      </c>
      <c r="N1142" s="662">
        <v>1</v>
      </c>
      <c r="O1142" s="745">
        <v>1</v>
      </c>
      <c r="P1142" s="663">
        <v>0</v>
      </c>
      <c r="Q1142" s="678"/>
      <c r="R1142" s="662">
        <v>1</v>
      </c>
      <c r="S1142" s="678">
        <v>1</v>
      </c>
      <c r="T1142" s="745">
        <v>1</v>
      </c>
      <c r="U1142" s="701">
        <v>1</v>
      </c>
    </row>
    <row r="1143" spans="1:21" ht="14.4" customHeight="1" x14ac:dyDescent="0.3">
      <c r="A1143" s="661">
        <v>32</v>
      </c>
      <c r="B1143" s="662" t="s">
        <v>592</v>
      </c>
      <c r="C1143" s="662" t="s">
        <v>5111</v>
      </c>
      <c r="D1143" s="743" t="s">
        <v>7938</v>
      </c>
      <c r="E1143" s="744" t="s">
        <v>5120</v>
      </c>
      <c r="F1143" s="662" t="s">
        <v>5106</v>
      </c>
      <c r="G1143" s="662" t="s">
        <v>5366</v>
      </c>
      <c r="H1143" s="662" t="s">
        <v>2438</v>
      </c>
      <c r="I1143" s="662" t="s">
        <v>5623</v>
      </c>
      <c r="J1143" s="662" t="s">
        <v>5368</v>
      </c>
      <c r="K1143" s="662" t="s">
        <v>5624</v>
      </c>
      <c r="L1143" s="663">
        <v>167.33</v>
      </c>
      <c r="M1143" s="663">
        <v>167.33</v>
      </c>
      <c r="N1143" s="662">
        <v>1</v>
      </c>
      <c r="O1143" s="745">
        <v>1</v>
      </c>
      <c r="P1143" s="663">
        <v>167.33</v>
      </c>
      <c r="Q1143" s="678">
        <v>1</v>
      </c>
      <c r="R1143" s="662">
        <v>1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32</v>
      </c>
      <c r="B1144" s="662" t="s">
        <v>592</v>
      </c>
      <c r="C1144" s="662" t="s">
        <v>5111</v>
      </c>
      <c r="D1144" s="743" t="s">
        <v>7938</v>
      </c>
      <c r="E1144" s="744" t="s">
        <v>5120</v>
      </c>
      <c r="F1144" s="662" t="s">
        <v>5106</v>
      </c>
      <c r="G1144" s="662" t="s">
        <v>5366</v>
      </c>
      <c r="H1144" s="662" t="s">
        <v>2438</v>
      </c>
      <c r="I1144" s="662" t="s">
        <v>5623</v>
      </c>
      <c r="J1144" s="662" t="s">
        <v>5368</v>
      </c>
      <c r="K1144" s="662" t="s">
        <v>5624</v>
      </c>
      <c r="L1144" s="663">
        <v>102.93</v>
      </c>
      <c r="M1144" s="663">
        <v>102.93</v>
      </c>
      <c r="N1144" s="662">
        <v>1</v>
      </c>
      <c r="O1144" s="745">
        <v>0.5</v>
      </c>
      <c r="P1144" s="663">
        <v>102.93</v>
      </c>
      <c r="Q1144" s="678">
        <v>1</v>
      </c>
      <c r="R1144" s="662">
        <v>1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32</v>
      </c>
      <c r="B1145" s="662" t="s">
        <v>592</v>
      </c>
      <c r="C1145" s="662" t="s">
        <v>5111</v>
      </c>
      <c r="D1145" s="743" t="s">
        <v>7938</v>
      </c>
      <c r="E1145" s="744" t="s">
        <v>5120</v>
      </c>
      <c r="F1145" s="662" t="s">
        <v>5106</v>
      </c>
      <c r="G1145" s="662" t="s">
        <v>5366</v>
      </c>
      <c r="H1145" s="662" t="s">
        <v>2438</v>
      </c>
      <c r="I1145" s="662" t="s">
        <v>5921</v>
      </c>
      <c r="J1145" s="662" t="s">
        <v>5368</v>
      </c>
      <c r="K1145" s="662" t="s">
        <v>2383</v>
      </c>
      <c r="L1145" s="663">
        <v>0</v>
      </c>
      <c r="M1145" s="663">
        <v>0</v>
      </c>
      <c r="N1145" s="662">
        <v>2</v>
      </c>
      <c r="O1145" s="745">
        <v>1</v>
      </c>
      <c r="P1145" s="663">
        <v>0</v>
      </c>
      <c r="Q1145" s="678"/>
      <c r="R1145" s="662">
        <v>2</v>
      </c>
      <c r="S1145" s="678">
        <v>1</v>
      </c>
      <c r="T1145" s="745">
        <v>1</v>
      </c>
      <c r="U1145" s="701">
        <v>1</v>
      </c>
    </row>
    <row r="1146" spans="1:21" ht="14.4" customHeight="1" x14ac:dyDescent="0.3">
      <c r="A1146" s="661">
        <v>32</v>
      </c>
      <c r="B1146" s="662" t="s">
        <v>592</v>
      </c>
      <c r="C1146" s="662" t="s">
        <v>5111</v>
      </c>
      <c r="D1146" s="743" t="s">
        <v>7938</v>
      </c>
      <c r="E1146" s="744" t="s">
        <v>5120</v>
      </c>
      <c r="F1146" s="662" t="s">
        <v>5106</v>
      </c>
      <c r="G1146" s="662" t="s">
        <v>5366</v>
      </c>
      <c r="H1146" s="662" t="s">
        <v>2438</v>
      </c>
      <c r="I1146" s="662" t="s">
        <v>5922</v>
      </c>
      <c r="J1146" s="662" t="s">
        <v>5368</v>
      </c>
      <c r="K1146" s="662" t="s">
        <v>5923</v>
      </c>
      <c r="L1146" s="663">
        <v>0</v>
      </c>
      <c r="M1146" s="663">
        <v>0</v>
      </c>
      <c r="N1146" s="662">
        <v>1</v>
      </c>
      <c r="O1146" s="745">
        <v>0.5</v>
      </c>
      <c r="P1146" s="663">
        <v>0</v>
      </c>
      <c r="Q1146" s="678"/>
      <c r="R1146" s="662">
        <v>1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32</v>
      </c>
      <c r="B1147" s="662" t="s">
        <v>592</v>
      </c>
      <c r="C1147" s="662" t="s">
        <v>5111</v>
      </c>
      <c r="D1147" s="743" t="s">
        <v>7938</v>
      </c>
      <c r="E1147" s="744" t="s">
        <v>5120</v>
      </c>
      <c r="F1147" s="662" t="s">
        <v>5106</v>
      </c>
      <c r="G1147" s="662" t="s">
        <v>5924</v>
      </c>
      <c r="H1147" s="662" t="s">
        <v>593</v>
      </c>
      <c r="I1147" s="662" t="s">
        <v>1801</v>
      </c>
      <c r="J1147" s="662" t="s">
        <v>1802</v>
      </c>
      <c r="K1147" s="662" t="s">
        <v>5925</v>
      </c>
      <c r="L1147" s="663">
        <v>0</v>
      </c>
      <c r="M1147" s="663">
        <v>0</v>
      </c>
      <c r="N1147" s="662">
        <v>4</v>
      </c>
      <c r="O1147" s="745">
        <v>2</v>
      </c>
      <c r="P1147" s="663"/>
      <c r="Q1147" s="678"/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32</v>
      </c>
      <c r="B1148" s="662" t="s">
        <v>592</v>
      </c>
      <c r="C1148" s="662" t="s">
        <v>5111</v>
      </c>
      <c r="D1148" s="743" t="s">
        <v>7938</v>
      </c>
      <c r="E1148" s="744" t="s">
        <v>5120</v>
      </c>
      <c r="F1148" s="662" t="s">
        <v>5106</v>
      </c>
      <c r="G1148" s="662" t="s">
        <v>5926</v>
      </c>
      <c r="H1148" s="662" t="s">
        <v>593</v>
      </c>
      <c r="I1148" s="662" t="s">
        <v>5927</v>
      </c>
      <c r="J1148" s="662" t="s">
        <v>5928</v>
      </c>
      <c r="K1148" s="662" t="s">
        <v>5929</v>
      </c>
      <c r="L1148" s="663">
        <v>161.66</v>
      </c>
      <c r="M1148" s="663">
        <v>161.66</v>
      </c>
      <c r="N1148" s="662">
        <v>1</v>
      </c>
      <c r="O1148" s="745">
        <v>0.5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32</v>
      </c>
      <c r="B1149" s="662" t="s">
        <v>592</v>
      </c>
      <c r="C1149" s="662" t="s">
        <v>5111</v>
      </c>
      <c r="D1149" s="743" t="s">
        <v>7938</v>
      </c>
      <c r="E1149" s="744" t="s">
        <v>5120</v>
      </c>
      <c r="F1149" s="662" t="s">
        <v>5106</v>
      </c>
      <c r="G1149" s="662" t="s">
        <v>5465</v>
      </c>
      <c r="H1149" s="662" t="s">
        <v>2438</v>
      </c>
      <c r="I1149" s="662" t="s">
        <v>2590</v>
      </c>
      <c r="J1149" s="662" t="s">
        <v>2588</v>
      </c>
      <c r="K1149" s="662" t="s">
        <v>2591</v>
      </c>
      <c r="L1149" s="663">
        <v>144.81</v>
      </c>
      <c r="M1149" s="663">
        <v>289.62</v>
      </c>
      <c r="N1149" s="662">
        <v>2</v>
      </c>
      <c r="O1149" s="745">
        <v>2</v>
      </c>
      <c r="P1149" s="663">
        <v>144.81</v>
      </c>
      <c r="Q1149" s="678">
        <v>0.5</v>
      </c>
      <c r="R1149" s="662">
        <v>1</v>
      </c>
      <c r="S1149" s="678">
        <v>0.5</v>
      </c>
      <c r="T1149" s="745">
        <v>1</v>
      </c>
      <c r="U1149" s="701">
        <v>0.5</v>
      </c>
    </row>
    <row r="1150" spans="1:21" ht="14.4" customHeight="1" x14ac:dyDescent="0.3">
      <c r="A1150" s="661">
        <v>32</v>
      </c>
      <c r="B1150" s="662" t="s">
        <v>592</v>
      </c>
      <c r="C1150" s="662" t="s">
        <v>5111</v>
      </c>
      <c r="D1150" s="743" t="s">
        <v>7938</v>
      </c>
      <c r="E1150" s="744" t="s">
        <v>5120</v>
      </c>
      <c r="F1150" s="662" t="s">
        <v>5106</v>
      </c>
      <c r="G1150" s="662" t="s">
        <v>5465</v>
      </c>
      <c r="H1150" s="662" t="s">
        <v>593</v>
      </c>
      <c r="I1150" s="662" t="s">
        <v>5930</v>
      </c>
      <c r="J1150" s="662" t="s">
        <v>5931</v>
      </c>
      <c r="K1150" s="662" t="s">
        <v>1760</v>
      </c>
      <c r="L1150" s="663">
        <v>48.27</v>
      </c>
      <c r="M1150" s="663">
        <v>48.27</v>
      </c>
      <c r="N1150" s="662">
        <v>1</v>
      </c>
      <c r="O1150" s="745">
        <v>1</v>
      </c>
      <c r="P1150" s="663">
        <v>48.27</v>
      </c>
      <c r="Q1150" s="678">
        <v>1</v>
      </c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32</v>
      </c>
      <c r="B1151" s="662" t="s">
        <v>592</v>
      </c>
      <c r="C1151" s="662" t="s">
        <v>5111</v>
      </c>
      <c r="D1151" s="743" t="s">
        <v>7938</v>
      </c>
      <c r="E1151" s="744" t="s">
        <v>5120</v>
      </c>
      <c r="F1151" s="662" t="s">
        <v>5106</v>
      </c>
      <c r="G1151" s="662" t="s">
        <v>5705</v>
      </c>
      <c r="H1151" s="662" t="s">
        <v>2438</v>
      </c>
      <c r="I1151" s="662" t="s">
        <v>5932</v>
      </c>
      <c r="J1151" s="662" t="s">
        <v>5933</v>
      </c>
      <c r="K1151" s="662" t="s">
        <v>2608</v>
      </c>
      <c r="L1151" s="663">
        <v>599.6</v>
      </c>
      <c r="M1151" s="663">
        <v>599.6</v>
      </c>
      <c r="N1151" s="662">
        <v>1</v>
      </c>
      <c r="O1151" s="745">
        <v>0.5</v>
      </c>
      <c r="P1151" s="663">
        <v>599.6</v>
      </c>
      <c r="Q1151" s="678">
        <v>1</v>
      </c>
      <c r="R1151" s="662">
        <v>1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32</v>
      </c>
      <c r="B1152" s="662" t="s">
        <v>592</v>
      </c>
      <c r="C1152" s="662" t="s">
        <v>5111</v>
      </c>
      <c r="D1152" s="743" t="s">
        <v>7938</v>
      </c>
      <c r="E1152" s="744" t="s">
        <v>5120</v>
      </c>
      <c r="F1152" s="662" t="s">
        <v>5106</v>
      </c>
      <c r="G1152" s="662" t="s">
        <v>5705</v>
      </c>
      <c r="H1152" s="662" t="s">
        <v>2438</v>
      </c>
      <c r="I1152" s="662" t="s">
        <v>5934</v>
      </c>
      <c r="J1152" s="662" t="s">
        <v>5933</v>
      </c>
      <c r="K1152" s="662" t="s">
        <v>999</v>
      </c>
      <c r="L1152" s="663">
        <v>199.87</v>
      </c>
      <c r="M1152" s="663">
        <v>399.74</v>
      </c>
      <c r="N1152" s="662">
        <v>2</v>
      </c>
      <c r="O1152" s="745">
        <v>0.5</v>
      </c>
      <c r="P1152" s="663">
        <v>399.74</v>
      </c>
      <c r="Q1152" s="678">
        <v>1</v>
      </c>
      <c r="R1152" s="662">
        <v>2</v>
      </c>
      <c r="S1152" s="678">
        <v>1</v>
      </c>
      <c r="T1152" s="745">
        <v>0.5</v>
      </c>
      <c r="U1152" s="701">
        <v>1</v>
      </c>
    </row>
    <row r="1153" spans="1:21" ht="14.4" customHeight="1" x14ac:dyDescent="0.3">
      <c r="A1153" s="661">
        <v>32</v>
      </c>
      <c r="B1153" s="662" t="s">
        <v>592</v>
      </c>
      <c r="C1153" s="662" t="s">
        <v>5111</v>
      </c>
      <c r="D1153" s="743" t="s">
        <v>7938</v>
      </c>
      <c r="E1153" s="744" t="s">
        <v>5120</v>
      </c>
      <c r="F1153" s="662" t="s">
        <v>5106</v>
      </c>
      <c r="G1153" s="662" t="s">
        <v>5705</v>
      </c>
      <c r="H1153" s="662" t="s">
        <v>2438</v>
      </c>
      <c r="I1153" s="662" t="s">
        <v>5935</v>
      </c>
      <c r="J1153" s="662" t="s">
        <v>5936</v>
      </c>
      <c r="K1153" s="662" t="s">
        <v>999</v>
      </c>
      <c r="L1153" s="663">
        <v>146.99</v>
      </c>
      <c r="M1153" s="663">
        <v>146.99</v>
      </c>
      <c r="N1153" s="662">
        <v>1</v>
      </c>
      <c r="O1153" s="745">
        <v>0.5</v>
      </c>
      <c r="P1153" s="663">
        <v>146.99</v>
      </c>
      <c r="Q1153" s="678">
        <v>1</v>
      </c>
      <c r="R1153" s="662">
        <v>1</v>
      </c>
      <c r="S1153" s="678">
        <v>1</v>
      </c>
      <c r="T1153" s="745">
        <v>0.5</v>
      </c>
      <c r="U1153" s="701">
        <v>1</v>
      </c>
    </row>
    <row r="1154" spans="1:21" ht="14.4" customHeight="1" x14ac:dyDescent="0.3">
      <c r="A1154" s="661">
        <v>32</v>
      </c>
      <c r="B1154" s="662" t="s">
        <v>592</v>
      </c>
      <c r="C1154" s="662" t="s">
        <v>5111</v>
      </c>
      <c r="D1154" s="743" t="s">
        <v>7938</v>
      </c>
      <c r="E1154" s="744" t="s">
        <v>5120</v>
      </c>
      <c r="F1154" s="662" t="s">
        <v>5106</v>
      </c>
      <c r="G1154" s="662" t="s">
        <v>5937</v>
      </c>
      <c r="H1154" s="662" t="s">
        <v>2438</v>
      </c>
      <c r="I1154" s="662" t="s">
        <v>4170</v>
      </c>
      <c r="J1154" s="662" t="s">
        <v>4171</v>
      </c>
      <c r="K1154" s="662" t="s">
        <v>1201</v>
      </c>
      <c r="L1154" s="663">
        <v>194.54</v>
      </c>
      <c r="M1154" s="663">
        <v>194.54</v>
      </c>
      <c r="N1154" s="662">
        <v>1</v>
      </c>
      <c r="O1154" s="745">
        <v>1</v>
      </c>
      <c r="P1154" s="663">
        <v>194.54</v>
      </c>
      <c r="Q1154" s="678">
        <v>1</v>
      </c>
      <c r="R1154" s="662">
        <v>1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32</v>
      </c>
      <c r="B1155" s="662" t="s">
        <v>592</v>
      </c>
      <c r="C1155" s="662" t="s">
        <v>5111</v>
      </c>
      <c r="D1155" s="743" t="s">
        <v>7938</v>
      </c>
      <c r="E1155" s="744" t="s">
        <v>5120</v>
      </c>
      <c r="F1155" s="662" t="s">
        <v>5106</v>
      </c>
      <c r="G1155" s="662" t="s">
        <v>5937</v>
      </c>
      <c r="H1155" s="662" t="s">
        <v>2438</v>
      </c>
      <c r="I1155" s="662" t="s">
        <v>4204</v>
      </c>
      <c r="J1155" s="662" t="s">
        <v>4171</v>
      </c>
      <c r="K1155" s="662" t="s">
        <v>1295</v>
      </c>
      <c r="L1155" s="663">
        <v>583.62</v>
      </c>
      <c r="M1155" s="663">
        <v>583.62</v>
      </c>
      <c r="N1155" s="662">
        <v>1</v>
      </c>
      <c r="O1155" s="745">
        <v>1</v>
      </c>
      <c r="P1155" s="663">
        <v>583.62</v>
      </c>
      <c r="Q1155" s="678">
        <v>1</v>
      </c>
      <c r="R1155" s="662">
        <v>1</v>
      </c>
      <c r="S1155" s="678">
        <v>1</v>
      </c>
      <c r="T1155" s="745">
        <v>1</v>
      </c>
      <c r="U1155" s="701">
        <v>1</v>
      </c>
    </row>
    <row r="1156" spans="1:21" ht="14.4" customHeight="1" x14ac:dyDescent="0.3">
      <c r="A1156" s="661">
        <v>32</v>
      </c>
      <c r="B1156" s="662" t="s">
        <v>592</v>
      </c>
      <c r="C1156" s="662" t="s">
        <v>5111</v>
      </c>
      <c r="D1156" s="743" t="s">
        <v>7938</v>
      </c>
      <c r="E1156" s="744" t="s">
        <v>5120</v>
      </c>
      <c r="F1156" s="662" t="s">
        <v>5106</v>
      </c>
      <c r="G1156" s="662" t="s">
        <v>5370</v>
      </c>
      <c r="H1156" s="662" t="s">
        <v>593</v>
      </c>
      <c r="I1156" s="662" t="s">
        <v>2197</v>
      </c>
      <c r="J1156" s="662" t="s">
        <v>2198</v>
      </c>
      <c r="K1156" s="662" t="s">
        <v>1306</v>
      </c>
      <c r="L1156" s="663">
        <v>108.44</v>
      </c>
      <c r="M1156" s="663">
        <v>325.32</v>
      </c>
      <c r="N1156" s="662">
        <v>3</v>
      </c>
      <c r="O1156" s="745">
        <v>1.5</v>
      </c>
      <c r="P1156" s="663">
        <v>325.32</v>
      </c>
      <c r="Q1156" s="678">
        <v>1</v>
      </c>
      <c r="R1156" s="662">
        <v>3</v>
      </c>
      <c r="S1156" s="678">
        <v>1</v>
      </c>
      <c r="T1156" s="745">
        <v>1.5</v>
      </c>
      <c r="U1156" s="701">
        <v>1</v>
      </c>
    </row>
    <row r="1157" spans="1:21" ht="14.4" customHeight="1" x14ac:dyDescent="0.3">
      <c r="A1157" s="661">
        <v>32</v>
      </c>
      <c r="B1157" s="662" t="s">
        <v>592</v>
      </c>
      <c r="C1157" s="662" t="s">
        <v>5111</v>
      </c>
      <c r="D1157" s="743" t="s">
        <v>7938</v>
      </c>
      <c r="E1157" s="744" t="s">
        <v>5120</v>
      </c>
      <c r="F1157" s="662" t="s">
        <v>5106</v>
      </c>
      <c r="G1157" s="662" t="s">
        <v>5370</v>
      </c>
      <c r="H1157" s="662" t="s">
        <v>593</v>
      </c>
      <c r="I1157" s="662" t="s">
        <v>5938</v>
      </c>
      <c r="J1157" s="662" t="s">
        <v>2198</v>
      </c>
      <c r="K1157" s="662" t="s">
        <v>1624</v>
      </c>
      <c r="L1157" s="663">
        <v>54.23</v>
      </c>
      <c r="M1157" s="663">
        <v>54.23</v>
      </c>
      <c r="N1157" s="662">
        <v>1</v>
      </c>
      <c r="O1157" s="745">
        <v>1</v>
      </c>
      <c r="P1157" s="663">
        <v>54.23</v>
      </c>
      <c r="Q1157" s="678">
        <v>1</v>
      </c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32</v>
      </c>
      <c r="B1158" s="662" t="s">
        <v>592</v>
      </c>
      <c r="C1158" s="662" t="s">
        <v>5111</v>
      </c>
      <c r="D1158" s="743" t="s">
        <v>7938</v>
      </c>
      <c r="E1158" s="744" t="s">
        <v>5120</v>
      </c>
      <c r="F1158" s="662" t="s">
        <v>5106</v>
      </c>
      <c r="G1158" s="662" t="s">
        <v>5466</v>
      </c>
      <c r="H1158" s="662" t="s">
        <v>2438</v>
      </c>
      <c r="I1158" s="662" t="s">
        <v>2859</v>
      </c>
      <c r="J1158" s="662" t="s">
        <v>2860</v>
      </c>
      <c r="K1158" s="662" t="s">
        <v>2831</v>
      </c>
      <c r="L1158" s="663">
        <v>82.04</v>
      </c>
      <c r="M1158" s="663">
        <v>246.12</v>
      </c>
      <c r="N1158" s="662">
        <v>3</v>
      </c>
      <c r="O1158" s="745">
        <v>1</v>
      </c>
      <c r="P1158" s="663">
        <v>246.12</v>
      </c>
      <c r="Q1158" s="678">
        <v>1</v>
      </c>
      <c r="R1158" s="662">
        <v>3</v>
      </c>
      <c r="S1158" s="678">
        <v>1</v>
      </c>
      <c r="T1158" s="745">
        <v>1</v>
      </c>
      <c r="U1158" s="701">
        <v>1</v>
      </c>
    </row>
    <row r="1159" spans="1:21" ht="14.4" customHeight="1" x14ac:dyDescent="0.3">
      <c r="A1159" s="661">
        <v>32</v>
      </c>
      <c r="B1159" s="662" t="s">
        <v>592</v>
      </c>
      <c r="C1159" s="662" t="s">
        <v>5111</v>
      </c>
      <c r="D1159" s="743" t="s">
        <v>7938</v>
      </c>
      <c r="E1159" s="744" t="s">
        <v>5120</v>
      </c>
      <c r="F1159" s="662" t="s">
        <v>5106</v>
      </c>
      <c r="G1159" s="662" t="s">
        <v>5706</v>
      </c>
      <c r="H1159" s="662" t="s">
        <v>593</v>
      </c>
      <c r="I1159" s="662" t="s">
        <v>1245</v>
      </c>
      <c r="J1159" s="662" t="s">
        <v>1246</v>
      </c>
      <c r="K1159" s="662" t="s">
        <v>1247</v>
      </c>
      <c r="L1159" s="663">
        <v>70.08</v>
      </c>
      <c r="M1159" s="663">
        <v>140.16</v>
      </c>
      <c r="N1159" s="662">
        <v>2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32</v>
      </c>
      <c r="B1160" s="662" t="s">
        <v>592</v>
      </c>
      <c r="C1160" s="662" t="s">
        <v>5111</v>
      </c>
      <c r="D1160" s="743" t="s">
        <v>7938</v>
      </c>
      <c r="E1160" s="744" t="s">
        <v>5120</v>
      </c>
      <c r="F1160" s="662" t="s">
        <v>5106</v>
      </c>
      <c r="G1160" s="662" t="s">
        <v>5179</v>
      </c>
      <c r="H1160" s="662" t="s">
        <v>593</v>
      </c>
      <c r="I1160" s="662" t="s">
        <v>672</v>
      </c>
      <c r="J1160" s="662" t="s">
        <v>5371</v>
      </c>
      <c r="K1160" s="662" t="s">
        <v>5290</v>
      </c>
      <c r="L1160" s="663">
        <v>24.78</v>
      </c>
      <c r="M1160" s="663">
        <v>148.68</v>
      </c>
      <c r="N1160" s="662">
        <v>6</v>
      </c>
      <c r="O1160" s="745">
        <v>1.5</v>
      </c>
      <c r="P1160" s="663">
        <v>99.12</v>
      </c>
      <c r="Q1160" s="678">
        <v>0.66666666666666663</v>
      </c>
      <c r="R1160" s="662">
        <v>4</v>
      </c>
      <c r="S1160" s="678">
        <v>0.66666666666666663</v>
      </c>
      <c r="T1160" s="745">
        <v>1</v>
      </c>
      <c r="U1160" s="701">
        <v>0.66666666666666663</v>
      </c>
    </row>
    <row r="1161" spans="1:21" ht="14.4" customHeight="1" x14ac:dyDescent="0.3">
      <c r="A1161" s="661">
        <v>32</v>
      </c>
      <c r="B1161" s="662" t="s">
        <v>592</v>
      </c>
      <c r="C1161" s="662" t="s">
        <v>5111</v>
      </c>
      <c r="D1161" s="743" t="s">
        <v>7938</v>
      </c>
      <c r="E1161" s="744" t="s">
        <v>5120</v>
      </c>
      <c r="F1161" s="662" t="s">
        <v>5106</v>
      </c>
      <c r="G1161" s="662" t="s">
        <v>5179</v>
      </c>
      <c r="H1161" s="662" t="s">
        <v>593</v>
      </c>
      <c r="I1161" s="662" t="s">
        <v>1419</v>
      </c>
      <c r="J1161" s="662" t="s">
        <v>5180</v>
      </c>
      <c r="K1161" s="662" t="s">
        <v>5181</v>
      </c>
      <c r="L1161" s="663">
        <v>99.11</v>
      </c>
      <c r="M1161" s="663">
        <v>9415.4500000000007</v>
      </c>
      <c r="N1161" s="662">
        <v>95</v>
      </c>
      <c r="O1161" s="745">
        <v>35.5</v>
      </c>
      <c r="P1161" s="663">
        <v>7135.920000000001</v>
      </c>
      <c r="Q1161" s="678">
        <v>0.75789473684210529</v>
      </c>
      <c r="R1161" s="662">
        <v>72</v>
      </c>
      <c r="S1161" s="678">
        <v>0.75789473684210529</v>
      </c>
      <c r="T1161" s="745">
        <v>24.5</v>
      </c>
      <c r="U1161" s="701">
        <v>0.6901408450704225</v>
      </c>
    </row>
    <row r="1162" spans="1:21" ht="14.4" customHeight="1" x14ac:dyDescent="0.3">
      <c r="A1162" s="661">
        <v>32</v>
      </c>
      <c r="B1162" s="662" t="s">
        <v>592</v>
      </c>
      <c r="C1162" s="662" t="s">
        <v>5111</v>
      </c>
      <c r="D1162" s="743" t="s">
        <v>7938</v>
      </c>
      <c r="E1162" s="744" t="s">
        <v>5120</v>
      </c>
      <c r="F1162" s="662" t="s">
        <v>5106</v>
      </c>
      <c r="G1162" s="662" t="s">
        <v>5658</v>
      </c>
      <c r="H1162" s="662" t="s">
        <v>593</v>
      </c>
      <c r="I1162" s="662" t="s">
        <v>5659</v>
      </c>
      <c r="J1162" s="662" t="s">
        <v>1273</v>
      </c>
      <c r="K1162" s="662" t="s">
        <v>5660</v>
      </c>
      <c r="L1162" s="663">
        <v>1286.2</v>
      </c>
      <c r="M1162" s="663">
        <v>9003.4000000000015</v>
      </c>
      <c r="N1162" s="662">
        <v>7</v>
      </c>
      <c r="O1162" s="745">
        <v>3</v>
      </c>
      <c r="P1162" s="663">
        <v>1286.2</v>
      </c>
      <c r="Q1162" s="678">
        <v>0.14285714285714285</v>
      </c>
      <c r="R1162" s="662">
        <v>1</v>
      </c>
      <c r="S1162" s="678">
        <v>0.14285714285714285</v>
      </c>
      <c r="T1162" s="745">
        <v>1</v>
      </c>
      <c r="U1162" s="701">
        <v>0.33333333333333331</v>
      </c>
    </row>
    <row r="1163" spans="1:21" ht="14.4" customHeight="1" x14ac:dyDescent="0.3">
      <c r="A1163" s="661">
        <v>32</v>
      </c>
      <c r="B1163" s="662" t="s">
        <v>592</v>
      </c>
      <c r="C1163" s="662" t="s">
        <v>5111</v>
      </c>
      <c r="D1163" s="743" t="s">
        <v>7938</v>
      </c>
      <c r="E1163" s="744" t="s">
        <v>5120</v>
      </c>
      <c r="F1163" s="662" t="s">
        <v>5106</v>
      </c>
      <c r="G1163" s="662" t="s">
        <v>5658</v>
      </c>
      <c r="H1163" s="662" t="s">
        <v>593</v>
      </c>
      <c r="I1163" s="662" t="s">
        <v>5939</v>
      </c>
      <c r="J1163" s="662" t="s">
        <v>837</v>
      </c>
      <c r="K1163" s="662" t="s">
        <v>5940</v>
      </c>
      <c r="L1163" s="663">
        <v>1715.48</v>
      </c>
      <c r="M1163" s="663">
        <v>46317.959999999992</v>
      </c>
      <c r="N1163" s="662">
        <v>27</v>
      </c>
      <c r="O1163" s="745">
        <v>13</v>
      </c>
      <c r="P1163" s="663">
        <v>27447.679999999997</v>
      </c>
      <c r="Q1163" s="678">
        <v>0.59259259259259267</v>
      </c>
      <c r="R1163" s="662">
        <v>16</v>
      </c>
      <c r="S1163" s="678">
        <v>0.59259259259259256</v>
      </c>
      <c r="T1163" s="745">
        <v>8.5</v>
      </c>
      <c r="U1163" s="701">
        <v>0.65384615384615385</v>
      </c>
    </row>
    <row r="1164" spans="1:21" ht="14.4" customHeight="1" x14ac:dyDescent="0.3">
      <c r="A1164" s="661">
        <v>32</v>
      </c>
      <c r="B1164" s="662" t="s">
        <v>592</v>
      </c>
      <c r="C1164" s="662" t="s">
        <v>5111</v>
      </c>
      <c r="D1164" s="743" t="s">
        <v>7938</v>
      </c>
      <c r="E1164" s="744" t="s">
        <v>5120</v>
      </c>
      <c r="F1164" s="662" t="s">
        <v>5106</v>
      </c>
      <c r="G1164" s="662" t="s">
        <v>5658</v>
      </c>
      <c r="H1164" s="662" t="s">
        <v>593</v>
      </c>
      <c r="I1164" s="662" t="s">
        <v>5941</v>
      </c>
      <c r="J1164" s="662" t="s">
        <v>837</v>
      </c>
      <c r="K1164" s="662" t="s">
        <v>5942</v>
      </c>
      <c r="L1164" s="663">
        <v>0</v>
      </c>
      <c r="M1164" s="663">
        <v>0</v>
      </c>
      <c r="N1164" s="662">
        <v>1</v>
      </c>
      <c r="O1164" s="745">
        <v>1</v>
      </c>
      <c r="P1164" s="663"/>
      <c r="Q1164" s="678"/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32</v>
      </c>
      <c r="B1165" s="662" t="s">
        <v>592</v>
      </c>
      <c r="C1165" s="662" t="s">
        <v>5111</v>
      </c>
      <c r="D1165" s="743" t="s">
        <v>7938</v>
      </c>
      <c r="E1165" s="744" t="s">
        <v>5120</v>
      </c>
      <c r="F1165" s="662" t="s">
        <v>5106</v>
      </c>
      <c r="G1165" s="662" t="s">
        <v>5658</v>
      </c>
      <c r="H1165" s="662" t="s">
        <v>593</v>
      </c>
      <c r="I1165" s="662" t="s">
        <v>5943</v>
      </c>
      <c r="J1165" s="662" t="s">
        <v>837</v>
      </c>
      <c r="K1165" s="662" t="s">
        <v>5942</v>
      </c>
      <c r="L1165" s="663">
        <v>0</v>
      </c>
      <c r="M1165" s="663">
        <v>0</v>
      </c>
      <c r="N1165" s="662">
        <v>1</v>
      </c>
      <c r="O1165" s="745">
        <v>0.5</v>
      </c>
      <c r="P1165" s="663">
        <v>0</v>
      </c>
      <c r="Q1165" s="678"/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32</v>
      </c>
      <c r="B1166" s="662" t="s">
        <v>592</v>
      </c>
      <c r="C1166" s="662" t="s">
        <v>5111</v>
      </c>
      <c r="D1166" s="743" t="s">
        <v>7938</v>
      </c>
      <c r="E1166" s="744" t="s">
        <v>5120</v>
      </c>
      <c r="F1166" s="662" t="s">
        <v>5106</v>
      </c>
      <c r="G1166" s="662" t="s">
        <v>5372</v>
      </c>
      <c r="H1166" s="662" t="s">
        <v>593</v>
      </c>
      <c r="I1166" s="662" t="s">
        <v>5944</v>
      </c>
      <c r="J1166" s="662" t="s">
        <v>5945</v>
      </c>
      <c r="K1166" s="662" t="s">
        <v>4825</v>
      </c>
      <c r="L1166" s="663">
        <v>160.1</v>
      </c>
      <c r="M1166" s="663">
        <v>320.2</v>
      </c>
      <c r="N1166" s="662">
        <v>2</v>
      </c>
      <c r="O1166" s="745">
        <v>0.5</v>
      </c>
      <c r="P1166" s="663">
        <v>320.2</v>
      </c>
      <c r="Q1166" s="678">
        <v>1</v>
      </c>
      <c r="R1166" s="662">
        <v>2</v>
      </c>
      <c r="S1166" s="678">
        <v>1</v>
      </c>
      <c r="T1166" s="745">
        <v>0.5</v>
      </c>
      <c r="U1166" s="701">
        <v>1</v>
      </c>
    </row>
    <row r="1167" spans="1:21" ht="14.4" customHeight="1" x14ac:dyDescent="0.3">
      <c r="A1167" s="661">
        <v>32</v>
      </c>
      <c r="B1167" s="662" t="s">
        <v>592</v>
      </c>
      <c r="C1167" s="662" t="s">
        <v>5111</v>
      </c>
      <c r="D1167" s="743" t="s">
        <v>7938</v>
      </c>
      <c r="E1167" s="744" t="s">
        <v>5120</v>
      </c>
      <c r="F1167" s="662" t="s">
        <v>5106</v>
      </c>
      <c r="G1167" s="662" t="s">
        <v>5372</v>
      </c>
      <c r="H1167" s="662" t="s">
        <v>593</v>
      </c>
      <c r="I1167" s="662" t="s">
        <v>5946</v>
      </c>
      <c r="J1167" s="662" t="s">
        <v>5945</v>
      </c>
      <c r="K1167" s="662" t="s">
        <v>5947</v>
      </c>
      <c r="L1167" s="663">
        <v>320.20999999999998</v>
      </c>
      <c r="M1167" s="663">
        <v>320.20999999999998</v>
      </c>
      <c r="N1167" s="662">
        <v>1</v>
      </c>
      <c r="O1167" s="745">
        <v>0.5</v>
      </c>
      <c r="P1167" s="663">
        <v>320.20999999999998</v>
      </c>
      <c r="Q1167" s="678">
        <v>1</v>
      </c>
      <c r="R1167" s="662">
        <v>1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32</v>
      </c>
      <c r="B1168" s="662" t="s">
        <v>592</v>
      </c>
      <c r="C1168" s="662" t="s">
        <v>5111</v>
      </c>
      <c r="D1168" s="743" t="s">
        <v>7938</v>
      </c>
      <c r="E1168" s="744" t="s">
        <v>5120</v>
      </c>
      <c r="F1168" s="662" t="s">
        <v>5106</v>
      </c>
      <c r="G1168" s="662" t="s">
        <v>5302</v>
      </c>
      <c r="H1168" s="662" t="s">
        <v>593</v>
      </c>
      <c r="I1168" s="662" t="s">
        <v>2180</v>
      </c>
      <c r="J1168" s="662" t="s">
        <v>960</v>
      </c>
      <c r="K1168" s="662" t="s">
        <v>5513</v>
      </c>
      <c r="L1168" s="663">
        <v>0</v>
      </c>
      <c r="M1168" s="663">
        <v>0</v>
      </c>
      <c r="N1168" s="662">
        <v>2</v>
      </c>
      <c r="O1168" s="745">
        <v>1.5</v>
      </c>
      <c r="P1168" s="663"/>
      <c r="Q1168" s="678"/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32</v>
      </c>
      <c r="B1169" s="662" t="s">
        <v>592</v>
      </c>
      <c r="C1169" s="662" t="s">
        <v>5111</v>
      </c>
      <c r="D1169" s="743" t="s">
        <v>7938</v>
      </c>
      <c r="E1169" s="744" t="s">
        <v>5120</v>
      </c>
      <c r="F1169" s="662" t="s">
        <v>5106</v>
      </c>
      <c r="G1169" s="662" t="s">
        <v>5302</v>
      </c>
      <c r="H1169" s="662" t="s">
        <v>593</v>
      </c>
      <c r="I1169" s="662" t="s">
        <v>5948</v>
      </c>
      <c r="J1169" s="662" t="s">
        <v>960</v>
      </c>
      <c r="K1169" s="662" t="s">
        <v>5949</v>
      </c>
      <c r="L1169" s="663">
        <v>0</v>
      </c>
      <c r="M1169" s="663">
        <v>0</v>
      </c>
      <c r="N1169" s="662">
        <v>1</v>
      </c>
      <c r="O1169" s="745">
        <v>1</v>
      </c>
      <c r="P1169" s="663"/>
      <c r="Q1169" s="678"/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32</v>
      </c>
      <c r="B1170" s="662" t="s">
        <v>592</v>
      </c>
      <c r="C1170" s="662" t="s">
        <v>5111</v>
      </c>
      <c r="D1170" s="743" t="s">
        <v>7938</v>
      </c>
      <c r="E1170" s="744" t="s">
        <v>5120</v>
      </c>
      <c r="F1170" s="662" t="s">
        <v>5106</v>
      </c>
      <c r="G1170" s="662" t="s">
        <v>5404</v>
      </c>
      <c r="H1170" s="662" t="s">
        <v>2438</v>
      </c>
      <c r="I1170" s="662" t="s">
        <v>5405</v>
      </c>
      <c r="J1170" s="662" t="s">
        <v>4124</v>
      </c>
      <c r="K1170" s="662" t="s">
        <v>5406</v>
      </c>
      <c r="L1170" s="663">
        <v>0</v>
      </c>
      <c r="M1170" s="663">
        <v>0</v>
      </c>
      <c r="N1170" s="662">
        <v>1</v>
      </c>
      <c r="O1170" s="745">
        <v>0.5</v>
      </c>
      <c r="P1170" s="663">
        <v>0</v>
      </c>
      <c r="Q1170" s="678"/>
      <c r="R1170" s="662">
        <v>1</v>
      </c>
      <c r="S1170" s="678">
        <v>1</v>
      </c>
      <c r="T1170" s="745">
        <v>0.5</v>
      </c>
      <c r="U1170" s="701">
        <v>1</v>
      </c>
    </row>
    <row r="1171" spans="1:21" ht="14.4" customHeight="1" x14ac:dyDescent="0.3">
      <c r="A1171" s="661">
        <v>32</v>
      </c>
      <c r="B1171" s="662" t="s">
        <v>592</v>
      </c>
      <c r="C1171" s="662" t="s">
        <v>5111</v>
      </c>
      <c r="D1171" s="743" t="s">
        <v>7938</v>
      </c>
      <c r="E1171" s="744" t="s">
        <v>5120</v>
      </c>
      <c r="F1171" s="662" t="s">
        <v>5106</v>
      </c>
      <c r="G1171" s="662" t="s">
        <v>5404</v>
      </c>
      <c r="H1171" s="662" t="s">
        <v>2438</v>
      </c>
      <c r="I1171" s="662" t="s">
        <v>5950</v>
      </c>
      <c r="J1171" s="662" t="s">
        <v>4124</v>
      </c>
      <c r="K1171" s="662" t="s">
        <v>5951</v>
      </c>
      <c r="L1171" s="663">
        <v>0</v>
      </c>
      <c r="M1171" s="663">
        <v>0</v>
      </c>
      <c r="N1171" s="662">
        <v>1</v>
      </c>
      <c r="O1171" s="745">
        <v>0.5</v>
      </c>
      <c r="P1171" s="663">
        <v>0</v>
      </c>
      <c r="Q1171" s="678"/>
      <c r="R1171" s="662">
        <v>1</v>
      </c>
      <c r="S1171" s="678">
        <v>1</v>
      </c>
      <c r="T1171" s="745">
        <v>0.5</v>
      </c>
      <c r="U1171" s="701">
        <v>1</v>
      </c>
    </row>
    <row r="1172" spans="1:21" ht="14.4" customHeight="1" x14ac:dyDescent="0.3">
      <c r="A1172" s="661">
        <v>32</v>
      </c>
      <c r="B1172" s="662" t="s">
        <v>592</v>
      </c>
      <c r="C1172" s="662" t="s">
        <v>5111</v>
      </c>
      <c r="D1172" s="743" t="s">
        <v>7938</v>
      </c>
      <c r="E1172" s="744" t="s">
        <v>5120</v>
      </c>
      <c r="F1172" s="662" t="s">
        <v>5106</v>
      </c>
      <c r="G1172" s="662" t="s">
        <v>5404</v>
      </c>
      <c r="H1172" s="662" t="s">
        <v>2438</v>
      </c>
      <c r="I1172" s="662" t="s">
        <v>5952</v>
      </c>
      <c r="J1172" s="662" t="s">
        <v>2440</v>
      </c>
      <c r="K1172" s="662" t="s">
        <v>4035</v>
      </c>
      <c r="L1172" s="663">
        <v>24.14</v>
      </c>
      <c r="M1172" s="663">
        <v>24.14</v>
      </c>
      <c r="N1172" s="662">
        <v>1</v>
      </c>
      <c r="O1172" s="745">
        <v>0.5</v>
      </c>
      <c r="P1172" s="663">
        <v>24.14</v>
      </c>
      <c r="Q1172" s="678">
        <v>1</v>
      </c>
      <c r="R1172" s="662">
        <v>1</v>
      </c>
      <c r="S1172" s="678">
        <v>1</v>
      </c>
      <c r="T1172" s="745">
        <v>0.5</v>
      </c>
      <c r="U1172" s="701">
        <v>1</v>
      </c>
    </row>
    <row r="1173" spans="1:21" ht="14.4" customHeight="1" x14ac:dyDescent="0.3">
      <c r="A1173" s="661">
        <v>32</v>
      </c>
      <c r="B1173" s="662" t="s">
        <v>592</v>
      </c>
      <c r="C1173" s="662" t="s">
        <v>5111</v>
      </c>
      <c r="D1173" s="743" t="s">
        <v>7938</v>
      </c>
      <c r="E1173" s="744" t="s">
        <v>5120</v>
      </c>
      <c r="F1173" s="662" t="s">
        <v>5106</v>
      </c>
      <c r="G1173" s="662" t="s">
        <v>5404</v>
      </c>
      <c r="H1173" s="662" t="s">
        <v>2438</v>
      </c>
      <c r="I1173" s="662" t="s">
        <v>5597</v>
      </c>
      <c r="J1173" s="662" t="s">
        <v>2440</v>
      </c>
      <c r="K1173" s="662" t="s">
        <v>5450</v>
      </c>
      <c r="L1173" s="663">
        <v>0</v>
      </c>
      <c r="M1173" s="663">
        <v>0</v>
      </c>
      <c r="N1173" s="662">
        <v>1</v>
      </c>
      <c r="O1173" s="745">
        <v>0.5</v>
      </c>
      <c r="P1173" s="663">
        <v>0</v>
      </c>
      <c r="Q1173" s="678"/>
      <c r="R1173" s="662">
        <v>1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32</v>
      </c>
      <c r="B1174" s="662" t="s">
        <v>592</v>
      </c>
      <c r="C1174" s="662" t="s">
        <v>5111</v>
      </c>
      <c r="D1174" s="743" t="s">
        <v>7938</v>
      </c>
      <c r="E1174" s="744" t="s">
        <v>5120</v>
      </c>
      <c r="F1174" s="662" t="s">
        <v>5106</v>
      </c>
      <c r="G1174" s="662" t="s">
        <v>5404</v>
      </c>
      <c r="H1174" s="662" t="s">
        <v>2438</v>
      </c>
      <c r="I1174" s="662" t="s">
        <v>5597</v>
      </c>
      <c r="J1174" s="662" t="s">
        <v>2440</v>
      </c>
      <c r="K1174" s="662" t="s">
        <v>5450</v>
      </c>
      <c r="L1174" s="663">
        <v>40.22</v>
      </c>
      <c r="M1174" s="663">
        <v>40.22</v>
      </c>
      <c r="N1174" s="662">
        <v>1</v>
      </c>
      <c r="O1174" s="745">
        <v>0.5</v>
      </c>
      <c r="P1174" s="663">
        <v>40.22</v>
      </c>
      <c r="Q1174" s="678">
        <v>1</v>
      </c>
      <c r="R1174" s="662">
        <v>1</v>
      </c>
      <c r="S1174" s="678">
        <v>1</v>
      </c>
      <c r="T1174" s="745">
        <v>0.5</v>
      </c>
      <c r="U1174" s="701">
        <v>1</v>
      </c>
    </row>
    <row r="1175" spans="1:21" ht="14.4" customHeight="1" x14ac:dyDescent="0.3">
      <c r="A1175" s="661">
        <v>32</v>
      </c>
      <c r="B1175" s="662" t="s">
        <v>592</v>
      </c>
      <c r="C1175" s="662" t="s">
        <v>5111</v>
      </c>
      <c r="D1175" s="743" t="s">
        <v>7938</v>
      </c>
      <c r="E1175" s="744" t="s">
        <v>5120</v>
      </c>
      <c r="F1175" s="662" t="s">
        <v>5106</v>
      </c>
      <c r="G1175" s="662" t="s">
        <v>5404</v>
      </c>
      <c r="H1175" s="662" t="s">
        <v>2438</v>
      </c>
      <c r="I1175" s="662" t="s">
        <v>5738</v>
      </c>
      <c r="J1175" s="662" t="s">
        <v>4842</v>
      </c>
      <c r="K1175" s="662" t="s">
        <v>5070</v>
      </c>
      <c r="L1175" s="663">
        <v>80.45</v>
      </c>
      <c r="M1175" s="663">
        <v>80.45</v>
      </c>
      <c r="N1175" s="662">
        <v>1</v>
      </c>
      <c r="O1175" s="745">
        <v>0.5</v>
      </c>
      <c r="P1175" s="663">
        <v>80.45</v>
      </c>
      <c r="Q1175" s="678">
        <v>1</v>
      </c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32</v>
      </c>
      <c r="B1176" s="662" t="s">
        <v>592</v>
      </c>
      <c r="C1176" s="662" t="s">
        <v>5111</v>
      </c>
      <c r="D1176" s="743" t="s">
        <v>7938</v>
      </c>
      <c r="E1176" s="744" t="s">
        <v>5120</v>
      </c>
      <c r="F1176" s="662" t="s">
        <v>5106</v>
      </c>
      <c r="G1176" s="662" t="s">
        <v>5373</v>
      </c>
      <c r="H1176" s="662" t="s">
        <v>593</v>
      </c>
      <c r="I1176" s="662" t="s">
        <v>5953</v>
      </c>
      <c r="J1176" s="662" t="s">
        <v>5375</v>
      </c>
      <c r="K1176" s="662" t="s">
        <v>5954</v>
      </c>
      <c r="L1176" s="663">
        <v>325.52999999999997</v>
      </c>
      <c r="M1176" s="663">
        <v>651.05999999999995</v>
      </c>
      <c r="N1176" s="662">
        <v>2</v>
      </c>
      <c r="O1176" s="745">
        <v>1</v>
      </c>
      <c r="P1176" s="663">
        <v>325.52999999999997</v>
      </c>
      <c r="Q1176" s="678">
        <v>0.5</v>
      </c>
      <c r="R1176" s="662">
        <v>1</v>
      </c>
      <c r="S1176" s="678">
        <v>0.5</v>
      </c>
      <c r="T1176" s="745">
        <v>0.5</v>
      </c>
      <c r="U1176" s="701">
        <v>0.5</v>
      </c>
    </row>
    <row r="1177" spans="1:21" ht="14.4" customHeight="1" x14ac:dyDescent="0.3">
      <c r="A1177" s="661">
        <v>32</v>
      </c>
      <c r="B1177" s="662" t="s">
        <v>592</v>
      </c>
      <c r="C1177" s="662" t="s">
        <v>5111</v>
      </c>
      <c r="D1177" s="743" t="s">
        <v>7938</v>
      </c>
      <c r="E1177" s="744" t="s">
        <v>5120</v>
      </c>
      <c r="F1177" s="662" t="s">
        <v>5106</v>
      </c>
      <c r="G1177" s="662" t="s">
        <v>5373</v>
      </c>
      <c r="H1177" s="662" t="s">
        <v>593</v>
      </c>
      <c r="I1177" s="662" t="s">
        <v>5955</v>
      </c>
      <c r="J1177" s="662" t="s">
        <v>5956</v>
      </c>
      <c r="K1177" s="662" t="s">
        <v>5957</v>
      </c>
      <c r="L1177" s="663">
        <v>434.59</v>
      </c>
      <c r="M1177" s="663">
        <v>434.59</v>
      </c>
      <c r="N1177" s="662">
        <v>1</v>
      </c>
      <c r="O1177" s="745">
        <v>1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32</v>
      </c>
      <c r="B1178" s="662" t="s">
        <v>592</v>
      </c>
      <c r="C1178" s="662" t="s">
        <v>5111</v>
      </c>
      <c r="D1178" s="743" t="s">
        <v>7938</v>
      </c>
      <c r="E1178" s="744" t="s">
        <v>5120</v>
      </c>
      <c r="F1178" s="662" t="s">
        <v>5106</v>
      </c>
      <c r="G1178" s="662" t="s">
        <v>5373</v>
      </c>
      <c r="H1178" s="662" t="s">
        <v>593</v>
      </c>
      <c r="I1178" s="662" t="s">
        <v>5958</v>
      </c>
      <c r="J1178" s="662" t="s">
        <v>5375</v>
      </c>
      <c r="K1178" s="662" t="s">
        <v>5959</v>
      </c>
      <c r="L1178" s="663">
        <v>0</v>
      </c>
      <c r="M1178" s="663">
        <v>0</v>
      </c>
      <c r="N1178" s="662">
        <v>1</v>
      </c>
      <c r="O1178" s="745">
        <v>0.5</v>
      </c>
      <c r="P1178" s="663">
        <v>0</v>
      </c>
      <c r="Q1178" s="678"/>
      <c r="R1178" s="662">
        <v>1</v>
      </c>
      <c r="S1178" s="678">
        <v>1</v>
      </c>
      <c r="T1178" s="745">
        <v>0.5</v>
      </c>
      <c r="U1178" s="701">
        <v>1</v>
      </c>
    </row>
    <row r="1179" spans="1:21" ht="14.4" customHeight="1" x14ac:dyDescent="0.3">
      <c r="A1179" s="661">
        <v>32</v>
      </c>
      <c r="B1179" s="662" t="s">
        <v>592</v>
      </c>
      <c r="C1179" s="662" t="s">
        <v>5111</v>
      </c>
      <c r="D1179" s="743" t="s">
        <v>7938</v>
      </c>
      <c r="E1179" s="744" t="s">
        <v>5120</v>
      </c>
      <c r="F1179" s="662" t="s">
        <v>5106</v>
      </c>
      <c r="G1179" s="662" t="s">
        <v>5373</v>
      </c>
      <c r="H1179" s="662" t="s">
        <v>593</v>
      </c>
      <c r="I1179" s="662" t="s">
        <v>5960</v>
      </c>
      <c r="J1179" s="662" t="s">
        <v>5956</v>
      </c>
      <c r="K1179" s="662" t="s">
        <v>5321</v>
      </c>
      <c r="L1179" s="663">
        <v>98.29</v>
      </c>
      <c r="M1179" s="663">
        <v>98.29</v>
      </c>
      <c r="N1179" s="662">
        <v>1</v>
      </c>
      <c r="O1179" s="745">
        <v>1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32</v>
      </c>
      <c r="B1180" s="662" t="s">
        <v>592</v>
      </c>
      <c r="C1180" s="662" t="s">
        <v>5111</v>
      </c>
      <c r="D1180" s="743" t="s">
        <v>7938</v>
      </c>
      <c r="E1180" s="744" t="s">
        <v>5120</v>
      </c>
      <c r="F1180" s="662" t="s">
        <v>5106</v>
      </c>
      <c r="G1180" s="662" t="s">
        <v>5304</v>
      </c>
      <c r="H1180" s="662" t="s">
        <v>593</v>
      </c>
      <c r="I1180" s="662" t="s">
        <v>5961</v>
      </c>
      <c r="J1180" s="662" t="s">
        <v>3562</v>
      </c>
      <c r="K1180" s="662" t="s">
        <v>5954</v>
      </c>
      <c r="L1180" s="663">
        <v>316.36</v>
      </c>
      <c r="M1180" s="663">
        <v>949.08</v>
      </c>
      <c r="N1180" s="662">
        <v>3</v>
      </c>
      <c r="O1180" s="745">
        <v>1.5</v>
      </c>
      <c r="P1180" s="663">
        <v>632.72</v>
      </c>
      <c r="Q1180" s="678">
        <v>0.66666666666666663</v>
      </c>
      <c r="R1180" s="662">
        <v>2</v>
      </c>
      <c r="S1180" s="678">
        <v>0.66666666666666663</v>
      </c>
      <c r="T1180" s="745">
        <v>1</v>
      </c>
      <c r="U1180" s="701">
        <v>0.66666666666666663</v>
      </c>
    </row>
    <row r="1181" spans="1:21" ht="14.4" customHeight="1" x14ac:dyDescent="0.3">
      <c r="A1181" s="661">
        <v>32</v>
      </c>
      <c r="B1181" s="662" t="s">
        <v>592</v>
      </c>
      <c r="C1181" s="662" t="s">
        <v>5111</v>
      </c>
      <c r="D1181" s="743" t="s">
        <v>7938</v>
      </c>
      <c r="E1181" s="744" t="s">
        <v>5120</v>
      </c>
      <c r="F1181" s="662" t="s">
        <v>5106</v>
      </c>
      <c r="G1181" s="662" t="s">
        <v>5304</v>
      </c>
      <c r="H1181" s="662" t="s">
        <v>593</v>
      </c>
      <c r="I1181" s="662" t="s">
        <v>5560</v>
      </c>
      <c r="J1181" s="662" t="s">
        <v>5561</v>
      </c>
      <c r="K1181" s="662" t="s">
        <v>2149</v>
      </c>
      <c r="L1181" s="663">
        <v>105.46</v>
      </c>
      <c r="M1181" s="663">
        <v>105.46</v>
      </c>
      <c r="N1181" s="662">
        <v>1</v>
      </c>
      <c r="O1181" s="745">
        <v>0.5</v>
      </c>
      <c r="P1181" s="663">
        <v>105.46</v>
      </c>
      <c r="Q1181" s="678">
        <v>1</v>
      </c>
      <c r="R1181" s="662">
        <v>1</v>
      </c>
      <c r="S1181" s="678">
        <v>1</v>
      </c>
      <c r="T1181" s="745">
        <v>0.5</v>
      </c>
      <c r="U1181" s="701">
        <v>1</v>
      </c>
    </row>
    <row r="1182" spans="1:21" ht="14.4" customHeight="1" x14ac:dyDescent="0.3">
      <c r="A1182" s="661">
        <v>32</v>
      </c>
      <c r="B1182" s="662" t="s">
        <v>592</v>
      </c>
      <c r="C1182" s="662" t="s">
        <v>5111</v>
      </c>
      <c r="D1182" s="743" t="s">
        <v>7938</v>
      </c>
      <c r="E1182" s="744" t="s">
        <v>5120</v>
      </c>
      <c r="F1182" s="662" t="s">
        <v>5106</v>
      </c>
      <c r="G1182" s="662" t="s">
        <v>5304</v>
      </c>
      <c r="H1182" s="662" t="s">
        <v>593</v>
      </c>
      <c r="I1182" s="662" t="s">
        <v>5962</v>
      </c>
      <c r="J1182" s="662" t="s">
        <v>5561</v>
      </c>
      <c r="K1182" s="662" t="s">
        <v>5954</v>
      </c>
      <c r="L1182" s="663">
        <v>316.36</v>
      </c>
      <c r="M1182" s="663">
        <v>316.36</v>
      </c>
      <c r="N1182" s="662">
        <v>1</v>
      </c>
      <c r="O1182" s="745">
        <v>0.5</v>
      </c>
      <c r="P1182" s="663">
        <v>316.36</v>
      </c>
      <c r="Q1182" s="678">
        <v>1</v>
      </c>
      <c r="R1182" s="662">
        <v>1</v>
      </c>
      <c r="S1182" s="678">
        <v>1</v>
      </c>
      <c r="T1182" s="745">
        <v>0.5</v>
      </c>
      <c r="U1182" s="701">
        <v>1</v>
      </c>
    </row>
    <row r="1183" spans="1:21" ht="14.4" customHeight="1" x14ac:dyDescent="0.3">
      <c r="A1183" s="661">
        <v>32</v>
      </c>
      <c r="B1183" s="662" t="s">
        <v>592</v>
      </c>
      <c r="C1183" s="662" t="s">
        <v>5111</v>
      </c>
      <c r="D1183" s="743" t="s">
        <v>7938</v>
      </c>
      <c r="E1183" s="744" t="s">
        <v>5120</v>
      </c>
      <c r="F1183" s="662" t="s">
        <v>5106</v>
      </c>
      <c r="G1183" s="662" t="s">
        <v>5304</v>
      </c>
      <c r="H1183" s="662" t="s">
        <v>593</v>
      </c>
      <c r="I1183" s="662" t="s">
        <v>5963</v>
      </c>
      <c r="J1183" s="662" t="s">
        <v>5561</v>
      </c>
      <c r="K1183" s="662" t="s">
        <v>5959</v>
      </c>
      <c r="L1183" s="663">
        <v>0</v>
      </c>
      <c r="M1183" s="663">
        <v>0</v>
      </c>
      <c r="N1183" s="662">
        <v>1</v>
      </c>
      <c r="O1183" s="745">
        <v>0.5</v>
      </c>
      <c r="P1183" s="663">
        <v>0</v>
      </c>
      <c r="Q1183" s="678"/>
      <c r="R1183" s="662">
        <v>1</v>
      </c>
      <c r="S1183" s="678">
        <v>1</v>
      </c>
      <c r="T1183" s="745">
        <v>0.5</v>
      </c>
      <c r="U1183" s="701">
        <v>1</v>
      </c>
    </row>
    <row r="1184" spans="1:21" ht="14.4" customHeight="1" x14ac:dyDescent="0.3">
      <c r="A1184" s="661">
        <v>32</v>
      </c>
      <c r="B1184" s="662" t="s">
        <v>592</v>
      </c>
      <c r="C1184" s="662" t="s">
        <v>5111</v>
      </c>
      <c r="D1184" s="743" t="s">
        <v>7938</v>
      </c>
      <c r="E1184" s="744" t="s">
        <v>5120</v>
      </c>
      <c r="F1184" s="662" t="s">
        <v>5106</v>
      </c>
      <c r="G1184" s="662" t="s">
        <v>5964</v>
      </c>
      <c r="H1184" s="662" t="s">
        <v>593</v>
      </c>
      <c r="I1184" s="662" t="s">
        <v>5965</v>
      </c>
      <c r="J1184" s="662" t="s">
        <v>5966</v>
      </c>
      <c r="K1184" s="662" t="s">
        <v>5967</v>
      </c>
      <c r="L1184" s="663">
        <v>1366.9</v>
      </c>
      <c r="M1184" s="663">
        <v>1366.9</v>
      </c>
      <c r="N1184" s="662">
        <v>1</v>
      </c>
      <c r="O1184" s="745">
        <v>1</v>
      </c>
      <c r="P1184" s="663">
        <v>1366.9</v>
      </c>
      <c r="Q1184" s="678">
        <v>1</v>
      </c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32</v>
      </c>
      <c r="B1185" s="662" t="s">
        <v>592</v>
      </c>
      <c r="C1185" s="662" t="s">
        <v>5111</v>
      </c>
      <c r="D1185" s="743" t="s">
        <v>7938</v>
      </c>
      <c r="E1185" s="744" t="s">
        <v>5120</v>
      </c>
      <c r="F1185" s="662" t="s">
        <v>5106</v>
      </c>
      <c r="G1185" s="662" t="s">
        <v>5964</v>
      </c>
      <c r="H1185" s="662" t="s">
        <v>593</v>
      </c>
      <c r="I1185" s="662" t="s">
        <v>5968</v>
      </c>
      <c r="J1185" s="662" t="s">
        <v>5969</v>
      </c>
      <c r="K1185" s="662" t="s">
        <v>5970</v>
      </c>
      <c r="L1185" s="663">
        <v>0</v>
      </c>
      <c r="M1185" s="663">
        <v>0</v>
      </c>
      <c r="N1185" s="662">
        <v>1</v>
      </c>
      <c r="O1185" s="745">
        <v>1</v>
      </c>
      <c r="P1185" s="663">
        <v>0</v>
      </c>
      <c r="Q1185" s="678"/>
      <c r="R1185" s="662">
        <v>1</v>
      </c>
      <c r="S1185" s="678">
        <v>1</v>
      </c>
      <c r="T1185" s="745">
        <v>1</v>
      </c>
      <c r="U1185" s="701">
        <v>1</v>
      </c>
    </row>
    <row r="1186" spans="1:21" ht="14.4" customHeight="1" x14ac:dyDescent="0.3">
      <c r="A1186" s="661">
        <v>32</v>
      </c>
      <c r="B1186" s="662" t="s">
        <v>592</v>
      </c>
      <c r="C1186" s="662" t="s">
        <v>5111</v>
      </c>
      <c r="D1186" s="743" t="s">
        <v>7938</v>
      </c>
      <c r="E1186" s="744" t="s">
        <v>5120</v>
      </c>
      <c r="F1186" s="662" t="s">
        <v>5106</v>
      </c>
      <c r="G1186" s="662" t="s">
        <v>5964</v>
      </c>
      <c r="H1186" s="662" t="s">
        <v>593</v>
      </c>
      <c r="I1186" s="662" t="s">
        <v>5971</v>
      </c>
      <c r="J1186" s="662" t="s">
        <v>5972</v>
      </c>
      <c r="K1186" s="662" t="s">
        <v>5973</v>
      </c>
      <c r="L1186" s="663">
        <v>7923.1</v>
      </c>
      <c r="M1186" s="663">
        <v>7923.1</v>
      </c>
      <c r="N1186" s="662">
        <v>1</v>
      </c>
      <c r="O1186" s="745">
        <v>0.5</v>
      </c>
      <c r="P1186" s="663">
        <v>7923.1</v>
      </c>
      <c r="Q1186" s="678">
        <v>1</v>
      </c>
      <c r="R1186" s="662">
        <v>1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32</v>
      </c>
      <c r="B1187" s="662" t="s">
        <v>592</v>
      </c>
      <c r="C1187" s="662" t="s">
        <v>5111</v>
      </c>
      <c r="D1187" s="743" t="s">
        <v>7938</v>
      </c>
      <c r="E1187" s="744" t="s">
        <v>5120</v>
      </c>
      <c r="F1187" s="662" t="s">
        <v>5106</v>
      </c>
      <c r="G1187" s="662" t="s">
        <v>5305</v>
      </c>
      <c r="H1187" s="662" t="s">
        <v>593</v>
      </c>
      <c r="I1187" s="662" t="s">
        <v>5407</v>
      </c>
      <c r="J1187" s="662" t="s">
        <v>1064</v>
      </c>
      <c r="K1187" s="662" t="s">
        <v>5408</v>
      </c>
      <c r="L1187" s="663">
        <v>0</v>
      </c>
      <c r="M1187" s="663">
        <v>0</v>
      </c>
      <c r="N1187" s="662">
        <v>4</v>
      </c>
      <c r="O1187" s="745">
        <v>4</v>
      </c>
      <c r="P1187" s="663">
        <v>0</v>
      </c>
      <c r="Q1187" s="678"/>
      <c r="R1187" s="662">
        <v>1</v>
      </c>
      <c r="S1187" s="678">
        <v>0.25</v>
      </c>
      <c r="T1187" s="745">
        <v>1</v>
      </c>
      <c r="U1187" s="701">
        <v>0.25</v>
      </c>
    </row>
    <row r="1188" spans="1:21" ht="14.4" customHeight="1" x14ac:dyDescent="0.3">
      <c r="A1188" s="661">
        <v>32</v>
      </c>
      <c r="B1188" s="662" t="s">
        <v>592</v>
      </c>
      <c r="C1188" s="662" t="s">
        <v>5111</v>
      </c>
      <c r="D1188" s="743" t="s">
        <v>7938</v>
      </c>
      <c r="E1188" s="744" t="s">
        <v>5120</v>
      </c>
      <c r="F1188" s="662" t="s">
        <v>5106</v>
      </c>
      <c r="G1188" s="662" t="s">
        <v>5305</v>
      </c>
      <c r="H1188" s="662" t="s">
        <v>593</v>
      </c>
      <c r="I1188" s="662" t="s">
        <v>5409</v>
      </c>
      <c r="J1188" s="662" t="s">
        <v>1064</v>
      </c>
      <c r="K1188" s="662" t="s">
        <v>5410</v>
      </c>
      <c r="L1188" s="663">
        <v>214.5</v>
      </c>
      <c r="M1188" s="663">
        <v>3646.5</v>
      </c>
      <c r="N1188" s="662">
        <v>17</v>
      </c>
      <c r="O1188" s="745">
        <v>15</v>
      </c>
      <c r="P1188" s="663">
        <v>858</v>
      </c>
      <c r="Q1188" s="678">
        <v>0.23529411764705882</v>
      </c>
      <c r="R1188" s="662">
        <v>4</v>
      </c>
      <c r="S1188" s="678">
        <v>0.23529411764705882</v>
      </c>
      <c r="T1188" s="745">
        <v>4</v>
      </c>
      <c r="U1188" s="701">
        <v>0.26666666666666666</v>
      </c>
    </row>
    <row r="1189" spans="1:21" ht="14.4" customHeight="1" x14ac:dyDescent="0.3">
      <c r="A1189" s="661">
        <v>32</v>
      </c>
      <c r="B1189" s="662" t="s">
        <v>592</v>
      </c>
      <c r="C1189" s="662" t="s">
        <v>5111</v>
      </c>
      <c r="D1189" s="743" t="s">
        <v>7938</v>
      </c>
      <c r="E1189" s="744" t="s">
        <v>5120</v>
      </c>
      <c r="F1189" s="662" t="s">
        <v>5106</v>
      </c>
      <c r="G1189" s="662" t="s">
        <v>5305</v>
      </c>
      <c r="H1189" s="662" t="s">
        <v>593</v>
      </c>
      <c r="I1189" s="662" t="s">
        <v>5409</v>
      </c>
      <c r="J1189" s="662" t="s">
        <v>1064</v>
      </c>
      <c r="K1189" s="662" t="s">
        <v>5410</v>
      </c>
      <c r="L1189" s="663">
        <v>181.04</v>
      </c>
      <c r="M1189" s="663">
        <v>543.12</v>
      </c>
      <c r="N1189" s="662">
        <v>3</v>
      </c>
      <c r="O1189" s="745">
        <v>3</v>
      </c>
      <c r="P1189" s="663">
        <v>181.04</v>
      </c>
      <c r="Q1189" s="678">
        <v>0.33333333333333331</v>
      </c>
      <c r="R1189" s="662">
        <v>1</v>
      </c>
      <c r="S1189" s="678">
        <v>0.33333333333333331</v>
      </c>
      <c r="T1189" s="745">
        <v>1</v>
      </c>
      <c r="U1189" s="701">
        <v>0.33333333333333331</v>
      </c>
    </row>
    <row r="1190" spans="1:21" ht="14.4" customHeight="1" x14ac:dyDescent="0.3">
      <c r="A1190" s="661">
        <v>32</v>
      </c>
      <c r="B1190" s="662" t="s">
        <v>592</v>
      </c>
      <c r="C1190" s="662" t="s">
        <v>5111</v>
      </c>
      <c r="D1190" s="743" t="s">
        <v>7938</v>
      </c>
      <c r="E1190" s="744" t="s">
        <v>5120</v>
      </c>
      <c r="F1190" s="662" t="s">
        <v>5106</v>
      </c>
      <c r="G1190" s="662" t="s">
        <v>5305</v>
      </c>
      <c r="H1190" s="662" t="s">
        <v>593</v>
      </c>
      <c r="I1190" s="662" t="s">
        <v>5974</v>
      </c>
      <c r="J1190" s="662" t="s">
        <v>5975</v>
      </c>
      <c r="K1190" s="662" t="s">
        <v>5976</v>
      </c>
      <c r="L1190" s="663">
        <v>168.17</v>
      </c>
      <c r="M1190" s="663">
        <v>336.34</v>
      </c>
      <c r="N1190" s="662">
        <v>2</v>
      </c>
      <c r="O1190" s="745">
        <v>2</v>
      </c>
      <c r="P1190" s="663">
        <v>168.17</v>
      </c>
      <c r="Q1190" s="678">
        <v>0.5</v>
      </c>
      <c r="R1190" s="662">
        <v>1</v>
      </c>
      <c r="S1190" s="678">
        <v>0.5</v>
      </c>
      <c r="T1190" s="745">
        <v>1</v>
      </c>
      <c r="U1190" s="701">
        <v>0.5</v>
      </c>
    </row>
    <row r="1191" spans="1:21" ht="14.4" customHeight="1" x14ac:dyDescent="0.3">
      <c r="A1191" s="661">
        <v>32</v>
      </c>
      <c r="B1191" s="662" t="s">
        <v>592</v>
      </c>
      <c r="C1191" s="662" t="s">
        <v>5111</v>
      </c>
      <c r="D1191" s="743" t="s">
        <v>7938</v>
      </c>
      <c r="E1191" s="744" t="s">
        <v>5120</v>
      </c>
      <c r="F1191" s="662" t="s">
        <v>5106</v>
      </c>
      <c r="G1191" s="662" t="s">
        <v>5305</v>
      </c>
      <c r="H1191" s="662" t="s">
        <v>593</v>
      </c>
      <c r="I1191" s="662" t="s">
        <v>5977</v>
      </c>
      <c r="J1191" s="662" t="s">
        <v>5978</v>
      </c>
      <c r="K1191" s="662" t="s">
        <v>5979</v>
      </c>
      <c r="L1191" s="663">
        <v>71.67</v>
      </c>
      <c r="M1191" s="663">
        <v>71.67</v>
      </c>
      <c r="N1191" s="662">
        <v>1</v>
      </c>
      <c r="O1191" s="745">
        <v>1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32</v>
      </c>
      <c r="B1192" s="662" t="s">
        <v>592</v>
      </c>
      <c r="C1192" s="662" t="s">
        <v>5111</v>
      </c>
      <c r="D1192" s="743" t="s">
        <v>7938</v>
      </c>
      <c r="E1192" s="744" t="s">
        <v>5120</v>
      </c>
      <c r="F1192" s="662" t="s">
        <v>5106</v>
      </c>
      <c r="G1192" s="662" t="s">
        <v>5305</v>
      </c>
      <c r="H1192" s="662" t="s">
        <v>593</v>
      </c>
      <c r="I1192" s="662" t="s">
        <v>1063</v>
      </c>
      <c r="J1192" s="662" t="s">
        <v>1064</v>
      </c>
      <c r="K1192" s="662" t="s">
        <v>5306</v>
      </c>
      <c r="L1192" s="663">
        <v>107.25</v>
      </c>
      <c r="M1192" s="663">
        <v>643.5</v>
      </c>
      <c r="N1192" s="662">
        <v>6</v>
      </c>
      <c r="O1192" s="745">
        <v>5.5</v>
      </c>
      <c r="P1192" s="663">
        <v>429</v>
      </c>
      <c r="Q1192" s="678">
        <v>0.66666666666666663</v>
      </c>
      <c r="R1192" s="662">
        <v>4</v>
      </c>
      <c r="S1192" s="678">
        <v>0.66666666666666663</v>
      </c>
      <c r="T1192" s="745">
        <v>4</v>
      </c>
      <c r="U1192" s="701">
        <v>0.72727272727272729</v>
      </c>
    </row>
    <row r="1193" spans="1:21" ht="14.4" customHeight="1" x14ac:dyDescent="0.3">
      <c r="A1193" s="661">
        <v>32</v>
      </c>
      <c r="B1193" s="662" t="s">
        <v>592</v>
      </c>
      <c r="C1193" s="662" t="s">
        <v>5111</v>
      </c>
      <c r="D1193" s="743" t="s">
        <v>7938</v>
      </c>
      <c r="E1193" s="744" t="s">
        <v>5120</v>
      </c>
      <c r="F1193" s="662" t="s">
        <v>5106</v>
      </c>
      <c r="G1193" s="662" t="s">
        <v>5377</v>
      </c>
      <c r="H1193" s="662" t="s">
        <v>2438</v>
      </c>
      <c r="I1193" s="662" t="s">
        <v>4208</v>
      </c>
      <c r="J1193" s="662" t="s">
        <v>5066</v>
      </c>
      <c r="K1193" s="662" t="s">
        <v>4626</v>
      </c>
      <c r="L1193" s="663">
        <v>123.2</v>
      </c>
      <c r="M1193" s="663">
        <v>123.2</v>
      </c>
      <c r="N1193" s="662">
        <v>1</v>
      </c>
      <c r="O1193" s="745">
        <v>0.5</v>
      </c>
      <c r="P1193" s="663">
        <v>123.2</v>
      </c>
      <c r="Q1193" s="678">
        <v>1</v>
      </c>
      <c r="R1193" s="662">
        <v>1</v>
      </c>
      <c r="S1193" s="678">
        <v>1</v>
      </c>
      <c r="T1193" s="745">
        <v>0.5</v>
      </c>
      <c r="U1193" s="701">
        <v>1</v>
      </c>
    </row>
    <row r="1194" spans="1:21" ht="14.4" customHeight="1" x14ac:dyDescent="0.3">
      <c r="A1194" s="661">
        <v>32</v>
      </c>
      <c r="B1194" s="662" t="s">
        <v>592</v>
      </c>
      <c r="C1194" s="662" t="s">
        <v>5111</v>
      </c>
      <c r="D1194" s="743" t="s">
        <v>7938</v>
      </c>
      <c r="E1194" s="744" t="s">
        <v>5120</v>
      </c>
      <c r="F1194" s="662" t="s">
        <v>5106</v>
      </c>
      <c r="G1194" s="662" t="s">
        <v>5980</v>
      </c>
      <c r="H1194" s="662" t="s">
        <v>593</v>
      </c>
      <c r="I1194" s="662" t="s">
        <v>5981</v>
      </c>
      <c r="J1194" s="662" t="s">
        <v>5982</v>
      </c>
      <c r="K1194" s="662" t="s">
        <v>5983</v>
      </c>
      <c r="L1194" s="663">
        <v>0</v>
      </c>
      <c r="M1194" s="663">
        <v>0</v>
      </c>
      <c r="N1194" s="662">
        <v>1</v>
      </c>
      <c r="O1194" s="745">
        <v>1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32</v>
      </c>
      <c r="B1195" s="662" t="s">
        <v>592</v>
      </c>
      <c r="C1195" s="662" t="s">
        <v>5111</v>
      </c>
      <c r="D1195" s="743" t="s">
        <v>7938</v>
      </c>
      <c r="E1195" s="744" t="s">
        <v>5120</v>
      </c>
      <c r="F1195" s="662" t="s">
        <v>5106</v>
      </c>
      <c r="G1195" s="662" t="s">
        <v>5307</v>
      </c>
      <c r="H1195" s="662" t="s">
        <v>593</v>
      </c>
      <c r="I1195" s="662" t="s">
        <v>5984</v>
      </c>
      <c r="J1195" s="662" t="s">
        <v>1356</v>
      </c>
      <c r="K1195" s="662" t="s">
        <v>1357</v>
      </c>
      <c r="L1195" s="663">
        <v>0</v>
      </c>
      <c r="M1195" s="663">
        <v>0</v>
      </c>
      <c r="N1195" s="662">
        <v>1</v>
      </c>
      <c r="O1195" s="745">
        <v>0.5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32</v>
      </c>
      <c r="B1196" s="662" t="s">
        <v>592</v>
      </c>
      <c r="C1196" s="662" t="s">
        <v>5111</v>
      </c>
      <c r="D1196" s="743" t="s">
        <v>7938</v>
      </c>
      <c r="E1196" s="744" t="s">
        <v>5120</v>
      </c>
      <c r="F1196" s="662" t="s">
        <v>5106</v>
      </c>
      <c r="G1196" s="662" t="s">
        <v>5309</v>
      </c>
      <c r="H1196" s="662" t="s">
        <v>593</v>
      </c>
      <c r="I1196" s="662" t="s">
        <v>910</v>
      </c>
      <c r="J1196" s="662" t="s">
        <v>5310</v>
      </c>
      <c r="K1196" s="662" t="s">
        <v>5268</v>
      </c>
      <c r="L1196" s="663">
        <v>0</v>
      </c>
      <c r="M1196" s="663">
        <v>0</v>
      </c>
      <c r="N1196" s="662">
        <v>84</v>
      </c>
      <c r="O1196" s="745">
        <v>37</v>
      </c>
      <c r="P1196" s="663">
        <v>0</v>
      </c>
      <c r="Q1196" s="678"/>
      <c r="R1196" s="662">
        <v>74</v>
      </c>
      <c r="S1196" s="678">
        <v>0.88095238095238093</v>
      </c>
      <c r="T1196" s="745">
        <v>31</v>
      </c>
      <c r="U1196" s="701">
        <v>0.83783783783783783</v>
      </c>
    </row>
    <row r="1197" spans="1:21" ht="14.4" customHeight="1" x14ac:dyDescent="0.3">
      <c r="A1197" s="661">
        <v>32</v>
      </c>
      <c r="B1197" s="662" t="s">
        <v>592</v>
      </c>
      <c r="C1197" s="662" t="s">
        <v>5111</v>
      </c>
      <c r="D1197" s="743" t="s">
        <v>7938</v>
      </c>
      <c r="E1197" s="744" t="s">
        <v>5120</v>
      </c>
      <c r="F1197" s="662" t="s">
        <v>5106</v>
      </c>
      <c r="G1197" s="662" t="s">
        <v>5311</v>
      </c>
      <c r="H1197" s="662" t="s">
        <v>593</v>
      </c>
      <c r="I1197" s="662" t="s">
        <v>844</v>
      </c>
      <c r="J1197" s="662" t="s">
        <v>753</v>
      </c>
      <c r="K1197" s="662" t="s">
        <v>5312</v>
      </c>
      <c r="L1197" s="663">
        <v>152.33000000000001</v>
      </c>
      <c r="M1197" s="663">
        <v>304.66000000000003</v>
      </c>
      <c r="N1197" s="662">
        <v>2</v>
      </c>
      <c r="O1197" s="745">
        <v>1</v>
      </c>
      <c r="P1197" s="663">
        <v>152.33000000000001</v>
      </c>
      <c r="Q1197" s="678">
        <v>0.5</v>
      </c>
      <c r="R1197" s="662">
        <v>1</v>
      </c>
      <c r="S1197" s="678">
        <v>0.5</v>
      </c>
      <c r="T1197" s="745">
        <v>0.5</v>
      </c>
      <c r="U1197" s="701">
        <v>0.5</v>
      </c>
    </row>
    <row r="1198" spans="1:21" ht="14.4" customHeight="1" x14ac:dyDescent="0.3">
      <c r="A1198" s="661">
        <v>32</v>
      </c>
      <c r="B1198" s="662" t="s">
        <v>592</v>
      </c>
      <c r="C1198" s="662" t="s">
        <v>5111</v>
      </c>
      <c r="D1198" s="743" t="s">
        <v>7938</v>
      </c>
      <c r="E1198" s="744" t="s">
        <v>5120</v>
      </c>
      <c r="F1198" s="662" t="s">
        <v>5106</v>
      </c>
      <c r="G1198" s="662" t="s">
        <v>5311</v>
      </c>
      <c r="H1198" s="662" t="s">
        <v>593</v>
      </c>
      <c r="I1198" s="662" t="s">
        <v>844</v>
      </c>
      <c r="J1198" s="662" t="s">
        <v>753</v>
      </c>
      <c r="K1198" s="662" t="s">
        <v>5312</v>
      </c>
      <c r="L1198" s="663">
        <v>210.38</v>
      </c>
      <c r="M1198" s="663">
        <v>420.76</v>
      </c>
      <c r="N1198" s="662">
        <v>2</v>
      </c>
      <c r="O1198" s="745">
        <v>1.5</v>
      </c>
      <c r="P1198" s="663">
        <v>420.76</v>
      </c>
      <c r="Q1198" s="678">
        <v>1</v>
      </c>
      <c r="R1198" s="662">
        <v>2</v>
      </c>
      <c r="S1198" s="678">
        <v>1</v>
      </c>
      <c r="T1198" s="745">
        <v>1.5</v>
      </c>
      <c r="U1198" s="701">
        <v>1</v>
      </c>
    </row>
    <row r="1199" spans="1:21" ht="14.4" customHeight="1" x14ac:dyDescent="0.3">
      <c r="A1199" s="661">
        <v>32</v>
      </c>
      <c r="B1199" s="662" t="s">
        <v>592</v>
      </c>
      <c r="C1199" s="662" t="s">
        <v>5111</v>
      </c>
      <c r="D1199" s="743" t="s">
        <v>7938</v>
      </c>
      <c r="E1199" s="744" t="s">
        <v>5120</v>
      </c>
      <c r="F1199" s="662" t="s">
        <v>5106</v>
      </c>
      <c r="G1199" s="662" t="s">
        <v>5311</v>
      </c>
      <c r="H1199" s="662" t="s">
        <v>593</v>
      </c>
      <c r="I1199" s="662" t="s">
        <v>1546</v>
      </c>
      <c r="J1199" s="662" t="s">
        <v>5985</v>
      </c>
      <c r="K1199" s="662" t="s">
        <v>5355</v>
      </c>
      <c r="L1199" s="663">
        <v>140.62</v>
      </c>
      <c r="M1199" s="663">
        <v>281.24</v>
      </c>
      <c r="N1199" s="662">
        <v>2</v>
      </c>
      <c r="O1199" s="745">
        <v>0.5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32</v>
      </c>
      <c r="B1200" s="662" t="s">
        <v>592</v>
      </c>
      <c r="C1200" s="662" t="s">
        <v>5111</v>
      </c>
      <c r="D1200" s="743" t="s">
        <v>7938</v>
      </c>
      <c r="E1200" s="744" t="s">
        <v>5120</v>
      </c>
      <c r="F1200" s="662" t="s">
        <v>5106</v>
      </c>
      <c r="G1200" s="662" t="s">
        <v>5311</v>
      </c>
      <c r="H1200" s="662" t="s">
        <v>593</v>
      </c>
      <c r="I1200" s="662" t="s">
        <v>1546</v>
      </c>
      <c r="J1200" s="662" t="s">
        <v>5985</v>
      </c>
      <c r="K1200" s="662" t="s">
        <v>5355</v>
      </c>
      <c r="L1200" s="663">
        <v>194.19</v>
      </c>
      <c r="M1200" s="663">
        <v>776.76</v>
      </c>
      <c r="N1200" s="662">
        <v>4</v>
      </c>
      <c r="O1200" s="745">
        <v>1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32</v>
      </c>
      <c r="B1201" s="662" t="s">
        <v>592</v>
      </c>
      <c r="C1201" s="662" t="s">
        <v>5111</v>
      </c>
      <c r="D1201" s="743" t="s">
        <v>7938</v>
      </c>
      <c r="E1201" s="744" t="s">
        <v>5120</v>
      </c>
      <c r="F1201" s="662" t="s">
        <v>5106</v>
      </c>
      <c r="G1201" s="662" t="s">
        <v>5311</v>
      </c>
      <c r="H1201" s="662" t="s">
        <v>593</v>
      </c>
      <c r="I1201" s="662" t="s">
        <v>5986</v>
      </c>
      <c r="J1201" s="662" t="s">
        <v>753</v>
      </c>
      <c r="K1201" s="662" t="s">
        <v>5987</v>
      </c>
      <c r="L1201" s="663">
        <v>210.38</v>
      </c>
      <c r="M1201" s="663">
        <v>210.38</v>
      </c>
      <c r="N1201" s="662">
        <v>1</v>
      </c>
      <c r="O1201" s="745">
        <v>0.5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32</v>
      </c>
      <c r="B1202" s="662" t="s">
        <v>592</v>
      </c>
      <c r="C1202" s="662" t="s">
        <v>5111</v>
      </c>
      <c r="D1202" s="743" t="s">
        <v>7938</v>
      </c>
      <c r="E1202" s="744" t="s">
        <v>5120</v>
      </c>
      <c r="F1202" s="662" t="s">
        <v>5106</v>
      </c>
      <c r="G1202" s="662" t="s">
        <v>5988</v>
      </c>
      <c r="H1202" s="662" t="s">
        <v>593</v>
      </c>
      <c r="I1202" s="662" t="s">
        <v>5989</v>
      </c>
      <c r="J1202" s="662" t="s">
        <v>5990</v>
      </c>
      <c r="K1202" s="662" t="s">
        <v>5991</v>
      </c>
      <c r="L1202" s="663">
        <v>1795.78</v>
      </c>
      <c r="M1202" s="663">
        <v>1795.78</v>
      </c>
      <c r="N1202" s="662">
        <v>1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32</v>
      </c>
      <c r="B1203" s="662" t="s">
        <v>592</v>
      </c>
      <c r="C1203" s="662" t="s">
        <v>5111</v>
      </c>
      <c r="D1203" s="743" t="s">
        <v>7938</v>
      </c>
      <c r="E1203" s="744" t="s">
        <v>5120</v>
      </c>
      <c r="F1203" s="662" t="s">
        <v>5106</v>
      </c>
      <c r="G1203" s="662" t="s">
        <v>5182</v>
      </c>
      <c r="H1203" s="662" t="s">
        <v>593</v>
      </c>
      <c r="I1203" s="662" t="s">
        <v>2928</v>
      </c>
      <c r="J1203" s="662" t="s">
        <v>2409</v>
      </c>
      <c r="K1203" s="662" t="s">
        <v>5313</v>
      </c>
      <c r="L1203" s="663">
        <v>22.44</v>
      </c>
      <c r="M1203" s="663">
        <v>89.76</v>
      </c>
      <c r="N1203" s="662">
        <v>4</v>
      </c>
      <c r="O1203" s="745">
        <v>1.5</v>
      </c>
      <c r="P1203" s="663">
        <v>22.44</v>
      </c>
      <c r="Q1203" s="678">
        <v>0.25</v>
      </c>
      <c r="R1203" s="662">
        <v>1</v>
      </c>
      <c r="S1203" s="678">
        <v>0.25</v>
      </c>
      <c r="T1203" s="745">
        <v>0.5</v>
      </c>
      <c r="U1203" s="701">
        <v>0.33333333333333331</v>
      </c>
    </row>
    <row r="1204" spans="1:21" ht="14.4" customHeight="1" x14ac:dyDescent="0.3">
      <c r="A1204" s="661">
        <v>32</v>
      </c>
      <c r="B1204" s="662" t="s">
        <v>592</v>
      </c>
      <c r="C1204" s="662" t="s">
        <v>5111</v>
      </c>
      <c r="D1204" s="743" t="s">
        <v>7938</v>
      </c>
      <c r="E1204" s="744" t="s">
        <v>5120</v>
      </c>
      <c r="F1204" s="662" t="s">
        <v>5106</v>
      </c>
      <c r="G1204" s="662" t="s">
        <v>5182</v>
      </c>
      <c r="H1204" s="662" t="s">
        <v>593</v>
      </c>
      <c r="I1204" s="662" t="s">
        <v>2977</v>
      </c>
      <c r="J1204" s="662" t="s">
        <v>2978</v>
      </c>
      <c r="K1204" s="662" t="s">
        <v>5183</v>
      </c>
      <c r="L1204" s="663">
        <v>51.21</v>
      </c>
      <c r="M1204" s="663">
        <v>256.05</v>
      </c>
      <c r="N1204" s="662">
        <v>5</v>
      </c>
      <c r="O1204" s="745">
        <v>4.5</v>
      </c>
      <c r="P1204" s="663">
        <v>204.84</v>
      </c>
      <c r="Q1204" s="678">
        <v>0.79999999999999993</v>
      </c>
      <c r="R1204" s="662">
        <v>4</v>
      </c>
      <c r="S1204" s="678">
        <v>0.8</v>
      </c>
      <c r="T1204" s="745">
        <v>4</v>
      </c>
      <c r="U1204" s="701">
        <v>0.88888888888888884</v>
      </c>
    </row>
    <row r="1205" spans="1:21" ht="14.4" customHeight="1" x14ac:dyDescent="0.3">
      <c r="A1205" s="661">
        <v>32</v>
      </c>
      <c r="B1205" s="662" t="s">
        <v>592</v>
      </c>
      <c r="C1205" s="662" t="s">
        <v>5111</v>
      </c>
      <c r="D1205" s="743" t="s">
        <v>7938</v>
      </c>
      <c r="E1205" s="744" t="s">
        <v>5120</v>
      </c>
      <c r="F1205" s="662" t="s">
        <v>5106</v>
      </c>
      <c r="G1205" s="662" t="s">
        <v>5182</v>
      </c>
      <c r="H1205" s="662" t="s">
        <v>593</v>
      </c>
      <c r="I1205" s="662" t="s">
        <v>2408</v>
      </c>
      <c r="J1205" s="662" t="s">
        <v>2409</v>
      </c>
      <c r="K1205" s="662" t="s">
        <v>2410</v>
      </c>
      <c r="L1205" s="663">
        <v>31.42</v>
      </c>
      <c r="M1205" s="663">
        <v>157.10000000000002</v>
      </c>
      <c r="N1205" s="662">
        <v>5</v>
      </c>
      <c r="O1205" s="745">
        <v>3</v>
      </c>
      <c r="P1205" s="663">
        <v>157.10000000000002</v>
      </c>
      <c r="Q1205" s="678">
        <v>1</v>
      </c>
      <c r="R1205" s="662">
        <v>5</v>
      </c>
      <c r="S1205" s="678">
        <v>1</v>
      </c>
      <c r="T1205" s="745">
        <v>3</v>
      </c>
      <c r="U1205" s="701">
        <v>1</v>
      </c>
    </row>
    <row r="1206" spans="1:21" ht="14.4" customHeight="1" x14ac:dyDescent="0.3">
      <c r="A1206" s="661">
        <v>32</v>
      </c>
      <c r="B1206" s="662" t="s">
        <v>592</v>
      </c>
      <c r="C1206" s="662" t="s">
        <v>5111</v>
      </c>
      <c r="D1206" s="743" t="s">
        <v>7938</v>
      </c>
      <c r="E1206" s="744" t="s">
        <v>5120</v>
      </c>
      <c r="F1206" s="662" t="s">
        <v>5106</v>
      </c>
      <c r="G1206" s="662" t="s">
        <v>5600</v>
      </c>
      <c r="H1206" s="662" t="s">
        <v>593</v>
      </c>
      <c r="I1206" s="662" t="s">
        <v>5992</v>
      </c>
      <c r="J1206" s="662" t="s">
        <v>5602</v>
      </c>
      <c r="K1206" s="662" t="s">
        <v>4905</v>
      </c>
      <c r="L1206" s="663">
        <v>359.21</v>
      </c>
      <c r="M1206" s="663">
        <v>359.21</v>
      </c>
      <c r="N1206" s="662">
        <v>1</v>
      </c>
      <c r="O1206" s="745">
        <v>0.5</v>
      </c>
      <c r="P1206" s="663">
        <v>359.21</v>
      </c>
      <c r="Q1206" s="678">
        <v>1</v>
      </c>
      <c r="R1206" s="662">
        <v>1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32</v>
      </c>
      <c r="B1207" s="662" t="s">
        <v>592</v>
      </c>
      <c r="C1207" s="662" t="s">
        <v>5111</v>
      </c>
      <c r="D1207" s="743" t="s">
        <v>7938</v>
      </c>
      <c r="E1207" s="744" t="s">
        <v>5120</v>
      </c>
      <c r="F1207" s="662" t="s">
        <v>5106</v>
      </c>
      <c r="G1207" s="662" t="s">
        <v>5600</v>
      </c>
      <c r="H1207" s="662" t="s">
        <v>593</v>
      </c>
      <c r="I1207" s="662" t="s">
        <v>5601</v>
      </c>
      <c r="J1207" s="662" t="s">
        <v>5602</v>
      </c>
      <c r="K1207" s="662" t="s">
        <v>5603</v>
      </c>
      <c r="L1207" s="663">
        <v>657.67</v>
      </c>
      <c r="M1207" s="663">
        <v>4603.6899999999996</v>
      </c>
      <c r="N1207" s="662">
        <v>7</v>
      </c>
      <c r="O1207" s="745">
        <v>3</v>
      </c>
      <c r="P1207" s="663">
        <v>3288.35</v>
      </c>
      <c r="Q1207" s="678">
        <v>0.7142857142857143</v>
      </c>
      <c r="R1207" s="662">
        <v>5</v>
      </c>
      <c r="S1207" s="678">
        <v>0.7142857142857143</v>
      </c>
      <c r="T1207" s="745">
        <v>2.5</v>
      </c>
      <c r="U1207" s="701">
        <v>0.83333333333333337</v>
      </c>
    </row>
    <row r="1208" spans="1:21" ht="14.4" customHeight="1" x14ac:dyDescent="0.3">
      <c r="A1208" s="661">
        <v>32</v>
      </c>
      <c r="B1208" s="662" t="s">
        <v>592</v>
      </c>
      <c r="C1208" s="662" t="s">
        <v>5111</v>
      </c>
      <c r="D1208" s="743" t="s">
        <v>7938</v>
      </c>
      <c r="E1208" s="744" t="s">
        <v>5120</v>
      </c>
      <c r="F1208" s="662" t="s">
        <v>5106</v>
      </c>
      <c r="G1208" s="662" t="s">
        <v>5993</v>
      </c>
      <c r="H1208" s="662" t="s">
        <v>593</v>
      </c>
      <c r="I1208" s="662" t="s">
        <v>5994</v>
      </c>
      <c r="J1208" s="662" t="s">
        <v>5995</v>
      </c>
      <c r="K1208" s="662" t="s">
        <v>5996</v>
      </c>
      <c r="L1208" s="663">
        <v>0</v>
      </c>
      <c r="M1208" s="663">
        <v>0</v>
      </c>
      <c r="N1208" s="662">
        <v>2</v>
      </c>
      <c r="O1208" s="745">
        <v>1</v>
      </c>
      <c r="P1208" s="663"/>
      <c r="Q1208" s="678"/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32</v>
      </c>
      <c r="B1209" s="662" t="s">
        <v>592</v>
      </c>
      <c r="C1209" s="662" t="s">
        <v>5111</v>
      </c>
      <c r="D1209" s="743" t="s">
        <v>7938</v>
      </c>
      <c r="E1209" s="744" t="s">
        <v>5120</v>
      </c>
      <c r="F1209" s="662" t="s">
        <v>5106</v>
      </c>
      <c r="G1209" s="662" t="s">
        <v>5993</v>
      </c>
      <c r="H1209" s="662" t="s">
        <v>593</v>
      </c>
      <c r="I1209" s="662" t="s">
        <v>5997</v>
      </c>
      <c r="J1209" s="662" t="s">
        <v>5995</v>
      </c>
      <c r="K1209" s="662" t="s">
        <v>5998</v>
      </c>
      <c r="L1209" s="663">
        <v>0</v>
      </c>
      <c r="M1209" s="663">
        <v>0</v>
      </c>
      <c r="N1209" s="662">
        <v>1</v>
      </c>
      <c r="O1209" s="745">
        <v>1</v>
      </c>
      <c r="P1209" s="663"/>
      <c r="Q1209" s="678"/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32</v>
      </c>
      <c r="B1210" s="662" t="s">
        <v>592</v>
      </c>
      <c r="C1210" s="662" t="s">
        <v>5111</v>
      </c>
      <c r="D1210" s="743" t="s">
        <v>7938</v>
      </c>
      <c r="E1210" s="744" t="s">
        <v>5120</v>
      </c>
      <c r="F1210" s="662" t="s">
        <v>5106</v>
      </c>
      <c r="G1210" s="662" t="s">
        <v>5993</v>
      </c>
      <c r="H1210" s="662" t="s">
        <v>593</v>
      </c>
      <c r="I1210" s="662" t="s">
        <v>5999</v>
      </c>
      <c r="J1210" s="662" t="s">
        <v>6000</v>
      </c>
      <c r="K1210" s="662" t="s">
        <v>6001</v>
      </c>
      <c r="L1210" s="663">
        <v>0</v>
      </c>
      <c r="M1210" s="663">
        <v>0</v>
      </c>
      <c r="N1210" s="662">
        <v>1</v>
      </c>
      <c r="O1210" s="745">
        <v>0.5</v>
      </c>
      <c r="P1210" s="663"/>
      <c r="Q1210" s="678"/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32</v>
      </c>
      <c r="B1211" s="662" t="s">
        <v>592</v>
      </c>
      <c r="C1211" s="662" t="s">
        <v>5111</v>
      </c>
      <c r="D1211" s="743" t="s">
        <v>7938</v>
      </c>
      <c r="E1211" s="744" t="s">
        <v>5120</v>
      </c>
      <c r="F1211" s="662" t="s">
        <v>5106</v>
      </c>
      <c r="G1211" s="662" t="s">
        <v>5993</v>
      </c>
      <c r="H1211" s="662" t="s">
        <v>593</v>
      </c>
      <c r="I1211" s="662" t="s">
        <v>6002</v>
      </c>
      <c r="J1211" s="662" t="s">
        <v>6000</v>
      </c>
      <c r="K1211" s="662" t="s">
        <v>6001</v>
      </c>
      <c r="L1211" s="663">
        <v>90.6</v>
      </c>
      <c r="M1211" s="663">
        <v>181.2</v>
      </c>
      <c r="N1211" s="662">
        <v>2</v>
      </c>
      <c r="O1211" s="745">
        <v>2</v>
      </c>
      <c r="P1211" s="663">
        <v>90.6</v>
      </c>
      <c r="Q1211" s="678">
        <v>0.5</v>
      </c>
      <c r="R1211" s="662">
        <v>1</v>
      </c>
      <c r="S1211" s="678">
        <v>0.5</v>
      </c>
      <c r="T1211" s="745">
        <v>1</v>
      </c>
      <c r="U1211" s="701">
        <v>0.5</v>
      </c>
    </row>
    <row r="1212" spans="1:21" ht="14.4" customHeight="1" x14ac:dyDescent="0.3">
      <c r="A1212" s="661">
        <v>32</v>
      </c>
      <c r="B1212" s="662" t="s">
        <v>592</v>
      </c>
      <c r="C1212" s="662" t="s">
        <v>5111</v>
      </c>
      <c r="D1212" s="743" t="s">
        <v>7938</v>
      </c>
      <c r="E1212" s="744" t="s">
        <v>5120</v>
      </c>
      <c r="F1212" s="662" t="s">
        <v>5106</v>
      </c>
      <c r="G1212" s="662" t="s">
        <v>5473</v>
      </c>
      <c r="H1212" s="662" t="s">
        <v>593</v>
      </c>
      <c r="I1212" s="662" t="s">
        <v>6003</v>
      </c>
      <c r="J1212" s="662" t="s">
        <v>6004</v>
      </c>
      <c r="K1212" s="662" t="s">
        <v>6005</v>
      </c>
      <c r="L1212" s="663">
        <v>102.63</v>
      </c>
      <c r="M1212" s="663">
        <v>102.63</v>
      </c>
      <c r="N1212" s="662">
        <v>1</v>
      </c>
      <c r="O1212" s="745">
        <v>0.5</v>
      </c>
      <c r="P1212" s="663">
        <v>102.63</v>
      </c>
      <c r="Q1212" s="678">
        <v>1</v>
      </c>
      <c r="R1212" s="662">
        <v>1</v>
      </c>
      <c r="S1212" s="678">
        <v>1</v>
      </c>
      <c r="T1212" s="745">
        <v>0.5</v>
      </c>
      <c r="U1212" s="701">
        <v>1</v>
      </c>
    </row>
    <row r="1213" spans="1:21" ht="14.4" customHeight="1" x14ac:dyDescent="0.3">
      <c r="A1213" s="661">
        <v>32</v>
      </c>
      <c r="B1213" s="662" t="s">
        <v>592</v>
      </c>
      <c r="C1213" s="662" t="s">
        <v>5111</v>
      </c>
      <c r="D1213" s="743" t="s">
        <v>7938</v>
      </c>
      <c r="E1213" s="744" t="s">
        <v>5120</v>
      </c>
      <c r="F1213" s="662" t="s">
        <v>5106</v>
      </c>
      <c r="G1213" s="662" t="s">
        <v>5476</v>
      </c>
      <c r="H1213" s="662" t="s">
        <v>593</v>
      </c>
      <c r="I1213" s="662" t="s">
        <v>6006</v>
      </c>
      <c r="J1213" s="662" t="s">
        <v>5478</v>
      </c>
      <c r="K1213" s="662" t="s">
        <v>6007</v>
      </c>
      <c r="L1213" s="663">
        <v>0</v>
      </c>
      <c r="M1213" s="663">
        <v>0</v>
      </c>
      <c r="N1213" s="662">
        <v>2</v>
      </c>
      <c r="O1213" s="745">
        <v>1</v>
      </c>
      <c r="P1213" s="663">
        <v>0</v>
      </c>
      <c r="Q1213" s="678"/>
      <c r="R1213" s="662">
        <v>2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32</v>
      </c>
      <c r="B1214" s="662" t="s">
        <v>592</v>
      </c>
      <c r="C1214" s="662" t="s">
        <v>5111</v>
      </c>
      <c r="D1214" s="743" t="s">
        <v>7938</v>
      </c>
      <c r="E1214" s="744" t="s">
        <v>5120</v>
      </c>
      <c r="F1214" s="662" t="s">
        <v>5106</v>
      </c>
      <c r="G1214" s="662" t="s">
        <v>5514</v>
      </c>
      <c r="H1214" s="662" t="s">
        <v>593</v>
      </c>
      <c r="I1214" s="662" t="s">
        <v>867</v>
      </c>
      <c r="J1214" s="662" t="s">
        <v>868</v>
      </c>
      <c r="K1214" s="662" t="s">
        <v>869</v>
      </c>
      <c r="L1214" s="663">
        <v>80.959999999999994</v>
      </c>
      <c r="M1214" s="663">
        <v>80.959999999999994</v>
      </c>
      <c r="N1214" s="662">
        <v>1</v>
      </c>
      <c r="O1214" s="745">
        <v>0.5</v>
      </c>
      <c r="P1214" s="663">
        <v>80.959999999999994</v>
      </c>
      <c r="Q1214" s="678">
        <v>1</v>
      </c>
      <c r="R1214" s="662">
        <v>1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32</v>
      </c>
      <c r="B1215" s="662" t="s">
        <v>592</v>
      </c>
      <c r="C1215" s="662" t="s">
        <v>5111</v>
      </c>
      <c r="D1215" s="743" t="s">
        <v>7938</v>
      </c>
      <c r="E1215" s="744" t="s">
        <v>5120</v>
      </c>
      <c r="F1215" s="662" t="s">
        <v>5106</v>
      </c>
      <c r="G1215" s="662" t="s">
        <v>5514</v>
      </c>
      <c r="H1215" s="662" t="s">
        <v>593</v>
      </c>
      <c r="I1215" s="662" t="s">
        <v>6008</v>
      </c>
      <c r="J1215" s="662" t="s">
        <v>868</v>
      </c>
      <c r="K1215" s="662" t="s">
        <v>869</v>
      </c>
      <c r="L1215" s="663">
        <v>80.959999999999994</v>
      </c>
      <c r="M1215" s="663">
        <v>161.91999999999999</v>
      </c>
      <c r="N1215" s="662">
        <v>2</v>
      </c>
      <c r="O1215" s="745">
        <v>1</v>
      </c>
      <c r="P1215" s="663">
        <v>161.91999999999999</v>
      </c>
      <c r="Q1215" s="678">
        <v>1</v>
      </c>
      <c r="R1215" s="662">
        <v>2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32</v>
      </c>
      <c r="B1216" s="662" t="s">
        <v>592</v>
      </c>
      <c r="C1216" s="662" t="s">
        <v>5111</v>
      </c>
      <c r="D1216" s="743" t="s">
        <v>7938</v>
      </c>
      <c r="E1216" s="744" t="s">
        <v>5120</v>
      </c>
      <c r="F1216" s="662" t="s">
        <v>5106</v>
      </c>
      <c r="G1216" s="662" t="s">
        <v>5514</v>
      </c>
      <c r="H1216" s="662" t="s">
        <v>593</v>
      </c>
      <c r="I1216" s="662" t="s">
        <v>2404</v>
      </c>
      <c r="J1216" s="662" t="s">
        <v>868</v>
      </c>
      <c r="K1216" s="662" t="s">
        <v>869</v>
      </c>
      <c r="L1216" s="663">
        <v>80.959999999999994</v>
      </c>
      <c r="M1216" s="663">
        <v>161.91999999999999</v>
      </c>
      <c r="N1216" s="662">
        <v>2</v>
      </c>
      <c r="O1216" s="745">
        <v>1.5</v>
      </c>
      <c r="P1216" s="663">
        <v>161.91999999999999</v>
      </c>
      <c r="Q1216" s="678">
        <v>1</v>
      </c>
      <c r="R1216" s="662">
        <v>2</v>
      </c>
      <c r="S1216" s="678">
        <v>1</v>
      </c>
      <c r="T1216" s="745">
        <v>1.5</v>
      </c>
      <c r="U1216" s="701">
        <v>1</v>
      </c>
    </row>
    <row r="1217" spans="1:21" ht="14.4" customHeight="1" x14ac:dyDescent="0.3">
      <c r="A1217" s="661">
        <v>32</v>
      </c>
      <c r="B1217" s="662" t="s">
        <v>592</v>
      </c>
      <c r="C1217" s="662" t="s">
        <v>5111</v>
      </c>
      <c r="D1217" s="743" t="s">
        <v>7938</v>
      </c>
      <c r="E1217" s="744" t="s">
        <v>5120</v>
      </c>
      <c r="F1217" s="662" t="s">
        <v>5106</v>
      </c>
      <c r="G1217" s="662" t="s">
        <v>6009</v>
      </c>
      <c r="H1217" s="662" t="s">
        <v>593</v>
      </c>
      <c r="I1217" s="662" t="s">
        <v>6010</v>
      </c>
      <c r="J1217" s="662" t="s">
        <v>6011</v>
      </c>
      <c r="K1217" s="662" t="s">
        <v>6012</v>
      </c>
      <c r="L1217" s="663">
        <v>0</v>
      </c>
      <c r="M1217" s="663">
        <v>0</v>
      </c>
      <c r="N1217" s="662">
        <v>1</v>
      </c>
      <c r="O1217" s="745">
        <v>1</v>
      </c>
      <c r="P1217" s="663"/>
      <c r="Q1217" s="678"/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32</v>
      </c>
      <c r="B1218" s="662" t="s">
        <v>592</v>
      </c>
      <c r="C1218" s="662" t="s">
        <v>5111</v>
      </c>
      <c r="D1218" s="743" t="s">
        <v>7938</v>
      </c>
      <c r="E1218" s="744" t="s">
        <v>5120</v>
      </c>
      <c r="F1218" s="662" t="s">
        <v>5106</v>
      </c>
      <c r="G1218" s="662" t="s">
        <v>6013</v>
      </c>
      <c r="H1218" s="662" t="s">
        <v>593</v>
      </c>
      <c r="I1218" s="662" t="s">
        <v>3015</v>
      </c>
      <c r="J1218" s="662" t="s">
        <v>3016</v>
      </c>
      <c r="K1218" s="662" t="s">
        <v>6014</v>
      </c>
      <c r="L1218" s="663">
        <v>61.97</v>
      </c>
      <c r="M1218" s="663">
        <v>61.97</v>
      </c>
      <c r="N1218" s="662">
        <v>1</v>
      </c>
      <c r="O1218" s="745">
        <v>1</v>
      </c>
      <c r="P1218" s="663"/>
      <c r="Q1218" s="678">
        <v>0</v>
      </c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32</v>
      </c>
      <c r="B1219" s="662" t="s">
        <v>592</v>
      </c>
      <c r="C1219" s="662" t="s">
        <v>5111</v>
      </c>
      <c r="D1219" s="743" t="s">
        <v>7938</v>
      </c>
      <c r="E1219" s="744" t="s">
        <v>5120</v>
      </c>
      <c r="F1219" s="662" t="s">
        <v>5106</v>
      </c>
      <c r="G1219" s="662" t="s">
        <v>5322</v>
      </c>
      <c r="H1219" s="662" t="s">
        <v>2438</v>
      </c>
      <c r="I1219" s="662" t="s">
        <v>6015</v>
      </c>
      <c r="J1219" s="662" t="s">
        <v>6016</v>
      </c>
      <c r="K1219" s="662" t="s">
        <v>4009</v>
      </c>
      <c r="L1219" s="663">
        <v>140.94999999999999</v>
      </c>
      <c r="M1219" s="663">
        <v>1550.4499999999998</v>
      </c>
      <c r="N1219" s="662">
        <v>11</v>
      </c>
      <c r="O1219" s="745">
        <v>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32</v>
      </c>
      <c r="B1220" s="662" t="s">
        <v>592</v>
      </c>
      <c r="C1220" s="662" t="s">
        <v>5111</v>
      </c>
      <c r="D1220" s="743" t="s">
        <v>7938</v>
      </c>
      <c r="E1220" s="744" t="s">
        <v>5120</v>
      </c>
      <c r="F1220" s="662" t="s">
        <v>5106</v>
      </c>
      <c r="G1220" s="662" t="s">
        <v>5322</v>
      </c>
      <c r="H1220" s="662" t="s">
        <v>2438</v>
      </c>
      <c r="I1220" s="662" t="s">
        <v>4141</v>
      </c>
      <c r="J1220" s="662" t="s">
        <v>2550</v>
      </c>
      <c r="K1220" s="662" t="s">
        <v>5061</v>
      </c>
      <c r="L1220" s="663">
        <v>93.96</v>
      </c>
      <c r="M1220" s="663">
        <v>751.68</v>
      </c>
      <c r="N1220" s="662">
        <v>8</v>
      </c>
      <c r="O1220" s="745">
        <v>5.5</v>
      </c>
      <c r="P1220" s="663">
        <v>563.76</v>
      </c>
      <c r="Q1220" s="678">
        <v>0.75</v>
      </c>
      <c r="R1220" s="662">
        <v>6</v>
      </c>
      <c r="S1220" s="678">
        <v>0.75</v>
      </c>
      <c r="T1220" s="745">
        <v>4.5</v>
      </c>
      <c r="U1220" s="701">
        <v>0.81818181818181823</v>
      </c>
    </row>
    <row r="1221" spans="1:21" ht="14.4" customHeight="1" x14ac:dyDescent="0.3">
      <c r="A1221" s="661">
        <v>32</v>
      </c>
      <c r="B1221" s="662" t="s">
        <v>592</v>
      </c>
      <c r="C1221" s="662" t="s">
        <v>5111</v>
      </c>
      <c r="D1221" s="743" t="s">
        <v>7938</v>
      </c>
      <c r="E1221" s="744" t="s">
        <v>5120</v>
      </c>
      <c r="F1221" s="662" t="s">
        <v>5106</v>
      </c>
      <c r="G1221" s="662" t="s">
        <v>5322</v>
      </c>
      <c r="H1221" s="662" t="s">
        <v>2438</v>
      </c>
      <c r="I1221" s="662" t="s">
        <v>2553</v>
      </c>
      <c r="J1221" s="662" t="s">
        <v>2550</v>
      </c>
      <c r="K1221" s="662" t="s">
        <v>4957</v>
      </c>
      <c r="L1221" s="663">
        <v>156.61000000000001</v>
      </c>
      <c r="M1221" s="663">
        <v>3288.8100000000004</v>
      </c>
      <c r="N1221" s="662">
        <v>21</v>
      </c>
      <c r="O1221" s="745">
        <v>11</v>
      </c>
      <c r="P1221" s="663">
        <v>2349.15</v>
      </c>
      <c r="Q1221" s="678">
        <v>0.71428571428571419</v>
      </c>
      <c r="R1221" s="662">
        <v>15</v>
      </c>
      <c r="S1221" s="678">
        <v>0.7142857142857143</v>
      </c>
      <c r="T1221" s="745">
        <v>7</v>
      </c>
      <c r="U1221" s="701">
        <v>0.63636363636363635</v>
      </c>
    </row>
    <row r="1222" spans="1:21" ht="14.4" customHeight="1" x14ac:dyDescent="0.3">
      <c r="A1222" s="661">
        <v>32</v>
      </c>
      <c r="B1222" s="662" t="s">
        <v>592</v>
      </c>
      <c r="C1222" s="662" t="s">
        <v>5111</v>
      </c>
      <c r="D1222" s="743" t="s">
        <v>7938</v>
      </c>
      <c r="E1222" s="744" t="s">
        <v>5120</v>
      </c>
      <c r="F1222" s="662" t="s">
        <v>5106</v>
      </c>
      <c r="G1222" s="662" t="s">
        <v>5322</v>
      </c>
      <c r="H1222" s="662" t="s">
        <v>2438</v>
      </c>
      <c r="I1222" s="662" t="s">
        <v>6017</v>
      </c>
      <c r="J1222" s="662" t="s">
        <v>6018</v>
      </c>
      <c r="K1222" s="662" t="s">
        <v>6019</v>
      </c>
      <c r="L1222" s="663">
        <v>300.68</v>
      </c>
      <c r="M1222" s="663">
        <v>2405.44</v>
      </c>
      <c r="N1222" s="662">
        <v>8</v>
      </c>
      <c r="O1222" s="745">
        <v>3.5</v>
      </c>
      <c r="P1222" s="663">
        <v>1503.4</v>
      </c>
      <c r="Q1222" s="678">
        <v>0.625</v>
      </c>
      <c r="R1222" s="662">
        <v>5</v>
      </c>
      <c r="S1222" s="678">
        <v>0.625</v>
      </c>
      <c r="T1222" s="745">
        <v>2.5</v>
      </c>
      <c r="U1222" s="701">
        <v>0.7142857142857143</v>
      </c>
    </row>
    <row r="1223" spans="1:21" ht="14.4" customHeight="1" x14ac:dyDescent="0.3">
      <c r="A1223" s="661">
        <v>32</v>
      </c>
      <c r="B1223" s="662" t="s">
        <v>592</v>
      </c>
      <c r="C1223" s="662" t="s">
        <v>5111</v>
      </c>
      <c r="D1223" s="743" t="s">
        <v>7938</v>
      </c>
      <c r="E1223" s="744" t="s">
        <v>5120</v>
      </c>
      <c r="F1223" s="662" t="s">
        <v>5106</v>
      </c>
      <c r="G1223" s="662" t="s">
        <v>5323</v>
      </c>
      <c r="H1223" s="662" t="s">
        <v>593</v>
      </c>
      <c r="I1223" s="662" t="s">
        <v>5324</v>
      </c>
      <c r="J1223" s="662" t="s">
        <v>2329</v>
      </c>
      <c r="K1223" s="662" t="s">
        <v>5325</v>
      </c>
      <c r="L1223" s="663">
        <v>50.14</v>
      </c>
      <c r="M1223" s="663">
        <v>150.42000000000002</v>
      </c>
      <c r="N1223" s="662">
        <v>3</v>
      </c>
      <c r="O1223" s="745">
        <v>3</v>
      </c>
      <c r="P1223" s="663">
        <v>100.28</v>
      </c>
      <c r="Q1223" s="678">
        <v>0.66666666666666663</v>
      </c>
      <c r="R1223" s="662">
        <v>2</v>
      </c>
      <c r="S1223" s="678">
        <v>0.66666666666666663</v>
      </c>
      <c r="T1223" s="745">
        <v>2</v>
      </c>
      <c r="U1223" s="701">
        <v>0.66666666666666663</v>
      </c>
    </row>
    <row r="1224" spans="1:21" ht="14.4" customHeight="1" x14ac:dyDescent="0.3">
      <c r="A1224" s="661">
        <v>32</v>
      </c>
      <c r="B1224" s="662" t="s">
        <v>592</v>
      </c>
      <c r="C1224" s="662" t="s">
        <v>5111</v>
      </c>
      <c r="D1224" s="743" t="s">
        <v>7938</v>
      </c>
      <c r="E1224" s="744" t="s">
        <v>5120</v>
      </c>
      <c r="F1224" s="662" t="s">
        <v>5106</v>
      </c>
      <c r="G1224" s="662" t="s">
        <v>5323</v>
      </c>
      <c r="H1224" s="662" t="s">
        <v>593</v>
      </c>
      <c r="I1224" s="662" t="s">
        <v>5326</v>
      </c>
      <c r="J1224" s="662" t="s">
        <v>2329</v>
      </c>
      <c r="K1224" s="662" t="s">
        <v>1201</v>
      </c>
      <c r="L1224" s="663">
        <v>75.22</v>
      </c>
      <c r="M1224" s="663">
        <v>526.54</v>
      </c>
      <c r="N1224" s="662">
        <v>7</v>
      </c>
      <c r="O1224" s="745">
        <v>5</v>
      </c>
      <c r="P1224" s="663">
        <v>376.1</v>
      </c>
      <c r="Q1224" s="678">
        <v>0.71428571428571441</v>
      </c>
      <c r="R1224" s="662">
        <v>5</v>
      </c>
      <c r="S1224" s="678">
        <v>0.7142857142857143</v>
      </c>
      <c r="T1224" s="745">
        <v>4</v>
      </c>
      <c r="U1224" s="701">
        <v>0.8</v>
      </c>
    </row>
    <row r="1225" spans="1:21" ht="14.4" customHeight="1" x14ac:dyDescent="0.3">
      <c r="A1225" s="661">
        <v>32</v>
      </c>
      <c r="B1225" s="662" t="s">
        <v>592</v>
      </c>
      <c r="C1225" s="662" t="s">
        <v>5111</v>
      </c>
      <c r="D1225" s="743" t="s">
        <v>7938</v>
      </c>
      <c r="E1225" s="744" t="s">
        <v>5120</v>
      </c>
      <c r="F1225" s="662" t="s">
        <v>5106</v>
      </c>
      <c r="G1225" s="662" t="s">
        <v>5323</v>
      </c>
      <c r="H1225" s="662" t="s">
        <v>593</v>
      </c>
      <c r="I1225" s="662" t="s">
        <v>5326</v>
      </c>
      <c r="J1225" s="662" t="s">
        <v>2329</v>
      </c>
      <c r="K1225" s="662" t="s">
        <v>1201</v>
      </c>
      <c r="L1225" s="663">
        <v>50.32</v>
      </c>
      <c r="M1225" s="663">
        <v>50.32</v>
      </c>
      <c r="N1225" s="662">
        <v>1</v>
      </c>
      <c r="O1225" s="745">
        <v>1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32</v>
      </c>
      <c r="B1226" s="662" t="s">
        <v>592</v>
      </c>
      <c r="C1226" s="662" t="s">
        <v>5111</v>
      </c>
      <c r="D1226" s="743" t="s">
        <v>7938</v>
      </c>
      <c r="E1226" s="744" t="s">
        <v>5120</v>
      </c>
      <c r="F1226" s="662" t="s">
        <v>5106</v>
      </c>
      <c r="G1226" s="662" t="s">
        <v>5323</v>
      </c>
      <c r="H1226" s="662" t="s">
        <v>593</v>
      </c>
      <c r="I1226" s="662" t="s">
        <v>5380</v>
      </c>
      <c r="J1226" s="662" t="s">
        <v>2329</v>
      </c>
      <c r="K1226" s="662" t="s">
        <v>780</v>
      </c>
      <c r="L1226" s="663">
        <v>150.43</v>
      </c>
      <c r="M1226" s="663">
        <v>150.43</v>
      </c>
      <c r="N1226" s="662">
        <v>1</v>
      </c>
      <c r="O1226" s="745">
        <v>1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32</v>
      </c>
      <c r="B1227" s="662" t="s">
        <v>592</v>
      </c>
      <c r="C1227" s="662" t="s">
        <v>5111</v>
      </c>
      <c r="D1227" s="743" t="s">
        <v>7938</v>
      </c>
      <c r="E1227" s="744" t="s">
        <v>5120</v>
      </c>
      <c r="F1227" s="662" t="s">
        <v>5106</v>
      </c>
      <c r="G1227" s="662" t="s">
        <v>5323</v>
      </c>
      <c r="H1227" s="662" t="s">
        <v>593</v>
      </c>
      <c r="I1227" s="662" t="s">
        <v>6020</v>
      </c>
      <c r="J1227" s="662" t="s">
        <v>5328</v>
      </c>
      <c r="K1227" s="662" t="s">
        <v>6021</v>
      </c>
      <c r="L1227" s="663">
        <v>136.93</v>
      </c>
      <c r="M1227" s="663">
        <v>410.79</v>
      </c>
      <c r="N1227" s="662">
        <v>3</v>
      </c>
      <c r="O1227" s="745">
        <v>3</v>
      </c>
      <c r="P1227" s="663">
        <v>410.79</v>
      </c>
      <c r="Q1227" s="678">
        <v>1</v>
      </c>
      <c r="R1227" s="662">
        <v>3</v>
      </c>
      <c r="S1227" s="678">
        <v>1</v>
      </c>
      <c r="T1227" s="745">
        <v>3</v>
      </c>
      <c r="U1227" s="701">
        <v>1</v>
      </c>
    </row>
    <row r="1228" spans="1:21" ht="14.4" customHeight="1" x14ac:dyDescent="0.3">
      <c r="A1228" s="661">
        <v>32</v>
      </c>
      <c r="B1228" s="662" t="s">
        <v>592</v>
      </c>
      <c r="C1228" s="662" t="s">
        <v>5111</v>
      </c>
      <c r="D1228" s="743" t="s">
        <v>7938</v>
      </c>
      <c r="E1228" s="744" t="s">
        <v>5120</v>
      </c>
      <c r="F1228" s="662" t="s">
        <v>5106</v>
      </c>
      <c r="G1228" s="662" t="s">
        <v>5323</v>
      </c>
      <c r="H1228" s="662" t="s">
        <v>593</v>
      </c>
      <c r="I1228" s="662" t="s">
        <v>6022</v>
      </c>
      <c r="J1228" s="662" t="s">
        <v>6023</v>
      </c>
      <c r="K1228" s="662" t="s">
        <v>1201</v>
      </c>
      <c r="L1228" s="663">
        <v>136.93</v>
      </c>
      <c r="M1228" s="663">
        <v>547.72</v>
      </c>
      <c r="N1228" s="662">
        <v>4</v>
      </c>
      <c r="O1228" s="745">
        <v>2</v>
      </c>
      <c r="P1228" s="663">
        <v>547.72</v>
      </c>
      <c r="Q1228" s="678">
        <v>1</v>
      </c>
      <c r="R1228" s="662">
        <v>4</v>
      </c>
      <c r="S1228" s="678">
        <v>1</v>
      </c>
      <c r="T1228" s="745">
        <v>2</v>
      </c>
      <c r="U1228" s="701">
        <v>1</v>
      </c>
    </row>
    <row r="1229" spans="1:21" ht="14.4" customHeight="1" x14ac:dyDescent="0.3">
      <c r="A1229" s="661">
        <v>32</v>
      </c>
      <c r="B1229" s="662" t="s">
        <v>592</v>
      </c>
      <c r="C1229" s="662" t="s">
        <v>5111</v>
      </c>
      <c r="D1229" s="743" t="s">
        <v>7938</v>
      </c>
      <c r="E1229" s="744" t="s">
        <v>5120</v>
      </c>
      <c r="F1229" s="662" t="s">
        <v>5106</v>
      </c>
      <c r="G1229" s="662" t="s">
        <v>5323</v>
      </c>
      <c r="H1229" s="662" t="s">
        <v>593</v>
      </c>
      <c r="I1229" s="662" t="s">
        <v>6024</v>
      </c>
      <c r="J1229" s="662" t="s">
        <v>6023</v>
      </c>
      <c r="K1229" s="662" t="s">
        <v>5325</v>
      </c>
      <c r="L1229" s="663">
        <v>0</v>
      </c>
      <c r="M1229" s="663">
        <v>0</v>
      </c>
      <c r="N1229" s="662">
        <v>1</v>
      </c>
      <c r="O1229" s="745">
        <v>0.5</v>
      </c>
      <c r="P1229" s="663">
        <v>0</v>
      </c>
      <c r="Q1229" s="678"/>
      <c r="R1229" s="662">
        <v>1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32</v>
      </c>
      <c r="B1230" s="662" t="s">
        <v>592</v>
      </c>
      <c r="C1230" s="662" t="s">
        <v>5111</v>
      </c>
      <c r="D1230" s="743" t="s">
        <v>7938</v>
      </c>
      <c r="E1230" s="744" t="s">
        <v>5120</v>
      </c>
      <c r="F1230" s="662" t="s">
        <v>5106</v>
      </c>
      <c r="G1230" s="662" t="s">
        <v>6025</v>
      </c>
      <c r="H1230" s="662" t="s">
        <v>593</v>
      </c>
      <c r="I1230" s="662" t="s">
        <v>3601</v>
      </c>
      <c r="J1230" s="662" t="s">
        <v>6026</v>
      </c>
      <c r="K1230" s="662" t="s">
        <v>6027</v>
      </c>
      <c r="L1230" s="663">
        <v>25.12</v>
      </c>
      <c r="M1230" s="663">
        <v>25.12</v>
      </c>
      <c r="N1230" s="662">
        <v>1</v>
      </c>
      <c r="O1230" s="745">
        <v>1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32</v>
      </c>
      <c r="B1231" s="662" t="s">
        <v>592</v>
      </c>
      <c r="C1231" s="662" t="s">
        <v>5111</v>
      </c>
      <c r="D1231" s="743" t="s">
        <v>7938</v>
      </c>
      <c r="E1231" s="744" t="s">
        <v>5120</v>
      </c>
      <c r="F1231" s="662" t="s">
        <v>5106</v>
      </c>
      <c r="G1231" s="662" t="s">
        <v>5330</v>
      </c>
      <c r="H1231" s="662" t="s">
        <v>2438</v>
      </c>
      <c r="I1231" s="662" t="s">
        <v>2755</v>
      </c>
      <c r="J1231" s="662" t="s">
        <v>2756</v>
      </c>
      <c r="K1231" s="662" t="s">
        <v>3488</v>
      </c>
      <c r="L1231" s="663">
        <v>1427.23</v>
      </c>
      <c r="M1231" s="663">
        <v>14272.3</v>
      </c>
      <c r="N1231" s="662">
        <v>10</v>
      </c>
      <c r="O1231" s="745">
        <v>4.5</v>
      </c>
      <c r="P1231" s="663">
        <v>11417.84</v>
      </c>
      <c r="Q1231" s="678">
        <v>0.8</v>
      </c>
      <c r="R1231" s="662">
        <v>8</v>
      </c>
      <c r="S1231" s="678">
        <v>0.8</v>
      </c>
      <c r="T1231" s="745">
        <v>3.5</v>
      </c>
      <c r="U1231" s="701">
        <v>0.77777777777777779</v>
      </c>
    </row>
    <row r="1232" spans="1:21" ht="14.4" customHeight="1" x14ac:dyDescent="0.3">
      <c r="A1232" s="661">
        <v>32</v>
      </c>
      <c r="B1232" s="662" t="s">
        <v>592</v>
      </c>
      <c r="C1232" s="662" t="s">
        <v>5111</v>
      </c>
      <c r="D1232" s="743" t="s">
        <v>7938</v>
      </c>
      <c r="E1232" s="744" t="s">
        <v>5120</v>
      </c>
      <c r="F1232" s="662" t="s">
        <v>5106</v>
      </c>
      <c r="G1232" s="662" t="s">
        <v>5331</v>
      </c>
      <c r="H1232" s="662" t="s">
        <v>593</v>
      </c>
      <c r="I1232" s="662" t="s">
        <v>5332</v>
      </c>
      <c r="J1232" s="662" t="s">
        <v>1294</v>
      </c>
      <c r="K1232" s="662" t="s">
        <v>780</v>
      </c>
      <c r="L1232" s="663">
        <v>0</v>
      </c>
      <c r="M1232" s="663">
        <v>0</v>
      </c>
      <c r="N1232" s="662">
        <v>4</v>
      </c>
      <c r="O1232" s="745">
        <v>2.5</v>
      </c>
      <c r="P1232" s="663">
        <v>0</v>
      </c>
      <c r="Q1232" s="678"/>
      <c r="R1232" s="662">
        <v>4</v>
      </c>
      <c r="S1232" s="678">
        <v>1</v>
      </c>
      <c r="T1232" s="745">
        <v>2.5</v>
      </c>
      <c r="U1232" s="701">
        <v>1</v>
      </c>
    </row>
    <row r="1233" spans="1:21" ht="14.4" customHeight="1" x14ac:dyDescent="0.3">
      <c r="A1233" s="661">
        <v>32</v>
      </c>
      <c r="B1233" s="662" t="s">
        <v>592</v>
      </c>
      <c r="C1233" s="662" t="s">
        <v>5111</v>
      </c>
      <c r="D1233" s="743" t="s">
        <v>7938</v>
      </c>
      <c r="E1233" s="744" t="s">
        <v>5120</v>
      </c>
      <c r="F1233" s="662" t="s">
        <v>5106</v>
      </c>
      <c r="G1233" s="662" t="s">
        <v>5331</v>
      </c>
      <c r="H1233" s="662" t="s">
        <v>593</v>
      </c>
      <c r="I1233" s="662" t="s">
        <v>1293</v>
      </c>
      <c r="J1233" s="662" t="s">
        <v>1294</v>
      </c>
      <c r="K1233" s="662" t="s">
        <v>1295</v>
      </c>
      <c r="L1233" s="663">
        <v>271.94</v>
      </c>
      <c r="M1233" s="663">
        <v>3807.16</v>
      </c>
      <c r="N1233" s="662">
        <v>14</v>
      </c>
      <c r="O1233" s="745">
        <v>9.5</v>
      </c>
      <c r="P1233" s="663">
        <v>2175.52</v>
      </c>
      <c r="Q1233" s="678">
        <v>0.5714285714285714</v>
      </c>
      <c r="R1233" s="662">
        <v>8</v>
      </c>
      <c r="S1233" s="678">
        <v>0.5714285714285714</v>
      </c>
      <c r="T1233" s="745">
        <v>5</v>
      </c>
      <c r="U1233" s="701">
        <v>0.52631578947368418</v>
      </c>
    </row>
    <row r="1234" spans="1:21" ht="14.4" customHeight="1" x14ac:dyDescent="0.3">
      <c r="A1234" s="661">
        <v>32</v>
      </c>
      <c r="B1234" s="662" t="s">
        <v>592</v>
      </c>
      <c r="C1234" s="662" t="s">
        <v>5111</v>
      </c>
      <c r="D1234" s="743" t="s">
        <v>7938</v>
      </c>
      <c r="E1234" s="744" t="s">
        <v>5120</v>
      </c>
      <c r="F1234" s="662" t="s">
        <v>5106</v>
      </c>
      <c r="G1234" s="662" t="s">
        <v>5331</v>
      </c>
      <c r="H1234" s="662" t="s">
        <v>593</v>
      </c>
      <c r="I1234" s="662" t="s">
        <v>6028</v>
      </c>
      <c r="J1234" s="662" t="s">
        <v>1024</v>
      </c>
      <c r="K1234" s="662" t="s">
        <v>5876</v>
      </c>
      <c r="L1234" s="663">
        <v>0</v>
      </c>
      <c r="M1234" s="663">
        <v>0</v>
      </c>
      <c r="N1234" s="662">
        <v>1</v>
      </c>
      <c r="O1234" s="745">
        <v>0.5</v>
      </c>
      <c r="P1234" s="663">
        <v>0</v>
      </c>
      <c r="Q1234" s="678"/>
      <c r="R1234" s="662">
        <v>1</v>
      </c>
      <c r="S1234" s="678">
        <v>1</v>
      </c>
      <c r="T1234" s="745">
        <v>0.5</v>
      </c>
      <c r="U1234" s="701">
        <v>1</v>
      </c>
    </row>
    <row r="1235" spans="1:21" ht="14.4" customHeight="1" x14ac:dyDescent="0.3">
      <c r="A1235" s="661">
        <v>32</v>
      </c>
      <c r="B1235" s="662" t="s">
        <v>592</v>
      </c>
      <c r="C1235" s="662" t="s">
        <v>5111</v>
      </c>
      <c r="D1235" s="743" t="s">
        <v>7938</v>
      </c>
      <c r="E1235" s="744" t="s">
        <v>5120</v>
      </c>
      <c r="F1235" s="662" t="s">
        <v>5106</v>
      </c>
      <c r="G1235" s="662" t="s">
        <v>5331</v>
      </c>
      <c r="H1235" s="662" t="s">
        <v>593</v>
      </c>
      <c r="I1235" s="662" t="s">
        <v>1023</v>
      </c>
      <c r="J1235" s="662" t="s">
        <v>1024</v>
      </c>
      <c r="K1235" s="662" t="s">
        <v>1025</v>
      </c>
      <c r="L1235" s="663">
        <v>151.62</v>
      </c>
      <c r="M1235" s="663">
        <v>606.48</v>
      </c>
      <c r="N1235" s="662">
        <v>4</v>
      </c>
      <c r="O1235" s="745">
        <v>2.5</v>
      </c>
      <c r="P1235" s="663">
        <v>606.48</v>
      </c>
      <c r="Q1235" s="678">
        <v>1</v>
      </c>
      <c r="R1235" s="662">
        <v>4</v>
      </c>
      <c r="S1235" s="678">
        <v>1</v>
      </c>
      <c r="T1235" s="745">
        <v>2.5</v>
      </c>
      <c r="U1235" s="701">
        <v>1</v>
      </c>
    </row>
    <row r="1236" spans="1:21" ht="14.4" customHeight="1" x14ac:dyDescent="0.3">
      <c r="A1236" s="661">
        <v>32</v>
      </c>
      <c r="B1236" s="662" t="s">
        <v>592</v>
      </c>
      <c r="C1236" s="662" t="s">
        <v>5111</v>
      </c>
      <c r="D1236" s="743" t="s">
        <v>7938</v>
      </c>
      <c r="E1236" s="744" t="s">
        <v>5120</v>
      </c>
      <c r="F1236" s="662" t="s">
        <v>5106</v>
      </c>
      <c r="G1236" s="662" t="s">
        <v>5331</v>
      </c>
      <c r="H1236" s="662" t="s">
        <v>593</v>
      </c>
      <c r="I1236" s="662" t="s">
        <v>6029</v>
      </c>
      <c r="J1236" s="662" t="s">
        <v>1024</v>
      </c>
      <c r="K1236" s="662" t="s">
        <v>6030</v>
      </c>
      <c r="L1236" s="663">
        <v>0</v>
      </c>
      <c r="M1236" s="663">
        <v>0</v>
      </c>
      <c r="N1236" s="662">
        <v>1</v>
      </c>
      <c r="O1236" s="745">
        <v>1</v>
      </c>
      <c r="P1236" s="663"/>
      <c r="Q1236" s="678"/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32</v>
      </c>
      <c r="B1237" s="662" t="s">
        <v>592</v>
      </c>
      <c r="C1237" s="662" t="s">
        <v>5111</v>
      </c>
      <c r="D1237" s="743" t="s">
        <v>7938</v>
      </c>
      <c r="E1237" s="744" t="s">
        <v>5120</v>
      </c>
      <c r="F1237" s="662" t="s">
        <v>5106</v>
      </c>
      <c r="G1237" s="662" t="s">
        <v>5331</v>
      </c>
      <c r="H1237" s="662" t="s">
        <v>593</v>
      </c>
      <c r="I1237" s="662" t="s">
        <v>1630</v>
      </c>
      <c r="J1237" s="662" t="s">
        <v>5579</v>
      </c>
      <c r="K1237" s="662" t="s">
        <v>1025</v>
      </c>
      <c r="L1237" s="663">
        <v>0</v>
      </c>
      <c r="M1237" s="663">
        <v>0</v>
      </c>
      <c r="N1237" s="662">
        <v>1</v>
      </c>
      <c r="O1237" s="745">
        <v>0.5</v>
      </c>
      <c r="P1237" s="663">
        <v>0</v>
      </c>
      <c r="Q1237" s="678"/>
      <c r="R1237" s="662">
        <v>1</v>
      </c>
      <c r="S1237" s="678">
        <v>1</v>
      </c>
      <c r="T1237" s="745">
        <v>0.5</v>
      </c>
      <c r="U1237" s="701">
        <v>1</v>
      </c>
    </row>
    <row r="1238" spans="1:21" ht="14.4" customHeight="1" x14ac:dyDescent="0.3">
      <c r="A1238" s="661">
        <v>32</v>
      </c>
      <c r="B1238" s="662" t="s">
        <v>592</v>
      </c>
      <c r="C1238" s="662" t="s">
        <v>5111</v>
      </c>
      <c r="D1238" s="743" t="s">
        <v>7938</v>
      </c>
      <c r="E1238" s="744" t="s">
        <v>5120</v>
      </c>
      <c r="F1238" s="662" t="s">
        <v>5106</v>
      </c>
      <c r="G1238" s="662" t="s">
        <v>5331</v>
      </c>
      <c r="H1238" s="662" t="s">
        <v>593</v>
      </c>
      <c r="I1238" s="662" t="s">
        <v>5480</v>
      </c>
      <c r="J1238" s="662" t="s">
        <v>1024</v>
      </c>
      <c r="K1238" s="662" t="s">
        <v>5481</v>
      </c>
      <c r="L1238" s="663">
        <v>0</v>
      </c>
      <c r="M1238" s="663">
        <v>0</v>
      </c>
      <c r="N1238" s="662">
        <v>1</v>
      </c>
      <c r="O1238" s="745">
        <v>1</v>
      </c>
      <c r="P1238" s="663">
        <v>0</v>
      </c>
      <c r="Q1238" s="678"/>
      <c r="R1238" s="662">
        <v>1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32</v>
      </c>
      <c r="B1239" s="662" t="s">
        <v>592</v>
      </c>
      <c r="C1239" s="662" t="s">
        <v>5111</v>
      </c>
      <c r="D1239" s="743" t="s">
        <v>7938</v>
      </c>
      <c r="E1239" s="744" t="s">
        <v>5120</v>
      </c>
      <c r="F1239" s="662" t="s">
        <v>5106</v>
      </c>
      <c r="G1239" s="662" t="s">
        <v>5334</v>
      </c>
      <c r="H1239" s="662" t="s">
        <v>2438</v>
      </c>
      <c r="I1239" s="662" t="s">
        <v>2651</v>
      </c>
      <c r="J1239" s="662" t="s">
        <v>4809</v>
      </c>
      <c r="K1239" s="662" t="s">
        <v>4810</v>
      </c>
      <c r="L1239" s="663">
        <v>120.61</v>
      </c>
      <c r="M1239" s="663">
        <v>1567.9299999999998</v>
      </c>
      <c r="N1239" s="662">
        <v>13</v>
      </c>
      <c r="O1239" s="745">
        <v>11.5</v>
      </c>
      <c r="P1239" s="663">
        <v>1326.7099999999998</v>
      </c>
      <c r="Q1239" s="678">
        <v>0.84615384615384615</v>
      </c>
      <c r="R1239" s="662">
        <v>11</v>
      </c>
      <c r="S1239" s="678">
        <v>0.84615384615384615</v>
      </c>
      <c r="T1239" s="745">
        <v>9.5</v>
      </c>
      <c r="U1239" s="701">
        <v>0.82608695652173914</v>
      </c>
    </row>
    <row r="1240" spans="1:21" ht="14.4" customHeight="1" x14ac:dyDescent="0.3">
      <c r="A1240" s="661">
        <v>32</v>
      </c>
      <c r="B1240" s="662" t="s">
        <v>592</v>
      </c>
      <c r="C1240" s="662" t="s">
        <v>5111</v>
      </c>
      <c r="D1240" s="743" t="s">
        <v>7938</v>
      </c>
      <c r="E1240" s="744" t="s">
        <v>5120</v>
      </c>
      <c r="F1240" s="662" t="s">
        <v>5106</v>
      </c>
      <c r="G1240" s="662" t="s">
        <v>5334</v>
      </c>
      <c r="H1240" s="662" t="s">
        <v>2438</v>
      </c>
      <c r="I1240" s="662" t="s">
        <v>6031</v>
      </c>
      <c r="J1240" s="662" t="s">
        <v>6032</v>
      </c>
      <c r="K1240" s="662" t="s">
        <v>1183</v>
      </c>
      <c r="L1240" s="663">
        <v>184.74</v>
      </c>
      <c r="M1240" s="663">
        <v>554.22</v>
      </c>
      <c r="N1240" s="662">
        <v>3</v>
      </c>
      <c r="O1240" s="745">
        <v>2.5</v>
      </c>
      <c r="P1240" s="663">
        <v>554.22</v>
      </c>
      <c r="Q1240" s="678">
        <v>1</v>
      </c>
      <c r="R1240" s="662">
        <v>3</v>
      </c>
      <c r="S1240" s="678">
        <v>1</v>
      </c>
      <c r="T1240" s="745">
        <v>2.5</v>
      </c>
      <c r="U1240" s="701">
        <v>1</v>
      </c>
    </row>
    <row r="1241" spans="1:21" ht="14.4" customHeight="1" x14ac:dyDescent="0.3">
      <c r="A1241" s="661">
        <v>32</v>
      </c>
      <c r="B1241" s="662" t="s">
        <v>592</v>
      </c>
      <c r="C1241" s="662" t="s">
        <v>5111</v>
      </c>
      <c r="D1241" s="743" t="s">
        <v>7938</v>
      </c>
      <c r="E1241" s="744" t="s">
        <v>5120</v>
      </c>
      <c r="F1241" s="662" t="s">
        <v>5106</v>
      </c>
      <c r="G1241" s="662" t="s">
        <v>5583</v>
      </c>
      <c r="H1241" s="662" t="s">
        <v>593</v>
      </c>
      <c r="I1241" s="662" t="s">
        <v>6033</v>
      </c>
      <c r="J1241" s="662" t="s">
        <v>5668</v>
      </c>
      <c r="K1241" s="662" t="s">
        <v>5085</v>
      </c>
      <c r="L1241" s="663">
        <v>0</v>
      </c>
      <c r="M1241" s="663">
        <v>0</v>
      </c>
      <c r="N1241" s="662">
        <v>2</v>
      </c>
      <c r="O1241" s="745">
        <v>2</v>
      </c>
      <c r="P1241" s="663">
        <v>0</v>
      </c>
      <c r="Q1241" s="678"/>
      <c r="R1241" s="662">
        <v>1</v>
      </c>
      <c r="S1241" s="678">
        <v>0.5</v>
      </c>
      <c r="T1241" s="745">
        <v>1</v>
      </c>
      <c r="U1241" s="701">
        <v>0.5</v>
      </c>
    </row>
    <row r="1242" spans="1:21" ht="14.4" customHeight="1" x14ac:dyDescent="0.3">
      <c r="A1242" s="661">
        <v>32</v>
      </c>
      <c r="B1242" s="662" t="s">
        <v>592</v>
      </c>
      <c r="C1242" s="662" t="s">
        <v>5111</v>
      </c>
      <c r="D1242" s="743" t="s">
        <v>7938</v>
      </c>
      <c r="E1242" s="744" t="s">
        <v>5120</v>
      </c>
      <c r="F1242" s="662" t="s">
        <v>5106</v>
      </c>
      <c r="G1242" s="662" t="s">
        <v>5583</v>
      </c>
      <c r="H1242" s="662" t="s">
        <v>593</v>
      </c>
      <c r="I1242" s="662" t="s">
        <v>6034</v>
      </c>
      <c r="J1242" s="662" t="s">
        <v>5668</v>
      </c>
      <c r="K1242" s="662" t="s">
        <v>5085</v>
      </c>
      <c r="L1242" s="663">
        <v>0</v>
      </c>
      <c r="M1242" s="663">
        <v>0</v>
      </c>
      <c r="N1242" s="662">
        <v>2</v>
      </c>
      <c r="O1242" s="745">
        <v>2</v>
      </c>
      <c r="P1242" s="663">
        <v>0</v>
      </c>
      <c r="Q1242" s="678"/>
      <c r="R1242" s="662">
        <v>1</v>
      </c>
      <c r="S1242" s="678">
        <v>0.5</v>
      </c>
      <c r="T1242" s="745">
        <v>1</v>
      </c>
      <c r="U1242" s="701">
        <v>0.5</v>
      </c>
    </row>
    <row r="1243" spans="1:21" ht="14.4" customHeight="1" x14ac:dyDescent="0.3">
      <c r="A1243" s="661">
        <v>32</v>
      </c>
      <c r="B1243" s="662" t="s">
        <v>592</v>
      </c>
      <c r="C1243" s="662" t="s">
        <v>5111</v>
      </c>
      <c r="D1243" s="743" t="s">
        <v>7938</v>
      </c>
      <c r="E1243" s="744" t="s">
        <v>5120</v>
      </c>
      <c r="F1243" s="662" t="s">
        <v>5106</v>
      </c>
      <c r="G1243" s="662" t="s">
        <v>5583</v>
      </c>
      <c r="H1243" s="662" t="s">
        <v>593</v>
      </c>
      <c r="I1243" s="662" t="s">
        <v>5764</v>
      </c>
      <c r="J1243" s="662" t="s">
        <v>5668</v>
      </c>
      <c r="K1243" s="662" t="s">
        <v>2244</v>
      </c>
      <c r="L1243" s="663">
        <v>0</v>
      </c>
      <c r="M1243" s="663">
        <v>0</v>
      </c>
      <c r="N1243" s="662">
        <v>7</v>
      </c>
      <c r="O1243" s="745">
        <v>6.5</v>
      </c>
      <c r="P1243" s="663">
        <v>0</v>
      </c>
      <c r="Q1243" s="678"/>
      <c r="R1243" s="662">
        <v>3</v>
      </c>
      <c r="S1243" s="678">
        <v>0.42857142857142855</v>
      </c>
      <c r="T1243" s="745">
        <v>3</v>
      </c>
      <c r="U1243" s="701">
        <v>0.46153846153846156</v>
      </c>
    </row>
    <row r="1244" spans="1:21" ht="14.4" customHeight="1" x14ac:dyDescent="0.3">
      <c r="A1244" s="661">
        <v>32</v>
      </c>
      <c r="B1244" s="662" t="s">
        <v>592</v>
      </c>
      <c r="C1244" s="662" t="s">
        <v>5111</v>
      </c>
      <c r="D1244" s="743" t="s">
        <v>7938</v>
      </c>
      <c r="E1244" s="744" t="s">
        <v>5120</v>
      </c>
      <c r="F1244" s="662" t="s">
        <v>5106</v>
      </c>
      <c r="G1244" s="662" t="s">
        <v>5583</v>
      </c>
      <c r="H1244" s="662" t="s">
        <v>593</v>
      </c>
      <c r="I1244" s="662" t="s">
        <v>6035</v>
      </c>
      <c r="J1244" s="662" t="s">
        <v>5668</v>
      </c>
      <c r="K1244" s="662" t="s">
        <v>2244</v>
      </c>
      <c r="L1244" s="663">
        <v>0</v>
      </c>
      <c r="M1244" s="663">
        <v>0</v>
      </c>
      <c r="N1244" s="662">
        <v>6</v>
      </c>
      <c r="O1244" s="745">
        <v>5</v>
      </c>
      <c r="P1244" s="663">
        <v>0</v>
      </c>
      <c r="Q1244" s="678"/>
      <c r="R1244" s="662">
        <v>3</v>
      </c>
      <c r="S1244" s="678">
        <v>0.5</v>
      </c>
      <c r="T1244" s="745">
        <v>2</v>
      </c>
      <c r="U1244" s="701">
        <v>0.4</v>
      </c>
    </row>
    <row r="1245" spans="1:21" ht="14.4" customHeight="1" x14ac:dyDescent="0.3">
      <c r="A1245" s="661">
        <v>32</v>
      </c>
      <c r="B1245" s="662" t="s">
        <v>592</v>
      </c>
      <c r="C1245" s="662" t="s">
        <v>5111</v>
      </c>
      <c r="D1245" s="743" t="s">
        <v>7938</v>
      </c>
      <c r="E1245" s="744" t="s">
        <v>5120</v>
      </c>
      <c r="F1245" s="662" t="s">
        <v>5106</v>
      </c>
      <c r="G1245" s="662" t="s">
        <v>5583</v>
      </c>
      <c r="H1245" s="662" t="s">
        <v>593</v>
      </c>
      <c r="I1245" s="662" t="s">
        <v>6036</v>
      </c>
      <c r="J1245" s="662" t="s">
        <v>6037</v>
      </c>
      <c r="K1245" s="662" t="s">
        <v>5085</v>
      </c>
      <c r="L1245" s="663">
        <v>0</v>
      </c>
      <c r="M1245" s="663">
        <v>0</v>
      </c>
      <c r="N1245" s="662">
        <v>2</v>
      </c>
      <c r="O1245" s="745">
        <v>1.5</v>
      </c>
      <c r="P1245" s="663">
        <v>0</v>
      </c>
      <c r="Q1245" s="678"/>
      <c r="R1245" s="662">
        <v>1</v>
      </c>
      <c r="S1245" s="678">
        <v>0.5</v>
      </c>
      <c r="T1245" s="745">
        <v>0.5</v>
      </c>
      <c r="U1245" s="701">
        <v>0.33333333333333331</v>
      </c>
    </row>
    <row r="1246" spans="1:21" ht="14.4" customHeight="1" x14ac:dyDescent="0.3">
      <c r="A1246" s="661">
        <v>32</v>
      </c>
      <c r="B1246" s="662" t="s">
        <v>592</v>
      </c>
      <c r="C1246" s="662" t="s">
        <v>5111</v>
      </c>
      <c r="D1246" s="743" t="s">
        <v>7938</v>
      </c>
      <c r="E1246" s="744" t="s">
        <v>5120</v>
      </c>
      <c r="F1246" s="662" t="s">
        <v>5106</v>
      </c>
      <c r="G1246" s="662" t="s">
        <v>5583</v>
      </c>
      <c r="H1246" s="662" t="s">
        <v>593</v>
      </c>
      <c r="I1246" s="662" t="s">
        <v>6038</v>
      </c>
      <c r="J1246" s="662" t="s">
        <v>6037</v>
      </c>
      <c r="K1246" s="662" t="s">
        <v>2244</v>
      </c>
      <c r="L1246" s="663">
        <v>0</v>
      </c>
      <c r="M1246" s="663">
        <v>0</v>
      </c>
      <c r="N1246" s="662">
        <v>1</v>
      </c>
      <c r="O1246" s="745">
        <v>0.5</v>
      </c>
      <c r="P1246" s="663"/>
      <c r="Q1246" s="678"/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32</v>
      </c>
      <c r="B1247" s="662" t="s">
        <v>592</v>
      </c>
      <c r="C1247" s="662" t="s">
        <v>5111</v>
      </c>
      <c r="D1247" s="743" t="s">
        <v>7938</v>
      </c>
      <c r="E1247" s="744" t="s">
        <v>5120</v>
      </c>
      <c r="F1247" s="662" t="s">
        <v>5106</v>
      </c>
      <c r="G1247" s="662" t="s">
        <v>5583</v>
      </c>
      <c r="H1247" s="662" t="s">
        <v>593</v>
      </c>
      <c r="I1247" s="662" t="s">
        <v>6039</v>
      </c>
      <c r="J1247" s="662" t="s">
        <v>3870</v>
      </c>
      <c r="K1247" s="662" t="s">
        <v>2244</v>
      </c>
      <c r="L1247" s="663">
        <v>0</v>
      </c>
      <c r="M1247" s="663">
        <v>0</v>
      </c>
      <c r="N1247" s="662">
        <v>1</v>
      </c>
      <c r="O1247" s="745">
        <v>1</v>
      </c>
      <c r="P1247" s="663"/>
      <c r="Q1247" s="678"/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32</v>
      </c>
      <c r="B1248" s="662" t="s">
        <v>592</v>
      </c>
      <c r="C1248" s="662" t="s">
        <v>5111</v>
      </c>
      <c r="D1248" s="743" t="s">
        <v>7938</v>
      </c>
      <c r="E1248" s="744" t="s">
        <v>5120</v>
      </c>
      <c r="F1248" s="662" t="s">
        <v>5106</v>
      </c>
      <c r="G1248" s="662" t="s">
        <v>5583</v>
      </c>
      <c r="H1248" s="662" t="s">
        <v>593</v>
      </c>
      <c r="I1248" s="662" t="s">
        <v>2242</v>
      </c>
      <c r="J1248" s="662" t="s">
        <v>2243</v>
      </c>
      <c r="K1248" s="662" t="s">
        <v>2244</v>
      </c>
      <c r="L1248" s="663">
        <v>0</v>
      </c>
      <c r="M1248" s="663">
        <v>0</v>
      </c>
      <c r="N1248" s="662">
        <v>2</v>
      </c>
      <c r="O1248" s="745">
        <v>0.5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32</v>
      </c>
      <c r="B1249" s="662" t="s">
        <v>592</v>
      </c>
      <c r="C1249" s="662" t="s">
        <v>5111</v>
      </c>
      <c r="D1249" s="743" t="s">
        <v>7938</v>
      </c>
      <c r="E1249" s="744" t="s">
        <v>5120</v>
      </c>
      <c r="F1249" s="662" t="s">
        <v>5106</v>
      </c>
      <c r="G1249" s="662" t="s">
        <v>6040</v>
      </c>
      <c r="H1249" s="662" t="s">
        <v>593</v>
      </c>
      <c r="I1249" s="662" t="s">
        <v>6041</v>
      </c>
      <c r="J1249" s="662" t="s">
        <v>6042</v>
      </c>
      <c r="K1249" s="662" t="s">
        <v>6043</v>
      </c>
      <c r="L1249" s="663">
        <v>143.34</v>
      </c>
      <c r="M1249" s="663">
        <v>143.34</v>
      </c>
      <c r="N1249" s="662">
        <v>1</v>
      </c>
      <c r="O1249" s="745">
        <v>0.5</v>
      </c>
      <c r="P1249" s="663"/>
      <c r="Q1249" s="678">
        <v>0</v>
      </c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32</v>
      </c>
      <c r="B1250" s="662" t="s">
        <v>592</v>
      </c>
      <c r="C1250" s="662" t="s">
        <v>5111</v>
      </c>
      <c r="D1250" s="743" t="s">
        <v>7938</v>
      </c>
      <c r="E1250" s="744" t="s">
        <v>5120</v>
      </c>
      <c r="F1250" s="662" t="s">
        <v>5106</v>
      </c>
      <c r="G1250" s="662" t="s">
        <v>5669</v>
      </c>
      <c r="H1250" s="662" t="s">
        <v>593</v>
      </c>
      <c r="I1250" s="662" t="s">
        <v>5670</v>
      </c>
      <c r="J1250" s="662" t="s">
        <v>5671</v>
      </c>
      <c r="K1250" s="662" t="s">
        <v>5672</v>
      </c>
      <c r="L1250" s="663">
        <v>0</v>
      </c>
      <c r="M1250" s="663">
        <v>0</v>
      </c>
      <c r="N1250" s="662">
        <v>2</v>
      </c>
      <c r="O1250" s="745">
        <v>1</v>
      </c>
      <c r="P1250" s="663">
        <v>0</v>
      </c>
      <c r="Q1250" s="678"/>
      <c r="R1250" s="662">
        <v>2</v>
      </c>
      <c r="S1250" s="678">
        <v>1</v>
      </c>
      <c r="T1250" s="745">
        <v>1</v>
      </c>
      <c r="U1250" s="701">
        <v>1</v>
      </c>
    </row>
    <row r="1251" spans="1:21" ht="14.4" customHeight="1" x14ac:dyDescent="0.3">
      <c r="A1251" s="661">
        <v>32</v>
      </c>
      <c r="B1251" s="662" t="s">
        <v>592</v>
      </c>
      <c r="C1251" s="662" t="s">
        <v>5111</v>
      </c>
      <c r="D1251" s="743" t="s">
        <v>7938</v>
      </c>
      <c r="E1251" s="744" t="s">
        <v>5120</v>
      </c>
      <c r="F1251" s="662" t="s">
        <v>5106</v>
      </c>
      <c r="G1251" s="662" t="s">
        <v>6044</v>
      </c>
      <c r="H1251" s="662" t="s">
        <v>2438</v>
      </c>
      <c r="I1251" s="662" t="s">
        <v>6045</v>
      </c>
      <c r="J1251" s="662" t="s">
        <v>6046</v>
      </c>
      <c r="K1251" s="662" t="s">
        <v>6047</v>
      </c>
      <c r="L1251" s="663">
        <v>0</v>
      </c>
      <c r="M1251" s="663">
        <v>0</v>
      </c>
      <c r="N1251" s="662">
        <v>1</v>
      </c>
      <c r="O1251" s="745">
        <v>0.5</v>
      </c>
      <c r="P1251" s="663">
        <v>0</v>
      </c>
      <c r="Q1251" s="678"/>
      <c r="R1251" s="662">
        <v>1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32</v>
      </c>
      <c r="B1252" s="662" t="s">
        <v>592</v>
      </c>
      <c r="C1252" s="662" t="s">
        <v>5111</v>
      </c>
      <c r="D1252" s="743" t="s">
        <v>7938</v>
      </c>
      <c r="E1252" s="744" t="s">
        <v>5120</v>
      </c>
      <c r="F1252" s="662" t="s">
        <v>5107</v>
      </c>
      <c r="G1252" s="662" t="s">
        <v>5249</v>
      </c>
      <c r="H1252" s="662" t="s">
        <v>593</v>
      </c>
      <c r="I1252" s="662" t="s">
        <v>5382</v>
      </c>
      <c r="J1252" s="662" t="s">
        <v>5251</v>
      </c>
      <c r="K1252" s="662"/>
      <c r="L1252" s="663">
        <v>0</v>
      </c>
      <c r="M1252" s="663">
        <v>0</v>
      </c>
      <c r="N1252" s="662">
        <v>109</v>
      </c>
      <c r="O1252" s="745">
        <v>109</v>
      </c>
      <c r="P1252" s="663">
        <v>0</v>
      </c>
      <c r="Q1252" s="678"/>
      <c r="R1252" s="662">
        <v>102</v>
      </c>
      <c r="S1252" s="678">
        <v>0.93577981651376152</v>
      </c>
      <c r="T1252" s="745">
        <v>102</v>
      </c>
      <c r="U1252" s="701">
        <v>0.93577981651376152</v>
      </c>
    </row>
    <row r="1253" spans="1:21" ht="14.4" customHeight="1" x14ac:dyDescent="0.3">
      <c r="A1253" s="661">
        <v>32</v>
      </c>
      <c r="B1253" s="662" t="s">
        <v>592</v>
      </c>
      <c r="C1253" s="662" t="s">
        <v>5111</v>
      </c>
      <c r="D1253" s="743" t="s">
        <v>7938</v>
      </c>
      <c r="E1253" s="744" t="s">
        <v>5120</v>
      </c>
      <c r="F1253" s="662" t="s">
        <v>5107</v>
      </c>
      <c r="G1253" s="662" t="s">
        <v>5249</v>
      </c>
      <c r="H1253" s="662" t="s">
        <v>593</v>
      </c>
      <c r="I1253" s="662" t="s">
        <v>5383</v>
      </c>
      <c r="J1253" s="662" t="s">
        <v>5251</v>
      </c>
      <c r="K1253" s="662"/>
      <c r="L1253" s="663">
        <v>0</v>
      </c>
      <c r="M1253" s="663">
        <v>0</v>
      </c>
      <c r="N1253" s="662">
        <v>3</v>
      </c>
      <c r="O1253" s="745">
        <v>3</v>
      </c>
      <c r="P1253" s="663">
        <v>0</v>
      </c>
      <c r="Q1253" s="678"/>
      <c r="R1253" s="662">
        <v>3</v>
      </c>
      <c r="S1253" s="678">
        <v>1</v>
      </c>
      <c r="T1253" s="745">
        <v>3</v>
      </c>
      <c r="U1253" s="701">
        <v>1</v>
      </c>
    </row>
    <row r="1254" spans="1:21" ht="14.4" customHeight="1" x14ac:dyDescent="0.3">
      <c r="A1254" s="661">
        <v>32</v>
      </c>
      <c r="B1254" s="662" t="s">
        <v>592</v>
      </c>
      <c r="C1254" s="662" t="s">
        <v>5111</v>
      </c>
      <c r="D1254" s="743" t="s">
        <v>7938</v>
      </c>
      <c r="E1254" s="744" t="s">
        <v>5120</v>
      </c>
      <c r="F1254" s="662" t="s">
        <v>5107</v>
      </c>
      <c r="G1254" s="662" t="s">
        <v>5249</v>
      </c>
      <c r="H1254" s="662" t="s">
        <v>593</v>
      </c>
      <c r="I1254" s="662" t="s">
        <v>5250</v>
      </c>
      <c r="J1254" s="662" t="s">
        <v>5251</v>
      </c>
      <c r="K1254" s="662"/>
      <c r="L1254" s="663">
        <v>0</v>
      </c>
      <c r="M1254" s="663">
        <v>0</v>
      </c>
      <c r="N1254" s="662">
        <v>1</v>
      </c>
      <c r="O1254" s="745">
        <v>1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32</v>
      </c>
      <c r="B1255" s="662" t="s">
        <v>592</v>
      </c>
      <c r="C1255" s="662" t="s">
        <v>5111</v>
      </c>
      <c r="D1255" s="743" t="s">
        <v>7938</v>
      </c>
      <c r="E1255" s="744" t="s">
        <v>5121</v>
      </c>
      <c r="F1255" s="662" t="s">
        <v>5106</v>
      </c>
      <c r="G1255" s="662" t="s">
        <v>5765</v>
      </c>
      <c r="H1255" s="662" t="s">
        <v>593</v>
      </c>
      <c r="I1255" s="662" t="s">
        <v>6048</v>
      </c>
      <c r="J1255" s="662" t="s">
        <v>5767</v>
      </c>
      <c r="K1255" s="662" t="s">
        <v>5089</v>
      </c>
      <c r="L1255" s="663">
        <v>96.84</v>
      </c>
      <c r="M1255" s="663">
        <v>96.84</v>
      </c>
      <c r="N1255" s="662">
        <v>1</v>
      </c>
      <c r="O1255" s="745">
        <v>0.5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32</v>
      </c>
      <c r="B1256" s="662" t="s">
        <v>592</v>
      </c>
      <c r="C1256" s="662" t="s">
        <v>5111</v>
      </c>
      <c r="D1256" s="743" t="s">
        <v>7938</v>
      </c>
      <c r="E1256" s="744" t="s">
        <v>5121</v>
      </c>
      <c r="F1256" s="662" t="s">
        <v>5106</v>
      </c>
      <c r="G1256" s="662" t="s">
        <v>5184</v>
      </c>
      <c r="H1256" s="662" t="s">
        <v>593</v>
      </c>
      <c r="I1256" s="662" t="s">
        <v>6049</v>
      </c>
      <c r="J1256" s="662" t="s">
        <v>922</v>
      </c>
      <c r="K1256" s="662" t="s">
        <v>6050</v>
      </c>
      <c r="L1256" s="663">
        <v>0</v>
      </c>
      <c r="M1256" s="663">
        <v>0</v>
      </c>
      <c r="N1256" s="662">
        <v>1</v>
      </c>
      <c r="O1256" s="745">
        <v>0.5</v>
      </c>
      <c r="P1256" s="663"/>
      <c r="Q1256" s="678"/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32</v>
      </c>
      <c r="B1257" s="662" t="s">
        <v>592</v>
      </c>
      <c r="C1257" s="662" t="s">
        <v>5111</v>
      </c>
      <c r="D1257" s="743" t="s">
        <v>7938</v>
      </c>
      <c r="E1257" s="744" t="s">
        <v>5121</v>
      </c>
      <c r="F1257" s="662" t="s">
        <v>5106</v>
      </c>
      <c r="G1257" s="662" t="s">
        <v>5151</v>
      </c>
      <c r="H1257" s="662" t="s">
        <v>593</v>
      </c>
      <c r="I1257" s="662" t="s">
        <v>1618</v>
      </c>
      <c r="J1257" s="662" t="s">
        <v>1619</v>
      </c>
      <c r="K1257" s="662" t="s">
        <v>1577</v>
      </c>
      <c r="L1257" s="663">
        <v>263.26</v>
      </c>
      <c r="M1257" s="663">
        <v>526.52</v>
      </c>
      <c r="N1257" s="662">
        <v>2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32</v>
      </c>
      <c r="B1258" s="662" t="s">
        <v>592</v>
      </c>
      <c r="C1258" s="662" t="s">
        <v>5111</v>
      </c>
      <c r="D1258" s="743" t="s">
        <v>7938</v>
      </c>
      <c r="E1258" s="744" t="s">
        <v>5121</v>
      </c>
      <c r="F1258" s="662" t="s">
        <v>5106</v>
      </c>
      <c r="G1258" s="662" t="s">
        <v>5151</v>
      </c>
      <c r="H1258" s="662" t="s">
        <v>593</v>
      </c>
      <c r="I1258" s="662" t="s">
        <v>1699</v>
      </c>
      <c r="J1258" s="662" t="s">
        <v>1700</v>
      </c>
      <c r="K1258" s="662" t="s">
        <v>5152</v>
      </c>
      <c r="L1258" s="663">
        <v>1295.6400000000001</v>
      </c>
      <c r="M1258" s="663">
        <v>38869.199999999997</v>
      </c>
      <c r="N1258" s="662">
        <v>30</v>
      </c>
      <c r="O1258" s="745">
        <v>12.5</v>
      </c>
      <c r="P1258" s="663">
        <v>14252.039999999999</v>
      </c>
      <c r="Q1258" s="678">
        <v>0.3666666666666667</v>
      </c>
      <c r="R1258" s="662">
        <v>11</v>
      </c>
      <c r="S1258" s="678">
        <v>0.36666666666666664</v>
      </c>
      <c r="T1258" s="745">
        <v>6.5</v>
      </c>
      <c r="U1258" s="701">
        <v>0.52</v>
      </c>
    </row>
    <row r="1259" spans="1:21" ht="14.4" customHeight="1" x14ac:dyDescent="0.3">
      <c r="A1259" s="661">
        <v>32</v>
      </c>
      <c r="B1259" s="662" t="s">
        <v>592</v>
      </c>
      <c r="C1259" s="662" t="s">
        <v>5111</v>
      </c>
      <c r="D1259" s="743" t="s">
        <v>7938</v>
      </c>
      <c r="E1259" s="744" t="s">
        <v>5121</v>
      </c>
      <c r="F1259" s="662" t="s">
        <v>5106</v>
      </c>
      <c r="G1259" s="662" t="s">
        <v>5151</v>
      </c>
      <c r="H1259" s="662" t="s">
        <v>593</v>
      </c>
      <c r="I1259" s="662" t="s">
        <v>1473</v>
      </c>
      <c r="J1259" s="662" t="s">
        <v>1474</v>
      </c>
      <c r="K1259" s="662" t="s">
        <v>1475</v>
      </c>
      <c r="L1259" s="663">
        <v>462.73</v>
      </c>
      <c r="M1259" s="663">
        <v>2313.65</v>
      </c>
      <c r="N1259" s="662">
        <v>5</v>
      </c>
      <c r="O1259" s="745">
        <v>3.5</v>
      </c>
      <c r="P1259" s="663">
        <v>1850.92</v>
      </c>
      <c r="Q1259" s="678">
        <v>0.8</v>
      </c>
      <c r="R1259" s="662">
        <v>4</v>
      </c>
      <c r="S1259" s="678">
        <v>0.8</v>
      </c>
      <c r="T1259" s="745">
        <v>3</v>
      </c>
      <c r="U1259" s="701">
        <v>0.8571428571428571</v>
      </c>
    </row>
    <row r="1260" spans="1:21" ht="14.4" customHeight="1" x14ac:dyDescent="0.3">
      <c r="A1260" s="661">
        <v>32</v>
      </c>
      <c r="B1260" s="662" t="s">
        <v>592</v>
      </c>
      <c r="C1260" s="662" t="s">
        <v>5111</v>
      </c>
      <c r="D1260" s="743" t="s">
        <v>7938</v>
      </c>
      <c r="E1260" s="744" t="s">
        <v>5121</v>
      </c>
      <c r="F1260" s="662" t="s">
        <v>5106</v>
      </c>
      <c r="G1260" s="662" t="s">
        <v>5151</v>
      </c>
      <c r="H1260" s="662" t="s">
        <v>593</v>
      </c>
      <c r="I1260" s="662" t="s">
        <v>5518</v>
      </c>
      <c r="J1260" s="662" t="s">
        <v>1576</v>
      </c>
      <c r="K1260" s="662" t="s">
        <v>1577</v>
      </c>
      <c r="L1260" s="663">
        <v>263.26</v>
      </c>
      <c r="M1260" s="663">
        <v>789.78</v>
      </c>
      <c r="N1260" s="662">
        <v>3</v>
      </c>
      <c r="O1260" s="745">
        <v>0.5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32</v>
      </c>
      <c r="B1261" s="662" t="s">
        <v>592</v>
      </c>
      <c r="C1261" s="662" t="s">
        <v>5111</v>
      </c>
      <c r="D1261" s="743" t="s">
        <v>7938</v>
      </c>
      <c r="E1261" s="744" t="s">
        <v>5121</v>
      </c>
      <c r="F1261" s="662" t="s">
        <v>5106</v>
      </c>
      <c r="G1261" s="662" t="s">
        <v>5151</v>
      </c>
      <c r="H1261" s="662" t="s">
        <v>593</v>
      </c>
      <c r="I1261" s="662" t="s">
        <v>5492</v>
      </c>
      <c r="J1261" s="662" t="s">
        <v>1474</v>
      </c>
      <c r="K1261" s="662" t="s">
        <v>1475</v>
      </c>
      <c r="L1261" s="663">
        <v>462.73</v>
      </c>
      <c r="M1261" s="663">
        <v>6940.95</v>
      </c>
      <c r="N1261" s="662">
        <v>15</v>
      </c>
      <c r="O1261" s="745">
        <v>4</v>
      </c>
      <c r="P1261" s="663">
        <v>6940.95</v>
      </c>
      <c r="Q1261" s="678">
        <v>1</v>
      </c>
      <c r="R1261" s="662">
        <v>15</v>
      </c>
      <c r="S1261" s="678">
        <v>1</v>
      </c>
      <c r="T1261" s="745">
        <v>4</v>
      </c>
      <c r="U1261" s="701">
        <v>1</v>
      </c>
    </row>
    <row r="1262" spans="1:21" ht="14.4" customHeight="1" x14ac:dyDescent="0.3">
      <c r="A1262" s="661">
        <v>32</v>
      </c>
      <c r="B1262" s="662" t="s">
        <v>592</v>
      </c>
      <c r="C1262" s="662" t="s">
        <v>5111</v>
      </c>
      <c r="D1262" s="743" t="s">
        <v>7938</v>
      </c>
      <c r="E1262" s="744" t="s">
        <v>5121</v>
      </c>
      <c r="F1262" s="662" t="s">
        <v>5106</v>
      </c>
      <c r="G1262" s="662" t="s">
        <v>5151</v>
      </c>
      <c r="H1262" s="662" t="s">
        <v>593</v>
      </c>
      <c r="I1262" s="662" t="s">
        <v>5153</v>
      </c>
      <c r="J1262" s="662" t="s">
        <v>1474</v>
      </c>
      <c r="K1262" s="662" t="s">
        <v>5154</v>
      </c>
      <c r="L1262" s="663">
        <v>0</v>
      </c>
      <c r="M1262" s="663">
        <v>0</v>
      </c>
      <c r="N1262" s="662">
        <v>9</v>
      </c>
      <c r="O1262" s="745">
        <v>3.5</v>
      </c>
      <c r="P1262" s="663">
        <v>0</v>
      </c>
      <c r="Q1262" s="678"/>
      <c r="R1262" s="662">
        <v>9</v>
      </c>
      <c r="S1262" s="678">
        <v>1</v>
      </c>
      <c r="T1262" s="745">
        <v>3.5</v>
      </c>
      <c r="U1262" s="701">
        <v>1</v>
      </c>
    </row>
    <row r="1263" spans="1:21" ht="14.4" customHeight="1" x14ac:dyDescent="0.3">
      <c r="A1263" s="661">
        <v>32</v>
      </c>
      <c r="B1263" s="662" t="s">
        <v>592</v>
      </c>
      <c r="C1263" s="662" t="s">
        <v>5111</v>
      </c>
      <c r="D1263" s="743" t="s">
        <v>7938</v>
      </c>
      <c r="E1263" s="744" t="s">
        <v>5121</v>
      </c>
      <c r="F1263" s="662" t="s">
        <v>5106</v>
      </c>
      <c r="G1263" s="662" t="s">
        <v>5155</v>
      </c>
      <c r="H1263" s="662" t="s">
        <v>593</v>
      </c>
      <c r="I1263" s="662" t="s">
        <v>5411</v>
      </c>
      <c r="J1263" s="662" t="s">
        <v>5412</v>
      </c>
      <c r="K1263" s="662" t="s">
        <v>1361</v>
      </c>
      <c r="L1263" s="663">
        <v>0</v>
      </c>
      <c r="M1263" s="663">
        <v>0</v>
      </c>
      <c r="N1263" s="662">
        <v>3</v>
      </c>
      <c r="O1263" s="745">
        <v>1.5</v>
      </c>
      <c r="P1263" s="663">
        <v>0</v>
      </c>
      <c r="Q1263" s="678"/>
      <c r="R1263" s="662">
        <v>1</v>
      </c>
      <c r="S1263" s="678">
        <v>0.33333333333333331</v>
      </c>
      <c r="T1263" s="745">
        <v>0.5</v>
      </c>
      <c r="U1263" s="701">
        <v>0.33333333333333331</v>
      </c>
    </row>
    <row r="1264" spans="1:21" ht="14.4" customHeight="1" x14ac:dyDescent="0.3">
      <c r="A1264" s="661">
        <v>32</v>
      </c>
      <c r="B1264" s="662" t="s">
        <v>592</v>
      </c>
      <c r="C1264" s="662" t="s">
        <v>5111</v>
      </c>
      <c r="D1264" s="743" t="s">
        <v>7938</v>
      </c>
      <c r="E1264" s="744" t="s">
        <v>5121</v>
      </c>
      <c r="F1264" s="662" t="s">
        <v>5106</v>
      </c>
      <c r="G1264" s="662" t="s">
        <v>5155</v>
      </c>
      <c r="H1264" s="662" t="s">
        <v>593</v>
      </c>
      <c r="I1264" s="662" t="s">
        <v>5768</v>
      </c>
      <c r="J1264" s="662" t="s">
        <v>5412</v>
      </c>
      <c r="K1264" s="662" t="s">
        <v>3770</v>
      </c>
      <c r="L1264" s="663">
        <v>85.71</v>
      </c>
      <c r="M1264" s="663">
        <v>2228.4600000000005</v>
      </c>
      <c r="N1264" s="662">
        <v>26</v>
      </c>
      <c r="O1264" s="745">
        <v>16.5</v>
      </c>
      <c r="P1264" s="663">
        <v>1199.9400000000003</v>
      </c>
      <c r="Q1264" s="678">
        <v>0.53846153846153844</v>
      </c>
      <c r="R1264" s="662">
        <v>14</v>
      </c>
      <c r="S1264" s="678">
        <v>0.53846153846153844</v>
      </c>
      <c r="T1264" s="745">
        <v>8.5</v>
      </c>
      <c r="U1264" s="701">
        <v>0.51515151515151514</v>
      </c>
    </row>
    <row r="1265" spans="1:21" ht="14.4" customHeight="1" x14ac:dyDescent="0.3">
      <c r="A1265" s="661">
        <v>32</v>
      </c>
      <c r="B1265" s="662" t="s">
        <v>592</v>
      </c>
      <c r="C1265" s="662" t="s">
        <v>5111</v>
      </c>
      <c r="D1265" s="743" t="s">
        <v>7938</v>
      </c>
      <c r="E1265" s="744" t="s">
        <v>5121</v>
      </c>
      <c r="F1265" s="662" t="s">
        <v>5106</v>
      </c>
      <c r="G1265" s="662" t="s">
        <v>5155</v>
      </c>
      <c r="H1265" s="662" t="s">
        <v>593</v>
      </c>
      <c r="I1265" s="662" t="s">
        <v>5768</v>
      </c>
      <c r="J1265" s="662" t="s">
        <v>5412</v>
      </c>
      <c r="K1265" s="662" t="s">
        <v>3770</v>
      </c>
      <c r="L1265" s="663">
        <v>72.55</v>
      </c>
      <c r="M1265" s="663">
        <v>870.6</v>
      </c>
      <c r="N1265" s="662">
        <v>12</v>
      </c>
      <c r="O1265" s="745">
        <v>8.5</v>
      </c>
      <c r="P1265" s="663">
        <v>507.85</v>
      </c>
      <c r="Q1265" s="678">
        <v>0.58333333333333337</v>
      </c>
      <c r="R1265" s="662">
        <v>7</v>
      </c>
      <c r="S1265" s="678">
        <v>0.58333333333333337</v>
      </c>
      <c r="T1265" s="745">
        <v>4.5</v>
      </c>
      <c r="U1265" s="701">
        <v>0.52941176470588236</v>
      </c>
    </row>
    <row r="1266" spans="1:21" ht="14.4" customHeight="1" x14ac:dyDescent="0.3">
      <c r="A1266" s="661">
        <v>32</v>
      </c>
      <c r="B1266" s="662" t="s">
        <v>592</v>
      </c>
      <c r="C1266" s="662" t="s">
        <v>5111</v>
      </c>
      <c r="D1266" s="743" t="s">
        <v>7938</v>
      </c>
      <c r="E1266" s="744" t="s">
        <v>5121</v>
      </c>
      <c r="F1266" s="662" t="s">
        <v>5106</v>
      </c>
      <c r="G1266" s="662" t="s">
        <v>5155</v>
      </c>
      <c r="H1266" s="662" t="s">
        <v>593</v>
      </c>
      <c r="I1266" s="662" t="s">
        <v>5344</v>
      </c>
      <c r="J1266" s="662" t="s">
        <v>5197</v>
      </c>
      <c r="K1266" s="662" t="s">
        <v>3770</v>
      </c>
      <c r="L1266" s="663">
        <v>0</v>
      </c>
      <c r="M1266" s="663">
        <v>0</v>
      </c>
      <c r="N1266" s="662">
        <v>7</v>
      </c>
      <c r="O1266" s="745">
        <v>5</v>
      </c>
      <c r="P1266" s="663">
        <v>0</v>
      </c>
      <c r="Q1266" s="678"/>
      <c r="R1266" s="662">
        <v>5</v>
      </c>
      <c r="S1266" s="678">
        <v>0.7142857142857143</v>
      </c>
      <c r="T1266" s="745">
        <v>3.5</v>
      </c>
      <c r="U1266" s="701">
        <v>0.7</v>
      </c>
    </row>
    <row r="1267" spans="1:21" ht="14.4" customHeight="1" x14ac:dyDescent="0.3">
      <c r="A1267" s="661">
        <v>32</v>
      </c>
      <c r="B1267" s="662" t="s">
        <v>592</v>
      </c>
      <c r="C1267" s="662" t="s">
        <v>5111</v>
      </c>
      <c r="D1267" s="743" t="s">
        <v>7938</v>
      </c>
      <c r="E1267" s="744" t="s">
        <v>5121</v>
      </c>
      <c r="F1267" s="662" t="s">
        <v>5106</v>
      </c>
      <c r="G1267" s="662" t="s">
        <v>5155</v>
      </c>
      <c r="H1267" s="662" t="s">
        <v>593</v>
      </c>
      <c r="I1267" s="662" t="s">
        <v>6051</v>
      </c>
      <c r="J1267" s="662" t="s">
        <v>6052</v>
      </c>
      <c r="K1267" s="662" t="s">
        <v>3770</v>
      </c>
      <c r="L1267" s="663">
        <v>85.71</v>
      </c>
      <c r="M1267" s="663">
        <v>85.71</v>
      </c>
      <c r="N1267" s="662">
        <v>1</v>
      </c>
      <c r="O1267" s="745">
        <v>0.5</v>
      </c>
      <c r="P1267" s="663">
        <v>85.71</v>
      </c>
      <c r="Q1267" s="678">
        <v>1</v>
      </c>
      <c r="R1267" s="662">
        <v>1</v>
      </c>
      <c r="S1267" s="678">
        <v>1</v>
      </c>
      <c r="T1267" s="745">
        <v>0.5</v>
      </c>
      <c r="U1267" s="701">
        <v>1</v>
      </c>
    </row>
    <row r="1268" spans="1:21" ht="14.4" customHeight="1" x14ac:dyDescent="0.3">
      <c r="A1268" s="661">
        <v>32</v>
      </c>
      <c r="B1268" s="662" t="s">
        <v>592</v>
      </c>
      <c r="C1268" s="662" t="s">
        <v>5111</v>
      </c>
      <c r="D1268" s="743" t="s">
        <v>7938</v>
      </c>
      <c r="E1268" s="744" t="s">
        <v>5121</v>
      </c>
      <c r="F1268" s="662" t="s">
        <v>5106</v>
      </c>
      <c r="G1268" s="662" t="s">
        <v>5155</v>
      </c>
      <c r="H1268" s="662" t="s">
        <v>593</v>
      </c>
      <c r="I1268" s="662" t="s">
        <v>720</v>
      </c>
      <c r="J1268" s="662" t="s">
        <v>721</v>
      </c>
      <c r="K1268" s="662" t="s">
        <v>5156</v>
      </c>
      <c r="L1268" s="663">
        <v>40.58</v>
      </c>
      <c r="M1268" s="663">
        <v>284.06</v>
      </c>
      <c r="N1268" s="662">
        <v>7</v>
      </c>
      <c r="O1268" s="745">
        <v>3.5</v>
      </c>
      <c r="P1268" s="663">
        <v>162.32</v>
      </c>
      <c r="Q1268" s="678">
        <v>0.5714285714285714</v>
      </c>
      <c r="R1268" s="662">
        <v>4</v>
      </c>
      <c r="S1268" s="678">
        <v>0.5714285714285714</v>
      </c>
      <c r="T1268" s="745">
        <v>2.5</v>
      </c>
      <c r="U1268" s="701">
        <v>0.7142857142857143</v>
      </c>
    </row>
    <row r="1269" spans="1:21" ht="14.4" customHeight="1" x14ac:dyDescent="0.3">
      <c r="A1269" s="661">
        <v>32</v>
      </c>
      <c r="B1269" s="662" t="s">
        <v>592</v>
      </c>
      <c r="C1269" s="662" t="s">
        <v>5111</v>
      </c>
      <c r="D1269" s="743" t="s">
        <v>7938</v>
      </c>
      <c r="E1269" s="744" t="s">
        <v>5121</v>
      </c>
      <c r="F1269" s="662" t="s">
        <v>5106</v>
      </c>
      <c r="G1269" s="662" t="s">
        <v>5155</v>
      </c>
      <c r="H1269" s="662" t="s">
        <v>593</v>
      </c>
      <c r="I1269" s="662" t="s">
        <v>720</v>
      </c>
      <c r="J1269" s="662" t="s">
        <v>721</v>
      </c>
      <c r="K1269" s="662" t="s">
        <v>5156</v>
      </c>
      <c r="L1269" s="663">
        <v>65.28</v>
      </c>
      <c r="M1269" s="663">
        <v>195.84</v>
      </c>
      <c r="N1269" s="662">
        <v>3</v>
      </c>
      <c r="O1269" s="745">
        <v>2</v>
      </c>
      <c r="P1269" s="663">
        <v>130.56</v>
      </c>
      <c r="Q1269" s="678">
        <v>0.66666666666666663</v>
      </c>
      <c r="R1269" s="662">
        <v>2</v>
      </c>
      <c r="S1269" s="678">
        <v>0.66666666666666663</v>
      </c>
      <c r="T1269" s="745">
        <v>1</v>
      </c>
      <c r="U1269" s="701">
        <v>0.5</v>
      </c>
    </row>
    <row r="1270" spans="1:21" ht="14.4" customHeight="1" x14ac:dyDescent="0.3">
      <c r="A1270" s="661">
        <v>32</v>
      </c>
      <c r="B1270" s="662" t="s">
        <v>592</v>
      </c>
      <c r="C1270" s="662" t="s">
        <v>5111</v>
      </c>
      <c r="D1270" s="743" t="s">
        <v>7938</v>
      </c>
      <c r="E1270" s="744" t="s">
        <v>5121</v>
      </c>
      <c r="F1270" s="662" t="s">
        <v>5106</v>
      </c>
      <c r="G1270" s="662" t="s">
        <v>5155</v>
      </c>
      <c r="H1270" s="662" t="s">
        <v>593</v>
      </c>
      <c r="I1270" s="662" t="s">
        <v>5195</v>
      </c>
      <c r="J1270" s="662" t="s">
        <v>721</v>
      </c>
      <c r="K1270" s="662" t="s">
        <v>5196</v>
      </c>
      <c r="L1270" s="663">
        <v>0</v>
      </c>
      <c r="M1270" s="663">
        <v>0</v>
      </c>
      <c r="N1270" s="662">
        <v>7</v>
      </c>
      <c r="O1270" s="745">
        <v>6</v>
      </c>
      <c r="P1270" s="663">
        <v>0</v>
      </c>
      <c r="Q1270" s="678"/>
      <c r="R1270" s="662">
        <v>5</v>
      </c>
      <c r="S1270" s="678">
        <v>0.7142857142857143</v>
      </c>
      <c r="T1270" s="745">
        <v>4</v>
      </c>
      <c r="U1270" s="701">
        <v>0.66666666666666663</v>
      </c>
    </row>
    <row r="1271" spans="1:21" ht="14.4" customHeight="1" x14ac:dyDescent="0.3">
      <c r="A1271" s="661">
        <v>32</v>
      </c>
      <c r="B1271" s="662" t="s">
        <v>592</v>
      </c>
      <c r="C1271" s="662" t="s">
        <v>5111</v>
      </c>
      <c r="D1271" s="743" t="s">
        <v>7938</v>
      </c>
      <c r="E1271" s="744" t="s">
        <v>5121</v>
      </c>
      <c r="F1271" s="662" t="s">
        <v>5106</v>
      </c>
      <c r="G1271" s="662" t="s">
        <v>5155</v>
      </c>
      <c r="H1271" s="662" t="s">
        <v>593</v>
      </c>
      <c r="I1271" s="662" t="s">
        <v>5195</v>
      </c>
      <c r="J1271" s="662" t="s">
        <v>721</v>
      </c>
      <c r="K1271" s="662" t="s">
        <v>5196</v>
      </c>
      <c r="L1271" s="663">
        <v>135.25</v>
      </c>
      <c r="M1271" s="663">
        <v>541</v>
      </c>
      <c r="N1271" s="662">
        <v>4</v>
      </c>
      <c r="O1271" s="745">
        <v>4</v>
      </c>
      <c r="P1271" s="663">
        <v>135.25</v>
      </c>
      <c r="Q1271" s="678">
        <v>0.25</v>
      </c>
      <c r="R1271" s="662">
        <v>1</v>
      </c>
      <c r="S1271" s="678">
        <v>0.25</v>
      </c>
      <c r="T1271" s="745">
        <v>1</v>
      </c>
      <c r="U1271" s="701">
        <v>0.25</v>
      </c>
    </row>
    <row r="1272" spans="1:21" ht="14.4" customHeight="1" x14ac:dyDescent="0.3">
      <c r="A1272" s="661">
        <v>32</v>
      </c>
      <c r="B1272" s="662" t="s">
        <v>592</v>
      </c>
      <c r="C1272" s="662" t="s">
        <v>5111</v>
      </c>
      <c r="D1272" s="743" t="s">
        <v>7938</v>
      </c>
      <c r="E1272" s="744" t="s">
        <v>5121</v>
      </c>
      <c r="F1272" s="662" t="s">
        <v>5106</v>
      </c>
      <c r="G1272" s="662" t="s">
        <v>5155</v>
      </c>
      <c r="H1272" s="662" t="s">
        <v>593</v>
      </c>
      <c r="I1272" s="662" t="s">
        <v>740</v>
      </c>
      <c r="J1272" s="662" t="s">
        <v>5197</v>
      </c>
      <c r="K1272" s="662" t="s">
        <v>1361</v>
      </c>
      <c r="L1272" s="663">
        <v>42.85</v>
      </c>
      <c r="M1272" s="663">
        <v>342.8</v>
      </c>
      <c r="N1272" s="662">
        <v>8</v>
      </c>
      <c r="O1272" s="745">
        <v>2.5</v>
      </c>
      <c r="P1272" s="663">
        <v>171.4</v>
      </c>
      <c r="Q1272" s="678">
        <v>0.5</v>
      </c>
      <c r="R1272" s="662">
        <v>4</v>
      </c>
      <c r="S1272" s="678">
        <v>0.5</v>
      </c>
      <c r="T1272" s="745">
        <v>1.5</v>
      </c>
      <c r="U1272" s="701">
        <v>0.6</v>
      </c>
    </row>
    <row r="1273" spans="1:21" ht="14.4" customHeight="1" x14ac:dyDescent="0.3">
      <c r="A1273" s="661">
        <v>32</v>
      </c>
      <c r="B1273" s="662" t="s">
        <v>592</v>
      </c>
      <c r="C1273" s="662" t="s">
        <v>5111</v>
      </c>
      <c r="D1273" s="743" t="s">
        <v>7938</v>
      </c>
      <c r="E1273" s="744" t="s">
        <v>5121</v>
      </c>
      <c r="F1273" s="662" t="s">
        <v>5106</v>
      </c>
      <c r="G1273" s="662" t="s">
        <v>5413</v>
      </c>
      <c r="H1273" s="662" t="s">
        <v>593</v>
      </c>
      <c r="I1273" s="662" t="s">
        <v>6053</v>
      </c>
      <c r="J1273" s="662" t="s">
        <v>6054</v>
      </c>
      <c r="K1273" s="662" t="s">
        <v>4979</v>
      </c>
      <c r="L1273" s="663">
        <v>10.26</v>
      </c>
      <c r="M1273" s="663">
        <v>20.52</v>
      </c>
      <c r="N1273" s="662">
        <v>2</v>
      </c>
      <c r="O1273" s="745">
        <v>0.5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32</v>
      </c>
      <c r="B1274" s="662" t="s">
        <v>592</v>
      </c>
      <c r="C1274" s="662" t="s">
        <v>5111</v>
      </c>
      <c r="D1274" s="743" t="s">
        <v>7938</v>
      </c>
      <c r="E1274" s="744" t="s">
        <v>5121</v>
      </c>
      <c r="F1274" s="662" t="s">
        <v>5106</v>
      </c>
      <c r="G1274" s="662" t="s">
        <v>5413</v>
      </c>
      <c r="H1274" s="662" t="s">
        <v>593</v>
      </c>
      <c r="I1274" s="662" t="s">
        <v>5693</v>
      </c>
      <c r="J1274" s="662" t="s">
        <v>5694</v>
      </c>
      <c r="K1274" s="662" t="s">
        <v>2149</v>
      </c>
      <c r="L1274" s="663">
        <v>18.809999999999999</v>
      </c>
      <c r="M1274" s="663">
        <v>56.429999999999993</v>
      </c>
      <c r="N1274" s="662">
        <v>3</v>
      </c>
      <c r="O1274" s="745">
        <v>1.5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32</v>
      </c>
      <c r="B1275" s="662" t="s">
        <v>592</v>
      </c>
      <c r="C1275" s="662" t="s">
        <v>5111</v>
      </c>
      <c r="D1275" s="743" t="s">
        <v>7938</v>
      </c>
      <c r="E1275" s="744" t="s">
        <v>5121</v>
      </c>
      <c r="F1275" s="662" t="s">
        <v>5106</v>
      </c>
      <c r="G1275" s="662" t="s">
        <v>5413</v>
      </c>
      <c r="H1275" s="662" t="s">
        <v>593</v>
      </c>
      <c r="I1275" s="662" t="s">
        <v>5693</v>
      </c>
      <c r="J1275" s="662" t="s">
        <v>5694</v>
      </c>
      <c r="K1275" s="662" t="s">
        <v>2149</v>
      </c>
      <c r="L1275" s="663">
        <v>16.920000000000002</v>
      </c>
      <c r="M1275" s="663">
        <v>16.920000000000002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32</v>
      </c>
      <c r="B1276" s="662" t="s">
        <v>592</v>
      </c>
      <c r="C1276" s="662" t="s">
        <v>5111</v>
      </c>
      <c r="D1276" s="743" t="s">
        <v>7938</v>
      </c>
      <c r="E1276" s="744" t="s">
        <v>5121</v>
      </c>
      <c r="F1276" s="662" t="s">
        <v>5106</v>
      </c>
      <c r="G1276" s="662" t="s">
        <v>5413</v>
      </c>
      <c r="H1276" s="662" t="s">
        <v>593</v>
      </c>
      <c r="I1276" s="662" t="s">
        <v>5769</v>
      </c>
      <c r="J1276" s="662" t="s">
        <v>5770</v>
      </c>
      <c r="K1276" s="662" t="s">
        <v>4977</v>
      </c>
      <c r="L1276" s="663">
        <v>4.7</v>
      </c>
      <c r="M1276" s="663">
        <v>4.7</v>
      </c>
      <c r="N1276" s="662">
        <v>1</v>
      </c>
      <c r="O1276" s="745">
        <v>0.5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32</v>
      </c>
      <c r="B1277" s="662" t="s">
        <v>592</v>
      </c>
      <c r="C1277" s="662" t="s">
        <v>5111</v>
      </c>
      <c r="D1277" s="743" t="s">
        <v>7938</v>
      </c>
      <c r="E1277" s="744" t="s">
        <v>5121</v>
      </c>
      <c r="F1277" s="662" t="s">
        <v>5106</v>
      </c>
      <c r="G1277" s="662" t="s">
        <v>5201</v>
      </c>
      <c r="H1277" s="662" t="s">
        <v>593</v>
      </c>
      <c r="I1277" s="662" t="s">
        <v>6055</v>
      </c>
      <c r="J1277" s="662" t="s">
        <v>1182</v>
      </c>
      <c r="K1277" s="662" t="s">
        <v>6056</v>
      </c>
      <c r="L1277" s="663">
        <v>0</v>
      </c>
      <c r="M1277" s="663">
        <v>0</v>
      </c>
      <c r="N1277" s="662">
        <v>1</v>
      </c>
      <c r="O1277" s="745">
        <v>1</v>
      </c>
      <c r="P1277" s="663">
        <v>0</v>
      </c>
      <c r="Q1277" s="678"/>
      <c r="R1277" s="662">
        <v>1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32</v>
      </c>
      <c r="B1278" s="662" t="s">
        <v>592</v>
      </c>
      <c r="C1278" s="662" t="s">
        <v>5111</v>
      </c>
      <c r="D1278" s="743" t="s">
        <v>7938</v>
      </c>
      <c r="E1278" s="744" t="s">
        <v>5121</v>
      </c>
      <c r="F1278" s="662" t="s">
        <v>5106</v>
      </c>
      <c r="G1278" s="662" t="s">
        <v>5157</v>
      </c>
      <c r="H1278" s="662" t="s">
        <v>2438</v>
      </c>
      <c r="I1278" s="662" t="s">
        <v>3061</v>
      </c>
      <c r="J1278" s="662" t="s">
        <v>2796</v>
      </c>
      <c r="K1278" s="662" t="s">
        <v>4879</v>
      </c>
      <c r="L1278" s="663">
        <v>150.04</v>
      </c>
      <c r="M1278" s="663">
        <v>2100.56</v>
      </c>
      <c r="N1278" s="662">
        <v>14</v>
      </c>
      <c r="O1278" s="745">
        <v>6.5</v>
      </c>
      <c r="P1278" s="663">
        <v>750.19999999999993</v>
      </c>
      <c r="Q1278" s="678">
        <v>0.3571428571428571</v>
      </c>
      <c r="R1278" s="662">
        <v>5</v>
      </c>
      <c r="S1278" s="678">
        <v>0.35714285714285715</v>
      </c>
      <c r="T1278" s="745">
        <v>2</v>
      </c>
      <c r="U1278" s="701">
        <v>0.30769230769230771</v>
      </c>
    </row>
    <row r="1279" spans="1:21" ht="14.4" customHeight="1" x14ac:dyDescent="0.3">
      <c r="A1279" s="661">
        <v>32</v>
      </c>
      <c r="B1279" s="662" t="s">
        <v>592</v>
      </c>
      <c r="C1279" s="662" t="s">
        <v>5111</v>
      </c>
      <c r="D1279" s="743" t="s">
        <v>7938</v>
      </c>
      <c r="E1279" s="744" t="s">
        <v>5121</v>
      </c>
      <c r="F1279" s="662" t="s">
        <v>5106</v>
      </c>
      <c r="G1279" s="662" t="s">
        <v>5157</v>
      </c>
      <c r="H1279" s="662" t="s">
        <v>2438</v>
      </c>
      <c r="I1279" s="662" t="s">
        <v>3061</v>
      </c>
      <c r="J1279" s="662" t="s">
        <v>2796</v>
      </c>
      <c r="K1279" s="662" t="s">
        <v>4879</v>
      </c>
      <c r="L1279" s="663">
        <v>154.36000000000001</v>
      </c>
      <c r="M1279" s="663">
        <v>17442.68</v>
      </c>
      <c r="N1279" s="662">
        <v>113</v>
      </c>
      <c r="O1279" s="745">
        <v>31</v>
      </c>
      <c r="P1279" s="663">
        <v>12966.239999999998</v>
      </c>
      <c r="Q1279" s="678">
        <v>0.7433628318584069</v>
      </c>
      <c r="R1279" s="662">
        <v>84</v>
      </c>
      <c r="S1279" s="678">
        <v>0.74336283185840712</v>
      </c>
      <c r="T1279" s="745">
        <v>19</v>
      </c>
      <c r="U1279" s="701">
        <v>0.61290322580645162</v>
      </c>
    </row>
    <row r="1280" spans="1:21" ht="14.4" customHeight="1" x14ac:dyDescent="0.3">
      <c r="A1280" s="661">
        <v>32</v>
      </c>
      <c r="B1280" s="662" t="s">
        <v>592</v>
      </c>
      <c r="C1280" s="662" t="s">
        <v>5111</v>
      </c>
      <c r="D1280" s="743" t="s">
        <v>7938</v>
      </c>
      <c r="E1280" s="744" t="s">
        <v>5121</v>
      </c>
      <c r="F1280" s="662" t="s">
        <v>5106</v>
      </c>
      <c r="G1280" s="662" t="s">
        <v>5777</v>
      </c>
      <c r="H1280" s="662" t="s">
        <v>593</v>
      </c>
      <c r="I1280" s="662" t="s">
        <v>5778</v>
      </c>
      <c r="J1280" s="662" t="s">
        <v>5779</v>
      </c>
      <c r="K1280" s="662" t="s">
        <v>5780</v>
      </c>
      <c r="L1280" s="663">
        <v>10277.59</v>
      </c>
      <c r="M1280" s="663">
        <v>184996.62</v>
      </c>
      <c r="N1280" s="662">
        <v>18</v>
      </c>
      <c r="O1280" s="745">
        <v>5</v>
      </c>
      <c r="P1280" s="663">
        <v>30832.77</v>
      </c>
      <c r="Q1280" s="678">
        <v>0.16666666666666669</v>
      </c>
      <c r="R1280" s="662">
        <v>3</v>
      </c>
      <c r="S1280" s="678">
        <v>0.16666666666666666</v>
      </c>
      <c r="T1280" s="745">
        <v>1</v>
      </c>
      <c r="U1280" s="701">
        <v>0.2</v>
      </c>
    </row>
    <row r="1281" spans="1:21" ht="14.4" customHeight="1" x14ac:dyDescent="0.3">
      <c r="A1281" s="661">
        <v>32</v>
      </c>
      <c r="B1281" s="662" t="s">
        <v>592</v>
      </c>
      <c r="C1281" s="662" t="s">
        <v>5111</v>
      </c>
      <c r="D1281" s="743" t="s">
        <v>7938</v>
      </c>
      <c r="E1281" s="744" t="s">
        <v>5121</v>
      </c>
      <c r="F1281" s="662" t="s">
        <v>5106</v>
      </c>
      <c r="G1281" s="662" t="s">
        <v>5777</v>
      </c>
      <c r="H1281" s="662" t="s">
        <v>593</v>
      </c>
      <c r="I1281" s="662" t="s">
        <v>5778</v>
      </c>
      <c r="J1281" s="662" t="s">
        <v>5779</v>
      </c>
      <c r="K1281" s="662" t="s">
        <v>5780</v>
      </c>
      <c r="L1281" s="663">
        <v>9989.3700000000008</v>
      </c>
      <c r="M1281" s="663">
        <v>59936.22</v>
      </c>
      <c r="N1281" s="662">
        <v>6</v>
      </c>
      <c r="O1281" s="745">
        <v>1.5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32</v>
      </c>
      <c r="B1282" s="662" t="s">
        <v>592</v>
      </c>
      <c r="C1282" s="662" t="s">
        <v>5111</v>
      </c>
      <c r="D1282" s="743" t="s">
        <v>7938</v>
      </c>
      <c r="E1282" s="744" t="s">
        <v>5121</v>
      </c>
      <c r="F1282" s="662" t="s">
        <v>5106</v>
      </c>
      <c r="G1282" s="662" t="s">
        <v>5777</v>
      </c>
      <c r="H1282" s="662" t="s">
        <v>593</v>
      </c>
      <c r="I1282" s="662" t="s">
        <v>5781</v>
      </c>
      <c r="J1282" s="662" t="s">
        <v>5779</v>
      </c>
      <c r="K1282" s="662" t="s">
        <v>5780</v>
      </c>
      <c r="L1282" s="663">
        <v>9989.3700000000008</v>
      </c>
      <c r="M1282" s="663">
        <v>19978.740000000002</v>
      </c>
      <c r="N1282" s="662">
        <v>2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32</v>
      </c>
      <c r="B1283" s="662" t="s">
        <v>592</v>
      </c>
      <c r="C1283" s="662" t="s">
        <v>5111</v>
      </c>
      <c r="D1283" s="743" t="s">
        <v>7938</v>
      </c>
      <c r="E1283" s="744" t="s">
        <v>5121</v>
      </c>
      <c r="F1283" s="662" t="s">
        <v>5106</v>
      </c>
      <c r="G1283" s="662" t="s">
        <v>6057</v>
      </c>
      <c r="H1283" s="662" t="s">
        <v>2438</v>
      </c>
      <c r="I1283" s="662" t="s">
        <v>3092</v>
      </c>
      <c r="J1283" s="662" t="s">
        <v>3093</v>
      </c>
      <c r="K1283" s="662" t="s">
        <v>3094</v>
      </c>
      <c r="L1283" s="663">
        <v>119.7</v>
      </c>
      <c r="M1283" s="663">
        <v>239.4</v>
      </c>
      <c r="N1283" s="662">
        <v>2</v>
      </c>
      <c r="O1283" s="745">
        <v>1.5</v>
      </c>
      <c r="P1283" s="663">
        <v>119.7</v>
      </c>
      <c r="Q1283" s="678">
        <v>0.5</v>
      </c>
      <c r="R1283" s="662">
        <v>1</v>
      </c>
      <c r="S1283" s="678">
        <v>0.5</v>
      </c>
      <c r="T1283" s="745">
        <v>0.5</v>
      </c>
      <c r="U1283" s="701">
        <v>0.33333333333333331</v>
      </c>
    </row>
    <row r="1284" spans="1:21" ht="14.4" customHeight="1" x14ac:dyDescent="0.3">
      <c r="A1284" s="661">
        <v>32</v>
      </c>
      <c r="B1284" s="662" t="s">
        <v>592</v>
      </c>
      <c r="C1284" s="662" t="s">
        <v>5111</v>
      </c>
      <c r="D1284" s="743" t="s">
        <v>7938</v>
      </c>
      <c r="E1284" s="744" t="s">
        <v>5121</v>
      </c>
      <c r="F1284" s="662" t="s">
        <v>5106</v>
      </c>
      <c r="G1284" s="662" t="s">
        <v>6057</v>
      </c>
      <c r="H1284" s="662" t="s">
        <v>2438</v>
      </c>
      <c r="I1284" s="662" t="s">
        <v>3092</v>
      </c>
      <c r="J1284" s="662" t="s">
        <v>3093</v>
      </c>
      <c r="K1284" s="662" t="s">
        <v>3094</v>
      </c>
      <c r="L1284" s="663">
        <v>70.540000000000006</v>
      </c>
      <c r="M1284" s="663">
        <v>141.08000000000001</v>
      </c>
      <c r="N1284" s="662">
        <v>2</v>
      </c>
      <c r="O1284" s="745">
        <v>1.5</v>
      </c>
      <c r="P1284" s="663">
        <v>70.540000000000006</v>
      </c>
      <c r="Q1284" s="678">
        <v>0.5</v>
      </c>
      <c r="R1284" s="662">
        <v>1</v>
      </c>
      <c r="S1284" s="678">
        <v>0.5</v>
      </c>
      <c r="T1284" s="745">
        <v>1</v>
      </c>
      <c r="U1284" s="701">
        <v>0.66666666666666663</v>
      </c>
    </row>
    <row r="1285" spans="1:21" ht="14.4" customHeight="1" x14ac:dyDescent="0.3">
      <c r="A1285" s="661">
        <v>32</v>
      </c>
      <c r="B1285" s="662" t="s">
        <v>592</v>
      </c>
      <c r="C1285" s="662" t="s">
        <v>5111</v>
      </c>
      <c r="D1285" s="743" t="s">
        <v>7938</v>
      </c>
      <c r="E1285" s="744" t="s">
        <v>5121</v>
      </c>
      <c r="F1285" s="662" t="s">
        <v>5106</v>
      </c>
      <c r="G1285" s="662" t="s">
        <v>6057</v>
      </c>
      <c r="H1285" s="662" t="s">
        <v>593</v>
      </c>
      <c r="I1285" s="662" t="s">
        <v>6058</v>
      </c>
      <c r="J1285" s="662" t="s">
        <v>6059</v>
      </c>
      <c r="K1285" s="662" t="s">
        <v>6060</v>
      </c>
      <c r="L1285" s="663">
        <v>0</v>
      </c>
      <c r="M1285" s="663">
        <v>0</v>
      </c>
      <c r="N1285" s="662">
        <v>1</v>
      </c>
      <c r="O1285" s="745">
        <v>1</v>
      </c>
      <c r="P1285" s="663">
        <v>0</v>
      </c>
      <c r="Q1285" s="678"/>
      <c r="R1285" s="662">
        <v>1</v>
      </c>
      <c r="S1285" s="678">
        <v>1</v>
      </c>
      <c r="T1285" s="745">
        <v>1</v>
      </c>
      <c r="U1285" s="701">
        <v>1</v>
      </c>
    </row>
    <row r="1286" spans="1:21" ht="14.4" customHeight="1" x14ac:dyDescent="0.3">
      <c r="A1286" s="661">
        <v>32</v>
      </c>
      <c r="B1286" s="662" t="s">
        <v>592</v>
      </c>
      <c r="C1286" s="662" t="s">
        <v>5111</v>
      </c>
      <c r="D1286" s="743" t="s">
        <v>7938</v>
      </c>
      <c r="E1286" s="744" t="s">
        <v>5121</v>
      </c>
      <c r="F1286" s="662" t="s">
        <v>5106</v>
      </c>
      <c r="G1286" s="662" t="s">
        <v>5204</v>
      </c>
      <c r="H1286" s="662" t="s">
        <v>593</v>
      </c>
      <c r="I1286" s="662" t="s">
        <v>1009</v>
      </c>
      <c r="J1286" s="662" t="s">
        <v>5205</v>
      </c>
      <c r="K1286" s="662" t="s">
        <v>5206</v>
      </c>
      <c r="L1286" s="663">
        <v>0</v>
      </c>
      <c r="M1286" s="663">
        <v>0</v>
      </c>
      <c r="N1286" s="662">
        <v>1</v>
      </c>
      <c r="O1286" s="745">
        <v>1</v>
      </c>
      <c r="P1286" s="663"/>
      <c r="Q1286" s="678"/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32</v>
      </c>
      <c r="B1287" s="662" t="s">
        <v>592</v>
      </c>
      <c r="C1287" s="662" t="s">
        <v>5111</v>
      </c>
      <c r="D1287" s="743" t="s">
        <v>7938</v>
      </c>
      <c r="E1287" s="744" t="s">
        <v>5121</v>
      </c>
      <c r="F1287" s="662" t="s">
        <v>5106</v>
      </c>
      <c r="G1287" s="662" t="s">
        <v>5204</v>
      </c>
      <c r="H1287" s="662" t="s">
        <v>593</v>
      </c>
      <c r="I1287" s="662" t="s">
        <v>1013</v>
      </c>
      <c r="J1287" s="662" t="s">
        <v>5796</v>
      </c>
      <c r="K1287" s="662" t="s">
        <v>4168</v>
      </c>
      <c r="L1287" s="663">
        <v>0</v>
      </c>
      <c r="M1287" s="663">
        <v>0</v>
      </c>
      <c r="N1287" s="662">
        <v>1</v>
      </c>
      <c r="O1287" s="745">
        <v>1</v>
      </c>
      <c r="P1287" s="663">
        <v>0</v>
      </c>
      <c r="Q1287" s="678"/>
      <c r="R1287" s="662">
        <v>1</v>
      </c>
      <c r="S1287" s="678">
        <v>1</v>
      </c>
      <c r="T1287" s="745">
        <v>1</v>
      </c>
      <c r="U1287" s="701">
        <v>1</v>
      </c>
    </row>
    <row r="1288" spans="1:21" ht="14.4" customHeight="1" x14ac:dyDescent="0.3">
      <c r="A1288" s="661">
        <v>32</v>
      </c>
      <c r="B1288" s="662" t="s">
        <v>592</v>
      </c>
      <c r="C1288" s="662" t="s">
        <v>5111</v>
      </c>
      <c r="D1288" s="743" t="s">
        <v>7938</v>
      </c>
      <c r="E1288" s="744" t="s">
        <v>5121</v>
      </c>
      <c r="F1288" s="662" t="s">
        <v>5106</v>
      </c>
      <c r="G1288" s="662" t="s">
        <v>5207</v>
      </c>
      <c r="H1288" s="662" t="s">
        <v>593</v>
      </c>
      <c r="I1288" s="662" t="s">
        <v>5526</v>
      </c>
      <c r="J1288" s="662" t="s">
        <v>2935</v>
      </c>
      <c r="K1288" s="662" t="s">
        <v>2911</v>
      </c>
      <c r="L1288" s="663">
        <v>0</v>
      </c>
      <c r="M1288" s="663">
        <v>0</v>
      </c>
      <c r="N1288" s="662">
        <v>1</v>
      </c>
      <c r="O1288" s="745">
        <v>0.5</v>
      </c>
      <c r="P1288" s="663">
        <v>0</v>
      </c>
      <c r="Q1288" s="678"/>
      <c r="R1288" s="662">
        <v>1</v>
      </c>
      <c r="S1288" s="678">
        <v>1</v>
      </c>
      <c r="T1288" s="745">
        <v>0.5</v>
      </c>
      <c r="U1288" s="701">
        <v>1</v>
      </c>
    </row>
    <row r="1289" spans="1:21" ht="14.4" customHeight="1" x14ac:dyDescent="0.3">
      <c r="A1289" s="661">
        <v>32</v>
      </c>
      <c r="B1289" s="662" t="s">
        <v>592</v>
      </c>
      <c r="C1289" s="662" t="s">
        <v>5111</v>
      </c>
      <c r="D1289" s="743" t="s">
        <v>7938</v>
      </c>
      <c r="E1289" s="744" t="s">
        <v>5121</v>
      </c>
      <c r="F1289" s="662" t="s">
        <v>5106</v>
      </c>
      <c r="G1289" s="662" t="s">
        <v>5495</v>
      </c>
      <c r="H1289" s="662" t="s">
        <v>593</v>
      </c>
      <c r="I1289" s="662" t="s">
        <v>3174</v>
      </c>
      <c r="J1289" s="662" t="s">
        <v>5496</v>
      </c>
      <c r="K1289" s="662" t="s">
        <v>5497</v>
      </c>
      <c r="L1289" s="663">
        <v>72.5</v>
      </c>
      <c r="M1289" s="663">
        <v>145</v>
      </c>
      <c r="N1289" s="662">
        <v>2</v>
      </c>
      <c r="O1289" s="745">
        <v>0.5</v>
      </c>
      <c r="P1289" s="663">
        <v>145</v>
      </c>
      <c r="Q1289" s="678">
        <v>1</v>
      </c>
      <c r="R1289" s="662">
        <v>2</v>
      </c>
      <c r="S1289" s="678">
        <v>1</v>
      </c>
      <c r="T1289" s="745">
        <v>0.5</v>
      </c>
      <c r="U1289" s="701">
        <v>1</v>
      </c>
    </row>
    <row r="1290" spans="1:21" ht="14.4" customHeight="1" x14ac:dyDescent="0.3">
      <c r="A1290" s="661">
        <v>32</v>
      </c>
      <c r="B1290" s="662" t="s">
        <v>592</v>
      </c>
      <c r="C1290" s="662" t="s">
        <v>5111</v>
      </c>
      <c r="D1290" s="743" t="s">
        <v>7938</v>
      </c>
      <c r="E1290" s="744" t="s">
        <v>5121</v>
      </c>
      <c r="F1290" s="662" t="s">
        <v>5106</v>
      </c>
      <c r="G1290" s="662" t="s">
        <v>5212</v>
      </c>
      <c r="H1290" s="662" t="s">
        <v>593</v>
      </c>
      <c r="I1290" s="662" t="s">
        <v>2938</v>
      </c>
      <c r="J1290" s="662" t="s">
        <v>2939</v>
      </c>
      <c r="K1290" s="662" t="s">
        <v>2788</v>
      </c>
      <c r="L1290" s="663">
        <v>66.819999999999993</v>
      </c>
      <c r="M1290" s="663">
        <v>133.63999999999999</v>
      </c>
      <c r="N1290" s="662">
        <v>2</v>
      </c>
      <c r="O1290" s="745">
        <v>1</v>
      </c>
      <c r="P1290" s="663">
        <v>133.63999999999999</v>
      </c>
      <c r="Q1290" s="678">
        <v>1</v>
      </c>
      <c r="R1290" s="662">
        <v>2</v>
      </c>
      <c r="S1290" s="678">
        <v>1</v>
      </c>
      <c r="T1290" s="745">
        <v>1</v>
      </c>
      <c r="U1290" s="701">
        <v>1</v>
      </c>
    </row>
    <row r="1291" spans="1:21" ht="14.4" customHeight="1" x14ac:dyDescent="0.3">
      <c r="A1291" s="661">
        <v>32</v>
      </c>
      <c r="B1291" s="662" t="s">
        <v>592</v>
      </c>
      <c r="C1291" s="662" t="s">
        <v>5111</v>
      </c>
      <c r="D1291" s="743" t="s">
        <v>7938</v>
      </c>
      <c r="E1291" s="744" t="s">
        <v>5121</v>
      </c>
      <c r="F1291" s="662" t="s">
        <v>5106</v>
      </c>
      <c r="G1291" s="662" t="s">
        <v>5212</v>
      </c>
      <c r="H1291" s="662" t="s">
        <v>593</v>
      </c>
      <c r="I1291" s="662" t="s">
        <v>2938</v>
      </c>
      <c r="J1291" s="662" t="s">
        <v>2939</v>
      </c>
      <c r="K1291" s="662" t="s">
        <v>2788</v>
      </c>
      <c r="L1291" s="663">
        <v>78.33</v>
      </c>
      <c r="M1291" s="663">
        <v>1723.26</v>
      </c>
      <c r="N1291" s="662">
        <v>22</v>
      </c>
      <c r="O1291" s="745">
        <v>8</v>
      </c>
      <c r="P1291" s="663">
        <v>939.96</v>
      </c>
      <c r="Q1291" s="678">
        <v>0.54545454545454553</v>
      </c>
      <c r="R1291" s="662">
        <v>12</v>
      </c>
      <c r="S1291" s="678">
        <v>0.54545454545454541</v>
      </c>
      <c r="T1291" s="745">
        <v>4</v>
      </c>
      <c r="U1291" s="701">
        <v>0.5</v>
      </c>
    </row>
    <row r="1292" spans="1:21" ht="14.4" customHeight="1" x14ac:dyDescent="0.3">
      <c r="A1292" s="661">
        <v>32</v>
      </c>
      <c r="B1292" s="662" t="s">
        <v>592</v>
      </c>
      <c r="C1292" s="662" t="s">
        <v>5111</v>
      </c>
      <c r="D1292" s="743" t="s">
        <v>7938</v>
      </c>
      <c r="E1292" s="744" t="s">
        <v>5121</v>
      </c>
      <c r="F1292" s="662" t="s">
        <v>5106</v>
      </c>
      <c r="G1292" s="662" t="s">
        <v>5158</v>
      </c>
      <c r="H1292" s="662" t="s">
        <v>2438</v>
      </c>
      <c r="I1292" s="662" t="s">
        <v>6061</v>
      </c>
      <c r="J1292" s="662" t="s">
        <v>2466</v>
      </c>
      <c r="K1292" s="662" t="s">
        <v>2467</v>
      </c>
      <c r="L1292" s="663">
        <v>264</v>
      </c>
      <c r="M1292" s="663">
        <v>792</v>
      </c>
      <c r="N1292" s="662">
        <v>3</v>
      </c>
      <c r="O1292" s="745">
        <v>2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32</v>
      </c>
      <c r="B1293" s="662" t="s">
        <v>592</v>
      </c>
      <c r="C1293" s="662" t="s">
        <v>5111</v>
      </c>
      <c r="D1293" s="743" t="s">
        <v>7938</v>
      </c>
      <c r="E1293" s="744" t="s">
        <v>5121</v>
      </c>
      <c r="F1293" s="662" t="s">
        <v>5106</v>
      </c>
      <c r="G1293" s="662" t="s">
        <v>5158</v>
      </c>
      <c r="H1293" s="662" t="s">
        <v>2438</v>
      </c>
      <c r="I1293" s="662" t="s">
        <v>2465</v>
      </c>
      <c r="J1293" s="662" t="s">
        <v>2466</v>
      </c>
      <c r="K1293" s="662" t="s">
        <v>2467</v>
      </c>
      <c r="L1293" s="663">
        <v>264</v>
      </c>
      <c r="M1293" s="663">
        <v>528</v>
      </c>
      <c r="N1293" s="662">
        <v>2</v>
      </c>
      <c r="O1293" s="745">
        <v>1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32</v>
      </c>
      <c r="B1294" s="662" t="s">
        <v>592</v>
      </c>
      <c r="C1294" s="662" t="s">
        <v>5111</v>
      </c>
      <c r="D1294" s="743" t="s">
        <v>7938</v>
      </c>
      <c r="E1294" s="744" t="s">
        <v>5121</v>
      </c>
      <c r="F1294" s="662" t="s">
        <v>5106</v>
      </c>
      <c r="G1294" s="662" t="s">
        <v>5158</v>
      </c>
      <c r="H1294" s="662" t="s">
        <v>593</v>
      </c>
      <c r="I1294" s="662" t="s">
        <v>6062</v>
      </c>
      <c r="J1294" s="662" t="s">
        <v>6063</v>
      </c>
      <c r="K1294" s="662" t="s">
        <v>2523</v>
      </c>
      <c r="L1294" s="663">
        <v>0</v>
      </c>
      <c r="M1294" s="663">
        <v>0</v>
      </c>
      <c r="N1294" s="662">
        <v>1</v>
      </c>
      <c r="O1294" s="745">
        <v>0.5</v>
      </c>
      <c r="P1294" s="663"/>
      <c r="Q1294" s="678"/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32</v>
      </c>
      <c r="B1295" s="662" t="s">
        <v>592</v>
      </c>
      <c r="C1295" s="662" t="s">
        <v>5111</v>
      </c>
      <c r="D1295" s="743" t="s">
        <v>7938</v>
      </c>
      <c r="E1295" s="744" t="s">
        <v>5121</v>
      </c>
      <c r="F1295" s="662" t="s">
        <v>5106</v>
      </c>
      <c r="G1295" s="662" t="s">
        <v>5591</v>
      </c>
      <c r="H1295" s="662" t="s">
        <v>593</v>
      </c>
      <c r="I1295" s="662" t="s">
        <v>3400</v>
      </c>
      <c r="J1295" s="662" t="s">
        <v>3401</v>
      </c>
      <c r="K1295" s="662" t="s">
        <v>3402</v>
      </c>
      <c r="L1295" s="663">
        <v>0</v>
      </c>
      <c r="M1295" s="663">
        <v>0</v>
      </c>
      <c r="N1295" s="662">
        <v>3</v>
      </c>
      <c r="O1295" s="745">
        <v>3</v>
      </c>
      <c r="P1295" s="663">
        <v>0</v>
      </c>
      <c r="Q1295" s="678"/>
      <c r="R1295" s="662">
        <v>3</v>
      </c>
      <c r="S1295" s="678">
        <v>1</v>
      </c>
      <c r="T1295" s="745">
        <v>3</v>
      </c>
      <c r="U1295" s="701">
        <v>1</v>
      </c>
    </row>
    <row r="1296" spans="1:21" ht="14.4" customHeight="1" x14ac:dyDescent="0.3">
      <c r="A1296" s="661">
        <v>32</v>
      </c>
      <c r="B1296" s="662" t="s">
        <v>592</v>
      </c>
      <c r="C1296" s="662" t="s">
        <v>5111</v>
      </c>
      <c r="D1296" s="743" t="s">
        <v>7938</v>
      </c>
      <c r="E1296" s="744" t="s">
        <v>5121</v>
      </c>
      <c r="F1296" s="662" t="s">
        <v>5106</v>
      </c>
      <c r="G1296" s="662" t="s">
        <v>5384</v>
      </c>
      <c r="H1296" s="662" t="s">
        <v>593</v>
      </c>
      <c r="I1296" s="662" t="s">
        <v>6064</v>
      </c>
      <c r="J1296" s="662" t="s">
        <v>6065</v>
      </c>
      <c r="K1296" s="662" t="s">
        <v>5386</v>
      </c>
      <c r="L1296" s="663">
        <v>968.92</v>
      </c>
      <c r="M1296" s="663">
        <v>1937.84</v>
      </c>
      <c r="N1296" s="662">
        <v>2</v>
      </c>
      <c r="O1296" s="745">
        <v>0.5</v>
      </c>
      <c r="P1296" s="663">
        <v>1937.84</v>
      </c>
      <c r="Q1296" s="678">
        <v>1</v>
      </c>
      <c r="R1296" s="662">
        <v>2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32</v>
      </c>
      <c r="B1297" s="662" t="s">
        <v>592</v>
      </c>
      <c r="C1297" s="662" t="s">
        <v>5111</v>
      </c>
      <c r="D1297" s="743" t="s">
        <v>7938</v>
      </c>
      <c r="E1297" s="744" t="s">
        <v>5121</v>
      </c>
      <c r="F1297" s="662" t="s">
        <v>5106</v>
      </c>
      <c r="G1297" s="662" t="s">
        <v>5384</v>
      </c>
      <c r="H1297" s="662" t="s">
        <v>593</v>
      </c>
      <c r="I1297" s="662" t="s">
        <v>1707</v>
      </c>
      <c r="J1297" s="662" t="s">
        <v>6066</v>
      </c>
      <c r="K1297" s="662" t="s">
        <v>6067</v>
      </c>
      <c r="L1297" s="663">
        <v>484.46</v>
      </c>
      <c r="M1297" s="663">
        <v>1453.3799999999999</v>
      </c>
      <c r="N1297" s="662">
        <v>3</v>
      </c>
      <c r="O1297" s="745">
        <v>1.5</v>
      </c>
      <c r="P1297" s="663">
        <v>968.92</v>
      </c>
      <c r="Q1297" s="678">
        <v>0.66666666666666674</v>
      </c>
      <c r="R1297" s="662">
        <v>2</v>
      </c>
      <c r="S1297" s="678">
        <v>0.66666666666666663</v>
      </c>
      <c r="T1297" s="745">
        <v>0.5</v>
      </c>
      <c r="U1297" s="701">
        <v>0.33333333333333331</v>
      </c>
    </row>
    <row r="1298" spans="1:21" ht="14.4" customHeight="1" x14ac:dyDescent="0.3">
      <c r="A1298" s="661">
        <v>32</v>
      </c>
      <c r="B1298" s="662" t="s">
        <v>592</v>
      </c>
      <c r="C1298" s="662" t="s">
        <v>5111</v>
      </c>
      <c r="D1298" s="743" t="s">
        <v>7938</v>
      </c>
      <c r="E1298" s="744" t="s">
        <v>5121</v>
      </c>
      <c r="F1298" s="662" t="s">
        <v>5106</v>
      </c>
      <c r="G1298" s="662" t="s">
        <v>5384</v>
      </c>
      <c r="H1298" s="662" t="s">
        <v>593</v>
      </c>
      <c r="I1298" s="662" t="s">
        <v>2019</v>
      </c>
      <c r="J1298" s="662" t="s">
        <v>5385</v>
      </c>
      <c r="K1298" s="662" t="s">
        <v>5386</v>
      </c>
      <c r="L1298" s="663">
        <v>968.92</v>
      </c>
      <c r="M1298" s="663">
        <v>1937.84</v>
      </c>
      <c r="N1298" s="662">
        <v>2</v>
      </c>
      <c r="O1298" s="745">
        <v>0.5</v>
      </c>
      <c r="P1298" s="663">
        <v>1937.84</v>
      </c>
      <c r="Q1298" s="678">
        <v>1</v>
      </c>
      <c r="R1298" s="662">
        <v>2</v>
      </c>
      <c r="S1298" s="678">
        <v>1</v>
      </c>
      <c r="T1298" s="745">
        <v>0.5</v>
      </c>
      <c r="U1298" s="701">
        <v>1</v>
      </c>
    </row>
    <row r="1299" spans="1:21" ht="14.4" customHeight="1" x14ac:dyDescent="0.3">
      <c r="A1299" s="661">
        <v>32</v>
      </c>
      <c r="B1299" s="662" t="s">
        <v>592</v>
      </c>
      <c r="C1299" s="662" t="s">
        <v>5111</v>
      </c>
      <c r="D1299" s="743" t="s">
        <v>7938</v>
      </c>
      <c r="E1299" s="744" t="s">
        <v>5121</v>
      </c>
      <c r="F1299" s="662" t="s">
        <v>5106</v>
      </c>
      <c r="G1299" s="662" t="s">
        <v>5384</v>
      </c>
      <c r="H1299" s="662" t="s">
        <v>593</v>
      </c>
      <c r="I1299" s="662" t="s">
        <v>5527</v>
      </c>
      <c r="J1299" s="662" t="s">
        <v>5528</v>
      </c>
      <c r="K1299" s="662" t="s">
        <v>5529</v>
      </c>
      <c r="L1299" s="663">
        <v>1937.84</v>
      </c>
      <c r="M1299" s="663">
        <v>3875.68</v>
      </c>
      <c r="N1299" s="662">
        <v>2</v>
      </c>
      <c r="O1299" s="745">
        <v>0.5</v>
      </c>
      <c r="P1299" s="663">
        <v>3875.68</v>
      </c>
      <c r="Q1299" s="678">
        <v>1</v>
      </c>
      <c r="R1299" s="662">
        <v>2</v>
      </c>
      <c r="S1299" s="678">
        <v>1</v>
      </c>
      <c r="T1299" s="745">
        <v>0.5</v>
      </c>
      <c r="U1299" s="701">
        <v>1</v>
      </c>
    </row>
    <row r="1300" spans="1:21" ht="14.4" customHeight="1" x14ac:dyDescent="0.3">
      <c r="A1300" s="661">
        <v>32</v>
      </c>
      <c r="B1300" s="662" t="s">
        <v>592</v>
      </c>
      <c r="C1300" s="662" t="s">
        <v>5111</v>
      </c>
      <c r="D1300" s="743" t="s">
        <v>7938</v>
      </c>
      <c r="E1300" s="744" t="s">
        <v>5121</v>
      </c>
      <c r="F1300" s="662" t="s">
        <v>5106</v>
      </c>
      <c r="G1300" s="662" t="s">
        <v>5384</v>
      </c>
      <c r="H1300" s="662" t="s">
        <v>593</v>
      </c>
      <c r="I1300" s="662" t="s">
        <v>1793</v>
      </c>
      <c r="J1300" s="662" t="s">
        <v>1794</v>
      </c>
      <c r="K1300" s="662" t="s">
        <v>5498</v>
      </c>
      <c r="L1300" s="663">
        <v>1937.84</v>
      </c>
      <c r="M1300" s="663">
        <v>40694.639999999992</v>
      </c>
      <c r="N1300" s="662">
        <v>21</v>
      </c>
      <c r="O1300" s="745">
        <v>6</v>
      </c>
      <c r="P1300" s="663">
        <v>38756.799999999996</v>
      </c>
      <c r="Q1300" s="678">
        <v>0.95238095238095244</v>
      </c>
      <c r="R1300" s="662">
        <v>20</v>
      </c>
      <c r="S1300" s="678">
        <v>0.95238095238095233</v>
      </c>
      <c r="T1300" s="745">
        <v>5</v>
      </c>
      <c r="U1300" s="701">
        <v>0.83333333333333337</v>
      </c>
    </row>
    <row r="1301" spans="1:21" ht="14.4" customHeight="1" x14ac:dyDescent="0.3">
      <c r="A1301" s="661">
        <v>32</v>
      </c>
      <c r="B1301" s="662" t="s">
        <v>592</v>
      </c>
      <c r="C1301" s="662" t="s">
        <v>5111</v>
      </c>
      <c r="D1301" s="743" t="s">
        <v>7938</v>
      </c>
      <c r="E1301" s="744" t="s">
        <v>5121</v>
      </c>
      <c r="F1301" s="662" t="s">
        <v>5106</v>
      </c>
      <c r="G1301" s="662" t="s">
        <v>5610</v>
      </c>
      <c r="H1301" s="662" t="s">
        <v>593</v>
      </c>
      <c r="I1301" s="662" t="s">
        <v>3774</v>
      </c>
      <c r="J1301" s="662" t="s">
        <v>3775</v>
      </c>
      <c r="K1301" s="662" t="s">
        <v>3776</v>
      </c>
      <c r="L1301" s="663">
        <v>56.83</v>
      </c>
      <c r="M1301" s="663">
        <v>56.83</v>
      </c>
      <c r="N1301" s="662">
        <v>1</v>
      </c>
      <c r="O1301" s="745">
        <v>0.5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32</v>
      </c>
      <c r="B1302" s="662" t="s">
        <v>592</v>
      </c>
      <c r="C1302" s="662" t="s">
        <v>5111</v>
      </c>
      <c r="D1302" s="743" t="s">
        <v>7938</v>
      </c>
      <c r="E1302" s="744" t="s">
        <v>5121</v>
      </c>
      <c r="F1302" s="662" t="s">
        <v>5106</v>
      </c>
      <c r="G1302" s="662" t="s">
        <v>5610</v>
      </c>
      <c r="H1302" s="662" t="s">
        <v>593</v>
      </c>
      <c r="I1302" s="662" t="s">
        <v>6068</v>
      </c>
      <c r="J1302" s="662" t="s">
        <v>3775</v>
      </c>
      <c r="K1302" s="662" t="s">
        <v>6069</v>
      </c>
      <c r="L1302" s="663">
        <v>170.49</v>
      </c>
      <c r="M1302" s="663">
        <v>170.49</v>
      </c>
      <c r="N1302" s="662">
        <v>1</v>
      </c>
      <c r="O1302" s="745">
        <v>0.5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32</v>
      </c>
      <c r="B1303" s="662" t="s">
        <v>592</v>
      </c>
      <c r="C1303" s="662" t="s">
        <v>5111</v>
      </c>
      <c r="D1303" s="743" t="s">
        <v>7938</v>
      </c>
      <c r="E1303" s="744" t="s">
        <v>5121</v>
      </c>
      <c r="F1303" s="662" t="s">
        <v>5106</v>
      </c>
      <c r="G1303" s="662" t="s">
        <v>5805</v>
      </c>
      <c r="H1303" s="662" t="s">
        <v>593</v>
      </c>
      <c r="I1303" s="662" t="s">
        <v>3494</v>
      </c>
      <c r="J1303" s="662" t="s">
        <v>5806</v>
      </c>
      <c r="K1303" s="662" t="s">
        <v>5290</v>
      </c>
      <c r="L1303" s="663">
        <v>13.58</v>
      </c>
      <c r="M1303" s="663">
        <v>13.58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32</v>
      </c>
      <c r="B1304" s="662" t="s">
        <v>592</v>
      </c>
      <c r="C1304" s="662" t="s">
        <v>5111</v>
      </c>
      <c r="D1304" s="743" t="s">
        <v>7938</v>
      </c>
      <c r="E1304" s="744" t="s">
        <v>5121</v>
      </c>
      <c r="F1304" s="662" t="s">
        <v>5106</v>
      </c>
      <c r="G1304" s="662" t="s">
        <v>5805</v>
      </c>
      <c r="H1304" s="662" t="s">
        <v>593</v>
      </c>
      <c r="I1304" s="662" t="s">
        <v>3494</v>
      </c>
      <c r="J1304" s="662" t="s">
        <v>5806</v>
      </c>
      <c r="K1304" s="662" t="s">
        <v>5290</v>
      </c>
      <c r="L1304" s="663">
        <v>18.809999999999999</v>
      </c>
      <c r="M1304" s="663">
        <v>18.809999999999999</v>
      </c>
      <c r="N1304" s="662">
        <v>1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32</v>
      </c>
      <c r="B1305" s="662" t="s">
        <v>592</v>
      </c>
      <c r="C1305" s="662" t="s">
        <v>5111</v>
      </c>
      <c r="D1305" s="743" t="s">
        <v>7938</v>
      </c>
      <c r="E1305" s="744" t="s">
        <v>5121</v>
      </c>
      <c r="F1305" s="662" t="s">
        <v>5106</v>
      </c>
      <c r="G1305" s="662" t="s">
        <v>5805</v>
      </c>
      <c r="H1305" s="662" t="s">
        <v>593</v>
      </c>
      <c r="I1305" s="662" t="s">
        <v>6070</v>
      </c>
      <c r="J1305" s="662" t="s">
        <v>6071</v>
      </c>
      <c r="K1305" s="662" t="s">
        <v>6072</v>
      </c>
      <c r="L1305" s="663">
        <v>37.61</v>
      </c>
      <c r="M1305" s="663">
        <v>75.22</v>
      </c>
      <c r="N1305" s="662">
        <v>2</v>
      </c>
      <c r="O1305" s="745">
        <v>1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32</v>
      </c>
      <c r="B1306" s="662" t="s">
        <v>592</v>
      </c>
      <c r="C1306" s="662" t="s">
        <v>5111</v>
      </c>
      <c r="D1306" s="743" t="s">
        <v>7938</v>
      </c>
      <c r="E1306" s="744" t="s">
        <v>5121</v>
      </c>
      <c r="F1306" s="662" t="s">
        <v>5106</v>
      </c>
      <c r="G1306" s="662" t="s">
        <v>5345</v>
      </c>
      <c r="H1306" s="662" t="s">
        <v>593</v>
      </c>
      <c r="I1306" s="662" t="s">
        <v>990</v>
      </c>
      <c r="J1306" s="662" t="s">
        <v>5346</v>
      </c>
      <c r="K1306" s="662" t="s">
        <v>5347</v>
      </c>
      <c r="L1306" s="663">
        <v>23.72</v>
      </c>
      <c r="M1306" s="663">
        <v>23.72</v>
      </c>
      <c r="N1306" s="662">
        <v>1</v>
      </c>
      <c r="O1306" s="745">
        <v>0.5</v>
      </c>
      <c r="P1306" s="663">
        <v>23.72</v>
      </c>
      <c r="Q1306" s="678">
        <v>1</v>
      </c>
      <c r="R1306" s="662">
        <v>1</v>
      </c>
      <c r="S1306" s="678">
        <v>1</v>
      </c>
      <c r="T1306" s="745">
        <v>0.5</v>
      </c>
      <c r="U1306" s="701">
        <v>1</v>
      </c>
    </row>
    <row r="1307" spans="1:21" ht="14.4" customHeight="1" x14ac:dyDescent="0.3">
      <c r="A1307" s="661">
        <v>32</v>
      </c>
      <c r="B1307" s="662" t="s">
        <v>592</v>
      </c>
      <c r="C1307" s="662" t="s">
        <v>5111</v>
      </c>
      <c r="D1307" s="743" t="s">
        <v>7938</v>
      </c>
      <c r="E1307" s="744" t="s">
        <v>5121</v>
      </c>
      <c r="F1307" s="662" t="s">
        <v>5106</v>
      </c>
      <c r="G1307" s="662" t="s">
        <v>5345</v>
      </c>
      <c r="H1307" s="662" t="s">
        <v>593</v>
      </c>
      <c r="I1307" s="662" t="s">
        <v>990</v>
      </c>
      <c r="J1307" s="662" t="s">
        <v>5346</v>
      </c>
      <c r="K1307" s="662" t="s">
        <v>5347</v>
      </c>
      <c r="L1307" s="663">
        <v>35.29</v>
      </c>
      <c r="M1307" s="663">
        <v>35.29</v>
      </c>
      <c r="N1307" s="662">
        <v>1</v>
      </c>
      <c r="O1307" s="745">
        <v>0.5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32</v>
      </c>
      <c r="B1308" s="662" t="s">
        <v>592</v>
      </c>
      <c r="C1308" s="662" t="s">
        <v>5111</v>
      </c>
      <c r="D1308" s="743" t="s">
        <v>7938</v>
      </c>
      <c r="E1308" s="744" t="s">
        <v>5121</v>
      </c>
      <c r="F1308" s="662" t="s">
        <v>5106</v>
      </c>
      <c r="G1308" s="662" t="s">
        <v>5721</v>
      </c>
      <c r="H1308" s="662" t="s">
        <v>593</v>
      </c>
      <c r="I1308" s="662" t="s">
        <v>4449</v>
      </c>
      <c r="J1308" s="662" t="s">
        <v>4450</v>
      </c>
      <c r="K1308" s="662" t="s">
        <v>6073</v>
      </c>
      <c r="L1308" s="663">
        <v>140.94999999999999</v>
      </c>
      <c r="M1308" s="663">
        <v>140.94999999999999</v>
      </c>
      <c r="N1308" s="662">
        <v>1</v>
      </c>
      <c r="O1308" s="745">
        <v>0.5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32</v>
      </c>
      <c r="B1309" s="662" t="s">
        <v>592</v>
      </c>
      <c r="C1309" s="662" t="s">
        <v>5111</v>
      </c>
      <c r="D1309" s="743" t="s">
        <v>7938</v>
      </c>
      <c r="E1309" s="744" t="s">
        <v>5121</v>
      </c>
      <c r="F1309" s="662" t="s">
        <v>5106</v>
      </c>
      <c r="G1309" s="662" t="s">
        <v>5721</v>
      </c>
      <c r="H1309" s="662" t="s">
        <v>593</v>
      </c>
      <c r="I1309" s="662" t="s">
        <v>6074</v>
      </c>
      <c r="J1309" s="662" t="s">
        <v>6075</v>
      </c>
      <c r="K1309" s="662" t="s">
        <v>6076</v>
      </c>
      <c r="L1309" s="663">
        <v>211.42</v>
      </c>
      <c r="M1309" s="663">
        <v>211.42</v>
      </c>
      <c r="N1309" s="662">
        <v>1</v>
      </c>
      <c r="O1309" s="745">
        <v>0.5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32</v>
      </c>
      <c r="B1310" s="662" t="s">
        <v>592</v>
      </c>
      <c r="C1310" s="662" t="s">
        <v>5111</v>
      </c>
      <c r="D1310" s="743" t="s">
        <v>7938</v>
      </c>
      <c r="E1310" s="744" t="s">
        <v>5121</v>
      </c>
      <c r="F1310" s="662" t="s">
        <v>5106</v>
      </c>
      <c r="G1310" s="662" t="s">
        <v>5721</v>
      </c>
      <c r="H1310" s="662" t="s">
        <v>593</v>
      </c>
      <c r="I1310" s="662" t="s">
        <v>6077</v>
      </c>
      <c r="J1310" s="662" t="s">
        <v>4450</v>
      </c>
      <c r="K1310" s="662" t="s">
        <v>6078</v>
      </c>
      <c r="L1310" s="663">
        <v>0</v>
      </c>
      <c r="M1310" s="663">
        <v>0</v>
      </c>
      <c r="N1310" s="662">
        <v>1</v>
      </c>
      <c r="O1310" s="745">
        <v>0.5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32</v>
      </c>
      <c r="B1311" s="662" t="s">
        <v>592</v>
      </c>
      <c r="C1311" s="662" t="s">
        <v>5111</v>
      </c>
      <c r="D1311" s="743" t="s">
        <v>7938</v>
      </c>
      <c r="E1311" s="744" t="s">
        <v>5121</v>
      </c>
      <c r="F1311" s="662" t="s">
        <v>5106</v>
      </c>
      <c r="G1311" s="662" t="s">
        <v>5807</v>
      </c>
      <c r="H1311" s="662" t="s">
        <v>593</v>
      </c>
      <c r="I1311" s="662" t="s">
        <v>6079</v>
      </c>
      <c r="J1311" s="662" t="s">
        <v>6080</v>
      </c>
      <c r="K1311" s="662" t="s">
        <v>6081</v>
      </c>
      <c r="L1311" s="663">
        <v>0</v>
      </c>
      <c r="M1311" s="663">
        <v>0</v>
      </c>
      <c r="N1311" s="662">
        <v>1</v>
      </c>
      <c r="O1311" s="745">
        <v>1</v>
      </c>
      <c r="P1311" s="663"/>
      <c r="Q1311" s="678"/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32</v>
      </c>
      <c r="B1312" s="662" t="s">
        <v>592</v>
      </c>
      <c r="C1312" s="662" t="s">
        <v>5111</v>
      </c>
      <c r="D1312" s="743" t="s">
        <v>7938</v>
      </c>
      <c r="E1312" s="744" t="s">
        <v>5121</v>
      </c>
      <c r="F1312" s="662" t="s">
        <v>5106</v>
      </c>
      <c r="G1312" s="662" t="s">
        <v>5807</v>
      </c>
      <c r="H1312" s="662" t="s">
        <v>593</v>
      </c>
      <c r="I1312" s="662" t="s">
        <v>6082</v>
      </c>
      <c r="J1312" s="662" t="s">
        <v>2246</v>
      </c>
      <c r="K1312" s="662" t="s">
        <v>6083</v>
      </c>
      <c r="L1312" s="663">
        <v>0</v>
      </c>
      <c r="M1312" s="663">
        <v>0</v>
      </c>
      <c r="N1312" s="662">
        <v>1</v>
      </c>
      <c r="O1312" s="745">
        <v>1</v>
      </c>
      <c r="P1312" s="663"/>
      <c r="Q1312" s="678"/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32</v>
      </c>
      <c r="B1313" s="662" t="s">
        <v>592</v>
      </c>
      <c r="C1313" s="662" t="s">
        <v>5111</v>
      </c>
      <c r="D1313" s="743" t="s">
        <v>7938</v>
      </c>
      <c r="E1313" s="744" t="s">
        <v>5121</v>
      </c>
      <c r="F1313" s="662" t="s">
        <v>5106</v>
      </c>
      <c r="G1313" s="662" t="s">
        <v>5159</v>
      </c>
      <c r="H1313" s="662" t="s">
        <v>593</v>
      </c>
      <c r="I1313" s="662" t="s">
        <v>2224</v>
      </c>
      <c r="J1313" s="662" t="s">
        <v>779</v>
      </c>
      <c r="K1313" s="662" t="s">
        <v>2225</v>
      </c>
      <c r="L1313" s="663">
        <v>220.56</v>
      </c>
      <c r="M1313" s="663">
        <v>220.56</v>
      </c>
      <c r="N1313" s="662">
        <v>1</v>
      </c>
      <c r="O1313" s="745">
        <v>1</v>
      </c>
      <c r="P1313" s="663"/>
      <c r="Q1313" s="678">
        <v>0</v>
      </c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32</v>
      </c>
      <c r="B1314" s="662" t="s">
        <v>592</v>
      </c>
      <c r="C1314" s="662" t="s">
        <v>5111</v>
      </c>
      <c r="D1314" s="743" t="s">
        <v>7938</v>
      </c>
      <c r="E1314" s="744" t="s">
        <v>5121</v>
      </c>
      <c r="F1314" s="662" t="s">
        <v>5106</v>
      </c>
      <c r="G1314" s="662" t="s">
        <v>5159</v>
      </c>
      <c r="H1314" s="662" t="s">
        <v>593</v>
      </c>
      <c r="I1314" s="662" t="s">
        <v>5812</v>
      </c>
      <c r="J1314" s="662" t="s">
        <v>779</v>
      </c>
      <c r="K1314" s="662" t="s">
        <v>4806</v>
      </c>
      <c r="L1314" s="663">
        <v>110.28</v>
      </c>
      <c r="M1314" s="663">
        <v>220.56</v>
      </c>
      <c r="N1314" s="662">
        <v>2</v>
      </c>
      <c r="O1314" s="745">
        <v>0.5</v>
      </c>
      <c r="P1314" s="663">
        <v>220.56</v>
      </c>
      <c r="Q1314" s="678">
        <v>1</v>
      </c>
      <c r="R1314" s="662">
        <v>2</v>
      </c>
      <c r="S1314" s="678">
        <v>1</v>
      </c>
      <c r="T1314" s="745">
        <v>0.5</v>
      </c>
      <c r="U1314" s="701">
        <v>1</v>
      </c>
    </row>
    <row r="1315" spans="1:21" ht="14.4" customHeight="1" x14ac:dyDescent="0.3">
      <c r="A1315" s="661">
        <v>32</v>
      </c>
      <c r="B1315" s="662" t="s">
        <v>592</v>
      </c>
      <c r="C1315" s="662" t="s">
        <v>5111</v>
      </c>
      <c r="D1315" s="743" t="s">
        <v>7938</v>
      </c>
      <c r="E1315" s="744" t="s">
        <v>5121</v>
      </c>
      <c r="F1315" s="662" t="s">
        <v>5106</v>
      </c>
      <c r="G1315" s="662" t="s">
        <v>5159</v>
      </c>
      <c r="H1315" s="662" t="s">
        <v>593</v>
      </c>
      <c r="I1315" s="662" t="s">
        <v>5633</v>
      </c>
      <c r="J1315" s="662" t="s">
        <v>779</v>
      </c>
      <c r="K1315" s="662" t="s">
        <v>2225</v>
      </c>
      <c r="L1315" s="663">
        <v>0</v>
      </c>
      <c r="M1315" s="663">
        <v>0</v>
      </c>
      <c r="N1315" s="662">
        <v>1</v>
      </c>
      <c r="O1315" s="745">
        <v>0.5</v>
      </c>
      <c r="P1315" s="663">
        <v>0</v>
      </c>
      <c r="Q1315" s="678"/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32</v>
      </c>
      <c r="B1316" s="662" t="s">
        <v>592</v>
      </c>
      <c r="C1316" s="662" t="s">
        <v>5111</v>
      </c>
      <c r="D1316" s="743" t="s">
        <v>7938</v>
      </c>
      <c r="E1316" s="744" t="s">
        <v>5121</v>
      </c>
      <c r="F1316" s="662" t="s">
        <v>5106</v>
      </c>
      <c r="G1316" s="662" t="s">
        <v>5159</v>
      </c>
      <c r="H1316" s="662" t="s">
        <v>593</v>
      </c>
      <c r="I1316" s="662" t="s">
        <v>6084</v>
      </c>
      <c r="J1316" s="662" t="s">
        <v>779</v>
      </c>
      <c r="K1316" s="662" t="s">
        <v>2225</v>
      </c>
      <c r="L1316" s="663">
        <v>0</v>
      </c>
      <c r="M1316" s="663">
        <v>0</v>
      </c>
      <c r="N1316" s="662">
        <v>1</v>
      </c>
      <c r="O1316" s="745">
        <v>0.5</v>
      </c>
      <c r="P1316" s="663">
        <v>0</v>
      </c>
      <c r="Q1316" s="678"/>
      <c r="R1316" s="662">
        <v>1</v>
      </c>
      <c r="S1316" s="678">
        <v>1</v>
      </c>
      <c r="T1316" s="745">
        <v>0.5</v>
      </c>
      <c r="U1316" s="701">
        <v>1</v>
      </c>
    </row>
    <row r="1317" spans="1:21" ht="14.4" customHeight="1" x14ac:dyDescent="0.3">
      <c r="A1317" s="661">
        <v>32</v>
      </c>
      <c r="B1317" s="662" t="s">
        <v>592</v>
      </c>
      <c r="C1317" s="662" t="s">
        <v>5111</v>
      </c>
      <c r="D1317" s="743" t="s">
        <v>7938</v>
      </c>
      <c r="E1317" s="744" t="s">
        <v>5121</v>
      </c>
      <c r="F1317" s="662" t="s">
        <v>5106</v>
      </c>
      <c r="G1317" s="662" t="s">
        <v>5220</v>
      </c>
      <c r="H1317" s="662" t="s">
        <v>593</v>
      </c>
      <c r="I1317" s="662" t="s">
        <v>1005</v>
      </c>
      <c r="J1317" s="662" t="s">
        <v>1086</v>
      </c>
      <c r="K1317" s="662" t="s">
        <v>5221</v>
      </c>
      <c r="L1317" s="663">
        <v>123.3</v>
      </c>
      <c r="M1317" s="663">
        <v>123.3</v>
      </c>
      <c r="N1317" s="662">
        <v>1</v>
      </c>
      <c r="O1317" s="745">
        <v>0.5</v>
      </c>
      <c r="P1317" s="663"/>
      <c r="Q1317" s="678">
        <v>0</v>
      </c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32</v>
      </c>
      <c r="B1318" s="662" t="s">
        <v>592</v>
      </c>
      <c r="C1318" s="662" t="s">
        <v>5111</v>
      </c>
      <c r="D1318" s="743" t="s">
        <v>7938</v>
      </c>
      <c r="E1318" s="744" t="s">
        <v>5121</v>
      </c>
      <c r="F1318" s="662" t="s">
        <v>5106</v>
      </c>
      <c r="G1318" s="662" t="s">
        <v>5220</v>
      </c>
      <c r="H1318" s="662" t="s">
        <v>593</v>
      </c>
      <c r="I1318" s="662" t="s">
        <v>5222</v>
      </c>
      <c r="J1318" s="662" t="s">
        <v>1086</v>
      </c>
      <c r="K1318" s="662" t="s">
        <v>5223</v>
      </c>
      <c r="L1318" s="663">
        <v>0</v>
      </c>
      <c r="M1318" s="663">
        <v>0</v>
      </c>
      <c r="N1318" s="662">
        <v>2</v>
      </c>
      <c r="O1318" s="745">
        <v>1</v>
      </c>
      <c r="P1318" s="663">
        <v>0</v>
      </c>
      <c r="Q1318" s="678"/>
      <c r="R1318" s="662">
        <v>1</v>
      </c>
      <c r="S1318" s="678">
        <v>0.5</v>
      </c>
      <c r="T1318" s="745">
        <v>0.5</v>
      </c>
      <c r="U1318" s="701">
        <v>0.5</v>
      </c>
    </row>
    <row r="1319" spans="1:21" ht="14.4" customHeight="1" x14ac:dyDescent="0.3">
      <c r="A1319" s="661">
        <v>32</v>
      </c>
      <c r="B1319" s="662" t="s">
        <v>592</v>
      </c>
      <c r="C1319" s="662" t="s">
        <v>5111</v>
      </c>
      <c r="D1319" s="743" t="s">
        <v>7938</v>
      </c>
      <c r="E1319" s="744" t="s">
        <v>5121</v>
      </c>
      <c r="F1319" s="662" t="s">
        <v>5106</v>
      </c>
      <c r="G1319" s="662" t="s">
        <v>5220</v>
      </c>
      <c r="H1319" s="662" t="s">
        <v>593</v>
      </c>
      <c r="I1319" s="662" t="s">
        <v>1085</v>
      </c>
      <c r="J1319" s="662" t="s">
        <v>1086</v>
      </c>
      <c r="K1319" s="662" t="s">
        <v>1087</v>
      </c>
      <c r="L1319" s="663">
        <v>369.91</v>
      </c>
      <c r="M1319" s="663">
        <v>3699.1000000000004</v>
      </c>
      <c r="N1319" s="662">
        <v>10</v>
      </c>
      <c r="O1319" s="745">
        <v>4</v>
      </c>
      <c r="P1319" s="663">
        <v>2959.28</v>
      </c>
      <c r="Q1319" s="678">
        <v>0.79999999999999993</v>
      </c>
      <c r="R1319" s="662">
        <v>8</v>
      </c>
      <c r="S1319" s="678">
        <v>0.8</v>
      </c>
      <c r="T1319" s="745">
        <v>3</v>
      </c>
      <c r="U1319" s="701">
        <v>0.75</v>
      </c>
    </row>
    <row r="1320" spans="1:21" ht="14.4" customHeight="1" x14ac:dyDescent="0.3">
      <c r="A1320" s="661">
        <v>32</v>
      </c>
      <c r="B1320" s="662" t="s">
        <v>592</v>
      </c>
      <c r="C1320" s="662" t="s">
        <v>5111</v>
      </c>
      <c r="D1320" s="743" t="s">
        <v>7938</v>
      </c>
      <c r="E1320" s="744" t="s">
        <v>5121</v>
      </c>
      <c r="F1320" s="662" t="s">
        <v>5106</v>
      </c>
      <c r="G1320" s="662" t="s">
        <v>5680</v>
      </c>
      <c r="H1320" s="662" t="s">
        <v>593</v>
      </c>
      <c r="I1320" s="662" t="s">
        <v>6085</v>
      </c>
      <c r="J1320" s="662" t="s">
        <v>6086</v>
      </c>
      <c r="K1320" s="662" t="s">
        <v>968</v>
      </c>
      <c r="L1320" s="663">
        <v>206.76</v>
      </c>
      <c r="M1320" s="663">
        <v>206.76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32</v>
      </c>
      <c r="B1321" s="662" t="s">
        <v>592</v>
      </c>
      <c r="C1321" s="662" t="s">
        <v>5111</v>
      </c>
      <c r="D1321" s="743" t="s">
        <v>7938</v>
      </c>
      <c r="E1321" s="744" t="s">
        <v>5121</v>
      </c>
      <c r="F1321" s="662" t="s">
        <v>5106</v>
      </c>
      <c r="G1321" s="662" t="s">
        <v>5680</v>
      </c>
      <c r="H1321" s="662" t="s">
        <v>593</v>
      </c>
      <c r="I1321" s="662" t="s">
        <v>6087</v>
      </c>
      <c r="J1321" s="662" t="s">
        <v>6088</v>
      </c>
      <c r="K1321" s="662" t="s">
        <v>6089</v>
      </c>
      <c r="L1321" s="663">
        <v>726.27</v>
      </c>
      <c r="M1321" s="663">
        <v>726.27</v>
      </c>
      <c r="N1321" s="662">
        <v>1</v>
      </c>
      <c r="O1321" s="745">
        <v>0.5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32</v>
      </c>
      <c r="B1322" s="662" t="s">
        <v>592</v>
      </c>
      <c r="C1322" s="662" t="s">
        <v>5111</v>
      </c>
      <c r="D1322" s="743" t="s">
        <v>7938</v>
      </c>
      <c r="E1322" s="744" t="s">
        <v>5121</v>
      </c>
      <c r="F1322" s="662" t="s">
        <v>5106</v>
      </c>
      <c r="G1322" s="662" t="s">
        <v>5680</v>
      </c>
      <c r="H1322" s="662" t="s">
        <v>593</v>
      </c>
      <c r="I1322" s="662" t="s">
        <v>6090</v>
      </c>
      <c r="J1322" s="662" t="s">
        <v>6088</v>
      </c>
      <c r="K1322" s="662" t="s">
        <v>6091</v>
      </c>
      <c r="L1322" s="663">
        <v>123.2</v>
      </c>
      <c r="M1322" s="663">
        <v>123.2</v>
      </c>
      <c r="N1322" s="662">
        <v>1</v>
      </c>
      <c r="O1322" s="745">
        <v>0.5</v>
      </c>
      <c r="P1322" s="663">
        <v>123.2</v>
      </c>
      <c r="Q1322" s="678">
        <v>1</v>
      </c>
      <c r="R1322" s="662">
        <v>1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32</v>
      </c>
      <c r="B1323" s="662" t="s">
        <v>592</v>
      </c>
      <c r="C1323" s="662" t="s">
        <v>5111</v>
      </c>
      <c r="D1323" s="743" t="s">
        <v>7938</v>
      </c>
      <c r="E1323" s="744" t="s">
        <v>5121</v>
      </c>
      <c r="F1323" s="662" t="s">
        <v>5106</v>
      </c>
      <c r="G1323" s="662" t="s">
        <v>6092</v>
      </c>
      <c r="H1323" s="662" t="s">
        <v>593</v>
      </c>
      <c r="I1323" s="662" t="s">
        <v>6093</v>
      </c>
      <c r="J1323" s="662" t="s">
        <v>6094</v>
      </c>
      <c r="K1323" s="662" t="s">
        <v>6095</v>
      </c>
      <c r="L1323" s="663">
        <v>240.11</v>
      </c>
      <c r="M1323" s="663">
        <v>240.11</v>
      </c>
      <c r="N1323" s="662">
        <v>1</v>
      </c>
      <c r="O1323" s="745">
        <v>0.5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32</v>
      </c>
      <c r="B1324" s="662" t="s">
        <v>592</v>
      </c>
      <c r="C1324" s="662" t="s">
        <v>5111</v>
      </c>
      <c r="D1324" s="743" t="s">
        <v>7938</v>
      </c>
      <c r="E1324" s="744" t="s">
        <v>5121</v>
      </c>
      <c r="F1324" s="662" t="s">
        <v>5106</v>
      </c>
      <c r="G1324" s="662" t="s">
        <v>6092</v>
      </c>
      <c r="H1324" s="662" t="s">
        <v>593</v>
      </c>
      <c r="I1324" s="662" t="s">
        <v>6096</v>
      </c>
      <c r="J1324" s="662" t="s">
        <v>6094</v>
      </c>
      <c r="K1324" s="662" t="s">
        <v>6097</v>
      </c>
      <c r="L1324" s="663">
        <v>120.06</v>
      </c>
      <c r="M1324" s="663">
        <v>120.06</v>
      </c>
      <c r="N1324" s="662">
        <v>1</v>
      </c>
      <c r="O1324" s="745">
        <v>0.5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32</v>
      </c>
      <c r="B1325" s="662" t="s">
        <v>592</v>
      </c>
      <c r="C1325" s="662" t="s">
        <v>5111</v>
      </c>
      <c r="D1325" s="743" t="s">
        <v>7938</v>
      </c>
      <c r="E1325" s="744" t="s">
        <v>5121</v>
      </c>
      <c r="F1325" s="662" t="s">
        <v>5106</v>
      </c>
      <c r="G1325" s="662" t="s">
        <v>6092</v>
      </c>
      <c r="H1325" s="662" t="s">
        <v>593</v>
      </c>
      <c r="I1325" s="662" t="s">
        <v>6098</v>
      </c>
      <c r="J1325" s="662" t="s">
        <v>6099</v>
      </c>
      <c r="K1325" s="662" t="s">
        <v>6097</v>
      </c>
      <c r="L1325" s="663">
        <v>0</v>
      </c>
      <c r="M1325" s="663">
        <v>0</v>
      </c>
      <c r="N1325" s="662">
        <v>1</v>
      </c>
      <c r="O1325" s="745">
        <v>0.5</v>
      </c>
      <c r="P1325" s="663"/>
      <c r="Q1325" s="678"/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32</v>
      </c>
      <c r="B1326" s="662" t="s">
        <v>592</v>
      </c>
      <c r="C1326" s="662" t="s">
        <v>5111</v>
      </c>
      <c r="D1326" s="743" t="s">
        <v>7938</v>
      </c>
      <c r="E1326" s="744" t="s">
        <v>5121</v>
      </c>
      <c r="F1326" s="662" t="s">
        <v>5106</v>
      </c>
      <c r="G1326" s="662" t="s">
        <v>6100</v>
      </c>
      <c r="H1326" s="662" t="s">
        <v>593</v>
      </c>
      <c r="I1326" s="662" t="s">
        <v>955</v>
      </c>
      <c r="J1326" s="662" t="s">
        <v>956</v>
      </c>
      <c r="K1326" s="662" t="s">
        <v>746</v>
      </c>
      <c r="L1326" s="663">
        <v>80.599999999999994</v>
      </c>
      <c r="M1326" s="663">
        <v>80.599999999999994</v>
      </c>
      <c r="N1326" s="662">
        <v>1</v>
      </c>
      <c r="O1326" s="745">
        <v>0.5</v>
      </c>
      <c r="P1326" s="663">
        <v>80.599999999999994</v>
      </c>
      <c r="Q1326" s="678">
        <v>1</v>
      </c>
      <c r="R1326" s="662">
        <v>1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32</v>
      </c>
      <c r="B1327" s="662" t="s">
        <v>592</v>
      </c>
      <c r="C1327" s="662" t="s">
        <v>5111</v>
      </c>
      <c r="D1327" s="743" t="s">
        <v>7938</v>
      </c>
      <c r="E1327" s="744" t="s">
        <v>5121</v>
      </c>
      <c r="F1327" s="662" t="s">
        <v>5106</v>
      </c>
      <c r="G1327" s="662" t="s">
        <v>5224</v>
      </c>
      <c r="H1327" s="662" t="s">
        <v>593</v>
      </c>
      <c r="I1327" s="662" t="s">
        <v>4117</v>
      </c>
      <c r="J1327" s="662" t="s">
        <v>4118</v>
      </c>
      <c r="K1327" s="662" t="s">
        <v>2244</v>
      </c>
      <c r="L1327" s="663">
        <v>8540.5</v>
      </c>
      <c r="M1327" s="663">
        <v>8540.5</v>
      </c>
      <c r="N1327" s="662">
        <v>1</v>
      </c>
      <c r="O1327" s="745">
        <v>0.5</v>
      </c>
      <c r="P1327" s="663">
        <v>8540.5</v>
      </c>
      <c r="Q1327" s="678">
        <v>1</v>
      </c>
      <c r="R1327" s="662">
        <v>1</v>
      </c>
      <c r="S1327" s="678">
        <v>1</v>
      </c>
      <c r="T1327" s="745">
        <v>0.5</v>
      </c>
      <c r="U1327" s="701">
        <v>1</v>
      </c>
    </row>
    <row r="1328" spans="1:21" ht="14.4" customHeight="1" x14ac:dyDescent="0.3">
      <c r="A1328" s="661">
        <v>32</v>
      </c>
      <c r="B1328" s="662" t="s">
        <v>592</v>
      </c>
      <c r="C1328" s="662" t="s">
        <v>5111</v>
      </c>
      <c r="D1328" s="743" t="s">
        <v>7938</v>
      </c>
      <c r="E1328" s="744" t="s">
        <v>5121</v>
      </c>
      <c r="F1328" s="662" t="s">
        <v>5106</v>
      </c>
      <c r="G1328" s="662" t="s">
        <v>5160</v>
      </c>
      <c r="H1328" s="662" t="s">
        <v>593</v>
      </c>
      <c r="I1328" s="662" t="s">
        <v>3159</v>
      </c>
      <c r="J1328" s="662" t="s">
        <v>3160</v>
      </c>
      <c r="K1328" s="662" t="s">
        <v>4933</v>
      </c>
      <c r="L1328" s="663">
        <v>2991.23</v>
      </c>
      <c r="M1328" s="663">
        <v>29912.300000000003</v>
      </c>
      <c r="N1328" s="662">
        <v>10</v>
      </c>
      <c r="O1328" s="745">
        <v>6</v>
      </c>
      <c r="P1328" s="663">
        <v>11964.92</v>
      </c>
      <c r="Q1328" s="678">
        <v>0.39999999999999997</v>
      </c>
      <c r="R1328" s="662">
        <v>4</v>
      </c>
      <c r="S1328" s="678">
        <v>0.4</v>
      </c>
      <c r="T1328" s="745">
        <v>2.5</v>
      </c>
      <c r="U1328" s="701">
        <v>0.41666666666666669</v>
      </c>
    </row>
    <row r="1329" spans="1:21" ht="14.4" customHeight="1" x14ac:dyDescent="0.3">
      <c r="A1329" s="661">
        <v>32</v>
      </c>
      <c r="B1329" s="662" t="s">
        <v>592</v>
      </c>
      <c r="C1329" s="662" t="s">
        <v>5111</v>
      </c>
      <c r="D1329" s="743" t="s">
        <v>7938</v>
      </c>
      <c r="E1329" s="744" t="s">
        <v>5121</v>
      </c>
      <c r="F1329" s="662" t="s">
        <v>5106</v>
      </c>
      <c r="G1329" s="662" t="s">
        <v>6101</v>
      </c>
      <c r="H1329" s="662" t="s">
        <v>593</v>
      </c>
      <c r="I1329" s="662" t="s">
        <v>798</v>
      </c>
      <c r="J1329" s="662" t="s">
        <v>799</v>
      </c>
      <c r="K1329" s="662" t="s">
        <v>800</v>
      </c>
      <c r="L1329" s="663">
        <v>502.34</v>
      </c>
      <c r="M1329" s="663">
        <v>502.34</v>
      </c>
      <c r="N1329" s="662">
        <v>1</v>
      </c>
      <c r="O1329" s="745">
        <v>0.5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32</v>
      </c>
      <c r="B1330" s="662" t="s">
        <v>592</v>
      </c>
      <c r="C1330" s="662" t="s">
        <v>5111</v>
      </c>
      <c r="D1330" s="743" t="s">
        <v>7938</v>
      </c>
      <c r="E1330" s="744" t="s">
        <v>5121</v>
      </c>
      <c r="F1330" s="662" t="s">
        <v>5106</v>
      </c>
      <c r="G1330" s="662" t="s">
        <v>5231</v>
      </c>
      <c r="H1330" s="662" t="s">
        <v>593</v>
      </c>
      <c r="I1330" s="662" t="s">
        <v>5235</v>
      </c>
      <c r="J1330" s="662" t="s">
        <v>5236</v>
      </c>
      <c r="K1330" s="662" t="s">
        <v>5237</v>
      </c>
      <c r="L1330" s="663">
        <v>0</v>
      </c>
      <c r="M1330" s="663">
        <v>0</v>
      </c>
      <c r="N1330" s="662">
        <v>2</v>
      </c>
      <c r="O1330" s="745">
        <v>2</v>
      </c>
      <c r="P1330" s="663">
        <v>0</v>
      </c>
      <c r="Q1330" s="678"/>
      <c r="R1330" s="662">
        <v>2</v>
      </c>
      <c r="S1330" s="678">
        <v>1</v>
      </c>
      <c r="T1330" s="745">
        <v>2</v>
      </c>
      <c r="U1330" s="701">
        <v>1</v>
      </c>
    </row>
    <row r="1331" spans="1:21" ht="14.4" customHeight="1" x14ac:dyDescent="0.3">
      <c r="A1331" s="661">
        <v>32</v>
      </c>
      <c r="B1331" s="662" t="s">
        <v>592</v>
      </c>
      <c r="C1331" s="662" t="s">
        <v>5111</v>
      </c>
      <c r="D1331" s="743" t="s">
        <v>7938</v>
      </c>
      <c r="E1331" s="744" t="s">
        <v>5121</v>
      </c>
      <c r="F1331" s="662" t="s">
        <v>5106</v>
      </c>
      <c r="G1331" s="662" t="s">
        <v>5231</v>
      </c>
      <c r="H1331" s="662" t="s">
        <v>593</v>
      </c>
      <c r="I1331" s="662" t="s">
        <v>1074</v>
      </c>
      <c r="J1331" s="662" t="s">
        <v>5236</v>
      </c>
      <c r="K1331" s="662" t="s">
        <v>5238</v>
      </c>
      <c r="L1331" s="663">
        <v>63.7</v>
      </c>
      <c r="M1331" s="663">
        <v>318.5</v>
      </c>
      <c r="N1331" s="662">
        <v>5</v>
      </c>
      <c r="O1331" s="745">
        <v>3.5</v>
      </c>
      <c r="P1331" s="663">
        <v>191.10000000000002</v>
      </c>
      <c r="Q1331" s="678">
        <v>0.60000000000000009</v>
      </c>
      <c r="R1331" s="662">
        <v>3</v>
      </c>
      <c r="S1331" s="678">
        <v>0.6</v>
      </c>
      <c r="T1331" s="745">
        <v>2</v>
      </c>
      <c r="U1331" s="701">
        <v>0.5714285714285714</v>
      </c>
    </row>
    <row r="1332" spans="1:21" ht="14.4" customHeight="1" x14ac:dyDescent="0.3">
      <c r="A1332" s="661">
        <v>32</v>
      </c>
      <c r="B1332" s="662" t="s">
        <v>592</v>
      </c>
      <c r="C1332" s="662" t="s">
        <v>5111</v>
      </c>
      <c r="D1332" s="743" t="s">
        <v>7938</v>
      </c>
      <c r="E1332" s="744" t="s">
        <v>5121</v>
      </c>
      <c r="F1332" s="662" t="s">
        <v>5106</v>
      </c>
      <c r="G1332" s="662" t="s">
        <v>5532</v>
      </c>
      <c r="H1332" s="662" t="s">
        <v>2438</v>
      </c>
      <c r="I1332" s="662" t="s">
        <v>4147</v>
      </c>
      <c r="J1332" s="662" t="s">
        <v>4148</v>
      </c>
      <c r="K1332" s="662" t="s">
        <v>4149</v>
      </c>
      <c r="L1332" s="663">
        <v>848.49</v>
      </c>
      <c r="M1332" s="663">
        <v>848.49</v>
      </c>
      <c r="N1332" s="662">
        <v>1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32</v>
      </c>
      <c r="B1333" s="662" t="s">
        <v>592</v>
      </c>
      <c r="C1333" s="662" t="s">
        <v>5111</v>
      </c>
      <c r="D1333" s="743" t="s">
        <v>7938</v>
      </c>
      <c r="E1333" s="744" t="s">
        <v>5121</v>
      </c>
      <c r="F1333" s="662" t="s">
        <v>5106</v>
      </c>
      <c r="G1333" s="662" t="s">
        <v>5532</v>
      </c>
      <c r="H1333" s="662" t="s">
        <v>2438</v>
      </c>
      <c r="I1333" s="662" t="s">
        <v>4205</v>
      </c>
      <c r="J1333" s="662" t="s">
        <v>4206</v>
      </c>
      <c r="K1333" s="662" t="s">
        <v>3485</v>
      </c>
      <c r="L1333" s="663">
        <v>478.07</v>
      </c>
      <c r="M1333" s="663">
        <v>956.14</v>
      </c>
      <c r="N1333" s="662">
        <v>2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32</v>
      </c>
      <c r="B1334" s="662" t="s">
        <v>592</v>
      </c>
      <c r="C1334" s="662" t="s">
        <v>5111</v>
      </c>
      <c r="D1334" s="743" t="s">
        <v>7938</v>
      </c>
      <c r="E1334" s="744" t="s">
        <v>5121</v>
      </c>
      <c r="F1334" s="662" t="s">
        <v>5106</v>
      </c>
      <c r="G1334" s="662" t="s">
        <v>5532</v>
      </c>
      <c r="H1334" s="662" t="s">
        <v>593</v>
      </c>
      <c r="I1334" s="662" t="s">
        <v>6102</v>
      </c>
      <c r="J1334" s="662" t="s">
        <v>4206</v>
      </c>
      <c r="K1334" s="662" t="s">
        <v>6103</v>
      </c>
      <c r="L1334" s="663">
        <v>0</v>
      </c>
      <c r="M1334" s="663">
        <v>0</v>
      </c>
      <c r="N1334" s="662">
        <v>2</v>
      </c>
      <c r="O1334" s="745">
        <v>0.5</v>
      </c>
      <c r="P1334" s="663"/>
      <c r="Q1334" s="678"/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32</v>
      </c>
      <c r="B1335" s="662" t="s">
        <v>592</v>
      </c>
      <c r="C1335" s="662" t="s">
        <v>5111</v>
      </c>
      <c r="D1335" s="743" t="s">
        <v>7938</v>
      </c>
      <c r="E1335" s="744" t="s">
        <v>5121</v>
      </c>
      <c r="F1335" s="662" t="s">
        <v>5106</v>
      </c>
      <c r="G1335" s="662" t="s">
        <v>6104</v>
      </c>
      <c r="H1335" s="662" t="s">
        <v>593</v>
      </c>
      <c r="I1335" s="662" t="s">
        <v>6105</v>
      </c>
      <c r="J1335" s="662" t="s">
        <v>6106</v>
      </c>
      <c r="K1335" s="662" t="s">
        <v>6107</v>
      </c>
      <c r="L1335" s="663">
        <v>0</v>
      </c>
      <c r="M1335" s="663">
        <v>0</v>
      </c>
      <c r="N1335" s="662">
        <v>1</v>
      </c>
      <c r="O1335" s="745">
        <v>0.5</v>
      </c>
      <c r="P1335" s="663"/>
      <c r="Q1335" s="678"/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32</v>
      </c>
      <c r="B1336" s="662" t="s">
        <v>592</v>
      </c>
      <c r="C1336" s="662" t="s">
        <v>5111</v>
      </c>
      <c r="D1336" s="743" t="s">
        <v>7938</v>
      </c>
      <c r="E1336" s="744" t="s">
        <v>5121</v>
      </c>
      <c r="F1336" s="662" t="s">
        <v>5106</v>
      </c>
      <c r="G1336" s="662" t="s">
        <v>6108</v>
      </c>
      <c r="H1336" s="662" t="s">
        <v>593</v>
      </c>
      <c r="I1336" s="662" t="s">
        <v>1375</v>
      </c>
      <c r="J1336" s="662" t="s">
        <v>1376</v>
      </c>
      <c r="K1336" s="662" t="s">
        <v>6109</v>
      </c>
      <c r="L1336" s="663">
        <v>90</v>
      </c>
      <c r="M1336" s="663">
        <v>180</v>
      </c>
      <c r="N1336" s="662">
        <v>2</v>
      </c>
      <c r="O1336" s="745">
        <v>1</v>
      </c>
      <c r="P1336" s="663">
        <v>90</v>
      </c>
      <c r="Q1336" s="678">
        <v>0.5</v>
      </c>
      <c r="R1336" s="662">
        <v>1</v>
      </c>
      <c r="S1336" s="678">
        <v>0.5</v>
      </c>
      <c r="T1336" s="745">
        <v>0.5</v>
      </c>
      <c r="U1336" s="701">
        <v>0.5</v>
      </c>
    </row>
    <row r="1337" spans="1:21" ht="14.4" customHeight="1" x14ac:dyDescent="0.3">
      <c r="A1337" s="661">
        <v>32</v>
      </c>
      <c r="B1337" s="662" t="s">
        <v>592</v>
      </c>
      <c r="C1337" s="662" t="s">
        <v>5111</v>
      </c>
      <c r="D1337" s="743" t="s">
        <v>7938</v>
      </c>
      <c r="E1337" s="744" t="s">
        <v>5121</v>
      </c>
      <c r="F1337" s="662" t="s">
        <v>5106</v>
      </c>
      <c r="G1337" s="662" t="s">
        <v>5239</v>
      </c>
      <c r="H1337" s="662" t="s">
        <v>593</v>
      </c>
      <c r="I1337" s="662" t="s">
        <v>963</v>
      </c>
      <c r="J1337" s="662" t="s">
        <v>964</v>
      </c>
      <c r="K1337" s="662" t="s">
        <v>5240</v>
      </c>
      <c r="L1337" s="663">
        <v>156.77000000000001</v>
      </c>
      <c r="M1337" s="663">
        <v>7524.9600000000009</v>
      </c>
      <c r="N1337" s="662">
        <v>48</v>
      </c>
      <c r="O1337" s="745">
        <v>17.5</v>
      </c>
      <c r="P1337" s="663">
        <v>2194.7800000000002</v>
      </c>
      <c r="Q1337" s="678">
        <v>0.29166666666666663</v>
      </c>
      <c r="R1337" s="662">
        <v>14</v>
      </c>
      <c r="S1337" s="678">
        <v>0.29166666666666669</v>
      </c>
      <c r="T1337" s="745">
        <v>5</v>
      </c>
      <c r="U1337" s="701">
        <v>0.2857142857142857</v>
      </c>
    </row>
    <row r="1338" spans="1:21" ht="14.4" customHeight="1" x14ac:dyDescent="0.3">
      <c r="A1338" s="661">
        <v>32</v>
      </c>
      <c r="B1338" s="662" t="s">
        <v>592</v>
      </c>
      <c r="C1338" s="662" t="s">
        <v>5111</v>
      </c>
      <c r="D1338" s="743" t="s">
        <v>7938</v>
      </c>
      <c r="E1338" s="744" t="s">
        <v>5121</v>
      </c>
      <c r="F1338" s="662" t="s">
        <v>5106</v>
      </c>
      <c r="G1338" s="662" t="s">
        <v>5239</v>
      </c>
      <c r="H1338" s="662" t="s">
        <v>593</v>
      </c>
      <c r="I1338" s="662" t="s">
        <v>963</v>
      </c>
      <c r="J1338" s="662" t="s">
        <v>964</v>
      </c>
      <c r="K1338" s="662" t="s">
        <v>5240</v>
      </c>
      <c r="L1338" s="663">
        <v>107.27</v>
      </c>
      <c r="M1338" s="663">
        <v>5578.04</v>
      </c>
      <c r="N1338" s="662">
        <v>52</v>
      </c>
      <c r="O1338" s="745">
        <v>18</v>
      </c>
      <c r="P1338" s="663">
        <v>2896.29</v>
      </c>
      <c r="Q1338" s="678">
        <v>0.51923076923076927</v>
      </c>
      <c r="R1338" s="662">
        <v>27</v>
      </c>
      <c r="S1338" s="678">
        <v>0.51923076923076927</v>
      </c>
      <c r="T1338" s="745">
        <v>9.5</v>
      </c>
      <c r="U1338" s="701">
        <v>0.52777777777777779</v>
      </c>
    </row>
    <row r="1339" spans="1:21" ht="14.4" customHeight="1" x14ac:dyDescent="0.3">
      <c r="A1339" s="661">
        <v>32</v>
      </c>
      <c r="B1339" s="662" t="s">
        <v>592</v>
      </c>
      <c r="C1339" s="662" t="s">
        <v>5111</v>
      </c>
      <c r="D1339" s="743" t="s">
        <v>7938</v>
      </c>
      <c r="E1339" s="744" t="s">
        <v>5121</v>
      </c>
      <c r="F1339" s="662" t="s">
        <v>5106</v>
      </c>
      <c r="G1339" s="662" t="s">
        <v>6110</v>
      </c>
      <c r="H1339" s="662" t="s">
        <v>593</v>
      </c>
      <c r="I1339" s="662" t="s">
        <v>1048</v>
      </c>
      <c r="J1339" s="662" t="s">
        <v>1049</v>
      </c>
      <c r="K1339" s="662" t="s">
        <v>999</v>
      </c>
      <c r="L1339" s="663">
        <v>32.270000000000003</v>
      </c>
      <c r="M1339" s="663">
        <v>1774.85</v>
      </c>
      <c r="N1339" s="662">
        <v>55</v>
      </c>
      <c r="O1339" s="745">
        <v>15.5</v>
      </c>
      <c r="P1339" s="663">
        <v>1161.7199999999998</v>
      </c>
      <c r="Q1339" s="678">
        <v>0.65454545454545443</v>
      </c>
      <c r="R1339" s="662">
        <v>36</v>
      </c>
      <c r="S1339" s="678">
        <v>0.65454545454545454</v>
      </c>
      <c r="T1339" s="745">
        <v>10</v>
      </c>
      <c r="U1339" s="701">
        <v>0.64516129032258063</v>
      </c>
    </row>
    <row r="1340" spans="1:21" ht="14.4" customHeight="1" x14ac:dyDescent="0.3">
      <c r="A1340" s="661">
        <v>32</v>
      </c>
      <c r="B1340" s="662" t="s">
        <v>592</v>
      </c>
      <c r="C1340" s="662" t="s">
        <v>5111</v>
      </c>
      <c r="D1340" s="743" t="s">
        <v>7938</v>
      </c>
      <c r="E1340" s="744" t="s">
        <v>5121</v>
      </c>
      <c r="F1340" s="662" t="s">
        <v>5106</v>
      </c>
      <c r="G1340" s="662" t="s">
        <v>6110</v>
      </c>
      <c r="H1340" s="662" t="s">
        <v>593</v>
      </c>
      <c r="I1340" s="662" t="s">
        <v>1048</v>
      </c>
      <c r="J1340" s="662" t="s">
        <v>1049</v>
      </c>
      <c r="K1340" s="662" t="s">
        <v>999</v>
      </c>
      <c r="L1340" s="663">
        <v>50.64</v>
      </c>
      <c r="M1340" s="663">
        <v>50.64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32</v>
      </c>
      <c r="B1341" s="662" t="s">
        <v>592</v>
      </c>
      <c r="C1341" s="662" t="s">
        <v>5111</v>
      </c>
      <c r="D1341" s="743" t="s">
        <v>7938</v>
      </c>
      <c r="E1341" s="744" t="s">
        <v>5121</v>
      </c>
      <c r="F1341" s="662" t="s">
        <v>5106</v>
      </c>
      <c r="G1341" s="662" t="s">
        <v>6110</v>
      </c>
      <c r="H1341" s="662" t="s">
        <v>593</v>
      </c>
      <c r="I1341" s="662" t="s">
        <v>6111</v>
      </c>
      <c r="J1341" s="662" t="s">
        <v>1049</v>
      </c>
      <c r="K1341" s="662" t="s">
        <v>3586</v>
      </c>
      <c r="L1341" s="663">
        <v>0</v>
      </c>
      <c r="M1341" s="663">
        <v>0</v>
      </c>
      <c r="N1341" s="662">
        <v>5</v>
      </c>
      <c r="O1341" s="745">
        <v>3.5</v>
      </c>
      <c r="P1341" s="663">
        <v>0</v>
      </c>
      <c r="Q1341" s="678"/>
      <c r="R1341" s="662">
        <v>5</v>
      </c>
      <c r="S1341" s="678">
        <v>1</v>
      </c>
      <c r="T1341" s="745">
        <v>3.5</v>
      </c>
      <c r="U1341" s="701">
        <v>1</v>
      </c>
    </row>
    <row r="1342" spans="1:21" ht="14.4" customHeight="1" x14ac:dyDescent="0.3">
      <c r="A1342" s="661">
        <v>32</v>
      </c>
      <c r="B1342" s="662" t="s">
        <v>592</v>
      </c>
      <c r="C1342" s="662" t="s">
        <v>5111</v>
      </c>
      <c r="D1342" s="743" t="s">
        <v>7938</v>
      </c>
      <c r="E1342" s="744" t="s">
        <v>5121</v>
      </c>
      <c r="F1342" s="662" t="s">
        <v>5106</v>
      </c>
      <c r="G1342" s="662" t="s">
        <v>5244</v>
      </c>
      <c r="H1342" s="662" t="s">
        <v>593</v>
      </c>
      <c r="I1342" s="662" t="s">
        <v>1283</v>
      </c>
      <c r="J1342" s="662" t="s">
        <v>1284</v>
      </c>
      <c r="K1342" s="662" t="s">
        <v>5245</v>
      </c>
      <c r="L1342" s="663">
        <v>420.07</v>
      </c>
      <c r="M1342" s="663">
        <v>10921.819999999998</v>
      </c>
      <c r="N1342" s="662">
        <v>26</v>
      </c>
      <c r="O1342" s="745">
        <v>19.5</v>
      </c>
      <c r="P1342" s="663">
        <v>5460.9099999999989</v>
      </c>
      <c r="Q1342" s="678">
        <v>0.5</v>
      </c>
      <c r="R1342" s="662">
        <v>13</v>
      </c>
      <c r="S1342" s="678">
        <v>0.5</v>
      </c>
      <c r="T1342" s="745">
        <v>9.5</v>
      </c>
      <c r="U1342" s="701">
        <v>0.48717948717948717</v>
      </c>
    </row>
    <row r="1343" spans="1:21" ht="14.4" customHeight="1" x14ac:dyDescent="0.3">
      <c r="A1343" s="661">
        <v>32</v>
      </c>
      <c r="B1343" s="662" t="s">
        <v>592</v>
      </c>
      <c r="C1343" s="662" t="s">
        <v>5111</v>
      </c>
      <c r="D1343" s="743" t="s">
        <v>7938</v>
      </c>
      <c r="E1343" s="744" t="s">
        <v>5121</v>
      </c>
      <c r="F1343" s="662" t="s">
        <v>5106</v>
      </c>
      <c r="G1343" s="662" t="s">
        <v>5426</v>
      </c>
      <c r="H1343" s="662" t="s">
        <v>593</v>
      </c>
      <c r="I1343" s="662" t="s">
        <v>6112</v>
      </c>
      <c r="J1343" s="662" t="s">
        <v>2343</v>
      </c>
      <c r="K1343" s="662" t="s">
        <v>2344</v>
      </c>
      <c r="L1343" s="663">
        <v>1860.93</v>
      </c>
      <c r="M1343" s="663">
        <v>1860.93</v>
      </c>
      <c r="N1343" s="662">
        <v>1</v>
      </c>
      <c r="O1343" s="745">
        <v>1</v>
      </c>
      <c r="P1343" s="663">
        <v>1860.93</v>
      </c>
      <c r="Q1343" s="678">
        <v>1</v>
      </c>
      <c r="R1343" s="662">
        <v>1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32</v>
      </c>
      <c r="B1344" s="662" t="s">
        <v>592</v>
      </c>
      <c r="C1344" s="662" t="s">
        <v>5111</v>
      </c>
      <c r="D1344" s="743" t="s">
        <v>7938</v>
      </c>
      <c r="E1344" s="744" t="s">
        <v>5121</v>
      </c>
      <c r="F1344" s="662" t="s">
        <v>5106</v>
      </c>
      <c r="G1344" s="662" t="s">
        <v>5166</v>
      </c>
      <c r="H1344" s="662" t="s">
        <v>593</v>
      </c>
      <c r="I1344" s="662" t="s">
        <v>1138</v>
      </c>
      <c r="J1344" s="662" t="s">
        <v>1139</v>
      </c>
      <c r="K1344" s="662" t="s">
        <v>1140</v>
      </c>
      <c r="L1344" s="663">
        <v>33</v>
      </c>
      <c r="M1344" s="663">
        <v>264</v>
      </c>
      <c r="N1344" s="662">
        <v>8</v>
      </c>
      <c r="O1344" s="745">
        <v>4</v>
      </c>
      <c r="P1344" s="663">
        <v>231</v>
      </c>
      <c r="Q1344" s="678">
        <v>0.875</v>
      </c>
      <c r="R1344" s="662">
        <v>7</v>
      </c>
      <c r="S1344" s="678">
        <v>0.875</v>
      </c>
      <c r="T1344" s="745">
        <v>3.5</v>
      </c>
      <c r="U1344" s="701">
        <v>0.875</v>
      </c>
    </row>
    <row r="1345" spans="1:21" ht="14.4" customHeight="1" x14ac:dyDescent="0.3">
      <c r="A1345" s="661">
        <v>32</v>
      </c>
      <c r="B1345" s="662" t="s">
        <v>592</v>
      </c>
      <c r="C1345" s="662" t="s">
        <v>5111</v>
      </c>
      <c r="D1345" s="743" t="s">
        <v>7938</v>
      </c>
      <c r="E1345" s="744" t="s">
        <v>5121</v>
      </c>
      <c r="F1345" s="662" t="s">
        <v>5106</v>
      </c>
      <c r="G1345" s="662" t="s">
        <v>5428</v>
      </c>
      <c r="H1345" s="662" t="s">
        <v>593</v>
      </c>
      <c r="I1345" s="662" t="s">
        <v>5699</v>
      </c>
      <c r="J1345" s="662" t="s">
        <v>5430</v>
      </c>
      <c r="K1345" s="662" t="s">
        <v>5700</v>
      </c>
      <c r="L1345" s="663">
        <v>48.42</v>
      </c>
      <c r="M1345" s="663">
        <v>145.26</v>
      </c>
      <c r="N1345" s="662">
        <v>3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32</v>
      </c>
      <c r="B1346" s="662" t="s">
        <v>592</v>
      </c>
      <c r="C1346" s="662" t="s">
        <v>5111</v>
      </c>
      <c r="D1346" s="743" t="s">
        <v>7938</v>
      </c>
      <c r="E1346" s="744" t="s">
        <v>5121</v>
      </c>
      <c r="F1346" s="662" t="s">
        <v>5106</v>
      </c>
      <c r="G1346" s="662" t="s">
        <v>5428</v>
      </c>
      <c r="H1346" s="662" t="s">
        <v>593</v>
      </c>
      <c r="I1346" s="662" t="s">
        <v>5699</v>
      </c>
      <c r="J1346" s="662" t="s">
        <v>5430</v>
      </c>
      <c r="K1346" s="662" t="s">
        <v>5700</v>
      </c>
      <c r="L1346" s="663">
        <v>36.54</v>
      </c>
      <c r="M1346" s="663">
        <v>146.16</v>
      </c>
      <c r="N1346" s="662">
        <v>4</v>
      </c>
      <c r="O1346" s="745">
        <v>2</v>
      </c>
      <c r="P1346" s="663">
        <v>73.08</v>
      </c>
      <c r="Q1346" s="678">
        <v>0.5</v>
      </c>
      <c r="R1346" s="662">
        <v>2</v>
      </c>
      <c r="S1346" s="678">
        <v>0.5</v>
      </c>
      <c r="T1346" s="745">
        <v>0.5</v>
      </c>
      <c r="U1346" s="701">
        <v>0.25</v>
      </c>
    </row>
    <row r="1347" spans="1:21" ht="14.4" customHeight="1" x14ac:dyDescent="0.3">
      <c r="A1347" s="661">
        <v>32</v>
      </c>
      <c r="B1347" s="662" t="s">
        <v>592</v>
      </c>
      <c r="C1347" s="662" t="s">
        <v>5111</v>
      </c>
      <c r="D1347" s="743" t="s">
        <v>7938</v>
      </c>
      <c r="E1347" s="744" t="s">
        <v>5121</v>
      </c>
      <c r="F1347" s="662" t="s">
        <v>5106</v>
      </c>
      <c r="G1347" s="662" t="s">
        <v>5428</v>
      </c>
      <c r="H1347" s="662" t="s">
        <v>593</v>
      </c>
      <c r="I1347" s="662" t="s">
        <v>6113</v>
      </c>
      <c r="J1347" s="662" t="s">
        <v>5838</v>
      </c>
      <c r="K1347" s="662" t="s">
        <v>1159</v>
      </c>
      <c r="L1347" s="663">
        <v>0</v>
      </c>
      <c r="M1347" s="663">
        <v>0</v>
      </c>
      <c r="N1347" s="662">
        <v>1</v>
      </c>
      <c r="O1347" s="745">
        <v>0.5</v>
      </c>
      <c r="P1347" s="663"/>
      <c r="Q1347" s="678"/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32</v>
      </c>
      <c r="B1348" s="662" t="s">
        <v>592</v>
      </c>
      <c r="C1348" s="662" t="s">
        <v>5111</v>
      </c>
      <c r="D1348" s="743" t="s">
        <v>7938</v>
      </c>
      <c r="E1348" s="744" t="s">
        <v>5121</v>
      </c>
      <c r="F1348" s="662" t="s">
        <v>5106</v>
      </c>
      <c r="G1348" s="662" t="s">
        <v>6114</v>
      </c>
      <c r="H1348" s="662" t="s">
        <v>593</v>
      </c>
      <c r="I1348" s="662" t="s">
        <v>3527</v>
      </c>
      <c r="J1348" s="662" t="s">
        <v>3528</v>
      </c>
      <c r="K1348" s="662" t="s">
        <v>4828</v>
      </c>
      <c r="L1348" s="663">
        <v>0</v>
      </c>
      <c r="M1348" s="663">
        <v>0</v>
      </c>
      <c r="N1348" s="662">
        <v>4</v>
      </c>
      <c r="O1348" s="745">
        <v>1.5</v>
      </c>
      <c r="P1348" s="663">
        <v>0</v>
      </c>
      <c r="Q1348" s="678"/>
      <c r="R1348" s="662">
        <v>2</v>
      </c>
      <c r="S1348" s="678">
        <v>0.5</v>
      </c>
      <c r="T1348" s="745">
        <v>0.5</v>
      </c>
      <c r="U1348" s="701">
        <v>0.33333333333333331</v>
      </c>
    </row>
    <row r="1349" spans="1:21" ht="14.4" customHeight="1" x14ac:dyDescent="0.3">
      <c r="A1349" s="661">
        <v>32</v>
      </c>
      <c r="B1349" s="662" t="s">
        <v>592</v>
      </c>
      <c r="C1349" s="662" t="s">
        <v>5111</v>
      </c>
      <c r="D1349" s="743" t="s">
        <v>7938</v>
      </c>
      <c r="E1349" s="744" t="s">
        <v>5121</v>
      </c>
      <c r="F1349" s="662" t="s">
        <v>5106</v>
      </c>
      <c r="G1349" s="662" t="s">
        <v>5701</v>
      </c>
      <c r="H1349" s="662" t="s">
        <v>2438</v>
      </c>
      <c r="I1349" s="662" t="s">
        <v>2814</v>
      </c>
      <c r="J1349" s="662" t="s">
        <v>4948</v>
      </c>
      <c r="K1349" s="662" t="s">
        <v>4949</v>
      </c>
      <c r="L1349" s="663">
        <v>2179.9299999999998</v>
      </c>
      <c r="M1349" s="663">
        <v>340069.07999999984</v>
      </c>
      <c r="N1349" s="662">
        <v>156</v>
      </c>
      <c r="O1349" s="745">
        <v>29</v>
      </c>
      <c r="P1349" s="663">
        <v>335709.21999999986</v>
      </c>
      <c r="Q1349" s="678">
        <v>0.98717948717948723</v>
      </c>
      <c r="R1349" s="662">
        <v>154</v>
      </c>
      <c r="S1349" s="678">
        <v>0.98717948717948723</v>
      </c>
      <c r="T1349" s="745">
        <v>28.5</v>
      </c>
      <c r="U1349" s="701">
        <v>0.98275862068965514</v>
      </c>
    </row>
    <row r="1350" spans="1:21" ht="14.4" customHeight="1" x14ac:dyDescent="0.3">
      <c r="A1350" s="661">
        <v>32</v>
      </c>
      <c r="B1350" s="662" t="s">
        <v>592</v>
      </c>
      <c r="C1350" s="662" t="s">
        <v>5111</v>
      </c>
      <c r="D1350" s="743" t="s">
        <v>7938</v>
      </c>
      <c r="E1350" s="744" t="s">
        <v>5121</v>
      </c>
      <c r="F1350" s="662" t="s">
        <v>5106</v>
      </c>
      <c r="G1350" s="662" t="s">
        <v>5701</v>
      </c>
      <c r="H1350" s="662" t="s">
        <v>593</v>
      </c>
      <c r="I1350" s="662" t="s">
        <v>6115</v>
      </c>
      <c r="J1350" s="662" t="s">
        <v>4948</v>
      </c>
      <c r="K1350" s="662" t="s">
        <v>6116</v>
      </c>
      <c r="L1350" s="663">
        <v>0</v>
      </c>
      <c r="M1350" s="663">
        <v>0</v>
      </c>
      <c r="N1350" s="662">
        <v>6</v>
      </c>
      <c r="O1350" s="745">
        <v>1</v>
      </c>
      <c r="P1350" s="663">
        <v>0</v>
      </c>
      <c r="Q1350" s="678"/>
      <c r="R1350" s="662">
        <v>6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32</v>
      </c>
      <c r="B1351" s="662" t="s">
        <v>592</v>
      </c>
      <c r="C1351" s="662" t="s">
        <v>5111</v>
      </c>
      <c r="D1351" s="743" t="s">
        <v>7938</v>
      </c>
      <c r="E1351" s="744" t="s">
        <v>5121</v>
      </c>
      <c r="F1351" s="662" t="s">
        <v>5106</v>
      </c>
      <c r="G1351" s="662" t="s">
        <v>5840</v>
      </c>
      <c r="H1351" s="662" t="s">
        <v>593</v>
      </c>
      <c r="I1351" s="662" t="s">
        <v>6117</v>
      </c>
      <c r="J1351" s="662" t="s">
        <v>1265</v>
      </c>
      <c r="K1351" s="662" t="s">
        <v>5456</v>
      </c>
      <c r="L1351" s="663">
        <v>593.25</v>
      </c>
      <c r="M1351" s="663">
        <v>593.25</v>
      </c>
      <c r="N1351" s="662">
        <v>1</v>
      </c>
      <c r="O1351" s="745">
        <v>0.5</v>
      </c>
      <c r="P1351" s="663">
        <v>593.25</v>
      </c>
      <c r="Q1351" s="678">
        <v>1</v>
      </c>
      <c r="R1351" s="662">
        <v>1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32</v>
      </c>
      <c r="B1352" s="662" t="s">
        <v>592</v>
      </c>
      <c r="C1352" s="662" t="s">
        <v>5111</v>
      </c>
      <c r="D1352" s="743" t="s">
        <v>7938</v>
      </c>
      <c r="E1352" s="744" t="s">
        <v>5121</v>
      </c>
      <c r="F1352" s="662" t="s">
        <v>5106</v>
      </c>
      <c r="G1352" s="662" t="s">
        <v>5843</v>
      </c>
      <c r="H1352" s="662" t="s">
        <v>593</v>
      </c>
      <c r="I1352" s="662" t="s">
        <v>5844</v>
      </c>
      <c r="J1352" s="662" t="s">
        <v>803</v>
      </c>
      <c r="K1352" s="662" t="s">
        <v>5845</v>
      </c>
      <c r="L1352" s="663">
        <v>0</v>
      </c>
      <c r="M1352" s="663">
        <v>0</v>
      </c>
      <c r="N1352" s="662">
        <v>1</v>
      </c>
      <c r="O1352" s="745">
        <v>1</v>
      </c>
      <c r="P1352" s="663">
        <v>0</v>
      </c>
      <c r="Q1352" s="678"/>
      <c r="R1352" s="662">
        <v>1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32</v>
      </c>
      <c r="B1353" s="662" t="s">
        <v>592</v>
      </c>
      <c r="C1353" s="662" t="s">
        <v>5111</v>
      </c>
      <c r="D1353" s="743" t="s">
        <v>7938</v>
      </c>
      <c r="E1353" s="744" t="s">
        <v>5121</v>
      </c>
      <c r="F1353" s="662" t="s">
        <v>5106</v>
      </c>
      <c r="G1353" s="662" t="s">
        <v>5843</v>
      </c>
      <c r="H1353" s="662" t="s">
        <v>593</v>
      </c>
      <c r="I1353" s="662" t="s">
        <v>802</v>
      </c>
      <c r="J1353" s="662" t="s">
        <v>803</v>
      </c>
      <c r="K1353" s="662" t="s">
        <v>804</v>
      </c>
      <c r="L1353" s="663">
        <v>36.86</v>
      </c>
      <c r="M1353" s="663">
        <v>73.72</v>
      </c>
      <c r="N1353" s="662">
        <v>2</v>
      </c>
      <c r="O1353" s="745">
        <v>0.5</v>
      </c>
      <c r="P1353" s="663">
        <v>73.72</v>
      </c>
      <c r="Q1353" s="678">
        <v>1</v>
      </c>
      <c r="R1353" s="662">
        <v>2</v>
      </c>
      <c r="S1353" s="678">
        <v>1</v>
      </c>
      <c r="T1353" s="745">
        <v>0.5</v>
      </c>
      <c r="U1353" s="701">
        <v>1</v>
      </c>
    </row>
    <row r="1354" spans="1:21" ht="14.4" customHeight="1" x14ac:dyDescent="0.3">
      <c r="A1354" s="661">
        <v>32</v>
      </c>
      <c r="B1354" s="662" t="s">
        <v>592</v>
      </c>
      <c r="C1354" s="662" t="s">
        <v>5111</v>
      </c>
      <c r="D1354" s="743" t="s">
        <v>7938</v>
      </c>
      <c r="E1354" s="744" t="s">
        <v>5121</v>
      </c>
      <c r="F1354" s="662" t="s">
        <v>5106</v>
      </c>
      <c r="G1354" s="662" t="s">
        <v>5249</v>
      </c>
      <c r="H1354" s="662" t="s">
        <v>593</v>
      </c>
      <c r="I1354" s="662" t="s">
        <v>5250</v>
      </c>
      <c r="J1354" s="662" t="s">
        <v>5251</v>
      </c>
      <c r="K1354" s="662"/>
      <c r="L1354" s="663">
        <v>0</v>
      </c>
      <c r="M1354" s="663">
        <v>0</v>
      </c>
      <c r="N1354" s="662">
        <v>1</v>
      </c>
      <c r="O1354" s="745">
        <v>0.5</v>
      </c>
      <c r="P1354" s="663">
        <v>0</v>
      </c>
      <c r="Q1354" s="678"/>
      <c r="R1354" s="662">
        <v>1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32</v>
      </c>
      <c r="B1355" s="662" t="s">
        <v>592</v>
      </c>
      <c r="C1355" s="662" t="s">
        <v>5111</v>
      </c>
      <c r="D1355" s="743" t="s">
        <v>7938</v>
      </c>
      <c r="E1355" s="744" t="s">
        <v>5121</v>
      </c>
      <c r="F1355" s="662" t="s">
        <v>5106</v>
      </c>
      <c r="G1355" s="662" t="s">
        <v>5847</v>
      </c>
      <c r="H1355" s="662" t="s">
        <v>593</v>
      </c>
      <c r="I1355" s="662" t="s">
        <v>2918</v>
      </c>
      <c r="J1355" s="662" t="s">
        <v>2919</v>
      </c>
      <c r="K1355" s="662" t="s">
        <v>5848</v>
      </c>
      <c r="L1355" s="663">
        <v>48.09</v>
      </c>
      <c r="M1355" s="663">
        <v>144.27000000000001</v>
      </c>
      <c r="N1355" s="662">
        <v>3</v>
      </c>
      <c r="O1355" s="745">
        <v>3</v>
      </c>
      <c r="P1355" s="663">
        <v>96.18</v>
      </c>
      <c r="Q1355" s="678">
        <v>0.66666666666666663</v>
      </c>
      <c r="R1355" s="662">
        <v>2</v>
      </c>
      <c r="S1355" s="678">
        <v>0.66666666666666663</v>
      </c>
      <c r="T1355" s="745">
        <v>2</v>
      </c>
      <c r="U1355" s="701">
        <v>0.66666666666666663</v>
      </c>
    </row>
    <row r="1356" spans="1:21" ht="14.4" customHeight="1" x14ac:dyDescent="0.3">
      <c r="A1356" s="661">
        <v>32</v>
      </c>
      <c r="B1356" s="662" t="s">
        <v>592</v>
      </c>
      <c r="C1356" s="662" t="s">
        <v>5111</v>
      </c>
      <c r="D1356" s="743" t="s">
        <v>7938</v>
      </c>
      <c r="E1356" s="744" t="s">
        <v>5121</v>
      </c>
      <c r="F1356" s="662" t="s">
        <v>5106</v>
      </c>
      <c r="G1356" s="662" t="s">
        <v>6118</v>
      </c>
      <c r="H1356" s="662" t="s">
        <v>593</v>
      </c>
      <c r="I1356" s="662" t="s">
        <v>708</v>
      </c>
      <c r="J1356" s="662" t="s">
        <v>709</v>
      </c>
      <c r="K1356" s="662" t="s">
        <v>6119</v>
      </c>
      <c r="L1356" s="663">
        <v>0</v>
      </c>
      <c r="M1356" s="663">
        <v>0</v>
      </c>
      <c r="N1356" s="662">
        <v>1</v>
      </c>
      <c r="O1356" s="745">
        <v>0.5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32</v>
      </c>
      <c r="B1357" s="662" t="s">
        <v>592</v>
      </c>
      <c r="C1357" s="662" t="s">
        <v>5111</v>
      </c>
      <c r="D1357" s="743" t="s">
        <v>7938</v>
      </c>
      <c r="E1357" s="744" t="s">
        <v>5121</v>
      </c>
      <c r="F1357" s="662" t="s">
        <v>5106</v>
      </c>
      <c r="G1357" s="662" t="s">
        <v>5849</v>
      </c>
      <c r="H1357" s="662" t="s">
        <v>593</v>
      </c>
      <c r="I1357" s="662" t="s">
        <v>1237</v>
      </c>
      <c r="J1357" s="662" t="s">
        <v>1238</v>
      </c>
      <c r="K1357" s="662" t="s">
        <v>5850</v>
      </c>
      <c r="L1357" s="663">
        <v>0</v>
      </c>
      <c r="M1357" s="663">
        <v>0</v>
      </c>
      <c r="N1357" s="662">
        <v>1</v>
      </c>
      <c r="O1357" s="745">
        <v>1</v>
      </c>
      <c r="P1357" s="663">
        <v>0</v>
      </c>
      <c r="Q1357" s="678"/>
      <c r="R1357" s="662">
        <v>1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32</v>
      </c>
      <c r="B1358" s="662" t="s">
        <v>592</v>
      </c>
      <c r="C1358" s="662" t="s">
        <v>5111</v>
      </c>
      <c r="D1358" s="743" t="s">
        <v>7938</v>
      </c>
      <c r="E1358" s="744" t="s">
        <v>5121</v>
      </c>
      <c r="F1358" s="662" t="s">
        <v>5106</v>
      </c>
      <c r="G1358" s="662" t="s">
        <v>5254</v>
      </c>
      <c r="H1358" s="662" t="s">
        <v>593</v>
      </c>
      <c r="I1358" s="662" t="s">
        <v>5255</v>
      </c>
      <c r="J1358" s="662" t="s">
        <v>5256</v>
      </c>
      <c r="K1358" s="662" t="s">
        <v>5257</v>
      </c>
      <c r="L1358" s="663">
        <v>661.2</v>
      </c>
      <c r="M1358" s="663">
        <v>661.2</v>
      </c>
      <c r="N1358" s="662">
        <v>1</v>
      </c>
      <c r="O1358" s="745">
        <v>0.5</v>
      </c>
      <c r="P1358" s="663">
        <v>661.2</v>
      </c>
      <c r="Q1358" s="678">
        <v>1</v>
      </c>
      <c r="R1358" s="662">
        <v>1</v>
      </c>
      <c r="S1358" s="678">
        <v>1</v>
      </c>
      <c r="T1358" s="745">
        <v>0.5</v>
      </c>
      <c r="U1358" s="701">
        <v>1</v>
      </c>
    </row>
    <row r="1359" spans="1:21" ht="14.4" customHeight="1" x14ac:dyDescent="0.3">
      <c r="A1359" s="661">
        <v>32</v>
      </c>
      <c r="B1359" s="662" t="s">
        <v>592</v>
      </c>
      <c r="C1359" s="662" t="s">
        <v>5111</v>
      </c>
      <c r="D1359" s="743" t="s">
        <v>7938</v>
      </c>
      <c r="E1359" s="744" t="s">
        <v>5121</v>
      </c>
      <c r="F1359" s="662" t="s">
        <v>5106</v>
      </c>
      <c r="G1359" s="662" t="s">
        <v>5258</v>
      </c>
      <c r="H1359" s="662" t="s">
        <v>593</v>
      </c>
      <c r="I1359" s="662" t="s">
        <v>5854</v>
      </c>
      <c r="J1359" s="662" t="s">
        <v>5855</v>
      </c>
      <c r="K1359" s="662" t="s">
        <v>5856</v>
      </c>
      <c r="L1359" s="663">
        <v>8.7899999999999991</v>
      </c>
      <c r="M1359" s="663">
        <v>26.369999999999997</v>
      </c>
      <c r="N1359" s="662">
        <v>3</v>
      </c>
      <c r="O1359" s="745">
        <v>1</v>
      </c>
      <c r="P1359" s="663">
        <v>26.369999999999997</v>
      </c>
      <c r="Q1359" s="678">
        <v>1</v>
      </c>
      <c r="R1359" s="662">
        <v>3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32</v>
      </c>
      <c r="B1360" s="662" t="s">
        <v>592</v>
      </c>
      <c r="C1360" s="662" t="s">
        <v>5111</v>
      </c>
      <c r="D1360" s="743" t="s">
        <v>7938</v>
      </c>
      <c r="E1360" s="744" t="s">
        <v>5121</v>
      </c>
      <c r="F1360" s="662" t="s">
        <v>5106</v>
      </c>
      <c r="G1360" s="662" t="s">
        <v>6120</v>
      </c>
      <c r="H1360" s="662" t="s">
        <v>593</v>
      </c>
      <c r="I1360" s="662" t="s">
        <v>6121</v>
      </c>
      <c r="J1360" s="662" t="s">
        <v>6122</v>
      </c>
      <c r="K1360" s="662" t="s">
        <v>6123</v>
      </c>
      <c r="L1360" s="663">
        <v>76.180000000000007</v>
      </c>
      <c r="M1360" s="663">
        <v>76.180000000000007</v>
      </c>
      <c r="N1360" s="662">
        <v>1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32</v>
      </c>
      <c r="B1361" s="662" t="s">
        <v>592</v>
      </c>
      <c r="C1361" s="662" t="s">
        <v>5111</v>
      </c>
      <c r="D1361" s="743" t="s">
        <v>7938</v>
      </c>
      <c r="E1361" s="744" t="s">
        <v>5121</v>
      </c>
      <c r="F1361" s="662" t="s">
        <v>5106</v>
      </c>
      <c r="G1361" s="662" t="s">
        <v>5262</v>
      </c>
      <c r="H1361" s="662" t="s">
        <v>593</v>
      </c>
      <c r="I1361" s="662" t="s">
        <v>2941</v>
      </c>
      <c r="J1361" s="662" t="s">
        <v>2942</v>
      </c>
      <c r="K1361" s="662" t="s">
        <v>2911</v>
      </c>
      <c r="L1361" s="663">
        <v>111.72</v>
      </c>
      <c r="M1361" s="663">
        <v>335.15999999999997</v>
      </c>
      <c r="N1361" s="662">
        <v>3</v>
      </c>
      <c r="O1361" s="745">
        <v>2</v>
      </c>
      <c r="P1361" s="663">
        <v>223.44</v>
      </c>
      <c r="Q1361" s="678">
        <v>0.66666666666666674</v>
      </c>
      <c r="R1361" s="662">
        <v>2</v>
      </c>
      <c r="S1361" s="678">
        <v>0.66666666666666663</v>
      </c>
      <c r="T1361" s="745">
        <v>1.5</v>
      </c>
      <c r="U1361" s="701">
        <v>0.75</v>
      </c>
    </row>
    <row r="1362" spans="1:21" ht="14.4" customHeight="1" x14ac:dyDescent="0.3">
      <c r="A1362" s="661">
        <v>32</v>
      </c>
      <c r="B1362" s="662" t="s">
        <v>592</v>
      </c>
      <c r="C1362" s="662" t="s">
        <v>5111</v>
      </c>
      <c r="D1362" s="743" t="s">
        <v>7938</v>
      </c>
      <c r="E1362" s="744" t="s">
        <v>5121</v>
      </c>
      <c r="F1362" s="662" t="s">
        <v>5106</v>
      </c>
      <c r="G1362" s="662" t="s">
        <v>5262</v>
      </c>
      <c r="H1362" s="662" t="s">
        <v>593</v>
      </c>
      <c r="I1362" s="662" t="s">
        <v>5857</v>
      </c>
      <c r="J1362" s="662" t="s">
        <v>2942</v>
      </c>
      <c r="K1362" s="662" t="s">
        <v>5858</v>
      </c>
      <c r="L1362" s="663">
        <v>0</v>
      </c>
      <c r="M1362" s="663">
        <v>0</v>
      </c>
      <c r="N1362" s="662">
        <v>3</v>
      </c>
      <c r="O1362" s="745">
        <v>0.5</v>
      </c>
      <c r="P1362" s="663">
        <v>0</v>
      </c>
      <c r="Q1362" s="678"/>
      <c r="R1362" s="662">
        <v>3</v>
      </c>
      <c r="S1362" s="678">
        <v>1</v>
      </c>
      <c r="T1362" s="745">
        <v>0.5</v>
      </c>
      <c r="U1362" s="701">
        <v>1</v>
      </c>
    </row>
    <row r="1363" spans="1:21" ht="14.4" customHeight="1" x14ac:dyDescent="0.3">
      <c r="A1363" s="661">
        <v>32</v>
      </c>
      <c r="B1363" s="662" t="s">
        <v>592</v>
      </c>
      <c r="C1363" s="662" t="s">
        <v>5111</v>
      </c>
      <c r="D1363" s="743" t="s">
        <v>7938</v>
      </c>
      <c r="E1363" s="744" t="s">
        <v>5121</v>
      </c>
      <c r="F1363" s="662" t="s">
        <v>5106</v>
      </c>
      <c r="G1363" s="662" t="s">
        <v>5862</v>
      </c>
      <c r="H1363" s="662" t="s">
        <v>593</v>
      </c>
      <c r="I1363" s="662" t="s">
        <v>6124</v>
      </c>
      <c r="J1363" s="662" t="s">
        <v>6125</v>
      </c>
      <c r="K1363" s="662" t="s">
        <v>6126</v>
      </c>
      <c r="L1363" s="663">
        <v>300.33</v>
      </c>
      <c r="M1363" s="663">
        <v>300.33</v>
      </c>
      <c r="N1363" s="662">
        <v>1</v>
      </c>
      <c r="O1363" s="745">
        <v>0.5</v>
      </c>
      <c r="P1363" s="663">
        <v>300.33</v>
      </c>
      <c r="Q1363" s="678">
        <v>1</v>
      </c>
      <c r="R1363" s="662">
        <v>1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32</v>
      </c>
      <c r="B1364" s="662" t="s">
        <v>592</v>
      </c>
      <c r="C1364" s="662" t="s">
        <v>5111</v>
      </c>
      <c r="D1364" s="743" t="s">
        <v>7938</v>
      </c>
      <c r="E1364" s="744" t="s">
        <v>5121</v>
      </c>
      <c r="F1364" s="662" t="s">
        <v>5106</v>
      </c>
      <c r="G1364" s="662" t="s">
        <v>5862</v>
      </c>
      <c r="H1364" s="662" t="s">
        <v>593</v>
      </c>
      <c r="I1364" s="662" t="s">
        <v>6127</v>
      </c>
      <c r="J1364" s="662" t="s">
        <v>6125</v>
      </c>
      <c r="K1364" s="662" t="s">
        <v>6126</v>
      </c>
      <c r="L1364" s="663">
        <v>300.33</v>
      </c>
      <c r="M1364" s="663">
        <v>300.33</v>
      </c>
      <c r="N1364" s="662">
        <v>1</v>
      </c>
      <c r="O1364" s="745">
        <v>0.5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32</v>
      </c>
      <c r="B1365" s="662" t="s">
        <v>592</v>
      </c>
      <c r="C1365" s="662" t="s">
        <v>5111</v>
      </c>
      <c r="D1365" s="743" t="s">
        <v>7938</v>
      </c>
      <c r="E1365" s="744" t="s">
        <v>5121</v>
      </c>
      <c r="F1365" s="662" t="s">
        <v>5106</v>
      </c>
      <c r="G1365" s="662" t="s">
        <v>6128</v>
      </c>
      <c r="H1365" s="662" t="s">
        <v>593</v>
      </c>
      <c r="I1365" s="662" t="s">
        <v>6129</v>
      </c>
      <c r="J1365" s="662" t="s">
        <v>6130</v>
      </c>
      <c r="K1365" s="662" t="s">
        <v>6131</v>
      </c>
      <c r="L1365" s="663">
        <v>0</v>
      </c>
      <c r="M1365" s="663">
        <v>0</v>
      </c>
      <c r="N1365" s="662">
        <v>2</v>
      </c>
      <c r="O1365" s="745">
        <v>1</v>
      </c>
      <c r="P1365" s="663">
        <v>0</v>
      </c>
      <c r="Q1365" s="678"/>
      <c r="R1365" s="662">
        <v>1</v>
      </c>
      <c r="S1365" s="678">
        <v>0.5</v>
      </c>
      <c r="T1365" s="745">
        <v>0.5</v>
      </c>
      <c r="U1365" s="701">
        <v>0.5</v>
      </c>
    </row>
    <row r="1366" spans="1:21" ht="14.4" customHeight="1" x14ac:dyDescent="0.3">
      <c r="A1366" s="661">
        <v>32</v>
      </c>
      <c r="B1366" s="662" t="s">
        <v>592</v>
      </c>
      <c r="C1366" s="662" t="s">
        <v>5111</v>
      </c>
      <c r="D1366" s="743" t="s">
        <v>7938</v>
      </c>
      <c r="E1366" s="744" t="s">
        <v>5121</v>
      </c>
      <c r="F1366" s="662" t="s">
        <v>5106</v>
      </c>
      <c r="G1366" s="662" t="s">
        <v>6128</v>
      </c>
      <c r="H1366" s="662" t="s">
        <v>593</v>
      </c>
      <c r="I1366" s="662" t="s">
        <v>3163</v>
      </c>
      <c r="J1366" s="662" t="s">
        <v>3164</v>
      </c>
      <c r="K1366" s="662" t="s">
        <v>6132</v>
      </c>
      <c r="L1366" s="663">
        <v>0</v>
      </c>
      <c r="M1366" s="663">
        <v>0</v>
      </c>
      <c r="N1366" s="662">
        <v>1</v>
      </c>
      <c r="O1366" s="745">
        <v>0.5</v>
      </c>
      <c r="P1366" s="663">
        <v>0</v>
      </c>
      <c r="Q1366" s="678"/>
      <c r="R1366" s="662">
        <v>1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32</v>
      </c>
      <c r="B1367" s="662" t="s">
        <v>592</v>
      </c>
      <c r="C1367" s="662" t="s">
        <v>5111</v>
      </c>
      <c r="D1367" s="743" t="s">
        <v>7938</v>
      </c>
      <c r="E1367" s="744" t="s">
        <v>5121</v>
      </c>
      <c r="F1367" s="662" t="s">
        <v>5106</v>
      </c>
      <c r="G1367" s="662" t="s">
        <v>6128</v>
      </c>
      <c r="H1367" s="662" t="s">
        <v>593</v>
      </c>
      <c r="I1367" s="662" t="s">
        <v>6133</v>
      </c>
      <c r="J1367" s="662" t="s">
        <v>3164</v>
      </c>
      <c r="K1367" s="662" t="s">
        <v>6134</v>
      </c>
      <c r="L1367" s="663">
        <v>0</v>
      </c>
      <c r="M1367" s="663">
        <v>0</v>
      </c>
      <c r="N1367" s="662">
        <v>6</v>
      </c>
      <c r="O1367" s="745">
        <v>3.5</v>
      </c>
      <c r="P1367" s="663">
        <v>0</v>
      </c>
      <c r="Q1367" s="678"/>
      <c r="R1367" s="662">
        <v>6</v>
      </c>
      <c r="S1367" s="678">
        <v>1</v>
      </c>
      <c r="T1367" s="745">
        <v>3.5</v>
      </c>
      <c r="U1367" s="701">
        <v>1</v>
      </c>
    </row>
    <row r="1368" spans="1:21" ht="14.4" customHeight="1" x14ac:dyDescent="0.3">
      <c r="A1368" s="661">
        <v>32</v>
      </c>
      <c r="B1368" s="662" t="s">
        <v>592</v>
      </c>
      <c r="C1368" s="662" t="s">
        <v>5111</v>
      </c>
      <c r="D1368" s="743" t="s">
        <v>7938</v>
      </c>
      <c r="E1368" s="744" t="s">
        <v>5121</v>
      </c>
      <c r="F1368" s="662" t="s">
        <v>5106</v>
      </c>
      <c r="G1368" s="662" t="s">
        <v>5358</v>
      </c>
      <c r="H1368" s="662" t="s">
        <v>593</v>
      </c>
      <c r="I1368" s="662" t="s">
        <v>917</v>
      </c>
      <c r="J1368" s="662" t="s">
        <v>5359</v>
      </c>
      <c r="K1368" s="662" t="s">
        <v>5360</v>
      </c>
      <c r="L1368" s="663">
        <v>73.989999999999995</v>
      </c>
      <c r="M1368" s="663">
        <v>221.96999999999997</v>
      </c>
      <c r="N1368" s="662">
        <v>3</v>
      </c>
      <c r="O1368" s="745">
        <v>1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32</v>
      </c>
      <c r="B1369" s="662" t="s">
        <v>592</v>
      </c>
      <c r="C1369" s="662" t="s">
        <v>5111</v>
      </c>
      <c r="D1369" s="743" t="s">
        <v>7938</v>
      </c>
      <c r="E1369" s="744" t="s">
        <v>5121</v>
      </c>
      <c r="F1369" s="662" t="s">
        <v>5106</v>
      </c>
      <c r="G1369" s="662" t="s">
        <v>5358</v>
      </c>
      <c r="H1369" s="662" t="s">
        <v>593</v>
      </c>
      <c r="I1369" s="662" t="s">
        <v>6135</v>
      </c>
      <c r="J1369" s="662" t="s">
        <v>5359</v>
      </c>
      <c r="K1369" s="662" t="s">
        <v>5360</v>
      </c>
      <c r="L1369" s="663">
        <v>0</v>
      </c>
      <c r="M1369" s="663">
        <v>0</v>
      </c>
      <c r="N1369" s="662">
        <v>2</v>
      </c>
      <c r="O1369" s="745">
        <v>2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32</v>
      </c>
      <c r="B1370" s="662" t="s">
        <v>592</v>
      </c>
      <c r="C1370" s="662" t="s">
        <v>5111</v>
      </c>
      <c r="D1370" s="743" t="s">
        <v>7938</v>
      </c>
      <c r="E1370" s="744" t="s">
        <v>5121</v>
      </c>
      <c r="F1370" s="662" t="s">
        <v>5106</v>
      </c>
      <c r="G1370" s="662" t="s">
        <v>5866</v>
      </c>
      <c r="H1370" s="662" t="s">
        <v>593</v>
      </c>
      <c r="I1370" s="662" t="s">
        <v>1811</v>
      </c>
      <c r="J1370" s="662" t="s">
        <v>1812</v>
      </c>
      <c r="K1370" s="662" t="s">
        <v>5867</v>
      </c>
      <c r="L1370" s="663">
        <v>0</v>
      </c>
      <c r="M1370" s="663">
        <v>0</v>
      </c>
      <c r="N1370" s="662">
        <v>8</v>
      </c>
      <c r="O1370" s="745">
        <v>2</v>
      </c>
      <c r="P1370" s="663"/>
      <c r="Q1370" s="678"/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32</v>
      </c>
      <c r="B1371" s="662" t="s">
        <v>592</v>
      </c>
      <c r="C1371" s="662" t="s">
        <v>5111</v>
      </c>
      <c r="D1371" s="743" t="s">
        <v>7938</v>
      </c>
      <c r="E1371" s="744" t="s">
        <v>5121</v>
      </c>
      <c r="F1371" s="662" t="s">
        <v>5106</v>
      </c>
      <c r="G1371" s="662" t="s">
        <v>5870</v>
      </c>
      <c r="H1371" s="662" t="s">
        <v>593</v>
      </c>
      <c r="I1371" s="662" t="s">
        <v>4398</v>
      </c>
      <c r="J1371" s="662" t="s">
        <v>4399</v>
      </c>
      <c r="K1371" s="662" t="s">
        <v>5871</v>
      </c>
      <c r="L1371" s="663">
        <v>77.14</v>
      </c>
      <c r="M1371" s="663">
        <v>1388.52</v>
      </c>
      <c r="N1371" s="662">
        <v>18</v>
      </c>
      <c r="O1371" s="745">
        <v>3</v>
      </c>
      <c r="P1371" s="663">
        <v>771.4</v>
      </c>
      <c r="Q1371" s="678">
        <v>0.55555555555555558</v>
      </c>
      <c r="R1371" s="662">
        <v>10</v>
      </c>
      <c r="S1371" s="678">
        <v>0.55555555555555558</v>
      </c>
      <c r="T1371" s="745">
        <v>1</v>
      </c>
      <c r="U1371" s="701">
        <v>0.33333333333333331</v>
      </c>
    </row>
    <row r="1372" spans="1:21" ht="14.4" customHeight="1" x14ac:dyDescent="0.3">
      <c r="A1372" s="661">
        <v>32</v>
      </c>
      <c r="B1372" s="662" t="s">
        <v>592</v>
      </c>
      <c r="C1372" s="662" t="s">
        <v>5111</v>
      </c>
      <c r="D1372" s="743" t="s">
        <v>7938</v>
      </c>
      <c r="E1372" s="744" t="s">
        <v>5121</v>
      </c>
      <c r="F1372" s="662" t="s">
        <v>5106</v>
      </c>
      <c r="G1372" s="662" t="s">
        <v>5727</v>
      </c>
      <c r="H1372" s="662" t="s">
        <v>593</v>
      </c>
      <c r="I1372" s="662" t="s">
        <v>692</v>
      </c>
      <c r="J1372" s="662" t="s">
        <v>5728</v>
      </c>
      <c r="K1372" s="662" t="s">
        <v>5729</v>
      </c>
      <c r="L1372" s="663">
        <v>44.59</v>
      </c>
      <c r="M1372" s="663">
        <v>490.49</v>
      </c>
      <c r="N1372" s="662">
        <v>11</v>
      </c>
      <c r="O1372" s="745">
        <v>7.5</v>
      </c>
      <c r="P1372" s="663">
        <v>356.72</v>
      </c>
      <c r="Q1372" s="678">
        <v>0.72727272727272729</v>
      </c>
      <c r="R1372" s="662">
        <v>8</v>
      </c>
      <c r="S1372" s="678">
        <v>0.72727272727272729</v>
      </c>
      <c r="T1372" s="745">
        <v>4.5</v>
      </c>
      <c r="U1372" s="701">
        <v>0.6</v>
      </c>
    </row>
    <row r="1373" spans="1:21" ht="14.4" customHeight="1" x14ac:dyDescent="0.3">
      <c r="A1373" s="661">
        <v>32</v>
      </c>
      <c r="B1373" s="662" t="s">
        <v>592</v>
      </c>
      <c r="C1373" s="662" t="s">
        <v>5111</v>
      </c>
      <c r="D1373" s="743" t="s">
        <v>7938</v>
      </c>
      <c r="E1373" s="744" t="s">
        <v>5121</v>
      </c>
      <c r="F1373" s="662" t="s">
        <v>5106</v>
      </c>
      <c r="G1373" s="662" t="s">
        <v>5394</v>
      </c>
      <c r="H1373" s="662" t="s">
        <v>593</v>
      </c>
      <c r="I1373" s="662" t="s">
        <v>5650</v>
      </c>
      <c r="J1373" s="662" t="s">
        <v>5396</v>
      </c>
      <c r="K1373" s="662" t="s">
        <v>2452</v>
      </c>
      <c r="L1373" s="663">
        <v>0</v>
      </c>
      <c r="M1373" s="663">
        <v>0</v>
      </c>
      <c r="N1373" s="662">
        <v>1</v>
      </c>
      <c r="O1373" s="745">
        <v>0.5</v>
      </c>
      <c r="P1373" s="663">
        <v>0</v>
      </c>
      <c r="Q1373" s="678"/>
      <c r="R1373" s="662">
        <v>1</v>
      </c>
      <c r="S1373" s="678">
        <v>1</v>
      </c>
      <c r="T1373" s="745">
        <v>0.5</v>
      </c>
      <c r="U1373" s="701">
        <v>1</v>
      </c>
    </row>
    <row r="1374" spans="1:21" ht="14.4" customHeight="1" x14ac:dyDescent="0.3">
      <c r="A1374" s="661">
        <v>32</v>
      </c>
      <c r="B1374" s="662" t="s">
        <v>592</v>
      </c>
      <c r="C1374" s="662" t="s">
        <v>5111</v>
      </c>
      <c r="D1374" s="743" t="s">
        <v>7938</v>
      </c>
      <c r="E1374" s="744" t="s">
        <v>5121</v>
      </c>
      <c r="F1374" s="662" t="s">
        <v>5106</v>
      </c>
      <c r="G1374" s="662" t="s">
        <v>5394</v>
      </c>
      <c r="H1374" s="662" t="s">
        <v>593</v>
      </c>
      <c r="I1374" s="662" t="s">
        <v>3585</v>
      </c>
      <c r="J1374" s="662" t="s">
        <v>1178</v>
      </c>
      <c r="K1374" s="662" t="s">
        <v>3586</v>
      </c>
      <c r="L1374" s="663">
        <v>52.75</v>
      </c>
      <c r="M1374" s="663">
        <v>369.25</v>
      </c>
      <c r="N1374" s="662">
        <v>7</v>
      </c>
      <c r="O1374" s="745">
        <v>3.5</v>
      </c>
      <c r="P1374" s="663">
        <v>105.5</v>
      </c>
      <c r="Q1374" s="678">
        <v>0.2857142857142857</v>
      </c>
      <c r="R1374" s="662">
        <v>2</v>
      </c>
      <c r="S1374" s="678">
        <v>0.2857142857142857</v>
      </c>
      <c r="T1374" s="745">
        <v>1</v>
      </c>
      <c r="U1374" s="701">
        <v>0.2857142857142857</v>
      </c>
    </row>
    <row r="1375" spans="1:21" ht="14.4" customHeight="1" x14ac:dyDescent="0.3">
      <c r="A1375" s="661">
        <v>32</v>
      </c>
      <c r="B1375" s="662" t="s">
        <v>592</v>
      </c>
      <c r="C1375" s="662" t="s">
        <v>5111</v>
      </c>
      <c r="D1375" s="743" t="s">
        <v>7938</v>
      </c>
      <c r="E1375" s="744" t="s">
        <v>5121</v>
      </c>
      <c r="F1375" s="662" t="s">
        <v>5106</v>
      </c>
      <c r="G1375" s="662" t="s">
        <v>5394</v>
      </c>
      <c r="H1375" s="662" t="s">
        <v>593</v>
      </c>
      <c r="I1375" s="662" t="s">
        <v>6136</v>
      </c>
      <c r="J1375" s="662" t="s">
        <v>6137</v>
      </c>
      <c r="K1375" s="662" t="s">
        <v>6138</v>
      </c>
      <c r="L1375" s="663">
        <v>0</v>
      </c>
      <c r="M1375" s="663">
        <v>0</v>
      </c>
      <c r="N1375" s="662">
        <v>1</v>
      </c>
      <c r="O1375" s="745">
        <v>0.5</v>
      </c>
      <c r="P1375" s="663">
        <v>0</v>
      </c>
      <c r="Q1375" s="678"/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592</v>
      </c>
      <c r="C1376" s="662" t="s">
        <v>5111</v>
      </c>
      <c r="D1376" s="743" t="s">
        <v>7938</v>
      </c>
      <c r="E1376" s="744" t="s">
        <v>5121</v>
      </c>
      <c r="F1376" s="662" t="s">
        <v>5106</v>
      </c>
      <c r="G1376" s="662" t="s">
        <v>5394</v>
      </c>
      <c r="H1376" s="662" t="s">
        <v>593</v>
      </c>
      <c r="I1376" s="662" t="s">
        <v>5395</v>
      </c>
      <c r="J1376" s="662" t="s">
        <v>5396</v>
      </c>
      <c r="K1376" s="662" t="s">
        <v>5397</v>
      </c>
      <c r="L1376" s="663">
        <v>0</v>
      </c>
      <c r="M1376" s="663">
        <v>0</v>
      </c>
      <c r="N1376" s="662">
        <v>18</v>
      </c>
      <c r="O1376" s="745">
        <v>8</v>
      </c>
      <c r="P1376" s="663">
        <v>0</v>
      </c>
      <c r="Q1376" s="678"/>
      <c r="R1376" s="662">
        <v>5</v>
      </c>
      <c r="S1376" s="678">
        <v>0.27777777777777779</v>
      </c>
      <c r="T1376" s="745">
        <v>2.5</v>
      </c>
      <c r="U1376" s="701">
        <v>0.3125</v>
      </c>
    </row>
    <row r="1377" spans="1:21" ht="14.4" customHeight="1" x14ac:dyDescent="0.3">
      <c r="A1377" s="661">
        <v>32</v>
      </c>
      <c r="B1377" s="662" t="s">
        <v>592</v>
      </c>
      <c r="C1377" s="662" t="s">
        <v>5111</v>
      </c>
      <c r="D1377" s="743" t="s">
        <v>7938</v>
      </c>
      <c r="E1377" s="744" t="s">
        <v>5121</v>
      </c>
      <c r="F1377" s="662" t="s">
        <v>5106</v>
      </c>
      <c r="G1377" s="662" t="s">
        <v>5394</v>
      </c>
      <c r="H1377" s="662" t="s">
        <v>593</v>
      </c>
      <c r="I1377" s="662" t="s">
        <v>5395</v>
      </c>
      <c r="J1377" s="662" t="s">
        <v>5396</v>
      </c>
      <c r="K1377" s="662" t="s">
        <v>5397</v>
      </c>
      <c r="L1377" s="663">
        <v>29.54</v>
      </c>
      <c r="M1377" s="663">
        <v>177.24</v>
      </c>
      <c r="N1377" s="662">
        <v>6</v>
      </c>
      <c r="O1377" s="745">
        <v>3</v>
      </c>
      <c r="P1377" s="663">
        <v>118.16</v>
      </c>
      <c r="Q1377" s="678">
        <v>0.66666666666666663</v>
      </c>
      <c r="R1377" s="662">
        <v>4</v>
      </c>
      <c r="S1377" s="678">
        <v>0.66666666666666663</v>
      </c>
      <c r="T1377" s="745">
        <v>2</v>
      </c>
      <c r="U1377" s="701">
        <v>0.66666666666666663</v>
      </c>
    </row>
    <row r="1378" spans="1:21" ht="14.4" customHeight="1" x14ac:dyDescent="0.3">
      <c r="A1378" s="661">
        <v>32</v>
      </c>
      <c r="B1378" s="662" t="s">
        <v>592</v>
      </c>
      <c r="C1378" s="662" t="s">
        <v>5111</v>
      </c>
      <c r="D1378" s="743" t="s">
        <v>7938</v>
      </c>
      <c r="E1378" s="744" t="s">
        <v>5121</v>
      </c>
      <c r="F1378" s="662" t="s">
        <v>5106</v>
      </c>
      <c r="G1378" s="662" t="s">
        <v>5394</v>
      </c>
      <c r="H1378" s="662" t="s">
        <v>593</v>
      </c>
      <c r="I1378" s="662" t="s">
        <v>6139</v>
      </c>
      <c r="J1378" s="662" t="s">
        <v>6140</v>
      </c>
      <c r="K1378" s="662" t="s">
        <v>3770</v>
      </c>
      <c r="L1378" s="663">
        <v>0</v>
      </c>
      <c r="M1378" s="663">
        <v>0</v>
      </c>
      <c r="N1378" s="662">
        <v>1</v>
      </c>
      <c r="O1378" s="745">
        <v>0.5</v>
      </c>
      <c r="P1378" s="663">
        <v>0</v>
      </c>
      <c r="Q1378" s="678"/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32</v>
      </c>
      <c r="B1379" s="662" t="s">
        <v>592</v>
      </c>
      <c r="C1379" s="662" t="s">
        <v>5111</v>
      </c>
      <c r="D1379" s="743" t="s">
        <v>7938</v>
      </c>
      <c r="E1379" s="744" t="s">
        <v>5121</v>
      </c>
      <c r="F1379" s="662" t="s">
        <v>5106</v>
      </c>
      <c r="G1379" s="662" t="s">
        <v>5756</v>
      </c>
      <c r="H1379" s="662" t="s">
        <v>593</v>
      </c>
      <c r="I1379" s="662" t="s">
        <v>3923</v>
      </c>
      <c r="J1379" s="662" t="s">
        <v>5757</v>
      </c>
      <c r="K1379" s="662" t="s">
        <v>5758</v>
      </c>
      <c r="L1379" s="663">
        <v>5927.29</v>
      </c>
      <c r="M1379" s="663">
        <v>17781.87</v>
      </c>
      <c r="N1379" s="662">
        <v>3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32</v>
      </c>
      <c r="B1380" s="662" t="s">
        <v>592</v>
      </c>
      <c r="C1380" s="662" t="s">
        <v>5111</v>
      </c>
      <c r="D1380" s="743" t="s">
        <v>7938</v>
      </c>
      <c r="E1380" s="744" t="s">
        <v>5121</v>
      </c>
      <c r="F1380" s="662" t="s">
        <v>5106</v>
      </c>
      <c r="G1380" s="662" t="s">
        <v>5756</v>
      </c>
      <c r="H1380" s="662" t="s">
        <v>593</v>
      </c>
      <c r="I1380" s="662" t="s">
        <v>6141</v>
      </c>
      <c r="J1380" s="662" t="s">
        <v>5757</v>
      </c>
      <c r="K1380" s="662" t="s">
        <v>5758</v>
      </c>
      <c r="L1380" s="663">
        <v>3161.19</v>
      </c>
      <c r="M1380" s="663">
        <v>9483.57</v>
      </c>
      <c r="N1380" s="662">
        <v>3</v>
      </c>
      <c r="O1380" s="745">
        <v>0.5</v>
      </c>
      <c r="P1380" s="663">
        <v>9483.57</v>
      </c>
      <c r="Q1380" s="678">
        <v>1</v>
      </c>
      <c r="R1380" s="662">
        <v>3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32</v>
      </c>
      <c r="B1381" s="662" t="s">
        <v>592</v>
      </c>
      <c r="C1381" s="662" t="s">
        <v>5111</v>
      </c>
      <c r="D1381" s="743" t="s">
        <v>7938</v>
      </c>
      <c r="E1381" s="744" t="s">
        <v>5121</v>
      </c>
      <c r="F1381" s="662" t="s">
        <v>5106</v>
      </c>
      <c r="G1381" s="662" t="s">
        <v>5756</v>
      </c>
      <c r="H1381" s="662" t="s">
        <v>593</v>
      </c>
      <c r="I1381" s="662" t="s">
        <v>5885</v>
      </c>
      <c r="J1381" s="662" t="s">
        <v>5757</v>
      </c>
      <c r="K1381" s="662" t="s">
        <v>5758</v>
      </c>
      <c r="L1381" s="663">
        <v>5927.29</v>
      </c>
      <c r="M1381" s="663">
        <v>17781.87</v>
      </c>
      <c r="N1381" s="662">
        <v>3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32</v>
      </c>
      <c r="B1382" s="662" t="s">
        <v>592</v>
      </c>
      <c r="C1382" s="662" t="s">
        <v>5111</v>
      </c>
      <c r="D1382" s="743" t="s">
        <v>7938</v>
      </c>
      <c r="E1382" s="744" t="s">
        <v>5121</v>
      </c>
      <c r="F1382" s="662" t="s">
        <v>5106</v>
      </c>
      <c r="G1382" s="662" t="s">
        <v>5756</v>
      </c>
      <c r="H1382" s="662" t="s">
        <v>593</v>
      </c>
      <c r="I1382" s="662" t="s">
        <v>5886</v>
      </c>
      <c r="J1382" s="662" t="s">
        <v>5757</v>
      </c>
      <c r="K1382" s="662" t="s">
        <v>5758</v>
      </c>
      <c r="L1382" s="663">
        <v>3161.19</v>
      </c>
      <c r="M1382" s="663">
        <v>3161.19</v>
      </c>
      <c r="N1382" s="662">
        <v>1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32</v>
      </c>
      <c r="B1383" s="662" t="s">
        <v>592</v>
      </c>
      <c r="C1383" s="662" t="s">
        <v>5111</v>
      </c>
      <c r="D1383" s="743" t="s">
        <v>7938</v>
      </c>
      <c r="E1383" s="744" t="s">
        <v>5121</v>
      </c>
      <c r="F1383" s="662" t="s">
        <v>5106</v>
      </c>
      <c r="G1383" s="662" t="s">
        <v>5269</v>
      </c>
      <c r="H1383" s="662" t="s">
        <v>593</v>
      </c>
      <c r="I1383" s="662" t="s">
        <v>970</v>
      </c>
      <c r="J1383" s="662" t="s">
        <v>5270</v>
      </c>
      <c r="K1383" s="662" t="s">
        <v>5271</v>
      </c>
      <c r="L1383" s="663">
        <v>88.76</v>
      </c>
      <c r="M1383" s="663">
        <v>6390.7200000000021</v>
      </c>
      <c r="N1383" s="662">
        <v>72</v>
      </c>
      <c r="O1383" s="745">
        <v>24</v>
      </c>
      <c r="P1383" s="663">
        <v>3284.1200000000008</v>
      </c>
      <c r="Q1383" s="678">
        <v>0.51388888888888884</v>
      </c>
      <c r="R1383" s="662">
        <v>37</v>
      </c>
      <c r="S1383" s="678">
        <v>0.51388888888888884</v>
      </c>
      <c r="T1383" s="745">
        <v>9.5</v>
      </c>
      <c r="U1383" s="701">
        <v>0.39583333333333331</v>
      </c>
    </row>
    <row r="1384" spans="1:21" ht="14.4" customHeight="1" x14ac:dyDescent="0.3">
      <c r="A1384" s="661">
        <v>32</v>
      </c>
      <c r="B1384" s="662" t="s">
        <v>592</v>
      </c>
      <c r="C1384" s="662" t="s">
        <v>5111</v>
      </c>
      <c r="D1384" s="743" t="s">
        <v>7938</v>
      </c>
      <c r="E1384" s="744" t="s">
        <v>5121</v>
      </c>
      <c r="F1384" s="662" t="s">
        <v>5106</v>
      </c>
      <c r="G1384" s="662" t="s">
        <v>5398</v>
      </c>
      <c r="H1384" s="662" t="s">
        <v>593</v>
      </c>
      <c r="I1384" s="662" t="s">
        <v>774</v>
      </c>
      <c r="J1384" s="662" t="s">
        <v>775</v>
      </c>
      <c r="K1384" s="662" t="s">
        <v>5399</v>
      </c>
      <c r="L1384" s="663">
        <v>733.55</v>
      </c>
      <c r="M1384" s="663">
        <v>8802.6</v>
      </c>
      <c r="N1384" s="662">
        <v>12</v>
      </c>
      <c r="O1384" s="745">
        <v>6</v>
      </c>
      <c r="P1384" s="663">
        <v>6601.9500000000007</v>
      </c>
      <c r="Q1384" s="678">
        <v>0.75</v>
      </c>
      <c r="R1384" s="662">
        <v>9</v>
      </c>
      <c r="S1384" s="678">
        <v>0.75</v>
      </c>
      <c r="T1384" s="745">
        <v>4.5</v>
      </c>
      <c r="U1384" s="701">
        <v>0.75</v>
      </c>
    </row>
    <row r="1385" spans="1:21" ht="14.4" customHeight="1" x14ac:dyDescent="0.3">
      <c r="A1385" s="661">
        <v>32</v>
      </c>
      <c r="B1385" s="662" t="s">
        <v>592</v>
      </c>
      <c r="C1385" s="662" t="s">
        <v>5111</v>
      </c>
      <c r="D1385" s="743" t="s">
        <v>7938</v>
      </c>
      <c r="E1385" s="744" t="s">
        <v>5121</v>
      </c>
      <c r="F1385" s="662" t="s">
        <v>5106</v>
      </c>
      <c r="G1385" s="662" t="s">
        <v>5398</v>
      </c>
      <c r="H1385" s="662" t="s">
        <v>593</v>
      </c>
      <c r="I1385" s="662" t="s">
        <v>5543</v>
      </c>
      <c r="J1385" s="662" t="s">
        <v>775</v>
      </c>
      <c r="K1385" s="662" t="s">
        <v>5544</v>
      </c>
      <c r="L1385" s="663">
        <v>0</v>
      </c>
      <c r="M1385" s="663">
        <v>0</v>
      </c>
      <c r="N1385" s="662">
        <v>1</v>
      </c>
      <c r="O1385" s="745">
        <v>0.5</v>
      </c>
      <c r="P1385" s="663">
        <v>0</v>
      </c>
      <c r="Q1385" s="678"/>
      <c r="R1385" s="662">
        <v>1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32</v>
      </c>
      <c r="B1386" s="662" t="s">
        <v>592</v>
      </c>
      <c r="C1386" s="662" t="s">
        <v>5111</v>
      </c>
      <c r="D1386" s="743" t="s">
        <v>7938</v>
      </c>
      <c r="E1386" s="744" t="s">
        <v>5121</v>
      </c>
      <c r="F1386" s="662" t="s">
        <v>5106</v>
      </c>
      <c r="G1386" s="662" t="s">
        <v>6142</v>
      </c>
      <c r="H1386" s="662" t="s">
        <v>593</v>
      </c>
      <c r="I1386" s="662" t="s">
        <v>6143</v>
      </c>
      <c r="J1386" s="662" t="s">
        <v>6144</v>
      </c>
      <c r="K1386" s="662" t="s">
        <v>6145</v>
      </c>
      <c r="L1386" s="663">
        <v>3597.28</v>
      </c>
      <c r="M1386" s="663">
        <v>7194.56</v>
      </c>
      <c r="N1386" s="662">
        <v>2</v>
      </c>
      <c r="O1386" s="745">
        <v>1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32</v>
      </c>
      <c r="B1387" s="662" t="s">
        <v>592</v>
      </c>
      <c r="C1387" s="662" t="s">
        <v>5111</v>
      </c>
      <c r="D1387" s="743" t="s">
        <v>7938</v>
      </c>
      <c r="E1387" s="744" t="s">
        <v>5121</v>
      </c>
      <c r="F1387" s="662" t="s">
        <v>5106</v>
      </c>
      <c r="G1387" s="662" t="s">
        <v>5272</v>
      </c>
      <c r="H1387" s="662" t="s">
        <v>593</v>
      </c>
      <c r="I1387" s="662" t="s">
        <v>1348</v>
      </c>
      <c r="J1387" s="662" t="s">
        <v>1349</v>
      </c>
      <c r="K1387" s="662" t="s">
        <v>1350</v>
      </c>
      <c r="L1387" s="663">
        <v>0</v>
      </c>
      <c r="M1387" s="663">
        <v>0</v>
      </c>
      <c r="N1387" s="662">
        <v>1</v>
      </c>
      <c r="O1387" s="745">
        <v>0.5</v>
      </c>
      <c r="P1387" s="663">
        <v>0</v>
      </c>
      <c r="Q1387" s="678"/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32</v>
      </c>
      <c r="B1388" s="662" t="s">
        <v>592</v>
      </c>
      <c r="C1388" s="662" t="s">
        <v>5111</v>
      </c>
      <c r="D1388" s="743" t="s">
        <v>7938</v>
      </c>
      <c r="E1388" s="744" t="s">
        <v>5121</v>
      </c>
      <c r="F1388" s="662" t="s">
        <v>5106</v>
      </c>
      <c r="G1388" s="662" t="s">
        <v>5272</v>
      </c>
      <c r="H1388" s="662" t="s">
        <v>593</v>
      </c>
      <c r="I1388" s="662" t="s">
        <v>1095</v>
      </c>
      <c r="J1388" s="662" t="s">
        <v>1349</v>
      </c>
      <c r="K1388" s="662" t="s">
        <v>5545</v>
      </c>
      <c r="L1388" s="663">
        <v>0</v>
      </c>
      <c r="M1388" s="663">
        <v>0</v>
      </c>
      <c r="N1388" s="662">
        <v>16</v>
      </c>
      <c r="O1388" s="745">
        <v>4.5</v>
      </c>
      <c r="P1388" s="663">
        <v>0</v>
      </c>
      <c r="Q1388" s="678"/>
      <c r="R1388" s="662">
        <v>10</v>
      </c>
      <c r="S1388" s="678">
        <v>0.625</v>
      </c>
      <c r="T1388" s="745">
        <v>3.5</v>
      </c>
      <c r="U1388" s="701">
        <v>0.77777777777777779</v>
      </c>
    </row>
    <row r="1389" spans="1:21" ht="14.4" customHeight="1" x14ac:dyDescent="0.3">
      <c r="A1389" s="661">
        <v>32</v>
      </c>
      <c r="B1389" s="662" t="s">
        <v>592</v>
      </c>
      <c r="C1389" s="662" t="s">
        <v>5111</v>
      </c>
      <c r="D1389" s="743" t="s">
        <v>7938</v>
      </c>
      <c r="E1389" s="744" t="s">
        <v>5121</v>
      </c>
      <c r="F1389" s="662" t="s">
        <v>5106</v>
      </c>
      <c r="G1389" s="662" t="s">
        <v>5168</v>
      </c>
      <c r="H1389" s="662" t="s">
        <v>593</v>
      </c>
      <c r="I1389" s="662" t="s">
        <v>814</v>
      </c>
      <c r="J1389" s="662" t="s">
        <v>5170</v>
      </c>
      <c r="K1389" s="662" t="s">
        <v>5446</v>
      </c>
      <c r="L1389" s="663">
        <v>0</v>
      </c>
      <c r="M1389" s="663">
        <v>0</v>
      </c>
      <c r="N1389" s="662">
        <v>4</v>
      </c>
      <c r="O1389" s="745">
        <v>3</v>
      </c>
      <c r="P1389" s="663">
        <v>0</v>
      </c>
      <c r="Q1389" s="678"/>
      <c r="R1389" s="662">
        <v>2</v>
      </c>
      <c r="S1389" s="678">
        <v>0.5</v>
      </c>
      <c r="T1389" s="745">
        <v>1.5</v>
      </c>
      <c r="U1389" s="701">
        <v>0.5</v>
      </c>
    </row>
    <row r="1390" spans="1:21" ht="14.4" customHeight="1" x14ac:dyDescent="0.3">
      <c r="A1390" s="661">
        <v>32</v>
      </c>
      <c r="B1390" s="662" t="s">
        <v>592</v>
      </c>
      <c r="C1390" s="662" t="s">
        <v>5111</v>
      </c>
      <c r="D1390" s="743" t="s">
        <v>7938</v>
      </c>
      <c r="E1390" s="744" t="s">
        <v>5121</v>
      </c>
      <c r="F1390" s="662" t="s">
        <v>5106</v>
      </c>
      <c r="G1390" s="662" t="s">
        <v>5168</v>
      </c>
      <c r="H1390" s="662" t="s">
        <v>593</v>
      </c>
      <c r="I1390" s="662" t="s">
        <v>1055</v>
      </c>
      <c r="J1390" s="662" t="s">
        <v>1056</v>
      </c>
      <c r="K1390" s="662" t="s">
        <v>5895</v>
      </c>
      <c r="L1390" s="663">
        <v>0</v>
      </c>
      <c r="M1390" s="663">
        <v>0</v>
      </c>
      <c r="N1390" s="662">
        <v>6</v>
      </c>
      <c r="O1390" s="745">
        <v>2.5</v>
      </c>
      <c r="P1390" s="663">
        <v>0</v>
      </c>
      <c r="Q1390" s="678"/>
      <c r="R1390" s="662">
        <v>2</v>
      </c>
      <c r="S1390" s="678">
        <v>0.33333333333333331</v>
      </c>
      <c r="T1390" s="745">
        <v>0.5</v>
      </c>
      <c r="U1390" s="701">
        <v>0.2</v>
      </c>
    </row>
    <row r="1391" spans="1:21" ht="14.4" customHeight="1" x14ac:dyDescent="0.3">
      <c r="A1391" s="661">
        <v>32</v>
      </c>
      <c r="B1391" s="662" t="s">
        <v>592</v>
      </c>
      <c r="C1391" s="662" t="s">
        <v>5111</v>
      </c>
      <c r="D1391" s="743" t="s">
        <v>7938</v>
      </c>
      <c r="E1391" s="744" t="s">
        <v>5121</v>
      </c>
      <c r="F1391" s="662" t="s">
        <v>5106</v>
      </c>
      <c r="G1391" s="662" t="s">
        <v>6146</v>
      </c>
      <c r="H1391" s="662" t="s">
        <v>593</v>
      </c>
      <c r="I1391" s="662" t="s">
        <v>947</v>
      </c>
      <c r="J1391" s="662" t="s">
        <v>948</v>
      </c>
      <c r="K1391" s="662" t="s">
        <v>6147</v>
      </c>
      <c r="L1391" s="663">
        <v>232.37</v>
      </c>
      <c r="M1391" s="663">
        <v>232.37</v>
      </c>
      <c r="N1391" s="662">
        <v>1</v>
      </c>
      <c r="O1391" s="745">
        <v>1</v>
      </c>
      <c r="P1391" s="663">
        <v>232.37</v>
      </c>
      <c r="Q1391" s="678">
        <v>1</v>
      </c>
      <c r="R1391" s="662">
        <v>1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32</v>
      </c>
      <c r="B1392" s="662" t="s">
        <v>592</v>
      </c>
      <c r="C1392" s="662" t="s">
        <v>5111</v>
      </c>
      <c r="D1392" s="743" t="s">
        <v>7938</v>
      </c>
      <c r="E1392" s="744" t="s">
        <v>5121</v>
      </c>
      <c r="F1392" s="662" t="s">
        <v>5106</v>
      </c>
      <c r="G1392" s="662" t="s">
        <v>5279</v>
      </c>
      <c r="H1392" s="662" t="s">
        <v>593</v>
      </c>
      <c r="I1392" s="662" t="s">
        <v>5280</v>
      </c>
      <c r="J1392" s="662" t="s">
        <v>2371</v>
      </c>
      <c r="K1392" s="662" t="s">
        <v>2372</v>
      </c>
      <c r="L1392" s="663">
        <v>727.03</v>
      </c>
      <c r="M1392" s="663">
        <v>2908.12</v>
      </c>
      <c r="N1392" s="662">
        <v>4</v>
      </c>
      <c r="O1392" s="745">
        <v>1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32</v>
      </c>
      <c r="B1393" s="662" t="s">
        <v>592</v>
      </c>
      <c r="C1393" s="662" t="s">
        <v>5111</v>
      </c>
      <c r="D1393" s="743" t="s">
        <v>7938</v>
      </c>
      <c r="E1393" s="744" t="s">
        <v>5121</v>
      </c>
      <c r="F1393" s="662" t="s">
        <v>5106</v>
      </c>
      <c r="G1393" s="662" t="s">
        <v>5279</v>
      </c>
      <c r="H1393" s="662" t="s">
        <v>593</v>
      </c>
      <c r="I1393" s="662" t="s">
        <v>6148</v>
      </c>
      <c r="J1393" s="662" t="s">
        <v>2415</v>
      </c>
      <c r="K1393" s="662" t="s">
        <v>6149</v>
      </c>
      <c r="L1393" s="663">
        <v>0</v>
      </c>
      <c r="M1393" s="663">
        <v>0</v>
      </c>
      <c r="N1393" s="662">
        <v>1</v>
      </c>
      <c r="O1393" s="745">
        <v>0.5</v>
      </c>
      <c r="P1393" s="663"/>
      <c r="Q1393" s="678"/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32</v>
      </c>
      <c r="B1394" s="662" t="s">
        <v>592</v>
      </c>
      <c r="C1394" s="662" t="s">
        <v>5111</v>
      </c>
      <c r="D1394" s="743" t="s">
        <v>7938</v>
      </c>
      <c r="E1394" s="744" t="s">
        <v>5121</v>
      </c>
      <c r="F1394" s="662" t="s">
        <v>5106</v>
      </c>
      <c r="G1394" s="662" t="s">
        <v>6150</v>
      </c>
      <c r="H1394" s="662" t="s">
        <v>593</v>
      </c>
      <c r="I1394" s="662" t="s">
        <v>1165</v>
      </c>
      <c r="J1394" s="662" t="s">
        <v>1166</v>
      </c>
      <c r="K1394" s="662" t="s">
        <v>1167</v>
      </c>
      <c r="L1394" s="663">
        <v>59.78</v>
      </c>
      <c r="M1394" s="663">
        <v>239.12</v>
      </c>
      <c r="N1394" s="662">
        <v>4</v>
      </c>
      <c r="O1394" s="745">
        <v>1.5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32</v>
      </c>
      <c r="B1395" s="662" t="s">
        <v>592</v>
      </c>
      <c r="C1395" s="662" t="s">
        <v>5111</v>
      </c>
      <c r="D1395" s="743" t="s">
        <v>7938</v>
      </c>
      <c r="E1395" s="744" t="s">
        <v>5121</v>
      </c>
      <c r="F1395" s="662" t="s">
        <v>5106</v>
      </c>
      <c r="G1395" s="662" t="s">
        <v>5282</v>
      </c>
      <c r="H1395" s="662" t="s">
        <v>593</v>
      </c>
      <c r="I1395" s="662" t="s">
        <v>1037</v>
      </c>
      <c r="J1395" s="662" t="s">
        <v>5283</v>
      </c>
      <c r="K1395" s="662" t="s">
        <v>5284</v>
      </c>
      <c r="L1395" s="663">
        <v>53.57</v>
      </c>
      <c r="M1395" s="663">
        <v>107.14</v>
      </c>
      <c r="N1395" s="662">
        <v>2</v>
      </c>
      <c r="O1395" s="745">
        <v>2</v>
      </c>
      <c r="P1395" s="663">
        <v>53.57</v>
      </c>
      <c r="Q1395" s="678">
        <v>0.5</v>
      </c>
      <c r="R1395" s="662">
        <v>1</v>
      </c>
      <c r="S1395" s="678">
        <v>0.5</v>
      </c>
      <c r="T1395" s="745">
        <v>1</v>
      </c>
      <c r="U1395" s="701">
        <v>0.5</v>
      </c>
    </row>
    <row r="1396" spans="1:21" ht="14.4" customHeight="1" x14ac:dyDescent="0.3">
      <c r="A1396" s="661">
        <v>32</v>
      </c>
      <c r="B1396" s="662" t="s">
        <v>592</v>
      </c>
      <c r="C1396" s="662" t="s">
        <v>5111</v>
      </c>
      <c r="D1396" s="743" t="s">
        <v>7938</v>
      </c>
      <c r="E1396" s="744" t="s">
        <v>5121</v>
      </c>
      <c r="F1396" s="662" t="s">
        <v>5106</v>
      </c>
      <c r="G1396" s="662" t="s">
        <v>5285</v>
      </c>
      <c r="H1396" s="662" t="s">
        <v>593</v>
      </c>
      <c r="I1396" s="662" t="s">
        <v>879</v>
      </c>
      <c r="J1396" s="662" t="s">
        <v>6151</v>
      </c>
      <c r="K1396" s="662" t="s">
        <v>3544</v>
      </c>
      <c r="L1396" s="663">
        <v>70.23</v>
      </c>
      <c r="M1396" s="663">
        <v>140.46</v>
      </c>
      <c r="N1396" s="662">
        <v>2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32</v>
      </c>
      <c r="B1397" s="662" t="s">
        <v>592</v>
      </c>
      <c r="C1397" s="662" t="s">
        <v>5111</v>
      </c>
      <c r="D1397" s="743" t="s">
        <v>7938</v>
      </c>
      <c r="E1397" s="744" t="s">
        <v>5121</v>
      </c>
      <c r="F1397" s="662" t="s">
        <v>5106</v>
      </c>
      <c r="G1397" s="662" t="s">
        <v>5285</v>
      </c>
      <c r="H1397" s="662" t="s">
        <v>593</v>
      </c>
      <c r="I1397" s="662" t="s">
        <v>5900</v>
      </c>
      <c r="J1397" s="662" t="s">
        <v>852</v>
      </c>
      <c r="K1397" s="662" t="s">
        <v>5901</v>
      </c>
      <c r="L1397" s="663">
        <v>0</v>
      </c>
      <c r="M1397" s="663">
        <v>0</v>
      </c>
      <c r="N1397" s="662">
        <v>1</v>
      </c>
      <c r="O1397" s="745">
        <v>0.5</v>
      </c>
      <c r="P1397" s="663">
        <v>0</v>
      </c>
      <c r="Q1397" s="678"/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32</v>
      </c>
      <c r="B1398" s="662" t="s">
        <v>592</v>
      </c>
      <c r="C1398" s="662" t="s">
        <v>5111</v>
      </c>
      <c r="D1398" s="743" t="s">
        <v>7938</v>
      </c>
      <c r="E1398" s="744" t="s">
        <v>5121</v>
      </c>
      <c r="F1398" s="662" t="s">
        <v>5106</v>
      </c>
      <c r="G1398" s="662" t="s">
        <v>5285</v>
      </c>
      <c r="H1398" s="662" t="s">
        <v>593</v>
      </c>
      <c r="I1398" s="662" t="s">
        <v>6152</v>
      </c>
      <c r="J1398" s="662" t="s">
        <v>4411</v>
      </c>
      <c r="K1398" s="662" t="s">
        <v>6153</v>
      </c>
      <c r="L1398" s="663">
        <v>0</v>
      </c>
      <c r="M1398" s="663">
        <v>0</v>
      </c>
      <c r="N1398" s="662">
        <v>1</v>
      </c>
      <c r="O1398" s="745">
        <v>0.5</v>
      </c>
      <c r="P1398" s="663">
        <v>0</v>
      </c>
      <c r="Q1398" s="678"/>
      <c r="R1398" s="662">
        <v>1</v>
      </c>
      <c r="S1398" s="678">
        <v>1</v>
      </c>
      <c r="T1398" s="745">
        <v>0.5</v>
      </c>
      <c r="U1398" s="701">
        <v>1</v>
      </c>
    </row>
    <row r="1399" spans="1:21" ht="14.4" customHeight="1" x14ac:dyDescent="0.3">
      <c r="A1399" s="661">
        <v>32</v>
      </c>
      <c r="B1399" s="662" t="s">
        <v>592</v>
      </c>
      <c r="C1399" s="662" t="s">
        <v>5111</v>
      </c>
      <c r="D1399" s="743" t="s">
        <v>7938</v>
      </c>
      <c r="E1399" s="744" t="s">
        <v>5121</v>
      </c>
      <c r="F1399" s="662" t="s">
        <v>5106</v>
      </c>
      <c r="G1399" s="662" t="s">
        <v>5363</v>
      </c>
      <c r="H1399" s="662" t="s">
        <v>593</v>
      </c>
      <c r="I1399" s="662" t="s">
        <v>5552</v>
      </c>
      <c r="J1399" s="662" t="s">
        <v>733</v>
      </c>
      <c r="K1399" s="662" t="s">
        <v>5553</v>
      </c>
      <c r="L1399" s="663">
        <v>0</v>
      </c>
      <c r="M1399" s="663">
        <v>0</v>
      </c>
      <c r="N1399" s="662">
        <v>1</v>
      </c>
      <c r="O1399" s="745">
        <v>0.5</v>
      </c>
      <c r="P1399" s="663"/>
      <c r="Q1399" s="678"/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32</v>
      </c>
      <c r="B1400" s="662" t="s">
        <v>592</v>
      </c>
      <c r="C1400" s="662" t="s">
        <v>5111</v>
      </c>
      <c r="D1400" s="743" t="s">
        <v>7938</v>
      </c>
      <c r="E1400" s="744" t="s">
        <v>5121</v>
      </c>
      <c r="F1400" s="662" t="s">
        <v>5106</v>
      </c>
      <c r="G1400" s="662" t="s">
        <v>5594</v>
      </c>
      <c r="H1400" s="662" t="s">
        <v>593</v>
      </c>
      <c r="I1400" s="662" t="s">
        <v>2226</v>
      </c>
      <c r="J1400" s="662" t="s">
        <v>2227</v>
      </c>
      <c r="K1400" s="662" t="s">
        <v>2228</v>
      </c>
      <c r="L1400" s="663">
        <v>131.36000000000001</v>
      </c>
      <c r="M1400" s="663">
        <v>131.36000000000001</v>
      </c>
      <c r="N1400" s="662">
        <v>1</v>
      </c>
      <c r="O1400" s="745">
        <v>1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32</v>
      </c>
      <c r="B1401" s="662" t="s">
        <v>592</v>
      </c>
      <c r="C1401" s="662" t="s">
        <v>5111</v>
      </c>
      <c r="D1401" s="743" t="s">
        <v>7938</v>
      </c>
      <c r="E1401" s="744" t="s">
        <v>5121</v>
      </c>
      <c r="F1401" s="662" t="s">
        <v>5106</v>
      </c>
      <c r="G1401" s="662" t="s">
        <v>5594</v>
      </c>
      <c r="H1401" s="662" t="s">
        <v>593</v>
      </c>
      <c r="I1401" s="662" t="s">
        <v>6154</v>
      </c>
      <c r="J1401" s="662" t="s">
        <v>2227</v>
      </c>
      <c r="K1401" s="662" t="s">
        <v>6155</v>
      </c>
      <c r="L1401" s="663">
        <v>0</v>
      </c>
      <c r="M1401" s="663">
        <v>0</v>
      </c>
      <c r="N1401" s="662">
        <v>1</v>
      </c>
      <c r="O1401" s="745">
        <v>1</v>
      </c>
      <c r="P1401" s="663">
        <v>0</v>
      </c>
      <c r="Q1401" s="678"/>
      <c r="R1401" s="662">
        <v>1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32</v>
      </c>
      <c r="B1402" s="662" t="s">
        <v>592</v>
      </c>
      <c r="C1402" s="662" t="s">
        <v>5111</v>
      </c>
      <c r="D1402" s="743" t="s">
        <v>7938</v>
      </c>
      <c r="E1402" s="744" t="s">
        <v>5121</v>
      </c>
      <c r="F1402" s="662" t="s">
        <v>5106</v>
      </c>
      <c r="G1402" s="662" t="s">
        <v>5594</v>
      </c>
      <c r="H1402" s="662" t="s">
        <v>593</v>
      </c>
      <c r="I1402" s="662" t="s">
        <v>6156</v>
      </c>
      <c r="J1402" s="662" t="s">
        <v>2227</v>
      </c>
      <c r="K1402" s="662" t="s">
        <v>6157</v>
      </c>
      <c r="L1402" s="663">
        <v>0</v>
      </c>
      <c r="M1402" s="663">
        <v>0</v>
      </c>
      <c r="N1402" s="662">
        <v>2</v>
      </c>
      <c r="O1402" s="745">
        <v>0.5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32</v>
      </c>
      <c r="B1403" s="662" t="s">
        <v>592</v>
      </c>
      <c r="C1403" s="662" t="s">
        <v>5111</v>
      </c>
      <c r="D1403" s="743" t="s">
        <v>7938</v>
      </c>
      <c r="E1403" s="744" t="s">
        <v>5121</v>
      </c>
      <c r="F1403" s="662" t="s">
        <v>5106</v>
      </c>
      <c r="G1403" s="662" t="s">
        <v>6158</v>
      </c>
      <c r="H1403" s="662" t="s">
        <v>593</v>
      </c>
      <c r="I1403" s="662" t="s">
        <v>6159</v>
      </c>
      <c r="J1403" s="662" t="s">
        <v>6160</v>
      </c>
      <c r="K1403" s="662" t="s">
        <v>6161</v>
      </c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32</v>
      </c>
      <c r="B1404" s="662" t="s">
        <v>592</v>
      </c>
      <c r="C1404" s="662" t="s">
        <v>5111</v>
      </c>
      <c r="D1404" s="743" t="s">
        <v>7938</v>
      </c>
      <c r="E1404" s="744" t="s">
        <v>5121</v>
      </c>
      <c r="F1404" s="662" t="s">
        <v>5106</v>
      </c>
      <c r="G1404" s="662" t="s">
        <v>5175</v>
      </c>
      <c r="H1404" s="662" t="s">
        <v>2438</v>
      </c>
      <c r="I1404" s="662" t="s">
        <v>2682</v>
      </c>
      <c r="J1404" s="662" t="s">
        <v>2474</v>
      </c>
      <c r="K1404" s="662" t="s">
        <v>4816</v>
      </c>
      <c r="L1404" s="663">
        <v>543.39</v>
      </c>
      <c r="M1404" s="663">
        <v>4347.12</v>
      </c>
      <c r="N1404" s="662">
        <v>8</v>
      </c>
      <c r="O1404" s="745">
        <v>2</v>
      </c>
      <c r="P1404" s="663">
        <v>3803.73</v>
      </c>
      <c r="Q1404" s="678">
        <v>0.875</v>
      </c>
      <c r="R1404" s="662">
        <v>7</v>
      </c>
      <c r="S1404" s="678">
        <v>0.875</v>
      </c>
      <c r="T1404" s="745">
        <v>1.5</v>
      </c>
      <c r="U1404" s="701">
        <v>0.75</v>
      </c>
    </row>
    <row r="1405" spans="1:21" ht="14.4" customHeight="1" x14ac:dyDescent="0.3">
      <c r="A1405" s="661">
        <v>32</v>
      </c>
      <c r="B1405" s="662" t="s">
        <v>592</v>
      </c>
      <c r="C1405" s="662" t="s">
        <v>5111</v>
      </c>
      <c r="D1405" s="743" t="s">
        <v>7938</v>
      </c>
      <c r="E1405" s="744" t="s">
        <v>5121</v>
      </c>
      <c r="F1405" s="662" t="s">
        <v>5106</v>
      </c>
      <c r="G1405" s="662" t="s">
        <v>5175</v>
      </c>
      <c r="H1405" s="662" t="s">
        <v>2438</v>
      </c>
      <c r="I1405" s="662" t="s">
        <v>2473</v>
      </c>
      <c r="J1405" s="662" t="s">
        <v>2474</v>
      </c>
      <c r="K1405" s="662" t="s">
        <v>4814</v>
      </c>
      <c r="L1405" s="663">
        <v>815.1</v>
      </c>
      <c r="M1405" s="663">
        <v>3260.4</v>
      </c>
      <c r="N1405" s="662">
        <v>4</v>
      </c>
      <c r="O1405" s="745">
        <v>2.5</v>
      </c>
      <c r="P1405" s="663">
        <v>2445.3000000000002</v>
      </c>
      <c r="Q1405" s="678">
        <v>0.75</v>
      </c>
      <c r="R1405" s="662">
        <v>3</v>
      </c>
      <c r="S1405" s="678">
        <v>0.75</v>
      </c>
      <c r="T1405" s="745">
        <v>1.5</v>
      </c>
      <c r="U1405" s="701">
        <v>0.6</v>
      </c>
    </row>
    <row r="1406" spans="1:21" ht="14.4" customHeight="1" x14ac:dyDescent="0.3">
      <c r="A1406" s="661">
        <v>32</v>
      </c>
      <c r="B1406" s="662" t="s">
        <v>592</v>
      </c>
      <c r="C1406" s="662" t="s">
        <v>5111</v>
      </c>
      <c r="D1406" s="743" t="s">
        <v>7938</v>
      </c>
      <c r="E1406" s="744" t="s">
        <v>5121</v>
      </c>
      <c r="F1406" s="662" t="s">
        <v>5106</v>
      </c>
      <c r="G1406" s="662" t="s">
        <v>5175</v>
      </c>
      <c r="H1406" s="662" t="s">
        <v>2438</v>
      </c>
      <c r="I1406" s="662" t="s">
        <v>2480</v>
      </c>
      <c r="J1406" s="662" t="s">
        <v>2474</v>
      </c>
      <c r="K1406" s="662" t="s">
        <v>4815</v>
      </c>
      <c r="L1406" s="663">
        <v>1154.68</v>
      </c>
      <c r="M1406" s="663">
        <v>3464.04</v>
      </c>
      <c r="N1406" s="662">
        <v>3</v>
      </c>
      <c r="O1406" s="745">
        <v>1</v>
      </c>
      <c r="P1406" s="663">
        <v>3464.04</v>
      </c>
      <c r="Q1406" s="678">
        <v>1</v>
      </c>
      <c r="R1406" s="662">
        <v>3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32</v>
      </c>
      <c r="B1407" s="662" t="s">
        <v>592</v>
      </c>
      <c r="C1407" s="662" t="s">
        <v>5111</v>
      </c>
      <c r="D1407" s="743" t="s">
        <v>7938</v>
      </c>
      <c r="E1407" s="744" t="s">
        <v>5121</v>
      </c>
      <c r="F1407" s="662" t="s">
        <v>5106</v>
      </c>
      <c r="G1407" s="662" t="s">
        <v>5175</v>
      </c>
      <c r="H1407" s="662" t="s">
        <v>2438</v>
      </c>
      <c r="I1407" s="662" t="s">
        <v>2556</v>
      </c>
      <c r="J1407" s="662" t="s">
        <v>2557</v>
      </c>
      <c r="K1407" s="662" t="s">
        <v>4819</v>
      </c>
      <c r="L1407" s="663">
        <v>1847.49</v>
      </c>
      <c r="M1407" s="663">
        <v>1847.49</v>
      </c>
      <c r="N1407" s="662">
        <v>1</v>
      </c>
      <c r="O1407" s="745">
        <v>1</v>
      </c>
      <c r="P1407" s="663">
        <v>1847.49</v>
      </c>
      <c r="Q1407" s="678">
        <v>1</v>
      </c>
      <c r="R1407" s="662">
        <v>1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32</v>
      </c>
      <c r="B1408" s="662" t="s">
        <v>592</v>
      </c>
      <c r="C1408" s="662" t="s">
        <v>5111</v>
      </c>
      <c r="D1408" s="743" t="s">
        <v>7938</v>
      </c>
      <c r="E1408" s="744" t="s">
        <v>5121</v>
      </c>
      <c r="F1408" s="662" t="s">
        <v>5106</v>
      </c>
      <c r="G1408" s="662" t="s">
        <v>5175</v>
      </c>
      <c r="H1408" s="662" t="s">
        <v>2438</v>
      </c>
      <c r="I1408" s="662" t="s">
        <v>4532</v>
      </c>
      <c r="J1408" s="662" t="s">
        <v>2557</v>
      </c>
      <c r="K1408" s="662" t="s">
        <v>5079</v>
      </c>
      <c r="L1408" s="663">
        <v>2309.36</v>
      </c>
      <c r="M1408" s="663">
        <v>9237.44</v>
      </c>
      <c r="N1408" s="662">
        <v>4</v>
      </c>
      <c r="O1408" s="745">
        <v>0.5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32</v>
      </c>
      <c r="B1409" s="662" t="s">
        <v>592</v>
      </c>
      <c r="C1409" s="662" t="s">
        <v>5111</v>
      </c>
      <c r="D1409" s="743" t="s">
        <v>7938</v>
      </c>
      <c r="E1409" s="744" t="s">
        <v>5121</v>
      </c>
      <c r="F1409" s="662" t="s">
        <v>5106</v>
      </c>
      <c r="G1409" s="662" t="s">
        <v>5175</v>
      </c>
      <c r="H1409" s="662" t="s">
        <v>2438</v>
      </c>
      <c r="I1409" s="662" t="s">
        <v>2808</v>
      </c>
      <c r="J1409" s="662" t="s">
        <v>2474</v>
      </c>
      <c r="K1409" s="662" t="s">
        <v>4816</v>
      </c>
      <c r="L1409" s="663">
        <v>543.39</v>
      </c>
      <c r="M1409" s="663">
        <v>4347.12</v>
      </c>
      <c r="N1409" s="662">
        <v>8</v>
      </c>
      <c r="O1409" s="745">
        <v>1</v>
      </c>
      <c r="P1409" s="663">
        <v>2716.95</v>
      </c>
      <c r="Q1409" s="678">
        <v>0.625</v>
      </c>
      <c r="R1409" s="662">
        <v>5</v>
      </c>
      <c r="S1409" s="678">
        <v>0.625</v>
      </c>
      <c r="T1409" s="745">
        <v>0.5</v>
      </c>
      <c r="U1409" s="701">
        <v>0.5</v>
      </c>
    </row>
    <row r="1410" spans="1:21" ht="14.4" customHeight="1" x14ac:dyDescent="0.3">
      <c r="A1410" s="661">
        <v>32</v>
      </c>
      <c r="B1410" s="662" t="s">
        <v>592</v>
      </c>
      <c r="C1410" s="662" t="s">
        <v>5111</v>
      </c>
      <c r="D1410" s="743" t="s">
        <v>7938</v>
      </c>
      <c r="E1410" s="744" t="s">
        <v>5121</v>
      </c>
      <c r="F1410" s="662" t="s">
        <v>5106</v>
      </c>
      <c r="G1410" s="662" t="s">
        <v>6162</v>
      </c>
      <c r="H1410" s="662" t="s">
        <v>593</v>
      </c>
      <c r="I1410" s="662" t="s">
        <v>6163</v>
      </c>
      <c r="J1410" s="662" t="s">
        <v>6164</v>
      </c>
      <c r="K1410" s="662" t="s">
        <v>1612</v>
      </c>
      <c r="L1410" s="663">
        <v>0</v>
      </c>
      <c r="M1410" s="663">
        <v>0</v>
      </c>
      <c r="N1410" s="662">
        <v>1</v>
      </c>
      <c r="O1410" s="745">
        <v>1</v>
      </c>
      <c r="P1410" s="663"/>
      <c r="Q1410" s="678"/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32</v>
      </c>
      <c r="B1411" s="662" t="s">
        <v>592</v>
      </c>
      <c r="C1411" s="662" t="s">
        <v>5111</v>
      </c>
      <c r="D1411" s="743" t="s">
        <v>7938</v>
      </c>
      <c r="E1411" s="744" t="s">
        <v>5121</v>
      </c>
      <c r="F1411" s="662" t="s">
        <v>5106</v>
      </c>
      <c r="G1411" s="662" t="s">
        <v>5559</v>
      </c>
      <c r="H1411" s="662" t="s">
        <v>2438</v>
      </c>
      <c r="I1411" s="662" t="s">
        <v>6165</v>
      </c>
      <c r="J1411" s="662" t="s">
        <v>1967</v>
      </c>
      <c r="K1411" s="662" t="s">
        <v>5593</v>
      </c>
      <c r="L1411" s="663">
        <v>0</v>
      </c>
      <c r="M1411" s="663">
        <v>0</v>
      </c>
      <c r="N1411" s="662">
        <v>2</v>
      </c>
      <c r="O1411" s="745">
        <v>1.5</v>
      </c>
      <c r="P1411" s="663"/>
      <c r="Q1411" s="678"/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32</v>
      </c>
      <c r="B1412" s="662" t="s">
        <v>592</v>
      </c>
      <c r="C1412" s="662" t="s">
        <v>5111</v>
      </c>
      <c r="D1412" s="743" t="s">
        <v>7938</v>
      </c>
      <c r="E1412" s="744" t="s">
        <v>5121</v>
      </c>
      <c r="F1412" s="662" t="s">
        <v>5106</v>
      </c>
      <c r="G1412" s="662" t="s">
        <v>5559</v>
      </c>
      <c r="H1412" s="662" t="s">
        <v>593</v>
      </c>
      <c r="I1412" s="662" t="s">
        <v>1966</v>
      </c>
      <c r="J1412" s="662" t="s">
        <v>1967</v>
      </c>
      <c r="K1412" s="662" t="s">
        <v>5905</v>
      </c>
      <c r="L1412" s="663">
        <v>48.42</v>
      </c>
      <c r="M1412" s="663">
        <v>48.42</v>
      </c>
      <c r="N1412" s="662">
        <v>1</v>
      </c>
      <c r="O1412" s="745">
        <v>0.5</v>
      </c>
      <c r="P1412" s="663">
        <v>48.42</v>
      </c>
      <c r="Q1412" s="678">
        <v>1</v>
      </c>
      <c r="R1412" s="662">
        <v>1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32</v>
      </c>
      <c r="B1413" s="662" t="s">
        <v>592</v>
      </c>
      <c r="C1413" s="662" t="s">
        <v>5111</v>
      </c>
      <c r="D1413" s="743" t="s">
        <v>7938</v>
      </c>
      <c r="E1413" s="744" t="s">
        <v>5121</v>
      </c>
      <c r="F1413" s="662" t="s">
        <v>5106</v>
      </c>
      <c r="G1413" s="662" t="s">
        <v>5559</v>
      </c>
      <c r="H1413" s="662" t="s">
        <v>593</v>
      </c>
      <c r="I1413" s="662" t="s">
        <v>6166</v>
      </c>
      <c r="J1413" s="662" t="s">
        <v>5907</v>
      </c>
      <c r="K1413" s="662" t="s">
        <v>6167</v>
      </c>
      <c r="L1413" s="663">
        <v>0</v>
      </c>
      <c r="M1413" s="663">
        <v>0</v>
      </c>
      <c r="N1413" s="662">
        <v>1</v>
      </c>
      <c r="O1413" s="745">
        <v>0.5</v>
      </c>
      <c r="P1413" s="663">
        <v>0</v>
      </c>
      <c r="Q1413" s="678"/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32</v>
      </c>
      <c r="B1414" s="662" t="s">
        <v>592</v>
      </c>
      <c r="C1414" s="662" t="s">
        <v>5111</v>
      </c>
      <c r="D1414" s="743" t="s">
        <v>7938</v>
      </c>
      <c r="E1414" s="744" t="s">
        <v>5121</v>
      </c>
      <c r="F1414" s="662" t="s">
        <v>5106</v>
      </c>
      <c r="G1414" s="662" t="s">
        <v>5559</v>
      </c>
      <c r="H1414" s="662" t="s">
        <v>593</v>
      </c>
      <c r="I1414" s="662" t="s">
        <v>5906</v>
      </c>
      <c r="J1414" s="662" t="s">
        <v>5907</v>
      </c>
      <c r="K1414" s="662" t="s">
        <v>5908</v>
      </c>
      <c r="L1414" s="663">
        <v>48.42</v>
      </c>
      <c r="M1414" s="663">
        <v>96.84</v>
      </c>
      <c r="N1414" s="662">
        <v>2</v>
      </c>
      <c r="O1414" s="745">
        <v>1</v>
      </c>
      <c r="P1414" s="663">
        <v>96.84</v>
      </c>
      <c r="Q1414" s="678">
        <v>1</v>
      </c>
      <c r="R1414" s="662">
        <v>2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32</v>
      </c>
      <c r="B1415" s="662" t="s">
        <v>592</v>
      </c>
      <c r="C1415" s="662" t="s">
        <v>5111</v>
      </c>
      <c r="D1415" s="743" t="s">
        <v>7938</v>
      </c>
      <c r="E1415" s="744" t="s">
        <v>5121</v>
      </c>
      <c r="F1415" s="662" t="s">
        <v>5106</v>
      </c>
      <c r="G1415" s="662" t="s">
        <v>5657</v>
      </c>
      <c r="H1415" s="662" t="s">
        <v>593</v>
      </c>
      <c r="I1415" s="662" t="s">
        <v>2956</v>
      </c>
      <c r="J1415" s="662" t="s">
        <v>2957</v>
      </c>
      <c r="K1415" s="662" t="s">
        <v>865</v>
      </c>
      <c r="L1415" s="663">
        <v>146.84</v>
      </c>
      <c r="M1415" s="663">
        <v>734.2</v>
      </c>
      <c r="N1415" s="662">
        <v>5</v>
      </c>
      <c r="O1415" s="745">
        <v>2</v>
      </c>
      <c r="P1415" s="663">
        <v>293.68</v>
      </c>
      <c r="Q1415" s="678">
        <v>0.39999999999999997</v>
      </c>
      <c r="R1415" s="662">
        <v>2</v>
      </c>
      <c r="S1415" s="678">
        <v>0.4</v>
      </c>
      <c r="T1415" s="745">
        <v>0.5</v>
      </c>
      <c r="U1415" s="701">
        <v>0.25</v>
      </c>
    </row>
    <row r="1416" spans="1:21" ht="14.4" customHeight="1" x14ac:dyDescent="0.3">
      <c r="A1416" s="661">
        <v>32</v>
      </c>
      <c r="B1416" s="662" t="s">
        <v>592</v>
      </c>
      <c r="C1416" s="662" t="s">
        <v>5111</v>
      </c>
      <c r="D1416" s="743" t="s">
        <v>7938</v>
      </c>
      <c r="E1416" s="744" t="s">
        <v>5121</v>
      </c>
      <c r="F1416" s="662" t="s">
        <v>5106</v>
      </c>
      <c r="G1416" s="662" t="s">
        <v>5176</v>
      </c>
      <c r="H1416" s="662" t="s">
        <v>593</v>
      </c>
      <c r="I1416" s="662" t="s">
        <v>5177</v>
      </c>
      <c r="J1416" s="662" t="s">
        <v>5178</v>
      </c>
      <c r="K1416" s="662" t="s">
        <v>827</v>
      </c>
      <c r="L1416" s="663">
        <v>57.64</v>
      </c>
      <c r="M1416" s="663">
        <v>172.92000000000002</v>
      </c>
      <c r="N1416" s="662">
        <v>3</v>
      </c>
      <c r="O1416" s="745">
        <v>2.5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32</v>
      </c>
      <c r="B1417" s="662" t="s">
        <v>592</v>
      </c>
      <c r="C1417" s="662" t="s">
        <v>5111</v>
      </c>
      <c r="D1417" s="743" t="s">
        <v>7938</v>
      </c>
      <c r="E1417" s="744" t="s">
        <v>5121</v>
      </c>
      <c r="F1417" s="662" t="s">
        <v>5106</v>
      </c>
      <c r="G1417" s="662" t="s">
        <v>5176</v>
      </c>
      <c r="H1417" s="662" t="s">
        <v>593</v>
      </c>
      <c r="I1417" s="662" t="s">
        <v>5365</v>
      </c>
      <c r="J1417" s="662" t="s">
        <v>5178</v>
      </c>
      <c r="K1417" s="662" t="s">
        <v>830</v>
      </c>
      <c r="L1417" s="663">
        <v>301.2</v>
      </c>
      <c r="M1417" s="663">
        <v>301.2</v>
      </c>
      <c r="N1417" s="662">
        <v>1</v>
      </c>
      <c r="O1417" s="745">
        <v>0.5</v>
      </c>
      <c r="P1417" s="663">
        <v>301.2</v>
      </c>
      <c r="Q1417" s="678">
        <v>1</v>
      </c>
      <c r="R1417" s="662">
        <v>1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32</v>
      </c>
      <c r="B1418" s="662" t="s">
        <v>592</v>
      </c>
      <c r="C1418" s="662" t="s">
        <v>5111</v>
      </c>
      <c r="D1418" s="743" t="s">
        <v>7938</v>
      </c>
      <c r="E1418" s="744" t="s">
        <v>5121</v>
      </c>
      <c r="F1418" s="662" t="s">
        <v>5106</v>
      </c>
      <c r="G1418" s="662" t="s">
        <v>5176</v>
      </c>
      <c r="H1418" s="662" t="s">
        <v>593</v>
      </c>
      <c r="I1418" s="662" t="s">
        <v>5365</v>
      </c>
      <c r="J1418" s="662" t="s">
        <v>5178</v>
      </c>
      <c r="K1418" s="662" t="s">
        <v>830</v>
      </c>
      <c r="L1418" s="663">
        <v>185.26</v>
      </c>
      <c r="M1418" s="663">
        <v>1296.82</v>
      </c>
      <c r="N1418" s="662">
        <v>7</v>
      </c>
      <c r="O1418" s="745">
        <v>4</v>
      </c>
      <c r="P1418" s="663">
        <v>1111.56</v>
      </c>
      <c r="Q1418" s="678">
        <v>0.8571428571428571</v>
      </c>
      <c r="R1418" s="662">
        <v>6</v>
      </c>
      <c r="S1418" s="678">
        <v>0.8571428571428571</v>
      </c>
      <c r="T1418" s="745">
        <v>3.5</v>
      </c>
      <c r="U1418" s="701">
        <v>0.875</v>
      </c>
    </row>
    <row r="1419" spans="1:21" ht="14.4" customHeight="1" x14ac:dyDescent="0.3">
      <c r="A1419" s="661">
        <v>32</v>
      </c>
      <c r="B1419" s="662" t="s">
        <v>592</v>
      </c>
      <c r="C1419" s="662" t="s">
        <v>5111</v>
      </c>
      <c r="D1419" s="743" t="s">
        <v>7938</v>
      </c>
      <c r="E1419" s="744" t="s">
        <v>5121</v>
      </c>
      <c r="F1419" s="662" t="s">
        <v>5106</v>
      </c>
      <c r="G1419" s="662" t="s">
        <v>5176</v>
      </c>
      <c r="H1419" s="662" t="s">
        <v>593</v>
      </c>
      <c r="I1419" s="662" t="s">
        <v>5298</v>
      </c>
      <c r="J1419" s="662" t="s">
        <v>826</v>
      </c>
      <c r="K1419" s="662" t="s">
        <v>827</v>
      </c>
      <c r="L1419" s="663">
        <v>93.71</v>
      </c>
      <c r="M1419" s="663">
        <v>281.13</v>
      </c>
      <c r="N1419" s="662">
        <v>3</v>
      </c>
      <c r="O1419" s="745">
        <v>1.5</v>
      </c>
      <c r="P1419" s="663">
        <v>93.71</v>
      </c>
      <c r="Q1419" s="678">
        <v>0.33333333333333331</v>
      </c>
      <c r="R1419" s="662">
        <v>1</v>
      </c>
      <c r="S1419" s="678">
        <v>0.33333333333333331</v>
      </c>
      <c r="T1419" s="745">
        <v>0.5</v>
      </c>
      <c r="U1419" s="701">
        <v>0.33333333333333331</v>
      </c>
    </row>
    <row r="1420" spans="1:21" ht="14.4" customHeight="1" x14ac:dyDescent="0.3">
      <c r="A1420" s="661">
        <v>32</v>
      </c>
      <c r="B1420" s="662" t="s">
        <v>592</v>
      </c>
      <c r="C1420" s="662" t="s">
        <v>5111</v>
      </c>
      <c r="D1420" s="743" t="s">
        <v>7938</v>
      </c>
      <c r="E1420" s="744" t="s">
        <v>5121</v>
      </c>
      <c r="F1420" s="662" t="s">
        <v>5106</v>
      </c>
      <c r="G1420" s="662" t="s">
        <v>5176</v>
      </c>
      <c r="H1420" s="662" t="s">
        <v>593</v>
      </c>
      <c r="I1420" s="662" t="s">
        <v>5298</v>
      </c>
      <c r="J1420" s="662" t="s">
        <v>826</v>
      </c>
      <c r="K1420" s="662" t="s">
        <v>827</v>
      </c>
      <c r="L1420" s="663">
        <v>57.64</v>
      </c>
      <c r="M1420" s="663">
        <v>403.48</v>
      </c>
      <c r="N1420" s="662">
        <v>7</v>
      </c>
      <c r="O1420" s="745">
        <v>4.5</v>
      </c>
      <c r="P1420" s="663">
        <v>172.92000000000002</v>
      </c>
      <c r="Q1420" s="678">
        <v>0.4285714285714286</v>
      </c>
      <c r="R1420" s="662">
        <v>3</v>
      </c>
      <c r="S1420" s="678">
        <v>0.42857142857142855</v>
      </c>
      <c r="T1420" s="745">
        <v>2</v>
      </c>
      <c r="U1420" s="701">
        <v>0.44444444444444442</v>
      </c>
    </row>
    <row r="1421" spans="1:21" ht="14.4" customHeight="1" x14ac:dyDescent="0.3">
      <c r="A1421" s="661">
        <v>32</v>
      </c>
      <c r="B1421" s="662" t="s">
        <v>592</v>
      </c>
      <c r="C1421" s="662" t="s">
        <v>5111</v>
      </c>
      <c r="D1421" s="743" t="s">
        <v>7938</v>
      </c>
      <c r="E1421" s="744" t="s">
        <v>5121</v>
      </c>
      <c r="F1421" s="662" t="s">
        <v>5106</v>
      </c>
      <c r="G1421" s="662" t="s">
        <v>5176</v>
      </c>
      <c r="H1421" s="662" t="s">
        <v>593</v>
      </c>
      <c r="I1421" s="662" t="s">
        <v>829</v>
      </c>
      <c r="J1421" s="662" t="s">
        <v>826</v>
      </c>
      <c r="K1421" s="662" t="s">
        <v>830</v>
      </c>
      <c r="L1421" s="663">
        <v>301.2</v>
      </c>
      <c r="M1421" s="663">
        <v>1204.8</v>
      </c>
      <c r="N1421" s="662">
        <v>4</v>
      </c>
      <c r="O1421" s="745">
        <v>2</v>
      </c>
      <c r="P1421" s="663">
        <v>903.59999999999991</v>
      </c>
      <c r="Q1421" s="678">
        <v>0.75</v>
      </c>
      <c r="R1421" s="662">
        <v>3</v>
      </c>
      <c r="S1421" s="678">
        <v>0.75</v>
      </c>
      <c r="T1421" s="745">
        <v>1.5</v>
      </c>
      <c r="U1421" s="701">
        <v>0.75</v>
      </c>
    </row>
    <row r="1422" spans="1:21" ht="14.4" customHeight="1" x14ac:dyDescent="0.3">
      <c r="A1422" s="661">
        <v>32</v>
      </c>
      <c r="B1422" s="662" t="s">
        <v>592</v>
      </c>
      <c r="C1422" s="662" t="s">
        <v>5111</v>
      </c>
      <c r="D1422" s="743" t="s">
        <v>7938</v>
      </c>
      <c r="E1422" s="744" t="s">
        <v>5121</v>
      </c>
      <c r="F1422" s="662" t="s">
        <v>5106</v>
      </c>
      <c r="G1422" s="662" t="s">
        <v>5176</v>
      </c>
      <c r="H1422" s="662" t="s">
        <v>593</v>
      </c>
      <c r="I1422" s="662" t="s">
        <v>829</v>
      </c>
      <c r="J1422" s="662" t="s">
        <v>826</v>
      </c>
      <c r="K1422" s="662" t="s">
        <v>830</v>
      </c>
      <c r="L1422" s="663">
        <v>185.26</v>
      </c>
      <c r="M1422" s="663">
        <v>1667.34</v>
      </c>
      <c r="N1422" s="662">
        <v>9</v>
      </c>
      <c r="O1422" s="745">
        <v>5.5</v>
      </c>
      <c r="P1422" s="663">
        <v>926.3</v>
      </c>
      <c r="Q1422" s="678">
        <v>0.55555555555555558</v>
      </c>
      <c r="R1422" s="662">
        <v>5</v>
      </c>
      <c r="S1422" s="678">
        <v>0.55555555555555558</v>
      </c>
      <c r="T1422" s="745">
        <v>3</v>
      </c>
      <c r="U1422" s="701">
        <v>0.54545454545454541</v>
      </c>
    </row>
    <row r="1423" spans="1:21" ht="14.4" customHeight="1" x14ac:dyDescent="0.3">
      <c r="A1423" s="661">
        <v>32</v>
      </c>
      <c r="B1423" s="662" t="s">
        <v>592</v>
      </c>
      <c r="C1423" s="662" t="s">
        <v>5111</v>
      </c>
      <c r="D1423" s="743" t="s">
        <v>7938</v>
      </c>
      <c r="E1423" s="744" t="s">
        <v>5121</v>
      </c>
      <c r="F1423" s="662" t="s">
        <v>5106</v>
      </c>
      <c r="G1423" s="662" t="s">
        <v>5176</v>
      </c>
      <c r="H1423" s="662" t="s">
        <v>593</v>
      </c>
      <c r="I1423" s="662" t="s">
        <v>6168</v>
      </c>
      <c r="J1423" s="662" t="s">
        <v>6169</v>
      </c>
      <c r="K1423" s="662" t="s">
        <v>5462</v>
      </c>
      <c r="L1423" s="663">
        <v>334.66</v>
      </c>
      <c r="M1423" s="663">
        <v>334.66</v>
      </c>
      <c r="N1423" s="662">
        <v>1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32</v>
      </c>
      <c r="B1424" s="662" t="s">
        <v>592</v>
      </c>
      <c r="C1424" s="662" t="s">
        <v>5111</v>
      </c>
      <c r="D1424" s="743" t="s">
        <v>7938</v>
      </c>
      <c r="E1424" s="744" t="s">
        <v>5121</v>
      </c>
      <c r="F1424" s="662" t="s">
        <v>5106</v>
      </c>
      <c r="G1424" s="662" t="s">
        <v>5176</v>
      </c>
      <c r="H1424" s="662" t="s">
        <v>593</v>
      </c>
      <c r="I1424" s="662" t="s">
        <v>5489</v>
      </c>
      <c r="J1424" s="662" t="s">
        <v>5490</v>
      </c>
      <c r="K1424" s="662" t="s">
        <v>5491</v>
      </c>
      <c r="L1424" s="663">
        <v>0</v>
      </c>
      <c r="M1424" s="663">
        <v>0</v>
      </c>
      <c r="N1424" s="662">
        <v>1</v>
      </c>
      <c r="O1424" s="745">
        <v>0.5</v>
      </c>
      <c r="P1424" s="663"/>
      <c r="Q1424" s="678"/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32</v>
      </c>
      <c r="B1425" s="662" t="s">
        <v>592</v>
      </c>
      <c r="C1425" s="662" t="s">
        <v>5111</v>
      </c>
      <c r="D1425" s="743" t="s">
        <v>7938</v>
      </c>
      <c r="E1425" s="744" t="s">
        <v>5121</v>
      </c>
      <c r="F1425" s="662" t="s">
        <v>5106</v>
      </c>
      <c r="G1425" s="662" t="s">
        <v>5299</v>
      </c>
      <c r="H1425" s="662" t="s">
        <v>593</v>
      </c>
      <c r="I1425" s="662" t="s">
        <v>3477</v>
      </c>
      <c r="J1425" s="662" t="s">
        <v>3478</v>
      </c>
      <c r="K1425" s="662" t="s">
        <v>5014</v>
      </c>
      <c r="L1425" s="663">
        <v>668.54</v>
      </c>
      <c r="M1425" s="663">
        <v>668.54</v>
      </c>
      <c r="N1425" s="662">
        <v>1</v>
      </c>
      <c r="O1425" s="745">
        <v>0.5</v>
      </c>
      <c r="P1425" s="663">
        <v>668.54</v>
      </c>
      <c r="Q1425" s="678">
        <v>1</v>
      </c>
      <c r="R1425" s="662">
        <v>1</v>
      </c>
      <c r="S1425" s="678">
        <v>1</v>
      </c>
      <c r="T1425" s="745">
        <v>0.5</v>
      </c>
      <c r="U1425" s="701">
        <v>1</v>
      </c>
    </row>
    <row r="1426" spans="1:21" ht="14.4" customHeight="1" x14ac:dyDescent="0.3">
      <c r="A1426" s="661">
        <v>32</v>
      </c>
      <c r="B1426" s="662" t="s">
        <v>592</v>
      </c>
      <c r="C1426" s="662" t="s">
        <v>5111</v>
      </c>
      <c r="D1426" s="743" t="s">
        <v>7938</v>
      </c>
      <c r="E1426" s="744" t="s">
        <v>5121</v>
      </c>
      <c r="F1426" s="662" t="s">
        <v>5106</v>
      </c>
      <c r="G1426" s="662" t="s">
        <v>5299</v>
      </c>
      <c r="H1426" s="662" t="s">
        <v>593</v>
      </c>
      <c r="I1426" s="662" t="s">
        <v>5917</v>
      </c>
      <c r="J1426" s="662" t="s">
        <v>5003</v>
      </c>
      <c r="K1426" s="662" t="s">
        <v>5918</v>
      </c>
      <c r="L1426" s="663">
        <v>0</v>
      </c>
      <c r="M1426" s="663">
        <v>0</v>
      </c>
      <c r="N1426" s="662">
        <v>1</v>
      </c>
      <c r="O1426" s="745">
        <v>1</v>
      </c>
      <c r="P1426" s="663">
        <v>0</v>
      </c>
      <c r="Q1426" s="678"/>
      <c r="R1426" s="662">
        <v>1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32</v>
      </c>
      <c r="B1427" s="662" t="s">
        <v>592</v>
      </c>
      <c r="C1427" s="662" t="s">
        <v>5111</v>
      </c>
      <c r="D1427" s="743" t="s">
        <v>7938</v>
      </c>
      <c r="E1427" s="744" t="s">
        <v>5121</v>
      </c>
      <c r="F1427" s="662" t="s">
        <v>5106</v>
      </c>
      <c r="G1427" s="662" t="s">
        <v>5366</v>
      </c>
      <c r="H1427" s="662" t="s">
        <v>2438</v>
      </c>
      <c r="I1427" s="662" t="s">
        <v>5623</v>
      </c>
      <c r="J1427" s="662" t="s">
        <v>5368</v>
      </c>
      <c r="K1427" s="662" t="s">
        <v>5624</v>
      </c>
      <c r="L1427" s="663">
        <v>167.33</v>
      </c>
      <c r="M1427" s="663">
        <v>167.33</v>
      </c>
      <c r="N1427" s="662">
        <v>1</v>
      </c>
      <c r="O1427" s="745">
        <v>0.5</v>
      </c>
      <c r="P1427" s="663">
        <v>167.33</v>
      </c>
      <c r="Q1427" s="678">
        <v>1</v>
      </c>
      <c r="R1427" s="662">
        <v>1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32</v>
      </c>
      <c r="B1428" s="662" t="s">
        <v>592</v>
      </c>
      <c r="C1428" s="662" t="s">
        <v>5111</v>
      </c>
      <c r="D1428" s="743" t="s">
        <v>7938</v>
      </c>
      <c r="E1428" s="744" t="s">
        <v>5121</v>
      </c>
      <c r="F1428" s="662" t="s">
        <v>5106</v>
      </c>
      <c r="G1428" s="662" t="s">
        <v>5366</v>
      </c>
      <c r="H1428" s="662" t="s">
        <v>2438</v>
      </c>
      <c r="I1428" s="662" t="s">
        <v>5623</v>
      </c>
      <c r="J1428" s="662" t="s">
        <v>5368</v>
      </c>
      <c r="K1428" s="662" t="s">
        <v>5624</v>
      </c>
      <c r="L1428" s="663">
        <v>102.93</v>
      </c>
      <c r="M1428" s="663">
        <v>308.79000000000002</v>
      </c>
      <c r="N1428" s="662">
        <v>3</v>
      </c>
      <c r="O1428" s="745">
        <v>2</v>
      </c>
      <c r="P1428" s="663">
        <v>308.79000000000002</v>
      </c>
      <c r="Q1428" s="678">
        <v>1</v>
      </c>
      <c r="R1428" s="662">
        <v>3</v>
      </c>
      <c r="S1428" s="678">
        <v>1</v>
      </c>
      <c r="T1428" s="745">
        <v>2</v>
      </c>
      <c r="U1428" s="701">
        <v>1</v>
      </c>
    </row>
    <row r="1429" spans="1:21" ht="14.4" customHeight="1" x14ac:dyDescent="0.3">
      <c r="A1429" s="661">
        <v>32</v>
      </c>
      <c r="B1429" s="662" t="s">
        <v>592</v>
      </c>
      <c r="C1429" s="662" t="s">
        <v>5111</v>
      </c>
      <c r="D1429" s="743" t="s">
        <v>7938</v>
      </c>
      <c r="E1429" s="744" t="s">
        <v>5121</v>
      </c>
      <c r="F1429" s="662" t="s">
        <v>5106</v>
      </c>
      <c r="G1429" s="662" t="s">
        <v>5366</v>
      </c>
      <c r="H1429" s="662" t="s">
        <v>2438</v>
      </c>
      <c r="I1429" s="662" t="s">
        <v>6170</v>
      </c>
      <c r="J1429" s="662" t="s">
        <v>5368</v>
      </c>
      <c r="K1429" s="662" t="s">
        <v>6171</v>
      </c>
      <c r="L1429" s="663">
        <v>0</v>
      </c>
      <c r="M1429" s="663">
        <v>0</v>
      </c>
      <c r="N1429" s="662">
        <v>1</v>
      </c>
      <c r="O1429" s="745">
        <v>0.5</v>
      </c>
      <c r="P1429" s="663">
        <v>0</v>
      </c>
      <c r="Q1429" s="678"/>
      <c r="R1429" s="662">
        <v>1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32</v>
      </c>
      <c r="B1430" s="662" t="s">
        <v>592</v>
      </c>
      <c r="C1430" s="662" t="s">
        <v>5111</v>
      </c>
      <c r="D1430" s="743" t="s">
        <v>7938</v>
      </c>
      <c r="E1430" s="744" t="s">
        <v>5121</v>
      </c>
      <c r="F1430" s="662" t="s">
        <v>5106</v>
      </c>
      <c r="G1430" s="662" t="s">
        <v>5366</v>
      </c>
      <c r="H1430" s="662" t="s">
        <v>2438</v>
      </c>
      <c r="I1430" s="662" t="s">
        <v>5367</v>
      </c>
      <c r="J1430" s="662" t="s">
        <v>5368</v>
      </c>
      <c r="K1430" s="662" t="s">
        <v>5369</v>
      </c>
      <c r="L1430" s="663">
        <v>23.42</v>
      </c>
      <c r="M1430" s="663">
        <v>23.42</v>
      </c>
      <c r="N1430" s="662">
        <v>1</v>
      </c>
      <c r="O1430" s="745">
        <v>1</v>
      </c>
      <c r="P1430" s="663">
        <v>23.42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32</v>
      </c>
      <c r="B1431" s="662" t="s">
        <v>592</v>
      </c>
      <c r="C1431" s="662" t="s">
        <v>5111</v>
      </c>
      <c r="D1431" s="743" t="s">
        <v>7938</v>
      </c>
      <c r="E1431" s="744" t="s">
        <v>5121</v>
      </c>
      <c r="F1431" s="662" t="s">
        <v>5106</v>
      </c>
      <c r="G1431" s="662" t="s">
        <v>5705</v>
      </c>
      <c r="H1431" s="662" t="s">
        <v>2438</v>
      </c>
      <c r="I1431" s="662" t="s">
        <v>4240</v>
      </c>
      <c r="J1431" s="662" t="s">
        <v>2665</v>
      </c>
      <c r="K1431" s="662" t="s">
        <v>2608</v>
      </c>
      <c r="L1431" s="663">
        <v>704.73</v>
      </c>
      <c r="M1431" s="663">
        <v>704.73</v>
      </c>
      <c r="N1431" s="662">
        <v>1</v>
      </c>
      <c r="O1431" s="745">
        <v>0.5</v>
      </c>
      <c r="P1431" s="663">
        <v>704.73</v>
      </c>
      <c r="Q1431" s="678">
        <v>1</v>
      </c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32</v>
      </c>
      <c r="B1432" s="662" t="s">
        <v>592</v>
      </c>
      <c r="C1432" s="662" t="s">
        <v>5111</v>
      </c>
      <c r="D1432" s="743" t="s">
        <v>7938</v>
      </c>
      <c r="E1432" s="744" t="s">
        <v>5121</v>
      </c>
      <c r="F1432" s="662" t="s">
        <v>5106</v>
      </c>
      <c r="G1432" s="662" t="s">
        <v>5370</v>
      </c>
      <c r="H1432" s="662" t="s">
        <v>593</v>
      </c>
      <c r="I1432" s="662" t="s">
        <v>2197</v>
      </c>
      <c r="J1432" s="662" t="s">
        <v>2198</v>
      </c>
      <c r="K1432" s="662" t="s">
        <v>1306</v>
      </c>
      <c r="L1432" s="663">
        <v>108.44</v>
      </c>
      <c r="M1432" s="663">
        <v>325.32</v>
      </c>
      <c r="N1432" s="662">
        <v>3</v>
      </c>
      <c r="O1432" s="745">
        <v>2</v>
      </c>
      <c r="P1432" s="663">
        <v>325.32</v>
      </c>
      <c r="Q1432" s="678">
        <v>1</v>
      </c>
      <c r="R1432" s="662">
        <v>3</v>
      </c>
      <c r="S1432" s="678">
        <v>1</v>
      </c>
      <c r="T1432" s="745">
        <v>2</v>
      </c>
      <c r="U1432" s="701">
        <v>1</v>
      </c>
    </row>
    <row r="1433" spans="1:21" ht="14.4" customHeight="1" x14ac:dyDescent="0.3">
      <c r="A1433" s="661">
        <v>32</v>
      </c>
      <c r="B1433" s="662" t="s">
        <v>592</v>
      </c>
      <c r="C1433" s="662" t="s">
        <v>5111</v>
      </c>
      <c r="D1433" s="743" t="s">
        <v>7938</v>
      </c>
      <c r="E1433" s="744" t="s">
        <v>5121</v>
      </c>
      <c r="F1433" s="662" t="s">
        <v>5106</v>
      </c>
      <c r="G1433" s="662" t="s">
        <v>5370</v>
      </c>
      <c r="H1433" s="662" t="s">
        <v>593</v>
      </c>
      <c r="I1433" s="662" t="s">
        <v>5938</v>
      </c>
      <c r="J1433" s="662" t="s">
        <v>2198</v>
      </c>
      <c r="K1433" s="662" t="s">
        <v>1624</v>
      </c>
      <c r="L1433" s="663">
        <v>54.23</v>
      </c>
      <c r="M1433" s="663">
        <v>54.23</v>
      </c>
      <c r="N1433" s="662">
        <v>1</v>
      </c>
      <c r="O1433" s="745">
        <v>0.5</v>
      </c>
      <c r="P1433" s="663">
        <v>54.23</v>
      </c>
      <c r="Q1433" s="678">
        <v>1</v>
      </c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32</v>
      </c>
      <c r="B1434" s="662" t="s">
        <v>592</v>
      </c>
      <c r="C1434" s="662" t="s">
        <v>5111</v>
      </c>
      <c r="D1434" s="743" t="s">
        <v>7938</v>
      </c>
      <c r="E1434" s="744" t="s">
        <v>5121</v>
      </c>
      <c r="F1434" s="662" t="s">
        <v>5106</v>
      </c>
      <c r="G1434" s="662" t="s">
        <v>5179</v>
      </c>
      <c r="H1434" s="662" t="s">
        <v>593</v>
      </c>
      <c r="I1434" s="662" t="s">
        <v>1419</v>
      </c>
      <c r="J1434" s="662" t="s">
        <v>5180</v>
      </c>
      <c r="K1434" s="662" t="s">
        <v>5181</v>
      </c>
      <c r="L1434" s="663">
        <v>99.11</v>
      </c>
      <c r="M1434" s="663">
        <v>2576.8599999999997</v>
      </c>
      <c r="N1434" s="662">
        <v>26</v>
      </c>
      <c r="O1434" s="745">
        <v>13.5</v>
      </c>
      <c r="P1434" s="663">
        <v>1288.4299999999998</v>
      </c>
      <c r="Q1434" s="678">
        <v>0.5</v>
      </c>
      <c r="R1434" s="662">
        <v>13</v>
      </c>
      <c r="S1434" s="678">
        <v>0.5</v>
      </c>
      <c r="T1434" s="745">
        <v>5.5</v>
      </c>
      <c r="U1434" s="701">
        <v>0.40740740740740738</v>
      </c>
    </row>
    <row r="1435" spans="1:21" ht="14.4" customHeight="1" x14ac:dyDescent="0.3">
      <c r="A1435" s="661">
        <v>32</v>
      </c>
      <c r="B1435" s="662" t="s">
        <v>592</v>
      </c>
      <c r="C1435" s="662" t="s">
        <v>5111</v>
      </c>
      <c r="D1435" s="743" t="s">
        <v>7938</v>
      </c>
      <c r="E1435" s="744" t="s">
        <v>5121</v>
      </c>
      <c r="F1435" s="662" t="s">
        <v>5106</v>
      </c>
      <c r="G1435" s="662" t="s">
        <v>6172</v>
      </c>
      <c r="H1435" s="662" t="s">
        <v>593</v>
      </c>
      <c r="I1435" s="662" t="s">
        <v>1142</v>
      </c>
      <c r="J1435" s="662" t="s">
        <v>6173</v>
      </c>
      <c r="K1435" s="662" t="s">
        <v>5181</v>
      </c>
      <c r="L1435" s="663">
        <v>0</v>
      </c>
      <c r="M1435" s="663">
        <v>0</v>
      </c>
      <c r="N1435" s="662">
        <v>18</v>
      </c>
      <c r="O1435" s="745">
        <v>1.5</v>
      </c>
      <c r="P1435" s="663"/>
      <c r="Q1435" s="678"/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32</v>
      </c>
      <c r="B1436" s="662" t="s">
        <v>592</v>
      </c>
      <c r="C1436" s="662" t="s">
        <v>5111</v>
      </c>
      <c r="D1436" s="743" t="s">
        <v>7938</v>
      </c>
      <c r="E1436" s="744" t="s">
        <v>5121</v>
      </c>
      <c r="F1436" s="662" t="s">
        <v>5106</v>
      </c>
      <c r="G1436" s="662" t="s">
        <v>5404</v>
      </c>
      <c r="H1436" s="662" t="s">
        <v>593</v>
      </c>
      <c r="I1436" s="662" t="s">
        <v>6174</v>
      </c>
      <c r="J1436" s="662" t="s">
        <v>6175</v>
      </c>
      <c r="K1436" s="662" t="s">
        <v>6176</v>
      </c>
      <c r="L1436" s="663">
        <v>72.400000000000006</v>
      </c>
      <c r="M1436" s="663">
        <v>144.80000000000001</v>
      </c>
      <c r="N1436" s="662">
        <v>2</v>
      </c>
      <c r="O1436" s="745">
        <v>1</v>
      </c>
      <c r="P1436" s="663">
        <v>144.80000000000001</v>
      </c>
      <c r="Q1436" s="678">
        <v>1</v>
      </c>
      <c r="R1436" s="662">
        <v>2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32</v>
      </c>
      <c r="B1437" s="662" t="s">
        <v>592</v>
      </c>
      <c r="C1437" s="662" t="s">
        <v>5111</v>
      </c>
      <c r="D1437" s="743" t="s">
        <v>7938</v>
      </c>
      <c r="E1437" s="744" t="s">
        <v>5121</v>
      </c>
      <c r="F1437" s="662" t="s">
        <v>5106</v>
      </c>
      <c r="G1437" s="662" t="s">
        <v>5404</v>
      </c>
      <c r="H1437" s="662" t="s">
        <v>593</v>
      </c>
      <c r="I1437" s="662" t="s">
        <v>6177</v>
      </c>
      <c r="J1437" s="662" t="s">
        <v>6178</v>
      </c>
      <c r="K1437" s="662" t="s">
        <v>6056</v>
      </c>
      <c r="L1437" s="663">
        <v>144.81</v>
      </c>
      <c r="M1437" s="663">
        <v>144.81</v>
      </c>
      <c r="N1437" s="662">
        <v>1</v>
      </c>
      <c r="O1437" s="745">
        <v>1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32</v>
      </c>
      <c r="B1438" s="662" t="s">
        <v>592</v>
      </c>
      <c r="C1438" s="662" t="s">
        <v>5111</v>
      </c>
      <c r="D1438" s="743" t="s">
        <v>7938</v>
      </c>
      <c r="E1438" s="744" t="s">
        <v>5121</v>
      </c>
      <c r="F1438" s="662" t="s">
        <v>5106</v>
      </c>
      <c r="G1438" s="662" t="s">
        <v>5404</v>
      </c>
      <c r="H1438" s="662" t="s">
        <v>2438</v>
      </c>
      <c r="I1438" s="662" t="s">
        <v>4123</v>
      </c>
      <c r="J1438" s="662" t="s">
        <v>4124</v>
      </c>
      <c r="K1438" s="662" t="s">
        <v>4125</v>
      </c>
      <c r="L1438" s="663">
        <v>10.41</v>
      </c>
      <c r="M1438" s="663">
        <v>20.82</v>
      </c>
      <c r="N1438" s="662">
        <v>2</v>
      </c>
      <c r="O1438" s="745">
        <v>1</v>
      </c>
      <c r="P1438" s="663">
        <v>20.82</v>
      </c>
      <c r="Q1438" s="678">
        <v>1</v>
      </c>
      <c r="R1438" s="662">
        <v>2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32</v>
      </c>
      <c r="B1439" s="662" t="s">
        <v>592</v>
      </c>
      <c r="C1439" s="662" t="s">
        <v>5111</v>
      </c>
      <c r="D1439" s="743" t="s">
        <v>7938</v>
      </c>
      <c r="E1439" s="744" t="s">
        <v>5121</v>
      </c>
      <c r="F1439" s="662" t="s">
        <v>5106</v>
      </c>
      <c r="G1439" s="662" t="s">
        <v>5404</v>
      </c>
      <c r="H1439" s="662" t="s">
        <v>2438</v>
      </c>
      <c r="I1439" s="662" t="s">
        <v>5950</v>
      </c>
      <c r="J1439" s="662" t="s">
        <v>4124</v>
      </c>
      <c r="K1439" s="662" t="s">
        <v>5951</v>
      </c>
      <c r="L1439" s="663">
        <v>0</v>
      </c>
      <c r="M1439" s="663">
        <v>0</v>
      </c>
      <c r="N1439" s="662">
        <v>5</v>
      </c>
      <c r="O1439" s="745">
        <v>1.5</v>
      </c>
      <c r="P1439" s="663">
        <v>0</v>
      </c>
      <c r="Q1439" s="678"/>
      <c r="R1439" s="662">
        <v>5</v>
      </c>
      <c r="S1439" s="678">
        <v>1</v>
      </c>
      <c r="T1439" s="745">
        <v>1.5</v>
      </c>
      <c r="U1439" s="701">
        <v>1</v>
      </c>
    </row>
    <row r="1440" spans="1:21" ht="14.4" customHeight="1" x14ac:dyDescent="0.3">
      <c r="A1440" s="661">
        <v>32</v>
      </c>
      <c r="B1440" s="662" t="s">
        <v>592</v>
      </c>
      <c r="C1440" s="662" t="s">
        <v>5111</v>
      </c>
      <c r="D1440" s="743" t="s">
        <v>7938</v>
      </c>
      <c r="E1440" s="744" t="s">
        <v>5121</v>
      </c>
      <c r="F1440" s="662" t="s">
        <v>5106</v>
      </c>
      <c r="G1440" s="662" t="s">
        <v>5404</v>
      </c>
      <c r="H1440" s="662" t="s">
        <v>2438</v>
      </c>
      <c r="I1440" s="662" t="s">
        <v>5950</v>
      </c>
      <c r="J1440" s="662" t="s">
        <v>4124</v>
      </c>
      <c r="K1440" s="662" t="s">
        <v>5951</v>
      </c>
      <c r="L1440" s="663">
        <v>26.03</v>
      </c>
      <c r="M1440" s="663">
        <v>52.06</v>
      </c>
      <c r="N1440" s="662">
        <v>2</v>
      </c>
      <c r="O1440" s="745">
        <v>1.5</v>
      </c>
      <c r="P1440" s="663">
        <v>52.06</v>
      </c>
      <c r="Q1440" s="678">
        <v>1</v>
      </c>
      <c r="R1440" s="662">
        <v>2</v>
      </c>
      <c r="S1440" s="678">
        <v>1</v>
      </c>
      <c r="T1440" s="745">
        <v>1.5</v>
      </c>
      <c r="U1440" s="701">
        <v>1</v>
      </c>
    </row>
    <row r="1441" spans="1:21" ht="14.4" customHeight="1" x14ac:dyDescent="0.3">
      <c r="A1441" s="661">
        <v>32</v>
      </c>
      <c r="B1441" s="662" t="s">
        <v>592</v>
      </c>
      <c r="C1441" s="662" t="s">
        <v>5111</v>
      </c>
      <c r="D1441" s="743" t="s">
        <v>7938</v>
      </c>
      <c r="E1441" s="744" t="s">
        <v>5121</v>
      </c>
      <c r="F1441" s="662" t="s">
        <v>5106</v>
      </c>
      <c r="G1441" s="662" t="s">
        <v>5404</v>
      </c>
      <c r="H1441" s="662" t="s">
        <v>2438</v>
      </c>
      <c r="I1441" s="662" t="s">
        <v>5597</v>
      </c>
      <c r="J1441" s="662" t="s">
        <v>2440</v>
      </c>
      <c r="K1441" s="662" t="s">
        <v>5450</v>
      </c>
      <c r="L1441" s="663">
        <v>40.22</v>
      </c>
      <c r="M1441" s="663">
        <v>40.22</v>
      </c>
      <c r="N1441" s="662">
        <v>1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32</v>
      </c>
      <c r="B1442" s="662" t="s">
        <v>592</v>
      </c>
      <c r="C1442" s="662" t="s">
        <v>5111</v>
      </c>
      <c r="D1442" s="743" t="s">
        <v>7938</v>
      </c>
      <c r="E1442" s="744" t="s">
        <v>5121</v>
      </c>
      <c r="F1442" s="662" t="s">
        <v>5106</v>
      </c>
      <c r="G1442" s="662" t="s">
        <v>6179</v>
      </c>
      <c r="H1442" s="662" t="s">
        <v>593</v>
      </c>
      <c r="I1442" s="662" t="s">
        <v>3046</v>
      </c>
      <c r="J1442" s="662" t="s">
        <v>2967</v>
      </c>
      <c r="K1442" s="662" t="s">
        <v>3047</v>
      </c>
      <c r="L1442" s="663">
        <v>453.8</v>
      </c>
      <c r="M1442" s="663">
        <v>453.8</v>
      </c>
      <c r="N1442" s="662">
        <v>1</v>
      </c>
      <c r="O1442" s="745">
        <v>0.5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32</v>
      </c>
      <c r="B1443" s="662" t="s">
        <v>592</v>
      </c>
      <c r="C1443" s="662" t="s">
        <v>5111</v>
      </c>
      <c r="D1443" s="743" t="s">
        <v>7938</v>
      </c>
      <c r="E1443" s="744" t="s">
        <v>5121</v>
      </c>
      <c r="F1443" s="662" t="s">
        <v>5106</v>
      </c>
      <c r="G1443" s="662" t="s">
        <v>5562</v>
      </c>
      <c r="H1443" s="662" t="s">
        <v>593</v>
      </c>
      <c r="I1443" s="662" t="s">
        <v>1051</v>
      </c>
      <c r="J1443" s="662" t="s">
        <v>5563</v>
      </c>
      <c r="K1443" s="662" t="s">
        <v>5564</v>
      </c>
      <c r="L1443" s="663">
        <v>0</v>
      </c>
      <c r="M1443" s="663">
        <v>0</v>
      </c>
      <c r="N1443" s="662">
        <v>42</v>
      </c>
      <c r="O1443" s="745">
        <v>18.5</v>
      </c>
      <c r="P1443" s="663">
        <v>0</v>
      </c>
      <c r="Q1443" s="678"/>
      <c r="R1443" s="662">
        <v>13</v>
      </c>
      <c r="S1443" s="678">
        <v>0.30952380952380953</v>
      </c>
      <c r="T1443" s="745">
        <v>5.5</v>
      </c>
      <c r="U1443" s="701">
        <v>0.29729729729729731</v>
      </c>
    </row>
    <row r="1444" spans="1:21" ht="14.4" customHeight="1" x14ac:dyDescent="0.3">
      <c r="A1444" s="661">
        <v>32</v>
      </c>
      <c r="B1444" s="662" t="s">
        <v>592</v>
      </c>
      <c r="C1444" s="662" t="s">
        <v>5111</v>
      </c>
      <c r="D1444" s="743" t="s">
        <v>7938</v>
      </c>
      <c r="E1444" s="744" t="s">
        <v>5121</v>
      </c>
      <c r="F1444" s="662" t="s">
        <v>5106</v>
      </c>
      <c r="G1444" s="662" t="s">
        <v>5305</v>
      </c>
      <c r="H1444" s="662" t="s">
        <v>593</v>
      </c>
      <c r="I1444" s="662" t="s">
        <v>5407</v>
      </c>
      <c r="J1444" s="662" t="s">
        <v>1064</v>
      </c>
      <c r="K1444" s="662" t="s">
        <v>5408</v>
      </c>
      <c r="L1444" s="663">
        <v>0</v>
      </c>
      <c r="M1444" s="663">
        <v>0</v>
      </c>
      <c r="N1444" s="662">
        <v>4</v>
      </c>
      <c r="O1444" s="745">
        <v>1.5</v>
      </c>
      <c r="P1444" s="663"/>
      <c r="Q1444" s="678"/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32</v>
      </c>
      <c r="B1445" s="662" t="s">
        <v>592</v>
      </c>
      <c r="C1445" s="662" t="s">
        <v>5111</v>
      </c>
      <c r="D1445" s="743" t="s">
        <v>7938</v>
      </c>
      <c r="E1445" s="744" t="s">
        <v>5121</v>
      </c>
      <c r="F1445" s="662" t="s">
        <v>5106</v>
      </c>
      <c r="G1445" s="662" t="s">
        <v>5305</v>
      </c>
      <c r="H1445" s="662" t="s">
        <v>593</v>
      </c>
      <c r="I1445" s="662" t="s">
        <v>5977</v>
      </c>
      <c r="J1445" s="662" t="s">
        <v>5978</v>
      </c>
      <c r="K1445" s="662" t="s">
        <v>5979</v>
      </c>
      <c r="L1445" s="663">
        <v>71.67</v>
      </c>
      <c r="M1445" s="663">
        <v>358.35</v>
      </c>
      <c r="N1445" s="662">
        <v>5</v>
      </c>
      <c r="O1445" s="745">
        <v>3</v>
      </c>
      <c r="P1445" s="663">
        <v>358.35</v>
      </c>
      <c r="Q1445" s="678">
        <v>1</v>
      </c>
      <c r="R1445" s="662">
        <v>5</v>
      </c>
      <c r="S1445" s="678">
        <v>1</v>
      </c>
      <c r="T1445" s="745">
        <v>3</v>
      </c>
      <c r="U1445" s="701">
        <v>1</v>
      </c>
    </row>
    <row r="1446" spans="1:21" ht="14.4" customHeight="1" x14ac:dyDescent="0.3">
      <c r="A1446" s="661">
        <v>32</v>
      </c>
      <c r="B1446" s="662" t="s">
        <v>592</v>
      </c>
      <c r="C1446" s="662" t="s">
        <v>5111</v>
      </c>
      <c r="D1446" s="743" t="s">
        <v>7938</v>
      </c>
      <c r="E1446" s="744" t="s">
        <v>5121</v>
      </c>
      <c r="F1446" s="662" t="s">
        <v>5106</v>
      </c>
      <c r="G1446" s="662" t="s">
        <v>5305</v>
      </c>
      <c r="H1446" s="662" t="s">
        <v>593</v>
      </c>
      <c r="I1446" s="662" t="s">
        <v>1063</v>
      </c>
      <c r="J1446" s="662" t="s">
        <v>1064</v>
      </c>
      <c r="K1446" s="662" t="s">
        <v>5306</v>
      </c>
      <c r="L1446" s="663">
        <v>107.25</v>
      </c>
      <c r="M1446" s="663">
        <v>1930.5</v>
      </c>
      <c r="N1446" s="662">
        <v>18</v>
      </c>
      <c r="O1446" s="745">
        <v>6</v>
      </c>
      <c r="P1446" s="663">
        <v>858</v>
      </c>
      <c r="Q1446" s="678">
        <v>0.44444444444444442</v>
      </c>
      <c r="R1446" s="662">
        <v>8</v>
      </c>
      <c r="S1446" s="678">
        <v>0.44444444444444442</v>
      </c>
      <c r="T1446" s="745">
        <v>2</v>
      </c>
      <c r="U1446" s="701">
        <v>0.33333333333333331</v>
      </c>
    </row>
    <row r="1447" spans="1:21" ht="14.4" customHeight="1" x14ac:dyDescent="0.3">
      <c r="A1447" s="661">
        <v>32</v>
      </c>
      <c r="B1447" s="662" t="s">
        <v>592</v>
      </c>
      <c r="C1447" s="662" t="s">
        <v>5111</v>
      </c>
      <c r="D1447" s="743" t="s">
        <v>7938</v>
      </c>
      <c r="E1447" s="744" t="s">
        <v>5121</v>
      </c>
      <c r="F1447" s="662" t="s">
        <v>5106</v>
      </c>
      <c r="G1447" s="662" t="s">
        <v>6180</v>
      </c>
      <c r="H1447" s="662" t="s">
        <v>2438</v>
      </c>
      <c r="I1447" s="662" t="s">
        <v>2625</v>
      </c>
      <c r="J1447" s="662" t="s">
        <v>2626</v>
      </c>
      <c r="K1447" s="662" t="s">
        <v>4988</v>
      </c>
      <c r="L1447" s="663">
        <v>63.75</v>
      </c>
      <c r="M1447" s="663">
        <v>63.75</v>
      </c>
      <c r="N1447" s="662">
        <v>1</v>
      </c>
      <c r="O1447" s="745">
        <v>0.5</v>
      </c>
      <c r="P1447" s="663">
        <v>63.75</v>
      </c>
      <c r="Q1447" s="678">
        <v>1</v>
      </c>
      <c r="R1447" s="662">
        <v>1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32</v>
      </c>
      <c r="B1448" s="662" t="s">
        <v>592</v>
      </c>
      <c r="C1448" s="662" t="s">
        <v>5111</v>
      </c>
      <c r="D1448" s="743" t="s">
        <v>7938</v>
      </c>
      <c r="E1448" s="744" t="s">
        <v>5121</v>
      </c>
      <c r="F1448" s="662" t="s">
        <v>5106</v>
      </c>
      <c r="G1448" s="662" t="s">
        <v>5307</v>
      </c>
      <c r="H1448" s="662" t="s">
        <v>593</v>
      </c>
      <c r="I1448" s="662" t="s">
        <v>3519</v>
      </c>
      <c r="J1448" s="662" t="s">
        <v>3520</v>
      </c>
      <c r="K1448" s="662" t="s">
        <v>6181</v>
      </c>
      <c r="L1448" s="663">
        <v>111.45</v>
      </c>
      <c r="M1448" s="663">
        <v>111.45</v>
      </c>
      <c r="N1448" s="662">
        <v>1</v>
      </c>
      <c r="O1448" s="745">
        <v>0.5</v>
      </c>
      <c r="P1448" s="663">
        <v>111.45</v>
      </c>
      <c r="Q1448" s="678">
        <v>1</v>
      </c>
      <c r="R1448" s="662">
        <v>1</v>
      </c>
      <c r="S1448" s="678">
        <v>1</v>
      </c>
      <c r="T1448" s="745">
        <v>0.5</v>
      </c>
      <c r="U1448" s="701">
        <v>1</v>
      </c>
    </row>
    <row r="1449" spans="1:21" ht="14.4" customHeight="1" x14ac:dyDescent="0.3">
      <c r="A1449" s="661">
        <v>32</v>
      </c>
      <c r="B1449" s="662" t="s">
        <v>592</v>
      </c>
      <c r="C1449" s="662" t="s">
        <v>5111</v>
      </c>
      <c r="D1449" s="743" t="s">
        <v>7938</v>
      </c>
      <c r="E1449" s="744" t="s">
        <v>5121</v>
      </c>
      <c r="F1449" s="662" t="s">
        <v>5106</v>
      </c>
      <c r="G1449" s="662" t="s">
        <v>5469</v>
      </c>
      <c r="H1449" s="662" t="s">
        <v>593</v>
      </c>
      <c r="I1449" s="662" t="s">
        <v>6182</v>
      </c>
      <c r="J1449" s="662" t="s">
        <v>5471</v>
      </c>
      <c r="K1449" s="662" t="s">
        <v>6183</v>
      </c>
      <c r="L1449" s="663">
        <v>77.14</v>
      </c>
      <c r="M1449" s="663">
        <v>231.42000000000002</v>
      </c>
      <c r="N1449" s="662">
        <v>3</v>
      </c>
      <c r="O1449" s="745">
        <v>1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32</v>
      </c>
      <c r="B1450" s="662" t="s">
        <v>592</v>
      </c>
      <c r="C1450" s="662" t="s">
        <v>5111</v>
      </c>
      <c r="D1450" s="743" t="s">
        <v>7938</v>
      </c>
      <c r="E1450" s="744" t="s">
        <v>5121</v>
      </c>
      <c r="F1450" s="662" t="s">
        <v>5106</v>
      </c>
      <c r="G1450" s="662" t="s">
        <v>5469</v>
      </c>
      <c r="H1450" s="662" t="s">
        <v>593</v>
      </c>
      <c r="I1450" s="662" t="s">
        <v>5470</v>
      </c>
      <c r="J1450" s="662" t="s">
        <v>5471</v>
      </c>
      <c r="K1450" s="662" t="s">
        <v>5472</v>
      </c>
      <c r="L1450" s="663">
        <v>0</v>
      </c>
      <c r="M1450" s="663">
        <v>0</v>
      </c>
      <c r="N1450" s="662">
        <v>1</v>
      </c>
      <c r="O1450" s="745">
        <v>0.5</v>
      </c>
      <c r="P1450" s="663">
        <v>0</v>
      </c>
      <c r="Q1450" s="678"/>
      <c r="R1450" s="662">
        <v>1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32</v>
      </c>
      <c r="B1451" s="662" t="s">
        <v>592</v>
      </c>
      <c r="C1451" s="662" t="s">
        <v>5111</v>
      </c>
      <c r="D1451" s="743" t="s">
        <v>7938</v>
      </c>
      <c r="E1451" s="744" t="s">
        <v>5121</v>
      </c>
      <c r="F1451" s="662" t="s">
        <v>5106</v>
      </c>
      <c r="G1451" s="662" t="s">
        <v>5309</v>
      </c>
      <c r="H1451" s="662" t="s">
        <v>593</v>
      </c>
      <c r="I1451" s="662" t="s">
        <v>910</v>
      </c>
      <c r="J1451" s="662" t="s">
        <v>5310</v>
      </c>
      <c r="K1451" s="662" t="s">
        <v>5268</v>
      </c>
      <c r="L1451" s="663">
        <v>0</v>
      </c>
      <c r="M1451" s="663">
        <v>0</v>
      </c>
      <c r="N1451" s="662">
        <v>2</v>
      </c>
      <c r="O1451" s="745">
        <v>0.5</v>
      </c>
      <c r="P1451" s="663">
        <v>0</v>
      </c>
      <c r="Q1451" s="678"/>
      <c r="R1451" s="662">
        <v>2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32</v>
      </c>
      <c r="B1452" s="662" t="s">
        <v>592</v>
      </c>
      <c r="C1452" s="662" t="s">
        <v>5111</v>
      </c>
      <c r="D1452" s="743" t="s">
        <v>7938</v>
      </c>
      <c r="E1452" s="744" t="s">
        <v>5121</v>
      </c>
      <c r="F1452" s="662" t="s">
        <v>5106</v>
      </c>
      <c r="G1452" s="662" t="s">
        <v>5311</v>
      </c>
      <c r="H1452" s="662" t="s">
        <v>593</v>
      </c>
      <c r="I1452" s="662" t="s">
        <v>844</v>
      </c>
      <c r="J1452" s="662" t="s">
        <v>753</v>
      </c>
      <c r="K1452" s="662" t="s">
        <v>5312</v>
      </c>
      <c r="L1452" s="663">
        <v>152.33000000000001</v>
      </c>
      <c r="M1452" s="663">
        <v>304.66000000000003</v>
      </c>
      <c r="N1452" s="662">
        <v>2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32</v>
      </c>
      <c r="B1453" s="662" t="s">
        <v>592</v>
      </c>
      <c r="C1453" s="662" t="s">
        <v>5111</v>
      </c>
      <c r="D1453" s="743" t="s">
        <v>7938</v>
      </c>
      <c r="E1453" s="744" t="s">
        <v>5121</v>
      </c>
      <c r="F1453" s="662" t="s">
        <v>5106</v>
      </c>
      <c r="G1453" s="662" t="s">
        <v>5311</v>
      </c>
      <c r="H1453" s="662" t="s">
        <v>593</v>
      </c>
      <c r="I1453" s="662" t="s">
        <v>844</v>
      </c>
      <c r="J1453" s="662" t="s">
        <v>753</v>
      </c>
      <c r="K1453" s="662" t="s">
        <v>5312</v>
      </c>
      <c r="L1453" s="663">
        <v>210.38</v>
      </c>
      <c r="M1453" s="663">
        <v>420.76</v>
      </c>
      <c r="N1453" s="662">
        <v>2</v>
      </c>
      <c r="O1453" s="745">
        <v>0.5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32</v>
      </c>
      <c r="B1454" s="662" t="s">
        <v>592</v>
      </c>
      <c r="C1454" s="662" t="s">
        <v>5111</v>
      </c>
      <c r="D1454" s="743" t="s">
        <v>7938</v>
      </c>
      <c r="E1454" s="744" t="s">
        <v>5121</v>
      </c>
      <c r="F1454" s="662" t="s">
        <v>5106</v>
      </c>
      <c r="G1454" s="662" t="s">
        <v>5311</v>
      </c>
      <c r="H1454" s="662" t="s">
        <v>593</v>
      </c>
      <c r="I1454" s="662" t="s">
        <v>752</v>
      </c>
      <c r="J1454" s="662" t="s">
        <v>753</v>
      </c>
      <c r="K1454" s="662" t="s">
        <v>5243</v>
      </c>
      <c r="L1454" s="663">
        <v>42.08</v>
      </c>
      <c r="M1454" s="663">
        <v>42.08</v>
      </c>
      <c r="N1454" s="662">
        <v>1</v>
      </c>
      <c r="O1454" s="745">
        <v>0.5</v>
      </c>
      <c r="P1454" s="663">
        <v>42.08</v>
      </c>
      <c r="Q1454" s="678">
        <v>1</v>
      </c>
      <c r="R1454" s="662">
        <v>1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32</v>
      </c>
      <c r="B1455" s="662" t="s">
        <v>592</v>
      </c>
      <c r="C1455" s="662" t="s">
        <v>5111</v>
      </c>
      <c r="D1455" s="743" t="s">
        <v>7938</v>
      </c>
      <c r="E1455" s="744" t="s">
        <v>5121</v>
      </c>
      <c r="F1455" s="662" t="s">
        <v>5106</v>
      </c>
      <c r="G1455" s="662" t="s">
        <v>5311</v>
      </c>
      <c r="H1455" s="662" t="s">
        <v>593</v>
      </c>
      <c r="I1455" s="662" t="s">
        <v>752</v>
      </c>
      <c r="J1455" s="662" t="s">
        <v>753</v>
      </c>
      <c r="K1455" s="662" t="s">
        <v>5243</v>
      </c>
      <c r="L1455" s="663">
        <v>30.47</v>
      </c>
      <c r="M1455" s="663">
        <v>30.47</v>
      </c>
      <c r="N1455" s="662">
        <v>1</v>
      </c>
      <c r="O1455" s="745">
        <v>0.5</v>
      </c>
      <c r="P1455" s="663">
        <v>30.47</v>
      </c>
      <c r="Q1455" s="678">
        <v>1</v>
      </c>
      <c r="R1455" s="662">
        <v>1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32</v>
      </c>
      <c r="B1456" s="662" t="s">
        <v>592</v>
      </c>
      <c r="C1456" s="662" t="s">
        <v>5111</v>
      </c>
      <c r="D1456" s="743" t="s">
        <v>7938</v>
      </c>
      <c r="E1456" s="744" t="s">
        <v>5121</v>
      </c>
      <c r="F1456" s="662" t="s">
        <v>5106</v>
      </c>
      <c r="G1456" s="662" t="s">
        <v>6184</v>
      </c>
      <c r="H1456" s="662" t="s">
        <v>593</v>
      </c>
      <c r="I1456" s="662" t="s">
        <v>6185</v>
      </c>
      <c r="J1456" s="662" t="s">
        <v>6186</v>
      </c>
      <c r="K1456" s="662" t="s">
        <v>6187</v>
      </c>
      <c r="L1456" s="663">
        <v>289.27</v>
      </c>
      <c r="M1456" s="663">
        <v>289.27</v>
      </c>
      <c r="N1456" s="662">
        <v>1</v>
      </c>
      <c r="O1456" s="745">
        <v>1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32</v>
      </c>
      <c r="B1457" s="662" t="s">
        <v>592</v>
      </c>
      <c r="C1457" s="662" t="s">
        <v>5111</v>
      </c>
      <c r="D1457" s="743" t="s">
        <v>7938</v>
      </c>
      <c r="E1457" s="744" t="s">
        <v>5121</v>
      </c>
      <c r="F1457" s="662" t="s">
        <v>5106</v>
      </c>
      <c r="G1457" s="662" t="s">
        <v>5182</v>
      </c>
      <c r="H1457" s="662" t="s">
        <v>593</v>
      </c>
      <c r="I1457" s="662" t="s">
        <v>2928</v>
      </c>
      <c r="J1457" s="662" t="s">
        <v>2409</v>
      </c>
      <c r="K1457" s="662" t="s">
        <v>5313</v>
      </c>
      <c r="L1457" s="663">
        <v>22.44</v>
      </c>
      <c r="M1457" s="663">
        <v>605.88000000000011</v>
      </c>
      <c r="N1457" s="662">
        <v>27</v>
      </c>
      <c r="O1457" s="745">
        <v>14</v>
      </c>
      <c r="P1457" s="663">
        <v>269.28000000000003</v>
      </c>
      <c r="Q1457" s="678">
        <v>0.44444444444444442</v>
      </c>
      <c r="R1457" s="662">
        <v>12</v>
      </c>
      <c r="S1457" s="678">
        <v>0.44444444444444442</v>
      </c>
      <c r="T1457" s="745">
        <v>6.5</v>
      </c>
      <c r="U1457" s="701">
        <v>0.4642857142857143</v>
      </c>
    </row>
    <row r="1458" spans="1:21" ht="14.4" customHeight="1" x14ac:dyDescent="0.3">
      <c r="A1458" s="661">
        <v>32</v>
      </c>
      <c r="B1458" s="662" t="s">
        <v>592</v>
      </c>
      <c r="C1458" s="662" t="s">
        <v>5111</v>
      </c>
      <c r="D1458" s="743" t="s">
        <v>7938</v>
      </c>
      <c r="E1458" s="744" t="s">
        <v>5121</v>
      </c>
      <c r="F1458" s="662" t="s">
        <v>5106</v>
      </c>
      <c r="G1458" s="662" t="s">
        <v>5182</v>
      </c>
      <c r="H1458" s="662" t="s">
        <v>593</v>
      </c>
      <c r="I1458" s="662" t="s">
        <v>2931</v>
      </c>
      <c r="J1458" s="662" t="s">
        <v>2932</v>
      </c>
      <c r="K1458" s="662" t="s">
        <v>5313</v>
      </c>
      <c r="L1458" s="663">
        <v>22.44</v>
      </c>
      <c r="M1458" s="663">
        <v>44.88</v>
      </c>
      <c r="N1458" s="662">
        <v>2</v>
      </c>
      <c r="O1458" s="745">
        <v>0.5</v>
      </c>
      <c r="P1458" s="663">
        <v>44.88</v>
      </c>
      <c r="Q1458" s="678">
        <v>1</v>
      </c>
      <c r="R1458" s="662">
        <v>2</v>
      </c>
      <c r="S1458" s="678">
        <v>1</v>
      </c>
      <c r="T1458" s="745">
        <v>0.5</v>
      </c>
      <c r="U1458" s="701">
        <v>1</v>
      </c>
    </row>
    <row r="1459" spans="1:21" ht="14.4" customHeight="1" x14ac:dyDescent="0.3">
      <c r="A1459" s="661">
        <v>32</v>
      </c>
      <c r="B1459" s="662" t="s">
        <v>592</v>
      </c>
      <c r="C1459" s="662" t="s">
        <v>5111</v>
      </c>
      <c r="D1459" s="743" t="s">
        <v>7938</v>
      </c>
      <c r="E1459" s="744" t="s">
        <v>5121</v>
      </c>
      <c r="F1459" s="662" t="s">
        <v>5106</v>
      </c>
      <c r="G1459" s="662" t="s">
        <v>5182</v>
      </c>
      <c r="H1459" s="662" t="s">
        <v>593</v>
      </c>
      <c r="I1459" s="662" t="s">
        <v>2977</v>
      </c>
      <c r="J1459" s="662" t="s">
        <v>2978</v>
      </c>
      <c r="K1459" s="662" t="s">
        <v>5183</v>
      </c>
      <c r="L1459" s="663">
        <v>51.21</v>
      </c>
      <c r="M1459" s="663">
        <v>716.93999999999994</v>
      </c>
      <c r="N1459" s="662">
        <v>14</v>
      </c>
      <c r="O1459" s="745">
        <v>8.5</v>
      </c>
      <c r="P1459" s="663">
        <v>563.30999999999995</v>
      </c>
      <c r="Q1459" s="678">
        <v>0.7857142857142857</v>
      </c>
      <c r="R1459" s="662">
        <v>11</v>
      </c>
      <c r="S1459" s="678">
        <v>0.7857142857142857</v>
      </c>
      <c r="T1459" s="745">
        <v>6.5</v>
      </c>
      <c r="U1459" s="701">
        <v>0.76470588235294112</v>
      </c>
    </row>
    <row r="1460" spans="1:21" ht="14.4" customHeight="1" x14ac:dyDescent="0.3">
      <c r="A1460" s="661">
        <v>32</v>
      </c>
      <c r="B1460" s="662" t="s">
        <v>592</v>
      </c>
      <c r="C1460" s="662" t="s">
        <v>5111</v>
      </c>
      <c r="D1460" s="743" t="s">
        <v>7938</v>
      </c>
      <c r="E1460" s="744" t="s">
        <v>5121</v>
      </c>
      <c r="F1460" s="662" t="s">
        <v>5106</v>
      </c>
      <c r="G1460" s="662" t="s">
        <v>5182</v>
      </c>
      <c r="H1460" s="662" t="s">
        <v>593</v>
      </c>
      <c r="I1460" s="662" t="s">
        <v>2408</v>
      </c>
      <c r="J1460" s="662" t="s">
        <v>2409</v>
      </c>
      <c r="K1460" s="662" t="s">
        <v>2410</v>
      </c>
      <c r="L1460" s="663">
        <v>31.42</v>
      </c>
      <c r="M1460" s="663">
        <v>125.68</v>
      </c>
      <c r="N1460" s="662">
        <v>4</v>
      </c>
      <c r="O1460" s="745">
        <v>1.5</v>
      </c>
      <c r="P1460" s="663">
        <v>62.84</v>
      </c>
      <c r="Q1460" s="678">
        <v>0.5</v>
      </c>
      <c r="R1460" s="662">
        <v>2</v>
      </c>
      <c r="S1460" s="678">
        <v>0.5</v>
      </c>
      <c r="T1460" s="745">
        <v>1</v>
      </c>
      <c r="U1460" s="701">
        <v>0.66666666666666663</v>
      </c>
    </row>
    <row r="1461" spans="1:21" ht="14.4" customHeight="1" x14ac:dyDescent="0.3">
      <c r="A1461" s="661">
        <v>32</v>
      </c>
      <c r="B1461" s="662" t="s">
        <v>592</v>
      </c>
      <c r="C1461" s="662" t="s">
        <v>5111</v>
      </c>
      <c r="D1461" s="743" t="s">
        <v>7938</v>
      </c>
      <c r="E1461" s="744" t="s">
        <v>5121</v>
      </c>
      <c r="F1461" s="662" t="s">
        <v>5106</v>
      </c>
      <c r="G1461" s="662" t="s">
        <v>5600</v>
      </c>
      <c r="H1461" s="662" t="s">
        <v>593</v>
      </c>
      <c r="I1461" s="662" t="s">
        <v>5601</v>
      </c>
      <c r="J1461" s="662" t="s">
        <v>5602</v>
      </c>
      <c r="K1461" s="662" t="s">
        <v>5603</v>
      </c>
      <c r="L1461" s="663">
        <v>657.67</v>
      </c>
      <c r="M1461" s="663">
        <v>5261.36</v>
      </c>
      <c r="N1461" s="662">
        <v>8</v>
      </c>
      <c r="O1461" s="745">
        <v>2.5</v>
      </c>
      <c r="P1461" s="663">
        <v>5261.36</v>
      </c>
      <c r="Q1461" s="678">
        <v>1</v>
      </c>
      <c r="R1461" s="662">
        <v>8</v>
      </c>
      <c r="S1461" s="678">
        <v>1</v>
      </c>
      <c r="T1461" s="745">
        <v>2.5</v>
      </c>
      <c r="U1461" s="701">
        <v>1</v>
      </c>
    </row>
    <row r="1462" spans="1:21" ht="14.4" customHeight="1" x14ac:dyDescent="0.3">
      <c r="A1462" s="661">
        <v>32</v>
      </c>
      <c r="B1462" s="662" t="s">
        <v>592</v>
      </c>
      <c r="C1462" s="662" t="s">
        <v>5111</v>
      </c>
      <c r="D1462" s="743" t="s">
        <v>7938</v>
      </c>
      <c r="E1462" s="744" t="s">
        <v>5121</v>
      </c>
      <c r="F1462" s="662" t="s">
        <v>5106</v>
      </c>
      <c r="G1462" s="662" t="s">
        <v>5993</v>
      </c>
      <c r="H1462" s="662" t="s">
        <v>593</v>
      </c>
      <c r="I1462" s="662" t="s">
        <v>6188</v>
      </c>
      <c r="J1462" s="662" t="s">
        <v>6189</v>
      </c>
      <c r="K1462" s="662" t="s">
        <v>6001</v>
      </c>
      <c r="L1462" s="663">
        <v>90.6</v>
      </c>
      <c r="M1462" s="663">
        <v>90.6</v>
      </c>
      <c r="N1462" s="662">
        <v>1</v>
      </c>
      <c r="O1462" s="745">
        <v>0.5</v>
      </c>
      <c r="P1462" s="663">
        <v>90.6</v>
      </c>
      <c r="Q1462" s="678">
        <v>1</v>
      </c>
      <c r="R1462" s="662">
        <v>1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32</v>
      </c>
      <c r="B1463" s="662" t="s">
        <v>592</v>
      </c>
      <c r="C1463" s="662" t="s">
        <v>5111</v>
      </c>
      <c r="D1463" s="743" t="s">
        <v>7938</v>
      </c>
      <c r="E1463" s="744" t="s">
        <v>5121</v>
      </c>
      <c r="F1463" s="662" t="s">
        <v>5106</v>
      </c>
      <c r="G1463" s="662" t="s">
        <v>6190</v>
      </c>
      <c r="H1463" s="662" t="s">
        <v>593</v>
      </c>
      <c r="I1463" s="662" t="s">
        <v>6191</v>
      </c>
      <c r="J1463" s="662" t="s">
        <v>6192</v>
      </c>
      <c r="K1463" s="662" t="s">
        <v>6193</v>
      </c>
      <c r="L1463" s="663">
        <v>0</v>
      </c>
      <c r="M1463" s="663">
        <v>0</v>
      </c>
      <c r="N1463" s="662">
        <v>1</v>
      </c>
      <c r="O1463" s="745">
        <v>0.5</v>
      </c>
      <c r="P1463" s="663">
        <v>0</v>
      </c>
      <c r="Q1463" s="678"/>
      <c r="R1463" s="662">
        <v>1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32</v>
      </c>
      <c r="B1464" s="662" t="s">
        <v>592</v>
      </c>
      <c r="C1464" s="662" t="s">
        <v>5111</v>
      </c>
      <c r="D1464" s="743" t="s">
        <v>7938</v>
      </c>
      <c r="E1464" s="744" t="s">
        <v>5121</v>
      </c>
      <c r="F1464" s="662" t="s">
        <v>5106</v>
      </c>
      <c r="G1464" s="662" t="s">
        <v>5514</v>
      </c>
      <c r="H1464" s="662" t="s">
        <v>593</v>
      </c>
      <c r="I1464" s="662" t="s">
        <v>863</v>
      </c>
      <c r="J1464" s="662" t="s">
        <v>864</v>
      </c>
      <c r="K1464" s="662" t="s">
        <v>865</v>
      </c>
      <c r="L1464" s="663">
        <v>47.2</v>
      </c>
      <c r="M1464" s="663">
        <v>566.4</v>
      </c>
      <c r="N1464" s="662">
        <v>12</v>
      </c>
      <c r="O1464" s="745">
        <v>3.5</v>
      </c>
      <c r="P1464" s="663">
        <v>472</v>
      </c>
      <c r="Q1464" s="678">
        <v>0.83333333333333337</v>
      </c>
      <c r="R1464" s="662">
        <v>10</v>
      </c>
      <c r="S1464" s="678">
        <v>0.83333333333333337</v>
      </c>
      <c r="T1464" s="745">
        <v>3</v>
      </c>
      <c r="U1464" s="701">
        <v>0.8571428571428571</v>
      </c>
    </row>
    <row r="1465" spans="1:21" ht="14.4" customHeight="1" x14ac:dyDescent="0.3">
      <c r="A1465" s="661">
        <v>32</v>
      </c>
      <c r="B1465" s="662" t="s">
        <v>592</v>
      </c>
      <c r="C1465" s="662" t="s">
        <v>5111</v>
      </c>
      <c r="D1465" s="743" t="s">
        <v>7938</v>
      </c>
      <c r="E1465" s="744" t="s">
        <v>5121</v>
      </c>
      <c r="F1465" s="662" t="s">
        <v>5106</v>
      </c>
      <c r="G1465" s="662" t="s">
        <v>5514</v>
      </c>
      <c r="H1465" s="662" t="s">
        <v>593</v>
      </c>
      <c r="I1465" s="662" t="s">
        <v>867</v>
      </c>
      <c r="J1465" s="662" t="s">
        <v>868</v>
      </c>
      <c r="K1465" s="662" t="s">
        <v>869</v>
      </c>
      <c r="L1465" s="663">
        <v>80.959999999999994</v>
      </c>
      <c r="M1465" s="663">
        <v>161.91999999999999</v>
      </c>
      <c r="N1465" s="662">
        <v>2</v>
      </c>
      <c r="O1465" s="745">
        <v>1.5</v>
      </c>
      <c r="P1465" s="663">
        <v>80.959999999999994</v>
      </c>
      <c r="Q1465" s="678">
        <v>0.5</v>
      </c>
      <c r="R1465" s="662">
        <v>1</v>
      </c>
      <c r="S1465" s="678">
        <v>0.5</v>
      </c>
      <c r="T1465" s="745">
        <v>0.5</v>
      </c>
      <c r="U1465" s="701">
        <v>0.33333333333333331</v>
      </c>
    </row>
    <row r="1466" spans="1:21" ht="14.4" customHeight="1" x14ac:dyDescent="0.3">
      <c r="A1466" s="661">
        <v>32</v>
      </c>
      <c r="B1466" s="662" t="s">
        <v>592</v>
      </c>
      <c r="C1466" s="662" t="s">
        <v>5111</v>
      </c>
      <c r="D1466" s="743" t="s">
        <v>7938</v>
      </c>
      <c r="E1466" s="744" t="s">
        <v>5121</v>
      </c>
      <c r="F1466" s="662" t="s">
        <v>5106</v>
      </c>
      <c r="G1466" s="662" t="s">
        <v>5514</v>
      </c>
      <c r="H1466" s="662" t="s">
        <v>593</v>
      </c>
      <c r="I1466" s="662" t="s">
        <v>2404</v>
      </c>
      <c r="J1466" s="662" t="s">
        <v>868</v>
      </c>
      <c r="K1466" s="662" t="s">
        <v>869</v>
      </c>
      <c r="L1466" s="663">
        <v>80.959999999999994</v>
      </c>
      <c r="M1466" s="663">
        <v>647.67999999999995</v>
      </c>
      <c r="N1466" s="662">
        <v>8</v>
      </c>
      <c r="O1466" s="745">
        <v>2</v>
      </c>
      <c r="P1466" s="663">
        <v>647.67999999999995</v>
      </c>
      <c r="Q1466" s="678">
        <v>1</v>
      </c>
      <c r="R1466" s="662">
        <v>8</v>
      </c>
      <c r="S1466" s="678">
        <v>1</v>
      </c>
      <c r="T1466" s="745">
        <v>2</v>
      </c>
      <c r="U1466" s="701">
        <v>1</v>
      </c>
    </row>
    <row r="1467" spans="1:21" ht="14.4" customHeight="1" x14ac:dyDescent="0.3">
      <c r="A1467" s="661">
        <v>32</v>
      </c>
      <c r="B1467" s="662" t="s">
        <v>592</v>
      </c>
      <c r="C1467" s="662" t="s">
        <v>5111</v>
      </c>
      <c r="D1467" s="743" t="s">
        <v>7938</v>
      </c>
      <c r="E1467" s="744" t="s">
        <v>5121</v>
      </c>
      <c r="F1467" s="662" t="s">
        <v>5106</v>
      </c>
      <c r="G1467" s="662" t="s">
        <v>5514</v>
      </c>
      <c r="H1467" s="662" t="s">
        <v>593</v>
      </c>
      <c r="I1467" s="662" t="s">
        <v>5663</v>
      </c>
      <c r="J1467" s="662" t="s">
        <v>864</v>
      </c>
      <c r="K1467" s="662" t="s">
        <v>865</v>
      </c>
      <c r="L1467" s="663">
        <v>47.2</v>
      </c>
      <c r="M1467" s="663">
        <v>188.8</v>
      </c>
      <c r="N1467" s="662">
        <v>4</v>
      </c>
      <c r="O1467" s="745">
        <v>1</v>
      </c>
      <c r="P1467" s="663">
        <v>188.8</v>
      </c>
      <c r="Q1467" s="678">
        <v>1</v>
      </c>
      <c r="R1467" s="662">
        <v>4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32</v>
      </c>
      <c r="B1468" s="662" t="s">
        <v>592</v>
      </c>
      <c r="C1468" s="662" t="s">
        <v>5111</v>
      </c>
      <c r="D1468" s="743" t="s">
        <v>7938</v>
      </c>
      <c r="E1468" s="744" t="s">
        <v>5121</v>
      </c>
      <c r="F1468" s="662" t="s">
        <v>5106</v>
      </c>
      <c r="G1468" s="662" t="s">
        <v>6194</v>
      </c>
      <c r="H1468" s="662" t="s">
        <v>593</v>
      </c>
      <c r="I1468" s="662" t="s">
        <v>6195</v>
      </c>
      <c r="J1468" s="662" t="s">
        <v>6196</v>
      </c>
      <c r="K1468" s="662" t="s">
        <v>6197</v>
      </c>
      <c r="L1468" s="663">
        <v>0</v>
      </c>
      <c r="M1468" s="663">
        <v>0</v>
      </c>
      <c r="N1468" s="662">
        <v>1</v>
      </c>
      <c r="O1468" s="745">
        <v>0.5</v>
      </c>
      <c r="P1468" s="663">
        <v>0</v>
      </c>
      <c r="Q1468" s="678"/>
      <c r="R1468" s="662">
        <v>1</v>
      </c>
      <c r="S1468" s="678">
        <v>1</v>
      </c>
      <c r="T1468" s="745">
        <v>0.5</v>
      </c>
      <c r="U1468" s="701">
        <v>1</v>
      </c>
    </row>
    <row r="1469" spans="1:21" ht="14.4" customHeight="1" x14ac:dyDescent="0.3">
      <c r="A1469" s="661">
        <v>32</v>
      </c>
      <c r="B1469" s="662" t="s">
        <v>592</v>
      </c>
      <c r="C1469" s="662" t="s">
        <v>5111</v>
      </c>
      <c r="D1469" s="743" t="s">
        <v>7938</v>
      </c>
      <c r="E1469" s="744" t="s">
        <v>5121</v>
      </c>
      <c r="F1469" s="662" t="s">
        <v>5106</v>
      </c>
      <c r="G1469" s="662" t="s">
        <v>5322</v>
      </c>
      <c r="H1469" s="662" t="s">
        <v>593</v>
      </c>
      <c r="I1469" s="662" t="s">
        <v>6198</v>
      </c>
      <c r="J1469" s="662" t="s">
        <v>6199</v>
      </c>
      <c r="K1469" s="662" t="s">
        <v>5061</v>
      </c>
      <c r="L1469" s="663">
        <v>93.96</v>
      </c>
      <c r="M1469" s="663">
        <v>93.96</v>
      </c>
      <c r="N1469" s="662">
        <v>1</v>
      </c>
      <c r="O1469" s="745">
        <v>1</v>
      </c>
      <c r="P1469" s="663">
        <v>93.96</v>
      </c>
      <c r="Q1469" s="678">
        <v>1</v>
      </c>
      <c r="R1469" s="662">
        <v>1</v>
      </c>
      <c r="S1469" s="678">
        <v>1</v>
      </c>
      <c r="T1469" s="745">
        <v>1</v>
      </c>
      <c r="U1469" s="701">
        <v>1</v>
      </c>
    </row>
    <row r="1470" spans="1:21" ht="14.4" customHeight="1" x14ac:dyDescent="0.3">
      <c r="A1470" s="661">
        <v>32</v>
      </c>
      <c r="B1470" s="662" t="s">
        <v>592</v>
      </c>
      <c r="C1470" s="662" t="s">
        <v>5111</v>
      </c>
      <c r="D1470" s="743" t="s">
        <v>7938</v>
      </c>
      <c r="E1470" s="744" t="s">
        <v>5121</v>
      </c>
      <c r="F1470" s="662" t="s">
        <v>5106</v>
      </c>
      <c r="G1470" s="662" t="s">
        <v>5322</v>
      </c>
      <c r="H1470" s="662" t="s">
        <v>593</v>
      </c>
      <c r="I1470" s="662" t="s">
        <v>6200</v>
      </c>
      <c r="J1470" s="662" t="s">
        <v>6201</v>
      </c>
      <c r="K1470" s="662" t="s">
        <v>6202</v>
      </c>
      <c r="L1470" s="663">
        <v>31.32</v>
      </c>
      <c r="M1470" s="663">
        <v>31.32</v>
      </c>
      <c r="N1470" s="662">
        <v>1</v>
      </c>
      <c r="O1470" s="745">
        <v>0.5</v>
      </c>
      <c r="P1470" s="663">
        <v>31.32</v>
      </c>
      <c r="Q1470" s="678">
        <v>1</v>
      </c>
      <c r="R1470" s="662">
        <v>1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32</v>
      </c>
      <c r="B1471" s="662" t="s">
        <v>592</v>
      </c>
      <c r="C1471" s="662" t="s">
        <v>5111</v>
      </c>
      <c r="D1471" s="743" t="s">
        <v>7938</v>
      </c>
      <c r="E1471" s="744" t="s">
        <v>5121</v>
      </c>
      <c r="F1471" s="662" t="s">
        <v>5106</v>
      </c>
      <c r="G1471" s="662" t="s">
        <v>5322</v>
      </c>
      <c r="H1471" s="662" t="s">
        <v>2438</v>
      </c>
      <c r="I1471" s="662" t="s">
        <v>2553</v>
      </c>
      <c r="J1471" s="662" t="s">
        <v>2550</v>
      </c>
      <c r="K1471" s="662" t="s">
        <v>4957</v>
      </c>
      <c r="L1471" s="663">
        <v>156.61000000000001</v>
      </c>
      <c r="M1471" s="663">
        <v>156.61000000000001</v>
      </c>
      <c r="N1471" s="662">
        <v>1</v>
      </c>
      <c r="O1471" s="745">
        <v>1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32</v>
      </c>
      <c r="B1472" s="662" t="s">
        <v>592</v>
      </c>
      <c r="C1472" s="662" t="s">
        <v>5111</v>
      </c>
      <c r="D1472" s="743" t="s">
        <v>7938</v>
      </c>
      <c r="E1472" s="744" t="s">
        <v>5121</v>
      </c>
      <c r="F1472" s="662" t="s">
        <v>5106</v>
      </c>
      <c r="G1472" s="662" t="s">
        <v>5322</v>
      </c>
      <c r="H1472" s="662" t="s">
        <v>593</v>
      </c>
      <c r="I1472" s="662" t="s">
        <v>6203</v>
      </c>
      <c r="J1472" s="662" t="s">
        <v>6204</v>
      </c>
      <c r="K1472" s="662" t="s">
        <v>6205</v>
      </c>
      <c r="L1472" s="663">
        <v>375.85</v>
      </c>
      <c r="M1472" s="663">
        <v>1127.5500000000002</v>
      </c>
      <c r="N1472" s="662">
        <v>3</v>
      </c>
      <c r="O1472" s="745">
        <v>2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32</v>
      </c>
      <c r="B1473" s="662" t="s">
        <v>592</v>
      </c>
      <c r="C1473" s="662" t="s">
        <v>5111</v>
      </c>
      <c r="D1473" s="743" t="s">
        <v>7938</v>
      </c>
      <c r="E1473" s="744" t="s">
        <v>5121</v>
      </c>
      <c r="F1473" s="662" t="s">
        <v>5106</v>
      </c>
      <c r="G1473" s="662" t="s">
        <v>5322</v>
      </c>
      <c r="H1473" s="662" t="s">
        <v>2438</v>
      </c>
      <c r="I1473" s="662" t="s">
        <v>6206</v>
      </c>
      <c r="J1473" s="662" t="s">
        <v>2746</v>
      </c>
      <c r="K1473" s="662" t="s">
        <v>6207</v>
      </c>
      <c r="L1473" s="663">
        <v>0</v>
      </c>
      <c r="M1473" s="663">
        <v>0</v>
      </c>
      <c r="N1473" s="662">
        <v>3</v>
      </c>
      <c r="O1473" s="745">
        <v>1</v>
      </c>
      <c r="P1473" s="663">
        <v>0</v>
      </c>
      <c r="Q1473" s="678"/>
      <c r="R1473" s="662">
        <v>3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32</v>
      </c>
      <c r="B1474" s="662" t="s">
        <v>592</v>
      </c>
      <c r="C1474" s="662" t="s">
        <v>5111</v>
      </c>
      <c r="D1474" s="743" t="s">
        <v>7938</v>
      </c>
      <c r="E1474" s="744" t="s">
        <v>5121</v>
      </c>
      <c r="F1474" s="662" t="s">
        <v>5106</v>
      </c>
      <c r="G1474" s="662" t="s">
        <v>5323</v>
      </c>
      <c r="H1474" s="662" t="s">
        <v>593</v>
      </c>
      <c r="I1474" s="662" t="s">
        <v>6020</v>
      </c>
      <c r="J1474" s="662" t="s">
        <v>5328</v>
      </c>
      <c r="K1474" s="662" t="s">
        <v>6021</v>
      </c>
      <c r="L1474" s="663">
        <v>99.94</v>
      </c>
      <c r="M1474" s="663">
        <v>99.94</v>
      </c>
      <c r="N1474" s="662">
        <v>1</v>
      </c>
      <c r="O1474" s="745">
        <v>0.5</v>
      </c>
      <c r="P1474" s="663">
        <v>99.94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32</v>
      </c>
      <c r="B1475" s="662" t="s">
        <v>592</v>
      </c>
      <c r="C1475" s="662" t="s">
        <v>5111</v>
      </c>
      <c r="D1475" s="743" t="s">
        <v>7938</v>
      </c>
      <c r="E1475" s="744" t="s">
        <v>5121</v>
      </c>
      <c r="F1475" s="662" t="s">
        <v>5106</v>
      </c>
      <c r="G1475" s="662" t="s">
        <v>5323</v>
      </c>
      <c r="H1475" s="662" t="s">
        <v>593</v>
      </c>
      <c r="I1475" s="662" t="s">
        <v>5327</v>
      </c>
      <c r="J1475" s="662" t="s">
        <v>5328</v>
      </c>
      <c r="K1475" s="662" t="s">
        <v>5329</v>
      </c>
      <c r="L1475" s="663">
        <v>0</v>
      </c>
      <c r="M1475" s="663">
        <v>0</v>
      </c>
      <c r="N1475" s="662">
        <v>1</v>
      </c>
      <c r="O1475" s="745">
        <v>0.5</v>
      </c>
      <c r="P1475" s="663">
        <v>0</v>
      </c>
      <c r="Q1475" s="678"/>
      <c r="R1475" s="662">
        <v>1</v>
      </c>
      <c r="S1475" s="678">
        <v>1</v>
      </c>
      <c r="T1475" s="745">
        <v>0.5</v>
      </c>
      <c r="U1475" s="701">
        <v>1</v>
      </c>
    </row>
    <row r="1476" spans="1:21" ht="14.4" customHeight="1" x14ac:dyDescent="0.3">
      <c r="A1476" s="661">
        <v>32</v>
      </c>
      <c r="B1476" s="662" t="s">
        <v>592</v>
      </c>
      <c r="C1476" s="662" t="s">
        <v>5111</v>
      </c>
      <c r="D1476" s="743" t="s">
        <v>7938</v>
      </c>
      <c r="E1476" s="744" t="s">
        <v>5121</v>
      </c>
      <c r="F1476" s="662" t="s">
        <v>5106</v>
      </c>
      <c r="G1476" s="662" t="s">
        <v>6025</v>
      </c>
      <c r="H1476" s="662" t="s">
        <v>593</v>
      </c>
      <c r="I1476" s="662" t="s">
        <v>3644</v>
      </c>
      <c r="J1476" s="662" t="s">
        <v>3645</v>
      </c>
      <c r="K1476" s="662" t="s">
        <v>3646</v>
      </c>
      <c r="L1476" s="663">
        <v>75.349999999999994</v>
      </c>
      <c r="M1476" s="663">
        <v>527.44999999999993</v>
      </c>
      <c r="N1476" s="662">
        <v>7</v>
      </c>
      <c r="O1476" s="745">
        <v>1.5</v>
      </c>
      <c r="P1476" s="663">
        <v>75.349999999999994</v>
      </c>
      <c r="Q1476" s="678">
        <v>0.14285714285714288</v>
      </c>
      <c r="R1476" s="662">
        <v>1</v>
      </c>
      <c r="S1476" s="678">
        <v>0.14285714285714285</v>
      </c>
      <c r="T1476" s="745">
        <v>1</v>
      </c>
      <c r="U1476" s="701">
        <v>0.66666666666666663</v>
      </c>
    </row>
    <row r="1477" spans="1:21" ht="14.4" customHeight="1" x14ac:dyDescent="0.3">
      <c r="A1477" s="661">
        <v>32</v>
      </c>
      <c r="B1477" s="662" t="s">
        <v>592</v>
      </c>
      <c r="C1477" s="662" t="s">
        <v>5111</v>
      </c>
      <c r="D1477" s="743" t="s">
        <v>7938</v>
      </c>
      <c r="E1477" s="744" t="s">
        <v>5121</v>
      </c>
      <c r="F1477" s="662" t="s">
        <v>5106</v>
      </c>
      <c r="G1477" s="662" t="s">
        <v>6208</v>
      </c>
      <c r="H1477" s="662" t="s">
        <v>593</v>
      </c>
      <c r="I1477" s="662" t="s">
        <v>855</v>
      </c>
      <c r="J1477" s="662" t="s">
        <v>856</v>
      </c>
      <c r="K1477" s="662" t="s">
        <v>857</v>
      </c>
      <c r="L1477" s="663">
        <v>150.19</v>
      </c>
      <c r="M1477" s="663">
        <v>150.19</v>
      </c>
      <c r="N1477" s="662">
        <v>1</v>
      </c>
      <c r="O1477" s="745">
        <v>0.5</v>
      </c>
      <c r="P1477" s="663">
        <v>150.19</v>
      </c>
      <c r="Q1477" s="678">
        <v>1</v>
      </c>
      <c r="R1477" s="662">
        <v>1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32</v>
      </c>
      <c r="B1478" s="662" t="s">
        <v>592</v>
      </c>
      <c r="C1478" s="662" t="s">
        <v>5111</v>
      </c>
      <c r="D1478" s="743" t="s">
        <v>7938</v>
      </c>
      <c r="E1478" s="744" t="s">
        <v>5121</v>
      </c>
      <c r="F1478" s="662" t="s">
        <v>5106</v>
      </c>
      <c r="G1478" s="662" t="s">
        <v>6208</v>
      </c>
      <c r="H1478" s="662" t="s">
        <v>593</v>
      </c>
      <c r="I1478" s="662" t="s">
        <v>6209</v>
      </c>
      <c r="J1478" s="662" t="s">
        <v>856</v>
      </c>
      <c r="K1478" s="662" t="s">
        <v>6210</v>
      </c>
      <c r="L1478" s="663">
        <v>0</v>
      </c>
      <c r="M1478" s="663">
        <v>0</v>
      </c>
      <c r="N1478" s="662">
        <v>1</v>
      </c>
      <c r="O1478" s="745">
        <v>1</v>
      </c>
      <c r="P1478" s="663"/>
      <c r="Q1478" s="678"/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32</v>
      </c>
      <c r="B1479" s="662" t="s">
        <v>592</v>
      </c>
      <c r="C1479" s="662" t="s">
        <v>5111</v>
      </c>
      <c r="D1479" s="743" t="s">
        <v>7938</v>
      </c>
      <c r="E1479" s="744" t="s">
        <v>5121</v>
      </c>
      <c r="F1479" s="662" t="s">
        <v>5106</v>
      </c>
      <c r="G1479" s="662" t="s">
        <v>6208</v>
      </c>
      <c r="H1479" s="662" t="s">
        <v>593</v>
      </c>
      <c r="I1479" s="662" t="s">
        <v>6211</v>
      </c>
      <c r="J1479" s="662" t="s">
        <v>856</v>
      </c>
      <c r="K1479" s="662" t="s">
        <v>6212</v>
      </c>
      <c r="L1479" s="663">
        <v>300.38</v>
      </c>
      <c r="M1479" s="663">
        <v>300.38</v>
      </c>
      <c r="N1479" s="662">
        <v>1</v>
      </c>
      <c r="O1479" s="745">
        <v>0.5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32</v>
      </c>
      <c r="B1480" s="662" t="s">
        <v>592</v>
      </c>
      <c r="C1480" s="662" t="s">
        <v>5111</v>
      </c>
      <c r="D1480" s="743" t="s">
        <v>7938</v>
      </c>
      <c r="E1480" s="744" t="s">
        <v>5121</v>
      </c>
      <c r="F1480" s="662" t="s">
        <v>5106</v>
      </c>
      <c r="G1480" s="662" t="s">
        <v>6213</v>
      </c>
      <c r="H1480" s="662" t="s">
        <v>593</v>
      </c>
      <c r="I1480" s="662" t="s">
        <v>806</v>
      </c>
      <c r="J1480" s="662" t="s">
        <v>807</v>
      </c>
      <c r="K1480" s="662" t="s">
        <v>808</v>
      </c>
      <c r="L1480" s="663">
        <v>79.069999999999993</v>
      </c>
      <c r="M1480" s="663">
        <v>474.41999999999996</v>
      </c>
      <c r="N1480" s="662">
        <v>6</v>
      </c>
      <c r="O1480" s="745">
        <v>2.5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32</v>
      </c>
      <c r="B1481" s="662" t="s">
        <v>592</v>
      </c>
      <c r="C1481" s="662" t="s">
        <v>5111</v>
      </c>
      <c r="D1481" s="743" t="s">
        <v>7938</v>
      </c>
      <c r="E1481" s="744" t="s">
        <v>5121</v>
      </c>
      <c r="F1481" s="662" t="s">
        <v>5106</v>
      </c>
      <c r="G1481" s="662" t="s">
        <v>5330</v>
      </c>
      <c r="H1481" s="662" t="s">
        <v>2438</v>
      </c>
      <c r="I1481" s="662" t="s">
        <v>2755</v>
      </c>
      <c r="J1481" s="662" t="s">
        <v>2756</v>
      </c>
      <c r="K1481" s="662" t="s">
        <v>3488</v>
      </c>
      <c r="L1481" s="663">
        <v>1427.23</v>
      </c>
      <c r="M1481" s="663">
        <v>57089.200000000004</v>
      </c>
      <c r="N1481" s="662">
        <v>40</v>
      </c>
      <c r="O1481" s="745">
        <v>11</v>
      </c>
      <c r="P1481" s="663">
        <v>51380.280000000006</v>
      </c>
      <c r="Q1481" s="678">
        <v>0.9</v>
      </c>
      <c r="R1481" s="662">
        <v>36</v>
      </c>
      <c r="S1481" s="678">
        <v>0.9</v>
      </c>
      <c r="T1481" s="745">
        <v>10</v>
      </c>
      <c r="U1481" s="701">
        <v>0.90909090909090906</v>
      </c>
    </row>
    <row r="1482" spans="1:21" ht="14.4" customHeight="1" x14ac:dyDescent="0.3">
      <c r="A1482" s="661">
        <v>32</v>
      </c>
      <c r="B1482" s="662" t="s">
        <v>592</v>
      </c>
      <c r="C1482" s="662" t="s">
        <v>5111</v>
      </c>
      <c r="D1482" s="743" t="s">
        <v>7938</v>
      </c>
      <c r="E1482" s="744" t="s">
        <v>5121</v>
      </c>
      <c r="F1482" s="662" t="s">
        <v>5106</v>
      </c>
      <c r="G1482" s="662" t="s">
        <v>5333</v>
      </c>
      <c r="H1482" s="662" t="s">
        <v>2438</v>
      </c>
      <c r="I1482" s="662" t="s">
        <v>3200</v>
      </c>
      <c r="J1482" s="662" t="s">
        <v>3193</v>
      </c>
      <c r="K1482" s="662" t="s">
        <v>4935</v>
      </c>
      <c r="L1482" s="663">
        <v>13849.26</v>
      </c>
      <c r="M1482" s="663">
        <v>180040.38</v>
      </c>
      <c r="N1482" s="662">
        <v>13</v>
      </c>
      <c r="O1482" s="745">
        <v>6</v>
      </c>
      <c r="P1482" s="663">
        <v>180040.38</v>
      </c>
      <c r="Q1482" s="678">
        <v>1</v>
      </c>
      <c r="R1482" s="662">
        <v>13</v>
      </c>
      <c r="S1482" s="678">
        <v>1</v>
      </c>
      <c r="T1482" s="745">
        <v>6</v>
      </c>
      <c r="U1482" s="701">
        <v>1</v>
      </c>
    </row>
    <row r="1483" spans="1:21" ht="14.4" customHeight="1" x14ac:dyDescent="0.3">
      <c r="A1483" s="661">
        <v>32</v>
      </c>
      <c r="B1483" s="662" t="s">
        <v>592</v>
      </c>
      <c r="C1483" s="662" t="s">
        <v>5111</v>
      </c>
      <c r="D1483" s="743" t="s">
        <v>7938</v>
      </c>
      <c r="E1483" s="744" t="s">
        <v>5121</v>
      </c>
      <c r="F1483" s="662" t="s">
        <v>5106</v>
      </c>
      <c r="G1483" s="662" t="s">
        <v>5334</v>
      </c>
      <c r="H1483" s="662" t="s">
        <v>2438</v>
      </c>
      <c r="I1483" s="662" t="s">
        <v>6031</v>
      </c>
      <c r="J1483" s="662" t="s">
        <v>6032</v>
      </c>
      <c r="K1483" s="662" t="s">
        <v>1183</v>
      </c>
      <c r="L1483" s="663">
        <v>184.74</v>
      </c>
      <c r="M1483" s="663">
        <v>1108.44</v>
      </c>
      <c r="N1483" s="662">
        <v>6</v>
      </c>
      <c r="O1483" s="745">
        <v>3</v>
      </c>
      <c r="P1483" s="663">
        <v>923.7</v>
      </c>
      <c r="Q1483" s="678">
        <v>0.83333333333333337</v>
      </c>
      <c r="R1483" s="662">
        <v>5</v>
      </c>
      <c r="S1483" s="678">
        <v>0.83333333333333337</v>
      </c>
      <c r="T1483" s="745">
        <v>2</v>
      </c>
      <c r="U1483" s="701">
        <v>0.66666666666666663</v>
      </c>
    </row>
    <row r="1484" spans="1:21" ht="14.4" customHeight="1" x14ac:dyDescent="0.3">
      <c r="A1484" s="661">
        <v>32</v>
      </c>
      <c r="B1484" s="662" t="s">
        <v>592</v>
      </c>
      <c r="C1484" s="662" t="s">
        <v>5111</v>
      </c>
      <c r="D1484" s="743" t="s">
        <v>7938</v>
      </c>
      <c r="E1484" s="744" t="s">
        <v>5121</v>
      </c>
      <c r="F1484" s="662" t="s">
        <v>5106</v>
      </c>
      <c r="G1484" s="662" t="s">
        <v>5583</v>
      </c>
      <c r="H1484" s="662" t="s">
        <v>593</v>
      </c>
      <c r="I1484" s="662" t="s">
        <v>6038</v>
      </c>
      <c r="J1484" s="662" t="s">
        <v>6037</v>
      </c>
      <c r="K1484" s="662" t="s">
        <v>2244</v>
      </c>
      <c r="L1484" s="663">
        <v>0</v>
      </c>
      <c r="M1484" s="663">
        <v>0</v>
      </c>
      <c r="N1484" s="662">
        <v>1</v>
      </c>
      <c r="O1484" s="745">
        <v>1</v>
      </c>
      <c r="P1484" s="663"/>
      <c r="Q1484" s="678"/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32</v>
      </c>
      <c r="B1485" s="662" t="s">
        <v>592</v>
      </c>
      <c r="C1485" s="662" t="s">
        <v>5111</v>
      </c>
      <c r="D1485" s="743" t="s">
        <v>7938</v>
      </c>
      <c r="E1485" s="744" t="s">
        <v>5121</v>
      </c>
      <c r="F1485" s="662" t="s">
        <v>5106</v>
      </c>
      <c r="G1485" s="662" t="s">
        <v>5583</v>
      </c>
      <c r="H1485" s="662" t="s">
        <v>593</v>
      </c>
      <c r="I1485" s="662" t="s">
        <v>6039</v>
      </c>
      <c r="J1485" s="662" t="s">
        <v>3870</v>
      </c>
      <c r="K1485" s="662" t="s">
        <v>2244</v>
      </c>
      <c r="L1485" s="663">
        <v>0</v>
      </c>
      <c r="M1485" s="663">
        <v>0</v>
      </c>
      <c r="N1485" s="662">
        <v>1</v>
      </c>
      <c r="O1485" s="745">
        <v>0.5</v>
      </c>
      <c r="P1485" s="663">
        <v>0</v>
      </c>
      <c r="Q1485" s="678"/>
      <c r="R1485" s="662">
        <v>1</v>
      </c>
      <c r="S1485" s="678">
        <v>1</v>
      </c>
      <c r="T1485" s="745">
        <v>0.5</v>
      </c>
      <c r="U1485" s="701">
        <v>1</v>
      </c>
    </row>
    <row r="1486" spans="1:21" ht="14.4" customHeight="1" x14ac:dyDescent="0.3">
      <c r="A1486" s="661">
        <v>32</v>
      </c>
      <c r="B1486" s="662" t="s">
        <v>592</v>
      </c>
      <c r="C1486" s="662" t="s">
        <v>5111</v>
      </c>
      <c r="D1486" s="743" t="s">
        <v>7938</v>
      </c>
      <c r="E1486" s="744" t="s">
        <v>5121</v>
      </c>
      <c r="F1486" s="662" t="s">
        <v>5106</v>
      </c>
      <c r="G1486" s="662" t="s">
        <v>5583</v>
      </c>
      <c r="H1486" s="662" t="s">
        <v>593</v>
      </c>
      <c r="I1486" s="662" t="s">
        <v>6214</v>
      </c>
      <c r="J1486" s="662" t="s">
        <v>6215</v>
      </c>
      <c r="K1486" s="662" t="s">
        <v>6216</v>
      </c>
      <c r="L1486" s="663">
        <v>0</v>
      </c>
      <c r="M1486" s="663">
        <v>0</v>
      </c>
      <c r="N1486" s="662">
        <v>1</v>
      </c>
      <c r="O1486" s="745">
        <v>0.5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32</v>
      </c>
      <c r="B1487" s="662" t="s">
        <v>592</v>
      </c>
      <c r="C1487" s="662" t="s">
        <v>5111</v>
      </c>
      <c r="D1487" s="743" t="s">
        <v>7938</v>
      </c>
      <c r="E1487" s="744" t="s">
        <v>5121</v>
      </c>
      <c r="F1487" s="662" t="s">
        <v>5106</v>
      </c>
      <c r="G1487" s="662" t="s">
        <v>5583</v>
      </c>
      <c r="H1487" s="662" t="s">
        <v>593</v>
      </c>
      <c r="I1487" s="662" t="s">
        <v>6217</v>
      </c>
      <c r="J1487" s="662" t="s">
        <v>3870</v>
      </c>
      <c r="K1487" s="662" t="s">
        <v>968</v>
      </c>
      <c r="L1487" s="663">
        <v>0</v>
      </c>
      <c r="M1487" s="663">
        <v>0</v>
      </c>
      <c r="N1487" s="662">
        <v>1</v>
      </c>
      <c r="O1487" s="745">
        <v>1</v>
      </c>
      <c r="P1487" s="663">
        <v>0</v>
      </c>
      <c r="Q1487" s="678"/>
      <c r="R1487" s="662">
        <v>1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32</v>
      </c>
      <c r="B1488" s="662" t="s">
        <v>592</v>
      </c>
      <c r="C1488" s="662" t="s">
        <v>5111</v>
      </c>
      <c r="D1488" s="743" t="s">
        <v>7938</v>
      </c>
      <c r="E1488" s="744" t="s">
        <v>5121</v>
      </c>
      <c r="F1488" s="662" t="s">
        <v>5106</v>
      </c>
      <c r="G1488" s="662" t="s">
        <v>5583</v>
      </c>
      <c r="H1488" s="662" t="s">
        <v>593</v>
      </c>
      <c r="I1488" s="662" t="s">
        <v>6218</v>
      </c>
      <c r="J1488" s="662" t="s">
        <v>3870</v>
      </c>
      <c r="K1488" s="662" t="s">
        <v>968</v>
      </c>
      <c r="L1488" s="663">
        <v>0</v>
      </c>
      <c r="M1488" s="663">
        <v>0</v>
      </c>
      <c r="N1488" s="662">
        <v>1</v>
      </c>
      <c r="O1488" s="745">
        <v>0.5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32</v>
      </c>
      <c r="B1489" s="662" t="s">
        <v>592</v>
      </c>
      <c r="C1489" s="662" t="s">
        <v>5111</v>
      </c>
      <c r="D1489" s="743" t="s">
        <v>7938</v>
      </c>
      <c r="E1489" s="744" t="s">
        <v>5121</v>
      </c>
      <c r="F1489" s="662" t="s">
        <v>5106</v>
      </c>
      <c r="G1489" s="662" t="s">
        <v>5583</v>
      </c>
      <c r="H1489" s="662" t="s">
        <v>593</v>
      </c>
      <c r="I1489" s="662" t="s">
        <v>6219</v>
      </c>
      <c r="J1489" s="662" t="s">
        <v>3870</v>
      </c>
      <c r="K1489" s="662" t="s">
        <v>5226</v>
      </c>
      <c r="L1489" s="663">
        <v>0</v>
      </c>
      <c r="M1489" s="663">
        <v>0</v>
      </c>
      <c r="N1489" s="662">
        <v>1</v>
      </c>
      <c r="O1489" s="745">
        <v>1</v>
      </c>
      <c r="P1489" s="663"/>
      <c r="Q1489" s="678"/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32</v>
      </c>
      <c r="B1490" s="662" t="s">
        <v>592</v>
      </c>
      <c r="C1490" s="662" t="s">
        <v>5111</v>
      </c>
      <c r="D1490" s="743" t="s">
        <v>7938</v>
      </c>
      <c r="E1490" s="744" t="s">
        <v>5121</v>
      </c>
      <c r="F1490" s="662" t="s">
        <v>5106</v>
      </c>
      <c r="G1490" s="662" t="s">
        <v>6220</v>
      </c>
      <c r="H1490" s="662" t="s">
        <v>593</v>
      </c>
      <c r="I1490" s="662" t="s">
        <v>6221</v>
      </c>
      <c r="J1490" s="662" t="s">
        <v>6222</v>
      </c>
      <c r="K1490" s="662" t="s">
        <v>6223</v>
      </c>
      <c r="L1490" s="663">
        <v>0</v>
      </c>
      <c r="M1490" s="663">
        <v>0</v>
      </c>
      <c r="N1490" s="662">
        <v>1</v>
      </c>
      <c r="O1490" s="745">
        <v>1</v>
      </c>
      <c r="P1490" s="663"/>
      <c r="Q1490" s="678"/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32</v>
      </c>
      <c r="B1491" s="662" t="s">
        <v>592</v>
      </c>
      <c r="C1491" s="662" t="s">
        <v>5111</v>
      </c>
      <c r="D1491" s="743" t="s">
        <v>7938</v>
      </c>
      <c r="E1491" s="744" t="s">
        <v>5121</v>
      </c>
      <c r="F1491" s="662" t="s">
        <v>5106</v>
      </c>
      <c r="G1491" s="662" t="s">
        <v>6224</v>
      </c>
      <c r="H1491" s="662" t="s">
        <v>593</v>
      </c>
      <c r="I1491" s="662" t="s">
        <v>3414</v>
      </c>
      <c r="J1491" s="662" t="s">
        <v>3415</v>
      </c>
      <c r="K1491" s="662" t="s">
        <v>3416</v>
      </c>
      <c r="L1491" s="663">
        <v>0</v>
      </c>
      <c r="M1491" s="663">
        <v>0</v>
      </c>
      <c r="N1491" s="662">
        <v>1</v>
      </c>
      <c r="O1491" s="745">
        <v>1</v>
      </c>
      <c r="P1491" s="663"/>
      <c r="Q1491" s="678"/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32</v>
      </c>
      <c r="B1492" s="662" t="s">
        <v>592</v>
      </c>
      <c r="C1492" s="662" t="s">
        <v>5111</v>
      </c>
      <c r="D1492" s="743" t="s">
        <v>7938</v>
      </c>
      <c r="E1492" s="744" t="s">
        <v>5121</v>
      </c>
      <c r="F1492" s="662" t="s">
        <v>5106</v>
      </c>
      <c r="G1492" s="662" t="s">
        <v>6225</v>
      </c>
      <c r="H1492" s="662" t="s">
        <v>593</v>
      </c>
      <c r="I1492" s="662" t="s">
        <v>6226</v>
      </c>
      <c r="J1492" s="662" t="s">
        <v>6227</v>
      </c>
      <c r="K1492" s="662" t="s">
        <v>6228</v>
      </c>
      <c r="L1492" s="663">
        <v>0</v>
      </c>
      <c r="M1492" s="663">
        <v>0</v>
      </c>
      <c r="N1492" s="662">
        <v>1</v>
      </c>
      <c r="O1492" s="745">
        <v>1</v>
      </c>
      <c r="P1492" s="663">
        <v>0</v>
      </c>
      <c r="Q1492" s="678"/>
      <c r="R1492" s="662">
        <v>1</v>
      </c>
      <c r="S1492" s="678">
        <v>1</v>
      </c>
      <c r="T1492" s="745">
        <v>1</v>
      </c>
      <c r="U1492" s="701">
        <v>1</v>
      </c>
    </row>
    <row r="1493" spans="1:21" ht="14.4" customHeight="1" x14ac:dyDescent="0.3">
      <c r="A1493" s="661">
        <v>32</v>
      </c>
      <c r="B1493" s="662" t="s">
        <v>592</v>
      </c>
      <c r="C1493" s="662" t="s">
        <v>5111</v>
      </c>
      <c r="D1493" s="743" t="s">
        <v>7938</v>
      </c>
      <c r="E1493" s="744" t="s">
        <v>5121</v>
      </c>
      <c r="F1493" s="662" t="s">
        <v>5106</v>
      </c>
      <c r="G1493" s="662" t="s">
        <v>5335</v>
      </c>
      <c r="H1493" s="662" t="s">
        <v>2438</v>
      </c>
      <c r="I1493" s="662" t="s">
        <v>5012</v>
      </c>
      <c r="J1493" s="662" t="s">
        <v>2563</v>
      </c>
      <c r="K1493" s="662" t="s">
        <v>5013</v>
      </c>
      <c r="L1493" s="663">
        <v>133.94</v>
      </c>
      <c r="M1493" s="663">
        <v>133.94</v>
      </c>
      <c r="N1493" s="662">
        <v>1</v>
      </c>
      <c r="O1493" s="745">
        <v>0.5</v>
      </c>
      <c r="P1493" s="663">
        <v>133.94</v>
      </c>
      <c r="Q1493" s="678">
        <v>1</v>
      </c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32</v>
      </c>
      <c r="B1494" s="662" t="s">
        <v>592</v>
      </c>
      <c r="C1494" s="662" t="s">
        <v>5111</v>
      </c>
      <c r="D1494" s="743" t="s">
        <v>7938</v>
      </c>
      <c r="E1494" s="744" t="s">
        <v>5121</v>
      </c>
      <c r="F1494" s="662" t="s">
        <v>5106</v>
      </c>
      <c r="G1494" s="662" t="s">
        <v>6229</v>
      </c>
      <c r="H1494" s="662" t="s">
        <v>593</v>
      </c>
      <c r="I1494" s="662" t="s">
        <v>3384</v>
      </c>
      <c r="J1494" s="662" t="s">
        <v>3385</v>
      </c>
      <c r="K1494" s="662" t="s">
        <v>3386</v>
      </c>
      <c r="L1494" s="663">
        <v>9520.02</v>
      </c>
      <c r="M1494" s="663">
        <v>47600.100000000006</v>
      </c>
      <c r="N1494" s="662">
        <v>5</v>
      </c>
      <c r="O1494" s="745">
        <v>4</v>
      </c>
      <c r="P1494" s="663">
        <v>47600.100000000006</v>
      </c>
      <c r="Q1494" s="678">
        <v>1</v>
      </c>
      <c r="R1494" s="662">
        <v>5</v>
      </c>
      <c r="S1494" s="678">
        <v>1</v>
      </c>
      <c r="T1494" s="745">
        <v>4</v>
      </c>
      <c r="U1494" s="701">
        <v>1</v>
      </c>
    </row>
    <row r="1495" spans="1:21" ht="14.4" customHeight="1" x14ac:dyDescent="0.3">
      <c r="A1495" s="661">
        <v>32</v>
      </c>
      <c r="B1495" s="662" t="s">
        <v>592</v>
      </c>
      <c r="C1495" s="662" t="s">
        <v>5111</v>
      </c>
      <c r="D1495" s="743" t="s">
        <v>7938</v>
      </c>
      <c r="E1495" s="744" t="s">
        <v>5122</v>
      </c>
      <c r="F1495" s="662" t="s">
        <v>5106</v>
      </c>
      <c r="G1495" s="662" t="s">
        <v>5184</v>
      </c>
      <c r="H1495" s="662" t="s">
        <v>593</v>
      </c>
      <c r="I1495" s="662" t="s">
        <v>6230</v>
      </c>
      <c r="J1495" s="662" t="s">
        <v>922</v>
      </c>
      <c r="K1495" s="662" t="s">
        <v>6050</v>
      </c>
      <c r="L1495" s="663">
        <v>0</v>
      </c>
      <c r="M1495" s="663">
        <v>0</v>
      </c>
      <c r="N1495" s="662">
        <v>1</v>
      </c>
      <c r="O1495" s="745">
        <v>0.5</v>
      </c>
      <c r="P1495" s="663"/>
      <c r="Q1495" s="678"/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32</v>
      </c>
      <c r="B1496" s="662" t="s">
        <v>592</v>
      </c>
      <c r="C1496" s="662" t="s">
        <v>5111</v>
      </c>
      <c r="D1496" s="743" t="s">
        <v>7938</v>
      </c>
      <c r="E1496" s="744" t="s">
        <v>5122</v>
      </c>
      <c r="F1496" s="662" t="s">
        <v>5106</v>
      </c>
      <c r="G1496" s="662" t="s">
        <v>5184</v>
      </c>
      <c r="H1496" s="662" t="s">
        <v>593</v>
      </c>
      <c r="I1496" s="662" t="s">
        <v>4349</v>
      </c>
      <c r="J1496" s="662" t="s">
        <v>922</v>
      </c>
      <c r="K1496" s="662" t="s">
        <v>6050</v>
      </c>
      <c r="L1496" s="663">
        <v>0</v>
      </c>
      <c r="M1496" s="663">
        <v>0</v>
      </c>
      <c r="N1496" s="662">
        <v>1</v>
      </c>
      <c r="O1496" s="745">
        <v>1</v>
      </c>
      <c r="P1496" s="663"/>
      <c r="Q1496" s="678"/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32</v>
      </c>
      <c r="B1497" s="662" t="s">
        <v>592</v>
      </c>
      <c r="C1497" s="662" t="s">
        <v>5111</v>
      </c>
      <c r="D1497" s="743" t="s">
        <v>7938</v>
      </c>
      <c r="E1497" s="744" t="s">
        <v>5122</v>
      </c>
      <c r="F1497" s="662" t="s">
        <v>5106</v>
      </c>
      <c r="G1497" s="662" t="s">
        <v>5184</v>
      </c>
      <c r="H1497" s="662" t="s">
        <v>593</v>
      </c>
      <c r="I1497" s="662" t="s">
        <v>6231</v>
      </c>
      <c r="J1497" s="662" t="s">
        <v>922</v>
      </c>
      <c r="K1497" s="662" t="s">
        <v>6050</v>
      </c>
      <c r="L1497" s="663">
        <v>0</v>
      </c>
      <c r="M1497" s="663">
        <v>0</v>
      </c>
      <c r="N1497" s="662">
        <v>1</v>
      </c>
      <c r="O1497" s="745">
        <v>1</v>
      </c>
      <c r="P1497" s="663">
        <v>0</v>
      </c>
      <c r="Q1497" s="678"/>
      <c r="R1497" s="662">
        <v>1</v>
      </c>
      <c r="S1497" s="678">
        <v>1</v>
      </c>
      <c r="T1497" s="745">
        <v>1</v>
      </c>
      <c r="U1497" s="701">
        <v>1</v>
      </c>
    </row>
    <row r="1498" spans="1:21" ht="14.4" customHeight="1" x14ac:dyDescent="0.3">
      <c r="A1498" s="661">
        <v>32</v>
      </c>
      <c r="B1498" s="662" t="s">
        <v>592</v>
      </c>
      <c r="C1498" s="662" t="s">
        <v>5111</v>
      </c>
      <c r="D1498" s="743" t="s">
        <v>7938</v>
      </c>
      <c r="E1498" s="744" t="s">
        <v>5122</v>
      </c>
      <c r="F1498" s="662" t="s">
        <v>5106</v>
      </c>
      <c r="G1498" s="662" t="s">
        <v>5151</v>
      </c>
      <c r="H1498" s="662" t="s">
        <v>593</v>
      </c>
      <c r="I1498" s="662" t="s">
        <v>1699</v>
      </c>
      <c r="J1498" s="662" t="s">
        <v>1700</v>
      </c>
      <c r="K1498" s="662" t="s">
        <v>5152</v>
      </c>
      <c r="L1498" s="663">
        <v>1295.6400000000001</v>
      </c>
      <c r="M1498" s="663">
        <v>5182.5600000000004</v>
      </c>
      <c r="N1498" s="662">
        <v>4</v>
      </c>
      <c r="O1498" s="745">
        <v>2.5</v>
      </c>
      <c r="P1498" s="663">
        <v>1295.6400000000001</v>
      </c>
      <c r="Q1498" s="678">
        <v>0.25</v>
      </c>
      <c r="R1498" s="662">
        <v>1</v>
      </c>
      <c r="S1498" s="678">
        <v>0.25</v>
      </c>
      <c r="T1498" s="745">
        <v>0.5</v>
      </c>
      <c r="U1498" s="701">
        <v>0.2</v>
      </c>
    </row>
    <row r="1499" spans="1:21" ht="14.4" customHeight="1" x14ac:dyDescent="0.3">
      <c r="A1499" s="661">
        <v>32</v>
      </c>
      <c r="B1499" s="662" t="s">
        <v>592</v>
      </c>
      <c r="C1499" s="662" t="s">
        <v>5111</v>
      </c>
      <c r="D1499" s="743" t="s">
        <v>7938</v>
      </c>
      <c r="E1499" s="744" t="s">
        <v>5122</v>
      </c>
      <c r="F1499" s="662" t="s">
        <v>5106</v>
      </c>
      <c r="G1499" s="662" t="s">
        <v>5151</v>
      </c>
      <c r="H1499" s="662" t="s">
        <v>593</v>
      </c>
      <c r="I1499" s="662" t="s">
        <v>1473</v>
      </c>
      <c r="J1499" s="662" t="s">
        <v>1474</v>
      </c>
      <c r="K1499" s="662" t="s">
        <v>1475</v>
      </c>
      <c r="L1499" s="663">
        <v>462.73</v>
      </c>
      <c r="M1499" s="663">
        <v>462.73</v>
      </c>
      <c r="N1499" s="662">
        <v>1</v>
      </c>
      <c r="O1499" s="745">
        <v>0.5</v>
      </c>
      <c r="P1499" s="663">
        <v>462.73</v>
      </c>
      <c r="Q1499" s="678">
        <v>1</v>
      </c>
      <c r="R1499" s="662">
        <v>1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32</v>
      </c>
      <c r="B1500" s="662" t="s">
        <v>592</v>
      </c>
      <c r="C1500" s="662" t="s">
        <v>5111</v>
      </c>
      <c r="D1500" s="743" t="s">
        <v>7938</v>
      </c>
      <c r="E1500" s="744" t="s">
        <v>5122</v>
      </c>
      <c r="F1500" s="662" t="s">
        <v>5106</v>
      </c>
      <c r="G1500" s="662" t="s">
        <v>5155</v>
      </c>
      <c r="H1500" s="662" t="s">
        <v>593</v>
      </c>
      <c r="I1500" s="662" t="s">
        <v>5411</v>
      </c>
      <c r="J1500" s="662" t="s">
        <v>5412</v>
      </c>
      <c r="K1500" s="662" t="s">
        <v>1361</v>
      </c>
      <c r="L1500" s="663">
        <v>0</v>
      </c>
      <c r="M1500" s="663">
        <v>0</v>
      </c>
      <c r="N1500" s="662">
        <v>2</v>
      </c>
      <c r="O1500" s="745">
        <v>1</v>
      </c>
      <c r="P1500" s="663">
        <v>0</v>
      </c>
      <c r="Q1500" s="678"/>
      <c r="R1500" s="662">
        <v>2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32</v>
      </c>
      <c r="B1501" s="662" t="s">
        <v>592</v>
      </c>
      <c r="C1501" s="662" t="s">
        <v>5111</v>
      </c>
      <c r="D1501" s="743" t="s">
        <v>7938</v>
      </c>
      <c r="E1501" s="744" t="s">
        <v>5122</v>
      </c>
      <c r="F1501" s="662" t="s">
        <v>5106</v>
      </c>
      <c r="G1501" s="662" t="s">
        <v>5155</v>
      </c>
      <c r="H1501" s="662" t="s">
        <v>593</v>
      </c>
      <c r="I1501" s="662" t="s">
        <v>5768</v>
      </c>
      <c r="J1501" s="662" t="s">
        <v>5412</v>
      </c>
      <c r="K1501" s="662" t="s">
        <v>3770</v>
      </c>
      <c r="L1501" s="663">
        <v>85.71</v>
      </c>
      <c r="M1501" s="663">
        <v>2142.7500000000005</v>
      </c>
      <c r="N1501" s="662">
        <v>25</v>
      </c>
      <c r="O1501" s="745">
        <v>16.5</v>
      </c>
      <c r="P1501" s="663">
        <v>1799.9100000000005</v>
      </c>
      <c r="Q1501" s="678">
        <v>0.84000000000000008</v>
      </c>
      <c r="R1501" s="662">
        <v>21</v>
      </c>
      <c r="S1501" s="678">
        <v>0.84</v>
      </c>
      <c r="T1501" s="745">
        <v>14</v>
      </c>
      <c r="U1501" s="701">
        <v>0.84848484848484851</v>
      </c>
    </row>
    <row r="1502" spans="1:21" ht="14.4" customHeight="1" x14ac:dyDescent="0.3">
      <c r="A1502" s="661">
        <v>32</v>
      </c>
      <c r="B1502" s="662" t="s">
        <v>592</v>
      </c>
      <c r="C1502" s="662" t="s">
        <v>5111</v>
      </c>
      <c r="D1502" s="743" t="s">
        <v>7938</v>
      </c>
      <c r="E1502" s="744" t="s">
        <v>5122</v>
      </c>
      <c r="F1502" s="662" t="s">
        <v>5106</v>
      </c>
      <c r="G1502" s="662" t="s">
        <v>5155</v>
      </c>
      <c r="H1502" s="662" t="s">
        <v>593</v>
      </c>
      <c r="I1502" s="662" t="s">
        <v>5768</v>
      </c>
      <c r="J1502" s="662" t="s">
        <v>5412</v>
      </c>
      <c r="K1502" s="662" t="s">
        <v>3770</v>
      </c>
      <c r="L1502" s="663">
        <v>72.55</v>
      </c>
      <c r="M1502" s="663">
        <v>652.94999999999993</v>
      </c>
      <c r="N1502" s="662">
        <v>9</v>
      </c>
      <c r="O1502" s="745">
        <v>6</v>
      </c>
      <c r="P1502" s="663">
        <v>580.4</v>
      </c>
      <c r="Q1502" s="678">
        <v>0.88888888888888895</v>
      </c>
      <c r="R1502" s="662">
        <v>8</v>
      </c>
      <c r="S1502" s="678">
        <v>0.88888888888888884</v>
      </c>
      <c r="T1502" s="745">
        <v>5.5</v>
      </c>
      <c r="U1502" s="701">
        <v>0.91666666666666663</v>
      </c>
    </row>
    <row r="1503" spans="1:21" ht="14.4" customHeight="1" x14ac:dyDescent="0.3">
      <c r="A1503" s="661">
        <v>32</v>
      </c>
      <c r="B1503" s="662" t="s">
        <v>592</v>
      </c>
      <c r="C1503" s="662" t="s">
        <v>5111</v>
      </c>
      <c r="D1503" s="743" t="s">
        <v>7938</v>
      </c>
      <c r="E1503" s="744" t="s">
        <v>5122</v>
      </c>
      <c r="F1503" s="662" t="s">
        <v>5106</v>
      </c>
      <c r="G1503" s="662" t="s">
        <v>5155</v>
      </c>
      <c r="H1503" s="662" t="s">
        <v>593</v>
      </c>
      <c r="I1503" s="662" t="s">
        <v>5344</v>
      </c>
      <c r="J1503" s="662" t="s">
        <v>5197</v>
      </c>
      <c r="K1503" s="662" t="s">
        <v>3770</v>
      </c>
      <c r="L1503" s="663">
        <v>0</v>
      </c>
      <c r="M1503" s="663">
        <v>0</v>
      </c>
      <c r="N1503" s="662">
        <v>1</v>
      </c>
      <c r="O1503" s="745">
        <v>0.5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32</v>
      </c>
      <c r="B1504" s="662" t="s">
        <v>592</v>
      </c>
      <c r="C1504" s="662" t="s">
        <v>5111</v>
      </c>
      <c r="D1504" s="743" t="s">
        <v>7938</v>
      </c>
      <c r="E1504" s="744" t="s">
        <v>5122</v>
      </c>
      <c r="F1504" s="662" t="s">
        <v>5106</v>
      </c>
      <c r="G1504" s="662" t="s">
        <v>5155</v>
      </c>
      <c r="H1504" s="662" t="s">
        <v>593</v>
      </c>
      <c r="I1504" s="662" t="s">
        <v>720</v>
      </c>
      <c r="J1504" s="662" t="s">
        <v>721</v>
      </c>
      <c r="K1504" s="662" t="s">
        <v>5156</v>
      </c>
      <c r="L1504" s="663">
        <v>40.58</v>
      </c>
      <c r="M1504" s="663">
        <v>81.16</v>
      </c>
      <c r="N1504" s="662">
        <v>2</v>
      </c>
      <c r="O1504" s="745">
        <v>1.5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32</v>
      </c>
      <c r="B1505" s="662" t="s">
        <v>592</v>
      </c>
      <c r="C1505" s="662" t="s">
        <v>5111</v>
      </c>
      <c r="D1505" s="743" t="s">
        <v>7938</v>
      </c>
      <c r="E1505" s="744" t="s">
        <v>5122</v>
      </c>
      <c r="F1505" s="662" t="s">
        <v>5106</v>
      </c>
      <c r="G1505" s="662" t="s">
        <v>5155</v>
      </c>
      <c r="H1505" s="662" t="s">
        <v>593</v>
      </c>
      <c r="I1505" s="662" t="s">
        <v>720</v>
      </c>
      <c r="J1505" s="662" t="s">
        <v>721</v>
      </c>
      <c r="K1505" s="662" t="s">
        <v>5156</v>
      </c>
      <c r="L1505" s="663">
        <v>65.28</v>
      </c>
      <c r="M1505" s="663">
        <v>130.56</v>
      </c>
      <c r="N1505" s="662">
        <v>2</v>
      </c>
      <c r="O1505" s="745">
        <v>1.5</v>
      </c>
      <c r="P1505" s="663">
        <v>65.28</v>
      </c>
      <c r="Q1505" s="678">
        <v>0.5</v>
      </c>
      <c r="R1505" s="662">
        <v>1</v>
      </c>
      <c r="S1505" s="678">
        <v>0.5</v>
      </c>
      <c r="T1505" s="745">
        <v>0.5</v>
      </c>
      <c r="U1505" s="701">
        <v>0.33333333333333331</v>
      </c>
    </row>
    <row r="1506" spans="1:21" ht="14.4" customHeight="1" x14ac:dyDescent="0.3">
      <c r="A1506" s="661">
        <v>32</v>
      </c>
      <c r="B1506" s="662" t="s">
        <v>592</v>
      </c>
      <c r="C1506" s="662" t="s">
        <v>5111</v>
      </c>
      <c r="D1506" s="743" t="s">
        <v>7938</v>
      </c>
      <c r="E1506" s="744" t="s">
        <v>5122</v>
      </c>
      <c r="F1506" s="662" t="s">
        <v>5106</v>
      </c>
      <c r="G1506" s="662" t="s">
        <v>5155</v>
      </c>
      <c r="H1506" s="662" t="s">
        <v>593</v>
      </c>
      <c r="I1506" s="662" t="s">
        <v>5195</v>
      </c>
      <c r="J1506" s="662" t="s">
        <v>721</v>
      </c>
      <c r="K1506" s="662" t="s">
        <v>5196</v>
      </c>
      <c r="L1506" s="663">
        <v>0</v>
      </c>
      <c r="M1506" s="663">
        <v>0</v>
      </c>
      <c r="N1506" s="662">
        <v>5</v>
      </c>
      <c r="O1506" s="745">
        <v>3</v>
      </c>
      <c r="P1506" s="663">
        <v>0</v>
      </c>
      <c r="Q1506" s="678"/>
      <c r="R1506" s="662">
        <v>3</v>
      </c>
      <c r="S1506" s="678">
        <v>0.6</v>
      </c>
      <c r="T1506" s="745">
        <v>2</v>
      </c>
      <c r="U1506" s="701">
        <v>0.66666666666666663</v>
      </c>
    </row>
    <row r="1507" spans="1:21" ht="14.4" customHeight="1" x14ac:dyDescent="0.3">
      <c r="A1507" s="661">
        <v>32</v>
      </c>
      <c r="B1507" s="662" t="s">
        <v>592</v>
      </c>
      <c r="C1507" s="662" t="s">
        <v>5111</v>
      </c>
      <c r="D1507" s="743" t="s">
        <v>7938</v>
      </c>
      <c r="E1507" s="744" t="s">
        <v>5122</v>
      </c>
      <c r="F1507" s="662" t="s">
        <v>5106</v>
      </c>
      <c r="G1507" s="662" t="s">
        <v>5155</v>
      </c>
      <c r="H1507" s="662" t="s">
        <v>593</v>
      </c>
      <c r="I1507" s="662" t="s">
        <v>5195</v>
      </c>
      <c r="J1507" s="662" t="s">
        <v>721</v>
      </c>
      <c r="K1507" s="662" t="s">
        <v>5196</v>
      </c>
      <c r="L1507" s="663">
        <v>135.25</v>
      </c>
      <c r="M1507" s="663">
        <v>676.25</v>
      </c>
      <c r="N1507" s="662">
        <v>5</v>
      </c>
      <c r="O1507" s="745">
        <v>3.5</v>
      </c>
      <c r="P1507" s="663">
        <v>676.25</v>
      </c>
      <c r="Q1507" s="678">
        <v>1</v>
      </c>
      <c r="R1507" s="662">
        <v>5</v>
      </c>
      <c r="S1507" s="678">
        <v>1</v>
      </c>
      <c r="T1507" s="745">
        <v>3.5</v>
      </c>
      <c r="U1507" s="701">
        <v>1</v>
      </c>
    </row>
    <row r="1508" spans="1:21" ht="14.4" customHeight="1" x14ac:dyDescent="0.3">
      <c r="A1508" s="661">
        <v>32</v>
      </c>
      <c r="B1508" s="662" t="s">
        <v>592</v>
      </c>
      <c r="C1508" s="662" t="s">
        <v>5111</v>
      </c>
      <c r="D1508" s="743" t="s">
        <v>7938</v>
      </c>
      <c r="E1508" s="744" t="s">
        <v>5122</v>
      </c>
      <c r="F1508" s="662" t="s">
        <v>5106</v>
      </c>
      <c r="G1508" s="662" t="s">
        <v>5675</v>
      </c>
      <c r="H1508" s="662" t="s">
        <v>593</v>
      </c>
      <c r="I1508" s="662" t="s">
        <v>6232</v>
      </c>
      <c r="J1508" s="662" t="s">
        <v>6233</v>
      </c>
      <c r="K1508" s="662" t="s">
        <v>6234</v>
      </c>
      <c r="L1508" s="663">
        <v>0</v>
      </c>
      <c r="M1508" s="663">
        <v>0</v>
      </c>
      <c r="N1508" s="662">
        <v>1</v>
      </c>
      <c r="O1508" s="745">
        <v>0.5</v>
      </c>
      <c r="P1508" s="663">
        <v>0</v>
      </c>
      <c r="Q1508" s="678"/>
      <c r="R1508" s="662">
        <v>1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32</v>
      </c>
      <c r="B1509" s="662" t="s">
        <v>592</v>
      </c>
      <c r="C1509" s="662" t="s">
        <v>5111</v>
      </c>
      <c r="D1509" s="743" t="s">
        <v>7938</v>
      </c>
      <c r="E1509" s="744" t="s">
        <v>5122</v>
      </c>
      <c r="F1509" s="662" t="s">
        <v>5106</v>
      </c>
      <c r="G1509" s="662" t="s">
        <v>5201</v>
      </c>
      <c r="H1509" s="662" t="s">
        <v>593</v>
      </c>
      <c r="I1509" s="662" t="s">
        <v>1185</v>
      </c>
      <c r="J1509" s="662" t="s">
        <v>1182</v>
      </c>
      <c r="K1509" s="662" t="s">
        <v>1186</v>
      </c>
      <c r="L1509" s="663">
        <v>36.86</v>
      </c>
      <c r="M1509" s="663">
        <v>36.86</v>
      </c>
      <c r="N1509" s="662">
        <v>1</v>
      </c>
      <c r="O1509" s="745">
        <v>0.5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32</v>
      </c>
      <c r="B1510" s="662" t="s">
        <v>592</v>
      </c>
      <c r="C1510" s="662" t="s">
        <v>5111</v>
      </c>
      <c r="D1510" s="743" t="s">
        <v>7938</v>
      </c>
      <c r="E1510" s="744" t="s">
        <v>5122</v>
      </c>
      <c r="F1510" s="662" t="s">
        <v>5106</v>
      </c>
      <c r="G1510" s="662" t="s">
        <v>5157</v>
      </c>
      <c r="H1510" s="662" t="s">
        <v>2438</v>
      </c>
      <c r="I1510" s="662" t="s">
        <v>3061</v>
      </c>
      <c r="J1510" s="662" t="s">
        <v>2796</v>
      </c>
      <c r="K1510" s="662" t="s">
        <v>4879</v>
      </c>
      <c r="L1510" s="663">
        <v>150.04</v>
      </c>
      <c r="M1510" s="663">
        <v>450.12</v>
      </c>
      <c r="N1510" s="662">
        <v>3</v>
      </c>
      <c r="O1510" s="745">
        <v>1.5</v>
      </c>
      <c r="P1510" s="663">
        <v>450.12</v>
      </c>
      <c r="Q1510" s="678">
        <v>1</v>
      </c>
      <c r="R1510" s="662">
        <v>3</v>
      </c>
      <c r="S1510" s="678">
        <v>1</v>
      </c>
      <c r="T1510" s="745">
        <v>1.5</v>
      </c>
      <c r="U1510" s="701">
        <v>1</v>
      </c>
    </row>
    <row r="1511" spans="1:21" ht="14.4" customHeight="1" x14ac:dyDescent="0.3">
      <c r="A1511" s="661">
        <v>32</v>
      </c>
      <c r="B1511" s="662" t="s">
        <v>592</v>
      </c>
      <c r="C1511" s="662" t="s">
        <v>5111</v>
      </c>
      <c r="D1511" s="743" t="s">
        <v>7938</v>
      </c>
      <c r="E1511" s="744" t="s">
        <v>5122</v>
      </c>
      <c r="F1511" s="662" t="s">
        <v>5106</v>
      </c>
      <c r="G1511" s="662" t="s">
        <v>5157</v>
      </c>
      <c r="H1511" s="662" t="s">
        <v>2438</v>
      </c>
      <c r="I1511" s="662" t="s">
        <v>3061</v>
      </c>
      <c r="J1511" s="662" t="s">
        <v>2796</v>
      </c>
      <c r="K1511" s="662" t="s">
        <v>4879</v>
      </c>
      <c r="L1511" s="663">
        <v>154.36000000000001</v>
      </c>
      <c r="M1511" s="663">
        <v>3395.92</v>
      </c>
      <c r="N1511" s="662">
        <v>22</v>
      </c>
      <c r="O1511" s="745">
        <v>6</v>
      </c>
      <c r="P1511" s="663">
        <v>2469.7600000000002</v>
      </c>
      <c r="Q1511" s="678">
        <v>0.72727272727272729</v>
      </c>
      <c r="R1511" s="662">
        <v>16</v>
      </c>
      <c r="S1511" s="678">
        <v>0.72727272727272729</v>
      </c>
      <c r="T1511" s="745">
        <v>4</v>
      </c>
      <c r="U1511" s="701">
        <v>0.66666666666666663</v>
      </c>
    </row>
    <row r="1512" spans="1:21" ht="14.4" customHeight="1" x14ac:dyDescent="0.3">
      <c r="A1512" s="661">
        <v>32</v>
      </c>
      <c r="B1512" s="662" t="s">
        <v>592</v>
      </c>
      <c r="C1512" s="662" t="s">
        <v>5111</v>
      </c>
      <c r="D1512" s="743" t="s">
        <v>7938</v>
      </c>
      <c r="E1512" s="744" t="s">
        <v>5122</v>
      </c>
      <c r="F1512" s="662" t="s">
        <v>5106</v>
      </c>
      <c r="G1512" s="662" t="s">
        <v>5157</v>
      </c>
      <c r="H1512" s="662" t="s">
        <v>2438</v>
      </c>
      <c r="I1512" s="662" t="s">
        <v>4318</v>
      </c>
      <c r="J1512" s="662" t="s">
        <v>5044</v>
      </c>
      <c r="K1512" s="662" t="s">
        <v>4878</v>
      </c>
      <c r="L1512" s="663">
        <v>149.52000000000001</v>
      </c>
      <c r="M1512" s="663">
        <v>149.52000000000001</v>
      </c>
      <c r="N1512" s="662">
        <v>1</v>
      </c>
      <c r="O1512" s="745">
        <v>0.5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32</v>
      </c>
      <c r="B1513" s="662" t="s">
        <v>592</v>
      </c>
      <c r="C1513" s="662" t="s">
        <v>5111</v>
      </c>
      <c r="D1513" s="743" t="s">
        <v>7938</v>
      </c>
      <c r="E1513" s="744" t="s">
        <v>5122</v>
      </c>
      <c r="F1513" s="662" t="s">
        <v>5106</v>
      </c>
      <c r="G1513" s="662" t="s">
        <v>5777</v>
      </c>
      <c r="H1513" s="662" t="s">
        <v>593</v>
      </c>
      <c r="I1513" s="662" t="s">
        <v>5778</v>
      </c>
      <c r="J1513" s="662" t="s">
        <v>5779</v>
      </c>
      <c r="K1513" s="662" t="s">
        <v>5780</v>
      </c>
      <c r="L1513" s="663">
        <v>10277.59</v>
      </c>
      <c r="M1513" s="663">
        <v>801652.02</v>
      </c>
      <c r="N1513" s="662">
        <v>78</v>
      </c>
      <c r="O1513" s="745">
        <v>24</v>
      </c>
      <c r="P1513" s="663">
        <v>709153.71000000008</v>
      </c>
      <c r="Q1513" s="678">
        <v>0.88461538461538469</v>
      </c>
      <c r="R1513" s="662">
        <v>69</v>
      </c>
      <c r="S1513" s="678">
        <v>0.88461538461538458</v>
      </c>
      <c r="T1513" s="745">
        <v>20.5</v>
      </c>
      <c r="U1513" s="701">
        <v>0.85416666666666663</v>
      </c>
    </row>
    <row r="1514" spans="1:21" ht="14.4" customHeight="1" x14ac:dyDescent="0.3">
      <c r="A1514" s="661">
        <v>32</v>
      </c>
      <c r="B1514" s="662" t="s">
        <v>592</v>
      </c>
      <c r="C1514" s="662" t="s">
        <v>5111</v>
      </c>
      <c r="D1514" s="743" t="s">
        <v>7938</v>
      </c>
      <c r="E1514" s="744" t="s">
        <v>5122</v>
      </c>
      <c r="F1514" s="662" t="s">
        <v>5106</v>
      </c>
      <c r="G1514" s="662" t="s">
        <v>5777</v>
      </c>
      <c r="H1514" s="662" t="s">
        <v>593</v>
      </c>
      <c r="I1514" s="662" t="s">
        <v>5778</v>
      </c>
      <c r="J1514" s="662" t="s">
        <v>5779</v>
      </c>
      <c r="K1514" s="662" t="s">
        <v>5780</v>
      </c>
      <c r="L1514" s="663">
        <v>9989.3700000000008</v>
      </c>
      <c r="M1514" s="663">
        <v>589372.82999999984</v>
      </c>
      <c r="N1514" s="662">
        <v>59</v>
      </c>
      <c r="O1514" s="745">
        <v>22</v>
      </c>
      <c r="P1514" s="663">
        <v>529436.60999999987</v>
      </c>
      <c r="Q1514" s="678">
        <v>0.89830508474576276</v>
      </c>
      <c r="R1514" s="662">
        <v>53</v>
      </c>
      <c r="S1514" s="678">
        <v>0.89830508474576276</v>
      </c>
      <c r="T1514" s="745">
        <v>20</v>
      </c>
      <c r="U1514" s="701">
        <v>0.90909090909090906</v>
      </c>
    </row>
    <row r="1515" spans="1:21" ht="14.4" customHeight="1" x14ac:dyDescent="0.3">
      <c r="A1515" s="661">
        <v>32</v>
      </c>
      <c r="B1515" s="662" t="s">
        <v>592</v>
      </c>
      <c r="C1515" s="662" t="s">
        <v>5111</v>
      </c>
      <c r="D1515" s="743" t="s">
        <v>7938</v>
      </c>
      <c r="E1515" s="744" t="s">
        <v>5122</v>
      </c>
      <c r="F1515" s="662" t="s">
        <v>5106</v>
      </c>
      <c r="G1515" s="662" t="s">
        <v>5777</v>
      </c>
      <c r="H1515" s="662" t="s">
        <v>593</v>
      </c>
      <c r="I1515" s="662" t="s">
        <v>5781</v>
      </c>
      <c r="J1515" s="662" t="s">
        <v>5779</v>
      </c>
      <c r="K1515" s="662" t="s">
        <v>5780</v>
      </c>
      <c r="L1515" s="663">
        <v>10277.59</v>
      </c>
      <c r="M1515" s="663">
        <v>123331.08</v>
      </c>
      <c r="N1515" s="662">
        <v>12</v>
      </c>
      <c r="O1515" s="745">
        <v>3.5</v>
      </c>
      <c r="P1515" s="663">
        <v>123331.08</v>
      </c>
      <c r="Q1515" s="678">
        <v>1</v>
      </c>
      <c r="R1515" s="662">
        <v>12</v>
      </c>
      <c r="S1515" s="678">
        <v>1</v>
      </c>
      <c r="T1515" s="745">
        <v>3.5</v>
      </c>
      <c r="U1515" s="701">
        <v>1</v>
      </c>
    </row>
    <row r="1516" spans="1:21" ht="14.4" customHeight="1" x14ac:dyDescent="0.3">
      <c r="A1516" s="661">
        <v>32</v>
      </c>
      <c r="B1516" s="662" t="s">
        <v>592</v>
      </c>
      <c r="C1516" s="662" t="s">
        <v>5111</v>
      </c>
      <c r="D1516" s="743" t="s">
        <v>7938</v>
      </c>
      <c r="E1516" s="744" t="s">
        <v>5122</v>
      </c>
      <c r="F1516" s="662" t="s">
        <v>5106</v>
      </c>
      <c r="G1516" s="662" t="s">
        <v>5777</v>
      </c>
      <c r="H1516" s="662" t="s">
        <v>593</v>
      </c>
      <c r="I1516" s="662" t="s">
        <v>5781</v>
      </c>
      <c r="J1516" s="662" t="s">
        <v>5779</v>
      </c>
      <c r="K1516" s="662" t="s">
        <v>5780</v>
      </c>
      <c r="L1516" s="663">
        <v>9989.3700000000008</v>
      </c>
      <c r="M1516" s="663">
        <v>29968.11</v>
      </c>
      <c r="N1516" s="662">
        <v>3</v>
      </c>
      <c r="O1516" s="745">
        <v>1</v>
      </c>
      <c r="P1516" s="663">
        <v>29968.11</v>
      </c>
      <c r="Q1516" s="678">
        <v>1</v>
      </c>
      <c r="R1516" s="662">
        <v>3</v>
      </c>
      <c r="S1516" s="678">
        <v>1</v>
      </c>
      <c r="T1516" s="745">
        <v>1</v>
      </c>
      <c r="U1516" s="701">
        <v>1</v>
      </c>
    </row>
    <row r="1517" spans="1:21" ht="14.4" customHeight="1" x14ac:dyDescent="0.3">
      <c r="A1517" s="661">
        <v>32</v>
      </c>
      <c r="B1517" s="662" t="s">
        <v>592</v>
      </c>
      <c r="C1517" s="662" t="s">
        <v>5111</v>
      </c>
      <c r="D1517" s="743" t="s">
        <v>7938</v>
      </c>
      <c r="E1517" s="744" t="s">
        <v>5122</v>
      </c>
      <c r="F1517" s="662" t="s">
        <v>5106</v>
      </c>
      <c r="G1517" s="662" t="s">
        <v>6057</v>
      </c>
      <c r="H1517" s="662" t="s">
        <v>2438</v>
      </c>
      <c r="I1517" s="662" t="s">
        <v>3092</v>
      </c>
      <c r="J1517" s="662" t="s">
        <v>3093</v>
      </c>
      <c r="K1517" s="662" t="s">
        <v>3094</v>
      </c>
      <c r="L1517" s="663">
        <v>70.540000000000006</v>
      </c>
      <c r="M1517" s="663">
        <v>70.540000000000006</v>
      </c>
      <c r="N1517" s="662">
        <v>1</v>
      </c>
      <c r="O1517" s="745">
        <v>0.5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32</v>
      </c>
      <c r="B1518" s="662" t="s">
        <v>592</v>
      </c>
      <c r="C1518" s="662" t="s">
        <v>5111</v>
      </c>
      <c r="D1518" s="743" t="s">
        <v>7938</v>
      </c>
      <c r="E1518" s="744" t="s">
        <v>5122</v>
      </c>
      <c r="F1518" s="662" t="s">
        <v>5106</v>
      </c>
      <c r="G1518" s="662" t="s">
        <v>6057</v>
      </c>
      <c r="H1518" s="662" t="s">
        <v>2438</v>
      </c>
      <c r="I1518" s="662" t="s">
        <v>6235</v>
      </c>
      <c r="J1518" s="662" t="s">
        <v>3093</v>
      </c>
      <c r="K1518" s="662" t="s">
        <v>6236</v>
      </c>
      <c r="L1518" s="663">
        <v>141.09</v>
      </c>
      <c r="M1518" s="663">
        <v>141.09</v>
      </c>
      <c r="N1518" s="662">
        <v>1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32</v>
      </c>
      <c r="B1519" s="662" t="s">
        <v>592</v>
      </c>
      <c r="C1519" s="662" t="s">
        <v>5111</v>
      </c>
      <c r="D1519" s="743" t="s">
        <v>7938</v>
      </c>
      <c r="E1519" s="744" t="s">
        <v>5122</v>
      </c>
      <c r="F1519" s="662" t="s">
        <v>5106</v>
      </c>
      <c r="G1519" s="662" t="s">
        <v>6237</v>
      </c>
      <c r="H1519" s="662" t="s">
        <v>593</v>
      </c>
      <c r="I1519" s="662" t="s">
        <v>4292</v>
      </c>
      <c r="J1519" s="662" t="s">
        <v>4293</v>
      </c>
      <c r="K1519" s="662" t="s">
        <v>6238</v>
      </c>
      <c r="L1519" s="663">
        <v>64.12</v>
      </c>
      <c r="M1519" s="663">
        <v>64.12</v>
      </c>
      <c r="N1519" s="662">
        <v>1</v>
      </c>
      <c r="O1519" s="745">
        <v>1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32</v>
      </c>
      <c r="B1520" s="662" t="s">
        <v>592</v>
      </c>
      <c r="C1520" s="662" t="s">
        <v>5111</v>
      </c>
      <c r="D1520" s="743" t="s">
        <v>7938</v>
      </c>
      <c r="E1520" s="744" t="s">
        <v>5122</v>
      </c>
      <c r="F1520" s="662" t="s">
        <v>5106</v>
      </c>
      <c r="G1520" s="662" t="s">
        <v>5630</v>
      </c>
      <c r="H1520" s="662" t="s">
        <v>2438</v>
      </c>
      <c r="I1520" s="662" t="s">
        <v>6239</v>
      </c>
      <c r="J1520" s="662" t="s">
        <v>4136</v>
      </c>
      <c r="K1520" s="662" t="s">
        <v>2674</v>
      </c>
      <c r="L1520" s="663">
        <v>210.66</v>
      </c>
      <c r="M1520" s="663">
        <v>210.66</v>
      </c>
      <c r="N1520" s="662">
        <v>1</v>
      </c>
      <c r="O1520" s="745">
        <v>1</v>
      </c>
      <c r="P1520" s="663">
        <v>210.66</v>
      </c>
      <c r="Q1520" s="678">
        <v>1</v>
      </c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32</v>
      </c>
      <c r="B1521" s="662" t="s">
        <v>592</v>
      </c>
      <c r="C1521" s="662" t="s">
        <v>5111</v>
      </c>
      <c r="D1521" s="743" t="s">
        <v>7938</v>
      </c>
      <c r="E1521" s="744" t="s">
        <v>5122</v>
      </c>
      <c r="F1521" s="662" t="s">
        <v>5106</v>
      </c>
      <c r="G1521" s="662" t="s">
        <v>5630</v>
      </c>
      <c r="H1521" s="662" t="s">
        <v>2438</v>
      </c>
      <c r="I1521" s="662" t="s">
        <v>2511</v>
      </c>
      <c r="J1521" s="662" t="s">
        <v>2512</v>
      </c>
      <c r="K1521" s="662" t="s">
        <v>1270</v>
      </c>
      <c r="L1521" s="663">
        <v>35.11</v>
      </c>
      <c r="M1521" s="663">
        <v>175.55</v>
      </c>
      <c r="N1521" s="662">
        <v>5</v>
      </c>
      <c r="O1521" s="745">
        <v>1.5</v>
      </c>
      <c r="P1521" s="663">
        <v>175.55</v>
      </c>
      <c r="Q1521" s="678">
        <v>1</v>
      </c>
      <c r="R1521" s="662">
        <v>5</v>
      </c>
      <c r="S1521" s="678">
        <v>1</v>
      </c>
      <c r="T1521" s="745">
        <v>1.5</v>
      </c>
      <c r="U1521" s="701">
        <v>1</v>
      </c>
    </row>
    <row r="1522" spans="1:21" ht="14.4" customHeight="1" x14ac:dyDescent="0.3">
      <c r="A1522" s="661">
        <v>32</v>
      </c>
      <c r="B1522" s="662" t="s">
        <v>592</v>
      </c>
      <c r="C1522" s="662" t="s">
        <v>5111</v>
      </c>
      <c r="D1522" s="743" t="s">
        <v>7938</v>
      </c>
      <c r="E1522" s="744" t="s">
        <v>5122</v>
      </c>
      <c r="F1522" s="662" t="s">
        <v>5106</v>
      </c>
      <c r="G1522" s="662" t="s">
        <v>5630</v>
      </c>
      <c r="H1522" s="662" t="s">
        <v>2438</v>
      </c>
      <c r="I1522" s="662" t="s">
        <v>4135</v>
      </c>
      <c r="J1522" s="662" t="s">
        <v>4136</v>
      </c>
      <c r="K1522" s="662" t="s">
        <v>968</v>
      </c>
      <c r="L1522" s="663">
        <v>70.23</v>
      </c>
      <c r="M1522" s="663">
        <v>280.92</v>
      </c>
      <c r="N1522" s="662">
        <v>4</v>
      </c>
      <c r="O1522" s="745">
        <v>1</v>
      </c>
      <c r="P1522" s="663">
        <v>280.92</v>
      </c>
      <c r="Q1522" s="678">
        <v>1</v>
      </c>
      <c r="R1522" s="662">
        <v>4</v>
      </c>
      <c r="S1522" s="678">
        <v>1</v>
      </c>
      <c r="T1522" s="745">
        <v>1</v>
      </c>
      <c r="U1522" s="701">
        <v>1</v>
      </c>
    </row>
    <row r="1523" spans="1:21" ht="14.4" customHeight="1" x14ac:dyDescent="0.3">
      <c r="A1523" s="661">
        <v>32</v>
      </c>
      <c r="B1523" s="662" t="s">
        <v>592</v>
      </c>
      <c r="C1523" s="662" t="s">
        <v>5111</v>
      </c>
      <c r="D1523" s="743" t="s">
        <v>7938</v>
      </c>
      <c r="E1523" s="744" t="s">
        <v>5122</v>
      </c>
      <c r="F1523" s="662" t="s">
        <v>5106</v>
      </c>
      <c r="G1523" s="662" t="s">
        <v>5204</v>
      </c>
      <c r="H1523" s="662" t="s">
        <v>593</v>
      </c>
      <c r="I1523" s="662" t="s">
        <v>6240</v>
      </c>
      <c r="J1523" s="662" t="s">
        <v>5205</v>
      </c>
      <c r="K1523" s="662" t="s">
        <v>5206</v>
      </c>
      <c r="L1523" s="663">
        <v>0</v>
      </c>
      <c r="M1523" s="663">
        <v>0</v>
      </c>
      <c r="N1523" s="662">
        <v>2</v>
      </c>
      <c r="O1523" s="745">
        <v>2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32</v>
      </c>
      <c r="B1524" s="662" t="s">
        <v>592</v>
      </c>
      <c r="C1524" s="662" t="s">
        <v>5111</v>
      </c>
      <c r="D1524" s="743" t="s">
        <v>7938</v>
      </c>
      <c r="E1524" s="744" t="s">
        <v>5122</v>
      </c>
      <c r="F1524" s="662" t="s">
        <v>5106</v>
      </c>
      <c r="G1524" s="662" t="s">
        <v>5207</v>
      </c>
      <c r="H1524" s="662" t="s">
        <v>593</v>
      </c>
      <c r="I1524" s="662" t="s">
        <v>2934</v>
      </c>
      <c r="J1524" s="662" t="s">
        <v>2935</v>
      </c>
      <c r="K1524" s="662" t="s">
        <v>2788</v>
      </c>
      <c r="L1524" s="663">
        <v>170.52</v>
      </c>
      <c r="M1524" s="663">
        <v>341.04</v>
      </c>
      <c r="N1524" s="662">
        <v>2</v>
      </c>
      <c r="O1524" s="745">
        <v>0.5</v>
      </c>
      <c r="P1524" s="663">
        <v>341.04</v>
      </c>
      <c r="Q1524" s="678">
        <v>1</v>
      </c>
      <c r="R1524" s="662">
        <v>2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32</v>
      </c>
      <c r="B1525" s="662" t="s">
        <v>592</v>
      </c>
      <c r="C1525" s="662" t="s">
        <v>5111</v>
      </c>
      <c r="D1525" s="743" t="s">
        <v>7938</v>
      </c>
      <c r="E1525" s="744" t="s">
        <v>5122</v>
      </c>
      <c r="F1525" s="662" t="s">
        <v>5106</v>
      </c>
      <c r="G1525" s="662" t="s">
        <v>5207</v>
      </c>
      <c r="H1525" s="662" t="s">
        <v>593</v>
      </c>
      <c r="I1525" s="662" t="s">
        <v>5526</v>
      </c>
      <c r="J1525" s="662" t="s">
        <v>2935</v>
      </c>
      <c r="K1525" s="662" t="s">
        <v>2911</v>
      </c>
      <c r="L1525" s="663">
        <v>0</v>
      </c>
      <c r="M1525" s="663">
        <v>0</v>
      </c>
      <c r="N1525" s="662">
        <v>1</v>
      </c>
      <c r="O1525" s="745">
        <v>1</v>
      </c>
      <c r="P1525" s="663">
        <v>0</v>
      </c>
      <c r="Q1525" s="678"/>
      <c r="R1525" s="662">
        <v>1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32</v>
      </c>
      <c r="B1526" s="662" t="s">
        <v>592</v>
      </c>
      <c r="C1526" s="662" t="s">
        <v>5111</v>
      </c>
      <c r="D1526" s="743" t="s">
        <v>7938</v>
      </c>
      <c r="E1526" s="744" t="s">
        <v>5122</v>
      </c>
      <c r="F1526" s="662" t="s">
        <v>5106</v>
      </c>
      <c r="G1526" s="662" t="s">
        <v>5212</v>
      </c>
      <c r="H1526" s="662" t="s">
        <v>593</v>
      </c>
      <c r="I1526" s="662" t="s">
        <v>2938</v>
      </c>
      <c r="J1526" s="662" t="s">
        <v>2939</v>
      </c>
      <c r="K1526" s="662" t="s">
        <v>2788</v>
      </c>
      <c r="L1526" s="663">
        <v>66.819999999999993</v>
      </c>
      <c r="M1526" s="663">
        <v>66.819999999999993</v>
      </c>
      <c r="N1526" s="662">
        <v>1</v>
      </c>
      <c r="O1526" s="745">
        <v>0.5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32</v>
      </c>
      <c r="B1527" s="662" t="s">
        <v>592</v>
      </c>
      <c r="C1527" s="662" t="s">
        <v>5111</v>
      </c>
      <c r="D1527" s="743" t="s">
        <v>7938</v>
      </c>
      <c r="E1527" s="744" t="s">
        <v>5122</v>
      </c>
      <c r="F1527" s="662" t="s">
        <v>5106</v>
      </c>
      <c r="G1527" s="662" t="s">
        <v>5212</v>
      </c>
      <c r="H1527" s="662" t="s">
        <v>593</v>
      </c>
      <c r="I1527" s="662" t="s">
        <v>2938</v>
      </c>
      <c r="J1527" s="662" t="s">
        <v>2939</v>
      </c>
      <c r="K1527" s="662" t="s">
        <v>2788</v>
      </c>
      <c r="L1527" s="663">
        <v>78.33</v>
      </c>
      <c r="M1527" s="663">
        <v>704.96999999999991</v>
      </c>
      <c r="N1527" s="662">
        <v>9</v>
      </c>
      <c r="O1527" s="745">
        <v>3</v>
      </c>
      <c r="P1527" s="663">
        <v>548.30999999999995</v>
      </c>
      <c r="Q1527" s="678">
        <v>0.77777777777777779</v>
      </c>
      <c r="R1527" s="662">
        <v>7</v>
      </c>
      <c r="S1527" s="678">
        <v>0.77777777777777779</v>
      </c>
      <c r="T1527" s="745">
        <v>2.5</v>
      </c>
      <c r="U1527" s="701">
        <v>0.83333333333333337</v>
      </c>
    </row>
    <row r="1528" spans="1:21" ht="14.4" customHeight="1" x14ac:dyDescent="0.3">
      <c r="A1528" s="661">
        <v>32</v>
      </c>
      <c r="B1528" s="662" t="s">
        <v>592</v>
      </c>
      <c r="C1528" s="662" t="s">
        <v>5111</v>
      </c>
      <c r="D1528" s="743" t="s">
        <v>7938</v>
      </c>
      <c r="E1528" s="744" t="s">
        <v>5122</v>
      </c>
      <c r="F1528" s="662" t="s">
        <v>5106</v>
      </c>
      <c r="G1528" s="662" t="s">
        <v>5591</v>
      </c>
      <c r="H1528" s="662" t="s">
        <v>593</v>
      </c>
      <c r="I1528" s="662" t="s">
        <v>3400</v>
      </c>
      <c r="J1528" s="662" t="s">
        <v>3401</v>
      </c>
      <c r="K1528" s="662" t="s">
        <v>3402</v>
      </c>
      <c r="L1528" s="663">
        <v>0</v>
      </c>
      <c r="M1528" s="663">
        <v>0</v>
      </c>
      <c r="N1528" s="662">
        <v>3</v>
      </c>
      <c r="O1528" s="745">
        <v>1</v>
      </c>
      <c r="P1528" s="663">
        <v>0</v>
      </c>
      <c r="Q1528" s="678"/>
      <c r="R1528" s="662">
        <v>3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32</v>
      </c>
      <c r="B1529" s="662" t="s">
        <v>592</v>
      </c>
      <c r="C1529" s="662" t="s">
        <v>5111</v>
      </c>
      <c r="D1529" s="743" t="s">
        <v>7938</v>
      </c>
      <c r="E1529" s="744" t="s">
        <v>5122</v>
      </c>
      <c r="F1529" s="662" t="s">
        <v>5106</v>
      </c>
      <c r="G1529" s="662" t="s">
        <v>5384</v>
      </c>
      <c r="H1529" s="662" t="s">
        <v>593</v>
      </c>
      <c r="I1529" s="662" t="s">
        <v>2019</v>
      </c>
      <c r="J1529" s="662" t="s">
        <v>5385</v>
      </c>
      <c r="K1529" s="662" t="s">
        <v>5386</v>
      </c>
      <c r="L1529" s="663">
        <v>968.92</v>
      </c>
      <c r="M1529" s="663">
        <v>968.92</v>
      </c>
      <c r="N1529" s="662">
        <v>1</v>
      </c>
      <c r="O1529" s="745">
        <v>1</v>
      </c>
      <c r="P1529" s="663">
        <v>968.92</v>
      </c>
      <c r="Q1529" s="678">
        <v>1</v>
      </c>
      <c r="R1529" s="662">
        <v>1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32</v>
      </c>
      <c r="B1530" s="662" t="s">
        <v>592</v>
      </c>
      <c r="C1530" s="662" t="s">
        <v>5111</v>
      </c>
      <c r="D1530" s="743" t="s">
        <v>7938</v>
      </c>
      <c r="E1530" s="744" t="s">
        <v>5122</v>
      </c>
      <c r="F1530" s="662" t="s">
        <v>5106</v>
      </c>
      <c r="G1530" s="662" t="s">
        <v>5384</v>
      </c>
      <c r="H1530" s="662" t="s">
        <v>593</v>
      </c>
      <c r="I1530" s="662" t="s">
        <v>1793</v>
      </c>
      <c r="J1530" s="662" t="s">
        <v>1794</v>
      </c>
      <c r="K1530" s="662" t="s">
        <v>5498</v>
      </c>
      <c r="L1530" s="663">
        <v>1937.84</v>
      </c>
      <c r="M1530" s="663">
        <v>52321.679999999993</v>
      </c>
      <c r="N1530" s="662">
        <v>27</v>
      </c>
      <c r="O1530" s="745">
        <v>10</v>
      </c>
      <c r="P1530" s="663">
        <v>52321.679999999993</v>
      </c>
      <c r="Q1530" s="678">
        <v>1</v>
      </c>
      <c r="R1530" s="662">
        <v>27</v>
      </c>
      <c r="S1530" s="678">
        <v>1</v>
      </c>
      <c r="T1530" s="745">
        <v>10</v>
      </c>
      <c r="U1530" s="701">
        <v>1</v>
      </c>
    </row>
    <row r="1531" spans="1:21" ht="14.4" customHeight="1" x14ac:dyDescent="0.3">
      <c r="A1531" s="661">
        <v>32</v>
      </c>
      <c r="B1531" s="662" t="s">
        <v>592</v>
      </c>
      <c r="C1531" s="662" t="s">
        <v>5111</v>
      </c>
      <c r="D1531" s="743" t="s">
        <v>7938</v>
      </c>
      <c r="E1531" s="744" t="s">
        <v>5122</v>
      </c>
      <c r="F1531" s="662" t="s">
        <v>5106</v>
      </c>
      <c r="G1531" s="662" t="s">
        <v>5384</v>
      </c>
      <c r="H1531" s="662" t="s">
        <v>593</v>
      </c>
      <c r="I1531" s="662" t="s">
        <v>5697</v>
      </c>
      <c r="J1531" s="662" t="s">
        <v>5698</v>
      </c>
      <c r="K1531" s="662" t="s">
        <v>5498</v>
      </c>
      <c r="L1531" s="663">
        <v>1937.84</v>
      </c>
      <c r="M1531" s="663">
        <v>42632.479999999996</v>
      </c>
      <c r="N1531" s="662">
        <v>22</v>
      </c>
      <c r="O1531" s="745">
        <v>9</v>
      </c>
      <c r="P1531" s="663">
        <v>11627.039999999999</v>
      </c>
      <c r="Q1531" s="678">
        <v>0.27272727272727271</v>
      </c>
      <c r="R1531" s="662">
        <v>6</v>
      </c>
      <c r="S1531" s="678">
        <v>0.27272727272727271</v>
      </c>
      <c r="T1531" s="745">
        <v>2.5</v>
      </c>
      <c r="U1531" s="701">
        <v>0.27777777777777779</v>
      </c>
    </row>
    <row r="1532" spans="1:21" ht="14.4" customHeight="1" x14ac:dyDescent="0.3">
      <c r="A1532" s="661">
        <v>32</v>
      </c>
      <c r="B1532" s="662" t="s">
        <v>592</v>
      </c>
      <c r="C1532" s="662" t="s">
        <v>5111</v>
      </c>
      <c r="D1532" s="743" t="s">
        <v>7938</v>
      </c>
      <c r="E1532" s="744" t="s">
        <v>5122</v>
      </c>
      <c r="F1532" s="662" t="s">
        <v>5106</v>
      </c>
      <c r="G1532" s="662" t="s">
        <v>6241</v>
      </c>
      <c r="H1532" s="662" t="s">
        <v>593</v>
      </c>
      <c r="I1532" s="662" t="s">
        <v>6242</v>
      </c>
      <c r="J1532" s="662" t="s">
        <v>6243</v>
      </c>
      <c r="K1532" s="662" t="s">
        <v>5216</v>
      </c>
      <c r="L1532" s="663">
        <v>0</v>
      </c>
      <c r="M1532" s="663">
        <v>0</v>
      </c>
      <c r="N1532" s="662">
        <v>3</v>
      </c>
      <c r="O1532" s="745">
        <v>1</v>
      </c>
      <c r="P1532" s="663">
        <v>0</v>
      </c>
      <c r="Q1532" s="678"/>
      <c r="R1532" s="662">
        <v>3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32</v>
      </c>
      <c r="B1533" s="662" t="s">
        <v>592</v>
      </c>
      <c r="C1533" s="662" t="s">
        <v>5111</v>
      </c>
      <c r="D1533" s="743" t="s">
        <v>7938</v>
      </c>
      <c r="E1533" s="744" t="s">
        <v>5122</v>
      </c>
      <c r="F1533" s="662" t="s">
        <v>5106</v>
      </c>
      <c r="G1533" s="662" t="s">
        <v>5610</v>
      </c>
      <c r="H1533" s="662" t="s">
        <v>593</v>
      </c>
      <c r="I1533" s="662" t="s">
        <v>6244</v>
      </c>
      <c r="J1533" s="662" t="s">
        <v>841</v>
      </c>
      <c r="K1533" s="662" t="s">
        <v>2591</v>
      </c>
      <c r="L1533" s="663">
        <v>340.97</v>
      </c>
      <c r="M1533" s="663">
        <v>340.97</v>
      </c>
      <c r="N1533" s="662">
        <v>1</v>
      </c>
      <c r="O1533" s="745">
        <v>0.5</v>
      </c>
      <c r="P1533" s="663">
        <v>340.97</v>
      </c>
      <c r="Q1533" s="678">
        <v>1</v>
      </c>
      <c r="R1533" s="662">
        <v>1</v>
      </c>
      <c r="S1533" s="678">
        <v>1</v>
      </c>
      <c r="T1533" s="745">
        <v>0.5</v>
      </c>
      <c r="U1533" s="701">
        <v>1</v>
      </c>
    </row>
    <row r="1534" spans="1:21" ht="14.4" customHeight="1" x14ac:dyDescent="0.3">
      <c r="A1534" s="661">
        <v>32</v>
      </c>
      <c r="B1534" s="662" t="s">
        <v>592</v>
      </c>
      <c r="C1534" s="662" t="s">
        <v>5111</v>
      </c>
      <c r="D1534" s="743" t="s">
        <v>7938</v>
      </c>
      <c r="E1534" s="744" t="s">
        <v>5122</v>
      </c>
      <c r="F1534" s="662" t="s">
        <v>5106</v>
      </c>
      <c r="G1534" s="662" t="s">
        <v>5159</v>
      </c>
      <c r="H1534" s="662" t="s">
        <v>593</v>
      </c>
      <c r="I1534" s="662" t="s">
        <v>778</v>
      </c>
      <c r="J1534" s="662" t="s">
        <v>779</v>
      </c>
      <c r="K1534" s="662" t="s">
        <v>4806</v>
      </c>
      <c r="L1534" s="663">
        <v>110.28</v>
      </c>
      <c r="M1534" s="663">
        <v>220.56</v>
      </c>
      <c r="N1534" s="662">
        <v>2</v>
      </c>
      <c r="O1534" s="745">
        <v>0.5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32</v>
      </c>
      <c r="B1535" s="662" t="s">
        <v>592</v>
      </c>
      <c r="C1535" s="662" t="s">
        <v>5111</v>
      </c>
      <c r="D1535" s="743" t="s">
        <v>7938</v>
      </c>
      <c r="E1535" s="744" t="s">
        <v>5122</v>
      </c>
      <c r="F1535" s="662" t="s">
        <v>5106</v>
      </c>
      <c r="G1535" s="662" t="s">
        <v>5159</v>
      </c>
      <c r="H1535" s="662" t="s">
        <v>593</v>
      </c>
      <c r="I1535" s="662" t="s">
        <v>5812</v>
      </c>
      <c r="J1535" s="662" t="s">
        <v>779</v>
      </c>
      <c r="K1535" s="662" t="s">
        <v>4806</v>
      </c>
      <c r="L1535" s="663">
        <v>110.28</v>
      </c>
      <c r="M1535" s="663">
        <v>110.28</v>
      </c>
      <c r="N1535" s="662">
        <v>1</v>
      </c>
      <c r="O1535" s="745">
        <v>1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32</v>
      </c>
      <c r="B1536" s="662" t="s">
        <v>592</v>
      </c>
      <c r="C1536" s="662" t="s">
        <v>5111</v>
      </c>
      <c r="D1536" s="743" t="s">
        <v>7938</v>
      </c>
      <c r="E1536" s="744" t="s">
        <v>5122</v>
      </c>
      <c r="F1536" s="662" t="s">
        <v>5106</v>
      </c>
      <c r="G1536" s="662" t="s">
        <v>5220</v>
      </c>
      <c r="H1536" s="662" t="s">
        <v>593</v>
      </c>
      <c r="I1536" s="662" t="s">
        <v>1005</v>
      </c>
      <c r="J1536" s="662" t="s">
        <v>1086</v>
      </c>
      <c r="K1536" s="662" t="s">
        <v>5221</v>
      </c>
      <c r="L1536" s="663">
        <v>123.3</v>
      </c>
      <c r="M1536" s="663">
        <v>123.3</v>
      </c>
      <c r="N1536" s="662">
        <v>1</v>
      </c>
      <c r="O1536" s="745">
        <v>1</v>
      </c>
      <c r="P1536" s="663">
        <v>123.3</v>
      </c>
      <c r="Q1536" s="678">
        <v>1</v>
      </c>
      <c r="R1536" s="662">
        <v>1</v>
      </c>
      <c r="S1536" s="678">
        <v>1</v>
      </c>
      <c r="T1536" s="745">
        <v>1</v>
      </c>
      <c r="U1536" s="701">
        <v>1</v>
      </c>
    </row>
    <row r="1537" spans="1:21" ht="14.4" customHeight="1" x14ac:dyDescent="0.3">
      <c r="A1537" s="661">
        <v>32</v>
      </c>
      <c r="B1537" s="662" t="s">
        <v>592</v>
      </c>
      <c r="C1537" s="662" t="s">
        <v>5111</v>
      </c>
      <c r="D1537" s="743" t="s">
        <v>7938</v>
      </c>
      <c r="E1537" s="744" t="s">
        <v>5122</v>
      </c>
      <c r="F1537" s="662" t="s">
        <v>5106</v>
      </c>
      <c r="G1537" s="662" t="s">
        <v>5160</v>
      </c>
      <c r="H1537" s="662" t="s">
        <v>593</v>
      </c>
      <c r="I1537" s="662" t="s">
        <v>3159</v>
      </c>
      <c r="J1537" s="662" t="s">
        <v>3160</v>
      </c>
      <c r="K1537" s="662" t="s">
        <v>4933</v>
      </c>
      <c r="L1537" s="663">
        <v>2991.23</v>
      </c>
      <c r="M1537" s="663">
        <v>68798.290000000008</v>
      </c>
      <c r="N1537" s="662">
        <v>23</v>
      </c>
      <c r="O1537" s="745">
        <v>13</v>
      </c>
      <c r="P1537" s="663">
        <v>38885.990000000005</v>
      </c>
      <c r="Q1537" s="678">
        <v>0.56521739130434778</v>
      </c>
      <c r="R1537" s="662">
        <v>13</v>
      </c>
      <c r="S1537" s="678">
        <v>0.56521739130434778</v>
      </c>
      <c r="T1537" s="745">
        <v>7.5</v>
      </c>
      <c r="U1537" s="701">
        <v>0.57692307692307687</v>
      </c>
    </row>
    <row r="1538" spans="1:21" ht="14.4" customHeight="1" x14ac:dyDescent="0.3">
      <c r="A1538" s="661">
        <v>32</v>
      </c>
      <c r="B1538" s="662" t="s">
        <v>592</v>
      </c>
      <c r="C1538" s="662" t="s">
        <v>5111</v>
      </c>
      <c r="D1538" s="743" t="s">
        <v>7938</v>
      </c>
      <c r="E1538" s="744" t="s">
        <v>5122</v>
      </c>
      <c r="F1538" s="662" t="s">
        <v>5106</v>
      </c>
      <c r="G1538" s="662" t="s">
        <v>5160</v>
      </c>
      <c r="H1538" s="662" t="s">
        <v>593</v>
      </c>
      <c r="I1538" s="662" t="s">
        <v>5161</v>
      </c>
      <c r="J1538" s="662" t="s">
        <v>3160</v>
      </c>
      <c r="K1538" s="662" t="s">
        <v>5162</v>
      </c>
      <c r="L1538" s="663">
        <v>748.21</v>
      </c>
      <c r="M1538" s="663">
        <v>748.21</v>
      </c>
      <c r="N1538" s="662">
        <v>1</v>
      </c>
      <c r="O1538" s="745">
        <v>0.5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32</v>
      </c>
      <c r="B1539" s="662" t="s">
        <v>592</v>
      </c>
      <c r="C1539" s="662" t="s">
        <v>5111</v>
      </c>
      <c r="D1539" s="743" t="s">
        <v>7938</v>
      </c>
      <c r="E1539" s="744" t="s">
        <v>5122</v>
      </c>
      <c r="F1539" s="662" t="s">
        <v>5106</v>
      </c>
      <c r="G1539" s="662" t="s">
        <v>5231</v>
      </c>
      <c r="H1539" s="662" t="s">
        <v>593</v>
      </c>
      <c r="I1539" s="662" t="s">
        <v>5820</v>
      </c>
      <c r="J1539" s="662" t="s">
        <v>5424</v>
      </c>
      <c r="K1539" s="662" t="s">
        <v>5238</v>
      </c>
      <c r="L1539" s="663">
        <v>63.7</v>
      </c>
      <c r="M1539" s="663">
        <v>63.7</v>
      </c>
      <c r="N1539" s="662">
        <v>1</v>
      </c>
      <c r="O1539" s="745">
        <v>0.5</v>
      </c>
      <c r="P1539" s="663">
        <v>63.7</v>
      </c>
      <c r="Q1539" s="678">
        <v>1</v>
      </c>
      <c r="R1539" s="662">
        <v>1</v>
      </c>
      <c r="S1539" s="678">
        <v>1</v>
      </c>
      <c r="T1539" s="745">
        <v>0.5</v>
      </c>
      <c r="U1539" s="701">
        <v>1</v>
      </c>
    </row>
    <row r="1540" spans="1:21" ht="14.4" customHeight="1" x14ac:dyDescent="0.3">
      <c r="A1540" s="661">
        <v>32</v>
      </c>
      <c r="B1540" s="662" t="s">
        <v>592</v>
      </c>
      <c r="C1540" s="662" t="s">
        <v>5111</v>
      </c>
      <c r="D1540" s="743" t="s">
        <v>7938</v>
      </c>
      <c r="E1540" s="744" t="s">
        <v>5122</v>
      </c>
      <c r="F1540" s="662" t="s">
        <v>5106</v>
      </c>
      <c r="G1540" s="662" t="s">
        <v>5231</v>
      </c>
      <c r="H1540" s="662" t="s">
        <v>593</v>
      </c>
      <c r="I1540" s="662" t="s">
        <v>1074</v>
      </c>
      <c r="J1540" s="662" t="s">
        <v>5236</v>
      </c>
      <c r="K1540" s="662" t="s">
        <v>5238</v>
      </c>
      <c r="L1540" s="663">
        <v>63.7</v>
      </c>
      <c r="M1540" s="663">
        <v>127.4</v>
      </c>
      <c r="N1540" s="662">
        <v>2</v>
      </c>
      <c r="O1540" s="745">
        <v>1</v>
      </c>
      <c r="P1540" s="663">
        <v>63.7</v>
      </c>
      <c r="Q1540" s="678">
        <v>0.5</v>
      </c>
      <c r="R1540" s="662">
        <v>1</v>
      </c>
      <c r="S1540" s="678">
        <v>0.5</v>
      </c>
      <c r="T1540" s="745">
        <v>0.5</v>
      </c>
      <c r="U1540" s="701">
        <v>0.5</v>
      </c>
    </row>
    <row r="1541" spans="1:21" ht="14.4" customHeight="1" x14ac:dyDescent="0.3">
      <c r="A1541" s="661">
        <v>32</v>
      </c>
      <c r="B1541" s="662" t="s">
        <v>592</v>
      </c>
      <c r="C1541" s="662" t="s">
        <v>5111</v>
      </c>
      <c r="D1541" s="743" t="s">
        <v>7938</v>
      </c>
      <c r="E1541" s="744" t="s">
        <v>5122</v>
      </c>
      <c r="F1541" s="662" t="s">
        <v>5106</v>
      </c>
      <c r="G1541" s="662" t="s">
        <v>5239</v>
      </c>
      <c r="H1541" s="662" t="s">
        <v>593</v>
      </c>
      <c r="I1541" s="662" t="s">
        <v>963</v>
      </c>
      <c r="J1541" s="662" t="s">
        <v>964</v>
      </c>
      <c r="K1541" s="662" t="s">
        <v>5240</v>
      </c>
      <c r="L1541" s="663">
        <v>156.77000000000001</v>
      </c>
      <c r="M1541" s="663">
        <v>1254.1600000000001</v>
      </c>
      <c r="N1541" s="662">
        <v>8</v>
      </c>
      <c r="O1541" s="745">
        <v>3.5</v>
      </c>
      <c r="P1541" s="663">
        <v>1097.3900000000001</v>
      </c>
      <c r="Q1541" s="678">
        <v>0.875</v>
      </c>
      <c r="R1541" s="662">
        <v>7</v>
      </c>
      <c r="S1541" s="678">
        <v>0.875</v>
      </c>
      <c r="T1541" s="745">
        <v>3</v>
      </c>
      <c r="U1541" s="701">
        <v>0.8571428571428571</v>
      </c>
    </row>
    <row r="1542" spans="1:21" ht="14.4" customHeight="1" x14ac:dyDescent="0.3">
      <c r="A1542" s="661">
        <v>32</v>
      </c>
      <c r="B1542" s="662" t="s">
        <v>592</v>
      </c>
      <c r="C1542" s="662" t="s">
        <v>5111</v>
      </c>
      <c r="D1542" s="743" t="s">
        <v>7938</v>
      </c>
      <c r="E1542" s="744" t="s">
        <v>5122</v>
      </c>
      <c r="F1542" s="662" t="s">
        <v>5106</v>
      </c>
      <c r="G1542" s="662" t="s">
        <v>5239</v>
      </c>
      <c r="H1542" s="662" t="s">
        <v>593</v>
      </c>
      <c r="I1542" s="662" t="s">
        <v>963</v>
      </c>
      <c r="J1542" s="662" t="s">
        <v>964</v>
      </c>
      <c r="K1542" s="662" t="s">
        <v>5240</v>
      </c>
      <c r="L1542" s="663">
        <v>107.27</v>
      </c>
      <c r="M1542" s="663">
        <v>321.81</v>
      </c>
      <c r="N1542" s="662">
        <v>3</v>
      </c>
      <c r="O1542" s="745">
        <v>2</v>
      </c>
      <c r="P1542" s="663">
        <v>107.27</v>
      </c>
      <c r="Q1542" s="678">
        <v>0.33333333333333331</v>
      </c>
      <c r="R1542" s="662">
        <v>1</v>
      </c>
      <c r="S1542" s="678">
        <v>0.33333333333333331</v>
      </c>
      <c r="T1542" s="745">
        <v>1</v>
      </c>
      <c r="U1542" s="701">
        <v>0.5</v>
      </c>
    </row>
    <row r="1543" spans="1:21" ht="14.4" customHeight="1" x14ac:dyDescent="0.3">
      <c r="A1543" s="661">
        <v>32</v>
      </c>
      <c r="B1543" s="662" t="s">
        <v>592</v>
      </c>
      <c r="C1543" s="662" t="s">
        <v>5111</v>
      </c>
      <c r="D1543" s="743" t="s">
        <v>7938</v>
      </c>
      <c r="E1543" s="744" t="s">
        <v>5122</v>
      </c>
      <c r="F1543" s="662" t="s">
        <v>5106</v>
      </c>
      <c r="G1543" s="662" t="s">
        <v>5244</v>
      </c>
      <c r="H1543" s="662" t="s">
        <v>593</v>
      </c>
      <c r="I1543" s="662" t="s">
        <v>1283</v>
      </c>
      <c r="J1543" s="662" t="s">
        <v>1284</v>
      </c>
      <c r="K1543" s="662" t="s">
        <v>5245</v>
      </c>
      <c r="L1543" s="663">
        <v>420.07</v>
      </c>
      <c r="M1543" s="663">
        <v>32765.459999999985</v>
      </c>
      <c r="N1543" s="662">
        <v>78</v>
      </c>
      <c r="O1543" s="745">
        <v>55.5</v>
      </c>
      <c r="P1543" s="663">
        <v>24784.129999999986</v>
      </c>
      <c r="Q1543" s="678">
        <v>0.75641025641025639</v>
      </c>
      <c r="R1543" s="662">
        <v>59</v>
      </c>
      <c r="S1543" s="678">
        <v>0.75641025641025639</v>
      </c>
      <c r="T1543" s="745">
        <v>42</v>
      </c>
      <c r="U1543" s="701">
        <v>0.7567567567567568</v>
      </c>
    </row>
    <row r="1544" spans="1:21" ht="14.4" customHeight="1" x14ac:dyDescent="0.3">
      <c r="A1544" s="661">
        <v>32</v>
      </c>
      <c r="B1544" s="662" t="s">
        <v>592</v>
      </c>
      <c r="C1544" s="662" t="s">
        <v>5111</v>
      </c>
      <c r="D1544" s="743" t="s">
        <v>7938</v>
      </c>
      <c r="E1544" s="744" t="s">
        <v>5122</v>
      </c>
      <c r="F1544" s="662" t="s">
        <v>5106</v>
      </c>
      <c r="G1544" s="662" t="s">
        <v>5166</v>
      </c>
      <c r="H1544" s="662" t="s">
        <v>593</v>
      </c>
      <c r="I1544" s="662" t="s">
        <v>1138</v>
      </c>
      <c r="J1544" s="662" t="s">
        <v>1139</v>
      </c>
      <c r="K1544" s="662" t="s">
        <v>1140</v>
      </c>
      <c r="L1544" s="663">
        <v>33</v>
      </c>
      <c r="M1544" s="663">
        <v>99</v>
      </c>
      <c r="N1544" s="662">
        <v>3</v>
      </c>
      <c r="O1544" s="745">
        <v>2</v>
      </c>
      <c r="P1544" s="663">
        <v>99</v>
      </c>
      <c r="Q1544" s="678">
        <v>1</v>
      </c>
      <c r="R1544" s="662">
        <v>3</v>
      </c>
      <c r="S1544" s="678">
        <v>1</v>
      </c>
      <c r="T1544" s="745">
        <v>2</v>
      </c>
      <c r="U1544" s="701">
        <v>1</v>
      </c>
    </row>
    <row r="1545" spans="1:21" ht="14.4" customHeight="1" x14ac:dyDescent="0.3">
      <c r="A1545" s="661">
        <v>32</v>
      </c>
      <c r="B1545" s="662" t="s">
        <v>592</v>
      </c>
      <c r="C1545" s="662" t="s">
        <v>5111</v>
      </c>
      <c r="D1545" s="743" t="s">
        <v>7938</v>
      </c>
      <c r="E1545" s="744" t="s">
        <v>5122</v>
      </c>
      <c r="F1545" s="662" t="s">
        <v>5106</v>
      </c>
      <c r="G1545" s="662" t="s">
        <v>5166</v>
      </c>
      <c r="H1545" s="662" t="s">
        <v>593</v>
      </c>
      <c r="I1545" s="662" t="s">
        <v>5246</v>
      </c>
      <c r="J1545" s="662" t="s">
        <v>811</v>
      </c>
      <c r="K1545" s="662" t="s">
        <v>5247</v>
      </c>
      <c r="L1545" s="663">
        <v>0</v>
      </c>
      <c r="M1545" s="663">
        <v>0</v>
      </c>
      <c r="N1545" s="662">
        <v>1</v>
      </c>
      <c r="O1545" s="745">
        <v>1</v>
      </c>
      <c r="P1545" s="663">
        <v>0</v>
      </c>
      <c r="Q1545" s="678"/>
      <c r="R1545" s="662">
        <v>1</v>
      </c>
      <c r="S1545" s="678">
        <v>1</v>
      </c>
      <c r="T1545" s="745">
        <v>1</v>
      </c>
      <c r="U1545" s="701">
        <v>1</v>
      </c>
    </row>
    <row r="1546" spans="1:21" ht="14.4" customHeight="1" x14ac:dyDescent="0.3">
      <c r="A1546" s="661">
        <v>32</v>
      </c>
      <c r="B1546" s="662" t="s">
        <v>592</v>
      </c>
      <c r="C1546" s="662" t="s">
        <v>5111</v>
      </c>
      <c r="D1546" s="743" t="s">
        <v>7938</v>
      </c>
      <c r="E1546" s="744" t="s">
        <v>5122</v>
      </c>
      <c r="F1546" s="662" t="s">
        <v>5106</v>
      </c>
      <c r="G1546" s="662" t="s">
        <v>5166</v>
      </c>
      <c r="H1546" s="662" t="s">
        <v>593</v>
      </c>
      <c r="I1546" s="662" t="s">
        <v>810</v>
      </c>
      <c r="J1546" s="662" t="s">
        <v>811</v>
      </c>
      <c r="K1546" s="662" t="s">
        <v>5352</v>
      </c>
      <c r="L1546" s="663">
        <v>55.01</v>
      </c>
      <c r="M1546" s="663">
        <v>110.02</v>
      </c>
      <c r="N1546" s="662">
        <v>2</v>
      </c>
      <c r="O1546" s="745">
        <v>1</v>
      </c>
      <c r="P1546" s="663">
        <v>110.02</v>
      </c>
      <c r="Q1546" s="678">
        <v>1</v>
      </c>
      <c r="R1546" s="662">
        <v>2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32</v>
      </c>
      <c r="B1547" s="662" t="s">
        <v>592</v>
      </c>
      <c r="C1547" s="662" t="s">
        <v>5111</v>
      </c>
      <c r="D1547" s="743" t="s">
        <v>7938</v>
      </c>
      <c r="E1547" s="744" t="s">
        <v>5122</v>
      </c>
      <c r="F1547" s="662" t="s">
        <v>5106</v>
      </c>
      <c r="G1547" s="662" t="s">
        <v>5166</v>
      </c>
      <c r="H1547" s="662" t="s">
        <v>593</v>
      </c>
      <c r="I1547" s="662" t="s">
        <v>5353</v>
      </c>
      <c r="J1547" s="662" t="s">
        <v>1139</v>
      </c>
      <c r="K1547" s="662" t="s">
        <v>1140</v>
      </c>
      <c r="L1547" s="663">
        <v>33</v>
      </c>
      <c r="M1547" s="663">
        <v>33</v>
      </c>
      <c r="N1547" s="662">
        <v>1</v>
      </c>
      <c r="O1547" s="745">
        <v>0.5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32</v>
      </c>
      <c r="B1548" s="662" t="s">
        <v>592</v>
      </c>
      <c r="C1548" s="662" t="s">
        <v>5111</v>
      </c>
      <c r="D1548" s="743" t="s">
        <v>7938</v>
      </c>
      <c r="E1548" s="744" t="s">
        <v>5122</v>
      </c>
      <c r="F1548" s="662" t="s">
        <v>5106</v>
      </c>
      <c r="G1548" s="662" t="s">
        <v>6114</v>
      </c>
      <c r="H1548" s="662" t="s">
        <v>593</v>
      </c>
      <c r="I1548" s="662" t="s">
        <v>3527</v>
      </c>
      <c r="J1548" s="662" t="s">
        <v>3528</v>
      </c>
      <c r="K1548" s="662" t="s">
        <v>4828</v>
      </c>
      <c r="L1548" s="663">
        <v>0</v>
      </c>
      <c r="M1548" s="663">
        <v>0</v>
      </c>
      <c r="N1548" s="662">
        <v>3</v>
      </c>
      <c r="O1548" s="745">
        <v>1</v>
      </c>
      <c r="P1548" s="663">
        <v>0</v>
      </c>
      <c r="Q1548" s="678"/>
      <c r="R1548" s="662">
        <v>3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32</v>
      </c>
      <c r="B1549" s="662" t="s">
        <v>592</v>
      </c>
      <c r="C1549" s="662" t="s">
        <v>5111</v>
      </c>
      <c r="D1549" s="743" t="s">
        <v>7938</v>
      </c>
      <c r="E1549" s="744" t="s">
        <v>5122</v>
      </c>
      <c r="F1549" s="662" t="s">
        <v>5106</v>
      </c>
      <c r="G1549" s="662" t="s">
        <v>5701</v>
      </c>
      <c r="H1549" s="662" t="s">
        <v>2438</v>
      </c>
      <c r="I1549" s="662" t="s">
        <v>2814</v>
      </c>
      <c r="J1549" s="662" t="s">
        <v>4948</v>
      </c>
      <c r="K1549" s="662" t="s">
        <v>4949</v>
      </c>
      <c r="L1549" s="663">
        <v>2179.9299999999998</v>
      </c>
      <c r="M1549" s="663">
        <v>196193.69999999998</v>
      </c>
      <c r="N1549" s="662">
        <v>90</v>
      </c>
      <c r="O1549" s="745">
        <v>17.5</v>
      </c>
      <c r="P1549" s="663">
        <v>196193.69999999998</v>
      </c>
      <c r="Q1549" s="678">
        <v>1</v>
      </c>
      <c r="R1549" s="662">
        <v>90</v>
      </c>
      <c r="S1549" s="678">
        <v>1</v>
      </c>
      <c r="T1549" s="745">
        <v>17.5</v>
      </c>
      <c r="U1549" s="701">
        <v>1</v>
      </c>
    </row>
    <row r="1550" spans="1:21" ht="14.4" customHeight="1" x14ac:dyDescent="0.3">
      <c r="A1550" s="661">
        <v>32</v>
      </c>
      <c r="B1550" s="662" t="s">
        <v>592</v>
      </c>
      <c r="C1550" s="662" t="s">
        <v>5111</v>
      </c>
      <c r="D1550" s="743" t="s">
        <v>7938</v>
      </c>
      <c r="E1550" s="744" t="s">
        <v>5122</v>
      </c>
      <c r="F1550" s="662" t="s">
        <v>5106</v>
      </c>
      <c r="G1550" s="662" t="s">
        <v>5248</v>
      </c>
      <c r="H1550" s="662" t="s">
        <v>593</v>
      </c>
      <c r="I1550" s="662" t="s">
        <v>3186</v>
      </c>
      <c r="J1550" s="662" t="s">
        <v>3187</v>
      </c>
      <c r="K1550" s="662" t="s">
        <v>4933</v>
      </c>
      <c r="L1550" s="663">
        <v>879.21</v>
      </c>
      <c r="M1550" s="663">
        <v>879.21</v>
      </c>
      <c r="N1550" s="662">
        <v>1</v>
      </c>
      <c r="O1550" s="745">
        <v>1</v>
      </c>
      <c r="P1550" s="663">
        <v>879.21</v>
      </c>
      <c r="Q1550" s="678">
        <v>1</v>
      </c>
      <c r="R1550" s="662">
        <v>1</v>
      </c>
      <c r="S1550" s="678">
        <v>1</v>
      </c>
      <c r="T1550" s="745">
        <v>1</v>
      </c>
      <c r="U1550" s="701">
        <v>1</v>
      </c>
    </row>
    <row r="1551" spans="1:21" ht="14.4" customHeight="1" x14ac:dyDescent="0.3">
      <c r="A1551" s="661">
        <v>32</v>
      </c>
      <c r="B1551" s="662" t="s">
        <v>592</v>
      </c>
      <c r="C1551" s="662" t="s">
        <v>5111</v>
      </c>
      <c r="D1551" s="743" t="s">
        <v>7938</v>
      </c>
      <c r="E1551" s="744" t="s">
        <v>5122</v>
      </c>
      <c r="F1551" s="662" t="s">
        <v>5106</v>
      </c>
      <c r="G1551" s="662" t="s">
        <v>5249</v>
      </c>
      <c r="H1551" s="662" t="s">
        <v>593</v>
      </c>
      <c r="I1551" s="662" t="s">
        <v>5250</v>
      </c>
      <c r="J1551" s="662" t="s">
        <v>5251</v>
      </c>
      <c r="K1551" s="662"/>
      <c r="L1551" s="663">
        <v>0</v>
      </c>
      <c r="M1551" s="663">
        <v>0</v>
      </c>
      <c r="N1551" s="662">
        <v>3</v>
      </c>
      <c r="O1551" s="745">
        <v>1</v>
      </c>
      <c r="P1551" s="663">
        <v>0</v>
      </c>
      <c r="Q1551" s="678"/>
      <c r="R1551" s="662">
        <v>3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32</v>
      </c>
      <c r="B1552" s="662" t="s">
        <v>592</v>
      </c>
      <c r="C1552" s="662" t="s">
        <v>5111</v>
      </c>
      <c r="D1552" s="743" t="s">
        <v>7938</v>
      </c>
      <c r="E1552" s="744" t="s">
        <v>5122</v>
      </c>
      <c r="F1552" s="662" t="s">
        <v>5106</v>
      </c>
      <c r="G1552" s="662" t="s">
        <v>5847</v>
      </c>
      <c r="H1552" s="662" t="s">
        <v>593</v>
      </c>
      <c r="I1552" s="662" t="s">
        <v>2918</v>
      </c>
      <c r="J1552" s="662" t="s">
        <v>2919</v>
      </c>
      <c r="K1552" s="662" t="s">
        <v>5848</v>
      </c>
      <c r="L1552" s="663">
        <v>48.09</v>
      </c>
      <c r="M1552" s="663">
        <v>48.09</v>
      </c>
      <c r="N1552" s="662">
        <v>1</v>
      </c>
      <c r="O1552" s="745">
        <v>0.5</v>
      </c>
      <c r="P1552" s="663">
        <v>48.09</v>
      </c>
      <c r="Q1552" s="678">
        <v>1</v>
      </c>
      <c r="R1552" s="662">
        <v>1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32</v>
      </c>
      <c r="B1553" s="662" t="s">
        <v>592</v>
      </c>
      <c r="C1553" s="662" t="s">
        <v>5111</v>
      </c>
      <c r="D1553" s="743" t="s">
        <v>7938</v>
      </c>
      <c r="E1553" s="744" t="s">
        <v>5122</v>
      </c>
      <c r="F1553" s="662" t="s">
        <v>5106</v>
      </c>
      <c r="G1553" s="662" t="s">
        <v>5847</v>
      </c>
      <c r="H1553" s="662" t="s">
        <v>593</v>
      </c>
      <c r="I1553" s="662" t="s">
        <v>3000</v>
      </c>
      <c r="J1553" s="662" t="s">
        <v>2919</v>
      </c>
      <c r="K1553" s="662" t="s">
        <v>6245</v>
      </c>
      <c r="L1553" s="663">
        <v>13.89</v>
      </c>
      <c r="M1553" s="663">
        <v>13.89</v>
      </c>
      <c r="N1553" s="662">
        <v>1</v>
      </c>
      <c r="O1553" s="745">
        <v>1</v>
      </c>
      <c r="P1553" s="663">
        <v>13.89</v>
      </c>
      <c r="Q1553" s="678">
        <v>1</v>
      </c>
      <c r="R1553" s="662">
        <v>1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32</v>
      </c>
      <c r="B1554" s="662" t="s">
        <v>592</v>
      </c>
      <c r="C1554" s="662" t="s">
        <v>5111</v>
      </c>
      <c r="D1554" s="743" t="s">
        <v>7938</v>
      </c>
      <c r="E1554" s="744" t="s">
        <v>5122</v>
      </c>
      <c r="F1554" s="662" t="s">
        <v>5106</v>
      </c>
      <c r="G1554" s="662" t="s">
        <v>5847</v>
      </c>
      <c r="H1554" s="662" t="s">
        <v>593</v>
      </c>
      <c r="I1554" s="662" t="s">
        <v>6246</v>
      </c>
      <c r="J1554" s="662" t="s">
        <v>3012</v>
      </c>
      <c r="K1554" s="662" t="s">
        <v>6247</v>
      </c>
      <c r="L1554" s="663">
        <v>0</v>
      </c>
      <c r="M1554" s="663">
        <v>0</v>
      </c>
      <c r="N1554" s="662">
        <v>1</v>
      </c>
      <c r="O1554" s="745">
        <v>1</v>
      </c>
      <c r="P1554" s="663">
        <v>0</v>
      </c>
      <c r="Q1554" s="678"/>
      <c r="R1554" s="662">
        <v>1</v>
      </c>
      <c r="S1554" s="678">
        <v>1</v>
      </c>
      <c r="T1554" s="745">
        <v>1</v>
      </c>
      <c r="U1554" s="701">
        <v>1</v>
      </c>
    </row>
    <row r="1555" spans="1:21" ht="14.4" customHeight="1" x14ac:dyDescent="0.3">
      <c r="A1555" s="661">
        <v>32</v>
      </c>
      <c r="B1555" s="662" t="s">
        <v>592</v>
      </c>
      <c r="C1555" s="662" t="s">
        <v>5111</v>
      </c>
      <c r="D1555" s="743" t="s">
        <v>7938</v>
      </c>
      <c r="E1555" s="744" t="s">
        <v>5122</v>
      </c>
      <c r="F1555" s="662" t="s">
        <v>5106</v>
      </c>
      <c r="G1555" s="662" t="s">
        <v>5252</v>
      </c>
      <c r="H1555" s="662" t="s">
        <v>593</v>
      </c>
      <c r="I1555" s="662" t="s">
        <v>1126</v>
      </c>
      <c r="J1555" s="662" t="s">
        <v>1127</v>
      </c>
      <c r="K1555" s="662" t="s">
        <v>5253</v>
      </c>
      <c r="L1555" s="663">
        <v>0</v>
      </c>
      <c r="M1555" s="663">
        <v>0</v>
      </c>
      <c r="N1555" s="662">
        <v>2</v>
      </c>
      <c r="O1555" s="745">
        <v>1.5</v>
      </c>
      <c r="P1555" s="663">
        <v>0</v>
      </c>
      <c r="Q1555" s="678"/>
      <c r="R1555" s="662">
        <v>1</v>
      </c>
      <c r="S1555" s="678">
        <v>0.5</v>
      </c>
      <c r="T1555" s="745">
        <v>0.5</v>
      </c>
      <c r="U1555" s="701">
        <v>0.33333333333333331</v>
      </c>
    </row>
    <row r="1556" spans="1:21" ht="14.4" customHeight="1" x14ac:dyDescent="0.3">
      <c r="A1556" s="661">
        <v>32</v>
      </c>
      <c r="B1556" s="662" t="s">
        <v>592</v>
      </c>
      <c r="C1556" s="662" t="s">
        <v>5111</v>
      </c>
      <c r="D1556" s="743" t="s">
        <v>7938</v>
      </c>
      <c r="E1556" s="744" t="s">
        <v>5122</v>
      </c>
      <c r="F1556" s="662" t="s">
        <v>5106</v>
      </c>
      <c r="G1556" s="662" t="s">
        <v>5262</v>
      </c>
      <c r="H1556" s="662" t="s">
        <v>593</v>
      </c>
      <c r="I1556" s="662" t="s">
        <v>6248</v>
      </c>
      <c r="J1556" s="662" t="s">
        <v>2963</v>
      </c>
      <c r="K1556" s="662" t="s">
        <v>6249</v>
      </c>
      <c r="L1556" s="663">
        <v>0</v>
      </c>
      <c r="M1556" s="663">
        <v>0</v>
      </c>
      <c r="N1556" s="662">
        <v>1</v>
      </c>
      <c r="O1556" s="745">
        <v>1</v>
      </c>
      <c r="P1556" s="663">
        <v>0</v>
      </c>
      <c r="Q1556" s="678"/>
      <c r="R1556" s="662">
        <v>1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32</v>
      </c>
      <c r="B1557" s="662" t="s">
        <v>592</v>
      </c>
      <c r="C1557" s="662" t="s">
        <v>5111</v>
      </c>
      <c r="D1557" s="743" t="s">
        <v>7938</v>
      </c>
      <c r="E1557" s="744" t="s">
        <v>5122</v>
      </c>
      <c r="F1557" s="662" t="s">
        <v>5106</v>
      </c>
      <c r="G1557" s="662" t="s">
        <v>5262</v>
      </c>
      <c r="H1557" s="662" t="s">
        <v>593</v>
      </c>
      <c r="I1557" s="662" t="s">
        <v>2941</v>
      </c>
      <c r="J1557" s="662" t="s">
        <v>2942</v>
      </c>
      <c r="K1557" s="662" t="s">
        <v>2911</v>
      </c>
      <c r="L1557" s="663">
        <v>111.72</v>
      </c>
      <c r="M1557" s="663">
        <v>446.88</v>
      </c>
      <c r="N1557" s="662">
        <v>4</v>
      </c>
      <c r="O1557" s="745">
        <v>1.5</v>
      </c>
      <c r="P1557" s="663">
        <v>446.88</v>
      </c>
      <c r="Q1557" s="678">
        <v>1</v>
      </c>
      <c r="R1557" s="662">
        <v>4</v>
      </c>
      <c r="S1557" s="678">
        <v>1</v>
      </c>
      <c r="T1557" s="745">
        <v>1.5</v>
      </c>
      <c r="U1557" s="701">
        <v>1</v>
      </c>
    </row>
    <row r="1558" spans="1:21" ht="14.4" customHeight="1" x14ac:dyDescent="0.3">
      <c r="A1558" s="661">
        <v>32</v>
      </c>
      <c r="B1558" s="662" t="s">
        <v>592</v>
      </c>
      <c r="C1558" s="662" t="s">
        <v>5111</v>
      </c>
      <c r="D1558" s="743" t="s">
        <v>7938</v>
      </c>
      <c r="E1558" s="744" t="s">
        <v>5122</v>
      </c>
      <c r="F1558" s="662" t="s">
        <v>5106</v>
      </c>
      <c r="G1558" s="662" t="s">
        <v>5262</v>
      </c>
      <c r="H1558" s="662" t="s">
        <v>593</v>
      </c>
      <c r="I1558" s="662" t="s">
        <v>2941</v>
      </c>
      <c r="J1558" s="662" t="s">
        <v>2942</v>
      </c>
      <c r="K1558" s="662" t="s">
        <v>2911</v>
      </c>
      <c r="L1558" s="663">
        <v>98.75</v>
      </c>
      <c r="M1558" s="663">
        <v>98.75</v>
      </c>
      <c r="N1558" s="662">
        <v>1</v>
      </c>
      <c r="O1558" s="745">
        <v>0.5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32</v>
      </c>
      <c r="B1559" s="662" t="s">
        <v>592</v>
      </c>
      <c r="C1559" s="662" t="s">
        <v>5111</v>
      </c>
      <c r="D1559" s="743" t="s">
        <v>7938</v>
      </c>
      <c r="E1559" s="744" t="s">
        <v>5122</v>
      </c>
      <c r="F1559" s="662" t="s">
        <v>5106</v>
      </c>
      <c r="G1559" s="662" t="s">
        <v>5262</v>
      </c>
      <c r="H1559" s="662" t="s">
        <v>593</v>
      </c>
      <c r="I1559" s="662" t="s">
        <v>6250</v>
      </c>
      <c r="J1559" s="662" t="s">
        <v>6251</v>
      </c>
      <c r="K1559" s="662" t="s">
        <v>5748</v>
      </c>
      <c r="L1559" s="663">
        <v>83.79</v>
      </c>
      <c r="M1559" s="663">
        <v>83.79</v>
      </c>
      <c r="N1559" s="662">
        <v>1</v>
      </c>
      <c r="O1559" s="745">
        <v>1</v>
      </c>
      <c r="P1559" s="663">
        <v>83.79</v>
      </c>
      <c r="Q1559" s="678">
        <v>1</v>
      </c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32</v>
      </c>
      <c r="B1560" s="662" t="s">
        <v>592</v>
      </c>
      <c r="C1560" s="662" t="s">
        <v>5111</v>
      </c>
      <c r="D1560" s="743" t="s">
        <v>7938</v>
      </c>
      <c r="E1560" s="744" t="s">
        <v>5122</v>
      </c>
      <c r="F1560" s="662" t="s">
        <v>5106</v>
      </c>
      <c r="G1560" s="662" t="s">
        <v>5358</v>
      </c>
      <c r="H1560" s="662" t="s">
        <v>593</v>
      </c>
      <c r="I1560" s="662" t="s">
        <v>6252</v>
      </c>
      <c r="J1560" s="662" t="s">
        <v>5541</v>
      </c>
      <c r="K1560" s="662" t="s">
        <v>5542</v>
      </c>
      <c r="L1560" s="663">
        <v>0</v>
      </c>
      <c r="M1560" s="663">
        <v>0</v>
      </c>
      <c r="N1560" s="662">
        <v>3</v>
      </c>
      <c r="O1560" s="745">
        <v>2.5</v>
      </c>
      <c r="P1560" s="663">
        <v>0</v>
      </c>
      <c r="Q1560" s="678"/>
      <c r="R1560" s="662">
        <v>2</v>
      </c>
      <c r="S1560" s="678">
        <v>0.66666666666666663</v>
      </c>
      <c r="T1560" s="745">
        <v>2</v>
      </c>
      <c r="U1560" s="701">
        <v>0.8</v>
      </c>
    </row>
    <row r="1561" spans="1:21" ht="14.4" customHeight="1" x14ac:dyDescent="0.3">
      <c r="A1561" s="661">
        <v>32</v>
      </c>
      <c r="B1561" s="662" t="s">
        <v>592</v>
      </c>
      <c r="C1561" s="662" t="s">
        <v>5111</v>
      </c>
      <c r="D1561" s="743" t="s">
        <v>7938</v>
      </c>
      <c r="E1561" s="744" t="s">
        <v>5122</v>
      </c>
      <c r="F1561" s="662" t="s">
        <v>5106</v>
      </c>
      <c r="G1561" s="662" t="s">
        <v>5868</v>
      </c>
      <c r="H1561" s="662" t="s">
        <v>593</v>
      </c>
      <c r="I1561" s="662" t="s">
        <v>2922</v>
      </c>
      <c r="J1561" s="662" t="s">
        <v>2923</v>
      </c>
      <c r="K1561" s="662" t="s">
        <v>5869</v>
      </c>
      <c r="L1561" s="663">
        <v>36.97</v>
      </c>
      <c r="M1561" s="663">
        <v>36.97</v>
      </c>
      <c r="N1561" s="662">
        <v>1</v>
      </c>
      <c r="O1561" s="745">
        <v>1</v>
      </c>
      <c r="P1561" s="663">
        <v>36.97</v>
      </c>
      <c r="Q1561" s="678">
        <v>1</v>
      </c>
      <c r="R1561" s="662">
        <v>1</v>
      </c>
      <c r="S1561" s="678">
        <v>1</v>
      </c>
      <c r="T1561" s="745">
        <v>1</v>
      </c>
      <c r="U1561" s="701">
        <v>1</v>
      </c>
    </row>
    <row r="1562" spans="1:21" ht="14.4" customHeight="1" x14ac:dyDescent="0.3">
      <c r="A1562" s="661">
        <v>32</v>
      </c>
      <c r="B1562" s="662" t="s">
        <v>592</v>
      </c>
      <c r="C1562" s="662" t="s">
        <v>5111</v>
      </c>
      <c r="D1562" s="743" t="s">
        <v>7938</v>
      </c>
      <c r="E1562" s="744" t="s">
        <v>5122</v>
      </c>
      <c r="F1562" s="662" t="s">
        <v>5106</v>
      </c>
      <c r="G1562" s="662" t="s">
        <v>5870</v>
      </c>
      <c r="H1562" s="662" t="s">
        <v>593</v>
      </c>
      <c r="I1562" s="662" t="s">
        <v>6253</v>
      </c>
      <c r="J1562" s="662" t="s">
        <v>1712</v>
      </c>
      <c r="K1562" s="662" t="s">
        <v>6254</v>
      </c>
      <c r="L1562" s="663">
        <v>38.56</v>
      </c>
      <c r="M1562" s="663">
        <v>269.92</v>
      </c>
      <c r="N1562" s="662">
        <v>7</v>
      </c>
      <c r="O1562" s="745">
        <v>3</v>
      </c>
      <c r="P1562" s="663">
        <v>77.12</v>
      </c>
      <c r="Q1562" s="678">
        <v>0.2857142857142857</v>
      </c>
      <c r="R1562" s="662">
        <v>2</v>
      </c>
      <c r="S1562" s="678">
        <v>0.2857142857142857</v>
      </c>
      <c r="T1562" s="745">
        <v>1</v>
      </c>
      <c r="U1562" s="701">
        <v>0.33333333333333331</v>
      </c>
    </row>
    <row r="1563" spans="1:21" ht="14.4" customHeight="1" x14ac:dyDescent="0.3">
      <c r="A1563" s="661">
        <v>32</v>
      </c>
      <c r="B1563" s="662" t="s">
        <v>592</v>
      </c>
      <c r="C1563" s="662" t="s">
        <v>5111</v>
      </c>
      <c r="D1563" s="743" t="s">
        <v>7938</v>
      </c>
      <c r="E1563" s="744" t="s">
        <v>5122</v>
      </c>
      <c r="F1563" s="662" t="s">
        <v>5106</v>
      </c>
      <c r="G1563" s="662" t="s">
        <v>5870</v>
      </c>
      <c r="H1563" s="662" t="s">
        <v>593</v>
      </c>
      <c r="I1563" s="662" t="s">
        <v>4398</v>
      </c>
      <c r="J1563" s="662" t="s">
        <v>4399</v>
      </c>
      <c r="K1563" s="662" t="s">
        <v>5871</v>
      </c>
      <c r="L1563" s="663">
        <v>77.14</v>
      </c>
      <c r="M1563" s="663">
        <v>231.42000000000002</v>
      </c>
      <c r="N1563" s="662">
        <v>3</v>
      </c>
      <c r="O1563" s="745">
        <v>1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32</v>
      </c>
      <c r="B1564" s="662" t="s">
        <v>592</v>
      </c>
      <c r="C1564" s="662" t="s">
        <v>5111</v>
      </c>
      <c r="D1564" s="743" t="s">
        <v>7938</v>
      </c>
      <c r="E1564" s="744" t="s">
        <v>5122</v>
      </c>
      <c r="F1564" s="662" t="s">
        <v>5106</v>
      </c>
      <c r="G1564" s="662" t="s">
        <v>5873</v>
      </c>
      <c r="H1564" s="662" t="s">
        <v>593</v>
      </c>
      <c r="I1564" s="662" t="s">
        <v>5874</v>
      </c>
      <c r="J1564" s="662" t="s">
        <v>5875</v>
      </c>
      <c r="K1564" s="662" t="s">
        <v>5876</v>
      </c>
      <c r="L1564" s="663">
        <v>88.87</v>
      </c>
      <c r="M1564" s="663">
        <v>177.74</v>
      </c>
      <c r="N1564" s="662">
        <v>2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32</v>
      </c>
      <c r="B1565" s="662" t="s">
        <v>592</v>
      </c>
      <c r="C1565" s="662" t="s">
        <v>5111</v>
      </c>
      <c r="D1565" s="743" t="s">
        <v>7938</v>
      </c>
      <c r="E1565" s="744" t="s">
        <v>5122</v>
      </c>
      <c r="F1565" s="662" t="s">
        <v>5106</v>
      </c>
      <c r="G1565" s="662" t="s">
        <v>5873</v>
      </c>
      <c r="H1565" s="662" t="s">
        <v>593</v>
      </c>
      <c r="I1565" s="662" t="s">
        <v>5874</v>
      </c>
      <c r="J1565" s="662" t="s">
        <v>5875</v>
      </c>
      <c r="K1565" s="662" t="s">
        <v>5876</v>
      </c>
      <c r="L1565" s="663">
        <v>83.68</v>
      </c>
      <c r="M1565" s="663">
        <v>251.04000000000002</v>
      </c>
      <c r="N1565" s="662">
        <v>3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32</v>
      </c>
      <c r="B1566" s="662" t="s">
        <v>592</v>
      </c>
      <c r="C1566" s="662" t="s">
        <v>5111</v>
      </c>
      <c r="D1566" s="743" t="s">
        <v>7938</v>
      </c>
      <c r="E1566" s="744" t="s">
        <v>5122</v>
      </c>
      <c r="F1566" s="662" t="s">
        <v>5106</v>
      </c>
      <c r="G1566" s="662" t="s">
        <v>5394</v>
      </c>
      <c r="H1566" s="662" t="s">
        <v>593</v>
      </c>
      <c r="I1566" s="662" t="s">
        <v>5650</v>
      </c>
      <c r="J1566" s="662" t="s">
        <v>5396</v>
      </c>
      <c r="K1566" s="662" t="s">
        <v>2452</v>
      </c>
      <c r="L1566" s="663">
        <v>0</v>
      </c>
      <c r="M1566" s="663">
        <v>0</v>
      </c>
      <c r="N1566" s="662">
        <v>2</v>
      </c>
      <c r="O1566" s="745">
        <v>1</v>
      </c>
      <c r="P1566" s="663">
        <v>0</v>
      </c>
      <c r="Q1566" s="678"/>
      <c r="R1566" s="662">
        <v>2</v>
      </c>
      <c r="S1566" s="678">
        <v>1</v>
      </c>
      <c r="T1566" s="745">
        <v>1</v>
      </c>
      <c r="U1566" s="701">
        <v>1</v>
      </c>
    </row>
    <row r="1567" spans="1:21" ht="14.4" customHeight="1" x14ac:dyDescent="0.3">
      <c r="A1567" s="661">
        <v>32</v>
      </c>
      <c r="B1567" s="662" t="s">
        <v>592</v>
      </c>
      <c r="C1567" s="662" t="s">
        <v>5111</v>
      </c>
      <c r="D1567" s="743" t="s">
        <v>7938</v>
      </c>
      <c r="E1567" s="744" t="s">
        <v>5122</v>
      </c>
      <c r="F1567" s="662" t="s">
        <v>5106</v>
      </c>
      <c r="G1567" s="662" t="s">
        <v>5394</v>
      </c>
      <c r="H1567" s="662" t="s">
        <v>593</v>
      </c>
      <c r="I1567" s="662" t="s">
        <v>5436</v>
      </c>
      <c r="J1567" s="662" t="s">
        <v>1178</v>
      </c>
      <c r="K1567" s="662" t="s">
        <v>3525</v>
      </c>
      <c r="L1567" s="663">
        <v>26.37</v>
      </c>
      <c r="M1567" s="663">
        <v>184.59</v>
      </c>
      <c r="N1567" s="662">
        <v>7</v>
      </c>
      <c r="O1567" s="745">
        <v>4</v>
      </c>
      <c r="P1567" s="663">
        <v>131.85</v>
      </c>
      <c r="Q1567" s="678">
        <v>0.71428571428571419</v>
      </c>
      <c r="R1567" s="662">
        <v>5</v>
      </c>
      <c r="S1567" s="678">
        <v>0.7142857142857143</v>
      </c>
      <c r="T1567" s="745">
        <v>3</v>
      </c>
      <c r="U1567" s="701">
        <v>0.75</v>
      </c>
    </row>
    <row r="1568" spans="1:21" ht="14.4" customHeight="1" x14ac:dyDescent="0.3">
      <c r="A1568" s="661">
        <v>32</v>
      </c>
      <c r="B1568" s="662" t="s">
        <v>592</v>
      </c>
      <c r="C1568" s="662" t="s">
        <v>5111</v>
      </c>
      <c r="D1568" s="743" t="s">
        <v>7938</v>
      </c>
      <c r="E1568" s="744" t="s">
        <v>5122</v>
      </c>
      <c r="F1568" s="662" t="s">
        <v>5106</v>
      </c>
      <c r="G1568" s="662" t="s">
        <v>5394</v>
      </c>
      <c r="H1568" s="662" t="s">
        <v>593</v>
      </c>
      <c r="I1568" s="662" t="s">
        <v>3585</v>
      </c>
      <c r="J1568" s="662" t="s">
        <v>1178</v>
      </c>
      <c r="K1568" s="662" t="s">
        <v>3586</v>
      </c>
      <c r="L1568" s="663">
        <v>52.75</v>
      </c>
      <c r="M1568" s="663">
        <v>1951.75</v>
      </c>
      <c r="N1568" s="662">
        <v>37</v>
      </c>
      <c r="O1568" s="745">
        <v>28.5</v>
      </c>
      <c r="P1568" s="663">
        <v>1266</v>
      </c>
      <c r="Q1568" s="678">
        <v>0.64864864864864868</v>
      </c>
      <c r="R1568" s="662">
        <v>24</v>
      </c>
      <c r="S1568" s="678">
        <v>0.64864864864864868</v>
      </c>
      <c r="T1568" s="745">
        <v>17.5</v>
      </c>
      <c r="U1568" s="701">
        <v>0.61403508771929827</v>
      </c>
    </row>
    <row r="1569" spans="1:21" ht="14.4" customHeight="1" x14ac:dyDescent="0.3">
      <c r="A1569" s="661">
        <v>32</v>
      </c>
      <c r="B1569" s="662" t="s">
        <v>592</v>
      </c>
      <c r="C1569" s="662" t="s">
        <v>5111</v>
      </c>
      <c r="D1569" s="743" t="s">
        <v>7938</v>
      </c>
      <c r="E1569" s="744" t="s">
        <v>5122</v>
      </c>
      <c r="F1569" s="662" t="s">
        <v>5106</v>
      </c>
      <c r="G1569" s="662" t="s">
        <v>5394</v>
      </c>
      <c r="H1569" s="662" t="s">
        <v>593</v>
      </c>
      <c r="I1569" s="662" t="s">
        <v>5395</v>
      </c>
      <c r="J1569" s="662" t="s">
        <v>5396</v>
      </c>
      <c r="K1569" s="662" t="s">
        <v>5397</v>
      </c>
      <c r="L1569" s="663">
        <v>0</v>
      </c>
      <c r="M1569" s="663">
        <v>0</v>
      </c>
      <c r="N1569" s="662">
        <v>2</v>
      </c>
      <c r="O1569" s="745">
        <v>1</v>
      </c>
      <c r="P1569" s="663">
        <v>0</v>
      </c>
      <c r="Q1569" s="678"/>
      <c r="R1569" s="662">
        <v>2</v>
      </c>
      <c r="S1569" s="678">
        <v>1</v>
      </c>
      <c r="T1569" s="745">
        <v>1</v>
      </c>
      <c r="U1569" s="701">
        <v>1</v>
      </c>
    </row>
    <row r="1570" spans="1:21" ht="14.4" customHeight="1" x14ac:dyDescent="0.3">
      <c r="A1570" s="661">
        <v>32</v>
      </c>
      <c r="B1570" s="662" t="s">
        <v>592</v>
      </c>
      <c r="C1570" s="662" t="s">
        <v>5111</v>
      </c>
      <c r="D1570" s="743" t="s">
        <v>7938</v>
      </c>
      <c r="E1570" s="744" t="s">
        <v>5122</v>
      </c>
      <c r="F1570" s="662" t="s">
        <v>5106</v>
      </c>
      <c r="G1570" s="662" t="s">
        <v>5437</v>
      </c>
      <c r="H1570" s="662" t="s">
        <v>593</v>
      </c>
      <c r="I1570" s="662" t="s">
        <v>1456</v>
      </c>
      <c r="J1570" s="662" t="s">
        <v>1457</v>
      </c>
      <c r="K1570" s="662" t="s">
        <v>6255</v>
      </c>
      <c r="L1570" s="663">
        <v>111.07</v>
      </c>
      <c r="M1570" s="663">
        <v>222.14</v>
      </c>
      <c r="N1570" s="662">
        <v>2</v>
      </c>
      <c r="O1570" s="745">
        <v>1</v>
      </c>
      <c r="P1570" s="663">
        <v>222.14</v>
      </c>
      <c r="Q1570" s="678">
        <v>1</v>
      </c>
      <c r="R1570" s="662">
        <v>2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32</v>
      </c>
      <c r="B1571" s="662" t="s">
        <v>592</v>
      </c>
      <c r="C1571" s="662" t="s">
        <v>5111</v>
      </c>
      <c r="D1571" s="743" t="s">
        <v>7938</v>
      </c>
      <c r="E1571" s="744" t="s">
        <v>5122</v>
      </c>
      <c r="F1571" s="662" t="s">
        <v>5106</v>
      </c>
      <c r="G1571" s="662" t="s">
        <v>5882</v>
      </c>
      <c r="H1571" s="662" t="s">
        <v>593</v>
      </c>
      <c r="I1571" s="662" t="s">
        <v>6256</v>
      </c>
      <c r="J1571" s="662" t="s">
        <v>6257</v>
      </c>
      <c r="K1571" s="662" t="s">
        <v>6258</v>
      </c>
      <c r="L1571" s="663">
        <v>663.86</v>
      </c>
      <c r="M1571" s="663">
        <v>663.86</v>
      </c>
      <c r="N1571" s="662">
        <v>1</v>
      </c>
      <c r="O1571" s="745">
        <v>0.5</v>
      </c>
      <c r="P1571" s="663">
        <v>663.86</v>
      </c>
      <c r="Q1571" s="678">
        <v>1</v>
      </c>
      <c r="R1571" s="662">
        <v>1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32</v>
      </c>
      <c r="B1572" s="662" t="s">
        <v>592</v>
      </c>
      <c r="C1572" s="662" t="s">
        <v>5111</v>
      </c>
      <c r="D1572" s="743" t="s">
        <v>7938</v>
      </c>
      <c r="E1572" s="744" t="s">
        <v>5122</v>
      </c>
      <c r="F1572" s="662" t="s">
        <v>5106</v>
      </c>
      <c r="G1572" s="662" t="s">
        <v>5269</v>
      </c>
      <c r="H1572" s="662" t="s">
        <v>593</v>
      </c>
      <c r="I1572" s="662" t="s">
        <v>970</v>
      </c>
      <c r="J1572" s="662" t="s">
        <v>5270</v>
      </c>
      <c r="K1572" s="662" t="s">
        <v>5271</v>
      </c>
      <c r="L1572" s="663">
        <v>88.76</v>
      </c>
      <c r="M1572" s="663">
        <v>2485.2800000000002</v>
      </c>
      <c r="N1572" s="662">
        <v>28</v>
      </c>
      <c r="O1572" s="745">
        <v>9</v>
      </c>
      <c r="P1572" s="663">
        <v>2130.2400000000002</v>
      </c>
      <c r="Q1572" s="678">
        <v>0.85714285714285721</v>
      </c>
      <c r="R1572" s="662">
        <v>24</v>
      </c>
      <c r="S1572" s="678">
        <v>0.8571428571428571</v>
      </c>
      <c r="T1572" s="745">
        <v>7</v>
      </c>
      <c r="U1572" s="701">
        <v>0.77777777777777779</v>
      </c>
    </row>
    <row r="1573" spans="1:21" ht="14.4" customHeight="1" x14ac:dyDescent="0.3">
      <c r="A1573" s="661">
        <v>32</v>
      </c>
      <c r="B1573" s="662" t="s">
        <v>592</v>
      </c>
      <c r="C1573" s="662" t="s">
        <v>5111</v>
      </c>
      <c r="D1573" s="743" t="s">
        <v>7938</v>
      </c>
      <c r="E1573" s="744" t="s">
        <v>5122</v>
      </c>
      <c r="F1573" s="662" t="s">
        <v>5106</v>
      </c>
      <c r="G1573" s="662" t="s">
        <v>5439</v>
      </c>
      <c r="H1573" s="662" t="s">
        <v>2438</v>
      </c>
      <c r="I1573" s="662" t="s">
        <v>2503</v>
      </c>
      <c r="J1573" s="662" t="s">
        <v>2504</v>
      </c>
      <c r="K1573" s="662" t="s">
        <v>2505</v>
      </c>
      <c r="L1573" s="663">
        <v>0</v>
      </c>
      <c r="M1573" s="663">
        <v>0</v>
      </c>
      <c r="N1573" s="662">
        <v>1</v>
      </c>
      <c r="O1573" s="745">
        <v>1</v>
      </c>
      <c r="P1573" s="663">
        <v>0</v>
      </c>
      <c r="Q1573" s="678"/>
      <c r="R1573" s="662">
        <v>1</v>
      </c>
      <c r="S1573" s="678">
        <v>1</v>
      </c>
      <c r="T1573" s="745">
        <v>1</v>
      </c>
      <c r="U1573" s="701">
        <v>1</v>
      </c>
    </row>
    <row r="1574" spans="1:21" ht="14.4" customHeight="1" x14ac:dyDescent="0.3">
      <c r="A1574" s="661">
        <v>32</v>
      </c>
      <c r="B1574" s="662" t="s">
        <v>592</v>
      </c>
      <c r="C1574" s="662" t="s">
        <v>5111</v>
      </c>
      <c r="D1574" s="743" t="s">
        <v>7938</v>
      </c>
      <c r="E1574" s="744" t="s">
        <v>5122</v>
      </c>
      <c r="F1574" s="662" t="s">
        <v>5106</v>
      </c>
      <c r="G1574" s="662" t="s">
        <v>5272</v>
      </c>
      <c r="H1574" s="662" t="s">
        <v>593</v>
      </c>
      <c r="I1574" s="662" t="s">
        <v>1348</v>
      </c>
      <c r="J1574" s="662" t="s">
        <v>1349</v>
      </c>
      <c r="K1574" s="662" t="s">
        <v>1350</v>
      </c>
      <c r="L1574" s="663">
        <v>0</v>
      </c>
      <c r="M1574" s="663">
        <v>0</v>
      </c>
      <c r="N1574" s="662">
        <v>1</v>
      </c>
      <c r="O1574" s="745">
        <v>0.5</v>
      </c>
      <c r="P1574" s="663">
        <v>0</v>
      </c>
      <c r="Q1574" s="678"/>
      <c r="R1574" s="662">
        <v>1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32</v>
      </c>
      <c r="B1575" s="662" t="s">
        <v>592</v>
      </c>
      <c r="C1575" s="662" t="s">
        <v>5111</v>
      </c>
      <c r="D1575" s="743" t="s">
        <v>7938</v>
      </c>
      <c r="E1575" s="744" t="s">
        <v>5122</v>
      </c>
      <c r="F1575" s="662" t="s">
        <v>5106</v>
      </c>
      <c r="G1575" s="662" t="s">
        <v>5272</v>
      </c>
      <c r="H1575" s="662" t="s">
        <v>593</v>
      </c>
      <c r="I1575" s="662" t="s">
        <v>1095</v>
      </c>
      <c r="J1575" s="662" t="s">
        <v>1349</v>
      </c>
      <c r="K1575" s="662" t="s">
        <v>5545</v>
      </c>
      <c r="L1575" s="663">
        <v>0</v>
      </c>
      <c r="M1575" s="663">
        <v>0</v>
      </c>
      <c r="N1575" s="662">
        <v>3</v>
      </c>
      <c r="O1575" s="745">
        <v>2</v>
      </c>
      <c r="P1575" s="663">
        <v>0</v>
      </c>
      <c r="Q1575" s="678"/>
      <c r="R1575" s="662">
        <v>2</v>
      </c>
      <c r="S1575" s="678">
        <v>0.66666666666666663</v>
      </c>
      <c r="T1575" s="745">
        <v>1.5</v>
      </c>
      <c r="U1575" s="701">
        <v>0.75</v>
      </c>
    </row>
    <row r="1576" spans="1:21" ht="14.4" customHeight="1" x14ac:dyDescent="0.3">
      <c r="A1576" s="661">
        <v>32</v>
      </c>
      <c r="B1576" s="662" t="s">
        <v>592</v>
      </c>
      <c r="C1576" s="662" t="s">
        <v>5111</v>
      </c>
      <c r="D1576" s="743" t="s">
        <v>7938</v>
      </c>
      <c r="E1576" s="744" t="s">
        <v>5122</v>
      </c>
      <c r="F1576" s="662" t="s">
        <v>5106</v>
      </c>
      <c r="G1576" s="662" t="s">
        <v>5759</v>
      </c>
      <c r="H1576" s="662" t="s">
        <v>2438</v>
      </c>
      <c r="I1576" s="662" t="s">
        <v>6259</v>
      </c>
      <c r="J1576" s="662" t="s">
        <v>2779</v>
      </c>
      <c r="K1576" s="662" t="s">
        <v>6260</v>
      </c>
      <c r="L1576" s="663">
        <v>48.37</v>
      </c>
      <c r="M1576" s="663">
        <v>48.37</v>
      </c>
      <c r="N1576" s="662">
        <v>1</v>
      </c>
      <c r="O1576" s="745">
        <v>0.5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32</v>
      </c>
      <c r="B1577" s="662" t="s">
        <v>592</v>
      </c>
      <c r="C1577" s="662" t="s">
        <v>5111</v>
      </c>
      <c r="D1577" s="743" t="s">
        <v>7938</v>
      </c>
      <c r="E1577" s="744" t="s">
        <v>5122</v>
      </c>
      <c r="F1577" s="662" t="s">
        <v>5106</v>
      </c>
      <c r="G1577" s="662" t="s">
        <v>5894</v>
      </c>
      <c r="H1577" s="662" t="s">
        <v>593</v>
      </c>
      <c r="I1577" s="662" t="s">
        <v>6261</v>
      </c>
      <c r="J1577" s="662" t="s">
        <v>6262</v>
      </c>
      <c r="K1577" s="662" t="s">
        <v>1035</v>
      </c>
      <c r="L1577" s="663">
        <v>0</v>
      </c>
      <c r="M1577" s="663">
        <v>0</v>
      </c>
      <c r="N1577" s="662">
        <v>1</v>
      </c>
      <c r="O1577" s="745">
        <v>0.5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32</v>
      </c>
      <c r="B1578" s="662" t="s">
        <v>592</v>
      </c>
      <c r="C1578" s="662" t="s">
        <v>5111</v>
      </c>
      <c r="D1578" s="743" t="s">
        <v>7938</v>
      </c>
      <c r="E1578" s="744" t="s">
        <v>5122</v>
      </c>
      <c r="F1578" s="662" t="s">
        <v>5106</v>
      </c>
      <c r="G1578" s="662" t="s">
        <v>5168</v>
      </c>
      <c r="H1578" s="662" t="s">
        <v>593</v>
      </c>
      <c r="I1578" s="662" t="s">
        <v>1020</v>
      </c>
      <c r="J1578" s="662" t="s">
        <v>5277</v>
      </c>
      <c r="K1578" s="662" t="s">
        <v>5278</v>
      </c>
      <c r="L1578" s="663">
        <v>0</v>
      </c>
      <c r="M1578" s="663">
        <v>0</v>
      </c>
      <c r="N1578" s="662">
        <v>2</v>
      </c>
      <c r="O1578" s="745">
        <v>1.5</v>
      </c>
      <c r="P1578" s="663">
        <v>0</v>
      </c>
      <c r="Q1578" s="678"/>
      <c r="R1578" s="662">
        <v>1</v>
      </c>
      <c r="S1578" s="678">
        <v>0.5</v>
      </c>
      <c r="T1578" s="745">
        <v>0.5</v>
      </c>
      <c r="U1578" s="701">
        <v>0.33333333333333331</v>
      </c>
    </row>
    <row r="1579" spans="1:21" ht="14.4" customHeight="1" x14ac:dyDescent="0.3">
      <c r="A1579" s="661">
        <v>32</v>
      </c>
      <c r="B1579" s="662" t="s">
        <v>592</v>
      </c>
      <c r="C1579" s="662" t="s">
        <v>5111</v>
      </c>
      <c r="D1579" s="743" t="s">
        <v>7938</v>
      </c>
      <c r="E1579" s="744" t="s">
        <v>5122</v>
      </c>
      <c r="F1579" s="662" t="s">
        <v>5106</v>
      </c>
      <c r="G1579" s="662" t="s">
        <v>6263</v>
      </c>
      <c r="H1579" s="662" t="s">
        <v>593</v>
      </c>
      <c r="I1579" s="662" t="s">
        <v>2157</v>
      </c>
      <c r="J1579" s="662" t="s">
        <v>2158</v>
      </c>
      <c r="K1579" s="662" t="s">
        <v>2159</v>
      </c>
      <c r="L1579" s="663">
        <v>90.95</v>
      </c>
      <c r="M1579" s="663">
        <v>90.95</v>
      </c>
      <c r="N1579" s="662">
        <v>1</v>
      </c>
      <c r="O1579" s="745">
        <v>1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32</v>
      </c>
      <c r="B1580" s="662" t="s">
        <v>592</v>
      </c>
      <c r="C1580" s="662" t="s">
        <v>5111</v>
      </c>
      <c r="D1580" s="743" t="s">
        <v>7938</v>
      </c>
      <c r="E1580" s="744" t="s">
        <v>5122</v>
      </c>
      <c r="F1580" s="662" t="s">
        <v>5106</v>
      </c>
      <c r="G1580" s="662" t="s">
        <v>5653</v>
      </c>
      <c r="H1580" s="662" t="s">
        <v>593</v>
      </c>
      <c r="I1580" s="662" t="s">
        <v>6264</v>
      </c>
      <c r="J1580" s="662" t="s">
        <v>1561</v>
      </c>
      <c r="K1580" s="662" t="s">
        <v>1562</v>
      </c>
      <c r="L1580" s="663">
        <v>122.73</v>
      </c>
      <c r="M1580" s="663">
        <v>122.73</v>
      </c>
      <c r="N1580" s="662">
        <v>1</v>
      </c>
      <c r="O1580" s="745">
        <v>0.5</v>
      </c>
      <c r="P1580" s="663">
        <v>122.73</v>
      </c>
      <c r="Q1580" s="678">
        <v>1</v>
      </c>
      <c r="R1580" s="662">
        <v>1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32</v>
      </c>
      <c r="B1581" s="662" t="s">
        <v>592</v>
      </c>
      <c r="C1581" s="662" t="s">
        <v>5111</v>
      </c>
      <c r="D1581" s="743" t="s">
        <v>7938</v>
      </c>
      <c r="E1581" s="744" t="s">
        <v>5122</v>
      </c>
      <c r="F1581" s="662" t="s">
        <v>5106</v>
      </c>
      <c r="G1581" s="662" t="s">
        <v>5400</v>
      </c>
      <c r="H1581" s="662" t="s">
        <v>2438</v>
      </c>
      <c r="I1581" s="662" t="s">
        <v>2499</v>
      </c>
      <c r="J1581" s="662" t="s">
        <v>2500</v>
      </c>
      <c r="K1581" s="662" t="s">
        <v>4860</v>
      </c>
      <c r="L1581" s="663">
        <v>247.78</v>
      </c>
      <c r="M1581" s="663">
        <v>5698.9400000000023</v>
      </c>
      <c r="N1581" s="662">
        <v>23</v>
      </c>
      <c r="O1581" s="745">
        <v>10</v>
      </c>
      <c r="P1581" s="663">
        <v>4460.0400000000018</v>
      </c>
      <c r="Q1581" s="678">
        <v>0.78260869565217395</v>
      </c>
      <c r="R1581" s="662">
        <v>18</v>
      </c>
      <c r="S1581" s="678">
        <v>0.78260869565217395</v>
      </c>
      <c r="T1581" s="745">
        <v>7.5</v>
      </c>
      <c r="U1581" s="701">
        <v>0.75</v>
      </c>
    </row>
    <row r="1582" spans="1:21" ht="14.4" customHeight="1" x14ac:dyDescent="0.3">
      <c r="A1582" s="661">
        <v>32</v>
      </c>
      <c r="B1582" s="662" t="s">
        <v>592</v>
      </c>
      <c r="C1582" s="662" t="s">
        <v>5111</v>
      </c>
      <c r="D1582" s="743" t="s">
        <v>7938</v>
      </c>
      <c r="E1582" s="744" t="s">
        <v>5122</v>
      </c>
      <c r="F1582" s="662" t="s">
        <v>5106</v>
      </c>
      <c r="G1582" s="662" t="s">
        <v>5285</v>
      </c>
      <c r="H1582" s="662" t="s">
        <v>593</v>
      </c>
      <c r="I1582" s="662" t="s">
        <v>851</v>
      </c>
      <c r="J1582" s="662" t="s">
        <v>852</v>
      </c>
      <c r="K1582" s="662" t="s">
        <v>5362</v>
      </c>
      <c r="L1582" s="663">
        <v>10.65</v>
      </c>
      <c r="M1582" s="663">
        <v>10.65</v>
      </c>
      <c r="N1582" s="662">
        <v>1</v>
      </c>
      <c r="O1582" s="745">
        <v>0.5</v>
      </c>
      <c r="P1582" s="663">
        <v>10.65</v>
      </c>
      <c r="Q1582" s="678">
        <v>1</v>
      </c>
      <c r="R1582" s="662">
        <v>1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32</v>
      </c>
      <c r="B1583" s="662" t="s">
        <v>592</v>
      </c>
      <c r="C1583" s="662" t="s">
        <v>5111</v>
      </c>
      <c r="D1583" s="743" t="s">
        <v>7938</v>
      </c>
      <c r="E1583" s="744" t="s">
        <v>5122</v>
      </c>
      <c r="F1583" s="662" t="s">
        <v>5106</v>
      </c>
      <c r="G1583" s="662" t="s">
        <v>5594</v>
      </c>
      <c r="H1583" s="662" t="s">
        <v>593</v>
      </c>
      <c r="I1583" s="662" t="s">
        <v>5619</v>
      </c>
      <c r="J1583" s="662" t="s">
        <v>2227</v>
      </c>
      <c r="K1583" s="662" t="s">
        <v>2228</v>
      </c>
      <c r="L1583" s="663">
        <v>141.04</v>
      </c>
      <c r="M1583" s="663">
        <v>141.04</v>
      </c>
      <c r="N1583" s="662">
        <v>1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32</v>
      </c>
      <c r="B1584" s="662" t="s">
        <v>592</v>
      </c>
      <c r="C1584" s="662" t="s">
        <v>5111</v>
      </c>
      <c r="D1584" s="743" t="s">
        <v>7938</v>
      </c>
      <c r="E1584" s="744" t="s">
        <v>5122</v>
      </c>
      <c r="F1584" s="662" t="s">
        <v>5106</v>
      </c>
      <c r="G1584" s="662" t="s">
        <v>5594</v>
      </c>
      <c r="H1584" s="662" t="s">
        <v>593</v>
      </c>
      <c r="I1584" s="662" t="s">
        <v>2226</v>
      </c>
      <c r="J1584" s="662" t="s">
        <v>2227</v>
      </c>
      <c r="K1584" s="662" t="s">
        <v>2228</v>
      </c>
      <c r="L1584" s="663">
        <v>141.04</v>
      </c>
      <c r="M1584" s="663">
        <v>141.04</v>
      </c>
      <c r="N1584" s="662">
        <v>1</v>
      </c>
      <c r="O1584" s="745">
        <v>0.5</v>
      </c>
      <c r="P1584" s="663">
        <v>141.04</v>
      </c>
      <c r="Q1584" s="678">
        <v>1</v>
      </c>
      <c r="R1584" s="662">
        <v>1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32</v>
      </c>
      <c r="B1585" s="662" t="s">
        <v>592</v>
      </c>
      <c r="C1585" s="662" t="s">
        <v>5111</v>
      </c>
      <c r="D1585" s="743" t="s">
        <v>7938</v>
      </c>
      <c r="E1585" s="744" t="s">
        <v>5122</v>
      </c>
      <c r="F1585" s="662" t="s">
        <v>5106</v>
      </c>
      <c r="G1585" s="662" t="s">
        <v>5291</v>
      </c>
      <c r="H1585" s="662" t="s">
        <v>593</v>
      </c>
      <c r="I1585" s="662" t="s">
        <v>5730</v>
      </c>
      <c r="J1585" s="662" t="s">
        <v>4077</v>
      </c>
      <c r="K1585" s="662" t="s">
        <v>5731</v>
      </c>
      <c r="L1585" s="663">
        <v>0</v>
      </c>
      <c r="M1585" s="663">
        <v>0</v>
      </c>
      <c r="N1585" s="662">
        <v>4</v>
      </c>
      <c r="O1585" s="745">
        <v>1</v>
      </c>
      <c r="P1585" s="663">
        <v>0</v>
      </c>
      <c r="Q1585" s="678"/>
      <c r="R1585" s="662">
        <v>4</v>
      </c>
      <c r="S1585" s="678">
        <v>1</v>
      </c>
      <c r="T1585" s="745">
        <v>1</v>
      </c>
      <c r="U1585" s="701">
        <v>1</v>
      </c>
    </row>
    <row r="1586" spans="1:21" ht="14.4" customHeight="1" x14ac:dyDescent="0.3">
      <c r="A1586" s="661">
        <v>32</v>
      </c>
      <c r="B1586" s="662" t="s">
        <v>592</v>
      </c>
      <c r="C1586" s="662" t="s">
        <v>5111</v>
      </c>
      <c r="D1586" s="743" t="s">
        <v>7938</v>
      </c>
      <c r="E1586" s="744" t="s">
        <v>5122</v>
      </c>
      <c r="F1586" s="662" t="s">
        <v>5106</v>
      </c>
      <c r="G1586" s="662" t="s">
        <v>5291</v>
      </c>
      <c r="H1586" s="662" t="s">
        <v>593</v>
      </c>
      <c r="I1586" s="662" t="s">
        <v>6265</v>
      </c>
      <c r="J1586" s="662" t="s">
        <v>4077</v>
      </c>
      <c r="K1586" s="662" t="s">
        <v>5731</v>
      </c>
      <c r="L1586" s="663">
        <v>0</v>
      </c>
      <c r="M1586" s="663">
        <v>0</v>
      </c>
      <c r="N1586" s="662">
        <v>3</v>
      </c>
      <c r="O1586" s="745">
        <v>1</v>
      </c>
      <c r="P1586" s="663">
        <v>0</v>
      </c>
      <c r="Q1586" s="678"/>
      <c r="R1586" s="662">
        <v>3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32</v>
      </c>
      <c r="B1587" s="662" t="s">
        <v>592</v>
      </c>
      <c r="C1587" s="662" t="s">
        <v>5111</v>
      </c>
      <c r="D1587" s="743" t="s">
        <v>7938</v>
      </c>
      <c r="E1587" s="744" t="s">
        <v>5122</v>
      </c>
      <c r="F1587" s="662" t="s">
        <v>5106</v>
      </c>
      <c r="G1587" s="662" t="s">
        <v>5291</v>
      </c>
      <c r="H1587" s="662" t="s">
        <v>593</v>
      </c>
      <c r="I1587" s="662" t="s">
        <v>4076</v>
      </c>
      <c r="J1587" s="662" t="s">
        <v>4077</v>
      </c>
      <c r="K1587" s="662" t="s">
        <v>5903</v>
      </c>
      <c r="L1587" s="663">
        <v>374.79</v>
      </c>
      <c r="M1587" s="663">
        <v>1124.3700000000001</v>
      </c>
      <c r="N1587" s="662">
        <v>3</v>
      </c>
      <c r="O1587" s="745">
        <v>0.5</v>
      </c>
      <c r="P1587" s="663">
        <v>1124.3700000000001</v>
      </c>
      <c r="Q1587" s="678">
        <v>1</v>
      </c>
      <c r="R1587" s="662">
        <v>3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32</v>
      </c>
      <c r="B1588" s="662" t="s">
        <v>592</v>
      </c>
      <c r="C1588" s="662" t="s">
        <v>5111</v>
      </c>
      <c r="D1588" s="743" t="s">
        <v>7938</v>
      </c>
      <c r="E1588" s="744" t="s">
        <v>5122</v>
      </c>
      <c r="F1588" s="662" t="s">
        <v>5106</v>
      </c>
      <c r="G1588" s="662" t="s">
        <v>5175</v>
      </c>
      <c r="H1588" s="662" t="s">
        <v>2438</v>
      </c>
      <c r="I1588" s="662" t="s">
        <v>2679</v>
      </c>
      <c r="J1588" s="662" t="s">
        <v>2474</v>
      </c>
      <c r="K1588" s="662" t="s">
        <v>4813</v>
      </c>
      <c r="L1588" s="663">
        <v>407.55</v>
      </c>
      <c r="M1588" s="663">
        <v>1222.6500000000001</v>
      </c>
      <c r="N1588" s="662">
        <v>3</v>
      </c>
      <c r="O1588" s="745">
        <v>1</v>
      </c>
      <c r="P1588" s="663">
        <v>1222.6500000000001</v>
      </c>
      <c r="Q1588" s="678">
        <v>1</v>
      </c>
      <c r="R1588" s="662">
        <v>3</v>
      </c>
      <c r="S1588" s="678">
        <v>1</v>
      </c>
      <c r="T1588" s="745">
        <v>1</v>
      </c>
      <c r="U1588" s="701">
        <v>1</v>
      </c>
    </row>
    <row r="1589" spans="1:21" ht="14.4" customHeight="1" x14ac:dyDescent="0.3">
      <c r="A1589" s="661">
        <v>32</v>
      </c>
      <c r="B1589" s="662" t="s">
        <v>592</v>
      </c>
      <c r="C1589" s="662" t="s">
        <v>5111</v>
      </c>
      <c r="D1589" s="743" t="s">
        <v>7938</v>
      </c>
      <c r="E1589" s="744" t="s">
        <v>5122</v>
      </c>
      <c r="F1589" s="662" t="s">
        <v>5106</v>
      </c>
      <c r="G1589" s="662" t="s">
        <v>5175</v>
      </c>
      <c r="H1589" s="662" t="s">
        <v>2438</v>
      </c>
      <c r="I1589" s="662" t="s">
        <v>2682</v>
      </c>
      <c r="J1589" s="662" t="s">
        <v>2474</v>
      </c>
      <c r="K1589" s="662" t="s">
        <v>4816</v>
      </c>
      <c r="L1589" s="663">
        <v>543.39</v>
      </c>
      <c r="M1589" s="663">
        <v>5977.2900000000009</v>
      </c>
      <c r="N1589" s="662">
        <v>11</v>
      </c>
      <c r="O1589" s="745">
        <v>4.5</v>
      </c>
      <c r="P1589" s="663">
        <v>5433.9000000000005</v>
      </c>
      <c r="Q1589" s="678">
        <v>0.90909090909090906</v>
      </c>
      <c r="R1589" s="662">
        <v>10</v>
      </c>
      <c r="S1589" s="678">
        <v>0.90909090909090906</v>
      </c>
      <c r="T1589" s="745">
        <v>3.5</v>
      </c>
      <c r="U1589" s="701">
        <v>0.77777777777777779</v>
      </c>
    </row>
    <row r="1590" spans="1:21" ht="14.4" customHeight="1" x14ac:dyDescent="0.3">
      <c r="A1590" s="661">
        <v>32</v>
      </c>
      <c r="B1590" s="662" t="s">
        <v>592</v>
      </c>
      <c r="C1590" s="662" t="s">
        <v>5111</v>
      </c>
      <c r="D1590" s="743" t="s">
        <v>7938</v>
      </c>
      <c r="E1590" s="744" t="s">
        <v>5122</v>
      </c>
      <c r="F1590" s="662" t="s">
        <v>5106</v>
      </c>
      <c r="G1590" s="662" t="s">
        <v>5175</v>
      </c>
      <c r="H1590" s="662" t="s">
        <v>2438</v>
      </c>
      <c r="I1590" s="662" t="s">
        <v>2772</v>
      </c>
      <c r="J1590" s="662" t="s">
        <v>2474</v>
      </c>
      <c r="K1590" s="662" t="s">
        <v>4817</v>
      </c>
      <c r="L1590" s="663">
        <v>163.01</v>
      </c>
      <c r="M1590" s="663">
        <v>326.02</v>
      </c>
      <c r="N1590" s="662">
        <v>2</v>
      </c>
      <c r="O1590" s="745">
        <v>1</v>
      </c>
      <c r="P1590" s="663">
        <v>326.02</v>
      </c>
      <c r="Q1590" s="678">
        <v>1</v>
      </c>
      <c r="R1590" s="662">
        <v>2</v>
      </c>
      <c r="S1590" s="678">
        <v>1</v>
      </c>
      <c r="T1590" s="745">
        <v>1</v>
      </c>
      <c r="U1590" s="701">
        <v>1</v>
      </c>
    </row>
    <row r="1591" spans="1:21" ht="14.4" customHeight="1" x14ac:dyDescent="0.3">
      <c r="A1591" s="661">
        <v>32</v>
      </c>
      <c r="B1591" s="662" t="s">
        <v>592</v>
      </c>
      <c r="C1591" s="662" t="s">
        <v>5111</v>
      </c>
      <c r="D1591" s="743" t="s">
        <v>7938</v>
      </c>
      <c r="E1591" s="744" t="s">
        <v>5122</v>
      </c>
      <c r="F1591" s="662" t="s">
        <v>5106</v>
      </c>
      <c r="G1591" s="662" t="s">
        <v>5175</v>
      </c>
      <c r="H1591" s="662" t="s">
        <v>2438</v>
      </c>
      <c r="I1591" s="662" t="s">
        <v>2473</v>
      </c>
      <c r="J1591" s="662" t="s">
        <v>2474</v>
      </c>
      <c r="K1591" s="662" t="s">
        <v>4814</v>
      </c>
      <c r="L1591" s="663">
        <v>815.1</v>
      </c>
      <c r="M1591" s="663">
        <v>1630.2</v>
      </c>
      <c r="N1591" s="662">
        <v>2</v>
      </c>
      <c r="O1591" s="745">
        <v>2</v>
      </c>
      <c r="P1591" s="663">
        <v>1630.2</v>
      </c>
      <c r="Q1591" s="678">
        <v>1</v>
      </c>
      <c r="R1591" s="662">
        <v>2</v>
      </c>
      <c r="S1591" s="678">
        <v>1</v>
      </c>
      <c r="T1591" s="745">
        <v>2</v>
      </c>
      <c r="U1591" s="701">
        <v>1</v>
      </c>
    </row>
    <row r="1592" spans="1:21" ht="14.4" customHeight="1" x14ac:dyDescent="0.3">
      <c r="A1592" s="661">
        <v>32</v>
      </c>
      <c r="B1592" s="662" t="s">
        <v>592</v>
      </c>
      <c r="C1592" s="662" t="s">
        <v>5111</v>
      </c>
      <c r="D1592" s="743" t="s">
        <v>7938</v>
      </c>
      <c r="E1592" s="744" t="s">
        <v>5122</v>
      </c>
      <c r="F1592" s="662" t="s">
        <v>5106</v>
      </c>
      <c r="G1592" s="662" t="s">
        <v>5175</v>
      </c>
      <c r="H1592" s="662" t="s">
        <v>2438</v>
      </c>
      <c r="I1592" s="662" t="s">
        <v>6266</v>
      </c>
      <c r="J1592" s="662" t="s">
        <v>2474</v>
      </c>
      <c r="K1592" s="662" t="s">
        <v>6267</v>
      </c>
      <c r="L1592" s="663">
        <v>0</v>
      </c>
      <c r="M1592" s="663">
        <v>0</v>
      </c>
      <c r="N1592" s="662">
        <v>2</v>
      </c>
      <c r="O1592" s="745">
        <v>1</v>
      </c>
      <c r="P1592" s="663">
        <v>0</v>
      </c>
      <c r="Q1592" s="678"/>
      <c r="R1592" s="662">
        <v>2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32</v>
      </c>
      <c r="B1593" s="662" t="s">
        <v>592</v>
      </c>
      <c r="C1593" s="662" t="s">
        <v>5111</v>
      </c>
      <c r="D1593" s="743" t="s">
        <v>7938</v>
      </c>
      <c r="E1593" s="744" t="s">
        <v>5122</v>
      </c>
      <c r="F1593" s="662" t="s">
        <v>5106</v>
      </c>
      <c r="G1593" s="662" t="s">
        <v>5175</v>
      </c>
      <c r="H1593" s="662" t="s">
        <v>2438</v>
      </c>
      <c r="I1593" s="662" t="s">
        <v>2477</v>
      </c>
      <c r="J1593" s="662" t="s">
        <v>2474</v>
      </c>
      <c r="K1593" s="662" t="s">
        <v>4818</v>
      </c>
      <c r="L1593" s="663">
        <v>923.74</v>
      </c>
      <c r="M1593" s="663">
        <v>923.74</v>
      </c>
      <c r="N1593" s="662">
        <v>1</v>
      </c>
      <c r="O1593" s="745">
        <v>1</v>
      </c>
      <c r="P1593" s="663">
        <v>923.74</v>
      </c>
      <c r="Q1593" s="678">
        <v>1</v>
      </c>
      <c r="R1593" s="662">
        <v>1</v>
      </c>
      <c r="S1593" s="678">
        <v>1</v>
      </c>
      <c r="T1593" s="745">
        <v>1</v>
      </c>
      <c r="U1593" s="701">
        <v>1</v>
      </c>
    </row>
    <row r="1594" spans="1:21" ht="14.4" customHeight="1" x14ac:dyDescent="0.3">
      <c r="A1594" s="661">
        <v>32</v>
      </c>
      <c r="B1594" s="662" t="s">
        <v>592</v>
      </c>
      <c r="C1594" s="662" t="s">
        <v>5111</v>
      </c>
      <c r="D1594" s="743" t="s">
        <v>7938</v>
      </c>
      <c r="E1594" s="744" t="s">
        <v>5122</v>
      </c>
      <c r="F1594" s="662" t="s">
        <v>5106</v>
      </c>
      <c r="G1594" s="662" t="s">
        <v>5175</v>
      </c>
      <c r="H1594" s="662" t="s">
        <v>2438</v>
      </c>
      <c r="I1594" s="662" t="s">
        <v>2480</v>
      </c>
      <c r="J1594" s="662" t="s">
        <v>2474</v>
      </c>
      <c r="K1594" s="662" t="s">
        <v>4815</v>
      </c>
      <c r="L1594" s="663">
        <v>1154.68</v>
      </c>
      <c r="M1594" s="663">
        <v>3464.04</v>
      </c>
      <c r="N1594" s="662">
        <v>3</v>
      </c>
      <c r="O1594" s="745">
        <v>0.5</v>
      </c>
      <c r="P1594" s="663">
        <v>3464.04</v>
      </c>
      <c r="Q1594" s="678">
        <v>1</v>
      </c>
      <c r="R1594" s="662">
        <v>3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32</v>
      </c>
      <c r="B1595" s="662" t="s">
        <v>592</v>
      </c>
      <c r="C1595" s="662" t="s">
        <v>5111</v>
      </c>
      <c r="D1595" s="743" t="s">
        <v>7938</v>
      </c>
      <c r="E1595" s="744" t="s">
        <v>5122</v>
      </c>
      <c r="F1595" s="662" t="s">
        <v>5106</v>
      </c>
      <c r="G1595" s="662" t="s">
        <v>5175</v>
      </c>
      <c r="H1595" s="662" t="s">
        <v>2438</v>
      </c>
      <c r="I1595" s="662" t="s">
        <v>4144</v>
      </c>
      <c r="J1595" s="662" t="s">
        <v>2557</v>
      </c>
      <c r="K1595" s="662" t="s">
        <v>4812</v>
      </c>
      <c r="L1595" s="663">
        <v>1385.62</v>
      </c>
      <c r="M1595" s="663">
        <v>22169.919999999998</v>
      </c>
      <c r="N1595" s="662">
        <v>16</v>
      </c>
      <c r="O1595" s="745">
        <v>10.5</v>
      </c>
      <c r="P1595" s="663">
        <v>22169.919999999998</v>
      </c>
      <c r="Q1595" s="678">
        <v>1</v>
      </c>
      <c r="R1595" s="662">
        <v>16</v>
      </c>
      <c r="S1595" s="678">
        <v>1</v>
      </c>
      <c r="T1595" s="745">
        <v>10.5</v>
      </c>
      <c r="U1595" s="701">
        <v>1</v>
      </c>
    </row>
    <row r="1596" spans="1:21" ht="14.4" customHeight="1" x14ac:dyDescent="0.3">
      <c r="A1596" s="661">
        <v>32</v>
      </c>
      <c r="B1596" s="662" t="s">
        <v>592</v>
      </c>
      <c r="C1596" s="662" t="s">
        <v>5111</v>
      </c>
      <c r="D1596" s="743" t="s">
        <v>7938</v>
      </c>
      <c r="E1596" s="744" t="s">
        <v>5122</v>
      </c>
      <c r="F1596" s="662" t="s">
        <v>5106</v>
      </c>
      <c r="G1596" s="662" t="s">
        <v>5175</v>
      </c>
      <c r="H1596" s="662" t="s">
        <v>2438</v>
      </c>
      <c r="I1596" s="662" t="s">
        <v>2556</v>
      </c>
      <c r="J1596" s="662" t="s">
        <v>2557</v>
      </c>
      <c r="K1596" s="662" t="s">
        <v>4819</v>
      </c>
      <c r="L1596" s="663">
        <v>1847.49</v>
      </c>
      <c r="M1596" s="663">
        <v>9237.4500000000007</v>
      </c>
      <c r="N1596" s="662">
        <v>5</v>
      </c>
      <c r="O1596" s="745">
        <v>4</v>
      </c>
      <c r="P1596" s="663">
        <v>9237.4500000000007</v>
      </c>
      <c r="Q1596" s="678">
        <v>1</v>
      </c>
      <c r="R1596" s="662">
        <v>5</v>
      </c>
      <c r="S1596" s="678">
        <v>1</v>
      </c>
      <c r="T1596" s="745">
        <v>4</v>
      </c>
      <c r="U1596" s="701">
        <v>1</v>
      </c>
    </row>
    <row r="1597" spans="1:21" ht="14.4" customHeight="1" x14ac:dyDescent="0.3">
      <c r="A1597" s="661">
        <v>32</v>
      </c>
      <c r="B1597" s="662" t="s">
        <v>592</v>
      </c>
      <c r="C1597" s="662" t="s">
        <v>5111</v>
      </c>
      <c r="D1597" s="743" t="s">
        <v>7938</v>
      </c>
      <c r="E1597" s="744" t="s">
        <v>5122</v>
      </c>
      <c r="F1597" s="662" t="s">
        <v>5106</v>
      </c>
      <c r="G1597" s="662" t="s">
        <v>5175</v>
      </c>
      <c r="H1597" s="662" t="s">
        <v>2438</v>
      </c>
      <c r="I1597" s="662" t="s">
        <v>2804</v>
      </c>
      <c r="J1597" s="662" t="s">
        <v>2557</v>
      </c>
      <c r="K1597" s="662" t="s">
        <v>4812</v>
      </c>
      <c r="L1597" s="663">
        <v>1385.62</v>
      </c>
      <c r="M1597" s="663">
        <v>5542.48</v>
      </c>
      <c r="N1597" s="662">
        <v>4</v>
      </c>
      <c r="O1597" s="745">
        <v>2</v>
      </c>
      <c r="P1597" s="663">
        <v>4156.8599999999997</v>
      </c>
      <c r="Q1597" s="678">
        <v>0.75</v>
      </c>
      <c r="R1597" s="662">
        <v>3</v>
      </c>
      <c r="S1597" s="678">
        <v>0.75</v>
      </c>
      <c r="T1597" s="745">
        <v>1</v>
      </c>
      <c r="U1597" s="701">
        <v>0.5</v>
      </c>
    </row>
    <row r="1598" spans="1:21" ht="14.4" customHeight="1" x14ac:dyDescent="0.3">
      <c r="A1598" s="661">
        <v>32</v>
      </c>
      <c r="B1598" s="662" t="s">
        <v>592</v>
      </c>
      <c r="C1598" s="662" t="s">
        <v>5111</v>
      </c>
      <c r="D1598" s="743" t="s">
        <v>7938</v>
      </c>
      <c r="E1598" s="744" t="s">
        <v>5122</v>
      </c>
      <c r="F1598" s="662" t="s">
        <v>5106</v>
      </c>
      <c r="G1598" s="662" t="s">
        <v>5175</v>
      </c>
      <c r="H1598" s="662" t="s">
        <v>2438</v>
      </c>
      <c r="I1598" s="662" t="s">
        <v>2811</v>
      </c>
      <c r="J1598" s="662" t="s">
        <v>2474</v>
      </c>
      <c r="K1598" s="662" t="s">
        <v>4814</v>
      </c>
      <c r="L1598" s="663">
        <v>815.1</v>
      </c>
      <c r="M1598" s="663">
        <v>815.1</v>
      </c>
      <c r="N1598" s="662">
        <v>1</v>
      </c>
      <c r="O1598" s="745">
        <v>1</v>
      </c>
      <c r="P1598" s="663">
        <v>815.1</v>
      </c>
      <c r="Q1598" s="678">
        <v>1</v>
      </c>
      <c r="R1598" s="662">
        <v>1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32</v>
      </c>
      <c r="B1599" s="662" t="s">
        <v>592</v>
      </c>
      <c r="C1599" s="662" t="s">
        <v>5111</v>
      </c>
      <c r="D1599" s="743" t="s">
        <v>7938</v>
      </c>
      <c r="E1599" s="744" t="s">
        <v>5122</v>
      </c>
      <c r="F1599" s="662" t="s">
        <v>5106</v>
      </c>
      <c r="G1599" s="662" t="s">
        <v>5175</v>
      </c>
      <c r="H1599" s="662" t="s">
        <v>2438</v>
      </c>
      <c r="I1599" s="662" t="s">
        <v>2808</v>
      </c>
      <c r="J1599" s="662" t="s">
        <v>2474</v>
      </c>
      <c r="K1599" s="662" t="s">
        <v>4816</v>
      </c>
      <c r="L1599" s="663">
        <v>543.39</v>
      </c>
      <c r="M1599" s="663">
        <v>543.39</v>
      </c>
      <c r="N1599" s="662">
        <v>1</v>
      </c>
      <c r="O1599" s="745">
        <v>1</v>
      </c>
      <c r="P1599" s="663">
        <v>543.39</v>
      </c>
      <c r="Q1599" s="678">
        <v>1</v>
      </c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32</v>
      </c>
      <c r="B1600" s="662" t="s">
        <v>592</v>
      </c>
      <c r="C1600" s="662" t="s">
        <v>5111</v>
      </c>
      <c r="D1600" s="743" t="s">
        <v>7938</v>
      </c>
      <c r="E1600" s="744" t="s">
        <v>5122</v>
      </c>
      <c r="F1600" s="662" t="s">
        <v>5106</v>
      </c>
      <c r="G1600" s="662" t="s">
        <v>5559</v>
      </c>
      <c r="H1600" s="662" t="s">
        <v>2438</v>
      </c>
      <c r="I1600" s="662" t="s">
        <v>2451</v>
      </c>
      <c r="J1600" s="662" t="s">
        <v>1967</v>
      </c>
      <c r="K1600" s="662" t="s">
        <v>2452</v>
      </c>
      <c r="L1600" s="663">
        <v>48.42</v>
      </c>
      <c r="M1600" s="663">
        <v>96.84</v>
      </c>
      <c r="N1600" s="662">
        <v>2</v>
      </c>
      <c r="O1600" s="745">
        <v>1</v>
      </c>
      <c r="P1600" s="663">
        <v>96.84</v>
      </c>
      <c r="Q1600" s="678">
        <v>1</v>
      </c>
      <c r="R1600" s="662">
        <v>2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32</v>
      </c>
      <c r="B1601" s="662" t="s">
        <v>592</v>
      </c>
      <c r="C1601" s="662" t="s">
        <v>5111</v>
      </c>
      <c r="D1601" s="743" t="s">
        <v>7938</v>
      </c>
      <c r="E1601" s="744" t="s">
        <v>5122</v>
      </c>
      <c r="F1601" s="662" t="s">
        <v>5106</v>
      </c>
      <c r="G1601" s="662" t="s">
        <v>5559</v>
      </c>
      <c r="H1601" s="662" t="s">
        <v>2438</v>
      </c>
      <c r="I1601" s="662" t="s">
        <v>2451</v>
      </c>
      <c r="J1601" s="662" t="s">
        <v>1967</v>
      </c>
      <c r="K1601" s="662" t="s">
        <v>2452</v>
      </c>
      <c r="L1601" s="663">
        <v>36.54</v>
      </c>
      <c r="M1601" s="663">
        <v>109.62</v>
      </c>
      <c r="N1601" s="662">
        <v>3</v>
      </c>
      <c r="O1601" s="745">
        <v>1</v>
      </c>
      <c r="P1601" s="663">
        <v>109.62</v>
      </c>
      <c r="Q1601" s="678">
        <v>1</v>
      </c>
      <c r="R1601" s="662">
        <v>3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32</v>
      </c>
      <c r="B1602" s="662" t="s">
        <v>592</v>
      </c>
      <c r="C1602" s="662" t="s">
        <v>5111</v>
      </c>
      <c r="D1602" s="743" t="s">
        <v>7938</v>
      </c>
      <c r="E1602" s="744" t="s">
        <v>5122</v>
      </c>
      <c r="F1602" s="662" t="s">
        <v>5106</v>
      </c>
      <c r="G1602" s="662" t="s">
        <v>5559</v>
      </c>
      <c r="H1602" s="662" t="s">
        <v>2438</v>
      </c>
      <c r="I1602" s="662" t="s">
        <v>6165</v>
      </c>
      <c r="J1602" s="662" t="s">
        <v>1967</v>
      </c>
      <c r="K1602" s="662" t="s">
        <v>5593</v>
      </c>
      <c r="L1602" s="663">
        <v>0</v>
      </c>
      <c r="M1602" s="663">
        <v>0</v>
      </c>
      <c r="N1602" s="662">
        <v>1</v>
      </c>
      <c r="O1602" s="745">
        <v>1</v>
      </c>
      <c r="P1602" s="663">
        <v>0</v>
      </c>
      <c r="Q1602" s="678"/>
      <c r="R1602" s="662">
        <v>1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32</v>
      </c>
      <c r="B1603" s="662" t="s">
        <v>592</v>
      </c>
      <c r="C1603" s="662" t="s">
        <v>5111</v>
      </c>
      <c r="D1603" s="743" t="s">
        <v>7938</v>
      </c>
      <c r="E1603" s="744" t="s">
        <v>5122</v>
      </c>
      <c r="F1603" s="662" t="s">
        <v>5106</v>
      </c>
      <c r="G1603" s="662" t="s">
        <v>5295</v>
      </c>
      <c r="H1603" s="662" t="s">
        <v>593</v>
      </c>
      <c r="I1603" s="662" t="s">
        <v>2944</v>
      </c>
      <c r="J1603" s="662" t="s">
        <v>2945</v>
      </c>
      <c r="K1603" s="662" t="s">
        <v>5296</v>
      </c>
      <c r="L1603" s="663">
        <v>78.33</v>
      </c>
      <c r="M1603" s="663">
        <v>234.99</v>
      </c>
      <c r="N1603" s="662">
        <v>3</v>
      </c>
      <c r="O1603" s="745">
        <v>1</v>
      </c>
      <c r="P1603" s="663">
        <v>156.66</v>
      </c>
      <c r="Q1603" s="678">
        <v>0.66666666666666663</v>
      </c>
      <c r="R1603" s="662">
        <v>2</v>
      </c>
      <c r="S1603" s="678">
        <v>0.66666666666666663</v>
      </c>
      <c r="T1603" s="745">
        <v>0.5</v>
      </c>
      <c r="U1603" s="701">
        <v>0.5</v>
      </c>
    </row>
    <row r="1604" spans="1:21" ht="14.4" customHeight="1" x14ac:dyDescent="0.3">
      <c r="A1604" s="661">
        <v>32</v>
      </c>
      <c r="B1604" s="662" t="s">
        <v>592</v>
      </c>
      <c r="C1604" s="662" t="s">
        <v>5111</v>
      </c>
      <c r="D1604" s="743" t="s">
        <v>7938</v>
      </c>
      <c r="E1604" s="744" t="s">
        <v>5122</v>
      </c>
      <c r="F1604" s="662" t="s">
        <v>5106</v>
      </c>
      <c r="G1604" s="662" t="s">
        <v>5176</v>
      </c>
      <c r="H1604" s="662" t="s">
        <v>593</v>
      </c>
      <c r="I1604" s="662" t="s">
        <v>6268</v>
      </c>
      <c r="J1604" s="662" t="s">
        <v>5461</v>
      </c>
      <c r="K1604" s="662" t="s">
        <v>6269</v>
      </c>
      <c r="L1604" s="663">
        <v>0</v>
      </c>
      <c r="M1604" s="663">
        <v>0</v>
      </c>
      <c r="N1604" s="662">
        <v>1</v>
      </c>
      <c r="O1604" s="745">
        <v>0.5</v>
      </c>
      <c r="P1604" s="663">
        <v>0</v>
      </c>
      <c r="Q1604" s="678"/>
      <c r="R1604" s="662">
        <v>1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32</v>
      </c>
      <c r="B1605" s="662" t="s">
        <v>592</v>
      </c>
      <c r="C1605" s="662" t="s">
        <v>5111</v>
      </c>
      <c r="D1605" s="743" t="s">
        <v>7938</v>
      </c>
      <c r="E1605" s="744" t="s">
        <v>5122</v>
      </c>
      <c r="F1605" s="662" t="s">
        <v>5106</v>
      </c>
      <c r="G1605" s="662" t="s">
        <v>5176</v>
      </c>
      <c r="H1605" s="662" t="s">
        <v>593</v>
      </c>
      <c r="I1605" s="662" t="s">
        <v>5177</v>
      </c>
      <c r="J1605" s="662" t="s">
        <v>5178</v>
      </c>
      <c r="K1605" s="662" t="s">
        <v>827</v>
      </c>
      <c r="L1605" s="663">
        <v>93.71</v>
      </c>
      <c r="M1605" s="663">
        <v>562.26</v>
      </c>
      <c r="N1605" s="662">
        <v>6</v>
      </c>
      <c r="O1605" s="745">
        <v>3.5</v>
      </c>
      <c r="P1605" s="663">
        <v>187.42</v>
      </c>
      <c r="Q1605" s="678">
        <v>0.33333333333333331</v>
      </c>
      <c r="R1605" s="662">
        <v>2</v>
      </c>
      <c r="S1605" s="678">
        <v>0.33333333333333331</v>
      </c>
      <c r="T1605" s="745">
        <v>0.5</v>
      </c>
      <c r="U1605" s="701">
        <v>0.14285714285714285</v>
      </c>
    </row>
    <row r="1606" spans="1:21" ht="14.4" customHeight="1" x14ac:dyDescent="0.3">
      <c r="A1606" s="661">
        <v>32</v>
      </c>
      <c r="B1606" s="662" t="s">
        <v>592</v>
      </c>
      <c r="C1606" s="662" t="s">
        <v>5111</v>
      </c>
      <c r="D1606" s="743" t="s">
        <v>7938</v>
      </c>
      <c r="E1606" s="744" t="s">
        <v>5122</v>
      </c>
      <c r="F1606" s="662" t="s">
        <v>5106</v>
      </c>
      <c r="G1606" s="662" t="s">
        <v>5176</v>
      </c>
      <c r="H1606" s="662" t="s">
        <v>593</v>
      </c>
      <c r="I1606" s="662" t="s">
        <v>5177</v>
      </c>
      <c r="J1606" s="662" t="s">
        <v>5178</v>
      </c>
      <c r="K1606" s="662" t="s">
        <v>827</v>
      </c>
      <c r="L1606" s="663">
        <v>57.64</v>
      </c>
      <c r="M1606" s="663">
        <v>691.68</v>
      </c>
      <c r="N1606" s="662">
        <v>12</v>
      </c>
      <c r="O1606" s="745">
        <v>7</v>
      </c>
      <c r="P1606" s="663">
        <v>403.47999999999996</v>
      </c>
      <c r="Q1606" s="678">
        <v>0.58333333333333337</v>
      </c>
      <c r="R1606" s="662">
        <v>7</v>
      </c>
      <c r="S1606" s="678">
        <v>0.58333333333333337</v>
      </c>
      <c r="T1606" s="745">
        <v>3.5</v>
      </c>
      <c r="U1606" s="701">
        <v>0.5</v>
      </c>
    </row>
    <row r="1607" spans="1:21" ht="14.4" customHeight="1" x14ac:dyDescent="0.3">
      <c r="A1607" s="661">
        <v>32</v>
      </c>
      <c r="B1607" s="662" t="s">
        <v>592</v>
      </c>
      <c r="C1607" s="662" t="s">
        <v>5111</v>
      </c>
      <c r="D1607" s="743" t="s">
        <v>7938</v>
      </c>
      <c r="E1607" s="744" t="s">
        <v>5122</v>
      </c>
      <c r="F1607" s="662" t="s">
        <v>5106</v>
      </c>
      <c r="G1607" s="662" t="s">
        <v>5176</v>
      </c>
      <c r="H1607" s="662" t="s">
        <v>593</v>
      </c>
      <c r="I1607" s="662" t="s">
        <v>5365</v>
      </c>
      <c r="J1607" s="662" t="s">
        <v>5178</v>
      </c>
      <c r="K1607" s="662" t="s">
        <v>830</v>
      </c>
      <c r="L1607" s="663">
        <v>301.2</v>
      </c>
      <c r="M1607" s="663">
        <v>2409.6</v>
      </c>
      <c r="N1607" s="662">
        <v>8</v>
      </c>
      <c r="O1607" s="745">
        <v>3.5</v>
      </c>
      <c r="P1607" s="663">
        <v>1807.2</v>
      </c>
      <c r="Q1607" s="678">
        <v>0.75</v>
      </c>
      <c r="R1607" s="662">
        <v>6</v>
      </c>
      <c r="S1607" s="678">
        <v>0.75</v>
      </c>
      <c r="T1607" s="745">
        <v>2.5</v>
      </c>
      <c r="U1607" s="701">
        <v>0.7142857142857143</v>
      </c>
    </row>
    <row r="1608" spans="1:21" ht="14.4" customHeight="1" x14ac:dyDescent="0.3">
      <c r="A1608" s="661">
        <v>32</v>
      </c>
      <c r="B1608" s="662" t="s">
        <v>592</v>
      </c>
      <c r="C1608" s="662" t="s">
        <v>5111</v>
      </c>
      <c r="D1608" s="743" t="s">
        <v>7938</v>
      </c>
      <c r="E1608" s="744" t="s">
        <v>5122</v>
      </c>
      <c r="F1608" s="662" t="s">
        <v>5106</v>
      </c>
      <c r="G1608" s="662" t="s">
        <v>5176</v>
      </c>
      <c r="H1608" s="662" t="s">
        <v>593</v>
      </c>
      <c r="I1608" s="662" t="s">
        <v>5365</v>
      </c>
      <c r="J1608" s="662" t="s">
        <v>5178</v>
      </c>
      <c r="K1608" s="662" t="s">
        <v>830</v>
      </c>
      <c r="L1608" s="663">
        <v>185.26</v>
      </c>
      <c r="M1608" s="663">
        <v>4446.2400000000016</v>
      </c>
      <c r="N1608" s="662">
        <v>24</v>
      </c>
      <c r="O1608" s="745">
        <v>13</v>
      </c>
      <c r="P1608" s="663">
        <v>3519.9400000000014</v>
      </c>
      <c r="Q1608" s="678">
        <v>0.79166666666666674</v>
      </c>
      <c r="R1608" s="662">
        <v>19</v>
      </c>
      <c r="S1608" s="678">
        <v>0.79166666666666663</v>
      </c>
      <c r="T1608" s="745">
        <v>10.5</v>
      </c>
      <c r="U1608" s="701">
        <v>0.80769230769230771</v>
      </c>
    </row>
    <row r="1609" spans="1:21" ht="14.4" customHeight="1" x14ac:dyDescent="0.3">
      <c r="A1609" s="661">
        <v>32</v>
      </c>
      <c r="B1609" s="662" t="s">
        <v>592</v>
      </c>
      <c r="C1609" s="662" t="s">
        <v>5111</v>
      </c>
      <c r="D1609" s="743" t="s">
        <v>7938</v>
      </c>
      <c r="E1609" s="744" t="s">
        <v>5122</v>
      </c>
      <c r="F1609" s="662" t="s">
        <v>5106</v>
      </c>
      <c r="G1609" s="662" t="s">
        <v>5176</v>
      </c>
      <c r="H1609" s="662" t="s">
        <v>593</v>
      </c>
      <c r="I1609" s="662" t="s">
        <v>5685</v>
      </c>
      <c r="J1609" s="662" t="s">
        <v>826</v>
      </c>
      <c r="K1609" s="662" t="s">
        <v>5686</v>
      </c>
      <c r="L1609" s="663">
        <v>28.81</v>
      </c>
      <c r="M1609" s="663">
        <v>86.429999999999993</v>
      </c>
      <c r="N1609" s="662">
        <v>3</v>
      </c>
      <c r="O1609" s="745">
        <v>1</v>
      </c>
      <c r="P1609" s="663">
        <v>28.81</v>
      </c>
      <c r="Q1609" s="678">
        <v>0.33333333333333337</v>
      </c>
      <c r="R1609" s="662">
        <v>1</v>
      </c>
      <c r="S1609" s="678">
        <v>0.33333333333333331</v>
      </c>
      <c r="T1609" s="745">
        <v>0.5</v>
      </c>
      <c r="U1609" s="701">
        <v>0.5</v>
      </c>
    </row>
    <row r="1610" spans="1:21" ht="14.4" customHeight="1" x14ac:dyDescent="0.3">
      <c r="A1610" s="661">
        <v>32</v>
      </c>
      <c r="B1610" s="662" t="s">
        <v>592</v>
      </c>
      <c r="C1610" s="662" t="s">
        <v>5111</v>
      </c>
      <c r="D1610" s="743" t="s">
        <v>7938</v>
      </c>
      <c r="E1610" s="744" t="s">
        <v>5122</v>
      </c>
      <c r="F1610" s="662" t="s">
        <v>5106</v>
      </c>
      <c r="G1610" s="662" t="s">
        <v>5176</v>
      </c>
      <c r="H1610" s="662" t="s">
        <v>593</v>
      </c>
      <c r="I1610" s="662" t="s">
        <v>5298</v>
      </c>
      <c r="J1610" s="662" t="s">
        <v>826</v>
      </c>
      <c r="K1610" s="662" t="s">
        <v>827</v>
      </c>
      <c r="L1610" s="663">
        <v>57.64</v>
      </c>
      <c r="M1610" s="663">
        <v>230.56</v>
      </c>
      <c r="N1610" s="662">
        <v>4</v>
      </c>
      <c r="O1610" s="745">
        <v>3</v>
      </c>
      <c r="P1610" s="663">
        <v>57.64</v>
      </c>
      <c r="Q1610" s="678">
        <v>0.25</v>
      </c>
      <c r="R1610" s="662">
        <v>1</v>
      </c>
      <c r="S1610" s="678">
        <v>0.25</v>
      </c>
      <c r="T1610" s="745">
        <v>1</v>
      </c>
      <c r="U1610" s="701">
        <v>0.33333333333333331</v>
      </c>
    </row>
    <row r="1611" spans="1:21" ht="14.4" customHeight="1" x14ac:dyDescent="0.3">
      <c r="A1611" s="661">
        <v>32</v>
      </c>
      <c r="B1611" s="662" t="s">
        <v>592</v>
      </c>
      <c r="C1611" s="662" t="s">
        <v>5111</v>
      </c>
      <c r="D1611" s="743" t="s">
        <v>7938</v>
      </c>
      <c r="E1611" s="744" t="s">
        <v>5122</v>
      </c>
      <c r="F1611" s="662" t="s">
        <v>5106</v>
      </c>
      <c r="G1611" s="662" t="s">
        <v>5176</v>
      </c>
      <c r="H1611" s="662" t="s">
        <v>593</v>
      </c>
      <c r="I1611" s="662" t="s">
        <v>829</v>
      </c>
      <c r="J1611" s="662" t="s">
        <v>826</v>
      </c>
      <c r="K1611" s="662" t="s">
        <v>830</v>
      </c>
      <c r="L1611" s="663">
        <v>301.2</v>
      </c>
      <c r="M1611" s="663">
        <v>301.2</v>
      </c>
      <c r="N1611" s="662">
        <v>1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32</v>
      </c>
      <c r="B1612" s="662" t="s">
        <v>592</v>
      </c>
      <c r="C1612" s="662" t="s">
        <v>5111</v>
      </c>
      <c r="D1612" s="743" t="s">
        <v>7938</v>
      </c>
      <c r="E1612" s="744" t="s">
        <v>5122</v>
      </c>
      <c r="F1612" s="662" t="s">
        <v>5106</v>
      </c>
      <c r="G1612" s="662" t="s">
        <v>5176</v>
      </c>
      <c r="H1612" s="662" t="s">
        <v>593</v>
      </c>
      <c r="I1612" s="662" t="s">
        <v>829</v>
      </c>
      <c r="J1612" s="662" t="s">
        <v>826</v>
      </c>
      <c r="K1612" s="662" t="s">
        <v>830</v>
      </c>
      <c r="L1612" s="663">
        <v>185.26</v>
      </c>
      <c r="M1612" s="663">
        <v>926.3</v>
      </c>
      <c r="N1612" s="662">
        <v>5</v>
      </c>
      <c r="O1612" s="745">
        <v>2.5</v>
      </c>
      <c r="P1612" s="663">
        <v>370.52</v>
      </c>
      <c r="Q1612" s="678">
        <v>0.4</v>
      </c>
      <c r="R1612" s="662">
        <v>2</v>
      </c>
      <c r="S1612" s="678">
        <v>0.4</v>
      </c>
      <c r="T1612" s="745">
        <v>1</v>
      </c>
      <c r="U1612" s="701">
        <v>0.4</v>
      </c>
    </row>
    <row r="1613" spans="1:21" ht="14.4" customHeight="1" x14ac:dyDescent="0.3">
      <c r="A1613" s="661">
        <v>32</v>
      </c>
      <c r="B1613" s="662" t="s">
        <v>592</v>
      </c>
      <c r="C1613" s="662" t="s">
        <v>5111</v>
      </c>
      <c r="D1613" s="743" t="s">
        <v>7938</v>
      </c>
      <c r="E1613" s="744" t="s">
        <v>5122</v>
      </c>
      <c r="F1613" s="662" t="s">
        <v>5106</v>
      </c>
      <c r="G1613" s="662" t="s">
        <v>5176</v>
      </c>
      <c r="H1613" s="662" t="s">
        <v>593</v>
      </c>
      <c r="I1613" s="662" t="s">
        <v>5916</v>
      </c>
      <c r="J1613" s="662" t="s">
        <v>826</v>
      </c>
      <c r="K1613" s="662" t="s">
        <v>830</v>
      </c>
      <c r="L1613" s="663">
        <v>301.2</v>
      </c>
      <c r="M1613" s="663">
        <v>301.2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32</v>
      </c>
      <c r="B1614" s="662" t="s">
        <v>592</v>
      </c>
      <c r="C1614" s="662" t="s">
        <v>5111</v>
      </c>
      <c r="D1614" s="743" t="s">
        <v>7938</v>
      </c>
      <c r="E1614" s="744" t="s">
        <v>5122</v>
      </c>
      <c r="F1614" s="662" t="s">
        <v>5106</v>
      </c>
      <c r="G1614" s="662" t="s">
        <v>6270</v>
      </c>
      <c r="H1614" s="662" t="s">
        <v>593</v>
      </c>
      <c r="I1614" s="662" t="s">
        <v>1610</v>
      </c>
      <c r="J1614" s="662" t="s">
        <v>1611</v>
      </c>
      <c r="K1614" s="662" t="s">
        <v>1612</v>
      </c>
      <c r="L1614" s="663">
        <v>454.27</v>
      </c>
      <c r="M1614" s="663">
        <v>908.54</v>
      </c>
      <c r="N1614" s="662">
        <v>2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32</v>
      </c>
      <c r="B1615" s="662" t="s">
        <v>592</v>
      </c>
      <c r="C1615" s="662" t="s">
        <v>5111</v>
      </c>
      <c r="D1615" s="743" t="s">
        <v>7938</v>
      </c>
      <c r="E1615" s="744" t="s">
        <v>5122</v>
      </c>
      <c r="F1615" s="662" t="s">
        <v>5106</v>
      </c>
      <c r="G1615" s="662" t="s">
        <v>6270</v>
      </c>
      <c r="H1615" s="662" t="s">
        <v>593</v>
      </c>
      <c r="I1615" s="662" t="s">
        <v>6271</v>
      </c>
      <c r="J1615" s="662" t="s">
        <v>6272</v>
      </c>
      <c r="K1615" s="662" t="s">
        <v>6273</v>
      </c>
      <c r="L1615" s="663">
        <v>1677.3</v>
      </c>
      <c r="M1615" s="663">
        <v>1677.3</v>
      </c>
      <c r="N1615" s="662">
        <v>1</v>
      </c>
      <c r="O1615" s="745">
        <v>1</v>
      </c>
      <c r="P1615" s="663">
        <v>1677.3</v>
      </c>
      <c r="Q1615" s="678">
        <v>1</v>
      </c>
      <c r="R1615" s="662">
        <v>1</v>
      </c>
      <c r="S1615" s="678">
        <v>1</v>
      </c>
      <c r="T1615" s="745">
        <v>1</v>
      </c>
      <c r="U1615" s="701">
        <v>1</v>
      </c>
    </row>
    <row r="1616" spans="1:21" ht="14.4" customHeight="1" x14ac:dyDescent="0.3">
      <c r="A1616" s="661">
        <v>32</v>
      </c>
      <c r="B1616" s="662" t="s">
        <v>592</v>
      </c>
      <c r="C1616" s="662" t="s">
        <v>5111</v>
      </c>
      <c r="D1616" s="743" t="s">
        <v>7938</v>
      </c>
      <c r="E1616" s="744" t="s">
        <v>5122</v>
      </c>
      <c r="F1616" s="662" t="s">
        <v>5106</v>
      </c>
      <c r="G1616" s="662" t="s">
        <v>5370</v>
      </c>
      <c r="H1616" s="662" t="s">
        <v>593</v>
      </c>
      <c r="I1616" s="662" t="s">
        <v>2197</v>
      </c>
      <c r="J1616" s="662" t="s">
        <v>2198</v>
      </c>
      <c r="K1616" s="662" t="s">
        <v>1306</v>
      </c>
      <c r="L1616" s="663">
        <v>108.44</v>
      </c>
      <c r="M1616" s="663">
        <v>325.32</v>
      </c>
      <c r="N1616" s="662">
        <v>3</v>
      </c>
      <c r="O1616" s="745">
        <v>2.5</v>
      </c>
      <c r="P1616" s="663">
        <v>325.32</v>
      </c>
      <c r="Q1616" s="678">
        <v>1</v>
      </c>
      <c r="R1616" s="662">
        <v>3</v>
      </c>
      <c r="S1616" s="678">
        <v>1</v>
      </c>
      <c r="T1616" s="745">
        <v>2.5</v>
      </c>
      <c r="U1616" s="701">
        <v>1</v>
      </c>
    </row>
    <row r="1617" spans="1:21" ht="14.4" customHeight="1" x14ac:dyDescent="0.3">
      <c r="A1617" s="661">
        <v>32</v>
      </c>
      <c r="B1617" s="662" t="s">
        <v>592</v>
      </c>
      <c r="C1617" s="662" t="s">
        <v>5111</v>
      </c>
      <c r="D1617" s="743" t="s">
        <v>7938</v>
      </c>
      <c r="E1617" s="744" t="s">
        <v>5122</v>
      </c>
      <c r="F1617" s="662" t="s">
        <v>5106</v>
      </c>
      <c r="G1617" s="662" t="s">
        <v>5370</v>
      </c>
      <c r="H1617" s="662" t="s">
        <v>593</v>
      </c>
      <c r="I1617" s="662" t="s">
        <v>5938</v>
      </c>
      <c r="J1617" s="662" t="s">
        <v>2198</v>
      </c>
      <c r="K1617" s="662" t="s">
        <v>1624</v>
      </c>
      <c r="L1617" s="663">
        <v>54.23</v>
      </c>
      <c r="M1617" s="663">
        <v>271.14999999999998</v>
      </c>
      <c r="N1617" s="662">
        <v>5</v>
      </c>
      <c r="O1617" s="745">
        <v>3.5</v>
      </c>
      <c r="P1617" s="663">
        <v>271.14999999999998</v>
      </c>
      <c r="Q1617" s="678">
        <v>1</v>
      </c>
      <c r="R1617" s="662">
        <v>5</v>
      </c>
      <c r="S1617" s="678">
        <v>1</v>
      </c>
      <c r="T1617" s="745">
        <v>3.5</v>
      </c>
      <c r="U1617" s="701">
        <v>1</v>
      </c>
    </row>
    <row r="1618" spans="1:21" ht="14.4" customHeight="1" x14ac:dyDescent="0.3">
      <c r="A1618" s="661">
        <v>32</v>
      </c>
      <c r="B1618" s="662" t="s">
        <v>592</v>
      </c>
      <c r="C1618" s="662" t="s">
        <v>5111</v>
      </c>
      <c r="D1618" s="743" t="s">
        <v>7938</v>
      </c>
      <c r="E1618" s="744" t="s">
        <v>5122</v>
      </c>
      <c r="F1618" s="662" t="s">
        <v>5106</v>
      </c>
      <c r="G1618" s="662" t="s">
        <v>5370</v>
      </c>
      <c r="H1618" s="662" t="s">
        <v>593</v>
      </c>
      <c r="I1618" s="662" t="s">
        <v>1300</v>
      </c>
      <c r="J1618" s="662" t="s">
        <v>1301</v>
      </c>
      <c r="K1618" s="662" t="s">
        <v>1179</v>
      </c>
      <c r="L1618" s="663">
        <v>43.37</v>
      </c>
      <c r="M1618" s="663">
        <v>43.37</v>
      </c>
      <c r="N1618" s="662">
        <v>1</v>
      </c>
      <c r="O1618" s="745">
        <v>1</v>
      </c>
      <c r="P1618" s="663">
        <v>43.37</v>
      </c>
      <c r="Q1618" s="678">
        <v>1</v>
      </c>
      <c r="R1618" s="662">
        <v>1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32</v>
      </c>
      <c r="B1619" s="662" t="s">
        <v>592</v>
      </c>
      <c r="C1619" s="662" t="s">
        <v>5111</v>
      </c>
      <c r="D1619" s="743" t="s">
        <v>7938</v>
      </c>
      <c r="E1619" s="744" t="s">
        <v>5122</v>
      </c>
      <c r="F1619" s="662" t="s">
        <v>5106</v>
      </c>
      <c r="G1619" s="662" t="s">
        <v>5179</v>
      </c>
      <c r="H1619" s="662" t="s">
        <v>593</v>
      </c>
      <c r="I1619" s="662" t="s">
        <v>672</v>
      </c>
      <c r="J1619" s="662" t="s">
        <v>5371</v>
      </c>
      <c r="K1619" s="662" t="s">
        <v>5290</v>
      </c>
      <c r="L1619" s="663">
        <v>24.78</v>
      </c>
      <c r="M1619" s="663">
        <v>1115.1000000000004</v>
      </c>
      <c r="N1619" s="662">
        <v>45</v>
      </c>
      <c r="O1619" s="745">
        <v>9.5</v>
      </c>
      <c r="P1619" s="663">
        <v>198.24</v>
      </c>
      <c r="Q1619" s="678">
        <v>0.17777777777777773</v>
      </c>
      <c r="R1619" s="662">
        <v>8</v>
      </c>
      <c r="S1619" s="678">
        <v>0.17777777777777778</v>
      </c>
      <c r="T1619" s="745">
        <v>1.5</v>
      </c>
      <c r="U1619" s="701">
        <v>0.15789473684210525</v>
      </c>
    </row>
    <row r="1620" spans="1:21" ht="14.4" customHeight="1" x14ac:dyDescent="0.3">
      <c r="A1620" s="661">
        <v>32</v>
      </c>
      <c r="B1620" s="662" t="s">
        <v>592</v>
      </c>
      <c r="C1620" s="662" t="s">
        <v>5111</v>
      </c>
      <c r="D1620" s="743" t="s">
        <v>7938</v>
      </c>
      <c r="E1620" s="744" t="s">
        <v>5122</v>
      </c>
      <c r="F1620" s="662" t="s">
        <v>5106</v>
      </c>
      <c r="G1620" s="662" t="s">
        <v>5179</v>
      </c>
      <c r="H1620" s="662" t="s">
        <v>593</v>
      </c>
      <c r="I1620" s="662" t="s">
        <v>1419</v>
      </c>
      <c r="J1620" s="662" t="s">
        <v>5180</v>
      </c>
      <c r="K1620" s="662" t="s">
        <v>5181</v>
      </c>
      <c r="L1620" s="663">
        <v>99.11</v>
      </c>
      <c r="M1620" s="663">
        <v>8424.3499999999967</v>
      </c>
      <c r="N1620" s="662">
        <v>85</v>
      </c>
      <c r="O1620" s="745">
        <v>29.5</v>
      </c>
      <c r="P1620" s="663">
        <v>5451.0499999999975</v>
      </c>
      <c r="Q1620" s="678">
        <v>0.64705882352941169</v>
      </c>
      <c r="R1620" s="662">
        <v>55</v>
      </c>
      <c r="S1620" s="678">
        <v>0.6470588235294118</v>
      </c>
      <c r="T1620" s="745">
        <v>19</v>
      </c>
      <c r="U1620" s="701">
        <v>0.64406779661016944</v>
      </c>
    </row>
    <row r="1621" spans="1:21" ht="14.4" customHeight="1" x14ac:dyDescent="0.3">
      <c r="A1621" s="661">
        <v>32</v>
      </c>
      <c r="B1621" s="662" t="s">
        <v>592</v>
      </c>
      <c r="C1621" s="662" t="s">
        <v>5111</v>
      </c>
      <c r="D1621" s="743" t="s">
        <v>7938</v>
      </c>
      <c r="E1621" s="744" t="s">
        <v>5122</v>
      </c>
      <c r="F1621" s="662" t="s">
        <v>5106</v>
      </c>
      <c r="G1621" s="662" t="s">
        <v>5302</v>
      </c>
      <c r="H1621" s="662" t="s">
        <v>593</v>
      </c>
      <c r="I1621" s="662" t="s">
        <v>2180</v>
      </c>
      <c r="J1621" s="662" t="s">
        <v>960</v>
      </c>
      <c r="K1621" s="662" t="s">
        <v>5513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32</v>
      </c>
      <c r="B1622" s="662" t="s">
        <v>592</v>
      </c>
      <c r="C1622" s="662" t="s">
        <v>5111</v>
      </c>
      <c r="D1622" s="743" t="s">
        <v>7938</v>
      </c>
      <c r="E1622" s="744" t="s">
        <v>5122</v>
      </c>
      <c r="F1622" s="662" t="s">
        <v>5106</v>
      </c>
      <c r="G1622" s="662" t="s">
        <v>5964</v>
      </c>
      <c r="H1622" s="662" t="s">
        <v>593</v>
      </c>
      <c r="I1622" s="662" t="s">
        <v>6274</v>
      </c>
      <c r="J1622" s="662" t="s">
        <v>5969</v>
      </c>
      <c r="K1622" s="662" t="s">
        <v>2520</v>
      </c>
      <c r="L1622" s="663">
        <v>1822.54</v>
      </c>
      <c r="M1622" s="663">
        <v>1822.54</v>
      </c>
      <c r="N1622" s="662">
        <v>1</v>
      </c>
      <c r="O1622" s="745">
        <v>1</v>
      </c>
      <c r="P1622" s="663">
        <v>1822.54</v>
      </c>
      <c r="Q1622" s="678">
        <v>1</v>
      </c>
      <c r="R1622" s="662">
        <v>1</v>
      </c>
      <c r="S1622" s="678">
        <v>1</v>
      </c>
      <c r="T1622" s="745">
        <v>1</v>
      </c>
      <c r="U1622" s="701">
        <v>1</v>
      </c>
    </row>
    <row r="1623" spans="1:21" ht="14.4" customHeight="1" x14ac:dyDescent="0.3">
      <c r="A1623" s="661">
        <v>32</v>
      </c>
      <c r="B1623" s="662" t="s">
        <v>592</v>
      </c>
      <c r="C1623" s="662" t="s">
        <v>5111</v>
      </c>
      <c r="D1623" s="743" t="s">
        <v>7938</v>
      </c>
      <c r="E1623" s="744" t="s">
        <v>5122</v>
      </c>
      <c r="F1623" s="662" t="s">
        <v>5106</v>
      </c>
      <c r="G1623" s="662" t="s">
        <v>5562</v>
      </c>
      <c r="H1623" s="662" t="s">
        <v>593</v>
      </c>
      <c r="I1623" s="662" t="s">
        <v>1051</v>
      </c>
      <c r="J1623" s="662" t="s">
        <v>5563</v>
      </c>
      <c r="K1623" s="662" t="s">
        <v>5564</v>
      </c>
      <c r="L1623" s="663">
        <v>0</v>
      </c>
      <c r="M1623" s="663">
        <v>0</v>
      </c>
      <c r="N1623" s="662">
        <v>4</v>
      </c>
      <c r="O1623" s="745">
        <v>2</v>
      </c>
      <c r="P1623" s="663">
        <v>0</v>
      </c>
      <c r="Q1623" s="678"/>
      <c r="R1623" s="662">
        <v>1</v>
      </c>
      <c r="S1623" s="678">
        <v>0.25</v>
      </c>
      <c r="T1623" s="745">
        <v>0.5</v>
      </c>
      <c r="U1623" s="701">
        <v>0.25</v>
      </c>
    </row>
    <row r="1624" spans="1:21" ht="14.4" customHeight="1" x14ac:dyDescent="0.3">
      <c r="A1624" s="661">
        <v>32</v>
      </c>
      <c r="B1624" s="662" t="s">
        <v>592</v>
      </c>
      <c r="C1624" s="662" t="s">
        <v>5111</v>
      </c>
      <c r="D1624" s="743" t="s">
        <v>7938</v>
      </c>
      <c r="E1624" s="744" t="s">
        <v>5122</v>
      </c>
      <c r="F1624" s="662" t="s">
        <v>5106</v>
      </c>
      <c r="G1624" s="662" t="s">
        <v>5562</v>
      </c>
      <c r="H1624" s="662" t="s">
        <v>593</v>
      </c>
      <c r="I1624" s="662" t="s">
        <v>3803</v>
      </c>
      <c r="J1624" s="662" t="s">
        <v>3804</v>
      </c>
      <c r="K1624" s="662" t="s">
        <v>6275</v>
      </c>
      <c r="L1624" s="663">
        <v>0</v>
      </c>
      <c r="M1624" s="663">
        <v>0</v>
      </c>
      <c r="N1624" s="662">
        <v>2</v>
      </c>
      <c r="O1624" s="745">
        <v>1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32</v>
      </c>
      <c r="B1625" s="662" t="s">
        <v>592</v>
      </c>
      <c r="C1625" s="662" t="s">
        <v>5111</v>
      </c>
      <c r="D1625" s="743" t="s">
        <v>7938</v>
      </c>
      <c r="E1625" s="744" t="s">
        <v>5122</v>
      </c>
      <c r="F1625" s="662" t="s">
        <v>5106</v>
      </c>
      <c r="G1625" s="662" t="s">
        <v>5305</v>
      </c>
      <c r="H1625" s="662" t="s">
        <v>593</v>
      </c>
      <c r="I1625" s="662" t="s">
        <v>5407</v>
      </c>
      <c r="J1625" s="662" t="s">
        <v>1064</v>
      </c>
      <c r="K1625" s="662" t="s">
        <v>5408</v>
      </c>
      <c r="L1625" s="663">
        <v>0</v>
      </c>
      <c r="M1625" s="663">
        <v>0</v>
      </c>
      <c r="N1625" s="662">
        <v>3</v>
      </c>
      <c r="O1625" s="745">
        <v>2.5</v>
      </c>
      <c r="P1625" s="663">
        <v>0</v>
      </c>
      <c r="Q1625" s="678"/>
      <c r="R1625" s="662">
        <v>1</v>
      </c>
      <c r="S1625" s="678">
        <v>0.33333333333333331</v>
      </c>
      <c r="T1625" s="745">
        <v>0.5</v>
      </c>
      <c r="U1625" s="701">
        <v>0.2</v>
      </c>
    </row>
    <row r="1626" spans="1:21" ht="14.4" customHeight="1" x14ac:dyDescent="0.3">
      <c r="A1626" s="661">
        <v>32</v>
      </c>
      <c r="B1626" s="662" t="s">
        <v>592</v>
      </c>
      <c r="C1626" s="662" t="s">
        <v>5111</v>
      </c>
      <c r="D1626" s="743" t="s">
        <v>7938</v>
      </c>
      <c r="E1626" s="744" t="s">
        <v>5122</v>
      </c>
      <c r="F1626" s="662" t="s">
        <v>5106</v>
      </c>
      <c r="G1626" s="662" t="s">
        <v>5305</v>
      </c>
      <c r="H1626" s="662" t="s">
        <v>593</v>
      </c>
      <c r="I1626" s="662" t="s">
        <v>5409</v>
      </c>
      <c r="J1626" s="662" t="s">
        <v>1064</v>
      </c>
      <c r="K1626" s="662" t="s">
        <v>5410</v>
      </c>
      <c r="L1626" s="663">
        <v>214.5</v>
      </c>
      <c r="M1626" s="663">
        <v>5362.5</v>
      </c>
      <c r="N1626" s="662">
        <v>25</v>
      </c>
      <c r="O1626" s="745">
        <v>23</v>
      </c>
      <c r="P1626" s="663">
        <v>1930.5</v>
      </c>
      <c r="Q1626" s="678">
        <v>0.36</v>
      </c>
      <c r="R1626" s="662">
        <v>9</v>
      </c>
      <c r="S1626" s="678">
        <v>0.36</v>
      </c>
      <c r="T1626" s="745">
        <v>8</v>
      </c>
      <c r="U1626" s="701">
        <v>0.34782608695652173</v>
      </c>
    </row>
    <row r="1627" spans="1:21" ht="14.4" customHeight="1" x14ac:dyDescent="0.3">
      <c r="A1627" s="661">
        <v>32</v>
      </c>
      <c r="B1627" s="662" t="s">
        <v>592</v>
      </c>
      <c r="C1627" s="662" t="s">
        <v>5111</v>
      </c>
      <c r="D1627" s="743" t="s">
        <v>7938</v>
      </c>
      <c r="E1627" s="744" t="s">
        <v>5122</v>
      </c>
      <c r="F1627" s="662" t="s">
        <v>5106</v>
      </c>
      <c r="G1627" s="662" t="s">
        <v>5305</v>
      </c>
      <c r="H1627" s="662" t="s">
        <v>593</v>
      </c>
      <c r="I1627" s="662" t="s">
        <v>5409</v>
      </c>
      <c r="J1627" s="662" t="s">
        <v>1064</v>
      </c>
      <c r="K1627" s="662" t="s">
        <v>5410</v>
      </c>
      <c r="L1627" s="663">
        <v>181.04</v>
      </c>
      <c r="M1627" s="663">
        <v>543.12</v>
      </c>
      <c r="N1627" s="662">
        <v>3</v>
      </c>
      <c r="O1627" s="745">
        <v>2.5</v>
      </c>
      <c r="P1627" s="663">
        <v>362.08</v>
      </c>
      <c r="Q1627" s="678">
        <v>0.66666666666666663</v>
      </c>
      <c r="R1627" s="662">
        <v>2</v>
      </c>
      <c r="S1627" s="678">
        <v>0.66666666666666663</v>
      </c>
      <c r="T1627" s="745">
        <v>1.5</v>
      </c>
      <c r="U1627" s="701">
        <v>0.6</v>
      </c>
    </row>
    <row r="1628" spans="1:21" ht="14.4" customHeight="1" x14ac:dyDescent="0.3">
      <c r="A1628" s="661">
        <v>32</v>
      </c>
      <c r="B1628" s="662" t="s">
        <v>592</v>
      </c>
      <c r="C1628" s="662" t="s">
        <v>5111</v>
      </c>
      <c r="D1628" s="743" t="s">
        <v>7938</v>
      </c>
      <c r="E1628" s="744" t="s">
        <v>5122</v>
      </c>
      <c r="F1628" s="662" t="s">
        <v>5106</v>
      </c>
      <c r="G1628" s="662" t="s">
        <v>5305</v>
      </c>
      <c r="H1628" s="662" t="s">
        <v>593</v>
      </c>
      <c r="I1628" s="662" t="s">
        <v>5977</v>
      </c>
      <c r="J1628" s="662" t="s">
        <v>5978</v>
      </c>
      <c r="K1628" s="662" t="s">
        <v>5979</v>
      </c>
      <c r="L1628" s="663">
        <v>71.67</v>
      </c>
      <c r="M1628" s="663">
        <v>358.35</v>
      </c>
      <c r="N1628" s="662">
        <v>5</v>
      </c>
      <c r="O1628" s="745">
        <v>2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32</v>
      </c>
      <c r="B1629" s="662" t="s">
        <v>592</v>
      </c>
      <c r="C1629" s="662" t="s">
        <v>5111</v>
      </c>
      <c r="D1629" s="743" t="s">
        <v>7938</v>
      </c>
      <c r="E1629" s="744" t="s">
        <v>5122</v>
      </c>
      <c r="F1629" s="662" t="s">
        <v>5106</v>
      </c>
      <c r="G1629" s="662" t="s">
        <v>5305</v>
      </c>
      <c r="H1629" s="662" t="s">
        <v>593</v>
      </c>
      <c r="I1629" s="662" t="s">
        <v>5977</v>
      </c>
      <c r="J1629" s="662" t="s">
        <v>5978</v>
      </c>
      <c r="K1629" s="662" t="s">
        <v>5979</v>
      </c>
      <c r="L1629" s="663">
        <v>87.42</v>
      </c>
      <c r="M1629" s="663">
        <v>174.84</v>
      </c>
      <c r="N1629" s="662">
        <v>2</v>
      </c>
      <c r="O1629" s="745">
        <v>1</v>
      </c>
      <c r="P1629" s="663">
        <v>174.84</v>
      </c>
      <c r="Q1629" s="678">
        <v>1</v>
      </c>
      <c r="R1629" s="662">
        <v>2</v>
      </c>
      <c r="S1629" s="678">
        <v>1</v>
      </c>
      <c r="T1629" s="745">
        <v>1</v>
      </c>
      <c r="U1629" s="701">
        <v>1</v>
      </c>
    </row>
    <row r="1630" spans="1:21" ht="14.4" customHeight="1" x14ac:dyDescent="0.3">
      <c r="A1630" s="661">
        <v>32</v>
      </c>
      <c r="B1630" s="662" t="s">
        <v>592</v>
      </c>
      <c r="C1630" s="662" t="s">
        <v>5111</v>
      </c>
      <c r="D1630" s="743" t="s">
        <v>7938</v>
      </c>
      <c r="E1630" s="744" t="s">
        <v>5122</v>
      </c>
      <c r="F1630" s="662" t="s">
        <v>5106</v>
      </c>
      <c r="G1630" s="662" t="s">
        <v>5305</v>
      </c>
      <c r="H1630" s="662" t="s">
        <v>593</v>
      </c>
      <c r="I1630" s="662" t="s">
        <v>1063</v>
      </c>
      <c r="J1630" s="662" t="s">
        <v>1064</v>
      </c>
      <c r="K1630" s="662" t="s">
        <v>5306</v>
      </c>
      <c r="L1630" s="663">
        <v>107.25</v>
      </c>
      <c r="M1630" s="663">
        <v>429</v>
      </c>
      <c r="N1630" s="662">
        <v>4</v>
      </c>
      <c r="O1630" s="745">
        <v>2</v>
      </c>
      <c r="P1630" s="663">
        <v>107.25</v>
      </c>
      <c r="Q1630" s="678">
        <v>0.25</v>
      </c>
      <c r="R1630" s="662">
        <v>1</v>
      </c>
      <c r="S1630" s="678">
        <v>0.25</v>
      </c>
      <c r="T1630" s="745">
        <v>0.5</v>
      </c>
      <c r="U1630" s="701">
        <v>0.25</v>
      </c>
    </row>
    <row r="1631" spans="1:21" ht="14.4" customHeight="1" x14ac:dyDescent="0.3">
      <c r="A1631" s="661">
        <v>32</v>
      </c>
      <c r="B1631" s="662" t="s">
        <v>592</v>
      </c>
      <c r="C1631" s="662" t="s">
        <v>5111</v>
      </c>
      <c r="D1631" s="743" t="s">
        <v>7938</v>
      </c>
      <c r="E1631" s="744" t="s">
        <v>5122</v>
      </c>
      <c r="F1631" s="662" t="s">
        <v>5106</v>
      </c>
      <c r="G1631" s="662" t="s">
        <v>5305</v>
      </c>
      <c r="H1631" s="662" t="s">
        <v>593</v>
      </c>
      <c r="I1631" s="662" t="s">
        <v>6276</v>
      </c>
      <c r="J1631" s="662" t="s">
        <v>1064</v>
      </c>
      <c r="K1631" s="662" t="s">
        <v>5306</v>
      </c>
      <c r="L1631" s="663">
        <v>107.25</v>
      </c>
      <c r="M1631" s="663">
        <v>107.25</v>
      </c>
      <c r="N1631" s="662">
        <v>1</v>
      </c>
      <c r="O1631" s="745">
        <v>1</v>
      </c>
      <c r="P1631" s="663"/>
      <c r="Q1631" s="678">
        <v>0</v>
      </c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32</v>
      </c>
      <c r="B1632" s="662" t="s">
        <v>592</v>
      </c>
      <c r="C1632" s="662" t="s">
        <v>5111</v>
      </c>
      <c r="D1632" s="743" t="s">
        <v>7938</v>
      </c>
      <c r="E1632" s="744" t="s">
        <v>5122</v>
      </c>
      <c r="F1632" s="662" t="s">
        <v>5106</v>
      </c>
      <c r="G1632" s="662" t="s">
        <v>6277</v>
      </c>
      <c r="H1632" s="662" t="s">
        <v>593</v>
      </c>
      <c r="I1632" s="662" t="s">
        <v>4379</v>
      </c>
      <c r="J1632" s="662" t="s">
        <v>1490</v>
      </c>
      <c r="K1632" s="662" t="s">
        <v>6278</v>
      </c>
      <c r="L1632" s="663">
        <v>139.63999999999999</v>
      </c>
      <c r="M1632" s="663">
        <v>139.63999999999999</v>
      </c>
      <c r="N1632" s="662">
        <v>1</v>
      </c>
      <c r="O1632" s="745">
        <v>1</v>
      </c>
      <c r="P1632" s="663">
        <v>139.63999999999999</v>
      </c>
      <c r="Q1632" s="678">
        <v>1</v>
      </c>
      <c r="R1632" s="662">
        <v>1</v>
      </c>
      <c r="S1632" s="678">
        <v>1</v>
      </c>
      <c r="T1632" s="745">
        <v>1</v>
      </c>
      <c r="U1632" s="701">
        <v>1</v>
      </c>
    </row>
    <row r="1633" spans="1:21" ht="14.4" customHeight="1" x14ac:dyDescent="0.3">
      <c r="A1633" s="661">
        <v>32</v>
      </c>
      <c r="B1633" s="662" t="s">
        <v>592</v>
      </c>
      <c r="C1633" s="662" t="s">
        <v>5111</v>
      </c>
      <c r="D1633" s="743" t="s">
        <v>7938</v>
      </c>
      <c r="E1633" s="744" t="s">
        <v>5122</v>
      </c>
      <c r="F1633" s="662" t="s">
        <v>5106</v>
      </c>
      <c r="G1633" s="662" t="s">
        <v>5309</v>
      </c>
      <c r="H1633" s="662" t="s">
        <v>593</v>
      </c>
      <c r="I1633" s="662" t="s">
        <v>910</v>
      </c>
      <c r="J1633" s="662" t="s">
        <v>5310</v>
      </c>
      <c r="K1633" s="662" t="s">
        <v>5268</v>
      </c>
      <c r="L1633" s="663">
        <v>0</v>
      </c>
      <c r="M1633" s="663">
        <v>0</v>
      </c>
      <c r="N1633" s="662">
        <v>13</v>
      </c>
      <c r="O1633" s="745">
        <v>8.5</v>
      </c>
      <c r="P1633" s="663">
        <v>0</v>
      </c>
      <c r="Q1633" s="678"/>
      <c r="R1633" s="662">
        <v>8</v>
      </c>
      <c r="S1633" s="678">
        <v>0.61538461538461542</v>
      </c>
      <c r="T1633" s="745">
        <v>5.5</v>
      </c>
      <c r="U1633" s="701">
        <v>0.6470588235294118</v>
      </c>
    </row>
    <row r="1634" spans="1:21" ht="14.4" customHeight="1" x14ac:dyDescent="0.3">
      <c r="A1634" s="661">
        <v>32</v>
      </c>
      <c r="B1634" s="662" t="s">
        <v>592</v>
      </c>
      <c r="C1634" s="662" t="s">
        <v>5111</v>
      </c>
      <c r="D1634" s="743" t="s">
        <v>7938</v>
      </c>
      <c r="E1634" s="744" t="s">
        <v>5122</v>
      </c>
      <c r="F1634" s="662" t="s">
        <v>5106</v>
      </c>
      <c r="G1634" s="662" t="s">
        <v>5311</v>
      </c>
      <c r="H1634" s="662" t="s">
        <v>593</v>
      </c>
      <c r="I1634" s="662" t="s">
        <v>844</v>
      </c>
      <c r="J1634" s="662" t="s">
        <v>753</v>
      </c>
      <c r="K1634" s="662" t="s">
        <v>5312</v>
      </c>
      <c r="L1634" s="663">
        <v>152.33000000000001</v>
      </c>
      <c r="M1634" s="663">
        <v>152.33000000000001</v>
      </c>
      <c r="N1634" s="662">
        <v>1</v>
      </c>
      <c r="O1634" s="745">
        <v>0.5</v>
      </c>
      <c r="P1634" s="663">
        <v>152.33000000000001</v>
      </c>
      <c r="Q1634" s="678">
        <v>1</v>
      </c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32</v>
      </c>
      <c r="B1635" s="662" t="s">
        <v>592</v>
      </c>
      <c r="C1635" s="662" t="s">
        <v>5111</v>
      </c>
      <c r="D1635" s="743" t="s">
        <v>7938</v>
      </c>
      <c r="E1635" s="744" t="s">
        <v>5122</v>
      </c>
      <c r="F1635" s="662" t="s">
        <v>5106</v>
      </c>
      <c r="G1635" s="662" t="s">
        <v>5311</v>
      </c>
      <c r="H1635" s="662" t="s">
        <v>593</v>
      </c>
      <c r="I1635" s="662" t="s">
        <v>6279</v>
      </c>
      <c r="J1635" s="662" t="s">
        <v>6280</v>
      </c>
      <c r="K1635" s="662" t="s">
        <v>2604</v>
      </c>
      <c r="L1635" s="663">
        <v>91.4</v>
      </c>
      <c r="M1635" s="663">
        <v>91.4</v>
      </c>
      <c r="N1635" s="662">
        <v>1</v>
      </c>
      <c r="O1635" s="745">
        <v>0.5</v>
      </c>
      <c r="P1635" s="663">
        <v>91.4</v>
      </c>
      <c r="Q1635" s="678">
        <v>1</v>
      </c>
      <c r="R1635" s="662">
        <v>1</v>
      </c>
      <c r="S1635" s="678">
        <v>1</v>
      </c>
      <c r="T1635" s="745">
        <v>0.5</v>
      </c>
      <c r="U1635" s="701">
        <v>1</v>
      </c>
    </row>
    <row r="1636" spans="1:21" ht="14.4" customHeight="1" x14ac:dyDescent="0.3">
      <c r="A1636" s="661">
        <v>32</v>
      </c>
      <c r="B1636" s="662" t="s">
        <v>592</v>
      </c>
      <c r="C1636" s="662" t="s">
        <v>5111</v>
      </c>
      <c r="D1636" s="743" t="s">
        <v>7938</v>
      </c>
      <c r="E1636" s="744" t="s">
        <v>5122</v>
      </c>
      <c r="F1636" s="662" t="s">
        <v>5106</v>
      </c>
      <c r="G1636" s="662" t="s">
        <v>5182</v>
      </c>
      <c r="H1636" s="662" t="s">
        <v>593</v>
      </c>
      <c r="I1636" s="662" t="s">
        <v>2977</v>
      </c>
      <c r="J1636" s="662" t="s">
        <v>2978</v>
      </c>
      <c r="K1636" s="662" t="s">
        <v>5183</v>
      </c>
      <c r="L1636" s="663">
        <v>51.21</v>
      </c>
      <c r="M1636" s="663">
        <v>460.89000000000004</v>
      </c>
      <c r="N1636" s="662">
        <v>9</v>
      </c>
      <c r="O1636" s="745">
        <v>3.5</v>
      </c>
      <c r="P1636" s="663">
        <v>358.47</v>
      </c>
      <c r="Q1636" s="678">
        <v>0.77777777777777779</v>
      </c>
      <c r="R1636" s="662">
        <v>7</v>
      </c>
      <c r="S1636" s="678">
        <v>0.77777777777777779</v>
      </c>
      <c r="T1636" s="745">
        <v>2.5</v>
      </c>
      <c r="U1636" s="701">
        <v>0.7142857142857143</v>
      </c>
    </row>
    <row r="1637" spans="1:21" ht="14.4" customHeight="1" x14ac:dyDescent="0.3">
      <c r="A1637" s="661">
        <v>32</v>
      </c>
      <c r="B1637" s="662" t="s">
        <v>592</v>
      </c>
      <c r="C1637" s="662" t="s">
        <v>5111</v>
      </c>
      <c r="D1637" s="743" t="s">
        <v>7938</v>
      </c>
      <c r="E1637" s="744" t="s">
        <v>5122</v>
      </c>
      <c r="F1637" s="662" t="s">
        <v>5106</v>
      </c>
      <c r="G1637" s="662" t="s">
        <v>5600</v>
      </c>
      <c r="H1637" s="662" t="s">
        <v>593</v>
      </c>
      <c r="I1637" s="662" t="s">
        <v>5601</v>
      </c>
      <c r="J1637" s="662" t="s">
        <v>5602</v>
      </c>
      <c r="K1637" s="662" t="s">
        <v>5603</v>
      </c>
      <c r="L1637" s="663">
        <v>657.67</v>
      </c>
      <c r="M1637" s="663">
        <v>1973.0099999999998</v>
      </c>
      <c r="N1637" s="662">
        <v>3</v>
      </c>
      <c r="O1637" s="745">
        <v>2</v>
      </c>
      <c r="P1637" s="663">
        <v>1973.0099999999998</v>
      </c>
      <c r="Q1637" s="678">
        <v>1</v>
      </c>
      <c r="R1637" s="662">
        <v>3</v>
      </c>
      <c r="S1637" s="678">
        <v>1</v>
      </c>
      <c r="T1637" s="745">
        <v>2</v>
      </c>
      <c r="U1637" s="701">
        <v>1</v>
      </c>
    </row>
    <row r="1638" spans="1:21" ht="14.4" customHeight="1" x14ac:dyDescent="0.3">
      <c r="A1638" s="661">
        <v>32</v>
      </c>
      <c r="B1638" s="662" t="s">
        <v>592</v>
      </c>
      <c r="C1638" s="662" t="s">
        <v>5111</v>
      </c>
      <c r="D1638" s="743" t="s">
        <v>7938</v>
      </c>
      <c r="E1638" s="744" t="s">
        <v>5122</v>
      </c>
      <c r="F1638" s="662" t="s">
        <v>5106</v>
      </c>
      <c r="G1638" s="662" t="s">
        <v>6281</v>
      </c>
      <c r="H1638" s="662" t="s">
        <v>593</v>
      </c>
      <c r="I1638" s="662" t="s">
        <v>3439</v>
      </c>
      <c r="J1638" s="662" t="s">
        <v>3440</v>
      </c>
      <c r="K1638" s="662" t="s">
        <v>6282</v>
      </c>
      <c r="L1638" s="663">
        <v>186.27</v>
      </c>
      <c r="M1638" s="663">
        <v>186.27</v>
      </c>
      <c r="N1638" s="662">
        <v>1</v>
      </c>
      <c r="O1638" s="745">
        <v>1</v>
      </c>
      <c r="P1638" s="663">
        <v>186.27</v>
      </c>
      <c r="Q1638" s="678">
        <v>1</v>
      </c>
      <c r="R1638" s="662">
        <v>1</v>
      </c>
      <c r="S1638" s="678">
        <v>1</v>
      </c>
      <c r="T1638" s="745">
        <v>1</v>
      </c>
      <c r="U1638" s="701">
        <v>1</v>
      </c>
    </row>
    <row r="1639" spans="1:21" ht="14.4" customHeight="1" x14ac:dyDescent="0.3">
      <c r="A1639" s="661">
        <v>32</v>
      </c>
      <c r="B1639" s="662" t="s">
        <v>592</v>
      </c>
      <c r="C1639" s="662" t="s">
        <v>5111</v>
      </c>
      <c r="D1639" s="743" t="s">
        <v>7938</v>
      </c>
      <c r="E1639" s="744" t="s">
        <v>5122</v>
      </c>
      <c r="F1639" s="662" t="s">
        <v>5106</v>
      </c>
      <c r="G1639" s="662" t="s">
        <v>5473</v>
      </c>
      <c r="H1639" s="662" t="s">
        <v>2438</v>
      </c>
      <c r="I1639" s="662" t="s">
        <v>2639</v>
      </c>
      <c r="J1639" s="662" t="s">
        <v>2640</v>
      </c>
      <c r="K1639" s="662" t="s">
        <v>2641</v>
      </c>
      <c r="L1639" s="663">
        <v>109.97</v>
      </c>
      <c r="M1639" s="663">
        <v>109.97</v>
      </c>
      <c r="N1639" s="662">
        <v>1</v>
      </c>
      <c r="O1639" s="745">
        <v>1</v>
      </c>
      <c r="P1639" s="663">
        <v>109.97</v>
      </c>
      <c r="Q1639" s="678">
        <v>1</v>
      </c>
      <c r="R1639" s="662">
        <v>1</v>
      </c>
      <c r="S1639" s="678">
        <v>1</v>
      </c>
      <c r="T1639" s="745">
        <v>1</v>
      </c>
      <c r="U1639" s="701">
        <v>1</v>
      </c>
    </row>
    <row r="1640" spans="1:21" ht="14.4" customHeight="1" x14ac:dyDescent="0.3">
      <c r="A1640" s="661">
        <v>32</v>
      </c>
      <c r="B1640" s="662" t="s">
        <v>592</v>
      </c>
      <c r="C1640" s="662" t="s">
        <v>5111</v>
      </c>
      <c r="D1640" s="743" t="s">
        <v>7938</v>
      </c>
      <c r="E1640" s="744" t="s">
        <v>5122</v>
      </c>
      <c r="F1640" s="662" t="s">
        <v>5106</v>
      </c>
      <c r="G1640" s="662" t="s">
        <v>5476</v>
      </c>
      <c r="H1640" s="662" t="s">
        <v>593</v>
      </c>
      <c r="I1640" s="662" t="s">
        <v>5477</v>
      </c>
      <c r="J1640" s="662" t="s">
        <v>5478</v>
      </c>
      <c r="K1640" s="662" t="s">
        <v>5479</v>
      </c>
      <c r="L1640" s="663">
        <v>0</v>
      </c>
      <c r="M1640" s="663">
        <v>0</v>
      </c>
      <c r="N1640" s="662">
        <v>1</v>
      </c>
      <c r="O1640" s="745">
        <v>1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32</v>
      </c>
      <c r="B1641" s="662" t="s">
        <v>592</v>
      </c>
      <c r="C1641" s="662" t="s">
        <v>5111</v>
      </c>
      <c r="D1641" s="743" t="s">
        <v>7938</v>
      </c>
      <c r="E1641" s="744" t="s">
        <v>5122</v>
      </c>
      <c r="F1641" s="662" t="s">
        <v>5106</v>
      </c>
      <c r="G1641" s="662" t="s">
        <v>5322</v>
      </c>
      <c r="H1641" s="662" t="s">
        <v>2438</v>
      </c>
      <c r="I1641" s="662" t="s">
        <v>6283</v>
      </c>
      <c r="J1641" s="662" t="s">
        <v>6018</v>
      </c>
      <c r="K1641" s="662" t="s">
        <v>5536</v>
      </c>
      <c r="L1641" s="663">
        <v>31.32</v>
      </c>
      <c r="M1641" s="663">
        <v>31.32</v>
      </c>
      <c r="N1641" s="662">
        <v>1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32</v>
      </c>
      <c r="B1642" s="662" t="s">
        <v>592</v>
      </c>
      <c r="C1642" s="662" t="s">
        <v>5111</v>
      </c>
      <c r="D1642" s="743" t="s">
        <v>7938</v>
      </c>
      <c r="E1642" s="744" t="s">
        <v>5122</v>
      </c>
      <c r="F1642" s="662" t="s">
        <v>5106</v>
      </c>
      <c r="G1642" s="662" t="s">
        <v>5322</v>
      </c>
      <c r="H1642" s="662" t="s">
        <v>2438</v>
      </c>
      <c r="I1642" s="662" t="s">
        <v>2483</v>
      </c>
      <c r="J1642" s="662" t="s">
        <v>2484</v>
      </c>
      <c r="K1642" s="662" t="s">
        <v>2485</v>
      </c>
      <c r="L1642" s="663">
        <v>31.32</v>
      </c>
      <c r="M1642" s="663">
        <v>93.960000000000008</v>
      </c>
      <c r="N1642" s="662">
        <v>3</v>
      </c>
      <c r="O1642" s="745">
        <v>1</v>
      </c>
      <c r="P1642" s="663">
        <v>93.960000000000008</v>
      </c>
      <c r="Q1642" s="678">
        <v>1</v>
      </c>
      <c r="R1642" s="662">
        <v>3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32</v>
      </c>
      <c r="B1643" s="662" t="s">
        <v>592</v>
      </c>
      <c r="C1643" s="662" t="s">
        <v>5111</v>
      </c>
      <c r="D1643" s="743" t="s">
        <v>7938</v>
      </c>
      <c r="E1643" s="744" t="s">
        <v>5122</v>
      </c>
      <c r="F1643" s="662" t="s">
        <v>5106</v>
      </c>
      <c r="G1643" s="662" t="s">
        <v>5322</v>
      </c>
      <c r="H1643" s="662" t="s">
        <v>2438</v>
      </c>
      <c r="I1643" s="662" t="s">
        <v>4141</v>
      </c>
      <c r="J1643" s="662" t="s">
        <v>2550</v>
      </c>
      <c r="K1643" s="662" t="s">
        <v>5061</v>
      </c>
      <c r="L1643" s="663">
        <v>93.96</v>
      </c>
      <c r="M1643" s="663">
        <v>93.96</v>
      </c>
      <c r="N1643" s="662">
        <v>1</v>
      </c>
      <c r="O1643" s="745">
        <v>1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32</v>
      </c>
      <c r="B1644" s="662" t="s">
        <v>592</v>
      </c>
      <c r="C1644" s="662" t="s">
        <v>5111</v>
      </c>
      <c r="D1644" s="743" t="s">
        <v>7938</v>
      </c>
      <c r="E1644" s="744" t="s">
        <v>5122</v>
      </c>
      <c r="F1644" s="662" t="s">
        <v>5106</v>
      </c>
      <c r="G1644" s="662" t="s">
        <v>5322</v>
      </c>
      <c r="H1644" s="662" t="s">
        <v>2438</v>
      </c>
      <c r="I1644" s="662" t="s">
        <v>2553</v>
      </c>
      <c r="J1644" s="662" t="s">
        <v>2550</v>
      </c>
      <c r="K1644" s="662" t="s">
        <v>4957</v>
      </c>
      <c r="L1644" s="663">
        <v>156.61000000000001</v>
      </c>
      <c r="M1644" s="663">
        <v>469.83000000000004</v>
      </c>
      <c r="N1644" s="662">
        <v>3</v>
      </c>
      <c r="O1644" s="745">
        <v>1.5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32</v>
      </c>
      <c r="B1645" s="662" t="s">
        <v>592</v>
      </c>
      <c r="C1645" s="662" t="s">
        <v>5111</v>
      </c>
      <c r="D1645" s="743" t="s">
        <v>7938</v>
      </c>
      <c r="E1645" s="744" t="s">
        <v>5122</v>
      </c>
      <c r="F1645" s="662" t="s">
        <v>5106</v>
      </c>
      <c r="G1645" s="662" t="s">
        <v>5331</v>
      </c>
      <c r="H1645" s="662" t="s">
        <v>593</v>
      </c>
      <c r="I1645" s="662" t="s">
        <v>6284</v>
      </c>
      <c r="J1645" s="662" t="s">
        <v>1024</v>
      </c>
      <c r="K1645" s="662" t="s">
        <v>6285</v>
      </c>
      <c r="L1645" s="663">
        <v>0</v>
      </c>
      <c r="M1645" s="663">
        <v>0</v>
      </c>
      <c r="N1645" s="662">
        <v>3</v>
      </c>
      <c r="O1645" s="745">
        <v>2</v>
      </c>
      <c r="P1645" s="663"/>
      <c r="Q1645" s="678"/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32</v>
      </c>
      <c r="B1646" s="662" t="s">
        <v>592</v>
      </c>
      <c r="C1646" s="662" t="s">
        <v>5111</v>
      </c>
      <c r="D1646" s="743" t="s">
        <v>7938</v>
      </c>
      <c r="E1646" s="744" t="s">
        <v>5122</v>
      </c>
      <c r="F1646" s="662" t="s">
        <v>5106</v>
      </c>
      <c r="G1646" s="662" t="s">
        <v>5331</v>
      </c>
      <c r="H1646" s="662" t="s">
        <v>593</v>
      </c>
      <c r="I1646" s="662" t="s">
        <v>1023</v>
      </c>
      <c r="J1646" s="662" t="s">
        <v>1024</v>
      </c>
      <c r="K1646" s="662" t="s">
        <v>1025</v>
      </c>
      <c r="L1646" s="663">
        <v>151.62</v>
      </c>
      <c r="M1646" s="663">
        <v>758.1</v>
      </c>
      <c r="N1646" s="662">
        <v>5</v>
      </c>
      <c r="O1646" s="745">
        <v>2.5</v>
      </c>
      <c r="P1646" s="663">
        <v>758.1</v>
      </c>
      <c r="Q1646" s="678">
        <v>1</v>
      </c>
      <c r="R1646" s="662">
        <v>5</v>
      </c>
      <c r="S1646" s="678">
        <v>1</v>
      </c>
      <c r="T1646" s="745">
        <v>2.5</v>
      </c>
      <c r="U1646" s="701">
        <v>1</v>
      </c>
    </row>
    <row r="1647" spans="1:21" ht="14.4" customHeight="1" x14ac:dyDescent="0.3">
      <c r="A1647" s="661">
        <v>32</v>
      </c>
      <c r="B1647" s="662" t="s">
        <v>592</v>
      </c>
      <c r="C1647" s="662" t="s">
        <v>5111</v>
      </c>
      <c r="D1647" s="743" t="s">
        <v>7938</v>
      </c>
      <c r="E1647" s="744" t="s">
        <v>5122</v>
      </c>
      <c r="F1647" s="662" t="s">
        <v>5106</v>
      </c>
      <c r="G1647" s="662" t="s">
        <v>5331</v>
      </c>
      <c r="H1647" s="662" t="s">
        <v>593</v>
      </c>
      <c r="I1647" s="662" t="s">
        <v>6029</v>
      </c>
      <c r="J1647" s="662" t="s">
        <v>1024</v>
      </c>
      <c r="K1647" s="662" t="s">
        <v>6030</v>
      </c>
      <c r="L1647" s="663">
        <v>0</v>
      </c>
      <c r="M1647" s="663">
        <v>0</v>
      </c>
      <c r="N1647" s="662">
        <v>3</v>
      </c>
      <c r="O1647" s="745">
        <v>2</v>
      </c>
      <c r="P1647" s="663">
        <v>0</v>
      </c>
      <c r="Q1647" s="678"/>
      <c r="R1647" s="662">
        <v>1</v>
      </c>
      <c r="S1647" s="678">
        <v>0.33333333333333331</v>
      </c>
      <c r="T1647" s="745">
        <v>0.5</v>
      </c>
      <c r="U1647" s="701">
        <v>0.25</v>
      </c>
    </row>
    <row r="1648" spans="1:21" ht="14.4" customHeight="1" x14ac:dyDescent="0.3">
      <c r="A1648" s="661">
        <v>32</v>
      </c>
      <c r="B1648" s="662" t="s">
        <v>592</v>
      </c>
      <c r="C1648" s="662" t="s">
        <v>5111</v>
      </c>
      <c r="D1648" s="743" t="s">
        <v>7938</v>
      </c>
      <c r="E1648" s="744" t="s">
        <v>5122</v>
      </c>
      <c r="F1648" s="662" t="s">
        <v>5106</v>
      </c>
      <c r="G1648" s="662" t="s">
        <v>5331</v>
      </c>
      <c r="H1648" s="662" t="s">
        <v>593</v>
      </c>
      <c r="I1648" s="662" t="s">
        <v>5480</v>
      </c>
      <c r="J1648" s="662" t="s">
        <v>1024</v>
      </c>
      <c r="K1648" s="662" t="s">
        <v>5481</v>
      </c>
      <c r="L1648" s="663">
        <v>0</v>
      </c>
      <c r="M1648" s="663">
        <v>0</v>
      </c>
      <c r="N1648" s="662">
        <v>2</v>
      </c>
      <c r="O1648" s="745">
        <v>1.5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32</v>
      </c>
      <c r="B1649" s="662" t="s">
        <v>592</v>
      </c>
      <c r="C1649" s="662" t="s">
        <v>5111</v>
      </c>
      <c r="D1649" s="743" t="s">
        <v>7938</v>
      </c>
      <c r="E1649" s="744" t="s">
        <v>5122</v>
      </c>
      <c r="F1649" s="662" t="s">
        <v>5106</v>
      </c>
      <c r="G1649" s="662" t="s">
        <v>5331</v>
      </c>
      <c r="H1649" s="662" t="s">
        <v>593</v>
      </c>
      <c r="I1649" s="662" t="s">
        <v>6286</v>
      </c>
      <c r="J1649" s="662" t="s">
        <v>1024</v>
      </c>
      <c r="K1649" s="662" t="s">
        <v>6287</v>
      </c>
      <c r="L1649" s="663">
        <v>0</v>
      </c>
      <c r="M1649" s="663">
        <v>0</v>
      </c>
      <c r="N1649" s="662">
        <v>1</v>
      </c>
      <c r="O1649" s="745">
        <v>1</v>
      </c>
      <c r="P1649" s="663"/>
      <c r="Q1649" s="678"/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32</v>
      </c>
      <c r="B1650" s="662" t="s">
        <v>592</v>
      </c>
      <c r="C1650" s="662" t="s">
        <v>5111</v>
      </c>
      <c r="D1650" s="743" t="s">
        <v>7938</v>
      </c>
      <c r="E1650" s="744" t="s">
        <v>5122</v>
      </c>
      <c r="F1650" s="662" t="s">
        <v>5106</v>
      </c>
      <c r="G1650" s="662" t="s">
        <v>5333</v>
      </c>
      <c r="H1650" s="662" t="s">
        <v>2438</v>
      </c>
      <c r="I1650" s="662" t="s">
        <v>3200</v>
      </c>
      <c r="J1650" s="662" t="s">
        <v>3193</v>
      </c>
      <c r="K1650" s="662" t="s">
        <v>4935</v>
      </c>
      <c r="L1650" s="663">
        <v>13849.26</v>
      </c>
      <c r="M1650" s="663">
        <v>27698.52</v>
      </c>
      <c r="N1650" s="662">
        <v>2</v>
      </c>
      <c r="O1650" s="745">
        <v>1</v>
      </c>
      <c r="P1650" s="663">
        <v>27698.52</v>
      </c>
      <c r="Q1650" s="678">
        <v>1</v>
      </c>
      <c r="R1650" s="662">
        <v>2</v>
      </c>
      <c r="S1650" s="678">
        <v>1</v>
      </c>
      <c r="T1650" s="745">
        <v>1</v>
      </c>
      <c r="U1650" s="701">
        <v>1</v>
      </c>
    </row>
    <row r="1651" spans="1:21" ht="14.4" customHeight="1" x14ac:dyDescent="0.3">
      <c r="A1651" s="661">
        <v>32</v>
      </c>
      <c r="B1651" s="662" t="s">
        <v>592</v>
      </c>
      <c r="C1651" s="662" t="s">
        <v>5111</v>
      </c>
      <c r="D1651" s="743" t="s">
        <v>7938</v>
      </c>
      <c r="E1651" s="744" t="s">
        <v>5122</v>
      </c>
      <c r="F1651" s="662" t="s">
        <v>5106</v>
      </c>
      <c r="G1651" s="662" t="s">
        <v>5334</v>
      </c>
      <c r="H1651" s="662" t="s">
        <v>2438</v>
      </c>
      <c r="I1651" s="662" t="s">
        <v>6288</v>
      </c>
      <c r="J1651" s="662" t="s">
        <v>6289</v>
      </c>
      <c r="K1651" s="662" t="s">
        <v>6290</v>
      </c>
      <c r="L1651" s="663">
        <v>0</v>
      </c>
      <c r="M1651" s="663">
        <v>0</v>
      </c>
      <c r="N1651" s="662">
        <v>3</v>
      </c>
      <c r="O1651" s="745">
        <v>1.5</v>
      </c>
      <c r="P1651" s="663">
        <v>0</v>
      </c>
      <c r="Q1651" s="678"/>
      <c r="R1651" s="662">
        <v>3</v>
      </c>
      <c r="S1651" s="678">
        <v>1</v>
      </c>
      <c r="T1651" s="745">
        <v>1.5</v>
      </c>
      <c r="U1651" s="701">
        <v>1</v>
      </c>
    </row>
    <row r="1652" spans="1:21" ht="14.4" customHeight="1" x14ac:dyDescent="0.3">
      <c r="A1652" s="661">
        <v>32</v>
      </c>
      <c r="B1652" s="662" t="s">
        <v>592</v>
      </c>
      <c r="C1652" s="662" t="s">
        <v>5111</v>
      </c>
      <c r="D1652" s="743" t="s">
        <v>7938</v>
      </c>
      <c r="E1652" s="744" t="s">
        <v>5122</v>
      </c>
      <c r="F1652" s="662" t="s">
        <v>5106</v>
      </c>
      <c r="G1652" s="662" t="s">
        <v>5334</v>
      </c>
      <c r="H1652" s="662" t="s">
        <v>2438</v>
      </c>
      <c r="I1652" s="662" t="s">
        <v>6291</v>
      </c>
      <c r="J1652" s="662" t="s">
        <v>6289</v>
      </c>
      <c r="K1652" s="662" t="s">
        <v>6292</v>
      </c>
      <c r="L1652" s="663">
        <v>184.74</v>
      </c>
      <c r="M1652" s="663">
        <v>923.7</v>
      </c>
      <c r="N1652" s="662">
        <v>5</v>
      </c>
      <c r="O1652" s="745">
        <v>2.5</v>
      </c>
      <c r="P1652" s="663">
        <v>369.48</v>
      </c>
      <c r="Q1652" s="678">
        <v>0.4</v>
      </c>
      <c r="R1652" s="662">
        <v>2</v>
      </c>
      <c r="S1652" s="678">
        <v>0.4</v>
      </c>
      <c r="T1652" s="745">
        <v>0.5</v>
      </c>
      <c r="U1652" s="701">
        <v>0.2</v>
      </c>
    </row>
    <row r="1653" spans="1:21" ht="14.4" customHeight="1" x14ac:dyDescent="0.3">
      <c r="A1653" s="661">
        <v>32</v>
      </c>
      <c r="B1653" s="662" t="s">
        <v>592</v>
      </c>
      <c r="C1653" s="662" t="s">
        <v>5111</v>
      </c>
      <c r="D1653" s="743" t="s">
        <v>7938</v>
      </c>
      <c r="E1653" s="744" t="s">
        <v>5122</v>
      </c>
      <c r="F1653" s="662" t="s">
        <v>5106</v>
      </c>
      <c r="G1653" s="662" t="s">
        <v>5334</v>
      </c>
      <c r="H1653" s="662" t="s">
        <v>2438</v>
      </c>
      <c r="I1653" s="662" t="s">
        <v>2651</v>
      </c>
      <c r="J1653" s="662" t="s">
        <v>4809</v>
      </c>
      <c r="K1653" s="662" t="s">
        <v>4810</v>
      </c>
      <c r="L1653" s="663">
        <v>120.61</v>
      </c>
      <c r="M1653" s="663">
        <v>723.66</v>
      </c>
      <c r="N1653" s="662">
        <v>6</v>
      </c>
      <c r="O1653" s="745">
        <v>4.5</v>
      </c>
      <c r="P1653" s="663">
        <v>120.61</v>
      </c>
      <c r="Q1653" s="678">
        <v>0.16666666666666669</v>
      </c>
      <c r="R1653" s="662">
        <v>1</v>
      </c>
      <c r="S1653" s="678">
        <v>0.16666666666666666</v>
      </c>
      <c r="T1653" s="745">
        <v>1</v>
      </c>
      <c r="U1653" s="701">
        <v>0.22222222222222221</v>
      </c>
    </row>
    <row r="1654" spans="1:21" ht="14.4" customHeight="1" x14ac:dyDescent="0.3">
      <c r="A1654" s="661">
        <v>32</v>
      </c>
      <c r="B1654" s="662" t="s">
        <v>592</v>
      </c>
      <c r="C1654" s="662" t="s">
        <v>5111</v>
      </c>
      <c r="D1654" s="743" t="s">
        <v>7938</v>
      </c>
      <c r="E1654" s="744" t="s">
        <v>5122</v>
      </c>
      <c r="F1654" s="662" t="s">
        <v>5106</v>
      </c>
      <c r="G1654" s="662" t="s">
        <v>5334</v>
      </c>
      <c r="H1654" s="662" t="s">
        <v>2438</v>
      </c>
      <c r="I1654" s="662" t="s">
        <v>6031</v>
      </c>
      <c r="J1654" s="662" t="s">
        <v>6032</v>
      </c>
      <c r="K1654" s="662" t="s">
        <v>1183</v>
      </c>
      <c r="L1654" s="663">
        <v>184.74</v>
      </c>
      <c r="M1654" s="663">
        <v>2955.84</v>
      </c>
      <c r="N1654" s="662">
        <v>16</v>
      </c>
      <c r="O1654" s="745">
        <v>11.5</v>
      </c>
      <c r="P1654" s="663">
        <v>2032.14</v>
      </c>
      <c r="Q1654" s="678">
        <v>0.6875</v>
      </c>
      <c r="R1654" s="662">
        <v>11</v>
      </c>
      <c r="S1654" s="678">
        <v>0.6875</v>
      </c>
      <c r="T1654" s="745">
        <v>7.5</v>
      </c>
      <c r="U1654" s="701">
        <v>0.65217391304347827</v>
      </c>
    </row>
    <row r="1655" spans="1:21" ht="14.4" customHeight="1" x14ac:dyDescent="0.3">
      <c r="A1655" s="661">
        <v>32</v>
      </c>
      <c r="B1655" s="662" t="s">
        <v>592</v>
      </c>
      <c r="C1655" s="662" t="s">
        <v>5111</v>
      </c>
      <c r="D1655" s="743" t="s">
        <v>7938</v>
      </c>
      <c r="E1655" s="744" t="s">
        <v>5122</v>
      </c>
      <c r="F1655" s="662" t="s">
        <v>5106</v>
      </c>
      <c r="G1655" s="662" t="s">
        <v>6224</v>
      </c>
      <c r="H1655" s="662" t="s">
        <v>593</v>
      </c>
      <c r="I1655" s="662" t="s">
        <v>3409</v>
      </c>
      <c r="J1655" s="662" t="s">
        <v>3410</v>
      </c>
      <c r="K1655" s="662" t="s">
        <v>3411</v>
      </c>
      <c r="L1655" s="663">
        <v>0</v>
      </c>
      <c r="M1655" s="663">
        <v>0</v>
      </c>
      <c r="N1655" s="662">
        <v>7</v>
      </c>
      <c r="O1655" s="745">
        <v>6</v>
      </c>
      <c r="P1655" s="663">
        <v>0</v>
      </c>
      <c r="Q1655" s="678"/>
      <c r="R1655" s="662">
        <v>7</v>
      </c>
      <c r="S1655" s="678">
        <v>1</v>
      </c>
      <c r="T1655" s="745">
        <v>6</v>
      </c>
      <c r="U1655" s="701">
        <v>1</v>
      </c>
    </row>
    <row r="1656" spans="1:21" ht="14.4" customHeight="1" x14ac:dyDescent="0.3">
      <c r="A1656" s="661">
        <v>32</v>
      </c>
      <c r="B1656" s="662" t="s">
        <v>592</v>
      </c>
      <c r="C1656" s="662" t="s">
        <v>5111</v>
      </c>
      <c r="D1656" s="743" t="s">
        <v>7938</v>
      </c>
      <c r="E1656" s="744" t="s">
        <v>5122</v>
      </c>
      <c r="F1656" s="662" t="s">
        <v>5106</v>
      </c>
      <c r="G1656" s="662" t="s">
        <v>6224</v>
      </c>
      <c r="H1656" s="662" t="s">
        <v>593</v>
      </c>
      <c r="I1656" s="662" t="s">
        <v>3417</v>
      </c>
      <c r="J1656" s="662" t="s">
        <v>3410</v>
      </c>
      <c r="K1656" s="662" t="s">
        <v>3418</v>
      </c>
      <c r="L1656" s="663">
        <v>0</v>
      </c>
      <c r="M1656" s="663">
        <v>0</v>
      </c>
      <c r="N1656" s="662">
        <v>5</v>
      </c>
      <c r="O1656" s="745">
        <v>5</v>
      </c>
      <c r="P1656" s="663">
        <v>0</v>
      </c>
      <c r="Q1656" s="678"/>
      <c r="R1656" s="662">
        <v>4</v>
      </c>
      <c r="S1656" s="678">
        <v>0.8</v>
      </c>
      <c r="T1656" s="745">
        <v>4</v>
      </c>
      <c r="U1656" s="701">
        <v>0.8</v>
      </c>
    </row>
    <row r="1657" spans="1:21" ht="14.4" customHeight="1" x14ac:dyDescent="0.3">
      <c r="A1657" s="661">
        <v>32</v>
      </c>
      <c r="B1657" s="662" t="s">
        <v>592</v>
      </c>
      <c r="C1657" s="662" t="s">
        <v>5111</v>
      </c>
      <c r="D1657" s="743" t="s">
        <v>7938</v>
      </c>
      <c r="E1657" s="744" t="s">
        <v>5122</v>
      </c>
      <c r="F1657" s="662" t="s">
        <v>5106</v>
      </c>
      <c r="G1657" s="662" t="s">
        <v>5669</v>
      </c>
      <c r="H1657" s="662" t="s">
        <v>593</v>
      </c>
      <c r="I1657" s="662" t="s">
        <v>5670</v>
      </c>
      <c r="J1657" s="662" t="s">
        <v>5671</v>
      </c>
      <c r="K1657" s="662" t="s">
        <v>5672</v>
      </c>
      <c r="L1657" s="663">
        <v>0</v>
      </c>
      <c r="M1657" s="663">
        <v>0</v>
      </c>
      <c r="N1657" s="662">
        <v>1</v>
      </c>
      <c r="O1657" s="745">
        <v>1</v>
      </c>
      <c r="P1657" s="663"/>
      <c r="Q1657" s="678"/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32</v>
      </c>
      <c r="B1658" s="662" t="s">
        <v>592</v>
      </c>
      <c r="C1658" s="662" t="s">
        <v>5111</v>
      </c>
      <c r="D1658" s="743" t="s">
        <v>7938</v>
      </c>
      <c r="E1658" s="744" t="s">
        <v>5122</v>
      </c>
      <c r="F1658" s="662" t="s">
        <v>5106</v>
      </c>
      <c r="G1658" s="662" t="s">
        <v>6229</v>
      </c>
      <c r="H1658" s="662" t="s">
        <v>593</v>
      </c>
      <c r="I1658" s="662" t="s">
        <v>3384</v>
      </c>
      <c r="J1658" s="662" t="s">
        <v>3385</v>
      </c>
      <c r="K1658" s="662" t="s">
        <v>3386</v>
      </c>
      <c r="L1658" s="663">
        <v>9520.02</v>
      </c>
      <c r="M1658" s="663">
        <v>95200.200000000012</v>
      </c>
      <c r="N1658" s="662">
        <v>10</v>
      </c>
      <c r="O1658" s="745">
        <v>2</v>
      </c>
      <c r="P1658" s="663">
        <v>95200.200000000012</v>
      </c>
      <c r="Q1658" s="678">
        <v>1</v>
      </c>
      <c r="R1658" s="662">
        <v>10</v>
      </c>
      <c r="S1658" s="678">
        <v>1</v>
      </c>
      <c r="T1658" s="745">
        <v>2</v>
      </c>
      <c r="U1658" s="701">
        <v>1</v>
      </c>
    </row>
    <row r="1659" spans="1:21" ht="14.4" customHeight="1" x14ac:dyDescent="0.3">
      <c r="A1659" s="661">
        <v>32</v>
      </c>
      <c r="B1659" s="662" t="s">
        <v>592</v>
      </c>
      <c r="C1659" s="662" t="s">
        <v>5111</v>
      </c>
      <c r="D1659" s="743" t="s">
        <v>7938</v>
      </c>
      <c r="E1659" s="744" t="s">
        <v>5122</v>
      </c>
      <c r="F1659" s="662" t="s">
        <v>5108</v>
      </c>
      <c r="G1659" s="662" t="s">
        <v>6293</v>
      </c>
      <c r="H1659" s="662" t="s">
        <v>593</v>
      </c>
      <c r="I1659" s="662" t="s">
        <v>6294</v>
      </c>
      <c r="J1659" s="662" t="s">
        <v>6295</v>
      </c>
      <c r="K1659" s="662" t="s">
        <v>6296</v>
      </c>
      <c r="L1659" s="663">
        <v>410</v>
      </c>
      <c r="M1659" s="663">
        <v>410</v>
      </c>
      <c r="N1659" s="662">
        <v>1</v>
      </c>
      <c r="O1659" s="745">
        <v>1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32</v>
      </c>
      <c r="B1660" s="662" t="s">
        <v>592</v>
      </c>
      <c r="C1660" s="662" t="s">
        <v>5111</v>
      </c>
      <c r="D1660" s="743" t="s">
        <v>7938</v>
      </c>
      <c r="E1660" s="744" t="s">
        <v>5123</v>
      </c>
      <c r="F1660" s="662" t="s">
        <v>5106</v>
      </c>
      <c r="G1660" s="662" t="s">
        <v>6297</v>
      </c>
      <c r="H1660" s="662" t="s">
        <v>593</v>
      </c>
      <c r="I1660" s="662" t="s">
        <v>3551</v>
      </c>
      <c r="J1660" s="662" t="s">
        <v>6298</v>
      </c>
      <c r="K1660" s="662" t="s">
        <v>1159</v>
      </c>
      <c r="L1660" s="663">
        <v>35.11</v>
      </c>
      <c r="M1660" s="663">
        <v>210.66</v>
      </c>
      <c r="N1660" s="662">
        <v>6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32</v>
      </c>
      <c r="B1661" s="662" t="s">
        <v>592</v>
      </c>
      <c r="C1661" s="662" t="s">
        <v>5111</v>
      </c>
      <c r="D1661" s="743" t="s">
        <v>7938</v>
      </c>
      <c r="E1661" s="744" t="s">
        <v>5123</v>
      </c>
      <c r="F1661" s="662" t="s">
        <v>5106</v>
      </c>
      <c r="G1661" s="662" t="s">
        <v>5184</v>
      </c>
      <c r="H1661" s="662" t="s">
        <v>593</v>
      </c>
      <c r="I1661" s="662" t="s">
        <v>925</v>
      </c>
      <c r="J1661" s="662" t="s">
        <v>922</v>
      </c>
      <c r="K1661" s="662" t="s">
        <v>6050</v>
      </c>
      <c r="L1661" s="663">
        <v>0</v>
      </c>
      <c r="M1661" s="663">
        <v>0</v>
      </c>
      <c r="N1661" s="662">
        <v>1</v>
      </c>
      <c r="O1661" s="745">
        <v>1</v>
      </c>
      <c r="P1661" s="663">
        <v>0</v>
      </c>
      <c r="Q1661" s="678"/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32</v>
      </c>
      <c r="B1662" s="662" t="s">
        <v>592</v>
      </c>
      <c r="C1662" s="662" t="s">
        <v>5111</v>
      </c>
      <c r="D1662" s="743" t="s">
        <v>7938</v>
      </c>
      <c r="E1662" s="744" t="s">
        <v>5123</v>
      </c>
      <c r="F1662" s="662" t="s">
        <v>5106</v>
      </c>
      <c r="G1662" s="662" t="s">
        <v>5151</v>
      </c>
      <c r="H1662" s="662" t="s">
        <v>593</v>
      </c>
      <c r="I1662" s="662" t="s">
        <v>1699</v>
      </c>
      <c r="J1662" s="662" t="s">
        <v>1700</v>
      </c>
      <c r="K1662" s="662" t="s">
        <v>5152</v>
      </c>
      <c r="L1662" s="663">
        <v>1295.6400000000001</v>
      </c>
      <c r="M1662" s="663">
        <v>14252.04</v>
      </c>
      <c r="N1662" s="662">
        <v>11</v>
      </c>
      <c r="O1662" s="745">
        <v>7</v>
      </c>
      <c r="P1662" s="663">
        <v>9069.4800000000014</v>
      </c>
      <c r="Q1662" s="678">
        <v>0.63636363636363646</v>
      </c>
      <c r="R1662" s="662">
        <v>7</v>
      </c>
      <c r="S1662" s="678">
        <v>0.63636363636363635</v>
      </c>
      <c r="T1662" s="745">
        <v>5.5</v>
      </c>
      <c r="U1662" s="701">
        <v>0.7857142857142857</v>
      </c>
    </row>
    <row r="1663" spans="1:21" ht="14.4" customHeight="1" x14ac:dyDescent="0.3">
      <c r="A1663" s="661">
        <v>32</v>
      </c>
      <c r="B1663" s="662" t="s">
        <v>592</v>
      </c>
      <c r="C1663" s="662" t="s">
        <v>5111</v>
      </c>
      <c r="D1663" s="743" t="s">
        <v>7938</v>
      </c>
      <c r="E1663" s="744" t="s">
        <v>5123</v>
      </c>
      <c r="F1663" s="662" t="s">
        <v>5106</v>
      </c>
      <c r="G1663" s="662" t="s">
        <v>5151</v>
      </c>
      <c r="H1663" s="662" t="s">
        <v>593</v>
      </c>
      <c r="I1663" s="662" t="s">
        <v>1473</v>
      </c>
      <c r="J1663" s="662" t="s">
        <v>1474</v>
      </c>
      <c r="K1663" s="662" t="s">
        <v>1475</v>
      </c>
      <c r="L1663" s="663">
        <v>462.73</v>
      </c>
      <c r="M1663" s="663">
        <v>925.46</v>
      </c>
      <c r="N1663" s="662">
        <v>2</v>
      </c>
      <c r="O1663" s="745">
        <v>1</v>
      </c>
      <c r="P1663" s="663">
        <v>925.46</v>
      </c>
      <c r="Q1663" s="678">
        <v>1</v>
      </c>
      <c r="R1663" s="662">
        <v>2</v>
      </c>
      <c r="S1663" s="678">
        <v>1</v>
      </c>
      <c r="T1663" s="745">
        <v>1</v>
      </c>
      <c r="U1663" s="701">
        <v>1</v>
      </c>
    </row>
    <row r="1664" spans="1:21" ht="14.4" customHeight="1" x14ac:dyDescent="0.3">
      <c r="A1664" s="661">
        <v>32</v>
      </c>
      <c r="B1664" s="662" t="s">
        <v>592</v>
      </c>
      <c r="C1664" s="662" t="s">
        <v>5111</v>
      </c>
      <c r="D1664" s="743" t="s">
        <v>7938</v>
      </c>
      <c r="E1664" s="744" t="s">
        <v>5123</v>
      </c>
      <c r="F1664" s="662" t="s">
        <v>5106</v>
      </c>
      <c r="G1664" s="662" t="s">
        <v>5155</v>
      </c>
      <c r="H1664" s="662" t="s">
        <v>593</v>
      </c>
      <c r="I1664" s="662" t="s">
        <v>5344</v>
      </c>
      <c r="J1664" s="662" t="s">
        <v>5197</v>
      </c>
      <c r="K1664" s="662" t="s">
        <v>3770</v>
      </c>
      <c r="L1664" s="663">
        <v>0</v>
      </c>
      <c r="M1664" s="663">
        <v>0</v>
      </c>
      <c r="N1664" s="662">
        <v>1</v>
      </c>
      <c r="O1664" s="745">
        <v>1</v>
      </c>
      <c r="P1664" s="663">
        <v>0</v>
      </c>
      <c r="Q1664" s="678"/>
      <c r="R1664" s="662">
        <v>1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32</v>
      </c>
      <c r="B1665" s="662" t="s">
        <v>592</v>
      </c>
      <c r="C1665" s="662" t="s">
        <v>5111</v>
      </c>
      <c r="D1665" s="743" t="s">
        <v>7938</v>
      </c>
      <c r="E1665" s="744" t="s">
        <v>5123</v>
      </c>
      <c r="F1665" s="662" t="s">
        <v>5106</v>
      </c>
      <c r="G1665" s="662" t="s">
        <v>5155</v>
      </c>
      <c r="H1665" s="662" t="s">
        <v>593</v>
      </c>
      <c r="I1665" s="662" t="s">
        <v>720</v>
      </c>
      <c r="J1665" s="662" t="s">
        <v>721</v>
      </c>
      <c r="K1665" s="662" t="s">
        <v>5156</v>
      </c>
      <c r="L1665" s="663">
        <v>40.58</v>
      </c>
      <c r="M1665" s="663">
        <v>243.48</v>
      </c>
      <c r="N1665" s="662">
        <v>6</v>
      </c>
      <c r="O1665" s="745">
        <v>5.5</v>
      </c>
      <c r="P1665" s="663">
        <v>121.74</v>
      </c>
      <c r="Q1665" s="678">
        <v>0.5</v>
      </c>
      <c r="R1665" s="662">
        <v>3</v>
      </c>
      <c r="S1665" s="678">
        <v>0.5</v>
      </c>
      <c r="T1665" s="745">
        <v>2.5</v>
      </c>
      <c r="U1665" s="701">
        <v>0.45454545454545453</v>
      </c>
    </row>
    <row r="1666" spans="1:21" ht="14.4" customHeight="1" x14ac:dyDescent="0.3">
      <c r="A1666" s="661">
        <v>32</v>
      </c>
      <c r="B1666" s="662" t="s">
        <v>592</v>
      </c>
      <c r="C1666" s="662" t="s">
        <v>5111</v>
      </c>
      <c r="D1666" s="743" t="s">
        <v>7938</v>
      </c>
      <c r="E1666" s="744" t="s">
        <v>5123</v>
      </c>
      <c r="F1666" s="662" t="s">
        <v>5106</v>
      </c>
      <c r="G1666" s="662" t="s">
        <v>5155</v>
      </c>
      <c r="H1666" s="662" t="s">
        <v>593</v>
      </c>
      <c r="I1666" s="662" t="s">
        <v>720</v>
      </c>
      <c r="J1666" s="662" t="s">
        <v>721</v>
      </c>
      <c r="K1666" s="662" t="s">
        <v>5156</v>
      </c>
      <c r="L1666" s="663">
        <v>65.28</v>
      </c>
      <c r="M1666" s="663">
        <v>587.51999999999987</v>
      </c>
      <c r="N1666" s="662">
        <v>9</v>
      </c>
      <c r="O1666" s="745">
        <v>6.5</v>
      </c>
      <c r="P1666" s="663">
        <v>522.2399999999999</v>
      </c>
      <c r="Q1666" s="678">
        <v>0.88888888888888895</v>
      </c>
      <c r="R1666" s="662">
        <v>8</v>
      </c>
      <c r="S1666" s="678">
        <v>0.88888888888888884</v>
      </c>
      <c r="T1666" s="745">
        <v>5.5</v>
      </c>
      <c r="U1666" s="701">
        <v>0.84615384615384615</v>
      </c>
    </row>
    <row r="1667" spans="1:21" ht="14.4" customHeight="1" x14ac:dyDescent="0.3">
      <c r="A1667" s="661">
        <v>32</v>
      </c>
      <c r="B1667" s="662" t="s">
        <v>592</v>
      </c>
      <c r="C1667" s="662" t="s">
        <v>5111</v>
      </c>
      <c r="D1667" s="743" t="s">
        <v>7938</v>
      </c>
      <c r="E1667" s="744" t="s">
        <v>5123</v>
      </c>
      <c r="F1667" s="662" t="s">
        <v>5106</v>
      </c>
      <c r="G1667" s="662" t="s">
        <v>5155</v>
      </c>
      <c r="H1667" s="662" t="s">
        <v>593</v>
      </c>
      <c r="I1667" s="662" t="s">
        <v>740</v>
      </c>
      <c r="J1667" s="662" t="s">
        <v>5197</v>
      </c>
      <c r="K1667" s="662" t="s">
        <v>1361</v>
      </c>
      <c r="L1667" s="663">
        <v>36.270000000000003</v>
      </c>
      <c r="M1667" s="663">
        <v>181.35000000000002</v>
      </c>
      <c r="N1667" s="662">
        <v>5</v>
      </c>
      <c r="O1667" s="745">
        <v>4</v>
      </c>
      <c r="P1667" s="663">
        <v>72.540000000000006</v>
      </c>
      <c r="Q1667" s="678">
        <v>0.39999999999999997</v>
      </c>
      <c r="R1667" s="662">
        <v>2</v>
      </c>
      <c r="S1667" s="678">
        <v>0.4</v>
      </c>
      <c r="T1667" s="745">
        <v>2</v>
      </c>
      <c r="U1667" s="701">
        <v>0.5</v>
      </c>
    </row>
    <row r="1668" spans="1:21" ht="14.4" customHeight="1" x14ac:dyDescent="0.3">
      <c r="A1668" s="661">
        <v>32</v>
      </c>
      <c r="B1668" s="662" t="s">
        <v>592</v>
      </c>
      <c r="C1668" s="662" t="s">
        <v>5111</v>
      </c>
      <c r="D1668" s="743" t="s">
        <v>7938</v>
      </c>
      <c r="E1668" s="744" t="s">
        <v>5123</v>
      </c>
      <c r="F1668" s="662" t="s">
        <v>5106</v>
      </c>
      <c r="G1668" s="662" t="s">
        <v>5155</v>
      </c>
      <c r="H1668" s="662" t="s">
        <v>593</v>
      </c>
      <c r="I1668" s="662" t="s">
        <v>740</v>
      </c>
      <c r="J1668" s="662" t="s">
        <v>5197</v>
      </c>
      <c r="K1668" s="662" t="s">
        <v>1361</v>
      </c>
      <c r="L1668" s="663">
        <v>42.85</v>
      </c>
      <c r="M1668" s="663">
        <v>42.85</v>
      </c>
      <c r="N1668" s="662">
        <v>1</v>
      </c>
      <c r="O1668" s="745">
        <v>1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32</v>
      </c>
      <c r="B1669" s="662" t="s">
        <v>592</v>
      </c>
      <c r="C1669" s="662" t="s">
        <v>5111</v>
      </c>
      <c r="D1669" s="743" t="s">
        <v>7938</v>
      </c>
      <c r="E1669" s="744" t="s">
        <v>5123</v>
      </c>
      <c r="F1669" s="662" t="s">
        <v>5106</v>
      </c>
      <c r="G1669" s="662" t="s">
        <v>5413</v>
      </c>
      <c r="H1669" s="662" t="s">
        <v>2438</v>
      </c>
      <c r="I1669" s="662" t="s">
        <v>2706</v>
      </c>
      <c r="J1669" s="662" t="s">
        <v>4978</v>
      </c>
      <c r="K1669" s="662" t="s">
        <v>4979</v>
      </c>
      <c r="L1669" s="663">
        <v>9.4</v>
      </c>
      <c r="M1669" s="663">
        <v>18.8</v>
      </c>
      <c r="N1669" s="662">
        <v>2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32</v>
      </c>
      <c r="B1670" s="662" t="s">
        <v>592</v>
      </c>
      <c r="C1670" s="662" t="s">
        <v>5111</v>
      </c>
      <c r="D1670" s="743" t="s">
        <v>7938</v>
      </c>
      <c r="E1670" s="744" t="s">
        <v>5123</v>
      </c>
      <c r="F1670" s="662" t="s">
        <v>5106</v>
      </c>
      <c r="G1670" s="662" t="s">
        <v>5413</v>
      </c>
      <c r="H1670" s="662" t="s">
        <v>593</v>
      </c>
      <c r="I1670" s="662" t="s">
        <v>6299</v>
      </c>
      <c r="J1670" s="662" t="s">
        <v>6300</v>
      </c>
      <c r="K1670" s="662" t="s">
        <v>6301</v>
      </c>
      <c r="L1670" s="663">
        <v>15.57</v>
      </c>
      <c r="M1670" s="663">
        <v>15.57</v>
      </c>
      <c r="N1670" s="662">
        <v>1</v>
      </c>
      <c r="O1670" s="745">
        <v>1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32</v>
      </c>
      <c r="B1671" s="662" t="s">
        <v>592</v>
      </c>
      <c r="C1671" s="662" t="s">
        <v>5111</v>
      </c>
      <c r="D1671" s="743" t="s">
        <v>7938</v>
      </c>
      <c r="E1671" s="744" t="s">
        <v>5123</v>
      </c>
      <c r="F1671" s="662" t="s">
        <v>5106</v>
      </c>
      <c r="G1671" s="662" t="s">
        <v>5201</v>
      </c>
      <c r="H1671" s="662" t="s">
        <v>593</v>
      </c>
      <c r="I1671" s="662" t="s">
        <v>1185</v>
      </c>
      <c r="J1671" s="662" t="s">
        <v>1182</v>
      </c>
      <c r="K1671" s="662" t="s">
        <v>1186</v>
      </c>
      <c r="L1671" s="663">
        <v>31.09</v>
      </c>
      <c r="M1671" s="663">
        <v>62.18</v>
      </c>
      <c r="N1671" s="662">
        <v>2</v>
      </c>
      <c r="O1671" s="745">
        <v>0.5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32</v>
      </c>
      <c r="B1672" s="662" t="s">
        <v>592</v>
      </c>
      <c r="C1672" s="662" t="s">
        <v>5111</v>
      </c>
      <c r="D1672" s="743" t="s">
        <v>7938</v>
      </c>
      <c r="E1672" s="744" t="s">
        <v>5123</v>
      </c>
      <c r="F1672" s="662" t="s">
        <v>5106</v>
      </c>
      <c r="G1672" s="662" t="s">
        <v>5157</v>
      </c>
      <c r="H1672" s="662" t="s">
        <v>2438</v>
      </c>
      <c r="I1672" s="662" t="s">
        <v>3061</v>
      </c>
      <c r="J1672" s="662" t="s">
        <v>2796</v>
      </c>
      <c r="K1672" s="662" t="s">
        <v>4879</v>
      </c>
      <c r="L1672" s="663">
        <v>150.04</v>
      </c>
      <c r="M1672" s="663">
        <v>150.04</v>
      </c>
      <c r="N1672" s="662">
        <v>1</v>
      </c>
      <c r="O1672" s="745">
        <v>0.5</v>
      </c>
      <c r="P1672" s="663">
        <v>150.04</v>
      </c>
      <c r="Q1672" s="678">
        <v>1</v>
      </c>
      <c r="R1672" s="662">
        <v>1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32</v>
      </c>
      <c r="B1673" s="662" t="s">
        <v>592</v>
      </c>
      <c r="C1673" s="662" t="s">
        <v>5111</v>
      </c>
      <c r="D1673" s="743" t="s">
        <v>7938</v>
      </c>
      <c r="E1673" s="744" t="s">
        <v>5123</v>
      </c>
      <c r="F1673" s="662" t="s">
        <v>5106</v>
      </c>
      <c r="G1673" s="662" t="s">
        <v>5157</v>
      </c>
      <c r="H1673" s="662" t="s">
        <v>2438</v>
      </c>
      <c r="I1673" s="662" t="s">
        <v>3061</v>
      </c>
      <c r="J1673" s="662" t="s">
        <v>2796</v>
      </c>
      <c r="K1673" s="662" t="s">
        <v>4879</v>
      </c>
      <c r="L1673" s="663">
        <v>154.36000000000001</v>
      </c>
      <c r="M1673" s="663">
        <v>926.16000000000008</v>
      </c>
      <c r="N1673" s="662">
        <v>6</v>
      </c>
      <c r="O1673" s="745">
        <v>3.5</v>
      </c>
      <c r="P1673" s="663">
        <v>926.16000000000008</v>
      </c>
      <c r="Q1673" s="678">
        <v>1</v>
      </c>
      <c r="R1673" s="662">
        <v>6</v>
      </c>
      <c r="S1673" s="678">
        <v>1</v>
      </c>
      <c r="T1673" s="745">
        <v>3.5</v>
      </c>
      <c r="U1673" s="701">
        <v>1</v>
      </c>
    </row>
    <row r="1674" spans="1:21" ht="14.4" customHeight="1" x14ac:dyDescent="0.3">
      <c r="A1674" s="661">
        <v>32</v>
      </c>
      <c r="B1674" s="662" t="s">
        <v>592</v>
      </c>
      <c r="C1674" s="662" t="s">
        <v>5111</v>
      </c>
      <c r="D1674" s="743" t="s">
        <v>7938</v>
      </c>
      <c r="E1674" s="744" t="s">
        <v>5123</v>
      </c>
      <c r="F1674" s="662" t="s">
        <v>5106</v>
      </c>
      <c r="G1674" s="662" t="s">
        <v>5782</v>
      </c>
      <c r="H1674" s="662" t="s">
        <v>2438</v>
      </c>
      <c r="I1674" s="662" t="s">
        <v>4225</v>
      </c>
      <c r="J1674" s="662" t="s">
        <v>4226</v>
      </c>
      <c r="K1674" s="662" t="s">
        <v>5016</v>
      </c>
      <c r="L1674" s="663">
        <v>0</v>
      </c>
      <c r="M1674" s="663">
        <v>0</v>
      </c>
      <c r="N1674" s="662">
        <v>2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32</v>
      </c>
      <c r="B1675" s="662" t="s">
        <v>592</v>
      </c>
      <c r="C1675" s="662" t="s">
        <v>5111</v>
      </c>
      <c r="D1675" s="743" t="s">
        <v>7938</v>
      </c>
      <c r="E1675" s="744" t="s">
        <v>5123</v>
      </c>
      <c r="F1675" s="662" t="s">
        <v>5106</v>
      </c>
      <c r="G1675" s="662" t="s">
        <v>6302</v>
      </c>
      <c r="H1675" s="662" t="s">
        <v>593</v>
      </c>
      <c r="I1675" s="662" t="s">
        <v>1304</v>
      </c>
      <c r="J1675" s="662" t="s">
        <v>1305</v>
      </c>
      <c r="K1675" s="662" t="s">
        <v>1306</v>
      </c>
      <c r="L1675" s="663">
        <v>0</v>
      </c>
      <c r="M1675" s="663">
        <v>0</v>
      </c>
      <c r="N1675" s="662">
        <v>1</v>
      </c>
      <c r="O1675" s="745">
        <v>1</v>
      </c>
      <c r="P1675" s="663">
        <v>0</v>
      </c>
      <c r="Q1675" s="678"/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32</v>
      </c>
      <c r="B1676" s="662" t="s">
        <v>592</v>
      </c>
      <c r="C1676" s="662" t="s">
        <v>5111</v>
      </c>
      <c r="D1676" s="743" t="s">
        <v>7938</v>
      </c>
      <c r="E1676" s="744" t="s">
        <v>5123</v>
      </c>
      <c r="F1676" s="662" t="s">
        <v>5106</v>
      </c>
      <c r="G1676" s="662" t="s">
        <v>5630</v>
      </c>
      <c r="H1676" s="662" t="s">
        <v>2438</v>
      </c>
      <c r="I1676" s="662" t="s">
        <v>2511</v>
      </c>
      <c r="J1676" s="662" t="s">
        <v>2512</v>
      </c>
      <c r="K1676" s="662" t="s">
        <v>1270</v>
      </c>
      <c r="L1676" s="663">
        <v>35.11</v>
      </c>
      <c r="M1676" s="663">
        <v>35.11</v>
      </c>
      <c r="N1676" s="662">
        <v>1</v>
      </c>
      <c r="O1676" s="745">
        <v>1</v>
      </c>
      <c r="P1676" s="663">
        <v>35.11</v>
      </c>
      <c r="Q1676" s="678">
        <v>1</v>
      </c>
      <c r="R1676" s="662">
        <v>1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32</v>
      </c>
      <c r="B1677" s="662" t="s">
        <v>592</v>
      </c>
      <c r="C1677" s="662" t="s">
        <v>5111</v>
      </c>
      <c r="D1677" s="743" t="s">
        <v>7938</v>
      </c>
      <c r="E1677" s="744" t="s">
        <v>5123</v>
      </c>
      <c r="F1677" s="662" t="s">
        <v>5106</v>
      </c>
      <c r="G1677" s="662" t="s">
        <v>5204</v>
      </c>
      <c r="H1677" s="662" t="s">
        <v>593</v>
      </c>
      <c r="I1677" s="662" t="s">
        <v>1009</v>
      </c>
      <c r="J1677" s="662" t="s">
        <v>5205</v>
      </c>
      <c r="K1677" s="662" t="s">
        <v>5206</v>
      </c>
      <c r="L1677" s="663">
        <v>0</v>
      </c>
      <c r="M1677" s="663">
        <v>0</v>
      </c>
      <c r="N1677" s="662">
        <v>6</v>
      </c>
      <c r="O1677" s="745">
        <v>1.5</v>
      </c>
      <c r="P1677" s="663">
        <v>0</v>
      </c>
      <c r="Q1677" s="678"/>
      <c r="R1677" s="662">
        <v>4</v>
      </c>
      <c r="S1677" s="678">
        <v>0.66666666666666663</v>
      </c>
      <c r="T1677" s="745">
        <v>1</v>
      </c>
      <c r="U1677" s="701">
        <v>0.66666666666666663</v>
      </c>
    </row>
    <row r="1678" spans="1:21" ht="14.4" customHeight="1" x14ac:dyDescent="0.3">
      <c r="A1678" s="661">
        <v>32</v>
      </c>
      <c r="B1678" s="662" t="s">
        <v>592</v>
      </c>
      <c r="C1678" s="662" t="s">
        <v>5111</v>
      </c>
      <c r="D1678" s="743" t="s">
        <v>7938</v>
      </c>
      <c r="E1678" s="744" t="s">
        <v>5123</v>
      </c>
      <c r="F1678" s="662" t="s">
        <v>5106</v>
      </c>
      <c r="G1678" s="662" t="s">
        <v>5207</v>
      </c>
      <c r="H1678" s="662" t="s">
        <v>593</v>
      </c>
      <c r="I1678" s="662" t="s">
        <v>6303</v>
      </c>
      <c r="J1678" s="662" t="s">
        <v>3020</v>
      </c>
      <c r="K1678" s="662" t="s">
        <v>6304</v>
      </c>
      <c r="L1678" s="663">
        <v>0</v>
      </c>
      <c r="M1678" s="663">
        <v>0</v>
      </c>
      <c r="N1678" s="662">
        <v>1</v>
      </c>
      <c r="O1678" s="745">
        <v>1</v>
      </c>
      <c r="P1678" s="663">
        <v>0</v>
      </c>
      <c r="Q1678" s="678"/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32</v>
      </c>
      <c r="B1679" s="662" t="s">
        <v>592</v>
      </c>
      <c r="C1679" s="662" t="s">
        <v>5111</v>
      </c>
      <c r="D1679" s="743" t="s">
        <v>7938</v>
      </c>
      <c r="E1679" s="744" t="s">
        <v>5123</v>
      </c>
      <c r="F1679" s="662" t="s">
        <v>5106</v>
      </c>
      <c r="G1679" s="662" t="s">
        <v>5207</v>
      </c>
      <c r="H1679" s="662" t="s">
        <v>593</v>
      </c>
      <c r="I1679" s="662" t="s">
        <v>5432</v>
      </c>
      <c r="J1679" s="662" t="s">
        <v>5251</v>
      </c>
      <c r="K1679" s="662"/>
      <c r="L1679" s="663">
        <v>170.52</v>
      </c>
      <c r="M1679" s="663">
        <v>170.52</v>
      </c>
      <c r="N1679" s="662">
        <v>1</v>
      </c>
      <c r="O1679" s="745">
        <v>0.5</v>
      </c>
      <c r="P1679" s="663">
        <v>170.52</v>
      </c>
      <c r="Q1679" s="678">
        <v>1</v>
      </c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32</v>
      </c>
      <c r="B1680" s="662" t="s">
        <v>592</v>
      </c>
      <c r="C1680" s="662" t="s">
        <v>5111</v>
      </c>
      <c r="D1680" s="743" t="s">
        <v>7938</v>
      </c>
      <c r="E1680" s="744" t="s">
        <v>5123</v>
      </c>
      <c r="F1680" s="662" t="s">
        <v>5106</v>
      </c>
      <c r="G1680" s="662" t="s">
        <v>5208</v>
      </c>
      <c r="H1680" s="662" t="s">
        <v>2438</v>
      </c>
      <c r="I1680" s="662" t="s">
        <v>2560</v>
      </c>
      <c r="J1680" s="662" t="s">
        <v>2444</v>
      </c>
      <c r="K1680" s="662" t="s">
        <v>968</v>
      </c>
      <c r="L1680" s="663">
        <v>113.66</v>
      </c>
      <c r="M1680" s="663">
        <v>113.66</v>
      </c>
      <c r="N1680" s="662">
        <v>1</v>
      </c>
      <c r="O1680" s="745">
        <v>1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32</v>
      </c>
      <c r="B1681" s="662" t="s">
        <v>592</v>
      </c>
      <c r="C1681" s="662" t="s">
        <v>5111</v>
      </c>
      <c r="D1681" s="743" t="s">
        <v>7938</v>
      </c>
      <c r="E1681" s="744" t="s">
        <v>5123</v>
      </c>
      <c r="F1681" s="662" t="s">
        <v>5106</v>
      </c>
      <c r="G1681" s="662" t="s">
        <v>5212</v>
      </c>
      <c r="H1681" s="662" t="s">
        <v>593</v>
      </c>
      <c r="I1681" s="662" t="s">
        <v>2938</v>
      </c>
      <c r="J1681" s="662" t="s">
        <v>2939</v>
      </c>
      <c r="K1681" s="662" t="s">
        <v>2788</v>
      </c>
      <c r="L1681" s="663">
        <v>66.819999999999993</v>
      </c>
      <c r="M1681" s="663">
        <v>133.63999999999999</v>
      </c>
      <c r="N1681" s="662">
        <v>2</v>
      </c>
      <c r="O1681" s="745"/>
      <c r="P1681" s="663">
        <v>133.63999999999999</v>
      </c>
      <c r="Q1681" s="678">
        <v>1</v>
      </c>
      <c r="R1681" s="662">
        <v>2</v>
      </c>
      <c r="S1681" s="678">
        <v>1</v>
      </c>
      <c r="T1681" s="745"/>
      <c r="U1681" s="701"/>
    </row>
    <row r="1682" spans="1:21" ht="14.4" customHeight="1" x14ac:dyDescent="0.3">
      <c r="A1682" s="661">
        <v>32</v>
      </c>
      <c r="B1682" s="662" t="s">
        <v>592</v>
      </c>
      <c r="C1682" s="662" t="s">
        <v>5111</v>
      </c>
      <c r="D1682" s="743" t="s">
        <v>7938</v>
      </c>
      <c r="E1682" s="744" t="s">
        <v>5123</v>
      </c>
      <c r="F1682" s="662" t="s">
        <v>5106</v>
      </c>
      <c r="G1682" s="662" t="s">
        <v>5158</v>
      </c>
      <c r="H1682" s="662" t="s">
        <v>2438</v>
      </c>
      <c r="I1682" s="662" t="s">
        <v>5799</v>
      </c>
      <c r="J1682" s="662" t="s">
        <v>2466</v>
      </c>
      <c r="K1682" s="662" t="s">
        <v>1128</v>
      </c>
      <c r="L1682" s="663">
        <v>132</v>
      </c>
      <c r="M1682" s="663">
        <v>396</v>
      </c>
      <c r="N1682" s="662">
        <v>3</v>
      </c>
      <c r="O1682" s="745">
        <v>0.5</v>
      </c>
      <c r="P1682" s="663">
        <v>396</v>
      </c>
      <c r="Q1682" s="678">
        <v>1</v>
      </c>
      <c r="R1682" s="662">
        <v>3</v>
      </c>
      <c r="S1682" s="678">
        <v>1</v>
      </c>
      <c r="T1682" s="745">
        <v>0.5</v>
      </c>
      <c r="U1682" s="701">
        <v>1</v>
      </c>
    </row>
    <row r="1683" spans="1:21" ht="14.4" customHeight="1" x14ac:dyDescent="0.3">
      <c r="A1683" s="661">
        <v>32</v>
      </c>
      <c r="B1683" s="662" t="s">
        <v>592</v>
      </c>
      <c r="C1683" s="662" t="s">
        <v>5111</v>
      </c>
      <c r="D1683" s="743" t="s">
        <v>7938</v>
      </c>
      <c r="E1683" s="744" t="s">
        <v>5123</v>
      </c>
      <c r="F1683" s="662" t="s">
        <v>5106</v>
      </c>
      <c r="G1683" s="662" t="s">
        <v>5158</v>
      </c>
      <c r="H1683" s="662" t="s">
        <v>2438</v>
      </c>
      <c r="I1683" s="662" t="s">
        <v>2715</v>
      </c>
      <c r="J1683" s="662" t="s">
        <v>2466</v>
      </c>
      <c r="K1683" s="662" t="s">
        <v>1128</v>
      </c>
      <c r="L1683" s="663">
        <v>132</v>
      </c>
      <c r="M1683" s="663">
        <v>2112</v>
      </c>
      <c r="N1683" s="662">
        <v>16</v>
      </c>
      <c r="O1683" s="745">
        <v>3</v>
      </c>
      <c r="P1683" s="663">
        <v>924</v>
      </c>
      <c r="Q1683" s="678">
        <v>0.4375</v>
      </c>
      <c r="R1683" s="662">
        <v>7</v>
      </c>
      <c r="S1683" s="678">
        <v>0.4375</v>
      </c>
      <c r="T1683" s="745">
        <v>1.5</v>
      </c>
      <c r="U1683" s="701">
        <v>0.5</v>
      </c>
    </row>
    <row r="1684" spans="1:21" ht="14.4" customHeight="1" x14ac:dyDescent="0.3">
      <c r="A1684" s="661">
        <v>32</v>
      </c>
      <c r="B1684" s="662" t="s">
        <v>592</v>
      </c>
      <c r="C1684" s="662" t="s">
        <v>5111</v>
      </c>
      <c r="D1684" s="743" t="s">
        <v>7938</v>
      </c>
      <c r="E1684" s="744" t="s">
        <v>5123</v>
      </c>
      <c r="F1684" s="662" t="s">
        <v>5106</v>
      </c>
      <c r="G1684" s="662" t="s">
        <v>5158</v>
      </c>
      <c r="H1684" s="662" t="s">
        <v>2438</v>
      </c>
      <c r="I1684" s="662" t="s">
        <v>2465</v>
      </c>
      <c r="J1684" s="662" t="s">
        <v>2466</v>
      </c>
      <c r="K1684" s="662" t="s">
        <v>2467</v>
      </c>
      <c r="L1684" s="663">
        <v>264</v>
      </c>
      <c r="M1684" s="663">
        <v>528</v>
      </c>
      <c r="N1684" s="662">
        <v>2</v>
      </c>
      <c r="O1684" s="745">
        <v>1</v>
      </c>
      <c r="P1684" s="663">
        <v>528</v>
      </c>
      <c r="Q1684" s="678">
        <v>1</v>
      </c>
      <c r="R1684" s="662">
        <v>2</v>
      </c>
      <c r="S1684" s="678">
        <v>1</v>
      </c>
      <c r="T1684" s="745">
        <v>1</v>
      </c>
      <c r="U1684" s="701">
        <v>1</v>
      </c>
    </row>
    <row r="1685" spans="1:21" ht="14.4" customHeight="1" x14ac:dyDescent="0.3">
      <c r="A1685" s="661">
        <v>32</v>
      </c>
      <c r="B1685" s="662" t="s">
        <v>592</v>
      </c>
      <c r="C1685" s="662" t="s">
        <v>5111</v>
      </c>
      <c r="D1685" s="743" t="s">
        <v>7938</v>
      </c>
      <c r="E1685" s="744" t="s">
        <v>5123</v>
      </c>
      <c r="F1685" s="662" t="s">
        <v>5106</v>
      </c>
      <c r="G1685" s="662" t="s">
        <v>5384</v>
      </c>
      <c r="H1685" s="662" t="s">
        <v>593</v>
      </c>
      <c r="I1685" s="662" t="s">
        <v>2019</v>
      </c>
      <c r="J1685" s="662" t="s">
        <v>5385</v>
      </c>
      <c r="K1685" s="662" t="s">
        <v>5386</v>
      </c>
      <c r="L1685" s="663">
        <v>968.92</v>
      </c>
      <c r="M1685" s="663">
        <v>968.92</v>
      </c>
      <c r="N1685" s="662">
        <v>1</v>
      </c>
      <c r="O1685" s="745">
        <v>0.5</v>
      </c>
      <c r="P1685" s="663">
        <v>968.92</v>
      </c>
      <c r="Q1685" s="678">
        <v>1</v>
      </c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32</v>
      </c>
      <c r="B1686" s="662" t="s">
        <v>592</v>
      </c>
      <c r="C1686" s="662" t="s">
        <v>5111</v>
      </c>
      <c r="D1686" s="743" t="s">
        <v>7938</v>
      </c>
      <c r="E1686" s="744" t="s">
        <v>5123</v>
      </c>
      <c r="F1686" s="662" t="s">
        <v>5106</v>
      </c>
      <c r="G1686" s="662" t="s">
        <v>5384</v>
      </c>
      <c r="H1686" s="662" t="s">
        <v>593</v>
      </c>
      <c r="I1686" s="662" t="s">
        <v>1793</v>
      </c>
      <c r="J1686" s="662" t="s">
        <v>1794</v>
      </c>
      <c r="K1686" s="662" t="s">
        <v>5498</v>
      </c>
      <c r="L1686" s="663">
        <v>1937.84</v>
      </c>
      <c r="M1686" s="663">
        <v>71700.079999999987</v>
      </c>
      <c r="N1686" s="662">
        <v>37</v>
      </c>
      <c r="O1686" s="745">
        <v>12.5</v>
      </c>
      <c r="P1686" s="663">
        <v>36818.959999999999</v>
      </c>
      <c r="Q1686" s="678">
        <v>0.5135135135135136</v>
      </c>
      <c r="R1686" s="662">
        <v>19</v>
      </c>
      <c r="S1686" s="678">
        <v>0.51351351351351349</v>
      </c>
      <c r="T1686" s="745">
        <v>7</v>
      </c>
      <c r="U1686" s="701">
        <v>0.56000000000000005</v>
      </c>
    </row>
    <row r="1687" spans="1:21" ht="14.4" customHeight="1" x14ac:dyDescent="0.3">
      <c r="A1687" s="661">
        <v>32</v>
      </c>
      <c r="B1687" s="662" t="s">
        <v>592</v>
      </c>
      <c r="C1687" s="662" t="s">
        <v>5111</v>
      </c>
      <c r="D1687" s="743" t="s">
        <v>7938</v>
      </c>
      <c r="E1687" s="744" t="s">
        <v>5123</v>
      </c>
      <c r="F1687" s="662" t="s">
        <v>5106</v>
      </c>
      <c r="G1687" s="662" t="s">
        <v>5749</v>
      </c>
      <c r="H1687" s="662" t="s">
        <v>593</v>
      </c>
      <c r="I1687" s="662" t="s">
        <v>2388</v>
      </c>
      <c r="J1687" s="662" t="s">
        <v>2389</v>
      </c>
      <c r="K1687" s="662" t="s">
        <v>2390</v>
      </c>
      <c r="L1687" s="663">
        <v>6210.27</v>
      </c>
      <c r="M1687" s="663">
        <v>6210.27</v>
      </c>
      <c r="N1687" s="662">
        <v>1</v>
      </c>
      <c r="O1687" s="745">
        <v>0.5</v>
      </c>
      <c r="P1687" s="663">
        <v>6210.27</v>
      </c>
      <c r="Q1687" s="678">
        <v>1</v>
      </c>
      <c r="R1687" s="662">
        <v>1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32</v>
      </c>
      <c r="B1688" s="662" t="s">
        <v>592</v>
      </c>
      <c r="C1688" s="662" t="s">
        <v>5111</v>
      </c>
      <c r="D1688" s="743" t="s">
        <v>7938</v>
      </c>
      <c r="E1688" s="744" t="s">
        <v>5123</v>
      </c>
      <c r="F1688" s="662" t="s">
        <v>5106</v>
      </c>
      <c r="G1688" s="662" t="s">
        <v>5749</v>
      </c>
      <c r="H1688" s="662" t="s">
        <v>593</v>
      </c>
      <c r="I1688" s="662" t="s">
        <v>6305</v>
      </c>
      <c r="J1688" s="662" t="s">
        <v>6306</v>
      </c>
      <c r="K1688" s="662" t="s">
        <v>6307</v>
      </c>
      <c r="L1688" s="663">
        <v>0</v>
      </c>
      <c r="M1688" s="663">
        <v>0</v>
      </c>
      <c r="N1688" s="662">
        <v>2</v>
      </c>
      <c r="O1688" s="745">
        <v>1</v>
      </c>
      <c r="P1688" s="663">
        <v>0</v>
      </c>
      <c r="Q1688" s="678"/>
      <c r="R1688" s="662">
        <v>2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32</v>
      </c>
      <c r="B1689" s="662" t="s">
        <v>592</v>
      </c>
      <c r="C1689" s="662" t="s">
        <v>5111</v>
      </c>
      <c r="D1689" s="743" t="s">
        <v>7938</v>
      </c>
      <c r="E1689" s="744" t="s">
        <v>5123</v>
      </c>
      <c r="F1689" s="662" t="s">
        <v>5106</v>
      </c>
      <c r="G1689" s="662" t="s">
        <v>5213</v>
      </c>
      <c r="H1689" s="662" t="s">
        <v>593</v>
      </c>
      <c r="I1689" s="662" t="s">
        <v>5214</v>
      </c>
      <c r="J1689" s="662" t="s">
        <v>5215</v>
      </c>
      <c r="K1689" s="662" t="s">
        <v>5216</v>
      </c>
      <c r="L1689" s="663">
        <v>344</v>
      </c>
      <c r="M1689" s="663">
        <v>688</v>
      </c>
      <c r="N1689" s="662">
        <v>2</v>
      </c>
      <c r="O1689" s="745">
        <v>0.5</v>
      </c>
      <c r="P1689" s="663">
        <v>688</v>
      </c>
      <c r="Q1689" s="678">
        <v>1</v>
      </c>
      <c r="R1689" s="662">
        <v>2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32</v>
      </c>
      <c r="B1690" s="662" t="s">
        <v>592</v>
      </c>
      <c r="C1690" s="662" t="s">
        <v>5111</v>
      </c>
      <c r="D1690" s="743" t="s">
        <v>7938</v>
      </c>
      <c r="E1690" s="744" t="s">
        <v>5123</v>
      </c>
      <c r="F1690" s="662" t="s">
        <v>5106</v>
      </c>
      <c r="G1690" s="662" t="s">
        <v>5807</v>
      </c>
      <c r="H1690" s="662" t="s">
        <v>593</v>
      </c>
      <c r="I1690" s="662" t="s">
        <v>6308</v>
      </c>
      <c r="J1690" s="662" t="s">
        <v>6309</v>
      </c>
      <c r="K1690" s="662" t="s">
        <v>3897</v>
      </c>
      <c r="L1690" s="663">
        <v>0</v>
      </c>
      <c r="M1690" s="663">
        <v>0</v>
      </c>
      <c r="N1690" s="662">
        <v>1</v>
      </c>
      <c r="O1690" s="745">
        <v>0.5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32</v>
      </c>
      <c r="B1691" s="662" t="s">
        <v>592</v>
      </c>
      <c r="C1691" s="662" t="s">
        <v>5111</v>
      </c>
      <c r="D1691" s="743" t="s">
        <v>7938</v>
      </c>
      <c r="E1691" s="744" t="s">
        <v>5123</v>
      </c>
      <c r="F1691" s="662" t="s">
        <v>5106</v>
      </c>
      <c r="G1691" s="662" t="s">
        <v>5807</v>
      </c>
      <c r="H1691" s="662" t="s">
        <v>593</v>
      </c>
      <c r="I1691" s="662" t="s">
        <v>6310</v>
      </c>
      <c r="J1691" s="662" t="s">
        <v>6311</v>
      </c>
      <c r="K1691" s="662" t="s">
        <v>6312</v>
      </c>
      <c r="L1691" s="663">
        <v>80.7</v>
      </c>
      <c r="M1691" s="663">
        <v>80.7</v>
      </c>
      <c r="N1691" s="662">
        <v>1</v>
      </c>
      <c r="O1691" s="745">
        <v>0.5</v>
      </c>
      <c r="P1691" s="663">
        <v>80.7</v>
      </c>
      <c r="Q1691" s="678">
        <v>1</v>
      </c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32</v>
      </c>
      <c r="B1692" s="662" t="s">
        <v>592</v>
      </c>
      <c r="C1692" s="662" t="s">
        <v>5111</v>
      </c>
      <c r="D1692" s="743" t="s">
        <v>7938</v>
      </c>
      <c r="E1692" s="744" t="s">
        <v>5123</v>
      </c>
      <c r="F1692" s="662" t="s">
        <v>5106</v>
      </c>
      <c r="G1692" s="662" t="s">
        <v>6313</v>
      </c>
      <c r="H1692" s="662" t="s">
        <v>593</v>
      </c>
      <c r="I1692" s="662" t="s">
        <v>1016</v>
      </c>
      <c r="J1692" s="662" t="s">
        <v>1017</v>
      </c>
      <c r="K1692" s="662" t="s">
        <v>6314</v>
      </c>
      <c r="L1692" s="663">
        <v>0</v>
      </c>
      <c r="M1692" s="663">
        <v>0</v>
      </c>
      <c r="N1692" s="662">
        <v>1</v>
      </c>
      <c r="O1692" s="745">
        <v>1</v>
      </c>
      <c r="P1692" s="663">
        <v>0</v>
      </c>
      <c r="Q1692" s="678"/>
      <c r="R1692" s="662">
        <v>1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32</v>
      </c>
      <c r="B1693" s="662" t="s">
        <v>592</v>
      </c>
      <c r="C1693" s="662" t="s">
        <v>5111</v>
      </c>
      <c r="D1693" s="743" t="s">
        <v>7938</v>
      </c>
      <c r="E1693" s="744" t="s">
        <v>5123</v>
      </c>
      <c r="F1693" s="662" t="s">
        <v>5106</v>
      </c>
      <c r="G1693" s="662" t="s">
        <v>5680</v>
      </c>
      <c r="H1693" s="662" t="s">
        <v>593</v>
      </c>
      <c r="I1693" s="662" t="s">
        <v>6315</v>
      </c>
      <c r="J1693" s="662" t="s">
        <v>6316</v>
      </c>
      <c r="K1693" s="662" t="s">
        <v>6091</v>
      </c>
      <c r="L1693" s="663">
        <v>123.2</v>
      </c>
      <c r="M1693" s="663">
        <v>492.8</v>
      </c>
      <c r="N1693" s="662">
        <v>4</v>
      </c>
      <c r="O1693" s="745">
        <v>1.5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32</v>
      </c>
      <c r="B1694" s="662" t="s">
        <v>592</v>
      </c>
      <c r="C1694" s="662" t="s">
        <v>5111</v>
      </c>
      <c r="D1694" s="743" t="s">
        <v>7938</v>
      </c>
      <c r="E1694" s="744" t="s">
        <v>5123</v>
      </c>
      <c r="F1694" s="662" t="s">
        <v>5106</v>
      </c>
      <c r="G1694" s="662" t="s">
        <v>6317</v>
      </c>
      <c r="H1694" s="662" t="s">
        <v>2438</v>
      </c>
      <c r="I1694" s="662" t="s">
        <v>6318</v>
      </c>
      <c r="J1694" s="662" t="s">
        <v>6319</v>
      </c>
      <c r="K1694" s="662" t="s">
        <v>6320</v>
      </c>
      <c r="L1694" s="663">
        <v>670.97</v>
      </c>
      <c r="M1694" s="663">
        <v>670.97</v>
      </c>
      <c r="N1694" s="662">
        <v>1</v>
      </c>
      <c r="O1694" s="745">
        <v>0.5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32</v>
      </c>
      <c r="B1695" s="662" t="s">
        <v>592</v>
      </c>
      <c r="C1695" s="662" t="s">
        <v>5111</v>
      </c>
      <c r="D1695" s="743" t="s">
        <v>7938</v>
      </c>
      <c r="E1695" s="744" t="s">
        <v>5123</v>
      </c>
      <c r="F1695" s="662" t="s">
        <v>5106</v>
      </c>
      <c r="G1695" s="662" t="s">
        <v>6317</v>
      </c>
      <c r="H1695" s="662" t="s">
        <v>2438</v>
      </c>
      <c r="I1695" s="662" t="s">
        <v>6321</v>
      </c>
      <c r="J1695" s="662" t="s">
        <v>6319</v>
      </c>
      <c r="K1695" s="662" t="s">
        <v>6322</v>
      </c>
      <c r="L1695" s="663">
        <v>0</v>
      </c>
      <c r="M1695" s="663">
        <v>0</v>
      </c>
      <c r="N1695" s="662">
        <v>1</v>
      </c>
      <c r="O1695" s="745">
        <v>0.5</v>
      </c>
      <c r="P1695" s="663">
        <v>0</v>
      </c>
      <c r="Q1695" s="678"/>
      <c r="R1695" s="662">
        <v>1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32</v>
      </c>
      <c r="B1696" s="662" t="s">
        <v>592</v>
      </c>
      <c r="C1696" s="662" t="s">
        <v>5111</v>
      </c>
      <c r="D1696" s="743" t="s">
        <v>7938</v>
      </c>
      <c r="E1696" s="744" t="s">
        <v>5123</v>
      </c>
      <c r="F1696" s="662" t="s">
        <v>5106</v>
      </c>
      <c r="G1696" s="662" t="s">
        <v>5160</v>
      </c>
      <c r="H1696" s="662" t="s">
        <v>593</v>
      </c>
      <c r="I1696" s="662" t="s">
        <v>3159</v>
      </c>
      <c r="J1696" s="662" t="s">
        <v>3160</v>
      </c>
      <c r="K1696" s="662" t="s">
        <v>4933</v>
      </c>
      <c r="L1696" s="663">
        <v>2991.23</v>
      </c>
      <c r="M1696" s="663">
        <v>17947.38</v>
      </c>
      <c r="N1696" s="662">
        <v>6</v>
      </c>
      <c r="O1696" s="745">
        <v>4</v>
      </c>
      <c r="P1696" s="663">
        <v>5982.46</v>
      </c>
      <c r="Q1696" s="678">
        <v>0.33333333333333331</v>
      </c>
      <c r="R1696" s="662">
        <v>2</v>
      </c>
      <c r="S1696" s="678">
        <v>0.33333333333333331</v>
      </c>
      <c r="T1696" s="745">
        <v>1</v>
      </c>
      <c r="U1696" s="701">
        <v>0.25</v>
      </c>
    </row>
    <row r="1697" spans="1:21" ht="14.4" customHeight="1" x14ac:dyDescent="0.3">
      <c r="A1697" s="661">
        <v>32</v>
      </c>
      <c r="B1697" s="662" t="s">
        <v>592</v>
      </c>
      <c r="C1697" s="662" t="s">
        <v>5111</v>
      </c>
      <c r="D1697" s="743" t="s">
        <v>7938</v>
      </c>
      <c r="E1697" s="744" t="s">
        <v>5123</v>
      </c>
      <c r="F1697" s="662" t="s">
        <v>5106</v>
      </c>
      <c r="G1697" s="662" t="s">
        <v>5160</v>
      </c>
      <c r="H1697" s="662" t="s">
        <v>593</v>
      </c>
      <c r="I1697" s="662" t="s">
        <v>5161</v>
      </c>
      <c r="J1697" s="662" t="s">
        <v>3160</v>
      </c>
      <c r="K1697" s="662" t="s">
        <v>5162</v>
      </c>
      <c r="L1697" s="663">
        <v>748.21</v>
      </c>
      <c r="M1697" s="663">
        <v>2992.84</v>
      </c>
      <c r="N1697" s="662">
        <v>4</v>
      </c>
      <c r="O1697" s="745">
        <v>2</v>
      </c>
      <c r="P1697" s="663">
        <v>2992.84</v>
      </c>
      <c r="Q1697" s="678">
        <v>1</v>
      </c>
      <c r="R1697" s="662">
        <v>4</v>
      </c>
      <c r="S1697" s="678">
        <v>1</v>
      </c>
      <c r="T1697" s="745">
        <v>2</v>
      </c>
      <c r="U1697" s="701">
        <v>1</v>
      </c>
    </row>
    <row r="1698" spans="1:21" ht="14.4" customHeight="1" x14ac:dyDescent="0.3">
      <c r="A1698" s="661">
        <v>32</v>
      </c>
      <c r="B1698" s="662" t="s">
        <v>592</v>
      </c>
      <c r="C1698" s="662" t="s">
        <v>5111</v>
      </c>
      <c r="D1698" s="743" t="s">
        <v>7938</v>
      </c>
      <c r="E1698" s="744" t="s">
        <v>5123</v>
      </c>
      <c r="F1698" s="662" t="s">
        <v>5106</v>
      </c>
      <c r="G1698" s="662" t="s">
        <v>6323</v>
      </c>
      <c r="H1698" s="662" t="s">
        <v>593</v>
      </c>
      <c r="I1698" s="662" t="s">
        <v>6324</v>
      </c>
      <c r="J1698" s="662" t="s">
        <v>3509</v>
      </c>
      <c r="K1698" s="662" t="s">
        <v>6325</v>
      </c>
      <c r="L1698" s="663">
        <v>0</v>
      </c>
      <c r="M1698" s="663">
        <v>0</v>
      </c>
      <c r="N1698" s="662">
        <v>1</v>
      </c>
      <c r="O1698" s="745">
        <v>1</v>
      </c>
      <c r="P1698" s="663">
        <v>0</v>
      </c>
      <c r="Q1698" s="678"/>
      <c r="R1698" s="662">
        <v>1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32</v>
      </c>
      <c r="B1699" s="662" t="s">
        <v>592</v>
      </c>
      <c r="C1699" s="662" t="s">
        <v>5111</v>
      </c>
      <c r="D1699" s="743" t="s">
        <v>7938</v>
      </c>
      <c r="E1699" s="744" t="s">
        <v>5123</v>
      </c>
      <c r="F1699" s="662" t="s">
        <v>5106</v>
      </c>
      <c r="G1699" s="662" t="s">
        <v>5231</v>
      </c>
      <c r="H1699" s="662" t="s">
        <v>593</v>
      </c>
      <c r="I1699" s="662" t="s">
        <v>1074</v>
      </c>
      <c r="J1699" s="662" t="s">
        <v>5236</v>
      </c>
      <c r="K1699" s="662" t="s">
        <v>5238</v>
      </c>
      <c r="L1699" s="663">
        <v>63.7</v>
      </c>
      <c r="M1699" s="663">
        <v>63.7</v>
      </c>
      <c r="N1699" s="662">
        <v>1</v>
      </c>
      <c r="O1699" s="745">
        <v>0.5</v>
      </c>
      <c r="P1699" s="663">
        <v>63.7</v>
      </c>
      <c r="Q1699" s="678">
        <v>1</v>
      </c>
      <c r="R1699" s="662">
        <v>1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32</v>
      </c>
      <c r="B1700" s="662" t="s">
        <v>592</v>
      </c>
      <c r="C1700" s="662" t="s">
        <v>5111</v>
      </c>
      <c r="D1700" s="743" t="s">
        <v>7938</v>
      </c>
      <c r="E1700" s="744" t="s">
        <v>5123</v>
      </c>
      <c r="F1700" s="662" t="s">
        <v>5106</v>
      </c>
      <c r="G1700" s="662" t="s">
        <v>5532</v>
      </c>
      <c r="H1700" s="662" t="s">
        <v>2438</v>
      </c>
      <c r="I1700" s="662" t="s">
        <v>4205</v>
      </c>
      <c r="J1700" s="662" t="s">
        <v>4206</v>
      </c>
      <c r="K1700" s="662" t="s">
        <v>3485</v>
      </c>
      <c r="L1700" s="663">
        <v>478.07</v>
      </c>
      <c r="M1700" s="663">
        <v>5258.77</v>
      </c>
      <c r="N1700" s="662">
        <v>11</v>
      </c>
      <c r="O1700" s="745">
        <v>2</v>
      </c>
      <c r="P1700" s="663">
        <v>3824.56</v>
      </c>
      <c r="Q1700" s="678">
        <v>0.72727272727272718</v>
      </c>
      <c r="R1700" s="662">
        <v>8</v>
      </c>
      <c r="S1700" s="678">
        <v>0.72727272727272729</v>
      </c>
      <c r="T1700" s="745">
        <v>1</v>
      </c>
      <c r="U1700" s="701">
        <v>0.5</v>
      </c>
    </row>
    <row r="1701" spans="1:21" ht="14.4" customHeight="1" x14ac:dyDescent="0.3">
      <c r="A1701" s="661">
        <v>32</v>
      </c>
      <c r="B1701" s="662" t="s">
        <v>592</v>
      </c>
      <c r="C1701" s="662" t="s">
        <v>5111</v>
      </c>
      <c r="D1701" s="743" t="s">
        <v>7938</v>
      </c>
      <c r="E1701" s="744" t="s">
        <v>5123</v>
      </c>
      <c r="F1701" s="662" t="s">
        <v>5106</v>
      </c>
      <c r="G1701" s="662" t="s">
        <v>5239</v>
      </c>
      <c r="H1701" s="662" t="s">
        <v>593</v>
      </c>
      <c r="I1701" s="662" t="s">
        <v>963</v>
      </c>
      <c r="J1701" s="662" t="s">
        <v>964</v>
      </c>
      <c r="K1701" s="662" t="s">
        <v>5240</v>
      </c>
      <c r="L1701" s="663">
        <v>156.77000000000001</v>
      </c>
      <c r="M1701" s="663">
        <v>1410.9300000000003</v>
      </c>
      <c r="N1701" s="662">
        <v>9</v>
      </c>
      <c r="O1701" s="745">
        <v>1.5</v>
      </c>
      <c r="P1701" s="663">
        <v>470.31000000000006</v>
      </c>
      <c r="Q1701" s="678">
        <v>0.33333333333333331</v>
      </c>
      <c r="R1701" s="662">
        <v>3</v>
      </c>
      <c r="S1701" s="678">
        <v>0.33333333333333331</v>
      </c>
      <c r="T1701" s="745">
        <v>0.5</v>
      </c>
      <c r="U1701" s="701">
        <v>0.33333333333333331</v>
      </c>
    </row>
    <row r="1702" spans="1:21" ht="14.4" customHeight="1" x14ac:dyDescent="0.3">
      <c r="A1702" s="661">
        <v>32</v>
      </c>
      <c r="B1702" s="662" t="s">
        <v>592</v>
      </c>
      <c r="C1702" s="662" t="s">
        <v>5111</v>
      </c>
      <c r="D1702" s="743" t="s">
        <v>7938</v>
      </c>
      <c r="E1702" s="744" t="s">
        <v>5123</v>
      </c>
      <c r="F1702" s="662" t="s">
        <v>5106</v>
      </c>
      <c r="G1702" s="662" t="s">
        <v>5239</v>
      </c>
      <c r="H1702" s="662" t="s">
        <v>593</v>
      </c>
      <c r="I1702" s="662" t="s">
        <v>963</v>
      </c>
      <c r="J1702" s="662" t="s">
        <v>964</v>
      </c>
      <c r="K1702" s="662" t="s">
        <v>5240</v>
      </c>
      <c r="L1702" s="663">
        <v>107.27</v>
      </c>
      <c r="M1702" s="663">
        <v>2574.48</v>
      </c>
      <c r="N1702" s="662">
        <v>24</v>
      </c>
      <c r="O1702" s="745">
        <v>4.5</v>
      </c>
      <c r="P1702" s="663">
        <v>2574.48</v>
      </c>
      <c r="Q1702" s="678">
        <v>1</v>
      </c>
      <c r="R1702" s="662">
        <v>24</v>
      </c>
      <c r="S1702" s="678">
        <v>1</v>
      </c>
      <c r="T1702" s="745">
        <v>4.5</v>
      </c>
      <c r="U1702" s="701">
        <v>1</v>
      </c>
    </row>
    <row r="1703" spans="1:21" ht="14.4" customHeight="1" x14ac:dyDescent="0.3">
      <c r="A1703" s="661">
        <v>32</v>
      </c>
      <c r="B1703" s="662" t="s">
        <v>592</v>
      </c>
      <c r="C1703" s="662" t="s">
        <v>5111</v>
      </c>
      <c r="D1703" s="743" t="s">
        <v>7938</v>
      </c>
      <c r="E1703" s="744" t="s">
        <v>5123</v>
      </c>
      <c r="F1703" s="662" t="s">
        <v>5106</v>
      </c>
      <c r="G1703" s="662" t="s">
        <v>6110</v>
      </c>
      <c r="H1703" s="662" t="s">
        <v>593</v>
      </c>
      <c r="I1703" s="662" t="s">
        <v>3523</v>
      </c>
      <c r="J1703" s="662" t="s">
        <v>3524</v>
      </c>
      <c r="K1703" s="662" t="s">
        <v>3525</v>
      </c>
      <c r="L1703" s="663">
        <v>40.340000000000003</v>
      </c>
      <c r="M1703" s="663">
        <v>40.340000000000003</v>
      </c>
      <c r="N1703" s="662">
        <v>1</v>
      </c>
      <c r="O1703" s="745">
        <v>1</v>
      </c>
      <c r="P1703" s="663">
        <v>40.340000000000003</v>
      </c>
      <c r="Q1703" s="678">
        <v>1</v>
      </c>
      <c r="R1703" s="662">
        <v>1</v>
      </c>
      <c r="S1703" s="678">
        <v>1</v>
      </c>
      <c r="T1703" s="745">
        <v>1</v>
      </c>
      <c r="U1703" s="701">
        <v>1</v>
      </c>
    </row>
    <row r="1704" spans="1:21" ht="14.4" customHeight="1" x14ac:dyDescent="0.3">
      <c r="A1704" s="661">
        <v>32</v>
      </c>
      <c r="B1704" s="662" t="s">
        <v>592</v>
      </c>
      <c r="C1704" s="662" t="s">
        <v>5111</v>
      </c>
      <c r="D1704" s="743" t="s">
        <v>7938</v>
      </c>
      <c r="E1704" s="744" t="s">
        <v>5123</v>
      </c>
      <c r="F1704" s="662" t="s">
        <v>5106</v>
      </c>
      <c r="G1704" s="662" t="s">
        <v>6110</v>
      </c>
      <c r="H1704" s="662" t="s">
        <v>593</v>
      </c>
      <c r="I1704" s="662" t="s">
        <v>1048</v>
      </c>
      <c r="J1704" s="662" t="s">
        <v>1049</v>
      </c>
      <c r="K1704" s="662" t="s">
        <v>999</v>
      </c>
      <c r="L1704" s="663">
        <v>32.270000000000003</v>
      </c>
      <c r="M1704" s="663">
        <v>64.540000000000006</v>
      </c>
      <c r="N1704" s="662">
        <v>2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32</v>
      </c>
      <c r="B1705" s="662" t="s">
        <v>592</v>
      </c>
      <c r="C1705" s="662" t="s">
        <v>5111</v>
      </c>
      <c r="D1705" s="743" t="s">
        <v>7938</v>
      </c>
      <c r="E1705" s="744" t="s">
        <v>5123</v>
      </c>
      <c r="F1705" s="662" t="s">
        <v>5106</v>
      </c>
      <c r="G1705" s="662" t="s">
        <v>5244</v>
      </c>
      <c r="H1705" s="662" t="s">
        <v>593</v>
      </c>
      <c r="I1705" s="662" t="s">
        <v>1283</v>
      </c>
      <c r="J1705" s="662" t="s">
        <v>1284</v>
      </c>
      <c r="K1705" s="662" t="s">
        <v>5245</v>
      </c>
      <c r="L1705" s="663">
        <v>420.07</v>
      </c>
      <c r="M1705" s="663">
        <v>14282.379999999997</v>
      </c>
      <c r="N1705" s="662">
        <v>34</v>
      </c>
      <c r="O1705" s="745">
        <v>17.5</v>
      </c>
      <c r="P1705" s="663">
        <v>10501.749999999998</v>
      </c>
      <c r="Q1705" s="678">
        <v>0.73529411764705888</v>
      </c>
      <c r="R1705" s="662">
        <v>25</v>
      </c>
      <c r="S1705" s="678">
        <v>0.73529411764705888</v>
      </c>
      <c r="T1705" s="745">
        <v>13</v>
      </c>
      <c r="U1705" s="701">
        <v>0.74285714285714288</v>
      </c>
    </row>
    <row r="1706" spans="1:21" ht="14.4" customHeight="1" x14ac:dyDescent="0.3">
      <c r="A1706" s="661">
        <v>32</v>
      </c>
      <c r="B1706" s="662" t="s">
        <v>592</v>
      </c>
      <c r="C1706" s="662" t="s">
        <v>5111</v>
      </c>
      <c r="D1706" s="743" t="s">
        <v>7938</v>
      </c>
      <c r="E1706" s="744" t="s">
        <v>5123</v>
      </c>
      <c r="F1706" s="662" t="s">
        <v>5106</v>
      </c>
      <c r="G1706" s="662" t="s">
        <v>5426</v>
      </c>
      <c r="H1706" s="662" t="s">
        <v>593</v>
      </c>
      <c r="I1706" s="662" t="s">
        <v>5427</v>
      </c>
      <c r="J1706" s="662" t="s">
        <v>2343</v>
      </c>
      <c r="K1706" s="662" t="s">
        <v>2344</v>
      </c>
      <c r="L1706" s="663">
        <v>1860.93</v>
      </c>
      <c r="M1706" s="663">
        <v>9304.65</v>
      </c>
      <c r="N1706" s="662">
        <v>5</v>
      </c>
      <c r="O1706" s="745">
        <v>2</v>
      </c>
      <c r="P1706" s="663">
        <v>9304.65</v>
      </c>
      <c r="Q1706" s="678">
        <v>1</v>
      </c>
      <c r="R1706" s="662">
        <v>5</v>
      </c>
      <c r="S1706" s="678">
        <v>1</v>
      </c>
      <c r="T1706" s="745">
        <v>2</v>
      </c>
      <c r="U1706" s="701">
        <v>1</v>
      </c>
    </row>
    <row r="1707" spans="1:21" ht="14.4" customHeight="1" x14ac:dyDescent="0.3">
      <c r="A1707" s="661">
        <v>32</v>
      </c>
      <c r="B1707" s="662" t="s">
        <v>592</v>
      </c>
      <c r="C1707" s="662" t="s">
        <v>5111</v>
      </c>
      <c r="D1707" s="743" t="s">
        <v>7938</v>
      </c>
      <c r="E1707" s="744" t="s">
        <v>5123</v>
      </c>
      <c r="F1707" s="662" t="s">
        <v>5106</v>
      </c>
      <c r="G1707" s="662" t="s">
        <v>5166</v>
      </c>
      <c r="H1707" s="662" t="s">
        <v>593</v>
      </c>
      <c r="I1707" s="662" t="s">
        <v>1138</v>
      </c>
      <c r="J1707" s="662" t="s">
        <v>1139</v>
      </c>
      <c r="K1707" s="662" t="s">
        <v>1140</v>
      </c>
      <c r="L1707" s="663">
        <v>33</v>
      </c>
      <c r="M1707" s="663">
        <v>66</v>
      </c>
      <c r="N1707" s="662">
        <v>2</v>
      </c>
      <c r="O1707" s="745">
        <v>1.5</v>
      </c>
      <c r="P1707" s="663">
        <v>66</v>
      </c>
      <c r="Q1707" s="678">
        <v>1</v>
      </c>
      <c r="R1707" s="662">
        <v>2</v>
      </c>
      <c r="S1707" s="678">
        <v>1</v>
      </c>
      <c r="T1707" s="745">
        <v>1.5</v>
      </c>
      <c r="U1707" s="701">
        <v>1</v>
      </c>
    </row>
    <row r="1708" spans="1:21" ht="14.4" customHeight="1" x14ac:dyDescent="0.3">
      <c r="A1708" s="661">
        <v>32</v>
      </c>
      <c r="B1708" s="662" t="s">
        <v>592</v>
      </c>
      <c r="C1708" s="662" t="s">
        <v>5111</v>
      </c>
      <c r="D1708" s="743" t="s">
        <v>7938</v>
      </c>
      <c r="E1708" s="744" t="s">
        <v>5123</v>
      </c>
      <c r="F1708" s="662" t="s">
        <v>5106</v>
      </c>
      <c r="G1708" s="662" t="s">
        <v>5428</v>
      </c>
      <c r="H1708" s="662" t="s">
        <v>593</v>
      </c>
      <c r="I1708" s="662" t="s">
        <v>6326</v>
      </c>
      <c r="J1708" s="662" t="s">
        <v>6327</v>
      </c>
      <c r="K1708" s="662" t="s">
        <v>5700</v>
      </c>
      <c r="L1708" s="663">
        <v>36.54</v>
      </c>
      <c r="M1708" s="663">
        <v>36.54</v>
      </c>
      <c r="N1708" s="662">
        <v>1</v>
      </c>
      <c r="O1708" s="745">
        <v>0.5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32</v>
      </c>
      <c r="B1709" s="662" t="s">
        <v>592</v>
      </c>
      <c r="C1709" s="662" t="s">
        <v>5111</v>
      </c>
      <c r="D1709" s="743" t="s">
        <v>7938</v>
      </c>
      <c r="E1709" s="744" t="s">
        <v>5123</v>
      </c>
      <c r="F1709" s="662" t="s">
        <v>5106</v>
      </c>
      <c r="G1709" s="662" t="s">
        <v>5428</v>
      </c>
      <c r="H1709" s="662" t="s">
        <v>593</v>
      </c>
      <c r="I1709" s="662" t="s">
        <v>6328</v>
      </c>
      <c r="J1709" s="662" t="s">
        <v>5838</v>
      </c>
      <c r="K1709" s="662" t="s">
        <v>6329</v>
      </c>
      <c r="L1709" s="663">
        <v>0</v>
      </c>
      <c r="M1709" s="663">
        <v>0</v>
      </c>
      <c r="N1709" s="662">
        <v>1</v>
      </c>
      <c r="O1709" s="745">
        <v>1</v>
      </c>
      <c r="P1709" s="663">
        <v>0</v>
      </c>
      <c r="Q1709" s="678"/>
      <c r="R1709" s="662">
        <v>1</v>
      </c>
      <c r="S1709" s="678">
        <v>1</v>
      </c>
      <c r="T1709" s="745">
        <v>1</v>
      </c>
      <c r="U1709" s="701">
        <v>1</v>
      </c>
    </row>
    <row r="1710" spans="1:21" ht="14.4" customHeight="1" x14ac:dyDescent="0.3">
      <c r="A1710" s="661">
        <v>32</v>
      </c>
      <c r="B1710" s="662" t="s">
        <v>592</v>
      </c>
      <c r="C1710" s="662" t="s">
        <v>5111</v>
      </c>
      <c r="D1710" s="743" t="s">
        <v>7938</v>
      </c>
      <c r="E1710" s="744" t="s">
        <v>5123</v>
      </c>
      <c r="F1710" s="662" t="s">
        <v>5106</v>
      </c>
      <c r="G1710" s="662" t="s">
        <v>5843</v>
      </c>
      <c r="H1710" s="662" t="s">
        <v>593</v>
      </c>
      <c r="I1710" s="662" t="s">
        <v>802</v>
      </c>
      <c r="J1710" s="662" t="s">
        <v>803</v>
      </c>
      <c r="K1710" s="662" t="s">
        <v>804</v>
      </c>
      <c r="L1710" s="663">
        <v>31.09</v>
      </c>
      <c r="M1710" s="663">
        <v>124.36</v>
      </c>
      <c r="N1710" s="662">
        <v>4</v>
      </c>
      <c r="O1710" s="745">
        <v>2</v>
      </c>
      <c r="P1710" s="663">
        <v>124.36</v>
      </c>
      <c r="Q1710" s="678">
        <v>1</v>
      </c>
      <c r="R1710" s="662">
        <v>4</v>
      </c>
      <c r="S1710" s="678">
        <v>1</v>
      </c>
      <c r="T1710" s="745">
        <v>2</v>
      </c>
      <c r="U1710" s="701">
        <v>1</v>
      </c>
    </row>
    <row r="1711" spans="1:21" ht="14.4" customHeight="1" x14ac:dyDescent="0.3">
      <c r="A1711" s="661">
        <v>32</v>
      </c>
      <c r="B1711" s="662" t="s">
        <v>592</v>
      </c>
      <c r="C1711" s="662" t="s">
        <v>5111</v>
      </c>
      <c r="D1711" s="743" t="s">
        <v>7938</v>
      </c>
      <c r="E1711" s="744" t="s">
        <v>5123</v>
      </c>
      <c r="F1711" s="662" t="s">
        <v>5106</v>
      </c>
      <c r="G1711" s="662" t="s">
        <v>5843</v>
      </c>
      <c r="H1711" s="662" t="s">
        <v>593</v>
      </c>
      <c r="I1711" s="662" t="s">
        <v>802</v>
      </c>
      <c r="J1711" s="662" t="s">
        <v>803</v>
      </c>
      <c r="K1711" s="662" t="s">
        <v>804</v>
      </c>
      <c r="L1711" s="663">
        <v>36.86</v>
      </c>
      <c r="M1711" s="663">
        <v>36.86</v>
      </c>
      <c r="N1711" s="662">
        <v>1</v>
      </c>
      <c r="O1711" s="745">
        <v>1</v>
      </c>
      <c r="P1711" s="663">
        <v>36.86</v>
      </c>
      <c r="Q1711" s="678">
        <v>1</v>
      </c>
      <c r="R1711" s="662">
        <v>1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32</v>
      </c>
      <c r="B1712" s="662" t="s">
        <v>592</v>
      </c>
      <c r="C1712" s="662" t="s">
        <v>5111</v>
      </c>
      <c r="D1712" s="743" t="s">
        <v>7938</v>
      </c>
      <c r="E1712" s="744" t="s">
        <v>5123</v>
      </c>
      <c r="F1712" s="662" t="s">
        <v>5106</v>
      </c>
      <c r="G1712" s="662" t="s">
        <v>5843</v>
      </c>
      <c r="H1712" s="662" t="s">
        <v>593</v>
      </c>
      <c r="I1712" s="662" t="s">
        <v>802</v>
      </c>
      <c r="J1712" s="662" t="s">
        <v>803</v>
      </c>
      <c r="K1712" s="662" t="s">
        <v>804</v>
      </c>
      <c r="L1712" s="663">
        <v>52.97</v>
      </c>
      <c r="M1712" s="663">
        <v>158.91</v>
      </c>
      <c r="N1712" s="662">
        <v>3</v>
      </c>
      <c r="O1712" s="745">
        <v>1.5</v>
      </c>
      <c r="P1712" s="663">
        <v>158.91</v>
      </c>
      <c r="Q1712" s="678">
        <v>1</v>
      </c>
      <c r="R1712" s="662">
        <v>3</v>
      </c>
      <c r="S1712" s="678">
        <v>1</v>
      </c>
      <c r="T1712" s="745">
        <v>1.5</v>
      </c>
      <c r="U1712" s="701">
        <v>1</v>
      </c>
    </row>
    <row r="1713" spans="1:21" ht="14.4" customHeight="1" x14ac:dyDescent="0.3">
      <c r="A1713" s="661">
        <v>32</v>
      </c>
      <c r="B1713" s="662" t="s">
        <v>592</v>
      </c>
      <c r="C1713" s="662" t="s">
        <v>5111</v>
      </c>
      <c r="D1713" s="743" t="s">
        <v>7938</v>
      </c>
      <c r="E1713" s="744" t="s">
        <v>5123</v>
      </c>
      <c r="F1713" s="662" t="s">
        <v>5106</v>
      </c>
      <c r="G1713" s="662" t="s">
        <v>5248</v>
      </c>
      <c r="H1713" s="662" t="s">
        <v>593</v>
      </c>
      <c r="I1713" s="662" t="s">
        <v>3186</v>
      </c>
      <c r="J1713" s="662" t="s">
        <v>3187</v>
      </c>
      <c r="K1713" s="662" t="s">
        <v>4933</v>
      </c>
      <c r="L1713" s="663">
        <v>879.21</v>
      </c>
      <c r="M1713" s="663">
        <v>1758.42</v>
      </c>
      <c r="N1713" s="662">
        <v>2</v>
      </c>
      <c r="O1713" s="745">
        <v>1</v>
      </c>
      <c r="P1713" s="663">
        <v>1758.42</v>
      </c>
      <c r="Q1713" s="678">
        <v>1</v>
      </c>
      <c r="R1713" s="662">
        <v>2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32</v>
      </c>
      <c r="B1714" s="662" t="s">
        <v>592</v>
      </c>
      <c r="C1714" s="662" t="s">
        <v>5111</v>
      </c>
      <c r="D1714" s="743" t="s">
        <v>7938</v>
      </c>
      <c r="E1714" s="744" t="s">
        <v>5123</v>
      </c>
      <c r="F1714" s="662" t="s">
        <v>5106</v>
      </c>
      <c r="G1714" s="662" t="s">
        <v>5847</v>
      </c>
      <c r="H1714" s="662" t="s">
        <v>593</v>
      </c>
      <c r="I1714" s="662" t="s">
        <v>3011</v>
      </c>
      <c r="J1714" s="662" t="s">
        <v>3012</v>
      </c>
      <c r="K1714" s="662" t="s">
        <v>6330</v>
      </c>
      <c r="L1714" s="663">
        <v>89.91</v>
      </c>
      <c r="M1714" s="663">
        <v>89.91</v>
      </c>
      <c r="N1714" s="662">
        <v>1</v>
      </c>
      <c r="O1714" s="745">
        <v>1</v>
      </c>
      <c r="P1714" s="663">
        <v>89.91</v>
      </c>
      <c r="Q1714" s="678">
        <v>1</v>
      </c>
      <c r="R1714" s="662">
        <v>1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32</v>
      </c>
      <c r="B1715" s="662" t="s">
        <v>592</v>
      </c>
      <c r="C1715" s="662" t="s">
        <v>5111</v>
      </c>
      <c r="D1715" s="743" t="s">
        <v>7938</v>
      </c>
      <c r="E1715" s="744" t="s">
        <v>5123</v>
      </c>
      <c r="F1715" s="662" t="s">
        <v>5106</v>
      </c>
      <c r="G1715" s="662" t="s">
        <v>6331</v>
      </c>
      <c r="H1715" s="662" t="s">
        <v>593</v>
      </c>
      <c r="I1715" s="662" t="s">
        <v>1902</v>
      </c>
      <c r="J1715" s="662" t="s">
        <v>1903</v>
      </c>
      <c r="K1715" s="662" t="s">
        <v>6332</v>
      </c>
      <c r="L1715" s="663">
        <v>0</v>
      </c>
      <c r="M1715" s="663">
        <v>0</v>
      </c>
      <c r="N1715" s="662">
        <v>2</v>
      </c>
      <c r="O1715" s="745">
        <v>1</v>
      </c>
      <c r="P1715" s="663">
        <v>0</v>
      </c>
      <c r="Q1715" s="678"/>
      <c r="R1715" s="662">
        <v>2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32</v>
      </c>
      <c r="B1716" s="662" t="s">
        <v>592</v>
      </c>
      <c r="C1716" s="662" t="s">
        <v>5111</v>
      </c>
      <c r="D1716" s="743" t="s">
        <v>7938</v>
      </c>
      <c r="E1716" s="744" t="s">
        <v>5123</v>
      </c>
      <c r="F1716" s="662" t="s">
        <v>5106</v>
      </c>
      <c r="G1716" s="662" t="s">
        <v>5262</v>
      </c>
      <c r="H1716" s="662" t="s">
        <v>593</v>
      </c>
      <c r="I1716" s="662" t="s">
        <v>2941</v>
      </c>
      <c r="J1716" s="662" t="s">
        <v>2942</v>
      </c>
      <c r="K1716" s="662" t="s">
        <v>2911</v>
      </c>
      <c r="L1716" s="663">
        <v>111.72</v>
      </c>
      <c r="M1716" s="663">
        <v>335.15999999999997</v>
      </c>
      <c r="N1716" s="662">
        <v>3</v>
      </c>
      <c r="O1716" s="745">
        <v>1</v>
      </c>
      <c r="P1716" s="663">
        <v>335.15999999999997</v>
      </c>
      <c r="Q1716" s="678">
        <v>1</v>
      </c>
      <c r="R1716" s="662">
        <v>3</v>
      </c>
      <c r="S1716" s="678">
        <v>1</v>
      </c>
      <c r="T1716" s="745">
        <v>1</v>
      </c>
      <c r="U1716" s="701">
        <v>1</v>
      </c>
    </row>
    <row r="1717" spans="1:21" ht="14.4" customHeight="1" x14ac:dyDescent="0.3">
      <c r="A1717" s="661">
        <v>32</v>
      </c>
      <c r="B1717" s="662" t="s">
        <v>592</v>
      </c>
      <c r="C1717" s="662" t="s">
        <v>5111</v>
      </c>
      <c r="D1717" s="743" t="s">
        <v>7938</v>
      </c>
      <c r="E1717" s="744" t="s">
        <v>5123</v>
      </c>
      <c r="F1717" s="662" t="s">
        <v>5106</v>
      </c>
      <c r="G1717" s="662" t="s">
        <v>5358</v>
      </c>
      <c r="H1717" s="662" t="s">
        <v>593</v>
      </c>
      <c r="I1717" s="662" t="s">
        <v>6135</v>
      </c>
      <c r="J1717" s="662" t="s">
        <v>5359</v>
      </c>
      <c r="K1717" s="662" t="s">
        <v>5360</v>
      </c>
      <c r="L1717" s="663">
        <v>0</v>
      </c>
      <c r="M1717" s="663">
        <v>0</v>
      </c>
      <c r="N1717" s="662">
        <v>1</v>
      </c>
      <c r="O1717" s="745">
        <v>0.5</v>
      </c>
      <c r="P1717" s="663">
        <v>0</v>
      </c>
      <c r="Q1717" s="678"/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32</v>
      </c>
      <c r="B1718" s="662" t="s">
        <v>592</v>
      </c>
      <c r="C1718" s="662" t="s">
        <v>5111</v>
      </c>
      <c r="D1718" s="743" t="s">
        <v>7938</v>
      </c>
      <c r="E1718" s="744" t="s">
        <v>5123</v>
      </c>
      <c r="F1718" s="662" t="s">
        <v>5106</v>
      </c>
      <c r="G1718" s="662" t="s">
        <v>5870</v>
      </c>
      <c r="H1718" s="662" t="s">
        <v>593</v>
      </c>
      <c r="I1718" s="662" t="s">
        <v>1711</v>
      </c>
      <c r="J1718" s="662" t="s">
        <v>1712</v>
      </c>
      <c r="K1718" s="662" t="s">
        <v>5872</v>
      </c>
      <c r="L1718" s="663">
        <v>38.56</v>
      </c>
      <c r="M1718" s="663">
        <v>115.68</v>
      </c>
      <c r="N1718" s="662">
        <v>3</v>
      </c>
      <c r="O1718" s="745">
        <v>1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32</v>
      </c>
      <c r="B1719" s="662" t="s">
        <v>592</v>
      </c>
      <c r="C1719" s="662" t="s">
        <v>5111</v>
      </c>
      <c r="D1719" s="743" t="s">
        <v>7938</v>
      </c>
      <c r="E1719" s="744" t="s">
        <v>5123</v>
      </c>
      <c r="F1719" s="662" t="s">
        <v>5106</v>
      </c>
      <c r="G1719" s="662" t="s">
        <v>5394</v>
      </c>
      <c r="H1719" s="662" t="s">
        <v>593</v>
      </c>
      <c r="I1719" s="662" t="s">
        <v>5436</v>
      </c>
      <c r="J1719" s="662" t="s">
        <v>1178</v>
      </c>
      <c r="K1719" s="662" t="s">
        <v>3525</v>
      </c>
      <c r="L1719" s="663">
        <v>26.37</v>
      </c>
      <c r="M1719" s="663">
        <v>26.37</v>
      </c>
      <c r="N1719" s="662">
        <v>1</v>
      </c>
      <c r="O1719" s="745">
        <v>1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32</v>
      </c>
      <c r="B1720" s="662" t="s">
        <v>592</v>
      </c>
      <c r="C1720" s="662" t="s">
        <v>5111</v>
      </c>
      <c r="D1720" s="743" t="s">
        <v>7938</v>
      </c>
      <c r="E1720" s="744" t="s">
        <v>5123</v>
      </c>
      <c r="F1720" s="662" t="s">
        <v>5106</v>
      </c>
      <c r="G1720" s="662" t="s">
        <v>5394</v>
      </c>
      <c r="H1720" s="662" t="s">
        <v>593</v>
      </c>
      <c r="I1720" s="662" t="s">
        <v>3585</v>
      </c>
      <c r="J1720" s="662" t="s">
        <v>1178</v>
      </c>
      <c r="K1720" s="662" t="s">
        <v>3586</v>
      </c>
      <c r="L1720" s="663">
        <v>52.75</v>
      </c>
      <c r="M1720" s="663">
        <v>52.75</v>
      </c>
      <c r="N1720" s="662">
        <v>1</v>
      </c>
      <c r="O1720" s="745">
        <v>1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32</v>
      </c>
      <c r="B1721" s="662" t="s">
        <v>592</v>
      </c>
      <c r="C1721" s="662" t="s">
        <v>5111</v>
      </c>
      <c r="D1721" s="743" t="s">
        <v>7938</v>
      </c>
      <c r="E1721" s="744" t="s">
        <v>5123</v>
      </c>
      <c r="F1721" s="662" t="s">
        <v>5106</v>
      </c>
      <c r="G1721" s="662" t="s">
        <v>5394</v>
      </c>
      <c r="H1721" s="662" t="s">
        <v>593</v>
      </c>
      <c r="I1721" s="662" t="s">
        <v>5395</v>
      </c>
      <c r="J1721" s="662" t="s">
        <v>5396</v>
      </c>
      <c r="K1721" s="662" t="s">
        <v>5397</v>
      </c>
      <c r="L1721" s="663">
        <v>0</v>
      </c>
      <c r="M1721" s="663">
        <v>0</v>
      </c>
      <c r="N1721" s="662">
        <v>14</v>
      </c>
      <c r="O1721" s="745">
        <v>4.5</v>
      </c>
      <c r="P1721" s="663">
        <v>0</v>
      </c>
      <c r="Q1721" s="678"/>
      <c r="R1721" s="662">
        <v>10</v>
      </c>
      <c r="S1721" s="678">
        <v>0.7142857142857143</v>
      </c>
      <c r="T1721" s="745">
        <v>3</v>
      </c>
      <c r="U1721" s="701">
        <v>0.66666666666666663</v>
      </c>
    </row>
    <row r="1722" spans="1:21" ht="14.4" customHeight="1" x14ac:dyDescent="0.3">
      <c r="A1722" s="661">
        <v>32</v>
      </c>
      <c r="B1722" s="662" t="s">
        <v>592</v>
      </c>
      <c r="C1722" s="662" t="s">
        <v>5111</v>
      </c>
      <c r="D1722" s="743" t="s">
        <v>7938</v>
      </c>
      <c r="E1722" s="744" t="s">
        <v>5123</v>
      </c>
      <c r="F1722" s="662" t="s">
        <v>5106</v>
      </c>
      <c r="G1722" s="662" t="s">
        <v>5394</v>
      </c>
      <c r="H1722" s="662" t="s">
        <v>593</v>
      </c>
      <c r="I1722" s="662" t="s">
        <v>5395</v>
      </c>
      <c r="J1722" s="662" t="s">
        <v>5396</v>
      </c>
      <c r="K1722" s="662" t="s">
        <v>5397</v>
      </c>
      <c r="L1722" s="663">
        <v>29.54</v>
      </c>
      <c r="M1722" s="663">
        <v>295.39999999999998</v>
      </c>
      <c r="N1722" s="662">
        <v>10</v>
      </c>
      <c r="O1722" s="745">
        <v>3</v>
      </c>
      <c r="P1722" s="663">
        <v>236.32</v>
      </c>
      <c r="Q1722" s="678">
        <v>0.8</v>
      </c>
      <c r="R1722" s="662">
        <v>8</v>
      </c>
      <c r="S1722" s="678">
        <v>0.8</v>
      </c>
      <c r="T1722" s="745">
        <v>2.5</v>
      </c>
      <c r="U1722" s="701">
        <v>0.83333333333333337</v>
      </c>
    </row>
    <row r="1723" spans="1:21" ht="14.4" customHeight="1" x14ac:dyDescent="0.3">
      <c r="A1723" s="661">
        <v>32</v>
      </c>
      <c r="B1723" s="662" t="s">
        <v>592</v>
      </c>
      <c r="C1723" s="662" t="s">
        <v>5111</v>
      </c>
      <c r="D1723" s="743" t="s">
        <v>7938</v>
      </c>
      <c r="E1723" s="744" t="s">
        <v>5123</v>
      </c>
      <c r="F1723" s="662" t="s">
        <v>5106</v>
      </c>
      <c r="G1723" s="662" t="s">
        <v>5269</v>
      </c>
      <c r="H1723" s="662" t="s">
        <v>593</v>
      </c>
      <c r="I1723" s="662" t="s">
        <v>970</v>
      </c>
      <c r="J1723" s="662" t="s">
        <v>5270</v>
      </c>
      <c r="K1723" s="662" t="s">
        <v>5271</v>
      </c>
      <c r="L1723" s="663">
        <v>88.76</v>
      </c>
      <c r="M1723" s="663">
        <v>6390.7200000000012</v>
      </c>
      <c r="N1723" s="662">
        <v>72</v>
      </c>
      <c r="O1723" s="745">
        <v>11</v>
      </c>
      <c r="P1723" s="663">
        <v>798.84</v>
      </c>
      <c r="Q1723" s="678">
        <v>0.12499999999999999</v>
      </c>
      <c r="R1723" s="662">
        <v>9</v>
      </c>
      <c r="S1723" s="678">
        <v>0.125</v>
      </c>
      <c r="T1723" s="745">
        <v>2.5</v>
      </c>
      <c r="U1723" s="701">
        <v>0.22727272727272727</v>
      </c>
    </row>
    <row r="1724" spans="1:21" ht="14.4" customHeight="1" x14ac:dyDescent="0.3">
      <c r="A1724" s="661">
        <v>32</v>
      </c>
      <c r="B1724" s="662" t="s">
        <v>592</v>
      </c>
      <c r="C1724" s="662" t="s">
        <v>5111</v>
      </c>
      <c r="D1724" s="743" t="s">
        <v>7938</v>
      </c>
      <c r="E1724" s="744" t="s">
        <v>5123</v>
      </c>
      <c r="F1724" s="662" t="s">
        <v>5106</v>
      </c>
      <c r="G1724" s="662" t="s">
        <v>5398</v>
      </c>
      <c r="H1724" s="662" t="s">
        <v>593</v>
      </c>
      <c r="I1724" s="662" t="s">
        <v>1718</v>
      </c>
      <c r="J1724" s="662" t="s">
        <v>1719</v>
      </c>
      <c r="K1724" s="662" t="s">
        <v>5399</v>
      </c>
      <c r="L1724" s="663">
        <v>733.55</v>
      </c>
      <c r="M1724" s="663">
        <v>5868.4</v>
      </c>
      <c r="N1724" s="662">
        <v>8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32</v>
      </c>
      <c r="B1725" s="662" t="s">
        <v>592</v>
      </c>
      <c r="C1725" s="662" t="s">
        <v>5111</v>
      </c>
      <c r="D1725" s="743" t="s">
        <v>7938</v>
      </c>
      <c r="E1725" s="744" t="s">
        <v>5123</v>
      </c>
      <c r="F1725" s="662" t="s">
        <v>5106</v>
      </c>
      <c r="G1725" s="662" t="s">
        <v>5439</v>
      </c>
      <c r="H1725" s="662" t="s">
        <v>2438</v>
      </c>
      <c r="I1725" s="662" t="s">
        <v>2629</v>
      </c>
      <c r="J1725" s="662" t="s">
        <v>2504</v>
      </c>
      <c r="K1725" s="662" t="s">
        <v>2630</v>
      </c>
      <c r="L1725" s="663">
        <v>0</v>
      </c>
      <c r="M1725" s="663">
        <v>0</v>
      </c>
      <c r="N1725" s="662">
        <v>1</v>
      </c>
      <c r="O1725" s="745">
        <v>0.5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32</v>
      </c>
      <c r="B1726" s="662" t="s">
        <v>592</v>
      </c>
      <c r="C1726" s="662" t="s">
        <v>5111</v>
      </c>
      <c r="D1726" s="743" t="s">
        <v>7938</v>
      </c>
      <c r="E1726" s="744" t="s">
        <v>5123</v>
      </c>
      <c r="F1726" s="662" t="s">
        <v>5106</v>
      </c>
      <c r="G1726" s="662" t="s">
        <v>5272</v>
      </c>
      <c r="H1726" s="662" t="s">
        <v>593</v>
      </c>
      <c r="I1726" s="662" t="s">
        <v>1095</v>
      </c>
      <c r="J1726" s="662" t="s">
        <v>1349</v>
      </c>
      <c r="K1726" s="662" t="s">
        <v>5545</v>
      </c>
      <c r="L1726" s="663">
        <v>0</v>
      </c>
      <c r="M1726" s="663">
        <v>0</v>
      </c>
      <c r="N1726" s="662">
        <v>1</v>
      </c>
      <c r="O1726" s="745">
        <v>1</v>
      </c>
      <c r="P1726" s="663"/>
      <c r="Q1726" s="678"/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32</v>
      </c>
      <c r="B1727" s="662" t="s">
        <v>592</v>
      </c>
      <c r="C1727" s="662" t="s">
        <v>5111</v>
      </c>
      <c r="D1727" s="743" t="s">
        <v>7938</v>
      </c>
      <c r="E1727" s="744" t="s">
        <v>5123</v>
      </c>
      <c r="F1727" s="662" t="s">
        <v>5106</v>
      </c>
      <c r="G1727" s="662" t="s">
        <v>5168</v>
      </c>
      <c r="H1727" s="662" t="s">
        <v>593</v>
      </c>
      <c r="I1727" s="662" t="s">
        <v>814</v>
      </c>
      <c r="J1727" s="662" t="s">
        <v>5170</v>
      </c>
      <c r="K1727" s="662" t="s">
        <v>5446</v>
      </c>
      <c r="L1727" s="663">
        <v>0</v>
      </c>
      <c r="M1727" s="663">
        <v>0</v>
      </c>
      <c r="N1727" s="662">
        <v>1</v>
      </c>
      <c r="O1727" s="745">
        <v>0.5</v>
      </c>
      <c r="P1727" s="663">
        <v>0</v>
      </c>
      <c r="Q1727" s="678"/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32</v>
      </c>
      <c r="B1728" s="662" t="s">
        <v>592</v>
      </c>
      <c r="C1728" s="662" t="s">
        <v>5111</v>
      </c>
      <c r="D1728" s="743" t="s">
        <v>7938</v>
      </c>
      <c r="E1728" s="744" t="s">
        <v>5123</v>
      </c>
      <c r="F1728" s="662" t="s">
        <v>5106</v>
      </c>
      <c r="G1728" s="662" t="s">
        <v>5168</v>
      </c>
      <c r="H1728" s="662" t="s">
        <v>593</v>
      </c>
      <c r="I1728" s="662" t="s">
        <v>1020</v>
      </c>
      <c r="J1728" s="662" t="s">
        <v>5277</v>
      </c>
      <c r="K1728" s="662" t="s">
        <v>5278</v>
      </c>
      <c r="L1728" s="663">
        <v>0</v>
      </c>
      <c r="M1728" s="663">
        <v>0</v>
      </c>
      <c r="N1728" s="662">
        <v>6</v>
      </c>
      <c r="O1728" s="745">
        <v>3</v>
      </c>
      <c r="P1728" s="663">
        <v>0</v>
      </c>
      <c r="Q1728" s="678"/>
      <c r="R1728" s="662">
        <v>5</v>
      </c>
      <c r="S1728" s="678">
        <v>0.83333333333333337</v>
      </c>
      <c r="T1728" s="745">
        <v>2.5</v>
      </c>
      <c r="U1728" s="701">
        <v>0.83333333333333337</v>
      </c>
    </row>
    <row r="1729" spans="1:21" ht="14.4" customHeight="1" x14ac:dyDescent="0.3">
      <c r="A1729" s="661">
        <v>32</v>
      </c>
      <c r="B1729" s="662" t="s">
        <v>592</v>
      </c>
      <c r="C1729" s="662" t="s">
        <v>5111</v>
      </c>
      <c r="D1729" s="743" t="s">
        <v>7938</v>
      </c>
      <c r="E1729" s="744" t="s">
        <v>5123</v>
      </c>
      <c r="F1729" s="662" t="s">
        <v>5106</v>
      </c>
      <c r="G1729" s="662" t="s">
        <v>6333</v>
      </c>
      <c r="H1729" s="662" t="s">
        <v>593</v>
      </c>
      <c r="I1729" s="662" t="s">
        <v>3565</v>
      </c>
      <c r="J1729" s="662" t="s">
        <v>6334</v>
      </c>
      <c r="K1729" s="662" t="s">
        <v>4828</v>
      </c>
      <c r="L1729" s="663">
        <v>38.56</v>
      </c>
      <c r="M1729" s="663">
        <v>115.68</v>
      </c>
      <c r="N1729" s="662">
        <v>3</v>
      </c>
      <c r="O1729" s="745">
        <v>1.5</v>
      </c>
      <c r="P1729" s="663">
        <v>77.12</v>
      </c>
      <c r="Q1729" s="678">
        <v>0.66666666666666663</v>
      </c>
      <c r="R1729" s="662">
        <v>2</v>
      </c>
      <c r="S1729" s="678">
        <v>0.66666666666666663</v>
      </c>
      <c r="T1729" s="745">
        <v>1</v>
      </c>
      <c r="U1729" s="701">
        <v>0.66666666666666663</v>
      </c>
    </row>
    <row r="1730" spans="1:21" ht="14.4" customHeight="1" x14ac:dyDescent="0.3">
      <c r="A1730" s="661">
        <v>32</v>
      </c>
      <c r="B1730" s="662" t="s">
        <v>592</v>
      </c>
      <c r="C1730" s="662" t="s">
        <v>5111</v>
      </c>
      <c r="D1730" s="743" t="s">
        <v>7938</v>
      </c>
      <c r="E1730" s="744" t="s">
        <v>5123</v>
      </c>
      <c r="F1730" s="662" t="s">
        <v>5106</v>
      </c>
      <c r="G1730" s="662" t="s">
        <v>5279</v>
      </c>
      <c r="H1730" s="662" t="s">
        <v>593</v>
      </c>
      <c r="I1730" s="662" t="s">
        <v>5280</v>
      </c>
      <c r="J1730" s="662" t="s">
        <v>2371</v>
      </c>
      <c r="K1730" s="662" t="s">
        <v>2372</v>
      </c>
      <c r="L1730" s="663">
        <v>1121.25</v>
      </c>
      <c r="M1730" s="663">
        <v>1121.25</v>
      </c>
      <c r="N1730" s="662">
        <v>1</v>
      </c>
      <c r="O1730" s="745">
        <v>1</v>
      </c>
      <c r="P1730" s="663">
        <v>1121.25</v>
      </c>
      <c r="Q1730" s="678">
        <v>1</v>
      </c>
      <c r="R1730" s="662">
        <v>1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32</v>
      </c>
      <c r="B1731" s="662" t="s">
        <v>592</v>
      </c>
      <c r="C1731" s="662" t="s">
        <v>5111</v>
      </c>
      <c r="D1731" s="743" t="s">
        <v>7938</v>
      </c>
      <c r="E1731" s="744" t="s">
        <v>5123</v>
      </c>
      <c r="F1731" s="662" t="s">
        <v>5106</v>
      </c>
      <c r="G1731" s="662" t="s">
        <v>6335</v>
      </c>
      <c r="H1731" s="662" t="s">
        <v>593</v>
      </c>
      <c r="I1731" s="662" t="s">
        <v>6336</v>
      </c>
      <c r="J1731" s="662" t="s">
        <v>6337</v>
      </c>
      <c r="K1731" s="662" t="s">
        <v>6338</v>
      </c>
      <c r="L1731" s="663">
        <v>2252.17</v>
      </c>
      <c r="M1731" s="663">
        <v>22521.7</v>
      </c>
      <c r="N1731" s="662">
        <v>10</v>
      </c>
      <c r="O1731" s="745">
        <v>2</v>
      </c>
      <c r="P1731" s="663">
        <v>11260.85</v>
      </c>
      <c r="Q1731" s="678">
        <v>0.5</v>
      </c>
      <c r="R1731" s="662">
        <v>5</v>
      </c>
      <c r="S1731" s="678">
        <v>0.5</v>
      </c>
      <c r="T1731" s="745">
        <v>1</v>
      </c>
      <c r="U1731" s="701">
        <v>0.5</v>
      </c>
    </row>
    <row r="1732" spans="1:21" ht="14.4" customHeight="1" x14ac:dyDescent="0.3">
      <c r="A1732" s="661">
        <v>32</v>
      </c>
      <c r="B1732" s="662" t="s">
        <v>592</v>
      </c>
      <c r="C1732" s="662" t="s">
        <v>5111</v>
      </c>
      <c r="D1732" s="743" t="s">
        <v>7938</v>
      </c>
      <c r="E1732" s="744" t="s">
        <v>5123</v>
      </c>
      <c r="F1732" s="662" t="s">
        <v>5106</v>
      </c>
      <c r="G1732" s="662" t="s">
        <v>6339</v>
      </c>
      <c r="H1732" s="662" t="s">
        <v>593</v>
      </c>
      <c r="I1732" s="662" t="s">
        <v>6340</v>
      </c>
      <c r="J1732" s="662" t="s">
        <v>2065</v>
      </c>
      <c r="K1732" s="662" t="s">
        <v>5247</v>
      </c>
      <c r="L1732" s="663">
        <v>0</v>
      </c>
      <c r="M1732" s="663">
        <v>0</v>
      </c>
      <c r="N1732" s="662">
        <v>1</v>
      </c>
      <c r="O1732" s="745">
        <v>0.5</v>
      </c>
      <c r="P1732" s="663">
        <v>0</v>
      </c>
      <c r="Q1732" s="678"/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32</v>
      </c>
      <c r="B1733" s="662" t="s">
        <v>592</v>
      </c>
      <c r="C1733" s="662" t="s">
        <v>5111</v>
      </c>
      <c r="D1733" s="743" t="s">
        <v>7938</v>
      </c>
      <c r="E1733" s="744" t="s">
        <v>5123</v>
      </c>
      <c r="F1733" s="662" t="s">
        <v>5106</v>
      </c>
      <c r="G1733" s="662" t="s">
        <v>6339</v>
      </c>
      <c r="H1733" s="662" t="s">
        <v>593</v>
      </c>
      <c r="I1733" s="662" t="s">
        <v>3624</v>
      </c>
      <c r="J1733" s="662" t="s">
        <v>2065</v>
      </c>
      <c r="K1733" s="662" t="s">
        <v>5352</v>
      </c>
      <c r="L1733" s="663">
        <v>516.74</v>
      </c>
      <c r="M1733" s="663">
        <v>1550.22</v>
      </c>
      <c r="N1733" s="662">
        <v>3</v>
      </c>
      <c r="O1733" s="745">
        <v>0.5</v>
      </c>
      <c r="P1733" s="663">
        <v>1550.22</v>
      </c>
      <c r="Q1733" s="678">
        <v>1</v>
      </c>
      <c r="R1733" s="662">
        <v>3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32</v>
      </c>
      <c r="B1734" s="662" t="s">
        <v>592</v>
      </c>
      <c r="C1734" s="662" t="s">
        <v>5111</v>
      </c>
      <c r="D1734" s="743" t="s">
        <v>7938</v>
      </c>
      <c r="E1734" s="744" t="s">
        <v>5123</v>
      </c>
      <c r="F1734" s="662" t="s">
        <v>5106</v>
      </c>
      <c r="G1734" s="662" t="s">
        <v>6339</v>
      </c>
      <c r="H1734" s="662" t="s">
        <v>593</v>
      </c>
      <c r="I1734" s="662" t="s">
        <v>2064</v>
      </c>
      <c r="J1734" s="662" t="s">
        <v>2065</v>
      </c>
      <c r="K1734" s="662" t="s">
        <v>6341</v>
      </c>
      <c r="L1734" s="663">
        <v>784</v>
      </c>
      <c r="M1734" s="663">
        <v>2352</v>
      </c>
      <c r="N1734" s="662">
        <v>3</v>
      </c>
      <c r="O1734" s="745">
        <v>0.5</v>
      </c>
      <c r="P1734" s="663">
        <v>2352</v>
      </c>
      <c r="Q1734" s="678">
        <v>1</v>
      </c>
      <c r="R1734" s="662">
        <v>3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32</v>
      </c>
      <c r="B1735" s="662" t="s">
        <v>592</v>
      </c>
      <c r="C1735" s="662" t="s">
        <v>5111</v>
      </c>
      <c r="D1735" s="743" t="s">
        <v>7938</v>
      </c>
      <c r="E1735" s="744" t="s">
        <v>5123</v>
      </c>
      <c r="F1735" s="662" t="s">
        <v>5106</v>
      </c>
      <c r="G1735" s="662" t="s">
        <v>6339</v>
      </c>
      <c r="H1735" s="662" t="s">
        <v>593</v>
      </c>
      <c r="I1735" s="662" t="s">
        <v>2064</v>
      </c>
      <c r="J1735" s="662" t="s">
        <v>2065</v>
      </c>
      <c r="K1735" s="662" t="s">
        <v>6341</v>
      </c>
      <c r="L1735" s="663">
        <v>544.47</v>
      </c>
      <c r="M1735" s="663">
        <v>1088.94</v>
      </c>
      <c r="N1735" s="662">
        <v>2</v>
      </c>
      <c r="O1735" s="745">
        <v>0.5</v>
      </c>
      <c r="P1735" s="663">
        <v>1088.94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32</v>
      </c>
      <c r="B1736" s="662" t="s">
        <v>592</v>
      </c>
      <c r="C1736" s="662" t="s">
        <v>5111</v>
      </c>
      <c r="D1736" s="743" t="s">
        <v>7938</v>
      </c>
      <c r="E1736" s="744" t="s">
        <v>5123</v>
      </c>
      <c r="F1736" s="662" t="s">
        <v>5106</v>
      </c>
      <c r="G1736" s="662" t="s">
        <v>5281</v>
      </c>
      <c r="H1736" s="662" t="s">
        <v>593</v>
      </c>
      <c r="I1736" s="662" t="s">
        <v>6342</v>
      </c>
      <c r="J1736" s="662" t="s">
        <v>6343</v>
      </c>
      <c r="K1736" s="662" t="s">
        <v>2783</v>
      </c>
      <c r="L1736" s="663">
        <v>101.68</v>
      </c>
      <c r="M1736" s="663">
        <v>305.04000000000002</v>
      </c>
      <c r="N1736" s="662">
        <v>3</v>
      </c>
      <c r="O1736" s="745">
        <v>1.5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32</v>
      </c>
      <c r="B1737" s="662" t="s">
        <v>592</v>
      </c>
      <c r="C1737" s="662" t="s">
        <v>5111</v>
      </c>
      <c r="D1737" s="743" t="s">
        <v>7938</v>
      </c>
      <c r="E1737" s="744" t="s">
        <v>5123</v>
      </c>
      <c r="F1737" s="662" t="s">
        <v>5106</v>
      </c>
      <c r="G1737" s="662" t="s">
        <v>5281</v>
      </c>
      <c r="H1737" s="662" t="s">
        <v>593</v>
      </c>
      <c r="I1737" s="662" t="s">
        <v>6344</v>
      </c>
      <c r="J1737" s="662" t="s">
        <v>6345</v>
      </c>
      <c r="K1737" s="662" t="s">
        <v>6346</v>
      </c>
      <c r="L1737" s="663">
        <v>42.38</v>
      </c>
      <c r="M1737" s="663">
        <v>84.76</v>
      </c>
      <c r="N1737" s="662">
        <v>2</v>
      </c>
      <c r="O1737" s="745">
        <v>0.5</v>
      </c>
      <c r="P1737" s="663">
        <v>84.76</v>
      </c>
      <c r="Q1737" s="678">
        <v>1</v>
      </c>
      <c r="R1737" s="662">
        <v>2</v>
      </c>
      <c r="S1737" s="678">
        <v>1</v>
      </c>
      <c r="T1737" s="745">
        <v>0.5</v>
      </c>
      <c r="U1737" s="701">
        <v>1</v>
      </c>
    </row>
    <row r="1738" spans="1:21" ht="14.4" customHeight="1" x14ac:dyDescent="0.3">
      <c r="A1738" s="661">
        <v>32</v>
      </c>
      <c r="B1738" s="662" t="s">
        <v>592</v>
      </c>
      <c r="C1738" s="662" t="s">
        <v>5111</v>
      </c>
      <c r="D1738" s="743" t="s">
        <v>7938</v>
      </c>
      <c r="E1738" s="744" t="s">
        <v>5123</v>
      </c>
      <c r="F1738" s="662" t="s">
        <v>5106</v>
      </c>
      <c r="G1738" s="662" t="s">
        <v>5281</v>
      </c>
      <c r="H1738" s="662" t="s">
        <v>593</v>
      </c>
      <c r="I1738" s="662" t="s">
        <v>6347</v>
      </c>
      <c r="J1738" s="662" t="s">
        <v>6343</v>
      </c>
      <c r="K1738" s="662" t="s">
        <v>6348</v>
      </c>
      <c r="L1738" s="663">
        <v>0</v>
      </c>
      <c r="M1738" s="663">
        <v>0</v>
      </c>
      <c r="N1738" s="662">
        <v>1</v>
      </c>
      <c r="O1738" s="745">
        <v>0.5</v>
      </c>
      <c r="P1738" s="663">
        <v>0</v>
      </c>
      <c r="Q1738" s="678"/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32</v>
      </c>
      <c r="B1739" s="662" t="s">
        <v>592</v>
      </c>
      <c r="C1739" s="662" t="s">
        <v>5111</v>
      </c>
      <c r="D1739" s="743" t="s">
        <v>7938</v>
      </c>
      <c r="E1739" s="744" t="s">
        <v>5123</v>
      </c>
      <c r="F1739" s="662" t="s">
        <v>5106</v>
      </c>
      <c r="G1739" s="662" t="s">
        <v>5447</v>
      </c>
      <c r="H1739" s="662" t="s">
        <v>593</v>
      </c>
      <c r="I1739" s="662" t="s">
        <v>6349</v>
      </c>
      <c r="J1739" s="662" t="s">
        <v>5449</v>
      </c>
      <c r="K1739" s="662" t="s">
        <v>5450</v>
      </c>
      <c r="L1739" s="663">
        <v>285.89</v>
      </c>
      <c r="M1739" s="663">
        <v>285.89</v>
      </c>
      <c r="N1739" s="662">
        <v>1</v>
      </c>
      <c r="O1739" s="745">
        <v>0.5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32</v>
      </c>
      <c r="B1740" s="662" t="s">
        <v>592</v>
      </c>
      <c r="C1740" s="662" t="s">
        <v>5111</v>
      </c>
      <c r="D1740" s="743" t="s">
        <v>7938</v>
      </c>
      <c r="E1740" s="744" t="s">
        <v>5123</v>
      </c>
      <c r="F1740" s="662" t="s">
        <v>5106</v>
      </c>
      <c r="G1740" s="662" t="s">
        <v>5447</v>
      </c>
      <c r="H1740" s="662" t="s">
        <v>593</v>
      </c>
      <c r="I1740" s="662" t="s">
        <v>6350</v>
      </c>
      <c r="J1740" s="662" t="s">
        <v>5449</v>
      </c>
      <c r="K1740" s="662" t="s">
        <v>6351</v>
      </c>
      <c r="L1740" s="663">
        <v>0</v>
      </c>
      <c r="M1740" s="663">
        <v>0</v>
      </c>
      <c r="N1740" s="662">
        <v>1</v>
      </c>
      <c r="O1740" s="745">
        <v>0.5</v>
      </c>
      <c r="P1740" s="663">
        <v>0</v>
      </c>
      <c r="Q1740" s="678"/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32</v>
      </c>
      <c r="B1741" s="662" t="s">
        <v>592</v>
      </c>
      <c r="C1741" s="662" t="s">
        <v>5111</v>
      </c>
      <c r="D1741" s="743" t="s">
        <v>7938</v>
      </c>
      <c r="E1741" s="744" t="s">
        <v>5123</v>
      </c>
      <c r="F1741" s="662" t="s">
        <v>5106</v>
      </c>
      <c r="G1741" s="662" t="s">
        <v>5285</v>
      </c>
      <c r="H1741" s="662" t="s">
        <v>593</v>
      </c>
      <c r="I1741" s="662" t="s">
        <v>5286</v>
      </c>
      <c r="J1741" s="662" t="s">
        <v>1170</v>
      </c>
      <c r="K1741" s="662" t="s">
        <v>1171</v>
      </c>
      <c r="L1741" s="663">
        <v>27.5</v>
      </c>
      <c r="M1741" s="663">
        <v>110</v>
      </c>
      <c r="N1741" s="662">
        <v>4</v>
      </c>
      <c r="O1741" s="745">
        <v>1.5</v>
      </c>
      <c r="P1741" s="663">
        <v>55</v>
      </c>
      <c r="Q1741" s="678">
        <v>0.5</v>
      </c>
      <c r="R1741" s="662">
        <v>2</v>
      </c>
      <c r="S1741" s="678">
        <v>0.5</v>
      </c>
      <c r="T1741" s="745">
        <v>1</v>
      </c>
      <c r="U1741" s="701">
        <v>0.66666666666666663</v>
      </c>
    </row>
    <row r="1742" spans="1:21" ht="14.4" customHeight="1" x14ac:dyDescent="0.3">
      <c r="A1742" s="661">
        <v>32</v>
      </c>
      <c r="B1742" s="662" t="s">
        <v>592</v>
      </c>
      <c r="C1742" s="662" t="s">
        <v>5111</v>
      </c>
      <c r="D1742" s="743" t="s">
        <v>7938</v>
      </c>
      <c r="E1742" s="744" t="s">
        <v>5123</v>
      </c>
      <c r="F1742" s="662" t="s">
        <v>5106</v>
      </c>
      <c r="G1742" s="662" t="s">
        <v>5285</v>
      </c>
      <c r="H1742" s="662" t="s">
        <v>593</v>
      </c>
      <c r="I1742" s="662" t="s">
        <v>4096</v>
      </c>
      <c r="J1742" s="662" t="s">
        <v>1170</v>
      </c>
      <c r="K1742" s="662" t="s">
        <v>1171</v>
      </c>
      <c r="L1742" s="663">
        <v>27.5</v>
      </c>
      <c r="M1742" s="663">
        <v>27.5</v>
      </c>
      <c r="N1742" s="662">
        <v>1</v>
      </c>
      <c r="O1742" s="745">
        <v>0.5</v>
      </c>
      <c r="P1742" s="663">
        <v>27.5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32</v>
      </c>
      <c r="B1743" s="662" t="s">
        <v>592</v>
      </c>
      <c r="C1743" s="662" t="s">
        <v>5111</v>
      </c>
      <c r="D1743" s="743" t="s">
        <v>7938</v>
      </c>
      <c r="E1743" s="744" t="s">
        <v>5123</v>
      </c>
      <c r="F1743" s="662" t="s">
        <v>5106</v>
      </c>
      <c r="G1743" s="662" t="s">
        <v>5175</v>
      </c>
      <c r="H1743" s="662" t="s">
        <v>2438</v>
      </c>
      <c r="I1743" s="662" t="s">
        <v>2679</v>
      </c>
      <c r="J1743" s="662" t="s">
        <v>2474</v>
      </c>
      <c r="K1743" s="662" t="s">
        <v>4813</v>
      </c>
      <c r="L1743" s="663">
        <v>407.55</v>
      </c>
      <c r="M1743" s="663">
        <v>2037.75</v>
      </c>
      <c r="N1743" s="662">
        <v>5</v>
      </c>
      <c r="O1743" s="745">
        <v>3.5</v>
      </c>
      <c r="P1743" s="663">
        <v>2037.75</v>
      </c>
      <c r="Q1743" s="678">
        <v>1</v>
      </c>
      <c r="R1743" s="662">
        <v>5</v>
      </c>
      <c r="S1743" s="678">
        <v>1</v>
      </c>
      <c r="T1743" s="745">
        <v>3.5</v>
      </c>
      <c r="U1743" s="701">
        <v>1</v>
      </c>
    </row>
    <row r="1744" spans="1:21" ht="14.4" customHeight="1" x14ac:dyDescent="0.3">
      <c r="A1744" s="661">
        <v>32</v>
      </c>
      <c r="B1744" s="662" t="s">
        <v>592</v>
      </c>
      <c r="C1744" s="662" t="s">
        <v>5111</v>
      </c>
      <c r="D1744" s="743" t="s">
        <v>7938</v>
      </c>
      <c r="E1744" s="744" t="s">
        <v>5123</v>
      </c>
      <c r="F1744" s="662" t="s">
        <v>5106</v>
      </c>
      <c r="G1744" s="662" t="s">
        <v>5175</v>
      </c>
      <c r="H1744" s="662" t="s">
        <v>2438</v>
      </c>
      <c r="I1744" s="662" t="s">
        <v>2682</v>
      </c>
      <c r="J1744" s="662" t="s">
        <v>2474</v>
      </c>
      <c r="K1744" s="662" t="s">
        <v>4816</v>
      </c>
      <c r="L1744" s="663">
        <v>543.39</v>
      </c>
      <c r="M1744" s="663">
        <v>543.39</v>
      </c>
      <c r="N1744" s="662">
        <v>1</v>
      </c>
      <c r="O1744" s="745">
        <v>0.5</v>
      </c>
      <c r="P1744" s="663">
        <v>543.39</v>
      </c>
      <c r="Q1744" s="678">
        <v>1</v>
      </c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32</v>
      </c>
      <c r="B1745" s="662" t="s">
        <v>592</v>
      </c>
      <c r="C1745" s="662" t="s">
        <v>5111</v>
      </c>
      <c r="D1745" s="743" t="s">
        <v>7938</v>
      </c>
      <c r="E1745" s="744" t="s">
        <v>5123</v>
      </c>
      <c r="F1745" s="662" t="s">
        <v>5106</v>
      </c>
      <c r="G1745" s="662" t="s">
        <v>5175</v>
      </c>
      <c r="H1745" s="662" t="s">
        <v>2438</v>
      </c>
      <c r="I1745" s="662" t="s">
        <v>2477</v>
      </c>
      <c r="J1745" s="662" t="s">
        <v>2474</v>
      </c>
      <c r="K1745" s="662" t="s">
        <v>4818</v>
      </c>
      <c r="L1745" s="663">
        <v>923.74</v>
      </c>
      <c r="M1745" s="663">
        <v>4618.7</v>
      </c>
      <c r="N1745" s="662">
        <v>5</v>
      </c>
      <c r="O1745" s="745">
        <v>2</v>
      </c>
      <c r="P1745" s="663">
        <v>4618.7</v>
      </c>
      <c r="Q1745" s="678">
        <v>1</v>
      </c>
      <c r="R1745" s="662">
        <v>5</v>
      </c>
      <c r="S1745" s="678">
        <v>1</v>
      </c>
      <c r="T1745" s="745">
        <v>2</v>
      </c>
      <c r="U1745" s="701">
        <v>1</v>
      </c>
    </row>
    <row r="1746" spans="1:21" ht="14.4" customHeight="1" x14ac:dyDescent="0.3">
      <c r="A1746" s="661">
        <v>32</v>
      </c>
      <c r="B1746" s="662" t="s">
        <v>592</v>
      </c>
      <c r="C1746" s="662" t="s">
        <v>5111</v>
      </c>
      <c r="D1746" s="743" t="s">
        <v>7938</v>
      </c>
      <c r="E1746" s="744" t="s">
        <v>5123</v>
      </c>
      <c r="F1746" s="662" t="s">
        <v>5106</v>
      </c>
      <c r="G1746" s="662" t="s">
        <v>5175</v>
      </c>
      <c r="H1746" s="662" t="s">
        <v>2438</v>
      </c>
      <c r="I1746" s="662" t="s">
        <v>2480</v>
      </c>
      <c r="J1746" s="662" t="s">
        <v>2474</v>
      </c>
      <c r="K1746" s="662" t="s">
        <v>4815</v>
      </c>
      <c r="L1746" s="663">
        <v>1154.68</v>
      </c>
      <c r="M1746" s="663">
        <v>8082.76</v>
      </c>
      <c r="N1746" s="662">
        <v>7</v>
      </c>
      <c r="O1746" s="745">
        <v>2.5</v>
      </c>
      <c r="P1746" s="663">
        <v>8082.76</v>
      </c>
      <c r="Q1746" s="678">
        <v>1</v>
      </c>
      <c r="R1746" s="662">
        <v>7</v>
      </c>
      <c r="S1746" s="678">
        <v>1</v>
      </c>
      <c r="T1746" s="745">
        <v>2.5</v>
      </c>
      <c r="U1746" s="701">
        <v>1</v>
      </c>
    </row>
    <row r="1747" spans="1:21" ht="14.4" customHeight="1" x14ac:dyDescent="0.3">
      <c r="A1747" s="661">
        <v>32</v>
      </c>
      <c r="B1747" s="662" t="s">
        <v>592</v>
      </c>
      <c r="C1747" s="662" t="s">
        <v>5111</v>
      </c>
      <c r="D1747" s="743" t="s">
        <v>7938</v>
      </c>
      <c r="E1747" s="744" t="s">
        <v>5123</v>
      </c>
      <c r="F1747" s="662" t="s">
        <v>5106</v>
      </c>
      <c r="G1747" s="662" t="s">
        <v>5175</v>
      </c>
      <c r="H1747" s="662" t="s">
        <v>2438</v>
      </c>
      <c r="I1747" s="662" t="s">
        <v>2556</v>
      </c>
      <c r="J1747" s="662" t="s">
        <v>2557</v>
      </c>
      <c r="K1747" s="662" t="s">
        <v>4819</v>
      </c>
      <c r="L1747" s="663">
        <v>1847.49</v>
      </c>
      <c r="M1747" s="663">
        <v>1847.49</v>
      </c>
      <c r="N1747" s="662">
        <v>1</v>
      </c>
      <c r="O1747" s="745">
        <v>1</v>
      </c>
      <c r="P1747" s="663">
        <v>1847.49</v>
      </c>
      <c r="Q1747" s="678">
        <v>1</v>
      </c>
      <c r="R1747" s="662">
        <v>1</v>
      </c>
      <c r="S1747" s="678">
        <v>1</v>
      </c>
      <c r="T1747" s="745">
        <v>1</v>
      </c>
      <c r="U1747" s="701">
        <v>1</v>
      </c>
    </row>
    <row r="1748" spans="1:21" ht="14.4" customHeight="1" x14ac:dyDescent="0.3">
      <c r="A1748" s="661">
        <v>32</v>
      </c>
      <c r="B1748" s="662" t="s">
        <v>592</v>
      </c>
      <c r="C1748" s="662" t="s">
        <v>5111</v>
      </c>
      <c r="D1748" s="743" t="s">
        <v>7938</v>
      </c>
      <c r="E1748" s="744" t="s">
        <v>5123</v>
      </c>
      <c r="F1748" s="662" t="s">
        <v>5106</v>
      </c>
      <c r="G1748" s="662" t="s">
        <v>5559</v>
      </c>
      <c r="H1748" s="662" t="s">
        <v>2438</v>
      </c>
      <c r="I1748" s="662" t="s">
        <v>2451</v>
      </c>
      <c r="J1748" s="662" t="s">
        <v>1967</v>
      </c>
      <c r="K1748" s="662" t="s">
        <v>2452</v>
      </c>
      <c r="L1748" s="663">
        <v>36.54</v>
      </c>
      <c r="M1748" s="663">
        <v>73.08</v>
      </c>
      <c r="N1748" s="662">
        <v>2</v>
      </c>
      <c r="O1748" s="745">
        <v>0.5</v>
      </c>
      <c r="P1748" s="663">
        <v>73.08</v>
      </c>
      <c r="Q1748" s="678">
        <v>1</v>
      </c>
      <c r="R1748" s="662">
        <v>2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32</v>
      </c>
      <c r="B1749" s="662" t="s">
        <v>592</v>
      </c>
      <c r="C1749" s="662" t="s">
        <v>5111</v>
      </c>
      <c r="D1749" s="743" t="s">
        <v>7938</v>
      </c>
      <c r="E1749" s="744" t="s">
        <v>5123</v>
      </c>
      <c r="F1749" s="662" t="s">
        <v>5106</v>
      </c>
      <c r="G1749" s="662" t="s">
        <v>5559</v>
      </c>
      <c r="H1749" s="662" t="s">
        <v>593</v>
      </c>
      <c r="I1749" s="662" t="s">
        <v>1966</v>
      </c>
      <c r="J1749" s="662" t="s">
        <v>1967</v>
      </c>
      <c r="K1749" s="662" t="s">
        <v>5905</v>
      </c>
      <c r="L1749" s="663">
        <v>48.42</v>
      </c>
      <c r="M1749" s="663">
        <v>48.42</v>
      </c>
      <c r="N1749" s="662">
        <v>1</v>
      </c>
      <c r="O1749" s="745">
        <v>0.5</v>
      </c>
      <c r="P1749" s="663"/>
      <c r="Q1749" s="678">
        <v>0</v>
      </c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32</v>
      </c>
      <c r="B1750" s="662" t="s">
        <v>592</v>
      </c>
      <c r="C1750" s="662" t="s">
        <v>5111</v>
      </c>
      <c r="D1750" s="743" t="s">
        <v>7938</v>
      </c>
      <c r="E1750" s="744" t="s">
        <v>5123</v>
      </c>
      <c r="F1750" s="662" t="s">
        <v>5106</v>
      </c>
      <c r="G1750" s="662" t="s">
        <v>5295</v>
      </c>
      <c r="H1750" s="662" t="s">
        <v>593</v>
      </c>
      <c r="I1750" s="662" t="s">
        <v>2944</v>
      </c>
      <c r="J1750" s="662" t="s">
        <v>2945</v>
      </c>
      <c r="K1750" s="662" t="s">
        <v>5296</v>
      </c>
      <c r="L1750" s="663">
        <v>66.819999999999993</v>
      </c>
      <c r="M1750" s="663">
        <v>66.819999999999993</v>
      </c>
      <c r="N1750" s="662">
        <v>1</v>
      </c>
      <c r="O1750" s="745">
        <v>0.5</v>
      </c>
      <c r="P1750" s="663">
        <v>66.819999999999993</v>
      </c>
      <c r="Q1750" s="678">
        <v>1</v>
      </c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32</v>
      </c>
      <c r="B1751" s="662" t="s">
        <v>592</v>
      </c>
      <c r="C1751" s="662" t="s">
        <v>5111</v>
      </c>
      <c r="D1751" s="743" t="s">
        <v>7938</v>
      </c>
      <c r="E1751" s="744" t="s">
        <v>5123</v>
      </c>
      <c r="F1751" s="662" t="s">
        <v>5106</v>
      </c>
      <c r="G1751" s="662" t="s">
        <v>5295</v>
      </c>
      <c r="H1751" s="662" t="s">
        <v>593</v>
      </c>
      <c r="I1751" s="662" t="s">
        <v>2944</v>
      </c>
      <c r="J1751" s="662" t="s">
        <v>2945</v>
      </c>
      <c r="K1751" s="662" t="s">
        <v>5296</v>
      </c>
      <c r="L1751" s="663">
        <v>78.33</v>
      </c>
      <c r="M1751" s="663">
        <v>156.66</v>
      </c>
      <c r="N1751" s="662">
        <v>2</v>
      </c>
      <c r="O1751" s="745">
        <v>1</v>
      </c>
      <c r="P1751" s="663">
        <v>156.66</v>
      </c>
      <c r="Q1751" s="678">
        <v>1</v>
      </c>
      <c r="R1751" s="662">
        <v>2</v>
      </c>
      <c r="S1751" s="678">
        <v>1</v>
      </c>
      <c r="T1751" s="745">
        <v>1</v>
      </c>
      <c r="U1751" s="701">
        <v>1</v>
      </c>
    </row>
    <row r="1752" spans="1:21" ht="14.4" customHeight="1" x14ac:dyDescent="0.3">
      <c r="A1752" s="661">
        <v>32</v>
      </c>
      <c r="B1752" s="662" t="s">
        <v>592</v>
      </c>
      <c r="C1752" s="662" t="s">
        <v>5111</v>
      </c>
      <c r="D1752" s="743" t="s">
        <v>7938</v>
      </c>
      <c r="E1752" s="744" t="s">
        <v>5123</v>
      </c>
      <c r="F1752" s="662" t="s">
        <v>5106</v>
      </c>
      <c r="G1752" s="662" t="s">
        <v>5176</v>
      </c>
      <c r="H1752" s="662" t="s">
        <v>593</v>
      </c>
      <c r="I1752" s="662" t="s">
        <v>2422</v>
      </c>
      <c r="J1752" s="662" t="s">
        <v>826</v>
      </c>
      <c r="K1752" s="662" t="s">
        <v>830</v>
      </c>
      <c r="L1752" s="663">
        <v>301.2</v>
      </c>
      <c r="M1752" s="663">
        <v>301.2</v>
      </c>
      <c r="N1752" s="662">
        <v>1</v>
      </c>
      <c r="O1752" s="745">
        <v>0.5</v>
      </c>
      <c r="P1752" s="663">
        <v>301.2</v>
      </c>
      <c r="Q1752" s="678">
        <v>1</v>
      </c>
      <c r="R1752" s="662">
        <v>1</v>
      </c>
      <c r="S1752" s="678">
        <v>1</v>
      </c>
      <c r="T1752" s="745">
        <v>0.5</v>
      </c>
      <c r="U1752" s="701">
        <v>1</v>
      </c>
    </row>
    <row r="1753" spans="1:21" ht="14.4" customHeight="1" x14ac:dyDescent="0.3">
      <c r="A1753" s="661">
        <v>32</v>
      </c>
      <c r="B1753" s="662" t="s">
        <v>592</v>
      </c>
      <c r="C1753" s="662" t="s">
        <v>5111</v>
      </c>
      <c r="D1753" s="743" t="s">
        <v>7938</v>
      </c>
      <c r="E1753" s="744" t="s">
        <v>5123</v>
      </c>
      <c r="F1753" s="662" t="s">
        <v>5106</v>
      </c>
      <c r="G1753" s="662" t="s">
        <v>5176</v>
      </c>
      <c r="H1753" s="662" t="s">
        <v>593</v>
      </c>
      <c r="I1753" s="662" t="s">
        <v>5457</v>
      </c>
      <c r="J1753" s="662" t="s">
        <v>5458</v>
      </c>
      <c r="K1753" s="662" t="s">
        <v>5459</v>
      </c>
      <c r="L1753" s="663">
        <v>201.73</v>
      </c>
      <c r="M1753" s="663">
        <v>201.73</v>
      </c>
      <c r="N1753" s="662">
        <v>1</v>
      </c>
      <c r="O1753" s="745">
        <v>0.5</v>
      </c>
      <c r="P1753" s="663"/>
      <c r="Q1753" s="678">
        <v>0</v>
      </c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32</v>
      </c>
      <c r="B1754" s="662" t="s">
        <v>592</v>
      </c>
      <c r="C1754" s="662" t="s">
        <v>5111</v>
      </c>
      <c r="D1754" s="743" t="s">
        <v>7938</v>
      </c>
      <c r="E1754" s="744" t="s">
        <v>5123</v>
      </c>
      <c r="F1754" s="662" t="s">
        <v>5106</v>
      </c>
      <c r="G1754" s="662" t="s">
        <v>5176</v>
      </c>
      <c r="H1754" s="662" t="s">
        <v>593</v>
      </c>
      <c r="I1754" s="662" t="s">
        <v>5177</v>
      </c>
      <c r="J1754" s="662" t="s">
        <v>5178</v>
      </c>
      <c r="K1754" s="662" t="s">
        <v>827</v>
      </c>
      <c r="L1754" s="663">
        <v>93.71</v>
      </c>
      <c r="M1754" s="663">
        <v>187.42</v>
      </c>
      <c r="N1754" s="662">
        <v>2</v>
      </c>
      <c r="O1754" s="745">
        <v>1.5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32</v>
      </c>
      <c r="B1755" s="662" t="s">
        <v>592</v>
      </c>
      <c r="C1755" s="662" t="s">
        <v>5111</v>
      </c>
      <c r="D1755" s="743" t="s">
        <v>7938</v>
      </c>
      <c r="E1755" s="744" t="s">
        <v>5123</v>
      </c>
      <c r="F1755" s="662" t="s">
        <v>5106</v>
      </c>
      <c r="G1755" s="662" t="s">
        <v>5176</v>
      </c>
      <c r="H1755" s="662" t="s">
        <v>593</v>
      </c>
      <c r="I1755" s="662" t="s">
        <v>5177</v>
      </c>
      <c r="J1755" s="662" t="s">
        <v>5178</v>
      </c>
      <c r="K1755" s="662" t="s">
        <v>827</v>
      </c>
      <c r="L1755" s="663">
        <v>57.64</v>
      </c>
      <c r="M1755" s="663">
        <v>230.56</v>
      </c>
      <c r="N1755" s="662">
        <v>4</v>
      </c>
      <c r="O1755" s="745">
        <v>2</v>
      </c>
      <c r="P1755" s="663">
        <v>172.92000000000002</v>
      </c>
      <c r="Q1755" s="678">
        <v>0.75000000000000011</v>
      </c>
      <c r="R1755" s="662">
        <v>3</v>
      </c>
      <c r="S1755" s="678">
        <v>0.75</v>
      </c>
      <c r="T1755" s="745">
        <v>1</v>
      </c>
      <c r="U1755" s="701">
        <v>0.5</v>
      </c>
    </row>
    <row r="1756" spans="1:21" ht="14.4" customHeight="1" x14ac:dyDescent="0.3">
      <c r="A1756" s="661">
        <v>32</v>
      </c>
      <c r="B1756" s="662" t="s">
        <v>592</v>
      </c>
      <c r="C1756" s="662" t="s">
        <v>5111</v>
      </c>
      <c r="D1756" s="743" t="s">
        <v>7938</v>
      </c>
      <c r="E1756" s="744" t="s">
        <v>5123</v>
      </c>
      <c r="F1756" s="662" t="s">
        <v>5106</v>
      </c>
      <c r="G1756" s="662" t="s">
        <v>5176</v>
      </c>
      <c r="H1756" s="662" t="s">
        <v>593</v>
      </c>
      <c r="I1756" s="662" t="s">
        <v>5365</v>
      </c>
      <c r="J1756" s="662" t="s">
        <v>5178</v>
      </c>
      <c r="K1756" s="662" t="s">
        <v>830</v>
      </c>
      <c r="L1756" s="663">
        <v>301.2</v>
      </c>
      <c r="M1756" s="663">
        <v>1204.8</v>
      </c>
      <c r="N1756" s="662">
        <v>4</v>
      </c>
      <c r="O1756" s="745">
        <v>2</v>
      </c>
      <c r="P1756" s="663">
        <v>903.59999999999991</v>
      </c>
      <c r="Q1756" s="678">
        <v>0.75</v>
      </c>
      <c r="R1756" s="662">
        <v>3</v>
      </c>
      <c r="S1756" s="678">
        <v>0.75</v>
      </c>
      <c r="T1756" s="745">
        <v>1.5</v>
      </c>
      <c r="U1756" s="701">
        <v>0.75</v>
      </c>
    </row>
    <row r="1757" spans="1:21" ht="14.4" customHeight="1" x14ac:dyDescent="0.3">
      <c r="A1757" s="661">
        <v>32</v>
      </c>
      <c r="B1757" s="662" t="s">
        <v>592</v>
      </c>
      <c r="C1757" s="662" t="s">
        <v>5111</v>
      </c>
      <c r="D1757" s="743" t="s">
        <v>7938</v>
      </c>
      <c r="E1757" s="744" t="s">
        <v>5123</v>
      </c>
      <c r="F1757" s="662" t="s">
        <v>5106</v>
      </c>
      <c r="G1757" s="662" t="s">
        <v>5176</v>
      </c>
      <c r="H1757" s="662" t="s">
        <v>593</v>
      </c>
      <c r="I1757" s="662" t="s">
        <v>5365</v>
      </c>
      <c r="J1757" s="662" t="s">
        <v>5178</v>
      </c>
      <c r="K1757" s="662" t="s">
        <v>830</v>
      </c>
      <c r="L1757" s="663">
        <v>185.26</v>
      </c>
      <c r="M1757" s="663">
        <v>185.26</v>
      </c>
      <c r="N1757" s="662">
        <v>1</v>
      </c>
      <c r="O1757" s="745">
        <v>0.5</v>
      </c>
      <c r="P1757" s="663">
        <v>185.26</v>
      </c>
      <c r="Q1757" s="678">
        <v>1</v>
      </c>
      <c r="R1757" s="662">
        <v>1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32</v>
      </c>
      <c r="B1758" s="662" t="s">
        <v>592</v>
      </c>
      <c r="C1758" s="662" t="s">
        <v>5111</v>
      </c>
      <c r="D1758" s="743" t="s">
        <v>7938</v>
      </c>
      <c r="E1758" s="744" t="s">
        <v>5123</v>
      </c>
      <c r="F1758" s="662" t="s">
        <v>5106</v>
      </c>
      <c r="G1758" s="662" t="s">
        <v>5176</v>
      </c>
      <c r="H1758" s="662" t="s">
        <v>593</v>
      </c>
      <c r="I1758" s="662" t="s">
        <v>5913</v>
      </c>
      <c r="J1758" s="662" t="s">
        <v>5458</v>
      </c>
      <c r="K1758" s="662" t="s">
        <v>827</v>
      </c>
      <c r="L1758" s="663">
        <v>57.64</v>
      </c>
      <c r="M1758" s="663">
        <v>57.64</v>
      </c>
      <c r="N1758" s="662">
        <v>1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32</v>
      </c>
      <c r="B1759" s="662" t="s">
        <v>592</v>
      </c>
      <c r="C1759" s="662" t="s">
        <v>5111</v>
      </c>
      <c r="D1759" s="743" t="s">
        <v>7938</v>
      </c>
      <c r="E1759" s="744" t="s">
        <v>5123</v>
      </c>
      <c r="F1759" s="662" t="s">
        <v>5106</v>
      </c>
      <c r="G1759" s="662" t="s">
        <v>5176</v>
      </c>
      <c r="H1759" s="662" t="s">
        <v>593</v>
      </c>
      <c r="I1759" s="662" t="s">
        <v>5298</v>
      </c>
      <c r="J1759" s="662" t="s">
        <v>826</v>
      </c>
      <c r="K1759" s="662" t="s">
        <v>827</v>
      </c>
      <c r="L1759" s="663">
        <v>57.64</v>
      </c>
      <c r="M1759" s="663">
        <v>288.20000000000005</v>
      </c>
      <c r="N1759" s="662">
        <v>5</v>
      </c>
      <c r="O1759" s="745">
        <v>2</v>
      </c>
      <c r="P1759" s="663">
        <v>172.92000000000002</v>
      </c>
      <c r="Q1759" s="678">
        <v>0.6</v>
      </c>
      <c r="R1759" s="662">
        <v>3</v>
      </c>
      <c r="S1759" s="678">
        <v>0.6</v>
      </c>
      <c r="T1759" s="745">
        <v>1.5</v>
      </c>
      <c r="U1759" s="701">
        <v>0.75</v>
      </c>
    </row>
    <row r="1760" spans="1:21" ht="14.4" customHeight="1" x14ac:dyDescent="0.3">
      <c r="A1760" s="661">
        <v>32</v>
      </c>
      <c r="B1760" s="662" t="s">
        <v>592</v>
      </c>
      <c r="C1760" s="662" t="s">
        <v>5111</v>
      </c>
      <c r="D1760" s="743" t="s">
        <v>7938</v>
      </c>
      <c r="E1760" s="744" t="s">
        <v>5123</v>
      </c>
      <c r="F1760" s="662" t="s">
        <v>5106</v>
      </c>
      <c r="G1760" s="662" t="s">
        <v>5176</v>
      </c>
      <c r="H1760" s="662" t="s">
        <v>593</v>
      </c>
      <c r="I1760" s="662" t="s">
        <v>829</v>
      </c>
      <c r="J1760" s="662" t="s">
        <v>826</v>
      </c>
      <c r="K1760" s="662" t="s">
        <v>830</v>
      </c>
      <c r="L1760" s="663">
        <v>301.2</v>
      </c>
      <c r="M1760" s="663">
        <v>301.2</v>
      </c>
      <c r="N1760" s="662">
        <v>1</v>
      </c>
      <c r="O1760" s="745">
        <v>0.5</v>
      </c>
      <c r="P1760" s="663">
        <v>301.2</v>
      </c>
      <c r="Q1760" s="678">
        <v>1</v>
      </c>
      <c r="R1760" s="662">
        <v>1</v>
      </c>
      <c r="S1760" s="678">
        <v>1</v>
      </c>
      <c r="T1760" s="745">
        <v>0.5</v>
      </c>
      <c r="U1760" s="701">
        <v>1</v>
      </c>
    </row>
    <row r="1761" spans="1:21" ht="14.4" customHeight="1" x14ac:dyDescent="0.3">
      <c r="A1761" s="661">
        <v>32</v>
      </c>
      <c r="B1761" s="662" t="s">
        <v>592</v>
      </c>
      <c r="C1761" s="662" t="s">
        <v>5111</v>
      </c>
      <c r="D1761" s="743" t="s">
        <v>7938</v>
      </c>
      <c r="E1761" s="744" t="s">
        <v>5123</v>
      </c>
      <c r="F1761" s="662" t="s">
        <v>5106</v>
      </c>
      <c r="G1761" s="662" t="s">
        <v>5176</v>
      </c>
      <c r="H1761" s="662" t="s">
        <v>593</v>
      </c>
      <c r="I1761" s="662" t="s">
        <v>829</v>
      </c>
      <c r="J1761" s="662" t="s">
        <v>826</v>
      </c>
      <c r="K1761" s="662" t="s">
        <v>830</v>
      </c>
      <c r="L1761" s="663">
        <v>185.26</v>
      </c>
      <c r="M1761" s="663">
        <v>741.04</v>
      </c>
      <c r="N1761" s="662">
        <v>4</v>
      </c>
      <c r="O1761" s="745">
        <v>2</v>
      </c>
      <c r="P1761" s="663">
        <v>370.52</v>
      </c>
      <c r="Q1761" s="678">
        <v>0.5</v>
      </c>
      <c r="R1761" s="662">
        <v>2</v>
      </c>
      <c r="S1761" s="678">
        <v>0.5</v>
      </c>
      <c r="T1761" s="745">
        <v>1</v>
      </c>
      <c r="U1761" s="701">
        <v>0.5</v>
      </c>
    </row>
    <row r="1762" spans="1:21" ht="14.4" customHeight="1" x14ac:dyDescent="0.3">
      <c r="A1762" s="661">
        <v>32</v>
      </c>
      <c r="B1762" s="662" t="s">
        <v>592</v>
      </c>
      <c r="C1762" s="662" t="s">
        <v>5111</v>
      </c>
      <c r="D1762" s="743" t="s">
        <v>7938</v>
      </c>
      <c r="E1762" s="744" t="s">
        <v>5123</v>
      </c>
      <c r="F1762" s="662" t="s">
        <v>5106</v>
      </c>
      <c r="G1762" s="662" t="s">
        <v>5176</v>
      </c>
      <c r="H1762" s="662" t="s">
        <v>593</v>
      </c>
      <c r="I1762" s="662" t="s">
        <v>5489</v>
      </c>
      <c r="J1762" s="662" t="s">
        <v>5490</v>
      </c>
      <c r="K1762" s="662" t="s">
        <v>5491</v>
      </c>
      <c r="L1762" s="663">
        <v>0</v>
      </c>
      <c r="M1762" s="663">
        <v>0</v>
      </c>
      <c r="N1762" s="662">
        <v>1</v>
      </c>
      <c r="O1762" s="745">
        <v>0.5</v>
      </c>
      <c r="P1762" s="663">
        <v>0</v>
      </c>
      <c r="Q1762" s="678"/>
      <c r="R1762" s="662">
        <v>1</v>
      </c>
      <c r="S1762" s="678">
        <v>1</v>
      </c>
      <c r="T1762" s="745">
        <v>0.5</v>
      </c>
      <c r="U1762" s="701">
        <v>1</v>
      </c>
    </row>
    <row r="1763" spans="1:21" ht="14.4" customHeight="1" x14ac:dyDescent="0.3">
      <c r="A1763" s="661">
        <v>32</v>
      </c>
      <c r="B1763" s="662" t="s">
        <v>592</v>
      </c>
      <c r="C1763" s="662" t="s">
        <v>5111</v>
      </c>
      <c r="D1763" s="743" t="s">
        <v>7938</v>
      </c>
      <c r="E1763" s="744" t="s">
        <v>5123</v>
      </c>
      <c r="F1763" s="662" t="s">
        <v>5106</v>
      </c>
      <c r="G1763" s="662" t="s">
        <v>5299</v>
      </c>
      <c r="H1763" s="662" t="s">
        <v>593</v>
      </c>
      <c r="I1763" s="662" t="s">
        <v>640</v>
      </c>
      <c r="J1763" s="662" t="s">
        <v>641</v>
      </c>
      <c r="K1763" s="662" t="s">
        <v>4798</v>
      </c>
      <c r="L1763" s="663">
        <v>475.77</v>
      </c>
      <c r="M1763" s="663">
        <v>951.54</v>
      </c>
      <c r="N1763" s="662">
        <v>2</v>
      </c>
      <c r="O1763" s="745">
        <v>1.5</v>
      </c>
      <c r="P1763" s="663">
        <v>951.54</v>
      </c>
      <c r="Q1763" s="678">
        <v>1</v>
      </c>
      <c r="R1763" s="662">
        <v>2</v>
      </c>
      <c r="S1763" s="678">
        <v>1</v>
      </c>
      <c r="T1763" s="745">
        <v>1.5</v>
      </c>
      <c r="U1763" s="701">
        <v>1</v>
      </c>
    </row>
    <row r="1764" spans="1:21" ht="14.4" customHeight="1" x14ac:dyDescent="0.3">
      <c r="A1764" s="661">
        <v>32</v>
      </c>
      <c r="B1764" s="662" t="s">
        <v>592</v>
      </c>
      <c r="C1764" s="662" t="s">
        <v>5111</v>
      </c>
      <c r="D1764" s="743" t="s">
        <v>7938</v>
      </c>
      <c r="E1764" s="744" t="s">
        <v>5123</v>
      </c>
      <c r="F1764" s="662" t="s">
        <v>5106</v>
      </c>
      <c r="G1764" s="662" t="s">
        <v>5366</v>
      </c>
      <c r="H1764" s="662" t="s">
        <v>2438</v>
      </c>
      <c r="I1764" s="662" t="s">
        <v>5623</v>
      </c>
      <c r="J1764" s="662" t="s">
        <v>5368</v>
      </c>
      <c r="K1764" s="662" t="s">
        <v>5624</v>
      </c>
      <c r="L1764" s="663">
        <v>167.33</v>
      </c>
      <c r="M1764" s="663">
        <v>167.33</v>
      </c>
      <c r="N1764" s="662">
        <v>1</v>
      </c>
      <c r="O1764" s="745">
        <v>0.5</v>
      </c>
      <c r="P1764" s="663">
        <v>167.33</v>
      </c>
      <c r="Q1764" s="678">
        <v>1</v>
      </c>
      <c r="R1764" s="662">
        <v>1</v>
      </c>
      <c r="S1764" s="678">
        <v>1</v>
      </c>
      <c r="T1764" s="745">
        <v>0.5</v>
      </c>
      <c r="U1764" s="701">
        <v>1</v>
      </c>
    </row>
    <row r="1765" spans="1:21" ht="14.4" customHeight="1" x14ac:dyDescent="0.3">
      <c r="A1765" s="661">
        <v>32</v>
      </c>
      <c r="B1765" s="662" t="s">
        <v>592</v>
      </c>
      <c r="C1765" s="662" t="s">
        <v>5111</v>
      </c>
      <c r="D1765" s="743" t="s">
        <v>7938</v>
      </c>
      <c r="E1765" s="744" t="s">
        <v>5123</v>
      </c>
      <c r="F1765" s="662" t="s">
        <v>5106</v>
      </c>
      <c r="G1765" s="662" t="s">
        <v>5704</v>
      </c>
      <c r="H1765" s="662" t="s">
        <v>593</v>
      </c>
      <c r="I1765" s="662" t="s">
        <v>6352</v>
      </c>
      <c r="J1765" s="662" t="s">
        <v>1174</v>
      </c>
      <c r="K1765" s="662" t="s">
        <v>6353</v>
      </c>
      <c r="L1765" s="663">
        <v>0</v>
      </c>
      <c r="M1765" s="663">
        <v>0</v>
      </c>
      <c r="N1765" s="662">
        <v>2</v>
      </c>
      <c r="O1765" s="745">
        <v>0.5</v>
      </c>
      <c r="P1765" s="663">
        <v>0</v>
      </c>
      <c r="Q1765" s="678"/>
      <c r="R1765" s="662">
        <v>2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32</v>
      </c>
      <c r="B1766" s="662" t="s">
        <v>592</v>
      </c>
      <c r="C1766" s="662" t="s">
        <v>5111</v>
      </c>
      <c r="D1766" s="743" t="s">
        <v>7938</v>
      </c>
      <c r="E1766" s="744" t="s">
        <v>5123</v>
      </c>
      <c r="F1766" s="662" t="s">
        <v>5106</v>
      </c>
      <c r="G1766" s="662" t="s">
        <v>5465</v>
      </c>
      <c r="H1766" s="662" t="s">
        <v>2438</v>
      </c>
      <c r="I1766" s="662" t="s">
        <v>2587</v>
      </c>
      <c r="J1766" s="662" t="s">
        <v>2588</v>
      </c>
      <c r="K1766" s="662" t="s">
        <v>1270</v>
      </c>
      <c r="L1766" s="663">
        <v>48.27</v>
      </c>
      <c r="M1766" s="663">
        <v>96.54</v>
      </c>
      <c r="N1766" s="662">
        <v>2</v>
      </c>
      <c r="O1766" s="745">
        <v>0.5</v>
      </c>
      <c r="P1766" s="663">
        <v>96.54</v>
      </c>
      <c r="Q1766" s="678">
        <v>1</v>
      </c>
      <c r="R1766" s="662">
        <v>2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32</v>
      </c>
      <c r="B1767" s="662" t="s">
        <v>592</v>
      </c>
      <c r="C1767" s="662" t="s">
        <v>5111</v>
      </c>
      <c r="D1767" s="743" t="s">
        <v>7938</v>
      </c>
      <c r="E1767" s="744" t="s">
        <v>5123</v>
      </c>
      <c r="F1767" s="662" t="s">
        <v>5106</v>
      </c>
      <c r="G1767" s="662" t="s">
        <v>5465</v>
      </c>
      <c r="H1767" s="662" t="s">
        <v>2438</v>
      </c>
      <c r="I1767" s="662" t="s">
        <v>2590</v>
      </c>
      <c r="J1767" s="662" t="s">
        <v>2588</v>
      </c>
      <c r="K1767" s="662" t="s">
        <v>2591</v>
      </c>
      <c r="L1767" s="663">
        <v>144.81</v>
      </c>
      <c r="M1767" s="663">
        <v>144.81</v>
      </c>
      <c r="N1767" s="662">
        <v>1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32</v>
      </c>
      <c r="B1768" s="662" t="s">
        <v>592</v>
      </c>
      <c r="C1768" s="662" t="s">
        <v>5111</v>
      </c>
      <c r="D1768" s="743" t="s">
        <v>7938</v>
      </c>
      <c r="E1768" s="744" t="s">
        <v>5123</v>
      </c>
      <c r="F1768" s="662" t="s">
        <v>5106</v>
      </c>
      <c r="G1768" s="662" t="s">
        <v>5937</v>
      </c>
      <c r="H1768" s="662" t="s">
        <v>2438</v>
      </c>
      <c r="I1768" s="662" t="s">
        <v>2593</v>
      </c>
      <c r="J1768" s="662" t="s">
        <v>4844</v>
      </c>
      <c r="K1768" s="662" t="s">
        <v>1201</v>
      </c>
      <c r="L1768" s="663">
        <v>97.26</v>
      </c>
      <c r="M1768" s="663">
        <v>97.26</v>
      </c>
      <c r="N1768" s="662">
        <v>1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32</v>
      </c>
      <c r="B1769" s="662" t="s">
        <v>592</v>
      </c>
      <c r="C1769" s="662" t="s">
        <v>5111</v>
      </c>
      <c r="D1769" s="743" t="s">
        <v>7938</v>
      </c>
      <c r="E1769" s="744" t="s">
        <v>5123</v>
      </c>
      <c r="F1769" s="662" t="s">
        <v>5106</v>
      </c>
      <c r="G1769" s="662" t="s">
        <v>5370</v>
      </c>
      <c r="H1769" s="662" t="s">
        <v>593</v>
      </c>
      <c r="I1769" s="662" t="s">
        <v>2197</v>
      </c>
      <c r="J1769" s="662" t="s">
        <v>2198</v>
      </c>
      <c r="K1769" s="662" t="s">
        <v>1306</v>
      </c>
      <c r="L1769" s="663">
        <v>108.44</v>
      </c>
      <c r="M1769" s="663">
        <v>325.32</v>
      </c>
      <c r="N1769" s="662">
        <v>3</v>
      </c>
      <c r="O1769" s="745">
        <v>1.5</v>
      </c>
      <c r="P1769" s="663">
        <v>108.44</v>
      </c>
      <c r="Q1769" s="678">
        <v>0.33333333333333331</v>
      </c>
      <c r="R1769" s="662">
        <v>1</v>
      </c>
      <c r="S1769" s="678">
        <v>0.33333333333333331</v>
      </c>
      <c r="T1769" s="745">
        <v>1</v>
      </c>
      <c r="U1769" s="701">
        <v>0.66666666666666663</v>
      </c>
    </row>
    <row r="1770" spans="1:21" ht="14.4" customHeight="1" x14ac:dyDescent="0.3">
      <c r="A1770" s="661">
        <v>32</v>
      </c>
      <c r="B1770" s="662" t="s">
        <v>592</v>
      </c>
      <c r="C1770" s="662" t="s">
        <v>5111</v>
      </c>
      <c r="D1770" s="743" t="s">
        <v>7938</v>
      </c>
      <c r="E1770" s="744" t="s">
        <v>5123</v>
      </c>
      <c r="F1770" s="662" t="s">
        <v>5106</v>
      </c>
      <c r="G1770" s="662" t="s">
        <v>5179</v>
      </c>
      <c r="H1770" s="662" t="s">
        <v>593</v>
      </c>
      <c r="I1770" s="662" t="s">
        <v>672</v>
      </c>
      <c r="J1770" s="662" t="s">
        <v>5371</v>
      </c>
      <c r="K1770" s="662" t="s">
        <v>5290</v>
      </c>
      <c r="L1770" s="663">
        <v>24.78</v>
      </c>
      <c r="M1770" s="663">
        <v>421.26</v>
      </c>
      <c r="N1770" s="662">
        <v>17</v>
      </c>
      <c r="O1770" s="745">
        <v>5</v>
      </c>
      <c r="P1770" s="663">
        <v>346.91999999999996</v>
      </c>
      <c r="Q1770" s="678">
        <v>0.82352941176470584</v>
      </c>
      <c r="R1770" s="662">
        <v>14</v>
      </c>
      <c r="S1770" s="678">
        <v>0.82352941176470584</v>
      </c>
      <c r="T1770" s="745">
        <v>3</v>
      </c>
      <c r="U1770" s="701">
        <v>0.6</v>
      </c>
    </row>
    <row r="1771" spans="1:21" ht="14.4" customHeight="1" x14ac:dyDescent="0.3">
      <c r="A1771" s="661">
        <v>32</v>
      </c>
      <c r="B1771" s="662" t="s">
        <v>592</v>
      </c>
      <c r="C1771" s="662" t="s">
        <v>5111</v>
      </c>
      <c r="D1771" s="743" t="s">
        <v>7938</v>
      </c>
      <c r="E1771" s="744" t="s">
        <v>5123</v>
      </c>
      <c r="F1771" s="662" t="s">
        <v>5106</v>
      </c>
      <c r="G1771" s="662" t="s">
        <v>5179</v>
      </c>
      <c r="H1771" s="662" t="s">
        <v>593</v>
      </c>
      <c r="I1771" s="662" t="s">
        <v>1419</v>
      </c>
      <c r="J1771" s="662" t="s">
        <v>5180</v>
      </c>
      <c r="K1771" s="662" t="s">
        <v>5181</v>
      </c>
      <c r="L1771" s="663">
        <v>99.11</v>
      </c>
      <c r="M1771" s="663">
        <v>2775.08</v>
      </c>
      <c r="N1771" s="662">
        <v>28</v>
      </c>
      <c r="O1771" s="745">
        <v>8</v>
      </c>
      <c r="P1771" s="663">
        <v>1387.54</v>
      </c>
      <c r="Q1771" s="678">
        <v>0.5</v>
      </c>
      <c r="R1771" s="662">
        <v>14</v>
      </c>
      <c r="S1771" s="678">
        <v>0.5</v>
      </c>
      <c r="T1771" s="745">
        <v>4</v>
      </c>
      <c r="U1771" s="701">
        <v>0.5</v>
      </c>
    </row>
    <row r="1772" spans="1:21" ht="14.4" customHeight="1" x14ac:dyDescent="0.3">
      <c r="A1772" s="661">
        <v>32</v>
      </c>
      <c r="B1772" s="662" t="s">
        <v>592</v>
      </c>
      <c r="C1772" s="662" t="s">
        <v>5111</v>
      </c>
      <c r="D1772" s="743" t="s">
        <v>7938</v>
      </c>
      <c r="E1772" s="744" t="s">
        <v>5123</v>
      </c>
      <c r="F1772" s="662" t="s">
        <v>5106</v>
      </c>
      <c r="G1772" s="662" t="s">
        <v>5372</v>
      </c>
      <c r="H1772" s="662" t="s">
        <v>2438</v>
      </c>
      <c r="I1772" s="662" t="s">
        <v>2525</v>
      </c>
      <c r="J1772" s="662" t="s">
        <v>2526</v>
      </c>
      <c r="K1772" s="662" t="s">
        <v>4825</v>
      </c>
      <c r="L1772" s="663">
        <v>160.1</v>
      </c>
      <c r="M1772" s="663">
        <v>480.29999999999995</v>
      </c>
      <c r="N1772" s="662">
        <v>3</v>
      </c>
      <c r="O1772" s="745">
        <v>1.5</v>
      </c>
      <c r="P1772" s="663">
        <v>320.2</v>
      </c>
      <c r="Q1772" s="678">
        <v>0.66666666666666674</v>
      </c>
      <c r="R1772" s="662">
        <v>2</v>
      </c>
      <c r="S1772" s="678">
        <v>0.66666666666666663</v>
      </c>
      <c r="T1772" s="745">
        <v>1</v>
      </c>
      <c r="U1772" s="701">
        <v>0.66666666666666663</v>
      </c>
    </row>
    <row r="1773" spans="1:21" ht="14.4" customHeight="1" x14ac:dyDescent="0.3">
      <c r="A1773" s="661">
        <v>32</v>
      </c>
      <c r="B1773" s="662" t="s">
        <v>592</v>
      </c>
      <c r="C1773" s="662" t="s">
        <v>5111</v>
      </c>
      <c r="D1773" s="743" t="s">
        <v>7938</v>
      </c>
      <c r="E1773" s="744" t="s">
        <v>5123</v>
      </c>
      <c r="F1773" s="662" t="s">
        <v>5106</v>
      </c>
      <c r="G1773" s="662" t="s">
        <v>5372</v>
      </c>
      <c r="H1773" s="662" t="s">
        <v>593</v>
      </c>
      <c r="I1773" s="662" t="s">
        <v>3474</v>
      </c>
      <c r="J1773" s="662" t="s">
        <v>5025</v>
      </c>
      <c r="K1773" s="662" t="s">
        <v>4825</v>
      </c>
      <c r="L1773" s="663">
        <v>160.1</v>
      </c>
      <c r="M1773" s="663">
        <v>320.2</v>
      </c>
      <c r="N1773" s="662">
        <v>2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32</v>
      </c>
      <c r="B1774" s="662" t="s">
        <v>592</v>
      </c>
      <c r="C1774" s="662" t="s">
        <v>5111</v>
      </c>
      <c r="D1774" s="743" t="s">
        <v>7938</v>
      </c>
      <c r="E1774" s="744" t="s">
        <v>5123</v>
      </c>
      <c r="F1774" s="662" t="s">
        <v>5106</v>
      </c>
      <c r="G1774" s="662" t="s">
        <v>5404</v>
      </c>
      <c r="H1774" s="662" t="s">
        <v>2438</v>
      </c>
      <c r="I1774" s="662" t="s">
        <v>2537</v>
      </c>
      <c r="J1774" s="662" t="s">
        <v>4842</v>
      </c>
      <c r="K1774" s="662" t="s">
        <v>1186</v>
      </c>
      <c r="L1774" s="663">
        <v>48.27</v>
      </c>
      <c r="M1774" s="663">
        <v>48.27</v>
      </c>
      <c r="N1774" s="662">
        <v>1</v>
      </c>
      <c r="O1774" s="745">
        <v>0.5</v>
      </c>
      <c r="P1774" s="663">
        <v>48.27</v>
      </c>
      <c r="Q1774" s="678">
        <v>1</v>
      </c>
      <c r="R1774" s="662">
        <v>1</v>
      </c>
      <c r="S1774" s="678">
        <v>1</v>
      </c>
      <c r="T1774" s="745">
        <v>0.5</v>
      </c>
      <c r="U1774" s="701">
        <v>1</v>
      </c>
    </row>
    <row r="1775" spans="1:21" ht="14.4" customHeight="1" x14ac:dyDescent="0.3">
      <c r="A1775" s="661">
        <v>32</v>
      </c>
      <c r="B1775" s="662" t="s">
        <v>592</v>
      </c>
      <c r="C1775" s="662" t="s">
        <v>5111</v>
      </c>
      <c r="D1775" s="743" t="s">
        <v>7938</v>
      </c>
      <c r="E1775" s="744" t="s">
        <v>5123</v>
      </c>
      <c r="F1775" s="662" t="s">
        <v>5106</v>
      </c>
      <c r="G1775" s="662" t="s">
        <v>6179</v>
      </c>
      <c r="H1775" s="662" t="s">
        <v>593</v>
      </c>
      <c r="I1775" s="662" t="s">
        <v>2966</v>
      </c>
      <c r="J1775" s="662" t="s">
        <v>2967</v>
      </c>
      <c r="K1775" s="662" t="s">
        <v>6354</v>
      </c>
      <c r="L1775" s="663">
        <v>194.49</v>
      </c>
      <c r="M1775" s="663">
        <v>194.49</v>
      </c>
      <c r="N1775" s="662">
        <v>1</v>
      </c>
      <c r="O1775" s="745">
        <v>0.5</v>
      </c>
      <c r="P1775" s="663">
        <v>194.49</v>
      </c>
      <c r="Q1775" s="678">
        <v>1</v>
      </c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32</v>
      </c>
      <c r="B1776" s="662" t="s">
        <v>592</v>
      </c>
      <c r="C1776" s="662" t="s">
        <v>5111</v>
      </c>
      <c r="D1776" s="743" t="s">
        <v>7938</v>
      </c>
      <c r="E1776" s="744" t="s">
        <v>5123</v>
      </c>
      <c r="F1776" s="662" t="s">
        <v>5106</v>
      </c>
      <c r="G1776" s="662" t="s">
        <v>5305</v>
      </c>
      <c r="H1776" s="662" t="s">
        <v>593</v>
      </c>
      <c r="I1776" s="662" t="s">
        <v>5409</v>
      </c>
      <c r="J1776" s="662" t="s">
        <v>1064</v>
      </c>
      <c r="K1776" s="662" t="s">
        <v>5410</v>
      </c>
      <c r="L1776" s="663">
        <v>214.5</v>
      </c>
      <c r="M1776" s="663">
        <v>214.5</v>
      </c>
      <c r="N1776" s="662">
        <v>1</v>
      </c>
      <c r="O1776" s="745">
        <v>1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32</v>
      </c>
      <c r="B1777" s="662" t="s">
        <v>592</v>
      </c>
      <c r="C1777" s="662" t="s">
        <v>5111</v>
      </c>
      <c r="D1777" s="743" t="s">
        <v>7938</v>
      </c>
      <c r="E1777" s="744" t="s">
        <v>5123</v>
      </c>
      <c r="F1777" s="662" t="s">
        <v>5106</v>
      </c>
      <c r="G1777" s="662" t="s">
        <v>5305</v>
      </c>
      <c r="H1777" s="662" t="s">
        <v>593</v>
      </c>
      <c r="I1777" s="662" t="s">
        <v>5977</v>
      </c>
      <c r="J1777" s="662" t="s">
        <v>5978</v>
      </c>
      <c r="K1777" s="662" t="s">
        <v>5979</v>
      </c>
      <c r="L1777" s="663">
        <v>71.67</v>
      </c>
      <c r="M1777" s="663">
        <v>215.01</v>
      </c>
      <c r="N1777" s="662">
        <v>3</v>
      </c>
      <c r="O1777" s="745">
        <v>1</v>
      </c>
      <c r="P1777" s="663">
        <v>215.01</v>
      </c>
      <c r="Q1777" s="678">
        <v>1</v>
      </c>
      <c r="R1777" s="662">
        <v>3</v>
      </c>
      <c r="S1777" s="678">
        <v>1</v>
      </c>
      <c r="T1777" s="745">
        <v>1</v>
      </c>
      <c r="U1777" s="701">
        <v>1</v>
      </c>
    </row>
    <row r="1778" spans="1:21" ht="14.4" customHeight="1" x14ac:dyDescent="0.3">
      <c r="A1778" s="661">
        <v>32</v>
      </c>
      <c r="B1778" s="662" t="s">
        <v>592</v>
      </c>
      <c r="C1778" s="662" t="s">
        <v>5111</v>
      </c>
      <c r="D1778" s="743" t="s">
        <v>7938</v>
      </c>
      <c r="E1778" s="744" t="s">
        <v>5123</v>
      </c>
      <c r="F1778" s="662" t="s">
        <v>5106</v>
      </c>
      <c r="G1778" s="662" t="s">
        <v>5305</v>
      </c>
      <c r="H1778" s="662" t="s">
        <v>593</v>
      </c>
      <c r="I1778" s="662" t="s">
        <v>1063</v>
      </c>
      <c r="J1778" s="662" t="s">
        <v>1064</v>
      </c>
      <c r="K1778" s="662" t="s">
        <v>5306</v>
      </c>
      <c r="L1778" s="663">
        <v>107.25</v>
      </c>
      <c r="M1778" s="663">
        <v>750.75</v>
      </c>
      <c r="N1778" s="662">
        <v>7</v>
      </c>
      <c r="O1778" s="745">
        <v>3.5</v>
      </c>
      <c r="P1778" s="663">
        <v>107.25</v>
      </c>
      <c r="Q1778" s="678">
        <v>0.14285714285714285</v>
      </c>
      <c r="R1778" s="662">
        <v>1</v>
      </c>
      <c r="S1778" s="678">
        <v>0.14285714285714285</v>
      </c>
      <c r="T1778" s="745">
        <v>1</v>
      </c>
      <c r="U1778" s="701">
        <v>0.2857142857142857</v>
      </c>
    </row>
    <row r="1779" spans="1:21" ht="14.4" customHeight="1" x14ac:dyDescent="0.3">
      <c r="A1779" s="661">
        <v>32</v>
      </c>
      <c r="B1779" s="662" t="s">
        <v>592</v>
      </c>
      <c r="C1779" s="662" t="s">
        <v>5111</v>
      </c>
      <c r="D1779" s="743" t="s">
        <v>7938</v>
      </c>
      <c r="E1779" s="744" t="s">
        <v>5123</v>
      </c>
      <c r="F1779" s="662" t="s">
        <v>5106</v>
      </c>
      <c r="G1779" s="662" t="s">
        <v>5305</v>
      </c>
      <c r="H1779" s="662" t="s">
        <v>593</v>
      </c>
      <c r="I1779" s="662" t="s">
        <v>1063</v>
      </c>
      <c r="J1779" s="662" t="s">
        <v>1064</v>
      </c>
      <c r="K1779" s="662" t="s">
        <v>5306</v>
      </c>
      <c r="L1779" s="663">
        <v>90.53</v>
      </c>
      <c r="M1779" s="663">
        <v>271.59000000000003</v>
      </c>
      <c r="N1779" s="662">
        <v>3</v>
      </c>
      <c r="O1779" s="745">
        <v>1</v>
      </c>
      <c r="P1779" s="663">
        <v>271.59000000000003</v>
      </c>
      <c r="Q1779" s="678">
        <v>1</v>
      </c>
      <c r="R1779" s="662">
        <v>3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32</v>
      </c>
      <c r="B1780" s="662" t="s">
        <v>592</v>
      </c>
      <c r="C1780" s="662" t="s">
        <v>5111</v>
      </c>
      <c r="D1780" s="743" t="s">
        <v>7938</v>
      </c>
      <c r="E1780" s="744" t="s">
        <v>5123</v>
      </c>
      <c r="F1780" s="662" t="s">
        <v>5106</v>
      </c>
      <c r="G1780" s="662" t="s">
        <v>6180</v>
      </c>
      <c r="H1780" s="662" t="s">
        <v>2438</v>
      </c>
      <c r="I1780" s="662" t="s">
        <v>2625</v>
      </c>
      <c r="J1780" s="662" t="s">
        <v>2626</v>
      </c>
      <c r="K1780" s="662" t="s">
        <v>4988</v>
      </c>
      <c r="L1780" s="663">
        <v>63.75</v>
      </c>
      <c r="M1780" s="663">
        <v>127.5</v>
      </c>
      <c r="N1780" s="662">
        <v>2</v>
      </c>
      <c r="O1780" s="745">
        <v>0.5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32</v>
      </c>
      <c r="B1781" s="662" t="s">
        <v>592</v>
      </c>
      <c r="C1781" s="662" t="s">
        <v>5111</v>
      </c>
      <c r="D1781" s="743" t="s">
        <v>7938</v>
      </c>
      <c r="E1781" s="744" t="s">
        <v>5123</v>
      </c>
      <c r="F1781" s="662" t="s">
        <v>5106</v>
      </c>
      <c r="G1781" s="662" t="s">
        <v>5309</v>
      </c>
      <c r="H1781" s="662" t="s">
        <v>593</v>
      </c>
      <c r="I1781" s="662" t="s">
        <v>910</v>
      </c>
      <c r="J1781" s="662" t="s">
        <v>5310</v>
      </c>
      <c r="K1781" s="662" t="s">
        <v>5268</v>
      </c>
      <c r="L1781" s="663">
        <v>0</v>
      </c>
      <c r="M1781" s="663">
        <v>0</v>
      </c>
      <c r="N1781" s="662">
        <v>14</v>
      </c>
      <c r="O1781" s="745">
        <v>1.5</v>
      </c>
      <c r="P1781" s="663">
        <v>0</v>
      </c>
      <c r="Q1781" s="678"/>
      <c r="R1781" s="662">
        <v>14</v>
      </c>
      <c r="S1781" s="678">
        <v>1</v>
      </c>
      <c r="T1781" s="745">
        <v>1.5</v>
      </c>
      <c r="U1781" s="701">
        <v>1</v>
      </c>
    </row>
    <row r="1782" spans="1:21" ht="14.4" customHeight="1" x14ac:dyDescent="0.3">
      <c r="A1782" s="661">
        <v>32</v>
      </c>
      <c r="B1782" s="662" t="s">
        <v>592</v>
      </c>
      <c r="C1782" s="662" t="s">
        <v>5111</v>
      </c>
      <c r="D1782" s="743" t="s">
        <v>7938</v>
      </c>
      <c r="E1782" s="744" t="s">
        <v>5123</v>
      </c>
      <c r="F1782" s="662" t="s">
        <v>5106</v>
      </c>
      <c r="G1782" s="662" t="s">
        <v>5182</v>
      </c>
      <c r="H1782" s="662" t="s">
        <v>593</v>
      </c>
      <c r="I1782" s="662" t="s">
        <v>2977</v>
      </c>
      <c r="J1782" s="662" t="s">
        <v>2978</v>
      </c>
      <c r="K1782" s="662" t="s">
        <v>5183</v>
      </c>
      <c r="L1782" s="663">
        <v>51.21</v>
      </c>
      <c r="M1782" s="663">
        <v>153.63</v>
      </c>
      <c r="N1782" s="662">
        <v>3</v>
      </c>
      <c r="O1782" s="745">
        <v>0.5</v>
      </c>
      <c r="P1782" s="663">
        <v>153.63</v>
      </c>
      <c r="Q1782" s="678">
        <v>1</v>
      </c>
      <c r="R1782" s="662">
        <v>3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32</v>
      </c>
      <c r="B1783" s="662" t="s">
        <v>592</v>
      </c>
      <c r="C1783" s="662" t="s">
        <v>5111</v>
      </c>
      <c r="D1783" s="743" t="s">
        <v>7938</v>
      </c>
      <c r="E1783" s="744" t="s">
        <v>5123</v>
      </c>
      <c r="F1783" s="662" t="s">
        <v>5106</v>
      </c>
      <c r="G1783" s="662" t="s">
        <v>5473</v>
      </c>
      <c r="H1783" s="662" t="s">
        <v>593</v>
      </c>
      <c r="I1783" s="662" t="s">
        <v>6355</v>
      </c>
      <c r="J1783" s="662" t="s">
        <v>6356</v>
      </c>
      <c r="K1783" s="662" t="s">
        <v>6357</v>
      </c>
      <c r="L1783" s="663">
        <v>51.31</v>
      </c>
      <c r="M1783" s="663">
        <v>51.31</v>
      </c>
      <c r="N1783" s="662">
        <v>1</v>
      </c>
      <c r="O1783" s="745">
        <v>0.5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32</v>
      </c>
      <c r="B1784" s="662" t="s">
        <v>592</v>
      </c>
      <c r="C1784" s="662" t="s">
        <v>5111</v>
      </c>
      <c r="D1784" s="743" t="s">
        <v>7938</v>
      </c>
      <c r="E1784" s="744" t="s">
        <v>5123</v>
      </c>
      <c r="F1784" s="662" t="s">
        <v>5106</v>
      </c>
      <c r="G1784" s="662" t="s">
        <v>5473</v>
      </c>
      <c r="H1784" s="662" t="s">
        <v>593</v>
      </c>
      <c r="I1784" s="662" t="s">
        <v>6358</v>
      </c>
      <c r="J1784" s="662" t="s">
        <v>6356</v>
      </c>
      <c r="K1784" s="662" t="s">
        <v>3491</v>
      </c>
      <c r="L1784" s="663">
        <v>0</v>
      </c>
      <c r="M1784" s="663">
        <v>0</v>
      </c>
      <c r="N1784" s="662">
        <v>1</v>
      </c>
      <c r="O1784" s="745">
        <v>0.5</v>
      </c>
      <c r="P1784" s="663"/>
      <c r="Q1784" s="678"/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32</v>
      </c>
      <c r="B1785" s="662" t="s">
        <v>592</v>
      </c>
      <c r="C1785" s="662" t="s">
        <v>5111</v>
      </c>
      <c r="D1785" s="743" t="s">
        <v>7938</v>
      </c>
      <c r="E1785" s="744" t="s">
        <v>5123</v>
      </c>
      <c r="F1785" s="662" t="s">
        <v>5106</v>
      </c>
      <c r="G1785" s="662" t="s">
        <v>5322</v>
      </c>
      <c r="H1785" s="662" t="s">
        <v>2438</v>
      </c>
      <c r="I1785" s="662" t="s">
        <v>6017</v>
      </c>
      <c r="J1785" s="662" t="s">
        <v>6018</v>
      </c>
      <c r="K1785" s="662" t="s">
        <v>6019</v>
      </c>
      <c r="L1785" s="663">
        <v>300.68</v>
      </c>
      <c r="M1785" s="663">
        <v>300.68</v>
      </c>
      <c r="N1785" s="662">
        <v>1</v>
      </c>
      <c r="O1785" s="745">
        <v>0.5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32</v>
      </c>
      <c r="B1786" s="662" t="s">
        <v>592</v>
      </c>
      <c r="C1786" s="662" t="s">
        <v>5111</v>
      </c>
      <c r="D1786" s="743" t="s">
        <v>7938</v>
      </c>
      <c r="E1786" s="744" t="s">
        <v>5123</v>
      </c>
      <c r="F1786" s="662" t="s">
        <v>5106</v>
      </c>
      <c r="G1786" s="662" t="s">
        <v>5323</v>
      </c>
      <c r="H1786" s="662" t="s">
        <v>593</v>
      </c>
      <c r="I1786" s="662" t="s">
        <v>5324</v>
      </c>
      <c r="J1786" s="662" t="s">
        <v>2329</v>
      </c>
      <c r="K1786" s="662" t="s">
        <v>5325</v>
      </c>
      <c r="L1786" s="663">
        <v>50.14</v>
      </c>
      <c r="M1786" s="663">
        <v>50.14</v>
      </c>
      <c r="N1786" s="662">
        <v>1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32</v>
      </c>
      <c r="B1787" s="662" t="s">
        <v>592</v>
      </c>
      <c r="C1787" s="662" t="s">
        <v>5111</v>
      </c>
      <c r="D1787" s="743" t="s">
        <v>7938</v>
      </c>
      <c r="E1787" s="744" t="s">
        <v>5123</v>
      </c>
      <c r="F1787" s="662" t="s">
        <v>5106</v>
      </c>
      <c r="G1787" s="662" t="s">
        <v>5323</v>
      </c>
      <c r="H1787" s="662" t="s">
        <v>593</v>
      </c>
      <c r="I1787" s="662" t="s">
        <v>6359</v>
      </c>
      <c r="J1787" s="662" t="s">
        <v>2329</v>
      </c>
      <c r="K1787" s="662" t="s">
        <v>5564</v>
      </c>
      <c r="L1787" s="663">
        <v>125.36</v>
      </c>
      <c r="M1787" s="663">
        <v>250.72</v>
      </c>
      <c r="N1787" s="662">
        <v>2</v>
      </c>
      <c r="O1787" s="745">
        <v>1</v>
      </c>
      <c r="P1787" s="663">
        <v>250.72</v>
      </c>
      <c r="Q1787" s="678">
        <v>1</v>
      </c>
      <c r="R1787" s="662">
        <v>2</v>
      </c>
      <c r="S1787" s="678">
        <v>1</v>
      </c>
      <c r="T1787" s="745">
        <v>1</v>
      </c>
      <c r="U1787" s="701">
        <v>1</v>
      </c>
    </row>
    <row r="1788" spans="1:21" ht="14.4" customHeight="1" x14ac:dyDescent="0.3">
      <c r="A1788" s="661">
        <v>32</v>
      </c>
      <c r="B1788" s="662" t="s">
        <v>592</v>
      </c>
      <c r="C1788" s="662" t="s">
        <v>5111</v>
      </c>
      <c r="D1788" s="743" t="s">
        <v>7938</v>
      </c>
      <c r="E1788" s="744" t="s">
        <v>5123</v>
      </c>
      <c r="F1788" s="662" t="s">
        <v>5106</v>
      </c>
      <c r="G1788" s="662" t="s">
        <v>6360</v>
      </c>
      <c r="H1788" s="662" t="s">
        <v>593</v>
      </c>
      <c r="I1788" s="662" t="s">
        <v>3944</v>
      </c>
      <c r="J1788" s="662" t="s">
        <v>3945</v>
      </c>
      <c r="K1788" s="662" t="s">
        <v>6361</v>
      </c>
      <c r="L1788" s="663">
        <v>5354.94</v>
      </c>
      <c r="M1788" s="663">
        <v>37484.579999999994</v>
      </c>
      <c r="N1788" s="662">
        <v>7</v>
      </c>
      <c r="O1788" s="745">
        <v>4.5</v>
      </c>
      <c r="P1788" s="663">
        <v>37484.579999999994</v>
      </c>
      <c r="Q1788" s="678">
        <v>1</v>
      </c>
      <c r="R1788" s="662">
        <v>7</v>
      </c>
      <c r="S1788" s="678">
        <v>1</v>
      </c>
      <c r="T1788" s="745">
        <v>4.5</v>
      </c>
      <c r="U1788" s="701">
        <v>1</v>
      </c>
    </row>
    <row r="1789" spans="1:21" ht="14.4" customHeight="1" x14ac:dyDescent="0.3">
      <c r="A1789" s="661">
        <v>32</v>
      </c>
      <c r="B1789" s="662" t="s">
        <v>592</v>
      </c>
      <c r="C1789" s="662" t="s">
        <v>5111</v>
      </c>
      <c r="D1789" s="743" t="s">
        <v>7938</v>
      </c>
      <c r="E1789" s="744" t="s">
        <v>5123</v>
      </c>
      <c r="F1789" s="662" t="s">
        <v>5106</v>
      </c>
      <c r="G1789" s="662" t="s">
        <v>6360</v>
      </c>
      <c r="H1789" s="662" t="s">
        <v>593</v>
      </c>
      <c r="I1789" s="662" t="s">
        <v>3944</v>
      </c>
      <c r="J1789" s="662" t="s">
        <v>3945</v>
      </c>
      <c r="K1789" s="662" t="s">
        <v>6361</v>
      </c>
      <c r="L1789" s="663">
        <v>4844.6099999999997</v>
      </c>
      <c r="M1789" s="663">
        <v>29067.66</v>
      </c>
      <c r="N1789" s="662">
        <v>6</v>
      </c>
      <c r="O1789" s="745">
        <v>3.5</v>
      </c>
      <c r="P1789" s="663">
        <v>24223.05</v>
      </c>
      <c r="Q1789" s="678">
        <v>0.83333333333333326</v>
      </c>
      <c r="R1789" s="662">
        <v>5</v>
      </c>
      <c r="S1789" s="678">
        <v>0.83333333333333337</v>
      </c>
      <c r="T1789" s="745">
        <v>3</v>
      </c>
      <c r="U1789" s="701">
        <v>0.8571428571428571</v>
      </c>
    </row>
    <row r="1790" spans="1:21" ht="14.4" customHeight="1" x14ac:dyDescent="0.3">
      <c r="A1790" s="661">
        <v>32</v>
      </c>
      <c r="B1790" s="662" t="s">
        <v>592</v>
      </c>
      <c r="C1790" s="662" t="s">
        <v>5111</v>
      </c>
      <c r="D1790" s="743" t="s">
        <v>7938</v>
      </c>
      <c r="E1790" s="744" t="s">
        <v>5123</v>
      </c>
      <c r="F1790" s="662" t="s">
        <v>5106</v>
      </c>
      <c r="G1790" s="662" t="s">
        <v>5330</v>
      </c>
      <c r="H1790" s="662" t="s">
        <v>2438</v>
      </c>
      <c r="I1790" s="662" t="s">
        <v>2755</v>
      </c>
      <c r="J1790" s="662" t="s">
        <v>2756</v>
      </c>
      <c r="K1790" s="662" t="s">
        <v>3488</v>
      </c>
      <c r="L1790" s="663">
        <v>1427.23</v>
      </c>
      <c r="M1790" s="663">
        <v>8563.380000000001</v>
      </c>
      <c r="N1790" s="662">
        <v>6</v>
      </c>
      <c r="O1790" s="745">
        <v>1.5</v>
      </c>
      <c r="P1790" s="663">
        <v>8563.380000000001</v>
      </c>
      <c r="Q1790" s="678">
        <v>1</v>
      </c>
      <c r="R1790" s="662">
        <v>6</v>
      </c>
      <c r="S1790" s="678">
        <v>1</v>
      </c>
      <c r="T1790" s="745">
        <v>1.5</v>
      </c>
      <c r="U1790" s="701">
        <v>1</v>
      </c>
    </row>
    <row r="1791" spans="1:21" ht="14.4" customHeight="1" x14ac:dyDescent="0.3">
      <c r="A1791" s="661">
        <v>32</v>
      </c>
      <c r="B1791" s="662" t="s">
        <v>592</v>
      </c>
      <c r="C1791" s="662" t="s">
        <v>5111</v>
      </c>
      <c r="D1791" s="743" t="s">
        <v>7938</v>
      </c>
      <c r="E1791" s="744" t="s">
        <v>5123</v>
      </c>
      <c r="F1791" s="662" t="s">
        <v>5106</v>
      </c>
      <c r="G1791" s="662" t="s">
        <v>5333</v>
      </c>
      <c r="H1791" s="662" t="s">
        <v>2438</v>
      </c>
      <c r="I1791" s="662" t="s">
        <v>3200</v>
      </c>
      <c r="J1791" s="662" t="s">
        <v>3193</v>
      </c>
      <c r="K1791" s="662" t="s">
        <v>4935</v>
      </c>
      <c r="L1791" s="663">
        <v>13849.26</v>
      </c>
      <c r="M1791" s="663">
        <v>83095.56</v>
      </c>
      <c r="N1791" s="662">
        <v>6</v>
      </c>
      <c r="O1791" s="745">
        <v>2.5</v>
      </c>
      <c r="P1791" s="663">
        <v>83095.56</v>
      </c>
      <c r="Q1791" s="678">
        <v>1</v>
      </c>
      <c r="R1791" s="662">
        <v>6</v>
      </c>
      <c r="S1791" s="678">
        <v>1</v>
      </c>
      <c r="T1791" s="745">
        <v>2.5</v>
      </c>
      <c r="U1791" s="701">
        <v>1</v>
      </c>
    </row>
    <row r="1792" spans="1:21" ht="14.4" customHeight="1" x14ac:dyDescent="0.3">
      <c r="A1792" s="661">
        <v>32</v>
      </c>
      <c r="B1792" s="662" t="s">
        <v>592</v>
      </c>
      <c r="C1792" s="662" t="s">
        <v>5111</v>
      </c>
      <c r="D1792" s="743" t="s">
        <v>7938</v>
      </c>
      <c r="E1792" s="744" t="s">
        <v>5123</v>
      </c>
      <c r="F1792" s="662" t="s">
        <v>5106</v>
      </c>
      <c r="G1792" s="662" t="s">
        <v>5334</v>
      </c>
      <c r="H1792" s="662" t="s">
        <v>2438</v>
      </c>
      <c r="I1792" s="662" t="s">
        <v>2651</v>
      </c>
      <c r="J1792" s="662" t="s">
        <v>4809</v>
      </c>
      <c r="K1792" s="662" t="s">
        <v>4810</v>
      </c>
      <c r="L1792" s="663">
        <v>120.61</v>
      </c>
      <c r="M1792" s="663">
        <v>120.61</v>
      </c>
      <c r="N1792" s="662">
        <v>1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32</v>
      </c>
      <c r="B1793" s="662" t="s">
        <v>592</v>
      </c>
      <c r="C1793" s="662" t="s">
        <v>5111</v>
      </c>
      <c r="D1793" s="743" t="s">
        <v>7938</v>
      </c>
      <c r="E1793" s="744" t="s">
        <v>5123</v>
      </c>
      <c r="F1793" s="662" t="s">
        <v>5106</v>
      </c>
      <c r="G1793" s="662" t="s">
        <v>5334</v>
      </c>
      <c r="H1793" s="662" t="s">
        <v>2438</v>
      </c>
      <c r="I1793" s="662" t="s">
        <v>6031</v>
      </c>
      <c r="J1793" s="662" t="s">
        <v>6032</v>
      </c>
      <c r="K1793" s="662" t="s">
        <v>1183</v>
      </c>
      <c r="L1793" s="663">
        <v>184.74</v>
      </c>
      <c r="M1793" s="663">
        <v>184.74</v>
      </c>
      <c r="N1793" s="662">
        <v>1</v>
      </c>
      <c r="O1793" s="745">
        <v>0.5</v>
      </c>
      <c r="P1793" s="663">
        <v>184.74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32</v>
      </c>
      <c r="B1794" s="662" t="s">
        <v>592</v>
      </c>
      <c r="C1794" s="662" t="s">
        <v>5111</v>
      </c>
      <c r="D1794" s="743" t="s">
        <v>7938</v>
      </c>
      <c r="E1794" s="744" t="s">
        <v>5123</v>
      </c>
      <c r="F1794" s="662" t="s">
        <v>5106</v>
      </c>
      <c r="G1794" s="662" t="s">
        <v>5583</v>
      </c>
      <c r="H1794" s="662" t="s">
        <v>593</v>
      </c>
      <c r="I1794" s="662" t="s">
        <v>6362</v>
      </c>
      <c r="J1794" s="662" t="s">
        <v>5668</v>
      </c>
      <c r="K1794" s="662" t="s">
        <v>6216</v>
      </c>
      <c r="L1794" s="663">
        <v>0</v>
      </c>
      <c r="M1794" s="663">
        <v>0</v>
      </c>
      <c r="N1794" s="662">
        <v>2</v>
      </c>
      <c r="O1794" s="745">
        <v>1</v>
      </c>
      <c r="P1794" s="663"/>
      <c r="Q1794" s="678"/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32</v>
      </c>
      <c r="B1795" s="662" t="s">
        <v>592</v>
      </c>
      <c r="C1795" s="662" t="s">
        <v>5111</v>
      </c>
      <c r="D1795" s="743" t="s">
        <v>7938</v>
      </c>
      <c r="E1795" s="744" t="s">
        <v>5123</v>
      </c>
      <c r="F1795" s="662" t="s">
        <v>5106</v>
      </c>
      <c r="G1795" s="662" t="s">
        <v>5583</v>
      </c>
      <c r="H1795" s="662" t="s">
        <v>593</v>
      </c>
      <c r="I1795" s="662" t="s">
        <v>6038</v>
      </c>
      <c r="J1795" s="662" t="s">
        <v>6037</v>
      </c>
      <c r="K1795" s="662" t="s">
        <v>2244</v>
      </c>
      <c r="L1795" s="663">
        <v>0</v>
      </c>
      <c r="M1795" s="663">
        <v>0</v>
      </c>
      <c r="N1795" s="662">
        <v>2</v>
      </c>
      <c r="O1795" s="745">
        <v>2</v>
      </c>
      <c r="P1795" s="663">
        <v>0</v>
      </c>
      <c r="Q1795" s="678"/>
      <c r="R1795" s="662">
        <v>2</v>
      </c>
      <c r="S1795" s="678">
        <v>1</v>
      </c>
      <c r="T1795" s="745">
        <v>2</v>
      </c>
      <c r="U1795" s="701">
        <v>1</v>
      </c>
    </row>
    <row r="1796" spans="1:21" ht="14.4" customHeight="1" x14ac:dyDescent="0.3">
      <c r="A1796" s="661">
        <v>32</v>
      </c>
      <c r="B1796" s="662" t="s">
        <v>592</v>
      </c>
      <c r="C1796" s="662" t="s">
        <v>5111</v>
      </c>
      <c r="D1796" s="743" t="s">
        <v>7938</v>
      </c>
      <c r="E1796" s="744" t="s">
        <v>5123</v>
      </c>
      <c r="F1796" s="662" t="s">
        <v>5106</v>
      </c>
      <c r="G1796" s="662" t="s">
        <v>5583</v>
      </c>
      <c r="H1796" s="662" t="s">
        <v>593</v>
      </c>
      <c r="I1796" s="662" t="s">
        <v>6039</v>
      </c>
      <c r="J1796" s="662" t="s">
        <v>3870</v>
      </c>
      <c r="K1796" s="662" t="s">
        <v>2244</v>
      </c>
      <c r="L1796" s="663">
        <v>0</v>
      </c>
      <c r="M1796" s="663">
        <v>0</v>
      </c>
      <c r="N1796" s="662">
        <v>1</v>
      </c>
      <c r="O1796" s="745">
        <v>1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32</v>
      </c>
      <c r="B1797" s="662" t="s">
        <v>592</v>
      </c>
      <c r="C1797" s="662" t="s">
        <v>5111</v>
      </c>
      <c r="D1797" s="743" t="s">
        <v>7938</v>
      </c>
      <c r="E1797" s="744" t="s">
        <v>5123</v>
      </c>
      <c r="F1797" s="662" t="s">
        <v>5107</v>
      </c>
      <c r="G1797" s="662" t="s">
        <v>5249</v>
      </c>
      <c r="H1797" s="662" t="s">
        <v>593</v>
      </c>
      <c r="I1797" s="662" t="s">
        <v>6363</v>
      </c>
      <c r="J1797" s="662" t="s">
        <v>5251</v>
      </c>
      <c r="K1797" s="662"/>
      <c r="L1797" s="663">
        <v>0</v>
      </c>
      <c r="M1797" s="663">
        <v>0</v>
      </c>
      <c r="N1797" s="662">
        <v>1</v>
      </c>
      <c r="O1797" s="745">
        <v>1</v>
      </c>
      <c r="P1797" s="663">
        <v>0</v>
      </c>
      <c r="Q1797" s="678"/>
      <c r="R1797" s="662">
        <v>1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32</v>
      </c>
      <c r="B1798" s="662" t="s">
        <v>592</v>
      </c>
      <c r="C1798" s="662" t="s">
        <v>5111</v>
      </c>
      <c r="D1798" s="743" t="s">
        <v>7938</v>
      </c>
      <c r="E1798" s="744" t="s">
        <v>5124</v>
      </c>
      <c r="F1798" s="662" t="s">
        <v>5106</v>
      </c>
      <c r="G1798" s="662" t="s">
        <v>6297</v>
      </c>
      <c r="H1798" s="662" t="s">
        <v>593</v>
      </c>
      <c r="I1798" s="662" t="s">
        <v>3551</v>
      </c>
      <c r="J1798" s="662" t="s">
        <v>6298</v>
      </c>
      <c r="K1798" s="662" t="s">
        <v>1159</v>
      </c>
      <c r="L1798" s="663">
        <v>35.11</v>
      </c>
      <c r="M1798" s="663">
        <v>105.33</v>
      </c>
      <c r="N1798" s="662">
        <v>3</v>
      </c>
      <c r="O1798" s="745">
        <v>1</v>
      </c>
      <c r="P1798" s="663">
        <v>105.33</v>
      </c>
      <c r="Q1798" s="678">
        <v>1</v>
      </c>
      <c r="R1798" s="662">
        <v>3</v>
      </c>
      <c r="S1798" s="678">
        <v>1</v>
      </c>
      <c r="T1798" s="745">
        <v>1</v>
      </c>
      <c r="U1798" s="701">
        <v>1</v>
      </c>
    </row>
    <row r="1799" spans="1:21" ht="14.4" customHeight="1" x14ac:dyDescent="0.3">
      <c r="A1799" s="661">
        <v>32</v>
      </c>
      <c r="B1799" s="662" t="s">
        <v>592</v>
      </c>
      <c r="C1799" s="662" t="s">
        <v>5111</v>
      </c>
      <c r="D1799" s="743" t="s">
        <v>7938</v>
      </c>
      <c r="E1799" s="744" t="s">
        <v>5124</v>
      </c>
      <c r="F1799" s="662" t="s">
        <v>5106</v>
      </c>
      <c r="G1799" s="662" t="s">
        <v>5184</v>
      </c>
      <c r="H1799" s="662" t="s">
        <v>593</v>
      </c>
      <c r="I1799" s="662" t="s">
        <v>925</v>
      </c>
      <c r="J1799" s="662" t="s">
        <v>922</v>
      </c>
      <c r="K1799" s="662" t="s">
        <v>6050</v>
      </c>
      <c r="L1799" s="663">
        <v>0</v>
      </c>
      <c r="M1799" s="663">
        <v>0</v>
      </c>
      <c r="N1799" s="662">
        <v>1</v>
      </c>
      <c r="O1799" s="745">
        <v>0.5</v>
      </c>
      <c r="P1799" s="663">
        <v>0</v>
      </c>
      <c r="Q1799" s="678"/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32</v>
      </c>
      <c r="B1800" s="662" t="s">
        <v>592</v>
      </c>
      <c r="C1800" s="662" t="s">
        <v>5111</v>
      </c>
      <c r="D1800" s="743" t="s">
        <v>7938</v>
      </c>
      <c r="E1800" s="744" t="s">
        <v>5124</v>
      </c>
      <c r="F1800" s="662" t="s">
        <v>5106</v>
      </c>
      <c r="G1800" s="662" t="s">
        <v>5151</v>
      </c>
      <c r="H1800" s="662" t="s">
        <v>593</v>
      </c>
      <c r="I1800" s="662" t="s">
        <v>1618</v>
      </c>
      <c r="J1800" s="662" t="s">
        <v>1619</v>
      </c>
      <c r="K1800" s="662" t="s">
        <v>1577</v>
      </c>
      <c r="L1800" s="663">
        <v>263.26</v>
      </c>
      <c r="M1800" s="663">
        <v>1579.56</v>
      </c>
      <c r="N1800" s="662">
        <v>6</v>
      </c>
      <c r="O1800" s="745">
        <v>2.5</v>
      </c>
      <c r="P1800" s="663">
        <v>526.52</v>
      </c>
      <c r="Q1800" s="678">
        <v>0.33333333333333331</v>
      </c>
      <c r="R1800" s="662">
        <v>2</v>
      </c>
      <c r="S1800" s="678">
        <v>0.33333333333333331</v>
      </c>
      <c r="T1800" s="745">
        <v>1</v>
      </c>
      <c r="U1800" s="701">
        <v>0.4</v>
      </c>
    </row>
    <row r="1801" spans="1:21" ht="14.4" customHeight="1" x14ac:dyDescent="0.3">
      <c r="A1801" s="661">
        <v>32</v>
      </c>
      <c r="B1801" s="662" t="s">
        <v>592</v>
      </c>
      <c r="C1801" s="662" t="s">
        <v>5111</v>
      </c>
      <c r="D1801" s="743" t="s">
        <v>7938</v>
      </c>
      <c r="E1801" s="744" t="s">
        <v>5124</v>
      </c>
      <c r="F1801" s="662" t="s">
        <v>5106</v>
      </c>
      <c r="G1801" s="662" t="s">
        <v>5151</v>
      </c>
      <c r="H1801" s="662" t="s">
        <v>593</v>
      </c>
      <c r="I1801" s="662" t="s">
        <v>1699</v>
      </c>
      <c r="J1801" s="662" t="s">
        <v>1700</v>
      </c>
      <c r="K1801" s="662" t="s">
        <v>5152</v>
      </c>
      <c r="L1801" s="663">
        <v>1295.6400000000001</v>
      </c>
      <c r="M1801" s="663">
        <v>7773.84</v>
      </c>
      <c r="N1801" s="662">
        <v>6</v>
      </c>
      <c r="O1801" s="745">
        <v>5</v>
      </c>
      <c r="P1801" s="663">
        <v>5182.5600000000004</v>
      </c>
      <c r="Q1801" s="678">
        <v>0.66666666666666674</v>
      </c>
      <c r="R1801" s="662">
        <v>4</v>
      </c>
      <c r="S1801" s="678">
        <v>0.66666666666666663</v>
      </c>
      <c r="T1801" s="745">
        <v>3.5</v>
      </c>
      <c r="U1801" s="701">
        <v>0.7</v>
      </c>
    </row>
    <row r="1802" spans="1:21" ht="14.4" customHeight="1" x14ac:dyDescent="0.3">
      <c r="A1802" s="661">
        <v>32</v>
      </c>
      <c r="B1802" s="662" t="s">
        <v>592</v>
      </c>
      <c r="C1802" s="662" t="s">
        <v>5111</v>
      </c>
      <c r="D1802" s="743" t="s">
        <v>7938</v>
      </c>
      <c r="E1802" s="744" t="s">
        <v>5124</v>
      </c>
      <c r="F1802" s="662" t="s">
        <v>5106</v>
      </c>
      <c r="G1802" s="662" t="s">
        <v>5151</v>
      </c>
      <c r="H1802" s="662" t="s">
        <v>593</v>
      </c>
      <c r="I1802" s="662" t="s">
        <v>6364</v>
      </c>
      <c r="J1802" s="662" t="s">
        <v>1510</v>
      </c>
      <c r="K1802" s="662" t="s">
        <v>6365</v>
      </c>
      <c r="L1802" s="663">
        <v>172.02</v>
      </c>
      <c r="M1802" s="663">
        <v>344.04</v>
      </c>
      <c r="N1802" s="662">
        <v>2</v>
      </c>
      <c r="O1802" s="745">
        <v>0.5</v>
      </c>
      <c r="P1802" s="663">
        <v>344.04</v>
      </c>
      <c r="Q1802" s="678">
        <v>1</v>
      </c>
      <c r="R1802" s="662">
        <v>2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32</v>
      </c>
      <c r="B1803" s="662" t="s">
        <v>592</v>
      </c>
      <c r="C1803" s="662" t="s">
        <v>5111</v>
      </c>
      <c r="D1803" s="743" t="s">
        <v>7938</v>
      </c>
      <c r="E1803" s="744" t="s">
        <v>5124</v>
      </c>
      <c r="F1803" s="662" t="s">
        <v>5106</v>
      </c>
      <c r="G1803" s="662" t="s">
        <v>5151</v>
      </c>
      <c r="H1803" s="662" t="s">
        <v>593</v>
      </c>
      <c r="I1803" s="662" t="s">
        <v>1473</v>
      </c>
      <c r="J1803" s="662" t="s">
        <v>1474</v>
      </c>
      <c r="K1803" s="662" t="s">
        <v>1475</v>
      </c>
      <c r="L1803" s="663">
        <v>462.73</v>
      </c>
      <c r="M1803" s="663">
        <v>925.46</v>
      </c>
      <c r="N1803" s="662">
        <v>2</v>
      </c>
      <c r="O1803" s="745">
        <v>1</v>
      </c>
      <c r="P1803" s="663">
        <v>925.46</v>
      </c>
      <c r="Q1803" s="678">
        <v>1</v>
      </c>
      <c r="R1803" s="662">
        <v>2</v>
      </c>
      <c r="S1803" s="678">
        <v>1</v>
      </c>
      <c r="T1803" s="745">
        <v>1</v>
      </c>
      <c r="U1803" s="701">
        <v>1</v>
      </c>
    </row>
    <row r="1804" spans="1:21" ht="14.4" customHeight="1" x14ac:dyDescent="0.3">
      <c r="A1804" s="661">
        <v>32</v>
      </c>
      <c r="B1804" s="662" t="s">
        <v>592</v>
      </c>
      <c r="C1804" s="662" t="s">
        <v>5111</v>
      </c>
      <c r="D1804" s="743" t="s">
        <v>7938</v>
      </c>
      <c r="E1804" s="744" t="s">
        <v>5124</v>
      </c>
      <c r="F1804" s="662" t="s">
        <v>5106</v>
      </c>
      <c r="G1804" s="662" t="s">
        <v>5151</v>
      </c>
      <c r="H1804" s="662" t="s">
        <v>593</v>
      </c>
      <c r="I1804" s="662" t="s">
        <v>5492</v>
      </c>
      <c r="J1804" s="662" t="s">
        <v>1474</v>
      </c>
      <c r="K1804" s="662" t="s">
        <v>1475</v>
      </c>
      <c r="L1804" s="663">
        <v>462.73</v>
      </c>
      <c r="M1804" s="663">
        <v>2313.65</v>
      </c>
      <c r="N1804" s="662">
        <v>5</v>
      </c>
      <c r="O1804" s="745">
        <v>1</v>
      </c>
      <c r="P1804" s="663">
        <v>925.46</v>
      </c>
      <c r="Q1804" s="678">
        <v>0.4</v>
      </c>
      <c r="R1804" s="662">
        <v>2</v>
      </c>
      <c r="S1804" s="678">
        <v>0.4</v>
      </c>
      <c r="T1804" s="745">
        <v>0.5</v>
      </c>
      <c r="U1804" s="701">
        <v>0.5</v>
      </c>
    </row>
    <row r="1805" spans="1:21" ht="14.4" customHeight="1" x14ac:dyDescent="0.3">
      <c r="A1805" s="661">
        <v>32</v>
      </c>
      <c r="B1805" s="662" t="s">
        <v>592</v>
      </c>
      <c r="C1805" s="662" t="s">
        <v>5111</v>
      </c>
      <c r="D1805" s="743" t="s">
        <v>7938</v>
      </c>
      <c r="E1805" s="744" t="s">
        <v>5124</v>
      </c>
      <c r="F1805" s="662" t="s">
        <v>5106</v>
      </c>
      <c r="G1805" s="662" t="s">
        <v>5151</v>
      </c>
      <c r="H1805" s="662" t="s">
        <v>593</v>
      </c>
      <c r="I1805" s="662" t="s">
        <v>5153</v>
      </c>
      <c r="J1805" s="662" t="s">
        <v>1474</v>
      </c>
      <c r="K1805" s="662" t="s">
        <v>5154</v>
      </c>
      <c r="L1805" s="663">
        <v>0</v>
      </c>
      <c r="M1805" s="663">
        <v>0</v>
      </c>
      <c r="N1805" s="662">
        <v>1</v>
      </c>
      <c r="O1805" s="745">
        <v>0.5</v>
      </c>
      <c r="P1805" s="663">
        <v>0</v>
      </c>
      <c r="Q1805" s="678"/>
      <c r="R1805" s="662">
        <v>1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32</v>
      </c>
      <c r="B1806" s="662" t="s">
        <v>592</v>
      </c>
      <c r="C1806" s="662" t="s">
        <v>5111</v>
      </c>
      <c r="D1806" s="743" t="s">
        <v>7938</v>
      </c>
      <c r="E1806" s="744" t="s">
        <v>5124</v>
      </c>
      <c r="F1806" s="662" t="s">
        <v>5106</v>
      </c>
      <c r="G1806" s="662" t="s">
        <v>5155</v>
      </c>
      <c r="H1806" s="662" t="s">
        <v>593</v>
      </c>
      <c r="I1806" s="662" t="s">
        <v>5768</v>
      </c>
      <c r="J1806" s="662" t="s">
        <v>5412</v>
      </c>
      <c r="K1806" s="662" t="s">
        <v>3770</v>
      </c>
      <c r="L1806" s="663">
        <v>72.55</v>
      </c>
      <c r="M1806" s="663">
        <v>72.55</v>
      </c>
      <c r="N1806" s="662">
        <v>1</v>
      </c>
      <c r="O1806" s="745">
        <v>0.5</v>
      </c>
      <c r="P1806" s="663">
        <v>72.55</v>
      </c>
      <c r="Q1806" s="678">
        <v>1</v>
      </c>
      <c r="R1806" s="662">
        <v>1</v>
      </c>
      <c r="S1806" s="678">
        <v>1</v>
      </c>
      <c r="T1806" s="745">
        <v>0.5</v>
      </c>
      <c r="U1806" s="701">
        <v>1</v>
      </c>
    </row>
    <row r="1807" spans="1:21" ht="14.4" customHeight="1" x14ac:dyDescent="0.3">
      <c r="A1807" s="661">
        <v>32</v>
      </c>
      <c r="B1807" s="662" t="s">
        <v>592</v>
      </c>
      <c r="C1807" s="662" t="s">
        <v>5111</v>
      </c>
      <c r="D1807" s="743" t="s">
        <v>7938</v>
      </c>
      <c r="E1807" s="744" t="s">
        <v>5124</v>
      </c>
      <c r="F1807" s="662" t="s">
        <v>5106</v>
      </c>
      <c r="G1807" s="662" t="s">
        <v>5155</v>
      </c>
      <c r="H1807" s="662" t="s">
        <v>593</v>
      </c>
      <c r="I1807" s="662" t="s">
        <v>5344</v>
      </c>
      <c r="J1807" s="662" t="s">
        <v>5197</v>
      </c>
      <c r="K1807" s="662" t="s">
        <v>3770</v>
      </c>
      <c r="L1807" s="663">
        <v>0</v>
      </c>
      <c r="M1807" s="663">
        <v>0</v>
      </c>
      <c r="N1807" s="662">
        <v>13</v>
      </c>
      <c r="O1807" s="745">
        <v>10</v>
      </c>
      <c r="P1807" s="663">
        <v>0</v>
      </c>
      <c r="Q1807" s="678"/>
      <c r="R1807" s="662">
        <v>5</v>
      </c>
      <c r="S1807" s="678">
        <v>0.38461538461538464</v>
      </c>
      <c r="T1807" s="745">
        <v>4</v>
      </c>
      <c r="U1807" s="701">
        <v>0.4</v>
      </c>
    </row>
    <row r="1808" spans="1:21" ht="14.4" customHeight="1" x14ac:dyDescent="0.3">
      <c r="A1808" s="661">
        <v>32</v>
      </c>
      <c r="B1808" s="662" t="s">
        <v>592</v>
      </c>
      <c r="C1808" s="662" t="s">
        <v>5111</v>
      </c>
      <c r="D1808" s="743" t="s">
        <v>7938</v>
      </c>
      <c r="E1808" s="744" t="s">
        <v>5124</v>
      </c>
      <c r="F1808" s="662" t="s">
        <v>5106</v>
      </c>
      <c r="G1808" s="662" t="s">
        <v>5155</v>
      </c>
      <c r="H1808" s="662" t="s">
        <v>593</v>
      </c>
      <c r="I1808" s="662" t="s">
        <v>720</v>
      </c>
      <c r="J1808" s="662" t="s">
        <v>721</v>
      </c>
      <c r="K1808" s="662" t="s">
        <v>5156</v>
      </c>
      <c r="L1808" s="663">
        <v>40.58</v>
      </c>
      <c r="M1808" s="663">
        <v>202.89999999999998</v>
      </c>
      <c r="N1808" s="662">
        <v>5</v>
      </c>
      <c r="O1808" s="745">
        <v>1</v>
      </c>
      <c r="P1808" s="663">
        <v>202.89999999999998</v>
      </c>
      <c r="Q1808" s="678">
        <v>1</v>
      </c>
      <c r="R1808" s="662">
        <v>5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32</v>
      </c>
      <c r="B1809" s="662" t="s">
        <v>592</v>
      </c>
      <c r="C1809" s="662" t="s">
        <v>5111</v>
      </c>
      <c r="D1809" s="743" t="s">
        <v>7938</v>
      </c>
      <c r="E1809" s="744" t="s">
        <v>5124</v>
      </c>
      <c r="F1809" s="662" t="s">
        <v>5106</v>
      </c>
      <c r="G1809" s="662" t="s">
        <v>5155</v>
      </c>
      <c r="H1809" s="662" t="s">
        <v>593</v>
      </c>
      <c r="I1809" s="662" t="s">
        <v>5195</v>
      </c>
      <c r="J1809" s="662" t="s">
        <v>721</v>
      </c>
      <c r="K1809" s="662" t="s">
        <v>5196</v>
      </c>
      <c r="L1809" s="663">
        <v>0</v>
      </c>
      <c r="M1809" s="663">
        <v>0</v>
      </c>
      <c r="N1809" s="662">
        <v>12</v>
      </c>
      <c r="O1809" s="745">
        <v>8.5</v>
      </c>
      <c r="P1809" s="663">
        <v>0</v>
      </c>
      <c r="Q1809" s="678"/>
      <c r="R1809" s="662">
        <v>4</v>
      </c>
      <c r="S1809" s="678">
        <v>0.33333333333333331</v>
      </c>
      <c r="T1809" s="745">
        <v>2.5</v>
      </c>
      <c r="U1809" s="701">
        <v>0.29411764705882354</v>
      </c>
    </row>
    <row r="1810" spans="1:21" ht="14.4" customHeight="1" x14ac:dyDescent="0.3">
      <c r="A1810" s="661">
        <v>32</v>
      </c>
      <c r="B1810" s="662" t="s">
        <v>592</v>
      </c>
      <c r="C1810" s="662" t="s">
        <v>5111</v>
      </c>
      <c r="D1810" s="743" t="s">
        <v>7938</v>
      </c>
      <c r="E1810" s="744" t="s">
        <v>5124</v>
      </c>
      <c r="F1810" s="662" t="s">
        <v>5106</v>
      </c>
      <c r="G1810" s="662" t="s">
        <v>5155</v>
      </c>
      <c r="H1810" s="662" t="s">
        <v>593</v>
      </c>
      <c r="I1810" s="662" t="s">
        <v>5195</v>
      </c>
      <c r="J1810" s="662" t="s">
        <v>721</v>
      </c>
      <c r="K1810" s="662" t="s">
        <v>5196</v>
      </c>
      <c r="L1810" s="663">
        <v>135.25</v>
      </c>
      <c r="M1810" s="663">
        <v>1487.75</v>
      </c>
      <c r="N1810" s="662">
        <v>11</v>
      </c>
      <c r="O1810" s="745">
        <v>8.5</v>
      </c>
      <c r="P1810" s="663">
        <v>676.25</v>
      </c>
      <c r="Q1810" s="678">
        <v>0.45454545454545453</v>
      </c>
      <c r="R1810" s="662">
        <v>5</v>
      </c>
      <c r="S1810" s="678">
        <v>0.45454545454545453</v>
      </c>
      <c r="T1810" s="745">
        <v>3</v>
      </c>
      <c r="U1810" s="701">
        <v>0.35294117647058826</v>
      </c>
    </row>
    <row r="1811" spans="1:21" ht="14.4" customHeight="1" x14ac:dyDescent="0.3">
      <c r="A1811" s="661">
        <v>32</v>
      </c>
      <c r="B1811" s="662" t="s">
        <v>592</v>
      </c>
      <c r="C1811" s="662" t="s">
        <v>5111</v>
      </c>
      <c r="D1811" s="743" t="s">
        <v>7938</v>
      </c>
      <c r="E1811" s="744" t="s">
        <v>5124</v>
      </c>
      <c r="F1811" s="662" t="s">
        <v>5106</v>
      </c>
      <c r="G1811" s="662" t="s">
        <v>5155</v>
      </c>
      <c r="H1811" s="662" t="s">
        <v>593</v>
      </c>
      <c r="I1811" s="662" t="s">
        <v>740</v>
      </c>
      <c r="J1811" s="662" t="s">
        <v>5197</v>
      </c>
      <c r="K1811" s="662" t="s">
        <v>1361</v>
      </c>
      <c r="L1811" s="663">
        <v>36.270000000000003</v>
      </c>
      <c r="M1811" s="663">
        <v>181.35000000000002</v>
      </c>
      <c r="N1811" s="662">
        <v>5</v>
      </c>
      <c r="O1811" s="745">
        <v>3.5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32</v>
      </c>
      <c r="B1812" s="662" t="s">
        <v>592</v>
      </c>
      <c r="C1812" s="662" t="s">
        <v>5111</v>
      </c>
      <c r="D1812" s="743" t="s">
        <v>7938</v>
      </c>
      <c r="E1812" s="744" t="s">
        <v>5124</v>
      </c>
      <c r="F1812" s="662" t="s">
        <v>5106</v>
      </c>
      <c r="G1812" s="662" t="s">
        <v>5155</v>
      </c>
      <c r="H1812" s="662" t="s">
        <v>593</v>
      </c>
      <c r="I1812" s="662" t="s">
        <v>740</v>
      </c>
      <c r="J1812" s="662" t="s">
        <v>5197</v>
      </c>
      <c r="K1812" s="662" t="s">
        <v>1361</v>
      </c>
      <c r="L1812" s="663">
        <v>42.85</v>
      </c>
      <c r="M1812" s="663">
        <v>342.8</v>
      </c>
      <c r="N1812" s="662">
        <v>8</v>
      </c>
      <c r="O1812" s="745">
        <v>4</v>
      </c>
      <c r="P1812" s="663">
        <v>257.10000000000002</v>
      </c>
      <c r="Q1812" s="678">
        <v>0.75</v>
      </c>
      <c r="R1812" s="662">
        <v>6</v>
      </c>
      <c r="S1812" s="678">
        <v>0.75</v>
      </c>
      <c r="T1812" s="745">
        <v>2.5</v>
      </c>
      <c r="U1812" s="701">
        <v>0.625</v>
      </c>
    </row>
    <row r="1813" spans="1:21" ht="14.4" customHeight="1" x14ac:dyDescent="0.3">
      <c r="A1813" s="661">
        <v>32</v>
      </c>
      <c r="B1813" s="662" t="s">
        <v>592</v>
      </c>
      <c r="C1813" s="662" t="s">
        <v>5111</v>
      </c>
      <c r="D1813" s="743" t="s">
        <v>7938</v>
      </c>
      <c r="E1813" s="744" t="s">
        <v>5124</v>
      </c>
      <c r="F1813" s="662" t="s">
        <v>5106</v>
      </c>
      <c r="G1813" s="662" t="s">
        <v>5155</v>
      </c>
      <c r="H1813" s="662" t="s">
        <v>593</v>
      </c>
      <c r="I1813" s="662" t="s">
        <v>5519</v>
      </c>
      <c r="J1813" s="662" t="s">
        <v>5197</v>
      </c>
      <c r="K1813" s="662" t="s">
        <v>1361</v>
      </c>
      <c r="L1813" s="663">
        <v>36.270000000000003</v>
      </c>
      <c r="M1813" s="663">
        <v>181.35000000000002</v>
      </c>
      <c r="N1813" s="662">
        <v>5</v>
      </c>
      <c r="O1813" s="745">
        <v>3</v>
      </c>
      <c r="P1813" s="663">
        <v>108.81</v>
      </c>
      <c r="Q1813" s="678">
        <v>0.6</v>
      </c>
      <c r="R1813" s="662">
        <v>3</v>
      </c>
      <c r="S1813" s="678">
        <v>0.6</v>
      </c>
      <c r="T1813" s="745">
        <v>2.5</v>
      </c>
      <c r="U1813" s="701">
        <v>0.83333333333333337</v>
      </c>
    </row>
    <row r="1814" spans="1:21" ht="14.4" customHeight="1" x14ac:dyDescent="0.3">
      <c r="A1814" s="661">
        <v>32</v>
      </c>
      <c r="B1814" s="662" t="s">
        <v>592</v>
      </c>
      <c r="C1814" s="662" t="s">
        <v>5111</v>
      </c>
      <c r="D1814" s="743" t="s">
        <v>7938</v>
      </c>
      <c r="E1814" s="744" t="s">
        <v>5124</v>
      </c>
      <c r="F1814" s="662" t="s">
        <v>5106</v>
      </c>
      <c r="G1814" s="662" t="s">
        <v>5155</v>
      </c>
      <c r="H1814" s="662" t="s">
        <v>593</v>
      </c>
      <c r="I1814" s="662" t="s">
        <v>5519</v>
      </c>
      <c r="J1814" s="662" t="s">
        <v>5197</v>
      </c>
      <c r="K1814" s="662" t="s">
        <v>1361</v>
      </c>
      <c r="L1814" s="663">
        <v>42.85</v>
      </c>
      <c r="M1814" s="663">
        <v>171.4</v>
      </c>
      <c r="N1814" s="662">
        <v>4</v>
      </c>
      <c r="O1814" s="745">
        <v>2</v>
      </c>
      <c r="P1814" s="663">
        <v>85.7</v>
      </c>
      <c r="Q1814" s="678">
        <v>0.5</v>
      </c>
      <c r="R1814" s="662">
        <v>2</v>
      </c>
      <c r="S1814" s="678">
        <v>0.5</v>
      </c>
      <c r="T1814" s="745">
        <v>0.5</v>
      </c>
      <c r="U1814" s="701">
        <v>0.25</v>
      </c>
    </row>
    <row r="1815" spans="1:21" ht="14.4" customHeight="1" x14ac:dyDescent="0.3">
      <c r="A1815" s="661">
        <v>32</v>
      </c>
      <c r="B1815" s="662" t="s">
        <v>592</v>
      </c>
      <c r="C1815" s="662" t="s">
        <v>5111</v>
      </c>
      <c r="D1815" s="743" t="s">
        <v>7938</v>
      </c>
      <c r="E1815" s="744" t="s">
        <v>5124</v>
      </c>
      <c r="F1815" s="662" t="s">
        <v>5106</v>
      </c>
      <c r="G1815" s="662" t="s">
        <v>5155</v>
      </c>
      <c r="H1815" s="662" t="s">
        <v>593</v>
      </c>
      <c r="I1815" s="662" t="s">
        <v>5673</v>
      </c>
      <c r="J1815" s="662" t="s">
        <v>721</v>
      </c>
      <c r="K1815" s="662" t="s">
        <v>5674</v>
      </c>
      <c r="L1815" s="663">
        <v>121.75</v>
      </c>
      <c r="M1815" s="663">
        <v>365.25</v>
      </c>
      <c r="N1815" s="662">
        <v>3</v>
      </c>
      <c r="O1815" s="745">
        <v>1.5</v>
      </c>
      <c r="P1815" s="663">
        <v>121.75</v>
      </c>
      <c r="Q1815" s="678">
        <v>0.33333333333333331</v>
      </c>
      <c r="R1815" s="662">
        <v>1</v>
      </c>
      <c r="S1815" s="678">
        <v>0.33333333333333331</v>
      </c>
      <c r="T1815" s="745">
        <v>0.5</v>
      </c>
      <c r="U1815" s="701">
        <v>0.33333333333333331</v>
      </c>
    </row>
    <row r="1816" spans="1:21" ht="14.4" customHeight="1" x14ac:dyDescent="0.3">
      <c r="A1816" s="661">
        <v>32</v>
      </c>
      <c r="B1816" s="662" t="s">
        <v>592</v>
      </c>
      <c r="C1816" s="662" t="s">
        <v>5111</v>
      </c>
      <c r="D1816" s="743" t="s">
        <v>7938</v>
      </c>
      <c r="E1816" s="744" t="s">
        <v>5124</v>
      </c>
      <c r="F1816" s="662" t="s">
        <v>5106</v>
      </c>
      <c r="G1816" s="662" t="s">
        <v>5413</v>
      </c>
      <c r="H1816" s="662" t="s">
        <v>2438</v>
      </c>
      <c r="I1816" s="662" t="s">
        <v>2575</v>
      </c>
      <c r="J1816" s="662" t="s">
        <v>4976</v>
      </c>
      <c r="K1816" s="662" t="s">
        <v>4977</v>
      </c>
      <c r="L1816" s="663">
        <v>6.68</v>
      </c>
      <c r="M1816" s="663">
        <v>53.44</v>
      </c>
      <c r="N1816" s="662">
        <v>8</v>
      </c>
      <c r="O1816" s="745">
        <v>6</v>
      </c>
      <c r="P1816" s="663">
        <v>6.68</v>
      </c>
      <c r="Q1816" s="678">
        <v>0.125</v>
      </c>
      <c r="R1816" s="662">
        <v>1</v>
      </c>
      <c r="S1816" s="678">
        <v>0.125</v>
      </c>
      <c r="T1816" s="745">
        <v>1</v>
      </c>
      <c r="U1816" s="701">
        <v>0.16666666666666666</v>
      </c>
    </row>
    <row r="1817" spans="1:21" ht="14.4" customHeight="1" x14ac:dyDescent="0.3">
      <c r="A1817" s="661">
        <v>32</v>
      </c>
      <c r="B1817" s="662" t="s">
        <v>592</v>
      </c>
      <c r="C1817" s="662" t="s">
        <v>5111</v>
      </c>
      <c r="D1817" s="743" t="s">
        <v>7938</v>
      </c>
      <c r="E1817" s="744" t="s">
        <v>5124</v>
      </c>
      <c r="F1817" s="662" t="s">
        <v>5106</v>
      </c>
      <c r="G1817" s="662" t="s">
        <v>5413</v>
      </c>
      <c r="H1817" s="662" t="s">
        <v>2438</v>
      </c>
      <c r="I1817" s="662" t="s">
        <v>2575</v>
      </c>
      <c r="J1817" s="662" t="s">
        <v>4976</v>
      </c>
      <c r="K1817" s="662" t="s">
        <v>4977</v>
      </c>
      <c r="L1817" s="663">
        <v>4.7</v>
      </c>
      <c r="M1817" s="663">
        <v>23.5</v>
      </c>
      <c r="N1817" s="662">
        <v>5</v>
      </c>
      <c r="O1817" s="745">
        <v>4.5</v>
      </c>
      <c r="P1817" s="663">
        <v>23.5</v>
      </c>
      <c r="Q1817" s="678">
        <v>1</v>
      </c>
      <c r="R1817" s="662">
        <v>5</v>
      </c>
      <c r="S1817" s="678">
        <v>1</v>
      </c>
      <c r="T1817" s="745">
        <v>4.5</v>
      </c>
      <c r="U1817" s="701">
        <v>1</v>
      </c>
    </row>
    <row r="1818" spans="1:21" ht="14.4" customHeight="1" x14ac:dyDescent="0.3">
      <c r="A1818" s="661">
        <v>32</v>
      </c>
      <c r="B1818" s="662" t="s">
        <v>592</v>
      </c>
      <c r="C1818" s="662" t="s">
        <v>5111</v>
      </c>
      <c r="D1818" s="743" t="s">
        <v>7938</v>
      </c>
      <c r="E1818" s="744" t="s">
        <v>5124</v>
      </c>
      <c r="F1818" s="662" t="s">
        <v>5106</v>
      </c>
      <c r="G1818" s="662" t="s">
        <v>5198</v>
      </c>
      <c r="H1818" s="662" t="s">
        <v>2438</v>
      </c>
      <c r="I1818" s="662" t="s">
        <v>2454</v>
      </c>
      <c r="J1818" s="662" t="s">
        <v>2455</v>
      </c>
      <c r="K1818" s="662" t="s">
        <v>4828</v>
      </c>
      <c r="L1818" s="663">
        <v>72</v>
      </c>
      <c r="M1818" s="663">
        <v>216</v>
      </c>
      <c r="N1818" s="662">
        <v>3</v>
      </c>
      <c r="O1818" s="745">
        <v>0.5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32</v>
      </c>
      <c r="B1819" s="662" t="s">
        <v>592</v>
      </c>
      <c r="C1819" s="662" t="s">
        <v>5111</v>
      </c>
      <c r="D1819" s="743" t="s">
        <v>7938</v>
      </c>
      <c r="E1819" s="744" t="s">
        <v>5124</v>
      </c>
      <c r="F1819" s="662" t="s">
        <v>5106</v>
      </c>
      <c r="G1819" s="662" t="s">
        <v>5201</v>
      </c>
      <c r="H1819" s="662" t="s">
        <v>593</v>
      </c>
      <c r="I1819" s="662" t="s">
        <v>6366</v>
      </c>
      <c r="J1819" s="662" t="s">
        <v>6367</v>
      </c>
      <c r="K1819" s="662" t="s">
        <v>6056</v>
      </c>
      <c r="L1819" s="663">
        <v>110.59</v>
      </c>
      <c r="M1819" s="663">
        <v>110.59</v>
      </c>
      <c r="N1819" s="662">
        <v>1</v>
      </c>
      <c r="O1819" s="745">
        <v>0.5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592</v>
      </c>
      <c r="C1820" s="662" t="s">
        <v>5111</v>
      </c>
      <c r="D1820" s="743" t="s">
        <v>7938</v>
      </c>
      <c r="E1820" s="744" t="s">
        <v>5124</v>
      </c>
      <c r="F1820" s="662" t="s">
        <v>5106</v>
      </c>
      <c r="G1820" s="662" t="s">
        <v>5201</v>
      </c>
      <c r="H1820" s="662" t="s">
        <v>593</v>
      </c>
      <c r="I1820" s="662" t="s">
        <v>6366</v>
      </c>
      <c r="J1820" s="662" t="s">
        <v>6367</v>
      </c>
      <c r="K1820" s="662" t="s">
        <v>6056</v>
      </c>
      <c r="L1820" s="663">
        <v>93.27</v>
      </c>
      <c r="M1820" s="663">
        <v>93.27</v>
      </c>
      <c r="N1820" s="662">
        <v>1</v>
      </c>
      <c r="O1820" s="745">
        <v>0.5</v>
      </c>
      <c r="P1820" s="663">
        <v>93.27</v>
      </c>
      <c r="Q1820" s="678">
        <v>1</v>
      </c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32</v>
      </c>
      <c r="B1821" s="662" t="s">
        <v>592</v>
      </c>
      <c r="C1821" s="662" t="s">
        <v>5111</v>
      </c>
      <c r="D1821" s="743" t="s">
        <v>7938</v>
      </c>
      <c r="E1821" s="744" t="s">
        <v>5124</v>
      </c>
      <c r="F1821" s="662" t="s">
        <v>5106</v>
      </c>
      <c r="G1821" s="662" t="s">
        <v>5157</v>
      </c>
      <c r="H1821" s="662" t="s">
        <v>2438</v>
      </c>
      <c r="I1821" s="662" t="s">
        <v>4318</v>
      </c>
      <c r="J1821" s="662" t="s">
        <v>5044</v>
      </c>
      <c r="K1821" s="662" t="s">
        <v>4878</v>
      </c>
      <c r="L1821" s="663">
        <v>149.52000000000001</v>
      </c>
      <c r="M1821" s="663">
        <v>149.52000000000001</v>
      </c>
      <c r="N1821" s="662">
        <v>1</v>
      </c>
      <c r="O1821" s="745">
        <v>1</v>
      </c>
      <c r="P1821" s="663">
        <v>149.52000000000001</v>
      </c>
      <c r="Q1821" s="678">
        <v>1</v>
      </c>
      <c r="R1821" s="662">
        <v>1</v>
      </c>
      <c r="S1821" s="678">
        <v>1</v>
      </c>
      <c r="T1821" s="745">
        <v>1</v>
      </c>
      <c r="U1821" s="701">
        <v>1</v>
      </c>
    </row>
    <row r="1822" spans="1:21" ht="14.4" customHeight="1" x14ac:dyDescent="0.3">
      <c r="A1822" s="661">
        <v>32</v>
      </c>
      <c r="B1822" s="662" t="s">
        <v>592</v>
      </c>
      <c r="C1822" s="662" t="s">
        <v>5111</v>
      </c>
      <c r="D1822" s="743" t="s">
        <v>7938</v>
      </c>
      <c r="E1822" s="744" t="s">
        <v>5124</v>
      </c>
      <c r="F1822" s="662" t="s">
        <v>5106</v>
      </c>
      <c r="G1822" s="662" t="s">
        <v>5787</v>
      </c>
      <c r="H1822" s="662" t="s">
        <v>2438</v>
      </c>
      <c r="I1822" s="662" t="s">
        <v>4270</v>
      </c>
      <c r="J1822" s="662" t="s">
        <v>4266</v>
      </c>
      <c r="K1822" s="662" t="s">
        <v>2674</v>
      </c>
      <c r="L1822" s="663">
        <v>176.59</v>
      </c>
      <c r="M1822" s="663">
        <v>176.59</v>
      </c>
      <c r="N1822" s="662">
        <v>1</v>
      </c>
      <c r="O1822" s="745">
        <v>0.5</v>
      </c>
      <c r="P1822" s="663">
        <v>176.59</v>
      </c>
      <c r="Q1822" s="678">
        <v>1</v>
      </c>
      <c r="R1822" s="662">
        <v>1</v>
      </c>
      <c r="S1822" s="678">
        <v>1</v>
      </c>
      <c r="T1822" s="745">
        <v>0.5</v>
      </c>
      <c r="U1822" s="701">
        <v>1</v>
      </c>
    </row>
    <row r="1823" spans="1:21" ht="14.4" customHeight="1" x14ac:dyDescent="0.3">
      <c r="A1823" s="661">
        <v>32</v>
      </c>
      <c r="B1823" s="662" t="s">
        <v>592</v>
      </c>
      <c r="C1823" s="662" t="s">
        <v>5111</v>
      </c>
      <c r="D1823" s="743" t="s">
        <v>7938</v>
      </c>
      <c r="E1823" s="744" t="s">
        <v>5124</v>
      </c>
      <c r="F1823" s="662" t="s">
        <v>5106</v>
      </c>
      <c r="G1823" s="662" t="s">
        <v>5787</v>
      </c>
      <c r="H1823" s="662" t="s">
        <v>2438</v>
      </c>
      <c r="I1823" s="662" t="s">
        <v>2579</v>
      </c>
      <c r="J1823" s="662" t="s">
        <v>4155</v>
      </c>
      <c r="K1823" s="662" t="s">
        <v>1128</v>
      </c>
      <c r="L1823" s="663">
        <v>117.73</v>
      </c>
      <c r="M1823" s="663">
        <v>353.19</v>
      </c>
      <c r="N1823" s="662">
        <v>3</v>
      </c>
      <c r="O1823" s="745">
        <v>1</v>
      </c>
      <c r="P1823" s="663">
        <v>353.19</v>
      </c>
      <c r="Q1823" s="678">
        <v>1</v>
      </c>
      <c r="R1823" s="662">
        <v>3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32</v>
      </c>
      <c r="B1824" s="662" t="s">
        <v>592</v>
      </c>
      <c r="C1824" s="662" t="s">
        <v>5111</v>
      </c>
      <c r="D1824" s="743" t="s">
        <v>7938</v>
      </c>
      <c r="E1824" s="744" t="s">
        <v>5124</v>
      </c>
      <c r="F1824" s="662" t="s">
        <v>5106</v>
      </c>
      <c r="G1824" s="662" t="s">
        <v>6368</v>
      </c>
      <c r="H1824" s="662" t="s">
        <v>593</v>
      </c>
      <c r="I1824" s="662" t="s">
        <v>6369</v>
      </c>
      <c r="J1824" s="662" t="s">
        <v>3691</v>
      </c>
      <c r="K1824" s="662" t="s">
        <v>5013</v>
      </c>
      <c r="L1824" s="663">
        <v>450.81</v>
      </c>
      <c r="M1824" s="663">
        <v>1803.24</v>
      </c>
      <c r="N1824" s="662">
        <v>4</v>
      </c>
      <c r="O1824" s="745">
        <v>2</v>
      </c>
      <c r="P1824" s="663">
        <v>1803.24</v>
      </c>
      <c r="Q1824" s="678">
        <v>1</v>
      </c>
      <c r="R1824" s="662">
        <v>4</v>
      </c>
      <c r="S1824" s="678">
        <v>1</v>
      </c>
      <c r="T1824" s="745">
        <v>2</v>
      </c>
      <c r="U1824" s="701">
        <v>1</v>
      </c>
    </row>
    <row r="1825" spans="1:21" ht="14.4" customHeight="1" x14ac:dyDescent="0.3">
      <c r="A1825" s="661">
        <v>32</v>
      </c>
      <c r="B1825" s="662" t="s">
        <v>592</v>
      </c>
      <c r="C1825" s="662" t="s">
        <v>5111</v>
      </c>
      <c r="D1825" s="743" t="s">
        <v>7938</v>
      </c>
      <c r="E1825" s="744" t="s">
        <v>5124</v>
      </c>
      <c r="F1825" s="662" t="s">
        <v>5106</v>
      </c>
      <c r="G1825" s="662" t="s">
        <v>6057</v>
      </c>
      <c r="H1825" s="662" t="s">
        <v>2438</v>
      </c>
      <c r="I1825" s="662" t="s">
        <v>6235</v>
      </c>
      <c r="J1825" s="662" t="s">
        <v>3093</v>
      </c>
      <c r="K1825" s="662" t="s">
        <v>6236</v>
      </c>
      <c r="L1825" s="663">
        <v>425.17</v>
      </c>
      <c r="M1825" s="663">
        <v>425.17</v>
      </c>
      <c r="N1825" s="662">
        <v>1</v>
      </c>
      <c r="O1825" s="745">
        <v>0.5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32</v>
      </c>
      <c r="B1826" s="662" t="s">
        <v>592</v>
      </c>
      <c r="C1826" s="662" t="s">
        <v>5111</v>
      </c>
      <c r="D1826" s="743" t="s">
        <v>7938</v>
      </c>
      <c r="E1826" s="744" t="s">
        <v>5124</v>
      </c>
      <c r="F1826" s="662" t="s">
        <v>5106</v>
      </c>
      <c r="G1826" s="662" t="s">
        <v>6057</v>
      </c>
      <c r="H1826" s="662" t="s">
        <v>2438</v>
      </c>
      <c r="I1826" s="662" t="s">
        <v>6235</v>
      </c>
      <c r="J1826" s="662" t="s">
        <v>3093</v>
      </c>
      <c r="K1826" s="662" t="s">
        <v>6236</v>
      </c>
      <c r="L1826" s="663">
        <v>141.09</v>
      </c>
      <c r="M1826" s="663">
        <v>282.18</v>
      </c>
      <c r="N1826" s="662">
        <v>2</v>
      </c>
      <c r="O1826" s="745">
        <v>1.5</v>
      </c>
      <c r="P1826" s="663">
        <v>141.09</v>
      </c>
      <c r="Q1826" s="678">
        <v>0.5</v>
      </c>
      <c r="R1826" s="662">
        <v>1</v>
      </c>
      <c r="S1826" s="678">
        <v>0.5</v>
      </c>
      <c r="T1826" s="745">
        <v>0.5</v>
      </c>
      <c r="U1826" s="701">
        <v>0.33333333333333331</v>
      </c>
    </row>
    <row r="1827" spans="1:21" ht="14.4" customHeight="1" x14ac:dyDescent="0.3">
      <c r="A1827" s="661">
        <v>32</v>
      </c>
      <c r="B1827" s="662" t="s">
        <v>592</v>
      </c>
      <c r="C1827" s="662" t="s">
        <v>5111</v>
      </c>
      <c r="D1827" s="743" t="s">
        <v>7938</v>
      </c>
      <c r="E1827" s="744" t="s">
        <v>5124</v>
      </c>
      <c r="F1827" s="662" t="s">
        <v>5106</v>
      </c>
      <c r="G1827" s="662" t="s">
        <v>5588</v>
      </c>
      <c r="H1827" s="662" t="s">
        <v>2438</v>
      </c>
      <c r="I1827" s="662" t="s">
        <v>2565</v>
      </c>
      <c r="J1827" s="662" t="s">
        <v>2566</v>
      </c>
      <c r="K1827" s="662" t="s">
        <v>2567</v>
      </c>
      <c r="L1827" s="663">
        <v>155.69999999999999</v>
      </c>
      <c r="M1827" s="663">
        <v>467.09999999999997</v>
      </c>
      <c r="N1827" s="662">
        <v>3</v>
      </c>
      <c r="O1827" s="745">
        <v>1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32</v>
      </c>
      <c r="B1828" s="662" t="s">
        <v>592</v>
      </c>
      <c r="C1828" s="662" t="s">
        <v>5111</v>
      </c>
      <c r="D1828" s="743" t="s">
        <v>7938</v>
      </c>
      <c r="E1828" s="744" t="s">
        <v>5124</v>
      </c>
      <c r="F1828" s="662" t="s">
        <v>5106</v>
      </c>
      <c r="G1828" s="662" t="s">
        <v>6237</v>
      </c>
      <c r="H1828" s="662" t="s">
        <v>593</v>
      </c>
      <c r="I1828" s="662" t="s">
        <v>2959</v>
      </c>
      <c r="J1828" s="662" t="s">
        <v>2960</v>
      </c>
      <c r="K1828" s="662" t="s">
        <v>6370</v>
      </c>
      <c r="L1828" s="663">
        <v>86.02</v>
      </c>
      <c r="M1828" s="663">
        <v>86.02</v>
      </c>
      <c r="N1828" s="662">
        <v>1</v>
      </c>
      <c r="O1828" s="745">
        <v>1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32</v>
      </c>
      <c r="B1829" s="662" t="s">
        <v>592</v>
      </c>
      <c r="C1829" s="662" t="s">
        <v>5111</v>
      </c>
      <c r="D1829" s="743" t="s">
        <v>7938</v>
      </c>
      <c r="E1829" s="744" t="s">
        <v>5124</v>
      </c>
      <c r="F1829" s="662" t="s">
        <v>5106</v>
      </c>
      <c r="G1829" s="662" t="s">
        <v>5523</v>
      </c>
      <c r="H1829" s="662" t="s">
        <v>2438</v>
      </c>
      <c r="I1829" s="662" t="s">
        <v>2518</v>
      </c>
      <c r="J1829" s="662" t="s">
        <v>2519</v>
      </c>
      <c r="K1829" s="662" t="s">
        <v>2520</v>
      </c>
      <c r="L1829" s="663">
        <v>65.540000000000006</v>
      </c>
      <c r="M1829" s="663">
        <v>131.08000000000001</v>
      </c>
      <c r="N1829" s="662">
        <v>2</v>
      </c>
      <c r="O1829" s="745">
        <v>1</v>
      </c>
      <c r="P1829" s="663">
        <v>65.540000000000006</v>
      </c>
      <c r="Q1829" s="678">
        <v>0.5</v>
      </c>
      <c r="R1829" s="662">
        <v>1</v>
      </c>
      <c r="S1829" s="678">
        <v>0.5</v>
      </c>
      <c r="T1829" s="745">
        <v>0.5</v>
      </c>
      <c r="U1829" s="701">
        <v>0.5</v>
      </c>
    </row>
    <row r="1830" spans="1:21" ht="14.4" customHeight="1" x14ac:dyDescent="0.3">
      <c r="A1830" s="661">
        <v>32</v>
      </c>
      <c r="B1830" s="662" t="s">
        <v>592</v>
      </c>
      <c r="C1830" s="662" t="s">
        <v>5111</v>
      </c>
      <c r="D1830" s="743" t="s">
        <v>7938</v>
      </c>
      <c r="E1830" s="744" t="s">
        <v>5124</v>
      </c>
      <c r="F1830" s="662" t="s">
        <v>5106</v>
      </c>
      <c r="G1830" s="662" t="s">
        <v>5523</v>
      </c>
      <c r="H1830" s="662" t="s">
        <v>2438</v>
      </c>
      <c r="I1830" s="662" t="s">
        <v>2522</v>
      </c>
      <c r="J1830" s="662" t="s">
        <v>2519</v>
      </c>
      <c r="K1830" s="662" t="s">
        <v>2523</v>
      </c>
      <c r="L1830" s="663">
        <v>229.38</v>
      </c>
      <c r="M1830" s="663">
        <v>458.76</v>
      </c>
      <c r="N1830" s="662">
        <v>2</v>
      </c>
      <c r="O1830" s="745">
        <v>1.5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32</v>
      </c>
      <c r="B1831" s="662" t="s">
        <v>592</v>
      </c>
      <c r="C1831" s="662" t="s">
        <v>5111</v>
      </c>
      <c r="D1831" s="743" t="s">
        <v>7938</v>
      </c>
      <c r="E1831" s="744" t="s">
        <v>5124</v>
      </c>
      <c r="F1831" s="662" t="s">
        <v>5106</v>
      </c>
      <c r="G1831" s="662" t="s">
        <v>5630</v>
      </c>
      <c r="H1831" s="662" t="s">
        <v>2438</v>
      </c>
      <c r="I1831" s="662" t="s">
        <v>6371</v>
      </c>
      <c r="J1831" s="662" t="s">
        <v>2512</v>
      </c>
      <c r="K1831" s="662" t="s">
        <v>2591</v>
      </c>
      <c r="L1831" s="663">
        <v>105.32</v>
      </c>
      <c r="M1831" s="663">
        <v>210.64</v>
      </c>
      <c r="N1831" s="662">
        <v>2</v>
      </c>
      <c r="O1831" s="745">
        <v>0.5</v>
      </c>
      <c r="P1831" s="663">
        <v>210.64</v>
      </c>
      <c r="Q1831" s="678">
        <v>1</v>
      </c>
      <c r="R1831" s="662">
        <v>2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32</v>
      </c>
      <c r="B1832" s="662" t="s">
        <v>592</v>
      </c>
      <c r="C1832" s="662" t="s">
        <v>5111</v>
      </c>
      <c r="D1832" s="743" t="s">
        <v>7938</v>
      </c>
      <c r="E1832" s="744" t="s">
        <v>5124</v>
      </c>
      <c r="F1832" s="662" t="s">
        <v>5106</v>
      </c>
      <c r="G1832" s="662" t="s">
        <v>5630</v>
      </c>
      <c r="H1832" s="662" t="s">
        <v>2438</v>
      </c>
      <c r="I1832" s="662" t="s">
        <v>2511</v>
      </c>
      <c r="J1832" s="662" t="s">
        <v>2512</v>
      </c>
      <c r="K1832" s="662" t="s">
        <v>1270</v>
      </c>
      <c r="L1832" s="663">
        <v>35.11</v>
      </c>
      <c r="M1832" s="663">
        <v>315.99</v>
      </c>
      <c r="N1832" s="662">
        <v>9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32</v>
      </c>
      <c r="B1833" s="662" t="s">
        <v>592</v>
      </c>
      <c r="C1833" s="662" t="s">
        <v>5111</v>
      </c>
      <c r="D1833" s="743" t="s">
        <v>7938</v>
      </c>
      <c r="E1833" s="744" t="s">
        <v>5124</v>
      </c>
      <c r="F1833" s="662" t="s">
        <v>5106</v>
      </c>
      <c r="G1833" s="662" t="s">
        <v>5630</v>
      </c>
      <c r="H1833" s="662" t="s">
        <v>2438</v>
      </c>
      <c r="I1833" s="662" t="s">
        <v>4135</v>
      </c>
      <c r="J1833" s="662" t="s">
        <v>4136</v>
      </c>
      <c r="K1833" s="662" t="s">
        <v>968</v>
      </c>
      <c r="L1833" s="663">
        <v>70.23</v>
      </c>
      <c r="M1833" s="663">
        <v>210.69</v>
      </c>
      <c r="N1833" s="662">
        <v>3</v>
      </c>
      <c r="O1833" s="745">
        <v>0.5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32</v>
      </c>
      <c r="B1834" s="662" t="s">
        <v>592</v>
      </c>
      <c r="C1834" s="662" t="s">
        <v>5111</v>
      </c>
      <c r="D1834" s="743" t="s">
        <v>7938</v>
      </c>
      <c r="E1834" s="744" t="s">
        <v>5124</v>
      </c>
      <c r="F1834" s="662" t="s">
        <v>5106</v>
      </c>
      <c r="G1834" s="662" t="s">
        <v>5212</v>
      </c>
      <c r="H1834" s="662" t="s">
        <v>593</v>
      </c>
      <c r="I1834" s="662" t="s">
        <v>2938</v>
      </c>
      <c r="J1834" s="662" t="s">
        <v>2939</v>
      </c>
      <c r="K1834" s="662" t="s">
        <v>2788</v>
      </c>
      <c r="L1834" s="663">
        <v>78.33</v>
      </c>
      <c r="M1834" s="663">
        <v>234.99</v>
      </c>
      <c r="N1834" s="662">
        <v>3</v>
      </c>
      <c r="O1834" s="745">
        <v>1.5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32</v>
      </c>
      <c r="B1835" s="662" t="s">
        <v>592</v>
      </c>
      <c r="C1835" s="662" t="s">
        <v>5111</v>
      </c>
      <c r="D1835" s="743" t="s">
        <v>7938</v>
      </c>
      <c r="E1835" s="744" t="s">
        <v>5124</v>
      </c>
      <c r="F1835" s="662" t="s">
        <v>5106</v>
      </c>
      <c r="G1835" s="662" t="s">
        <v>5158</v>
      </c>
      <c r="H1835" s="662" t="s">
        <v>2438</v>
      </c>
      <c r="I1835" s="662" t="s">
        <v>5799</v>
      </c>
      <c r="J1835" s="662" t="s">
        <v>2466</v>
      </c>
      <c r="K1835" s="662" t="s">
        <v>1128</v>
      </c>
      <c r="L1835" s="663">
        <v>132</v>
      </c>
      <c r="M1835" s="663">
        <v>396</v>
      </c>
      <c r="N1835" s="662">
        <v>3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32</v>
      </c>
      <c r="B1836" s="662" t="s">
        <v>592</v>
      </c>
      <c r="C1836" s="662" t="s">
        <v>5111</v>
      </c>
      <c r="D1836" s="743" t="s">
        <v>7938</v>
      </c>
      <c r="E1836" s="744" t="s">
        <v>5124</v>
      </c>
      <c r="F1836" s="662" t="s">
        <v>5106</v>
      </c>
      <c r="G1836" s="662" t="s">
        <v>5384</v>
      </c>
      <c r="H1836" s="662" t="s">
        <v>593</v>
      </c>
      <c r="I1836" s="662" t="s">
        <v>1793</v>
      </c>
      <c r="J1836" s="662" t="s">
        <v>1794</v>
      </c>
      <c r="K1836" s="662" t="s">
        <v>5498</v>
      </c>
      <c r="L1836" s="663">
        <v>1937.84</v>
      </c>
      <c r="M1836" s="663">
        <v>58135.199999999997</v>
      </c>
      <c r="N1836" s="662">
        <v>30</v>
      </c>
      <c r="O1836" s="745">
        <v>9.5</v>
      </c>
      <c r="P1836" s="663">
        <v>58135.199999999997</v>
      </c>
      <c r="Q1836" s="678">
        <v>1</v>
      </c>
      <c r="R1836" s="662">
        <v>30</v>
      </c>
      <c r="S1836" s="678">
        <v>1</v>
      </c>
      <c r="T1836" s="745">
        <v>9.5</v>
      </c>
      <c r="U1836" s="701">
        <v>1</v>
      </c>
    </row>
    <row r="1837" spans="1:21" ht="14.4" customHeight="1" x14ac:dyDescent="0.3">
      <c r="A1837" s="661">
        <v>32</v>
      </c>
      <c r="B1837" s="662" t="s">
        <v>592</v>
      </c>
      <c r="C1837" s="662" t="s">
        <v>5111</v>
      </c>
      <c r="D1837" s="743" t="s">
        <v>7938</v>
      </c>
      <c r="E1837" s="744" t="s">
        <v>5124</v>
      </c>
      <c r="F1837" s="662" t="s">
        <v>5106</v>
      </c>
      <c r="G1837" s="662" t="s">
        <v>5749</v>
      </c>
      <c r="H1837" s="662" t="s">
        <v>593</v>
      </c>
      <c r="I1837" s="662" t="s">
        <v>2388</v>
      </c>
      <c r="J1837" s="662" t="s">
        <v>2389</v>
      </c>
      <c r="K1837" s="662" t="s">
        <v>2390</v>
      </c>
      <c r="L1837" s="663">
        <v>6210.27</v>
      </c>
      <c r="M1837" s="663">
        <v>6210.27</v>
      </c>
      <c r="N1837" s="662">
        <v>1</v>
      </c>
      <c r="O1837" s="745">
        <v>1</v>
      </c>
      <c r="P1837" s="663">
        <v>6210.27</v>
      </c>
      <c r="Q1837" s="678">
        <v>1</v>
      </c>
      <c r="R1837" s="662">
        <v>1</v>
      </c>
      <c r="S1837" s="678">
        <v>1</v>
      </c>
      <c r="T1837" s="745">
        <v>1</v>
      </c>
      <c r="U1837" s="701">
        <v>1</v>
      </c>
    </row>
    <row r="1838" spans="1:21" ht="14.4" customHeight="1" x14ac:dyDescent="0.3">
      <c r="A1838" s="661">
        <v>32</v>
      </c>
      <c r="B1838" s="662" t="s">
        <v>592</v>
      </c>
      <c r="C1838" s="662" t="s">
        <v>5111</v>
      </c>
      <c r="D1838" s="743" t="s">
        <v>7938</v>
      </c>
      <c r="E1838" s="744" t="s">
        <v>5124</v>
      </c>
      <c r="F1838" s="662" t="s">
        <v>5106</v>
      </c>
      <c r="G1838" s="662" t="s">
        <v>5213</v>
      </c>
      <c r="H1838" s="662" t="s">
        <v>593</v>
      </c>
      <c r="I1838" s="662" t="s">
        <v>5217</v>
      </c>
      <c r="J1838" s="662" t="s">
        <v>5215</v>
      </c>
      <c r="K1838" s="662" t="s">
        <v>1760</v>
      </c>
      <c r="L1838" s="663">
        <v>0</v>
      </c>
      <c r="M1838" s="663">
        <v>0</v>
      </c>
      <c r="N1838" s="662">
        <v>1</v>
      </c>
      <c r="O1838" s="745">
        <v>0.5</v>
      </c>
      <c r="P1838" s="663">
        <v>0</v>
      </c>
      <c r="Q1838" s="678"/>
      <c r="R1838" s="662">
        <v>1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32</v>
      </c>
      <c r="B1839" s="662" t="s">
        <v>592</v>
      </c>
      <c r="C1839" s="662" t="s">
        <v>5111</v>
      </c>
      <c r="D1839" s="743" t="s">
        <v>7938</v>
      </c>
      <c r="E1839" s="744" t="s">
        <v>5124</v>
      </c>
      <c r="F1839" s="662" t="s">
        <v>5106</v>
      </c>
      <c r="G1839" s="662" t="s">
        <v>5631</v>
      </c>
      <c r="H1839" s="662" t="s">
        <v>593</v>
      </c>
      <c r="I1839" s="662" t="s">
        <v>1233</v>
      </c>
      <c r="J1839" s="662" t="s">
        <v>1234</v>
      </c>
      <c r="K1839" s="662" t="s">
        <v>5632</v>
      </c>
      <c r="L1839" s="663">
        <v>43.76</v>
      </c>
      <c r="M1839" s="663">
        <v>43.76</v>
      </c>
      <c r="N1839" s="662">
        <v>1</v>
      </c>
      <c r="O1839" s="745">
        <v>1</v>
      </c>
      <c r="P1839" s="663">
        <v>43.76</v>
      </c>
      <c r="Q1839" s="678">
        <v>1</v>
      </c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32</v>
      </c>
      <c r="B1840" s="662" t="s">
        <v>592</v>
      </c>
      <c r="C1840" s="662" t="s">
        <v>5111</v>
      </c>
      <c r="D1840" s="743" t="s">
        <v>7938</v>
      </c>
      <c r="E1840" s="744" t="s">
        <v>5124</v>
      </c>
      <c r="F1840" s="662" t="s">
        <v>5106</v>
      </c>
      <c r="G1840" s="662" t="s">
        <v>5805</v>
      </c>
      <c r="H1840" s="662" t="s">
        <v>593</v>
      </c>
      <c r="I1840" s="662" t="s">
        <v>3494</v>
      </c>
      <c r="J1840" s="662" t="s">
        <v>5806</v>
      </c>
      <c r="K1840" s="662" t="s">
        <v>5290</v>
      </c>
      <c r="L1840" s="663">
        <v>18.809999999999999</v>
      </c>
      <c r="M1840" s="663">
        <v>18.809999999999999</v>
      </c>
      <c r="N1840" s="662">
        <v>1</v>
      </c>
      <c r="O1840" s="745">
        <v>0.5</v>
      </c>
      <c r="P1840" s="663">
        <v>18.809999999999999</v>
      </c>
      <c r="Q1840" s="678">
        <v>1</v>
      </c>
      <c r="R1840" s="662">
        <v>1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32</v>
      </c>
      <c r="B1841" s="662" t="s">
        <v>592</v>
      </c>
      <c r="C1841" s="662" t="s">
        <v>5111</v>
      </c>
      <c r="D1841" s="743" t="s">
        <v>7938</v>
      </c>
      <c r="E1841" s="744" t="s">
        <v>5124</v>
      </c>
      <c r="F1841" s="662" t="s">
        <v>5106</v>
      </c>
      <c r="G1841" s="662" t="s">
        <v>5345</v>
      </c>
      <c r="H1841" s="662" t="s">
        <v>593</v>
      </c>
      <c r="I1841" s="662" t="s">
        <v>990</v>
      </c>
      <c r="J1841" s="662" t="s">
        <v>5346</v>
      </c>
      <c r="K1841" s="662" t="s">
        <v>5347</v>
      </c>
      <c r="L1841" s="663">
        <v>23.72</v>
      </c>
      <c r="M1841" s="663">
        <v>308.36</v>
      </c>
      <c r="N1841" s="662">
        <v>13</v>
      </c>
      <c r="O1841" s="745">
        <v>2.5</v>
      </c>
      <c r="P1841" s="663">
        <v>71.16</v>
      </c>
      <c r="Q1841" s="678">
        <v>0.23076923076923075</v>
      </c>
      <c r="R1841" s="662">
        <v>3</v>
      </c>
      <c r="S1841" s="678">
        <v>0.23076923076923078</v>
      </c>
      <c r="T1841" s="745">
        <v>0.5</v>
      </c>
      <c r="U1841" s="701">
        <v>0.2</v>
      </c>
    </row>
    <row r="1842" spans="1:21" ht="14.4" customHeight="1" x14ac:dyDescent="0.3">
      <c r="A1842" s="661">
        <v>32</v>
      </c>
      <c r="B1842" s="662" t="s">
        <v>592</v>
      </c>
      <c r="C1842" s="662" t="s">
        <v>5111</v>
      </c>
      <c r="D1842" s="743" t="s">
        <v>7938</v>
      </c>
      <c r="E1842" s="744" t="s">
        <v>5124</v>
      </c>
      <c r="F1842" s="662" t="s">
        <v>5106</v>
      </c>
      <c r="G1842" s="662" t="s">
        <v>5807</v>
      </c>
      <c r="H1842" s="662" t="s">
        <v>593</v>
      </c>
      <c r="I1842" s="662" t="s">
        <v>1340</v>
      </c>
      <c r="J1842" s="662" t="s">
        <v>1341</v>
      </c>
      <c r="K1842" s="662" t="s">
        <v>5808</v>
      </c>
      <c r="L1842" s="663">
        <v>54.81</v>
      </c>
      <c r="M1842" s="663">
        <v>164.43</v>
      </c>
      <c r="N1842" s="662">
        <v>3</v>
      </c>
      <c r="O1842" s="745">
        <v>1</v>
      </c>
      <c r="P1842" s="663">
        <v>164.43</v>
      </c>
      <c r="Q1842" s="678">
        <v>1</v>
      </c>
      <c r="R1842" s="662">
        <v>3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32</v>
      </c>
      <c r="B1843" s="662" t="s">
        <v>592</v>
      </c>
      <c r="C1843" s="662" t="s">
        <v>5111</v>
      </c>
      <c r="D1843" s="743" t="s">
        <v>7938</v>
      </c>
      <c r="E1843" s="744" t="s">
        <v>5124</v>
      </c>
      <c r="F1843" s="662" t="s">
        <v>5106</v>
      </c>
      <c r="G1843" s="662" t="s">
        <v>6372</v>
      </c>
      <c r="H1843" s="662" t="s">
        <v>593</v>
      </c>
      <c r="I1843" s="662" t="s">
        <v>794</v>
      </c>
      <c r="J1843" s="662" t="s">
        <v>795</v>
      </c>
      <c r="K1843" s="662" t="s">
        <v>796</v>
      </c>
      <c r="L1843" s="663">
        <v>0</v>
      </c>
      <c r="M1843" s="663">
        <v>0</v>
      </c>
      <c r="N1843" s="662">
        <v>1</v>
      </c>
      <c r="O1843" s="745">
        <v>0.5</v>
      </c>
      <c r="P1843" s="663">
        <v>0</v>
      </c>
      <c r="Q1843" s="678"/>
      <c r="R1843" s="662">
        <v>1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32</v>
      </c>
      <c r="B1844" s="662" t="s">
        <v>592</v>
      </c>
      <c r="C1844" s="662" t="s">
        <v>5111</v>
      </c>
      <c r="D1844" s="743" t="s">
        <v>7938</v>
      </c>
      <c r="E1844" s="744" t="s">
        <v>5124</v>
      </c>
      <c r="F1844" s="662" t="s">
        <v>5106</v>
      </c>
      <c r="G1844" s="662" t="s">
        <v>5159</v>
      </c>
      <c r="H1844" s="662" t="s">
        <v>593</v>
      </c>
      <c r="I1844" s="662" t="s">
        <v>778</v>
      </c>
      <c r="J1844" s="662" t="s">
        <v>779</v>
      </c>
      <c r="K1844" s="662" t="s">
        <v>4806</v>
      </c>
      <c r="L1844" s="663">
        <v>110.28</v>
      </c>
      <c r="M1844" s="663">
        <v>2095.3200000000002</v>
      </c>
      <c r="N1844" s="662">
        <v>19</v>
      </c>
      <c r="O1844" s="745">
        <v>10</v>
      </c>
      <c r="P1844" s="663">
        <v>330.84000000000003</v>
      </c>
      <c r="Q1844" s="678">
        <v>0.15789473684210525</v>
      </c>
      <c r="R1844" s="662">
        <v>3</v>
      </c>
      <c r="S1844" s="678">
        <v>0.15789473684210525</v>
      </c>
      <c r="T1844" s="745">
        <v>3</v>
      </c>
      <c r="U1844" s="701">
        <v>0.3</v>
      </c>
    </row>
    <row r="1845" spans="1:21" ht="14.4" customHeight="1" x14ac:dyDescent="0.3">
      <c r="A1845" s="661">
        <v>32</v>
      </c>
      <c r="B1845" s="662" t="s">
        <v>592</v>
      </c>
      <c r="C1845" s="662" t="s">
        <v>5111</v>
      </c>
      <c r="D1845" s="743" t="s">
        <v>7938</v>
      </c>
      <c r="E1845" s="744" t="s">
        <v>5124</v>
      </c>
      <c r="F1845" s="662" t="s">
        <v>5106</v>
      </c>
      <c r="G1845" s="662" t="s">
        <v>5159</v>
      </c>
      <c r="H1845" s="662" t="s">
        <v>593</v>
      </c>
      <c r="I1845" s="662" t="s">
        <v>778</v>
      </c>
      <c r="J1845" s="662" t="s">
        <v>779</v>
      </c>
      <c r="K1845" s="662" t="s">
        <v>4806</v>
      </c>
      <c r="L1845" s="663">
        <v>91.11</v>
      </c>
      <c r="M1845" s="663">
        <v>273.33</v>
      </c>
      <c r="N1845" s="662">
        <v>3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32</v>
      </c>
      <c r="B1846" s="662" t="s">
        <v>592</v>
      </c>
      <c r="C1846" s="662" t="s">
        <v>5111</v>
      </c>
      <c r="D1846" s="743" t="s">
        <v>7938</v>
      </c>
      <c r="E1846" s="744" t="s">
        <v>5124</v>
      </c>
      <c r="F1846" s="662" t="s">
        <v>5106</v>
      </c>
      <c r="G1846" s="662" t="s">
        <v>5159</v>
      </c>
      <c r="H1846" s="662" t="s">
        <v>593</v>
      </c>
      <c r="I1846" s="662" t="s">
        <v>2224</v>
      </c>
      <c r="J1846" s="662" t="s">
        <v>779</v>
      </c>
      <c r="K1846" s="662" t="s">
        <v>2225</v>
      </c>
      <c r="L1846" s="663">
        <v>220.56</v>
      </c>
      <c r="M1846" s="663">
        <v>220.56</v>
      </c>
      <c r="N1846" s="662">
        <v>1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32</v>
      </c>
      <c r="B1847" s="662" t="s">
        <v>592</v>
      </c>
      <c r="C1847" s="662" t="s">
        <v>5111</v>
      </c>
      <c r="D1847" s="743" t="s">
        <v>7938</v>
      </c>
      <c r="E1847" s="744" t="s">
        <v>5124</v>
      </c>
      <c r="F1847" s="662" t="s">
        <v>5106</v>
      </c>
      <c r="G1847" s="662" t="s">
        <v>5159</v>
      </c>
      <c r="H1847" s="662" t="s">
        <v>593</v>
      </c>
      <c r="I1847" s="662" t="s">
        <v>2224</v>
      </c>
      <c r="J1847" s="662" t="s">
        <v>779</v>
      </c>
      <c r="K1847" s="662" t="s">
        <v>2225</v>
      </c>
      <c r="L1847" s="663">
        <v>182.22</v>
      </c>
      <c r="M1847" s="663">
        <v>182.22</v>
      </c>
      <c r="N1847" s="662">
        <v>1</v>
      </c>
      <c r="O1847" s="745">
        <v>1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32</v>
      </c>
      <c r="B1848" s="662" t="s">
        <v>592</v>
      </c>
      <c r="C1848" s="662" t="s">
        <v>5111</v>
      </c>
      <c r="D1848" s="743" t="s">
        <v>7938</v>
      </c>
      <c r="E1848" s="744" t="s">
        <v>5124</v>
      </c>
      <c r="F1848" s="662" t="s">
        <v>5106</v>
      </c>
      <c r="G1848" s="662" t="s">
        <v>5159</v>
      </c>
      <c r="H1848" s="662" t="s">
        <v>593</v>
      </c>
      <c r="I1848" s="662" t="s">
        <v>5812</v>
      </c>
      <c r="J1848" s="662" t="s">
        <v>779</v>
      </c>
      <c r="K1848" s="662" t="s">
        <v>4806</v>
      </c>
      <c r="L1848" s="663">
        <v>110.28</v>
      </c>
      <c r="M1848" s="663">
        <v>330.84000000000003</v>
      </c>
      <c r="N1848" s="662">
        <v>3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32</v>
      </c>
      <c r="B1849" s="662" t="s">
        <v>592</v>
      </c>
      <c r="C1849" s="662" t="s">
        <v>5111</v>
      </c>
      <c r="D1849" s="743" t="s">
        <v>7938</v>
      </c>
      <c r="E1849" s="744" t="s">
        <v>5124</v>
      </c>
      <c r="F1849" s="662" t="s">
        <v>5106</v>
      </c>
      <c r="G1849" s="662" t="s">
        <v>5220</v>
      </c>
      <c r="H1849" s="662" t="s">
        <v>593</v>
      </c>
      <c r="I1849" s="662" t="s">
        <v>1005</v>
      </c>
      <c r="J1849" s="662" t="s">
        <v>1086</v>
      </c>
      <c r="K1849" s="662" t="s">
        <v>5221</v>
      </c>
      <c r="L1849" s="663">
        <v>123.3</v>
      </c>
      <c r="M1849" s="663">
        <v>123.3</v>
      </c>
      <c r="N1849" s="662">
        <v>1</v>
      </c>
      <c r="O1849" s="745">
        <v>0.5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32</v>
      </c>
      <c r="B1850" s="662" t="s">
        <v>592</v>
      </c>
      <c r="C1850" s="662" t="s">
        <v>5111</v>
      </c>
      <c r="D1850" s="743" t="s">
        <v>7938</v>
      </c>
      <c r="E1850" s="744" t="s">
        <v>5124</v>
      </c>
      <c r="F1850" s="662" t="s">
        <v>5106</v>
      </c>
      <c r="G1850" s="662" t="s">
        <v>5160</v>
      </c>
      <c r="H1850" s="662" t="s">
        <v>593</v>
      </c>
      <c r="I1850" s="662" t="s">
        <v>3159</v>
      </c>
      <c r="J1850" s="662" t="s">
        <v>3160</v>
      </c>
      <c r="K1850" s="662" t="s">
        <v>4933</v>
      </c>
      <c r="L1850" s="663">
        <v>2991.23</v>
      </c>
      <c r="M1850" s="663">
        <v>62815.83</v>
      </c>
      <c r="N1850" s="662">
        <v>21</v>
      </c>
      <c r="O1850" s="745">
        <v>10.5</v>
      </c>
      <c r="P1850" s="663">
        <v>35894.76</v>
      </c>
      <c r="Q1850" s="678">
        <v>0.5714285714285714</v>
      </c>
      <c r="R1850" s="662">
        <v>12</v>
      </c>
      <c r="S1850" s="678">
        <v>0.5714285714285714</v>
      </c>
      <c r="T1850" s="745">
        <v>5.5</v>
      </c>
      <c r="U1850" s="701">
        <v>0.52380952380952384</v>
      </c>
    </row>
    <row r="1851" spans="1:21" ht="14.4" customHeight="1" x14ac:dyDescent="0.3">
      <c r="A1851" s="661">
        <v>32</v>
      </c>
      <c r="B1851" s="662" t="s">
        <v>592</v>
      </c>
      <c r="C1851" s="662" t="s">
        <v>5111</v>
      </c>
      <c r="D1851" s="743" t="s">
        <v>7938</v>
      </c>
      <c r="E1851" s="744" t="s">
        <v>5124</v>
      </c>
      <c r="F1851" s="662" t="s">
        <v>5106</v>
      </c>
      <c r="G1851" s="662" t="s">
        <v>5231</v>
      </c>
      <c r="H1851" s="662" t="s">
        <v>593</v>
      </c>
      <c r="I1851" s="662" t="s">
        <v>5235</v>
      </c>
      <c r="J1851" s="662" t="s">
        <v>5236</v>
      </c>
      <c r="K1851" s="662" t="s">
        <v>5237</v>
      </c>
      <c r="L1851" s="663">
        <v>0</v>
      </c>
      <c r="M1851" s="663">
        <v>0</v>
      </c>
      <c r="N1851" s="662">
        <v>2</v>
      </c>
      <c r="O1851" s="745">
        <v>0.5</v>
      </c>
      <c r="P1851" s="663"/>
      <c r="Q1851" s="678"/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32</v>
      </c>
      <c r="B1852" s="662" t="s">
        <v>592</v>
      </c>
      <c r="C1852" s="662" t="s">
        <v>5111</v>
      </c>
      <c r="D1852" s="743" t="s">
        <v>7938</v>
      </c>
      <c r="E1852" s="744" t="s">
        <v>5124</v>
      </c>
      <c r="F1852" s="662" t="s">
        <v>5106</v>
      </c>
      <c r="G1852" s="662" t="s">
        <v>5231</v>
      </c>
      <c r="H1852" s="662" t="s">
        <v>593</v>
      </c>
      <c r="I1852" s="662" t="s">
        <v>1074</v>
      </c>
      <c r="J1852" s="662" t="s">
        <v>5236</v>
      </c>
      <c r="K1852" s="662" t="s">
        <v>5238</v>
      </c>
      <c r="L1852" s="663">
        <v>63.7</v>
      </c>
      <c r="M1852" s="663">
        <v>445.9</v>
      </c>
      <c r="N1852" s="662">
        <v>7</v>
      </c>
      <c r="O1852" s="745">
        <v>4.5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32</v>
      </c>
      <c r="B1853" s="662" t="s">
        <v>592</v>
      </c>
      <c r="C1853" s="662" t="s">
        <v>5111</v>
      </c>
      <c r="D1853" s="743" t="s">
        <v>7938</v>
      </c>
      <c r="E1853" s="744" t="s">
        <v>5124</v>
      </c>
      <c r="F1853" s="662" t="s">
        <v>5106</v>
      </c>
      <c r="G1853" s="662" t="s">
        <v>5532</v>
      </c>
      <c r="H1853" s="662" t="s">
        <v>2438</v>
      </c>
      <c r="I1853" s="662" t="s">
        <v>4147</v>
      </c>
      <c r="J1853" s="662" t="s">
        <v>4148</v>
      </c>
      <c r="K1853" s="662" t="s">
        <v>4149</v>
      </c>
      <c r="L1853" s="663">
        <v>848.49</v>
      </c>
      <c r="M1853" s="663">
        <v>1696.98</v>
      </c>
      <c r="N1853" s="662">
        <v>2</v>
      </c>
      <c r="O1853" s="745">
        <v>1.5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32</v>
      </c>
      <c r="B1854" s="662" t="s">
        <v>592</v>
      </c>
      <c r="C1854" s="662" t="s">
        <v>5111</v>
      </c>
      <c r="D1854" s="743" t="s">
        <v>7938</v>
      </c>
      <c r="E1854" s="744" t="s">
        <v>5124</v>
      </c>
      <c r="F1854" s="662" t="s">
        <v>5106</v>
      </c>
      <c r="G1854" s="662" t="s">
        <v>6108</v>
      </c>
      <c r="H1854" s="662" t="s">
        <v>593</v>
      </c>
      <c r="I1854" s="662" t="s">
        <v>6373</v>
      </c>
      <c r="J1854" s="662" t="s">
        <v>6374</v>
      </c>
      <c r="K1854" s="662" t="s">
        <v>6375</v>
      </c>
      <c r="L1854" s="663">
        <v>0</v>
      </c>
      <c r="M1854" s="663">
        <v>0</v>
      </c>
      <c r="N1854" s="662">
        <v>2</v>
      </c>
      <c r="O1854" s="745">
        <v>0.5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32</v>
      </c>
      <c r="B1855" s="662" t="s">
        <v>592</v>
      </c>
      <c r="C1855" s="662" t="s">
        <v>5111</v>
      </c>
      <c r="D1855" s="743" t="s">
        <v>7938</v>
      </c>
      <c r="E1855" s="744" t="s">
        <v>5124</v>
      </c>
      <c r="F1855" s="662" t="s">
        <v>5106</v>
      </c>
      <c r="G1855" s="662" t="s">
        <v>6108</v>
      </c>
      <c r="H1855" s="662" t="s">
        <v>593</v>
      </c>
      <c r="I1855" s="662" t="s">
        <v>1375</v>
      </c>
      <c r="J1855" s="662" t="s">
        <v>1376</v>
      </c>
      <c r="K1855" s="662" t="s">
        <v>6109</v>
      </c>
      <c r="L1855" s="663">
        <v>90</v>
      </c>
      <c r="M1855" s="663">
        <v>90</v>
      </c>
      <c r="N1855" s="662">
        <v>1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32</v>
      </c>
      <c r="B1856" s="662" t="s">
        <v>592</v>
      </c>
      <c r="C1856" s="662" t="s">
        <v>5111</v>
      </c>
      <c r="D1856" s="743" t="s">
        <v>7938</v>
      </c>
      <c r="E1856" s="744" t="s">
        <v>5124</v>
      </c>
      <c r="F1856" s="662" t="s">
        <v>5106</v>
      </c>
      <c r="G1856" s="662" t="s">
        <v>5239</v>
      </c>
      <c r="H1856" s="662" t="s">
        <v>593</v>
      </c>
      <c r="I1856" s="662" t="s">
        <v>1441</v>
      </c>
      <c r="J1856" s="662" t="s">
        <v>1442</v>
      </c>
      <c r="K1856" s="662" t="s">
        <v>1443</v>
      </c>
      <c r="L1856" s="663">
        <v>0</v>
      </c>
      <c r="M1856" s="663">
        <v>0</v>
      </c>
      <c r="N1856" s="662">
        <v>6</v>
      </c>
      <c r="O1856" s="745">
        <v>1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32</v>
      </c>
      <c r="B1857" s="662" t="s">
        <v>592</v>
      </c>
      <c r="C1857" s="662" t="s">
        <v>5111</v>
      </c>
      <c r="D1857" s="743" t="s">
        <v>7938</v>
      </c>
      <c r="E1857" s="744" t="s">
        <v>5124</v>
      </c>
      <c r="F1857" s="662" t="s">
        <v>5106</v>
      </c>
      <c r="G1857" s="662" t="s">
        <v>5239</v>
      </c>
      <c r="H1857" s="662" t="s">
        <v>593</v>
      </c>
      <c r="I1857" s="662" t="s">
        <v>963</v>
      </c>
      <c r="J1857" s="662" t="s">
        <v>964</v>
      </c>
      <c r="K1857" s="662" t="s">
        <v>5240</v>
      </c>
      <c r="L1857" s="663">
        <v>156.77000000000001</v>
      </c>
      <c r="M1857" s="663">
        <v>470.31000000000006</v>
      </c>
      <c r="N1857" s="662">
        <v>3</v>
      </c>
      <c r="O1857" s="745">
        <v>1</v>
      </c>
      <c r="P1857" s="663">
        <v>470.31000000000006</v>
      </c>
      <c r="Q1857" s="678">
        <v>1</v>
      </c>
      <c r="R1857" s="662">
        <v>3</v>
      </c>
      <c r="S1857" s="678">
        <v>1</v>
      </c>
      <c r="T1857" s="745">
        <v>1</v>
      </c>
      <c r="U1857" s="701">
        <v>1</v>
      </c>
    </row>
    <row r="1858" spans="1:21" ht="14.4" customHeight="1" x14ac:dyDescent="0.3">
      <c r="A1858" s="661">
        <v>32</v>
      </c>
      <c r="B1858" s="662" t="s">
        <v>592</v>
      </c>
      <c r="C1858" s="662" t="s">
        <v>5111</v>
      </c>
      <c r="D1858" s="743" t="s">
        <v>7938</v>
      </c>
      <c r="E1858" s="744" t="s">
        <v>5124</v>
      </c>
      <c r="F1858" s="662" t="s">
        <v>5106</v>
      </c>
      <c r="G1858" s="662" t="s">
        <v>5239</v>
      </c>
      <c r="H1858" s="662" t="s">
        <v>593</v>
      </c>
      <c r="I1858" s="662" t="s">
        <v>963</v>
      </c>
      <c r="J1858" s="662" t="s">
        <v>964</v>
      </c>
      <c r="K1858" s="662" t="s">
        <v>5240</v>
      </c>
      <c r="L1858" s="663">
        <v>107.27</v>
      </c>
      <c r="M1858" s="663">
        <v>1287.24</v>
      </c>
      <c r="N1858" s="662">
        <v>12</v>
      </c>
      <c r="O1858" s="745">
        <v>2</v>
      </c>
      <c r="P1858" s="663">
        <v>321.81</v>
      </c>
      <c r="Q1858" s="678">
        <v>0.25</v>
      </c>
      <c r="R1858" s="662">
        <v>3</v>
      </c>
      <c r="S1858" s="678">
        <v>0.25</v>
      </c>
      <c r="T1858" s="745">
        <v>0.5</v>
      </c>
      <c r="U1858" s="701">
        <v>0.25</v>
      </c>
    </row>
    <row r="1859" spans="1:21" ht="14.4" customHeight="1" x14ac:dyDescent="0.3">
      <c r="A1859" s="661">
        <v>32</v>
      </c>
      <c r="B1859" s="662" t="s">
        <v>592</v>
      </c>
      <c r="C1859" s="662" t="s">
        <v>5111</v>
      </c>
      <c r="D1859" s="743" t="s">
        <v>7938</v>
      </c>
      <c r="E1859" s="744" t="s">
        <v>5124</v>
      </c>
      <c r="F1859" s="662" t="s">
        <v>5106</v>
      </c>
      <c r="G1859" s="662" t="s">
        <v>5239</v>
      </c>
      <c r="H1859" s="662" t="s">
        <v>593</v>
      </c>
      <c r="I1859" s="662" t="s">
        <v>5829</v>
      </c>
      <c r="J1859" s="662" t="s">
        <v>964</v>
      </c>
      <c r="K1859" s="662" t="s">
        <v>5240</v>
      </c>
      <c r="L1859" s="663">
        <v>107.27</v>
      </c>
      <c r="M1859" s="663">
        <v>536.35</v>
      </c>
      <c r="N1859" s="662">
        <v>5</v>
      </c>
      <c r="O1859" s="745">
        <v>1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32</v>
      </c>
      <c r="B1860" s="662" t="s">
        <v>592</v>
      </c>
      <c r="C1860" s="662" t="s">
        <v>5111</v>
      </c>
      <c r="D1860" s="743" t="s">
        <v>7938</v>
      </c>
      <c r="E1860" s="744" t="s">
        <v>5124</v>
      </c>
      <c r="F1860" s="662" t="s">
        <v>5106</v>
      </c>
      <c r="G1860" s="662" t="s">
        <v>6110</v>
      </c>
      <c r="H1860" s="662" t="s">
        <v>593</v>
      </c>
      <c r="I1860" s="662" t="s">
        <v>1048</v>
      </c>
      <c r="J1860" s="662" t="s">
        <v>1049</v>
      </c>
      <c r="K1860" s="662" t="s">
        <v>999</v>
      </c>
      <c r="L1860" s="663">
        <v>32.270000000000003</v>
      </c>
      <c r="M1860" s="663">
        <v>129.08000000000001</v>
      </c>
      <c r="N1860" s="662">
        <v>4</v>
      </c>
      <c r="O1860" s="745">
        <v>1.5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32</v>
      </c>
      <c r="B1861" s="662" t="s">
        <v>592</v>
      </c>
      <c r="C1861" s="662" t="s">
        <v>5111</v>
      </c>
      <c r="D1861" s="743" t="s">
        <v>7938</v>
      </c>
      <c r="E1861" s="744" t="s">
        <v>5124</v>
      </c>
      <c r="F1861" s="662" t="s">
        <v>5106</v>
      </c>
      <c r="G1861" s="662" t="s">
        <v>6110</v>
      </c>
      <c r="H1861" s="662" t="s">
        <v>593</v>
      </c>
      <c r="I1861" s="662" t="s">
        <v>1048</v>
      </c>
      <c r="J1861" s="662" t="s">
        <v>1049</v>
      </c>
      <c r="K1861" s="662" t="s">
        <v>999</v>
      </c>
      <c r="L1861" s="663">
        <v>50.64</v>
      </c>
      <c r="M1861" s="663">
        <v>50.64</v>
      </c>
      <c r="N1861" s="662">
        <v>1</v>
      </c>
      <c r="O1861" s="745">
        <v>0.5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32</v>
      </c>
      <c r="B1862" s="662" t="s">
        <v>592</v>
      </c>
      <c r="C1862" s="662" t="s">
        <v>5111</v>
      </c>
      <c r="D1862" s="743" t="s">
        <v>7938</v>
      </c>
      <c r="E1862" s="744" t="s">
        <v>5124</v>
      </c>
      <c r="F1862" s="662" t="s">
        <v>5106</v>
      </c>
      <c r="G1862" s="662" t="s">
        <v>6110</v>
      </c>
      <c r="H1862" s="662" t="s">
        <v>593</v>
      </c>
      <c r="I1862" s="662" t="s">
        <v>6111</v>
      </c>
      <c r="J1862" s="662" t="s">
        <v>1049</v>
      </c>
      <c r="K1862" s="662" t="s">
        <v>3586</v>
      </c>
      <c r="L1862" s="663">
        <v>0</v>
      </c>
      <c r="M1862" s="663">
        <v>0</v>
      </c>
      <c r="N1862" s="662">
        <v>2</v>
      </c>
      <c r="O1862" s="745">
        <v>2</v>
      </c>
      <c r="P1862" s="663"/>
      <c r="Q1862" s="678"/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32</v>
      </c>
      <c r="B1863" s="662" t="s">
        <v>592</v>
      </c>
      <c r="C1863" s="662" t="s">
        <v>5111</v>
      </c>
      <c r="D1863" s="743" t="s">
        <v>7938</v>
      </c>
      <c r="E1863" s="744" t="s">
        <v>5124</v>
      </c>
      <c r="F1863" s="662" t="s">
        <v>5106</v>
      </c>
      <c r="G1863" s="662" t="s">
        <v>5244</v>
      </c>
      <c r="H1863" s="662" t="s">
        <v>593</v>
      </c>
      <c r="I1863" s="662" t="s">
        <v>1283</v>
      </c>
      <c r="J1863" s="662" t="s">
        <v>1284</v>
      </c>
      <c r="K1863" s="662" t="s">
        <v>5245</v>
      </c>
      <c r="L1863" s="663">
        <v>420.07</v>
      </c>
      <c r="M1863" s="663">
        <v>19323.219999999994</v>
      </c>
      <c r="N1863" s="662">
        <v>46</v>
      </c>
      <c r="O1863" s="745">
        <v>33.5</v>
      </c>
      <c r="P1863" s="663">
        <v>11761.959999999995</v>
      </c>
      <c r="Q1863" s="678">
        <v>0.60869565217391297</v>
      </c>
      <c r="R1863" s="662">
        <v>28</v>
      </c>
      <c r="S1863" s="678">
        <v>0.60869565217391308</v>
      </c>
      <c r="T1863" s="745">
        <v>18.5</v>
      </c>
      <c r="U1863" s="701">
        <v>0.55223880597014929</v>
      </c>
    </row>
    <row r="1864" spans="1:21" ht="14.4" customHeight="1" x14ac:dyDescent="0.3">
      <c r="A1864" s="661">
        <v>32</v>
      </c>
      <c r="B1864" s="662" t="s">
        <v>592</v>
      </c>
      <c r="C1864" s="662" t="s">
        <v>5111</v>
      </c>
      <c r="D1864" s="743" t="s">
        <v>7938</v>
      </c>
      <c r="E1864" s="744" t="s">
        <v>5124</v>
      </c>
      <c r="F1864" s="662" t="s">
        <v>5106</v>
      </c>
      <c r="G1864" s="662" t="s">
        <v>5426</v>
      </c>
      <c r="H1864" s="662" t="s">
        <v>593</v>
      </c>
      <c r="I1864" s="662" t="s">
        <v>5427</v>
      </c>
      <c r="J1864" s="662" t="s">
        <v>2343</v>
      </c>
      <c r="K1864" s="662" t="s">
        <v>2344</v>
      </c>
      <c r="L1864" s="663">
        <v>1860.93</v>
      </c>
      <c r="M1864" s="663">
        <v>1860.93</v>
      </c>
      <c r="N1864" s="662">
        <v>1</v>
      </c>
      <c r="O1864" s="745">
        <v>1</v>
      </c>
      <c r="P1864" s="663">
        <v>1860.93</v>
      </c>
      <c r="Q1864" s="678">
        <v>1</v>
      </c>
      <c r="R1864" s="662">
        <v>1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32</v>
      </c>
      <c r="B1865" s="662" t="s">
        <v>592</v>
      </c>
      <c r="C1865" s="662" t="s">
        <v>5111</v>
      </c>
      <c r="D1865" s="743" t="s">
        <v>7938</v>
      </c>
      <c r="E1865" s="744" t="s">
        <v>5124</v>
      </c>
      <c r="F1865" s="662" t="s">
        <v>5106</v>
      </c>
      <c r="G1865" s="662" t="s">
        <v>5166</v>
      </c>
      <c r="H1865" s="662" t="s">
        <v>593</v>
      </c>
      <c r="I1865" s="662" t="s">
        <v>1138</v>
      </c>
      <c r="J1865" s="662" t="s">
        <v>1139</v>
      </c>
      <c r="K1865" s="662" t="s">
        <v>1140</v>
      </c>
      <c r="L1865" s="663">
        <v>33</v>
      </c>
      <c r="M1865" s="663">
        <v>396</v>
      </c>
      <c r="N1865" s="662">
        <v>12</v>
      </c>
      <c r="O1865" s="745">
        <v>4</v>
      </c>
      <c r="P1865" s="663">
        <v>396</v>
      </c>
      <c r="Q1865" s="678">
        <v>1</v>
      </c>
      <c r="R1865" s="662">
        <v>12</v>
      </c>
      <c r="S1865" s="678">
        <v>1</v>
      </c>
      <c r="T1865" s="745">
        <v>4</v>
      </c>
      <c r="U1865" s="701">
        <v>1</v>
      </c>
    </row>
    <row r="1866" spans="1:21" ht="14.4" customHeight="1" x14ac:dyDescent="0.3">
      <c r="A1866" s="661">
        <v>32</v>
      </c>
      <c r="B1866" s="662" t="s">
        <v>592</v>
      </c>
      <c r="C1866" s="662" t="s">
        <v>5111</v>
      </c>
      <c r="D1866" s="743" t="s">
        <v>7938</v>
      </c>
      <c r="E1866" s="744" t="s">
        <v>5124</v>
      </c>
      <c r="F1866" s="662" t="s">
        <v>5106</v>
      </c>
      <c r="G1866" s="662" t="s">
        <v>5428</v>
      </c>
      <c r="H1866" s="662" t="s">
        <v>593</v>
      </c>
      <c r="I1866" s="662" t="s">
        <v>6113</v>
      </c>
      <c r="J1866" s="662" t="s">
        <v>5838</v>
      </c>
      <c r="K1866" s="662" t="s">
        <v>1159</v>
      </c>
      <c r="L1866" s="663">
        <v>0</v>
      </c>
      <c r="M1866" s="663">
        <v>0</v>
      </c>
      <c r="N1866" s="662">
        <v>1</v>
      </c>
      <c r="O1866" s="745">
        <v>1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32</v>
      </c>
      <c r="B1867" s="662" t="s">
        <v>592</v>
      </c>
      <c r="C1867" s="662" t="s">
        <v>5111</v>
      </c>
      <c r="D1867" s="743" t="s">
        <v>7938</v>
      </c>
      <c r="E1867" s="744" t="s">
        <v>5124</v>
      </c>
      <c r="F1867" s="662" t="s">
        <v>5106</v>
      </c>
      <c r="G1867" s="662" t="s">
        <v>5428</v>
      </c>
      <c r="H1867" s="662" t="s">
        <v>593</v>
      </c>
      <c r="I1867" s="662" t="s">
        <v>6376</v>
      </c>
      <c r="J1867" s="662" t="s">
        <v>5838</v>
      </c>
      <c r="K1867" s="662" t="s">
        <v>1156</v>
      </c>
      <c r="L1867" s="663">
        <v>0</v>
      </c>
      <c r="M1867" s="663">
        <v>0</v>
      </c>
      <c r="N1867" s="662">
        <v>1</v>
      </c>
      <c r="O1867" s="745">
        <v>1</v>
      </c>
      <c r="P1867" s="663"/>
      <c r="Q1867" s="678"/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32</v>
      </c>
      <c r="B1868" s="662" t="s">
        <v>592</v>
      </c>
      <c r="C1868" s="662" t="s">
        <v>5111</v>
      </c>
      <c r="D1868" s="743" t="s">
        <v>7938</v>
      </c>
      <c r="E1868" s="744" t="s">
        <v>5124</v>
      </c>
      <c r="F1868" s="662" t="s">
        <v>5106</v>
      </c>
      <c r="G1868" s="662" t="s">
        <v>6114</v>
      </c>
      <c r="H1868" s="662" t="s">
        <v>593</v>
      </c>
      <c r="I1868" s="662" t="s">
        <v>3527</v>
      </c>
      <c r="J1868" s="662" t="s">
        <v>3528</v>
      </c>
      <c r="K1868" s="662" t="s">
        <v>4828</v>
      </c>
      <c r="L1868" s="663">
        <v>0</v>
      </c>
      <c r="M1868" s="663">
        <v>0</v>
      </c>
      <c r="N1868" s="662">
        <v>7</v>
      </c>
      <c r="O1868" s="745">
        <v>3.5</v>
      </c>
      <c r="P1868" s="663">
        <v>0</v>
      </c>
      <c r="Q1868" s="678"/>
      <c r="R1868" s="662">
        <v>7</v>
      </c>
      <c r="S1868" s="678">
        <v>1</v>
      </c>
      <c r="T1868" s="745">
        <v>3.5</v>
      </c>
      <c r="U1868" s="701">
        <v>1</v>
      </c>
    </row>
    <row r="1869" spans="1:21" ht="14.4" customHeight="1" x14ac:dyDescent="0.3">
      <c r="A1869" s="661">
        <v>32</v>
      </c>
      <c r="B1869" s="662" t="s">
        <v>592</v>
      </c>
      <c r="C1869" s="662" t="s">
        <v>5111</v>
      </c>
      <c r="D1869" s="743" t="s">
        <v>7938</v>
      </c>
      <c r="E1869" s="744" t="s">
        <v>5124</v>
      </c>
      <c r="F1869" s="662" t="s">
        <v>5106</v>
      </c>
      <c r="G1869" s="662" t="s">
        <v>5840</v>
      </c>
      <c r="H1869" s="662" t="s">
        <v>593</v>
      </c>
      <c r="I1869" s="662" t="s">
        <v>6377</v>
      </c>
      <c r="J1869" s="662" t="s">
        <v>6378</v>
      </c>
      <c r="K1869" s="662" t="s">
        <v>6379</v>
      </c>
      <c r="L1869" s="663">
        <v>0</v>
      </c>
      <c r="M1869" s="663">
        <v>0</v>
      </c>
      <c r="N1869" s="662">
        <v>1</v>
      </c>
      <c r="O1869" s="745">
        <v>0.5</v>
      </c>
      <c r="P1869" s="663"/>
      <c r="Q1869" s="678"/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32</v>
      </c>
      <c r="B1870" s="662" t="s">
        <v>592</v>
      </c>
      <c r="C1870" s="662" t="s">
        <v>5111</v>
      </c>
      <c r="D1870" s="743" t="s">
        <v>7938</v>
      </c>
      <c r="E1870" s="744" t="s">
        <v>5124</v>
      </c>
      <c r="F1870" s="662" t="s">
        <v>5106</v>
      </c>
      <c r="G1870" s="662" t="s">
        <v>5840</v>
      </c>
      <c r="H1870" s="662" t="s">
        <v>593</v>
      </c>
      <c r="I1870" s="662" t="s">
        <v>6380</v>
      </c>
      <c r="J1870" s="662" t="s">
        <v>6381</v>
      </c>
      <c r="K1870" s="662" t="s">
        <v>5181</v>
      </c>
      <c r="L1870" s="663">
        <v>25.81</v>
      </c>
      <c r="M1870" s="663">
        <v>51.62</v>
      </c>
      <c r="N1870" s="662">
        <v>2</v>
      </c>
      <c r="O1870" s="745">
        <v>1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32</v>
      </c>
      <c r="B1871" s="662" t="s">
        <v>592</v>
      </c>
      <c r="C1871" s="662" t="s">
        <v>5111</v>
      </c>
      <c r="D1871" s="743" t="s">
        <v>7938</v>
      </c>
      <c r="E1871" s="744" t="s">
        <v>5124</v>
      </c>
      <c r="F1871" s="662" t="s">
        <v>5106</v>
      </c>
      <c r="G1871" s="662" t="s">
        <v>5849</v>
      </c>
      <c r="H1871" s="662" t="s">
        <v>593</v>
      </c>
      <c r="I1871" s="662" t="s">
        <v>1237</v>
      </c>
      <c r="J1871" s="662" t="s">
        <v>1238</v>
      </c>
      <c r="K1871" s="662" t="s">
        <v>5850</v>
      </c>
      <c r="L1871" s="663">
        <v>0</v>
      </c>
      <c r="M1871" s="663">
        <v>0</v>
      </c>
      <c r="N1871" s="662">
        <v>1</v>
      </c>
      <c r="O1871" s="745">
        <v>0.5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32</v>
      </c>
      <c r="B1872" s="662" t="s">
        <v>592</v>
      </c>
      <c r="C1872" s="662" t="s">
        <v>5111</v>
      </c>
      <c r="D1872" s="743" t="s">
        <v>7938</v>
      </c>
      <c r="E1872" s="744" t="s">
        <v>5124</v>
      </c>
      <c r="F1872" s="662" t="s">
        <v>5106</v>
      </c>
      <c r="G1872" s="662" t="s">
        <v>6382</v>
      </c>
      <c r="H1872" s="662" t="s">
        <v>593</v>
      </c>
      <c r="I1872" s="662" t="s">
        <v>6383</v>
      </c>
      <c r="J1872" s="662" t="s">
        <v>6384</v>
      </c>
      <c r="K1872" s="662" t="s">
        <v>6385</v>
      </c>
      <c r="L1872" s="663">
        <v>0</v>
      </c>
      <c r="M1872" s="663">
        <v>0</v>
      </c>
      <c r="N1872" s="662">
        <v>2</v>
      </c>
      <c r="O1872" s="745">
        <v>1</v>
      </c>
      <c r="P1872" s="663"/>
      <c r="Q1872" s="678"/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32</v>
      </c>
      <c r="B1873" s="662" t="s">
        <v>592</v>
      </c>
      <c r="C1873" s="662" t="s">
        <v>5111</v>
      </c>
      <c r="D1873" s="743" t="s">
        <v>7938</v>
      </c>
      <c r="E1873" s="744" t="s">
        <v>5124</v>
      </c>
      <c r="F1873" s="662" t="s">
        <v>5106</v>
      </c>
      <c r="G1873" s="662" t="s">
        <v>5262</v>
      </c>
      <c r="H1873" s="662" t="s">
        <v>593</v>
      </c>
      <c r="I1873" s="662" t="s">
        <v>6250</v>
      </c>
      <c r="J1873" s="662" t="s">
        <v>6251</v>
      </c>
      <c r="K1873" s="662" t="s">
        <v>5748</v>
      </c>
      <c r="L1873" s="663">
        <v>49.38</v>
      </c>
      <c r="M1873" s="663">
        <v>98.76</v>
      </c>
      <c r="N1873" s="662">
        <v>2</v>
      </c>
      <c r="O1873" s="745">
        <v>0.5</v>
      </c>
      <c r="P1873" s="663">
        <v>98.76</v>
      </c>
      <c r="Q1873" s="678">
        <v>1</v>
      </c>
      <c r="R1873" s="662">
        <v>2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32</v>
      </c>
      <c r="B1874" s="662" t="s">
        <v>592</v>
      </c>
      <c r="C1874" s="662" t="s">
        <v>5111</v>
      </c>
      <c r="D1874" s="743" t="s">
        <v>7938</v>
      </c>
      <c r="E1874" s="744" t="s">
        <v>5124</v>
      </c>
      <c r="F1874" s="662" t="s">
        <v>5106</v>
      </c>
      <c r="G1874" s="662" t="s">
        <v>5262</v>
      </c>
      <c r="H1874" s="662" t="s">
        <v>593</v>
      </c>
      <c r="I1874" s="662" t="s">
        <v>3048</v>
      </c>
      <c r="J1874" s="662" t="s">
        <v>2942</v>
      </c>
      <c r="K1874" s="662" t="s">
        <v>2911</v>
      </c>
      <c r="L1874" s="663">
        <v>98.75</v>
      </c>
      <c r="M1874" s="663">
        <v>98.75</v>
      </c>
      <c r="N1874" s="662">
        <v>1</v>
      </c>
      <c r="O1874" s="745">
        <v>0.5</v>
      </c>
      <c r="P1874" s="663">
        <v>98.75</v>
      </c>
      <c r="Q1874" s="678">
        <v>1</v>
      </c>
      <c r="R1874" s="662">
        <v>1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32</v>
      </c>
      <c r="B1875" s="662" t="s">
        <v>592</v>
      </c>
      <c r="C1875" s="662" t="s">
        <v>5111</v>
      </c>
      <c r="D1875" s="743" t="s">
        <v>7938</v>
      </c>
      <c r="E1875" s="744" t="s">
        <v>5124</v>
      </c>
      <c r="F1875" s="662" t="s">
        <v>5106</v>
      </c>
      <c r="G1875" s="662" t="s">
        <v>5862</v>
      </c>
      <c r="H1875" s="662" t="s">
        <v>2438</v>
      </c>
      <c r="I1875" s="662" t="s">
        <v>5863</v>
      </c>
      <c r="J1875" s="662" t="s">
        <v>5864</v>
      </c>
      <c r="K1875" s="662" t="s">
        <v>5865</v>
      </c>
      <c r="L1875" s="663">
        <v>186.87</v>
      </c>
      <c r="M1875" s="663">
        <v>747.48</v>
      </c>
      <c r="N1875" s="662">
        <v>4</v>
      </c>
      <c r="O1875" s="745">
        <v>2.5</v>
      </c>
      <c r="P1875" s="663">
        <v>560.61</v>
      </c>
      <c r="Q1875" s="678">
        <v>0.75</v>
      </c>
      <c r="R1875" s="662">
        <v>3</v>
      </c>
      <c r="S1875" s="678">
        <v>0.75</v>
      </c>
      <c r="T1875" s="745">
        <v>2</v>
      </c>
      <c r="U1875" s="701">
        <v>0.8</v>
      </c>
    </row>
    <row r="1876" spans="1:21" ht="14.4" customHeight="1" x14ac:dyDescent="0.3">
      <c r="A1876" s="661">
        <v>32</v>
      </c>
      <c r="B1876" s="662" t="s">
        <v>592</v>
      </c>
      <c r="C1876" s="662" t="s">
        <v>5111</v>
      </c>
      <c r="D1876" s="743" t="s">
        <v>7938</v>
      </c>
      <c r="E1876" s="744" t="s">
        <v>5124</v>
      </c>
      <c r="F1876" s="662" t="s">
        <v>5106</v>
      </c>
      <c r="G1876" s="662" t="s">
        <v>5866</v>
      </c>
      <c r="H1876" s="662" t="s">
        <v>593</v>
      </c>
      <c r="I1876" s="662" t="s">
        <v>1811</v>
      </c>
      <c r="J1876" s="662" t="s">
        <v>1812</v>
      </c>
      <c r="K1876" s="662" t="s">
        <v>5867</v>
      </c>
      <c r="L1876" s="663">
        <v>0</v>
      </c>
      <c r="M1876" s="663">
        <v>0</v>
      </c>
      <c r="N1876" s="662">
        <v>3</v>
      </c>
      <c r="O1876" s="745">
        <v>1</v>
      </c>
      <c r="P1876" s="663"/>
      <c r="Q1876" s="678"/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32</v>
      </c>
      <c r="B1877" s="662" t="s">
        <v>592</v>
      </c>
      <c r="C1877" s="662" t="s">
        <v>5111</v>
      </c>
      <c r="D1877" s="743" t="s">
        <v>7938</v>
      </c>
      <c r="E1877" s="744" t="s">
        <v>5124</v>
      </c>
      <c r="F1877" s="662" t="s">
        <v>5106</v>
      </c>
      <c r="G1877" s="662" t="s">
        <v>5870</v>
      </c>
      <c r="H1877" s="662" t="s">
        <v>593</v>
      </c>
      <c r="I1877" s="662" t="s">
        <v>4398</v>
      </c>
      <c r="J1877" s="662" t="s">
        <v>4399</v>
      </c>
      <c r="K1877" s="662" t="s">
        <v>5871</v>
      </c>
      <c r="L1877" s="663">
        <v>77.14</v>
      </c>
      <c r="M1877" s="663">
        <v>231.42000000000002</v>
      </c>
      <c r="N1877" s="662">
        <v>3</v>
      </c>
      <c r="O1877" s="745">
        <v>1</v>
      </c>
      <c r="P1877" s="663">
        <v>231.42000000000002</v>
      </c>
      <c r="Q1877" s="678">
        <v>1</v>
      </c>
      <c r="R1877" s="662">
        <v>3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32</v>
      </c>
      <c r="B1878" s="662" t="s">
        <v>592</v>
      </c>
      <c r="C1878" s="662" t="s">
        <v>5111</v>
      </c>
      <c r="D1878" s="743" t="s">
        <v>7938</v>
      </c>
      <c r="E1878" s="744" t="s">
        <v>5124</v>
      </c>
      <c r="F1878" s="662" t="s">
        <v>5106</v>
      </c>
      <c r="G1878" s="662" t="s">
        <v>5727</v>
      </c>
      <c r="H1878" s="662" t="s">
        <v>593</v>
      </c>
      <c r="I1878" s="662" t="s">
        <v>692</v>
      </c>
      <c r="J1878" s="662" t="s">
        <v>5728</v>
      </c>
      <c r="K1878" s="662" t="s">
        <v>5729</v>
      </c>
      <c r="L1878" s="663">
        <v>44.59</v>
      </c>
      <c r="M1878" s="663">
        <v>89.18</v>
      </c>
      <c r="N1878" s="662">
        <v>2</v>
      </c>
      <c r="O1878" s="745">
        <v>0.5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32</v>
      </c>
      <c r="B1879" s="662" t="s">
        <v>592</v>
      </c>
      <c r="C1879" s="662" t="s">
        <v>5111</v>
      </c>
      <c r="D1879" s="743" t="s">
        <v>7938</v>
      </c>
      <c r="E1879" s="744" t="s">
        <v>5124</v>
      </c>
      <c r="F1879" s="662" t="s">
        <v>5106</v>
      </c>
      <c r="G1879" s="662" t="s">
        <v>5394</v>
      </c>
      <c r="H1879" s="662" t="s">
        <v>593</v>
      </c>
      <c r="I1879" s="662" t="s">
        <v>5650</v>
      </c>
      <c r="J1879" s="662" t="s">
        <v>5396</v>
      </c>
      <c r="K1879" s="662" t="s">
        <v>2452</v>
      </c>
      <c r="L1879" s="663">
        <v>0</v>
      </c>
      <c r="M1879" s="663">
        <v>0</v>
      </c>
      <c r="N1879" s="662">
        <v>3</v>
      </c>
      <c r="O1879" s="745">
        <v>1</v>
      </c>
      <c r="P1879" s="663">
        <v>0</v>
      </c>
      <c r="Q1879" s="678"/>
      <c r="R1879" s="662">
        <v>3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32</v>
      </c>
      <c r="B1880" s="662" t="s">
        <v>592</v>
      </c>
      <c r="C1880" s="662" t="s">
        <v>5111</v>
      </c>
      <c r="D1880" s="743" t="s">
        <v>7938</v>
      </c>
      <c r="E1880" s="744" t="s">
        <v>5124</v>
      </c>
      <c r="F1880" s="662" t="s">
        <v>5106</v>
      </c>
      <c r="G1880" s="662" t="s">
        <v>5394</v>
      </c>
      <c r="H1880" s="662" t="s">
        <v>593</v>
      </c>
      <c r="I1880" s="662" t="s">
        <v>5436</v>
      </c>
      <c r="J1880" s="662" t="s">
        <v>1178</v>
      </c>
      <c r="K1880" s="662" t="s">
        <v>3525</v>
      </c>
      <c r="L1880" s="663">
        <v>26.37</v>
      </c>
      <c r="M1880" s="663">
        <v>79.11</v>
      </c>
      <c r="N1880" s="662">
        <v>3</v>
      </c>
      <c r="O1880" s="745">
        <v>2.5</v>
      </c>
      <c r="P1880" s="663">
        <v>26.37</v>
      </c>
      <c r="Q1880" s="678">
        <v>0.33333333333333337</v>
      </c>
      <c r="R1880" s="662">
        <v>1</v>
      </c>
      <c r="S1880" s="678">
        <v>0.33333333333333331</v>
      </c>
      <c r="T1880" s="745">
        <v>1</v>
      </c>
      <c r="U1880" s="701">
        <v>0.4</v>
      </c>
    </row>
    <row r="1881" spans="1:21" ht="14.4" customHeight="1" x14ac:dyDescent="0.3">
      <c r="A1881" s="661">
        <v>32</v>
      </c>
      <c r="B1881" s="662" t="s">
        <v>592</v>
      </c>
      <c r="C1881" s="662" t="s">
        <v>5111</v>
      </c>
      <c r="D1881" s="743" t="s">
        <v>7938</v>
      </c>
      <c r="E1881" s="744" t="s">
        <v>5124</v>
      </c>
      <c r="F1881" s="662" t="s">
        <v>5106</v>
      </c>
      <c r="G1881" s="662" t="s">
        <v>5394</v>
      </c>
      <c r="H1881" s="662" t="s">
        <v>593</v>
      </c>
      <c r="I1881" s="662" t="s">
        <v>3585</v>
      </c>
      <c r="J1881" s="662" t="s">
        <v>1178</v>
      </c>
      <c r="K1881" s="662" t="s">
        <v>3586</v>
      </c>
      <c r="L1881" s="663">
        <v>52.75</v>
      </c>
      <c r="M1881" s="663">
        <v>949.5</v>
      </c>
      <c r="N1881" s="662">
        <v>18</v>
      </c>
      <c r="O1881" s="745">
        <v>15</v>
      </c>
      <c r="P1881" s="663">
        <v>474.75</v>
      </c>
      <c r="Q1881" s="678">
        <v>0.5</v>
      </c>
      <c r="R1881" s="662">
        <v>9</v>
      </c>
      <c r="S1881" s="678">
        <v>0.5</v>
      </c>
      <c r="T1881" s="745">
        <v>8</v>
      </c>
      <c r="U1881" s="701">
        <v>0.53333333333333333</v>
      </c>
    </row>
    <row r="1882" spans="1:21" ht="14.4" customHeight="1" x14ac:dyDescent="0.3">
      <c r="A1882" s="661">
        <v>32</v>
      </c>
      <c r="B1882" s="662" t="s">
        <v>592</v>
      </c>
      <c r="C1882" s="662" t="s">
        <v>5111</v>
      </c>
      <c r="D1882" s="743" t="s">
        <v>7938</v>
      </c>
      <c r="E1882" s="744" t="s">
        <v>5124</v>
      </c>
      <c r="F1882" s="662" t="s">
        <v>5106</v>
      </c>
      <c r="G1882" s="662" t="s">
        <v>5394</v>
      </c>
      <c r="H1882" s="662" t="s">
        <v>593</v>
      </c>
      <c r="I1882" s="662" t="s">
        <v>1177</v>
      </c>
      <c r="J1882" s="662" t="s">
        <v>1178</v>
      </c>
      <c r="K1882" s="662" t="s">
        <v>1179</v>
      </c>
      <c r="L1882" s="663">
        <v>10.55</v>
      </c>
      <c r="M1882" s="663">
        <v>10.55</v>
      </c>
      <c r="N1882" s="662">
        <v>1</v>
      </c>
      <c r="O1882" s="745">
        <v>1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32</v>
      </c>
      <c r="B1883" s="662" t="s">
        <v>592</v>
      </c>
      <c r="C1883" s="662" t="s">
        <v>5111</v>
      </c>
      <c r="D1883" s="743" t="s">
        <v>7938</v>
      </c>
      <c r="E1883" s="744" t="s">
        <v>5124</v>
      </c>
      <c r="F1883" s="662" t="s">
        <v>5106</v>
      </c>
      <c r="G1883" s="662" t="s">
        <v>5269</v>
      </c>
      <c r="H1883" s="662" t="s">
        <v>593</v>
      </c>
      <c r="I1883" s="662" t="s">
        <v>970</v>
      </c>
      <c r="J1883" s="662" t="s">
        <v>5270</v>
      </c>
      <c r="K1883" s="662" t="s">
        <v>5271</v>
      </c>
      <c r="L1883" s="663">
        <v>88.76</v>
      </c>
      <c r="M1883" s="663">
        <v>5148.0800000000008</v>
      </c>
      <c r="N1883" s="662">
        <v>58</v>
      </c>
      <c r="O1883" s="745">
        <v>12</v>
      </c>
      <c r="P1883" s="663">
        <v>3106.6000000000008</v>
      </c>
      <c r="Q1883" s="678">
        <v>0.60344827586206906</v>
      </c>
      <c r="R1883" s="662">
        <v>35</v>
      </c>
      <c r="S1883" s="678">
        <v>0.60344827586206895</v>
      </c>
      <c r="T1883" s="745">
        <v>6</v>
      </c>
      <c r="U1883" s="701">
        <v>0.5</v>
      </c>
    </row>
    <row r="1884" spans="1:21" ht="14.4" customHeight="1" x14ac:dyDescent="0.3">
      <c r="A1884" s="661">
        <v>32</v>
      </c>
      <c r="B1884" s="662" t="s">
        <v>592</v>
      </c>
      <c r="C1884" s="662" t="s">
        <v>5111</v>
      </c>
      <c r="D1884" s="743" t="s">
        <v>7938</v>
      </c>
      <c r="E1884" s="744" t="s">
        <v>5124</v>
      </c>
      <c r="F1884" s="662" t="s">
        <v>5106</v>
      </c>
      <c r="G1884" s="662" t="s">
        <v>5398</v>
      </c>
      <c r="H1884" s="662" t="s">
        <v>593</v>
      </c>
      <c r="I1884" s="662" t="s">
        <v>774</v>
      </c>
      <c r="J1884" s="662" t="s">
        <v>775</v>
      </c>
      <c r="K1884" s="662" t="s">
        <v>5399</v>
      </c>
      <c r="L1884" s="663">
        <v>733.55</v>
      </c>
      <c r="M1884" s="663">
        <v>2934.2</v>
      </c>
      <c r="N1884" s="662">
        <v>4</v>
      </c>
      <c r="O1884" s="745">
        <v>2.5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32</v>
      </c>
      <c r="B1885" s="662" t="s">
        <v>592</v>
      </c>
      <c r="C1885" s="662" t="s">
        <v>5111</v>
      </c>
      <c r="D1885" s="743" t="s">
        <v>7938</v>
      </c>
      <c r="E1885" s="744" t="s">
        <v>5124</v>
      </c>
      <c r="F1885" s="662" t="s">
        <v>5106</v>
      </c>
      <c r="G1885" s="662" t="s">
        <v>5272</v>
      </c>
      <c r="H1885" s="662" t="s">
        <v>593</v>
      </c>
      <c r="I1885" s="662" t="s">
        <v>1095</v>
      </c>
      <c r="J1885" s="662" t="s">
        <v>1349</v>
      </c>
      <c r="K1885" s="662" t="s">
        <v>5545</v>
      </c>
      <c r="L1885" s="663">
        <v>0</v>
      </c>
      <c r="M1885" s="663">
        <v>0</v>
      </c>
      <c r="N1885" s="662">
        <v>6</v>
      </c>
      <c r="O1885" s="745">
        <v>1.5</v>
      </c>
      <c r="P1885" s="663"/>
      <c r="Q1885" s="678"/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32</v>
      </c>
      <c r="B1886" s="662" t="s">
        <v>592</v>
      </c>
      <c r="C1886" s="662" t="s">
        <v>5111</v>
      </c>
      <c r="D1886" s="743" t="s">
        <v>7938</v>
      </c>
      <c r="E1886" s="744" t="s">
        <v>5124</v>
      </c>
      <c r="F1886" s="662" t="s">
        <v>5106</v>
      </c>
      <c r="G1886" s="662" t="s">
        <v>5759</v>
      </c>
      <c r="H1886" s="662" t="s">
        <v>2438</v>
      </c>
      <c r="I1886" s="662" t="s">
        <v>2643</v>
      </c>
      <c r="J1886" s="662" t="s">
        <v>4875</v>
      </c>
      <c r="K1886" s="662" t="s">
        <v>4876</v>
      </c>
      <c r="L1886" s="663">
        <v>46.07</v>
      </c>
      <c r="M1886" s="663">
        <v>46.07</v>
      </c>
      <c r="N1886" s="662">
        <v>1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32</v>
      </c>
      <c r="B1887" s="662" t="s">
        <v>592</v>
      </c>
      <c r="C1887" s="662" t="s">
        <v>5111</v>
      </c>
      <c r="D1887" s="743" t="s">
        <v>7938</v>
      </c>
      <c r="E1887" s="744" t="s">
        <v>5124</v>
      </c>
      <c r="F1887" s="662" t="s">
        <v>5106</v>
      </c>
      <c r="G1887" s="662" t="s">
        <v>5759</v>
      </c>
      <c r="H1887" s="662" t="s">
        <v>593</v>
      </c>
      <c r="I1887" s="662" t="s">
        <v>6386</v>
      </c>
      <c r="J1887" s="662" t="s">
        <v>6387</v>
      </c>
      <c r="K1887" s="662" t="s">
        <v>6388</v>
      </c>
      <c r="L1887" s="663">
        <v>79.03</v>
      </c>
      <c r="M1887" s="663">
        <v>79.03</v>
      </c>
      <c r="N1887" s="662">
        <v>1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32</v>
      </c>
      <c r="B1888" s="662" t="s">
        <v>592</v>
      </c>
      <c r="C1888" s="662" t="s">
        <v>5111</v>
      </c>
      <c r="D1888" s="743" t="s">
        <v>7938</v>
      </c>
      <c r="E1888" s="744" t="s">
        <v>5124</v>
      </c>
      <c r="F1888" s="662" t="s">
        <v>5106</v>
      </c>
      <c r="G1888" s="662" t="s">
        <v>5168</v>
      </c>
      <c r="H1888" s="662" t="s">
        <v>593</v>
      </c>
      <c r="I1888" s="662" t="s">
        <v>1055</v>
      </c>
      <c r="J1888" s="662" t="s">
        <v>1056</v>
      </c>
      <c r="K1888" s="662" t="s">
        <v>5895</v>
      </c>
      <c r="L1888" s="663">
        <v>0</v>
      </c>
      <c r="M1888" s="663">
        <v>0</v>
      </c>
      <c r="N1888" s="662">
        <v>3</v>
      </c>
      <c r="O1888" s="745">
        <v>1</v>
      </c>
      <c r="P1888" s="663">
        <v>0</v>
      </c>
      <c r="Q1888" s="678"/>
      <c r="R1888" s="662">
        <v>3</v>
      </c>
      <c r="S1888" s="678">
        <v>1</v>
      </c>
      <c r="T1888" s="745">
        <v>1</v>
      </c>
      <c r="U1888" s="701">
        <v>1</v>
      </c>
    </row>
    <row r="1889" spans="1:21" ht="14.4" customHeight="1" x14ac:dyDescent="0.3">
      <c r="A1889" s="661">
        <v>32</v>
      </c>
      <c r="B1889" s="662" t="s">
        <v>592</v>
      </c>
      <c r="C1889" s="662" t="s">
        <v>5111</v>
      </c>
      <c r="D1889" s="743" t="s">
        <v>7938</v>
      </c>
      <c r="E1889" s="744" t="s">
        <v>5124</v>
      </c>
      <c r="F1889" s="662" t="s">
        <v>5106</v>
      </c>
      <c r="G1889" s="662" t="s">
        <v>6146</v>
      </c>
      <c r="H1889" s="662" t="s">
        <v>593</v>
      </c>
      <c r="I1889" s="662" t="s">
        <v>947</v>
      </c>
      <c r="J1889" s="662" t="s">
        <v>948</v>
      </c>
      <c r="K1889" s="662" t="s">
        <v>6147</v>
      </c>
      <c r="L1889" s="663">
        <v>232.37</v>
      </c>
      <c r="M1889" s="663">
        <v>232.37</v>
      </c>
      <c r="N1889" s="662">
        <v>1</v>
      </c>
      <c r="O1889" s="745">
        <v>1</v>
      </c>
      <c r="P1889" s="663">
        <v>232.37</v>
      </c>
      <c r="Q1889" s="678">
        <v>1</v>
      </c>
      <c r="R1889" s="662">
        <v>1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32</v>
      </c>
      <c r="B1890" s="662" t="s">
        <v>592</v>
      </c>
      <c r="C1890" s="662" t="s">
        <v>5111</v>
      </c>
      <c r="D1890" s="743" t="s">
        <v>7938</v>
      </c>
      <c r="E1890" s="744" t="s">
        <v>5124</v>
      </c>
      <c r="F1890" s="662" t="s">
        <v>5106</v>
      </c>
      <c r="G1890" s="662" t="s">
        <v>5279</v>
      </c>
      <c r="H1890" s="662" t="s">
        <v>593</v>
      </c>
      <c r="I1890" s="662" t="s">
        <v>5280</v>
      </c>
      <c r="J1890" s="662" t="s">
        <v>2371</v>
      </c>
      <c r="K1890" s="662" t="s">
        <v>2372</v>
      </c>
      <c r="L1890" s="663">
        <v>1121.25</v>
      </c>
      <c r="M1890" s="663">
        <v>8970</v>
      </c>
      <c r="N1890" s="662">
        <v>8</v>
      </c>
      <c r="O1890" s="745">
        <v>1.5</v>
      </c>
      <c r="P1890" s="663">
        <v>8970</v>
      </c>
      <c r="Q1890" s="678">
        <v>1</v>
      </c>
      <c r="R1890" s="662">
        <v>8</v>
      </c>
      <c r="S1890" s="678">
        <v>1</v>
      </c>
      <c r="T1890" s="745">
        <v>1.5</v>
      </c>
      <c r="U1890" s="701">
        <v>1</v>
      </c>
    </row>
    <row r="1891" spans="1:21" ht="14.4" customHeight="1" x14ac:dyDescent="0.3">
      <c r="A1891" s="661">
        <v>32</v>
      </c>
      <c r="B1891" s="662" t="s">
        <v>592</v>
      </c>
      <c r="C1891" s="662" t="s">
        <v>5111</v>
      </c>
      <c r="D1891" s="743" t="s">
        <v>7938</v>
      </c>
      <c r="E1891" s="744" t="s">
        <v>5124</v>
      </c>
      <c r="F1891" s="662" t="s">
        <v>5106</v>
      </c>
      <c r="G1891" s="662" t="s">
        <v>5279</v>
      </c>
      <c r="H1891" s="662" t="s">
        <v>593</v>
      </c>
      <c r="I1891" s="662" t="s">
        <v>5280</v>
      </c>
      <c r="J1891" s="662" t="s">
        <v>2371</v>
      </c>
      <c r="K1891" s="662" t="s">
        <v>2372</v>
      </c>
      <c r="L1891" s="663">
        <v>727.03</v>
      </c>
      <c r="M1891" s="663">
        <v>4362.18</v>
      </c>
      <c r="N1891" s="662">
        <v>6</v>
      </c>
      <c r="O1891" s="745">
        <v>2.5</v>
      </c>
      <c r="P1891" s="663">
        <v>1454.06</v>
      </c>
      <c r="Q1891" s="678">
        <v>0.33333333333333331</v>
      </c>
      <c r="R1891" s="662">
        <v>2</v>
      </c>
      <c r="S1891" s="678">
        <v>0.33333333333333331</v>
      </c>
      <c r="T1891" s="745">
        <v>0.5</v>
      </c>
      <c r="U1891" s="701">
        <v>0.2</v>
      </c>
    </row>
    <row r="1892" spans="1:21" ht="14.4" customHeight="1" x14ac:dyDescent="0.3">
      <c r="A1892" s="661">
        <v>32</v>
      </c>
      <c r="B1892" s="662" t="s">
        <v>592</v>
      </c>
      <c r="C1892" s="662" t="s">
        <v>5111</v>
      </c>
      <c r="D1892" s="743" t="s">
        <v>7938</v>
      </c>
      <c r="E1892" s="744" t="s">
        <v>5124</v>
      </c>
      <c r="F1892" s="662" t="s">
        <v>5106</v>
      </c>
      <c r="G1892" s="662" t="s">
        <v>5279</v>
      </c>
      <c r="H1892" s="662" t="s">
        <v>593</v>
      </c>
      <c r="I1892" s="662" t="s">
        <v>2370</v>
      </c>
      <c r="J1892" s="662" t="s">
        <v>2371</v>
      </c>
      <c r="K1892" s="662" t="s">
        <v>2372</v>
      </c>
      <c r="L1892" s="663">
        <v>727.03</v>
      </c>
      <c r="M1892" s="663">
        <v>2181.09</v>
      </c>
      <c r="N1892" s="662">
        <v>3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32</v>
      </c>
      <c r="B1893" s="662" t="s">
        <v>592</v>
      </c>
      <c r="C1893" s="662" t="s">
        <v>5111</v>
      </c>
      <c r="D1893" s="743" t="s">
        <v>7938</v>
      </c>
      <c r="E1893" s="744" t="s">
        <v>5124</v>
      </c>
      <c r="F1893" s="662" t="s">
        <v>5106</v>
      </c>
      <c r="G1893" s="662" t="s">
        <v>5279</v>
      </c>
      <c r="H1893" s="662" t="s">
        <v>593</v>
      </c>
      <c r="I1893" s="662" t="s">
        <v>6389</v>
      </c>
      <c r="J1893" s="662" t="s">
        <v>2415</v>
      </c>
      <c r="K1893" s="662" t="s">
        <v>6390</v>
      </c>
      <c r="L1893" s="663">
        <v>0</v>
      </c>
      <c r="M1893" s="663">
        <v>0</v>
      </c>
      <c r="N1893" s="662">
        <v>2</v>
      </c>
      <c r="O1893" s="745">
        <v>0.5</v>
      </c>
      <c r="P1893" s="663">
        <v>0</v>
      </c>
      <c r="Q1893" s="678"/>
      <c r="R1893" s="662">
        <v>2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32</v>
      </c>
      <c r="B1894" s="662" t="s">
        <v>592</v>
      </c>
      <c r="C1894" s="662" t="s">
        <v>5111</v>
      </c>
      <c r="D1894" s="743" t="s">
        <v>7938</v>
      </c>
      <c r="E1894" s="744" t="s">
        <v>5124</v>
      </c>
      <c r="F1894" s="662" t="s">
        <v>5106</v>
      </c>
      <c r="G1894" s="662" t="s">
        <v>5281</v>
      </c>
      <c r="H1894" s="662" t="s">
        <v>2438</v>
      </c>
      <c r="I1894" s="662" t="s">
        <v>2529</v>
      </c>
      <c r="J1894" s="662" t="s">
        <v>2530</v>
      </c>
      <c r="K1894" s="662" t="s">
        <v>4806</v>
      </c>
      <c r="L1894" s="663">
        <v>43.21</v>
      </c>
      <c r="M1894" s="663">
        <v>43.21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32</v>
      </c>
      <c r="B1895" s="662" t="s">
        <v>592</v>
      </c>
      <c r="C1895" s="662" t="s">
        <v>5111</v>
      </c>
      <c r="D1895" s="743" t="s">
        <v>7938</v>
      </c>
      <c r="E1895" s="744" t="s">
        <v>5124</v>
      </c>
      <c r="F1895" s="662" t="s">
        <v>5106</v>
      </c>
      <c r="G1895" s="662" t="s">
        <v>5620</v>
      </c>
      <c r="H1895" s="662" t="s">
        <v>593</v>
      </c>
      <c r="I1895" s="662" t="s">
        <v>6391</v>
      </c>
      <c r="J1895" s="662" t="s">
        <v>6392</v>
      </c>
      <c r="K1895" s="662" t="s">
        <v>6393</v>
      </c>
      <c r="L1895" s="663">
        <v>1785.25</v>
      </c>
      <c r="M1895" s="663">
        <v>1785.25</v>
      </c>
      <c r="N1895" s="662">
        <v>1</v>
      </c>
      <c r="O1895" s="745">
        <v>0.5</v>
      </c>
      <c r="P1895" s="663">
        <v>1785.25</v>
      </c>
      <c r="Q1895" s="678">
        <v>1</v>
      </c>
      <c r="R1895" s="662">
        <v>1</v>
      </c>
      <c r="S1895" s="678">
        <v>1</v>
      </c>
      <c r="T1895" s="745">
        <v>0.5</v>
      </c>
      <c r="U1895" s="701">
        <v>1</v>
      </c>
    </row>
    <row r="1896" spans="1:21" ht="14.4" customHeight="1" x14ac:dyDescent="0.3">
      <c r="A1896" s="661">
        <v>32</v>
      </c>
      <c r="B1896" s="662" t="s">
        <v>592</v>
      </c>
      <c r="C1896" s="662" t="s">
        <v>5111</v>
      </c>
      <c r="D1896" s="743" t="s">
        <v>7938</v>
      </c>
      <c r="E1896" s="744" t="s">
        <v>5124</v>
      </c>
      <c r="F1896" s="662" t="s">
        <v>5106</v>
      </c>
      <c r="G1896" s="662" t="s">
        <v>5175</v>
      </c>
      <c r="H1896" s="662" t="s">
        <v>2438</v>
      </c>
      <c r="I1896" s="662" t="s">
        <v>2679</v>
      </c>
      <c r="J1896" s="662" t="s">
        <v>2474</v>
      </c>
      <c r="K1896" s="662" t="s">
        <v>4813</v>
      </c>
      <c r="L1896" s="663">
        <v>407.55</v>
      </c>
      <c r="M1896" s="663">
        <v>815.1</v>
      </c>
      <c r="N1896" s="662">
        <v>2</v>
      </c>
      <c r="O1896" s="745">
        <v>1.5</v>
      </c>
      <c r="P1896" s="663">
        <v>407.55</v>
      </c>
      <c r="Q1896" s="678">
        <v>0.5</v>
      </c>
      <c r="R1896" s="662">
        <v>1</v>
      </c>
      <c r="S1896" s="678">
        <v>0.5</v>
      </c>
      <c r="T1896" s="745">
        <v>0.5</v>
      </c>
      <c r="U1896" s="701">
        <v>0.33333333333333331</v>
      </c>
    </row>
    <row r="1897" spans="1:21" ht="14.4" customHeight="1" x14ac:dyDescent="0.3">
      <c r="A1897" s="661">
        <v>32</v>
      </c>
      <c r="B1897" s="662" t="s">
        <v>592</v>
      </c>
      <c r="C1897" s="662" t="s">
        <v>5111</v>
      </c>
      <c r="D1897" s="743" t="s">
        <v>7938</v>
      </c>
      <c r="E1897" s="744" t="s">
        <v>5124</v>
      </c>
      <c r="F1897" s="662" t="s">
        <v>5106</v>
      </c>
      <c r="G1897" s="662" t="s">
        <v>5175</v>
      </c>
      <c r="H1897" s="662" t="s">
        <v>2438</v>
      </c>
      <c r="I1897" s="662" t="s">
        <v>2473</v>
      </c>
      <c r="J1897" s="662" t="s">
        <v>2474</v>
      </c>
      <c r="K1897" s="662" t="s">
        <v>4814</v>
      </c>
      <c r="L1897" s="663">
        <v>815.1</v>
      </c>
      <c r="M1897" s="663">
        <v>2445.3000000000002</v>
      </c>
      <c r="N1897" s="662">
        <v>3</v>
      </c>
      <c r="O1897" s="745">
        <v>1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32</v>
      </c>
      <c r="B1898" s="662" t="s">
        <v>592</v>
      </c>
      <c r="C1898" s="662" t="s">
        <v>5111</v>
      </c>
      <c r="D1898" s="743" t="s">
        <v>7938</v>
      </c>
      <c r="E1898" s="744" t="s">
        <v>5124</v>
      </c>
      <c r="F1898" s="662" t="s">
        <v>5106</v>
      </c>
      <c r="G1898" s="662" t="s">
        <v>5453</v>
      </c>
      <c r="H1898" s="662" t="s">
        <v>593</v>
      </c>
      <c r="I1898" s="662" t="s">
        <v>5454</v>
      </c>
      <c r="J1898" s="662" t="s">
        <v>5455</v>
      </c>
      <c r="K1898" s="662" t="s">
        <v>5456</v>
      </c>
      <c r="L1898" s="663">
        <v>134.47999999999999</v>
      </c>
      <c r="M1898" s="663">
        <v>1613.7599999999998</v>
      </c>
      <c r="N1898" s="662">
        <v>12</v>
      </c>
      <c r="O1898" s="745">
        <v>4.5</v>
      </c>
      <c r="P1898" s="663">
        <v>941.3599999999999</v>
      </c>
      <c r="Q1898" s="678">
        <v>0.58333333333333337</v>
      </c>
      <c r="R1898" s="662">
        <v>7</v>
      </c>
      <c r="S1898" s="678">
        <v>0.58333333333333337</v>
      </c>
      <c r="T1898" s="745">
        <v>3</v>
      </c>
      <c r="U1898" s="701">
        <v>0.66666666666666663</v>
      </c>
    </row>
    <row r="1899" spans="1:21" ht="14.4" customHeight="1" x14ac:dyDescent="0.3">
      <c r="A1899" s="661">
        <v>32</v>
      </c>
      <c r="B1899" s="662" t="s">
        <v>592</v>
      </c>
      <c r="C1899" s="662" t="s">
        <v>5111</v>
      </c>
      <c r="D1899" s="743" t="s">
        <v>7938</v>
      </c>
      <c r="E1899" s="744" t="s">
        <v>5124</v>
      </c>
      <c r="F1899" s="662" t="s">
        <v>5106</v>
      </c>
      <c r="G1899" s="662" t="s">
        <v>6162</v>
      </c>
      <c r="H1899" s="662" t="s">
        <v>593</v>
      </c>
      <c r="I1899" s="662" t="s">
        <v>6394</v>
      </c>
      <c r="J1899" s="662" t="s">
        <v>6395</v>
      </c>
      <c r="K1899" s="662" t="s">
        <v>6396</v>
      </c>
      <c r="L1899" s="663">
        <v>36.86</v>
      </c>
      <c r="M1899" s="663">
        <v>147.44</v>
      </c>
      <c r="N1899" s="662">
        <v>4</v>
      </c>
      <c r="O1899" s="745">
        <v>0.5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32</v>
      </c>
      <c r="B1900" s="662" t="s">
        <v>592</v>
      </c>
      <c r="C1900" s="662" t="s">
        <v>5111</v>
      </c>
      <c r="D1900" s="743" t="s">
        <v>7938</v>
      </c>
      <c r="E1900" s="744" t="s">
        <v>5124</v>
      </c>
      <c r="F1900" s="662" t="s">
        <v>5106</v>
      </c>
      <c r="G1900" s="662" t="s">
        <v>6162</v>
      </c>
      <c r="H1900" s="662" t="s">
        <v>593</v>
      </c>
      <c r="I1900" s="662" t="s">
        <v>6394</v>
      </c>
      <c r="J1900" s="662" t="s">
        <v>6395</v>
      </c>
      <c r="K1900" s="662" t="s">
        <v>6396</v>
      </c>
      <c r="L1900" s="663">
        <v>52.97</v>
      </c>
      <c r="M1900" s="663">
        <v>158.91</v>
      </c>
      <c r="N1900" s="662">
        <v>3</v>
      </c>
      <c r="O1900" s="745">
        <v>0.5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32</v>
      </c>
      <c r="B1901" s="662" t="s">
        <v>592</v>
      </c>
      <c r="C1901" s="662" t="s">
        <v>5111</v>
      </c>
      <c r="D1901" s="743" t="s">
        <v>7938</v>
      </c>
      <c r="E1901" s="744" t="s">
        <v>5124</v>
      </c>
      <c r="F1901" s="662" t="s">
        <v>5106</v>
      </c>
      <c r="G1901" s="662" t="s">
        <v>5559</v>
      </c>
      <c r="H1901" s="662" t="s">
        <v>2438</v>
      </c>
      <c r="I1901" s="662" t="s">
        <v>2451</v>
      </c>
      <c r="J1901" s="662" t="s">
        <v>1967</v>
      </c>
      <c r="K1901" s="662" t="s">
        <v>2452</v>
      </c>
      <c r="L1901" s="663">
        <v>36.54</v>
      </c>
      <c r="M1901" s="663">
        <v>36.54</v>
      </c>
      <c r="N1901" s="662">
        <v>1</v>
      </c>
      <c r="O1901" s="745">
        <v>0.5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32</v>
      </c>
      <c r="B1902" s="662" t="s">
        <v>592</v>
      </c>
      <c r="C1902" s="662" t="s">
        <v>5111</v>
      </c>
      <c r="D1902" s="743" t="s">
        <v>7938</v>
      </c>
      <c r="E1902" s="744" t="s">
        <v>5124</v>
      </c>
      <c r="F1902" s="662" t="s">
        <v>5106</v>
      </c>
      <c r="G1902" s="662" t="s">
        <v>5295</v>
      </c>
      <c r="H1902" s="662" t="s">
        <v>593</v>
      </c>
      <c r="I1902" s="662" t="s">
        <v>5297</v>
      </c>
      <c r="J1902" s="662" t="s">
        <v>2945</v>
      </c>
      <c r="K1902" s="662" t="s">
        <v>4935</v>
      </c>
      <c r="L1902" s="663">
        <v>0</v>
      </c>
      <c r="M1902" s="663">
        <v>0</v>
      </c>
      <c r="N1902" s="662">
        <v>1</v>
      </c>
      <c r="O1902" s="745">
        <v>0.5</v>
      </c>
      <c r="P1902" s="663"/>
      <c r="Q1902" s="678"/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32</v>
      </c>
      <c r="B1903" s="662" t="s">
        <v>592</v>
      </c>
      <c r="C1903" s="662" t="s">
        <v>5111</v>
      </c>
      <c r="D1903" s="743" t="s">
        <v>7938</v>
      </c>
      <c r="E1903" s="744" t="s">
        <v>5124</v>
      </c>
      <c r="F1903" s="662" t="s">
        <v>5106</v>
      </c>
      <c r="G1903" s="662" t="s">
        <v>5176</v>
      </c>
      <c r="H1903" s="662" t="s">
        <v>593</v>
      </c>
      <c r="I1903" s="662" t="s">
        <v>6397</v>
      </c>
      <c r="J1903" s="662" t="s">
        <v>5490</v>
      </c>
      <c r="K1903" s="662" t="s">
        <v>6398</v>
      </c>
      <c r="L1903" s="663">
        <v>0</v>
      </c>
      <c r="M1903" s="663">
        <v>0</v>
      </c>
      <c r="N1903" s="662">
        <v>1</v>
      </c>
      <c r="O1903" s="745">
        <v>0.5</v>
      </c>
      <c r="P1903" s="663"/>
      <c r="Q1903" s="678"/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32</v>
      </c>
      <c r="B1904" s="662" t="s">
        <v>592</v>
      </c>
      <c r="C1904" s="662" t="s">
        <v>5111</v>
      </c>
      <c r="D1904" s="743" t="s">
        <v>7938</v>
      </c>
      <c r="E1904" s="744" t="s">
        <v>5124</v>
      </c>
      <c r="F1904" s="662" t="s">
        <v>5106</v>
      </c>
      <c r="G1904" s="662" t="s">
        <v>5176</v>
      </c>
      <c r="H1904" s="662" t="s">
        <v>593</v>
      </c>
      <c r="I1904" s="662" t="s">
        <v>6268</v>
      </c>
      <c r="J1904" s="662" t="s">
        <v>5461</v>
      </c>
      <c r="K1904" s="662" t="s">
        <v>6269</v>
      </c>
      <c r="L1904" s="663">
        <v>0</v>
      </c>
      <c r="M1904" s="663">
        <v>0</v>
      </c>
      <c r="N1904" s="662">
        <v>1</v>
      </c>
      <c r="O1904" s="745">
        <v>1</v>
      </c>
      <c r="P1904" s="663"/>
      <c r="Q1904" s="678"/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32</v>
      </c>
      <c r="B1905" s="662" t="s">
        <v>592</v>
      </c>
      <c r="C1905" s="662" t="s">
        <v>5111</v>
      </c>
      <c r="D1905" s="743" t="s">
        <v>7938</v>
      </c>
      <c r="E1905" s="744" t="s">
        <v>5124</v>
      </c>
      <c r="F1905" s="662" t="s">
        <v>5106</v>
      </c>
      <c r="G1905" s="662" t="s">
        <v>5176</v>
      </c>
      <c r="H1905" s="662" t="s">
        <v>593</v>
      </c>
      <c r="I1905" s="662" t="s">
        <v>5460</v>
      </c>
      <c r="J1905" s="662" t="s">
        <v>5461</v>
      </c>
      <c r="K1905" s="662" t="s">
        <v>5462</v>
      </c>
      <c r="L1905" s="663">
        <v>334.66</v>
      </c>
      <c r="M1905" s="663">
        <v>669.32</v>
      </c>
      <c r="N1905" s="662">
        <v>2</v>
      </c>
      <c r="O1905" s="745">
        <v>1.5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32</v>
      </c>
      <c r="B1906" s="662" t="s">
        <v>592</v>
      </c>
      <c r="C1906" s="662" t="s">
        <v>5111</v>
      </c>
      <c r="D1906" s="743" t="s">
        <v>7938</v>
      </c>
      <c r="E1906" s="744" t="s">
        <v>5124</v>
      </c>
      <c r="F1906" s="662" t="s">
        <v>5106</v>
      </c>
      <c r="G1906" s="662" t="s">
        <v>5176</v>
      </c>
      <c r="H1906" s="662" t="s">
        <v>593</v>
      </c>
      <c r="I1906" s="662" t="s">
        <v>5460</v>
      </c>
      <c r="J1906" s="662" t="s">
        <v>5461</v>
      </c>
      <c r="K1906" s="662" t="s">
        <v>5462</v>
      </c>
      <c r="L1906" s="663">
        <v>205.84</v>
      </c>
      <c r="M1906" s="663">
        <v>617.52</v>
      </c>
      <c r="N1906" s="662">
        <v>3</v>
      </c>
      <c r="O1906" s="745">
        <v>1.5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32</v>
      </c>
      <c r="B1907" s="662" t="s">
        <v>592</v>
      </c>
      <c r="C1907" s="662" t="s">
        <v>5111</v>
      </c>
      <c r="D1907" s="743" t="s">
        <v>7938</v>
      </c>
      <c r="E1907" s="744" t="s">
        <v>5124</v>
      </c>
      <c r="F1907" s="662" t="s">
        <v>5106</v>
      </c>
      <c r="G1907" s="662" t="s">
        <v>5176</v>
      </c>
      <c r="H1907" s="662" t="s">
        <v>593</v>
      </c>
      <c r="I1907" s="662" t="s">
        <v>5177</v>
      </c>
      <c r="J1907" s="662" t="s">
        <v>5178</v>
      </c>
      <c r="K1907" s="662" t="s">
        <v>827</v>
      </c>
      <c r="L1907" s="663">
        <v>57.64</v>
      </c>
      <c r="M1907" s="663">
        <v>57.64</v>
      </c>
      <c r="N1907" s="662">
        <v>1</v>
      </c>
      <c r="O1907" s="745">
        <v>0.5</v>
      </c>
      <c r="P1907" s="663">
        <v>57.64</v>
      </c>
      <c r="Q1907" s="678">
        <v>1</v>
      </c>
      <c r="R1907" s="662">
        <v>1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32</v>
      </c>
      <c r="B1908" s="662" t="s">
        <v>592</v>
      </c>
      <c r="C1908" s="662" t="s">
        <v>5111</v>
      </c>
      <c r="D1908" s="743" t="s">
        <v>7938</v>
      </c>
      <c r="E1908" s="744" t="s">
        <v>5124</v>
      </c>
      <c r="F1908" s="662" t="s">
        <v>5106</v>
      </c>
      <c r="G1908" s="662" t="s">
        <v>5176</v>
      </c>
      <c r="H1908" s="662" t="s">
        <v>593</v>
      </c>
      <c r="I1908" s="662" t="s">
        <v>5365</v>
      </c>
      <c r="J1908" s="662" t="s">
        <v>5178</v>
      </c>
      <c r="K1908" s="662" t="s">
        <v>830</v>
      </c>
      <c r="L1908" s="663">
        <v>185.26</v>
      </c>
      <c r="M1908" s="663">
        <v>1482.08</v>
      </c>
      <c r="N1908" s="662">
        <v>8</v>
      </c>
      <c r="O1908" s="745">
        <v>5</v>
      </c>
      <c r="P1908" s="663">
        <v>555.78</v>
      </c>
      <c r="Q1908" s="678">
        <v>0.375</v>
      </c>
      <c r="R1908" s="662">
        <v>3</v>
      </c>
      <c r="S1908" s="678">
        <v>0.375</v>
      </c>
      <c r="T1908" s="745">
        <v>1.5</v>
      </c>
      <c r="U1908" s="701">
        <v>0.3</v>
      </c>
    </row>
    <row r="1909" spans="1:21" ht="14.4" customHeight="1" x14ac:dyDescent="0.3">
      <c r="A1909" s="661">
        <v>32</v>
      </c>
      <c r="B1909" s="662" t="s">
        <v>592</v>
      </c>
      <c r="C1909" s="662" t="s">
        <v>5111</v>
      </c>
      <c r="D1909" s="743" t="s">
        <v>7938</v>
      </c>
      <c r="E1909" s="744" t="s">
        <v>5124</v>
      </c>
      <c r="F1909" s="662" t="s">
        <v>5106</v>
      </c>
      <c r="G1909" s="662" t="s">
        <v>5176</v>
      </c>
      <c r="H1909" s="662" t="s">
        <v>593</v>
      </c>
      <c r="I1909" s="662" t="s">
        <v>6399</v>
      </c>
      <c r="J1909" s="662" t="s">
        <v>5490</v>
      </c>
      <c r="K1909" s="662" t="s">
        <v>6398</v>
      </c>
      <c r="L1909" s="663">
        <v>0</v>
      </c>
      <c r="M1909" s="663">
        <v>0</v>
      </c>
      <c r="N1909" s="662">
        <v>2</v>
      </c>
      <c r="O1909" s="745">
        <v>2</v>
      </c>
      <c r="P1909" s="663">
        <v>0</v>
      </c>
      <c r="Q1909" s="678"/>
      <c r="R1909" s="662">
        <v>1</v>
      </c>
      <c r="S1909" s="678">
        <v>0.5</v>
      </c>
      <c r="T1909" s="745">
        <v>1</v>
      </c>
      <c r="U1909" s="701">
        <v>0.5</v>
      </c>
    </row>
    <row r="1910" spans="1:21" ht="14.4" customHeight="1" x14ac:dyDescent="0.3">
      <c r="A1910" s="661">
        <v>32</v>
      </c>
      <c r="B1910" s="662" t="s">
        <v>592</v>
      </c>
      <c r="C1910" s="662" t="s">
        <v>5111</v>
      </c>
      <c r="D1910" s="743" t="s">
        <v>7938</v>
      </c>
      <c r="E1910" s="744" t="s">
        <v>5124</v>
      </c>
      <c r="F1910" s="662" t="s">
        <v>5106</v>
      </c>
      <c r="G1910" s="662" t="s">
        <v>5176</v>
      </c>
      <c r="H1910" s="662" t="s">
        <v>593</v>
      </c>
      <c r="I1910" s="662" t="s">
        <v>5298</v>
      </c>
      <c r="J1910" s="662" t="s">
        <v>826</v>
      </c>
      <c r="K1910" s="662" t="s">
        <v>827</v>
      </c>
      <c r="L1910" s="663">
        <v>57.64</v>
      </c>
      <c r="M1910" s="663">
        <v>57.64</v>
      </c>
      <c r="N1910" s="662">
        <v>1</v>
      </c>
      <c r="O1910" s="745">
        <v>1</v>
      </c>
      <c r="P1910" s="663">
        <v>57.64</v>
      </c>
      <c r="Q1910" s="678">
        <v>1</v>
      </c>
      <c r="R1910" s="662">
        <v>1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32</v>
      </c>
      <c r="B1911" s="662" t="s">
        <v>592</v>
      </c>
      <c r="C1911" s="662" t="s">
        <v>5111</v>
      </c>
      <c r="D1911" s="743" t="s">
        <v>7938</v>
      </c>
      <c r="E1911" s="744" t="s">
        <v>5124</v>
      </c>
      <c r="F1911" s="662" t="s">
        <v>5106</v>
      </c>
      <c r="G1911" s="662" t="s">
        <v>5176</v>
      </c>
      <c r="H1911" s="662" t="s">
        <v>593</v>
      </c>
      <c r="I1911" s="662" t="s">
        <v>829</v>
      </c>
      <c r="J1911" s="662" t="s">
        <v>826</v>
      </c>
      <c r="K1911" s="662" t="s">
        <v>830</v>
      </c>
      <c r="L1911" s="663">
        <v>185.26</v>
      </c>
      <c r="M1911" s="663">
        <v>555.78</v>
      </c>
      <c r="N1911" s="662">
        <v>3</v>
      </c>
      <c r="O1911" s="745">
        <v>2.5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32</v>
      </c>
      <c r="B1912" s="662" t="s">
        <v>592</v>
      </c>
      <c r="C1912" s="662" t="s">
        <v>5111</v>
      </c>
      <c r="D1912" s="743" t="s">
        <v>7938</v>
      </c>
      <c r="E1912" s="744" t="s">
        <v>5124</v>
      </c>
      <c r="F1912" s="662" t="s">
        <v>5106</v>
      </c>
      <c r="G1912" s="662" t="s">
        <v>5366</v>
      </c>
      <c r="H1912" s="662" t="s">
        <v>2438</v>
      </c>
      <c r="I1912" s="662" t="s">
        <v>2514</v>
      </c>
      <c r="J1912" s="662" t="s">
        <v>2515</v>
      </c>
      <c r="K1912" s="662" t="s">
        <v>4795</v>
      </c>
      <c r="L1912" s="663">
        <v>57.64</v>
      </c>
      <c r="M1912" s="663">
        <v>57.64</v>
      </c>
      <c r="N1912" s="662">
        <v>1</v>
      </c>
      <c r="O1912" s="745">
        <v>1</v>
      </c>
      <c r="P1912" s="663">
        <v>57.64</v>
      </c>
      <c r="Q1912" s="678">
        <v>1</v>
      </c>
      <c r="R1912" s="662">
        <v>1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32</v>
      </c>
      <c r="B1913" s="662" t="s">
        <v>592</v>
      </c>
      <c r="C1913" s="662" t="s">
        <v>5111</v>
      </c>
      <c r="D1913" s="743" t="s">
        <v>7938</v>
      </c>
      <c r="E1913" s="744" t="s">
        <v>5124</v>
      </c>
      <c r="F1913" s="662" t="s">
        <v>5106</v>
      </c>
      <c r="G1913" s="662" t="s">
        <v>5926</v>
      </c>
      <c r="H1913" s="662" t="s">
        <v>593</v>
      </c>
      <c r="I1913" s="662" t="s">
        <v>5927</v>
      </c>
      <c r="J1913" s="662" t="s">
        <v>5928</v>
      </c>
      <c r="K1913" s="662" t="s">
        <v>5929</v>
      </c>
      <c r="L1913" s="663">
        <v>173.31</v>
      </c>
      <c r="M1913" s="663">
        <v>346.62</v>
      </c>
      <c r="N1913" s="662">
        <v>2</v>
      </c>
      <c r="O1913" s="745">
        <v>2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32</v>
      </c>
      <c r="B1914" s="662" t="s">
        <v>592</v>
      </c>
      <c r="C1914" s="662" t="s">
        <v>5111</v>
      </c>
      <c r="D1914" s="743" t="s">
        <v>7938</v>
      </c>
      <c r="E1914" s="744" t="s">
        <v>5124</v>
      </c>
      <c r="F1914" s="662" t="s">
        <v>5106</v>
      </c>
      <c r="G1914" s="662" t="s">
        <v>5926</v>
      </c>
      <c r="H1914" s="662" t="s">
        <v>593</v>
      </c>
      <c r="I1914" s="662" t="s">
        <v>6400</v>
      </c>
      <c r="J1914" s="662" t="s">
        <v>6401</v>
      </c>
      <c r="K1914" s="662" t="s">
        <v>6402</v>
      </c>
      <c r="L1914" s="663">
        <v>0</v>
      </c>
      <c r="M1914" s="663">
        <v>0</v>
      </c>
      <c r="N1914" s="662">
        <v>3</v>
      </c>
      <c r="O1914" s="745">
        <v>1</v>
      </c>
      <c r="P1914" s="663">
        <v>0</v>
      </c>
      <c r="Q1914" s="678"/>
      <c r="R1914" s="662">
        <v>2</v>
      </c>
      <c r="S1914" s="678">
        <v>0.66666666666666663</v>
      </c>
      <c r="T1914" s="745">
        <v>0.5</v>
      </c>
      <c r="U1914" s="701">
        <v>0.5</v>
      </c>
    </row>
    <row r="1915" spans="1:21" ht="14.4" customHeight="1" x14ac:dyDescent="0.3">
      <c r="A1915" s="661">
        <v>32</v>
      </c>
      <c r="B1915" s="662" t="s">
        <v>592</v>
      </c>
      <c r="C1915" s="662" t="s">
        <v>5111</v>
      </c>
      <c r="D1915" s="743" t="s">
        <v>7938</v>
      </c>
      <c r="E1915" s="744" t="s">
        <v>5124</v>
      </c>
      <c r="F1915" s="662" t="s">
        <v>5106</v>
      </c>
      <c r="G1915" s="662" t="s">
        <v>5465</v>
      </c>
      <c r="H1915" s="662" t="s">
        <v>2438</v>
      </c>
      <c r="I1915" s="662" t="s">
        <v>2590</v>
      </c>
      <c r="J1915" s="662" t="s">
        <v>2588</v>
      </c>
      <c r="K1915" s="662" t="s">
        <v>2591</v>
      </c>
      <c r="L1915" s="663">
        <v>144.81</v>
      </c>
      <c r="M1915" s="663">
        <v>289.62</v>
      </c>
      <c r="N1915" s="662">
        <v>2</v>
      </c>
      <c r="O1915" s="745">
        <v>1</v>
      </c>
      <c r="P1915" s="663">
        <v>144.81</v>
      </c>
      <c r="Q1915" s="678">
        <v>0.5</v>
      </c>
      <c r="R1915" s="662">
        <v>1</v>
      </c>
      <c r="S1915" s="678">
        <v>0.5</v>
      </c>
      <c r="T1915" s="745">
        <v>0.5</v>
      </c>
      <c r="U1915" s="701">
        <v>0.5</v>
      </c>
    </row>
    <row r="1916" spans="1:21" ht="14.4" customHeight="1" x14ac:dyDescent="0.3">
      <c r="A1916" s="661">
        <v>32</v>
      </c>
      <c r="B1916" s="662" t="s">
        <v>592</v>
      </c>
      <c r="C1916" s="662" t="s">
        <v>5111</v>
      </c>
      <c r="D1916" s="743" t="s">
        <v>7938</v>
      </c>
      <c r="E1916" s="744" t="s">
        <v>5124</v>
      </c>
      <c r="F1916" s="662" t="s">
        <v>5106</v>
      </c>
      <c r="G1916" s="662" t="s">
        <v>6403</v>
      </c>
      <c r="H1916" s="662" t="s">
        <v>593</v>
      </c>
      <c r="I1916" s="662" t="s">
        <v>6404</v>
      </c>
      <c r="J1916" s="662" t="s">
        <v>6405</v>
      </c>
      <c r="K1916" s="662" t="s">
        <v>6406</v>
      </c>
      <c r="L1916" s="663">
        <v>0</v>
      </c>
      <c r="M1916" s="663">
        <v>0</v>
      </c>
      <c r="N1916" s="662">
        <v>1</v>
      </c>
      <c r="O1916" s="745">
        <v>1</v>
      </c>
      <c r="P1916" s="663">
        <v>0</v>
      </c>
      <c r="Q1916" s="678"/>
      <c r="R1916" s="662">
        <v>1</v>
      </c>
      <c r="S1916" s="678">
        <v>1</v>
      </c>
      <c r="T1916" s="745">
        <v>1</v>
      </c>
      <c r="U1916" s="701">
        <v>1</v>
      </c>
    </row>
    <row r="1917" spans="1:21" ht="14.4" customHeight="1" x14ac:dyDescent="0.3">
      <c r="A1917" s="661">
        <v>32</v>
      </c>
      <c r="B1917" s="662" t="s">
        <v>592</v>
      </c>
      <c r="C1917" s="662" t="s">
        <v>5111</v>
      </c>
      <c r="D1917" s="743" t="s">
        <v>7938</v>
      </c>
      <c r="E1917" s="744" t="s">
        <v>5124</v>
      </c>
      <c r="F1917" s="662" t="s">
        <v>5106</v>
      </c>
      <c r="G1917" s="662" t="s">
        <v>5179</v>
      </c>
      <c r="H1917" s="662" t="s">
        <v>593</v>
      </c>
      <c r="I1917" s="662" t="s">
        <v>672</v>
      </c>
      <c r="J1917" s="662" t="s">
        <v>5371</v>
      </c>
      <c r="K1917" s="662" t="s">
        <v>5290</v>
      </c>
      <c r="L1917" s="663">
        <v>24.78</v>
      </c>
      <c r="M1917" s="663">
        <v>371.70000000000005</v>
      </c>
      <c r="N1917" s="662">
        <v>15</v>
      </c>
      <c r="O1917" s="745">
        <v>5</v>
      </c>
      <c r="P1917" s="663">
        <v>297.36</v>
      </c>
      <c r="Q1917" s="678">
        <v>0.79999999999999993</v>
      </c>
      <c r="R1917" s="662">
        <v>12</v>
      </c>
      <c r="S1917" s="678">
        <v>0.8</v>
      </c>
      <c r="T1917" s="745">
        <v>4.5</v>
      </c>
      <c r="U1917" s="701">
        <v>0.9</v>
      </c>
    </row>
    <row r="1918" spans="1:21" ht="14.4" customHeight="1" x14ac:dyDescent="0.3">
      <c r="A1918" s="661">
        <v>32</v>
      </c>
      <c r="B1918" s="662" t="s">
        <v>592</v>
      </c>
      <c r="C1918" s="662" t="s">
        <v>5111</v>
      </c>
      <c r="D1918" s="743" t="s">
        <v>7938</v>
      </c>
      <c r="E1918" s="744" t="s">
        <v>5124</v>
      </c>
      <c r="F1918" s="662" t="s">
        <v>5106</v>
      </c>
      <c r="G1918" s="662" t="s">
        <v>5179</v>
      </c>
      <c r="H1918" s="662" t="s">
        <v>593</v>
      </c>
      <c r="I1918" s="662" t="s">
        <v>1419</v>
      </c>
      <c r="J1918" s="662" t="s">
        <v>5180</v>
      </c>
      <c r="K1918" s="662" t="s">
        <v>5181</v>
      </c>
      <c r="L1918" s="663">
        <v>99.11</v>
      </c>
      <c r="M1918" s="663">
        <v>3072.41</v>
      </c>
      <c r="N1918" s="662">
        <v>31</v>
      </c>
      <c r="O1918" s="745">
        <v>8.5</v>
      </c>
      <c r="P1918" s="663">
        <v>1585.76</v>
      </c>
      <c r="Q1918" s="678">
        <v>0.5161290322580645</v>
      </c>
      <c r="R1918" s="662">
        <v>16</v>
      </c>
      <c r="S1918" s="678">
        <v>0.5161290322580645</v>
      </c>
      <c r="T1918" s="745">
        <v>5.5</v>
      </c>
      <c r="U1918" s="701">
        <v>0.6470588235294118</v>
      </c>
    </row>
    <row r="1919" spans="1:21" ht="14.4" customHeight="1" x14ac:dyDescent="0.3">
      <c r="A1919" s="661">
        <v>32</v>
      </c>
      <c r="B1919" s="662" t="s">
        <v>592</v>
      </c>
      <c r="C1919" s="662" t="s">
        <v>5111</v>
      </c>
      <c r="D1919" s="743" t="s">
        <v>7938</v>
      </c>
      <c r="E1919" s="744" t="s">
        <v>5124</v>
      </c>
      <c r="F1919" s="662" t="s">
        <v>5106</v>
      </c>
      <c r="G1919" s="662" t="s">
        <v>5302</v>
      </c>
      <c r="H1919" s="662" t="s">
        <v>593</v>
      </c>
      <c r="I1919" s="662" t="s">
        <v>6407</v>
      </c>
      <c r="J1919" s="662" t="s">
        <v>960</v>
      </c>
      <c r="K1919" s="662" t="s">
        <v>6408</v>
      </c>
      <c r="L1919" s="663">
        <v>0</v>
      </c>
      <c r="M1919" s="663">
        <v>0</v>
      </c>
      <c r="N1919" s="662">
        <v>1</v>
      </c>
      <c r="O1919" s="745">
        <v>1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32</v>
      </c>
      <c r="B1920" s="662" t="s">
        <v>592</v>
      </c>
      <c r="C1920" s="662" t="s">
        <v>5111</v>
      </c>
      <c r="D1920" s="743" t="s">
        <v>7938</v>
      </c>
      <c r="E1920" s="744" t="s">
        <v>5124</v>
      </c>
      <c r="F1920" s="662" t="s">
        <v>5106</v>
      </c>
      <c r="G1920" s="662" t="s">
        <v>5404</v>
      </c>
      <c r="H1920" s="662" t="s">
        <v>2438</v>
      </c>
      <c r="I1920" s="662" t="s">
        <v>5405</v>
      </c>
      <c r="J1920" s="662" t="s">
        <v>4124</v>
      </c>
      <c r="K1920" s="662" t="s">
        <v>5406</v>
      </c>
      <c r="L1920" s="663">
        <v>15.61</v>
      </c>
      <c r="M1920" s="663">
        <v>15.61</v>
      </c>
      <c r="N1920" s="662">
        <v>1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32</v>
      </c>
      <c r="B1921" s="662" t="s">
        <v>592</v>
      </c>
      <c r="C1921" s="662" t="s">
        <v>5111</v>
      </c>
      <c r="D1921" s="743" t="s">
        <v>7938</v>
      </c>
      <c r="E1921" s="744" t="s">
        <v>5124</v>
      </c>
      <c r="F1921" s="662" t="s">
        <v>5106</v>
      </c>
      <c r="G1921" s="662" t="s">
        <v>6409</v>
      </c>
      <c r="H1921" s="662" t="s">
        <v>2438</v>
      </c>
      <c r="I1921" s="662" t="s">
        <v>3426</v>
      </c>
      <c r="J1921" s="662" t="s">
        <v>5002</v>
      </c>
      <c r="K1921" s="662" t="s">
        <v>2378</v>
      </c>
      <c r="L1921" s="663">
        <v>41.63</v>
      </c>
      <c r="M1921" s="663">
        <v>83.26</v>
      </c>
      <c r="N1921" s="662">
        <v>2</v>
      </c>
      <c r="O1921" s="745">
        <v>0.5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32</v>
      </c>
      <c r="B1922" s="662" t="s">
        <v>592</v>
      </c>
      <c r="C1922" s="662" t="s">
        <v>5111</v>
      </c>
      <c r="D1922" s="743" t="s">
        <v>7938</v>
      </c>
      <c r="E1922" s="744" t="s">
        <v>5124</v>
      </c>
      <c r="F1922" s="662" t="s">
        <v>5106</v>
      </c>
      <c r="G1922" s="662" t="s">
        <v>5304</v>
      </c>
      <c r="H1922" s="662" t="s">
        <v>593</v>
      </c>
      <c r="I1922" s="662" t="s">
        <v>5961</v>
      </c>
      <c r="J1922" s="662" t="s">
        <v>3562</v>
      </c>
      <c r="K1922" s="662" t="s">
        <v>5954</v>
      </c>
      <c r="L1922" s="663">
        <v>316.36</v>
      </c>
      <c r="M1922" s="663">
        <v>949.08</v>
      </c>
      <c r="N1922" s="662">
        <v>3</v>
      </c>
      <c r="O1922" s="745">
        <v>1.5</v>
      </c>
      <c r="P1922" s="663">
        <v>632.72</v>
      </c>
      <c r="Q1922" s="678">
        <v>0.66666666666666663</v>
      </c>
      <c r="R1922" s="662">
        <v>2</v>
      </c>
      <c r="S1922" s="678">
        <v>0.66666666666666663</v>
      </c>
      <c r="T1922" s="745">
        <v>1</v>
      </c>
      <c r="U1922" s="701">
        <v>0.66666666666666663</v>
      </c>
    </row>
    <row r="1923" spans="1:21" ht="14.4" customHeight="1" x14ac:dyDescent="0.3">
      <c r="A1923" s="661">
        <v>32</v>
      </c>
      <c r="B1923" s="662" t="s">
        <v>592</v>
      </c>
      <c r="C1923" s="662" t="s">
        <v>5111</v>
      </c>
      <c r="D1923" s="743" t="s">
        <v>7938</v>
      </c>
      <c r="E1923" s="744" t="s">
        <v>5124</v>
      </c>
      <c r="F1923" s="662" t="s">
        <v>5106</v>
      </c>
      <c r="G1923" s="662" t="s">
        <v>6410</v>
      </c>
      <c r="H1923" s="662" t="s">
        <v>2438</v>
      </c>
      <c r="I1923" s="662" t="s">
        <v>6411</v>
      </c>
      <c r="J1923" s="662" t="s">
        <v>6412</v>
      </c>
      <c r="K1923" s="662" t="s">
        <v>2674</v>
      </c>
      <c r="L1923" s="663">
        <v>353.18</v>
      </c>
      <c r="M1923" s="663">
        <v>353.18</v>
      </c>
      <c r="N1923" s="662">
        <v>1</v>
      </c>
      <c r="O1923" s="745">
        <v>0.5</v>
      </c>
      <c r="P1923" s="663">
        <v>353.18</v>
      </c>
      <c r="Q1923" s="678">
        <v>1</v>
      </c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32</v>
      </c>
      <c r="B1924" s="662" t="s">
        <v>592</v>
      </c>
      <c r="C1924" s="662" t="s">
        <v>5111</v>
      </c>
      <c r="D1924" s="743" t="s">
        <v>7938</v>
      </c>
      <c r="E1924" s="744" t="s">
        <v>5124</v>
      </c>
      <c r="F1924" s="662" t="s">
        <v>5106</v>
      </c>
      <c r="G1924" s="662" t="s">
        <v>6410</v>
      </c>
      <c r="H1924" s="662" t="s">
        <v>2438</v>
      </c>
      <c r="I1924" s="662" t="s">
        <v>6413</v>
      </c>
      <c r="J1924" s="662" t="s">
        <v>2600</v>
      </c>
      <c r="K1924" s="662" t="s">
        <v>2794</v>
      </c>
      <c r="L1924" s="663">
        <v>543.36</v>
      </c>
      <c r="M1924" s="663">
        <v>1630.08</v>
      </c>
      <c r="N1924" s="662">
        <v>3</v>
      </c>
      <c r="O1924" s="745">
        <v>2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32</v>
      </c>
      <c r="B1925" s="662" t="s">
        <v>592</v>
      </c>
      <c r="C1925" s="662" t="s">
        <v>5111</v>
      </c>
      <c r="D1925" s="743" t="s">
        <v>7938</v>
      </c>
      <c r="E1925" s="744" t="s">
        <v>5124</v>
      </c>
      <c r="F1925" s="662" t="s">
        <v>5106</v>
      </c>
      <c r="G1925" s="662" t="s">
        <v>5305</v>
      </c>
      <c r="H1925" s="662" t="s">
        <v>593</v>
      </c>
      <c r="I1925" s="662" t="s">
        <v>5409</v>
      </c>
      <c r="J1925" s="662" t="s">
        <v>1064</v>
      </c>
      <c r="K1925" s="662" t="s">
        <v>5410</v>
      </c>
      <c r="L1925" s="663">
        <v>214.5</v>
      </c>
      <c r="M1925" s="663">
        <v>643.5</v>
      </c>
      <c r="N1925" s="662">
        <v>3</v>
      </c>
      <c r="O1925" s="745">
        <v>3</v>
      </c>
      <c r="P1925" s="663">
        <v>643.5</v>
      </c>
      <c r="Q1925" s="678">
        <v>1</v>
      </c>
      <c r="R1925" s="662">
        <v>3</v>
      </c>
      <c r="S1925" s="678">
        <v>1</v>
      </c>
      <c r="T1925" s="745">
        <v>3</v>
      </c>
      <c r="U1925" s="701">
        <v>1</v>
      </c>
    </row>
    <row r="1926" spans="1:21" ht="14.4" customHeight="1" x14ac:dyDescent="0.3">
      <c r="A1926" s="661">
        <v>32</v>
      </c>
      <c r="B1926" s="662" t="s">
        <v>592</v>
      </c>
      <c r="C1926" s="662" t="s">
        <v>5111</v>
      </c>
      <c r="D1926" s="743" t="s">
        <v>7938</v>
      </c>
      <c r="E1926" s="744" t="s">
        <v>5124</v>
      </c>
      <c r="F1926" s="662" t="s">
        <v>5106</v>
      </c>
      <c r="G1926" s="662" t="s">
        <v>5305</v>
      </c>
      <c r="H1926" s="662" t="s">
        <v>593</v>
      </c>
      <c r="I1926" s="662" t="s">
        <v>5974</v>
      </c>
      <c r="J1926" s="662" t="s">
        <v>5975</v>
      </c>
      <c r="K1926" s="662" t="s">
        <v>5976</v>
      </c>
      <c r="L1926" s="663">
        <v>143.34</v>
      </c>
      <c r="M1926" s="663">
        <v>430.02</v>
      </c>
      <c r="N1926" s="662">
        <v>3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32</v>
      </c>
      <c r="B1927" s="662" t="s">
        <v>592</v>
      </c>
      <c r="C1927" s="662" t="s">
        <v>5111</v>
      </c>
      <c r="D1927" s="743" t="s">
        <v>7938</v>
      </c>
      <c r="E1927" s="744" t="s">
        <v>5124</v>
      </c>
      <c r="F1927" s="662" t="s">
        <v>5106</v>
      </c>
      <c r="G1927" s="662" t="s">
        <v>5307</v>
      </c>
      <c r="H1927" s="662" t="s">
        <v>593</v>
      </c>
      <c r="I1927" s="662" t="s">
        <v>3519</v>
      </c>
      <c r="J1927" s="662" t="s">
        <v>3520</v>
      </c>
      <c r="K1927" s="662" t="s">
        <v>6181</v>
      </c>
      <c r="L1927" s="663">
        <v>0</v>
      </c>
      <c r="M1927" s="663">
        <v>0</v>
      </c>
      <c r="N1927" s="662">
        <v>2</v>
      </c>
      <c r="O1927" s="745">
        <v>0.5</v>
      </c>
      <c r="P1927" s="663"/>
      <c r="Q1927" s="678"/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32</v>
      </c>
      <c r="B1928" s="662" t="s">
        <v>592</v>
      </c>
      <c r="C1928" s="662" t="s">
        <v>5111</v>
      </c>
      <c r="D1928" s="743" t="s">
        <v>7938</v>
      </c>
      <c r="E1928" s="744" t="s">
        <v>5124</v>
      </c>
      <c r="F1928" s="662" t="s">
        <v>5106</v>
      </c>
      <c r="G1928" s="662" t="s">
        <v>5307</v>
      </c>
      <c r="H1928" s="662" t="s">
        <v>593</v>
      </c>
      <c r="I1928" s="662" t="s">
        <v>6414</v>
      </c>
      <c r="J1928" s="662" t="s">
        <v>1356</v>
      </c>
      <c r="K1928" s="662" t="s">
        <v>6415</v>
      </c>
      <c r="L1928" s="663">
        <v>0</v>
      </c>
      <c r="M1928" s="663">
        <v>0</v>
      </c>
      <c r="N1928" s="662">
        <v>1</v>
      </c>
      <c r="O1928" s="745">
        <v>1</v>
      </c>
      <c r="P1928" s="663">
        <v>0</v>
      </c>
      <c r="Q1928" s="678"/>
      <c r="R1928" s="662">
        <v>1</v>
      </c>
      <c r="S1928" s="678">
        <v>1</v>
      </c>
      <c r="T1928" s="745">
        <v>1</v>
      </c>
      <c r="U1928" s="701">
        <v>1</v>
      </c>
    </row>
    <row r="1929" spans="1:21" ht="14.4" customHeight="1" x14ac:dyDescent="0.3">
      <c r="A1929" s="661">
        <v>32</v>
      </c>
      <c r="B1929" s="662" t="s">
        <v>592</v>
      </c>
      <c r="C1929" s="662" t="s">
        <v>5111</v>
      </c>
      <c r="D1929" s="743" t="s">
        <v>7938</v>
      </c>
      <c r="E1929" s="744" t="s">
        <v>5124</v>
      </c>
      <c r="F1929" s="662" t="s">
        <v>5106</v>
      </c>
      <c r="G1929" s="662" t="s">
        <v>6416</v>
      </c>
      <c r="H1929" s="662" t="s">
        <v>593</v>
      </c>
      <c r="I1929" s="662" t="s">
        <v>6417</v>
      </c>
      <c r="J1929" s="662" t="s">
        <v>6418</v>
      </c>
      <c r="K1929" s="662" t="s">
        <v>6419</v>
      </c>
      <c r="L1929" s="663">
        <v>88.87</v>
      </c>
      <c r="M1929" s="663">
        <v>266.61</v>
      </c>
      <c r="N1929" s="662">
        <v>3</v>
      </c>
      <c r="O1929" s="745">
        <v>1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32</v>
      </c>
      <c r="B1930" s="662" t="s">
        <v>592</v>
      </c>
      <c r="C1930" s="662" t="s">
        <v>5111</v>
      </c>
      <c r="D1930" s="743" t="s">
        <v>7938</v>
      </c>
      <c r="E1930" s="744" t="s">
        <v>5124</v>
      </c>
      <c r="F1930" s="662" t="s">
        <v>5106</v>
      </c>
      <c r="G1930" s="662" t="s">
        <v>5571</v>
      </c>
      <c r="H1930" s="662" t="s">
        <v>593</v>
      </c>
      <c r="I1930" s="662" t="s">
        <v>6420</v>
      </c>
      <c r="J1930" s="662" t="s">
        <v>5573</v>
      </c>
      <c r="K1930" s="662" t="s">
        <v>6421</v>
      </c>
      <c r="L1930" s="663">
        <v>120.14</v>
      </c>
      <c r="M1930" s="663">
        <v>120.14</v>
      </c>
      <c r="N1930" s="662">
        <v>1</v>
      </c>
      <c r="O1930" s="745">
        <v>0.5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32</v>
      </c>
      <c r="B1931" s="662" t="s">
        <v>592</v>
      </c>
      <c r="C1931" s="662" t="s">
        <v>5111</v>
      </c>
      <c r="D1931" s="743" t="s">
        <v>7938</v>
      </c>
      <c r="E1931" s="744" t="s">
        <v>5124</v>
      </c>
      <c r="F1931" s="662" t="s">
        <v>5106</v>
      </c>
      <c r="G1931" s="662" t="s">
        <v>5182</v>
      </c>
      <c r="H1931" s="662" t="s">
        <v>593</v>
      </c>
      <c r="I1931" s="662" t="s">
        <v>2977</v>
      </c>
      <c r="J1931" s="662" t="s">
        <v>2978</v>
      </c>
      <c r="K1931" s="662" t="s">
        <v>5183</v>
      </c>
      <c r="L1931" s="663">
        <v>51.21</v>
      </c>
      <c r="M1931" s="663">
        <v>921.78</v>
      </c>
      <c r="N1931" s="662">
        <v>18</v>
      </c>
      <c r="O1931" s="745">
        <v>7.5</v>
      </c>
      <c r="P1931" s="663">
        <v>512.1</v>
      </c>
      <c r="Q1931" s="678">
        <v>0.55555555555555558</v>
      </c>
      <c r="R1931" s="662">
        <v>10</v>
      </c>
      <c r="S1931" s="678">
        <v>0.55555555555555558</v>
      </c>
      <c r="T1931" s="745">
        <v>3.5</v>
      </c>
      <c r="U1931" s="701">
        <v>0.46666666666666667</v>
      </c>
    </row>
    <row r="1932" spans="1:21" ht="14.4" customHeight="1" x14ac:dyDescent="0.3">
      <c r="A1932" s="661">
        <v>32</v>
      </c>
      <c r="B1932" s="662" t="s">
        <v>592</v>
      </c>
      <c r="C1932" s="662" t="s">
        <v>5111</v>
      </c>
      <c r="D1932" s="743" t="s">
        <v>7938</v>
      </c>
      <c r="E1932" s="744" t="s">
        <v>5124</v>
      </c>
      <c r="F1932" s="662" t="s">
        <v>5106</v>
      </c>
      <c r="G1932" s="662" t="s">
        <v>5600</v>
      </c>
      <c r="H1932" s="662" t="s">
        <v>593</v>
      </c>
      <c r="I1932" s="662" t="s">
        <v>5601</v>
      </c>
      <c r="J1932" s="662" t="s">
        <v>5602</v>
      </c>
      <c r="K1932" s="662" t="s">
        <v>5603</v>
      </c>
      <c r="L1932" s="663">
        <v>657.67</v>
      </c>
      <c r="M1932" s="663">
        <v>1315.34</v>
      </c>
      <c r="N1932" s="662">
        <v>2</v>
      </c>
      <c r="O1932" s="745">
        <v>1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32</v>
      </c>
      <c r="B1933" s="662" t="s">
        <v>592</v>
      </c>
      <c r="C1933" s="662" t="s">
        <v>5111</v>
      </c>
      <c r="D1933" s="743" t="s">
        <v>7938</v>
      </c>
      <c r="E1933" s="744" t="s">
        <v>5124</v>
      </c>
      <c r="F1933" s="662" t="s">
        <v>5106</v>
      </c>
      <c r="G1933" s="662" t="s">
        <v>6281</v>
      </c>
      <c r="H1933" s="662" t="s">
        <v>593</v>
      </c>
      <c r="I1933" s="662" t="s">
        <v>3439</v>
      </c>
      <c r="J1933" s="662" t="s">
        <v>3440</v>
      </c>
      <c r="K1933" s="662" t="s">
        <v>6282</v>
      </c>
      <c r="L1933" s="663">
        <v>186.27</v>
      </c>
      <c r="M1933" s="663">
        <v>372.54</v>
      </c>
      <c r="N1933" s="662">
        <v>2</v>
      </c>
      <c r="O1933" s="745">
        <v>1</v>
      </c>
      <c r="P1933" s="663">
        <v>372.54</v>
      </c>
      <c r="Q1933" s="678">
        <v>1</v>
      </c>
      <c r="R1933" s="662">
        <v>2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32</v>
      </c>
      <c r="B1934" s="662" t="s">
        <v>592</v>
      </c>
      <c r="C1934" s="662" t="s">
        <v>5111</v>
      </c>
      <c r="D1934" s="743" t="s">
        <v>7938</v>
      </c>
      <c r="E1934" s="744" t="s">
        <v>5124</v>
      </c>
      <c r="F1934" s="662" t="s">
        <v>5106</v>
      </c>
      <c r="G1934" s="662" t="s">
        <v>6422</v>
      </c>
      <c r="H1934" s="662" t="s">
        <v>593</v>
      </c>
      <c r="I1934" s="662" t="s">
        <v>6423</v>
      </c>
      <c r="J1934" s="662" t="s">
        <v>6424</v>
      </c>
      <c r="K1934" s="662" t="s">
        <v>3408</v>
      </c>
      <c r="L1934" s="663">
        <v>1514.87</v>
      </c>
      <c r="M1934" s="663">
        <v>1514.87</v>
      </c>
      <c r="N1934" s="662">
        <v>1</v>
      </c>
      <c r="O1934" s="745">
        <v>0.5</v>
      </c>
      <c r="P1934" s="663">
        <v>1514.87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32</v>
      </c>
      <c r="B1935" s="662" t="s">
        <v>592</v>
      </c>
      <c r="C1935" s="662" t="s">
        <v>5111</v>
      </c>
      <c r="D1935" s="743" t="s">
        <v>7938</v>
      </c>
      <c r="E1935" s="744" t="s">
        <v>5124</v>
      </c>
      <c r="F1935" s="662" t="s">
        <v>5106</v>
      </c>
      <c r="G1935" s="662" t="s">
        <v>5473</v>
      </c>
      <c r="H1935" s="662" t="s">
        <v>593</v>
      </c>
      <c r="I1935" s="662" t="s">
        <v>6425</v>
      </c>
      <c r="J1935" s="662" t="s">
        <v>6426</v>
      </c>
      <c r="K1935" s="662" t="s">
        <v>6427</v>
      </c>
      <c r="L1935" s="663">
        <v>0</v>
      </c>
      <c r="M1935" s="663">
        <v>0</v>
      </c>
      <c r="N1935" s="662">
        <v>1</v>
      </c>
      <c r="O1935" s="745">
        <v>0.5</v>
      </c>
      <c r="P1935" s="663"/>
      <c r="Q1935" s="678"/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32</v>
      </c>
      <c r="B1936" s="662" t="s">
        <v>592</v>
      </c>
      <c r="C1936" s="662" t="s">
        <v>5111</v>
      </c>
      <c r="D1936" s="743" t="s">
        <v>7938</v>
      </c>
      <c r="E1936" s="744" t="s">
        <v>5124</v>
      </c>
      <c r="F1936" s="662" t="s">
        <v>5106</v>
      </c>
      <c r="G1936" s="662" t="s">
        <v>5514</v>
      </c>
      <c r="H1936" s="662" t="s">
        <v>593</v>
      </c>
      <c r="I1936" s="662" t="s">
        <v>867</v>
      </c>
      <c r="J1936" s="662" t="s">
        <v>868</v>
      </c>
      <c r="K1936" s="662" t="s">
        <v>869</v>
      </c>
      <c r="L1936" s="663">
        <v>80.959999999999994</v>
      </c>
      <c r="M1936" s="663">
        <v>80.959999999999994</v>
      </c>
      <c r="N1936" s="662">
        <v>1</v>
      </c>
      <c r="O1936" s="745">
        <v>1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32</v>
      </c>
      <c r="B1937" s="662" t="s">
        <v>592</v>
      </c>
      <c r="C1937" s="662" t="s">
        <v>5111</v>
      </c>
      <c r="D1937" s="743" t="s">
        <v>7938</v>
      </c>
      <c r="E1937" s="744" t="s">
        <v>5124</v>
      </c>
      <c r="F1937" s="662" t="s">
        <v>5106</v>
      </c>
      <c r="G1937" s="662" t="s">
        <v>5514</v>
      </c>
      <c r="H1937" s="662" t="s">
        <v>593</v>
      </c>
      <c r="I1937" s="662" t="s">
        <v>3750</v>
      </c>
      <c r="J1937" s="662" t="s">
        <v>3751</v>
      </c>
      <c r="K1937" s="662" t="s">
        <v>6428</v>
      </c>
      <c r="L1937" s="663">
        <v>161.91</v>
      </c>
      <c r="M1937" s="663">
        <v>485.73</v>
      </c>
      <c r="N1937" s="662">
        <v>3</v>
      </c>
      <c r="O1937" s="745">
        <v>0.5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32</v>
      </c>
      <c r="B1938" s="662" t="s">
        <v>592</v>
      </c>
      <c r="C1938" s="662" t="s">
        <v>5111</v>
      </c>
      <c r="D1938" s="743" t="s">
        <v>7938</v>
      </c>
      <c r="E1938" s="744" t="s">
        <v>5124</v>
      </c>
      <c r="F1938" s="662" t="s">
        <v>5106</v>
      </c>
      <c r="G1938" s="662" t="s">
        <v>5323</v>
      </c>
      <c r="H1938" s="662" t="s">
        <v>593</v>
      </c>
      <c r="I1938" s="662" t="s">
        <v>6429</v>
      </c>
      <c r="J1938" s="662" t="s">
        <v>5328</v>
      </c>
      <c r="K1938" s="662" t="s">
        <v>6430</v>
      </c>
      <c r="L1938" s="663">
        <v>299.83999999999997</v>
      </c>
      <c r="M1938" s="663">
        <v>299.83999999999997</v>
      </c>
      <c r="N1938" s="662">
        <v>1</v>
      </c>
      <c r="O1938" s="745">
        <v>0.5</v>
      </c>
      <c r="P1938" s="663">
        <v>299.83999999999997</v>
      </c>
      <c r="Q1938" s="678">
        <v>1</v>
      </c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32</v>
      </c>
      <c r="B1939" s="662" t="s">
        <v>592</v>
      </c>
      <c r="C1939" s="662" t="s">
        <v>5111</v>
      </c>
      <c r="D1939" s="743" t="s">
        <v>7938</v>
      </c>
      <c r="E1939" s="744" t="s">
        <v>5124</v>
      </c>
      <c r="F1939" s="662" t="s">
        <v>5106</v>
      </c>
      <c r="G1939" s="662" t="s">
        <v>5713</v>
      </c>
      <c r="H1939" s="662" t="s">
        <v>593</v>
      </c>
      <c r="I1939" s="662" t="s">
        <v>1542</v>
      </c>
      <c r="J1939" s="662" t="s">
        <v>1543</v>
      </c>
      <c r="K1939" s="662" t="s">
        <v>5714</v>
      </c>
      <c r="L1939" s="663">
        <v>264</v>
      </c>
      <c r="M1939" s="663">
        <v>528</v>
      </c>
      <c r="N1939" s="662">
        <v>2</v>
      </c>
      <c r="O1939" s="745">
        <v>1.5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32</v>
      </c>
      <c r="B1940" s="662" t="s">
        <v>592</v>
      </c>
      <c r="C1940" s="662" t="s">
        <v>5111</v>
      </c>
      <c r="D1940" s="743" t="s">
        <v>7938</v>
      </c>
      <c r="E1940" s="744" t="s">
        <v>5124</v>
      </c>
      <c r="F1940" s="662" t="s">
        <v>5106</v>
      </c>
      <c r="G1940" s="662" t="s">
        <v>5713</v>
      </c>
      <c r="H1940" s="662" t="s">
        <v>593</v>
      </c>
      <c r="I1940" s="662" t="s">
        <v>6431</v>
      </c>
      <c r="J1940" s="662" t="s">
        <v>1543</v>
      </c>
      <c r="K1940" s="662" t="s">
        <v>6432</v>
      </c>
      <c r="L1940" s="663">
        <v>0</v>
      </c>
      <c r="M1940" s="663">
        <v>0</v>
      </c>
      <c r="N1940" s="662">
        <v>1</v>
      </c>
      <c r="O1940" s="745">
        <v>1</v>
      </c>
      <c r="P1940" s="663">
        <v>0</v>
      </c>
      <c r="Q1940" s="678"/>
      <c r="R1940" s="662">
        <v>1</v>
      </c>
      <c r="S1940" s="678">
        <v>1</v>
      </c>
      <c r="T1940" s="745">
        <v>1</v>
      </c>
      <c r="U1940" s="701">
        <v>1</v>
      </c>
    </row>
    <row r="1941" spans="1:21" ht="14.4" customHeight="1" x14ac:dyDescent="0.3">
      <c r="A1941" s="661">
        <v>32</v>
      </c>
      <c r="B1941" s="662" t="s">
        <v>592</v>
      </c>
      <c r="C1941" s="662" t="s">
        <v>5111</v>
      </c>
      <c r="D1941" s="743" t="s">
        <v>7938</v>
      </c>
      <c r="E1941" s="744" t="s">
        <v>5124</v>
      </c>
      <c r="F1941" s="662" t="s">
        <v>5106</v>
      </c>
      <c r="G1941" s="662" t="s">
        <v>5713</v>
      </c>
      <c r="H1941" s="662" t="s">
        <v>593</v>
      </c>
      <c r="I1941" s="662" t="s">
        <v>3616</v>
      </c>
      <c r="J1941" s="662" t="s">
        <v>3617</v>
      </c>
      <c r="K1941" s="662" t="s">
        <v>6433</v>
      </c>
      <c r="L1941" s="663">
        <v>65.989999999999995</v>
      </c>
      <c r="M1941" s="663">
        <v>65.989999999999995</v>
      </c>
      <c r="N1941" s="662">
        <v>1</v>
      </c>
      <c r="O1941" s="745">
        <v>1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32</v>
      </c>
      <c r="B1942" s="662" t="s">
        <v>592</v>
      </c>
      <c r="C1942" s="662" t="s">
        <v>5111</v>
      </c>
      <c r="D1942" s="743" t="s">
        <v>7938</v>
      </c>
      <c r="E1942" s="744" t="s">
        <v>5124</v>
      </c>
      <c r="F1942" s="662" t="s">
        <v>5106</v>
      </c>
      <c r="G1942" s="662" t="s">
        <v>5330</v>
      </c>
      <c r="H1942" s="662" t="s">
        <v>2438</v>
      </c>
      <c r="I1942" s="662" t="s">
        <v>2755</v>
      </c>
      <c r="J1942" s="662" t="s">
        <v>2756</v>
      </c>
      <c r="K1942" s="662" t="s">
        <v>3488</v>
      </c>
      <c r="L1942" s="663">
        <v>1427.23</v>
      </c>
      <c r="M1942" s="663">
        <v>1427.23</v>
      </c>
      <c r="N1942" s="662">
        <v>1</v>
      </c>
      <c r="O1942" s="745">
        <v>1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32</v>
      </c>
      <c r="B1943" s="662" t="s">
        <v>592</v>
      </c>
      <c r="C1943" s="662" t="s">
        <v>5111</v>
      </c>
      <c r="D1943" s="743" t="s">
        <v>7938</v>
      </c>
      <c r="E1943" s="744" t="s">
        <v>5124</v>
      </c>
      <c r="F1943" s="662" t="s">
        <v>5106</v>
      </c>
      <c r="G1943" s="662" t="s">
        <v>5577</v>
      </c>
      <c r="H1943" s="662" t="s">
        <v>593</v>
      </c>
      <c r="I1943" s="662" t="s">
        <v>6434</v>
      </c>
      <c r="J1943" s="662" t="s">
        <v>6435</v>
      </c>
      <c r="K1943" s="662" t="s">
        <v>6436</v>
      </c>
      <c r="L1943" s="663">
        <v>307.88</v>
      </c>
      <c r="M1943" s="663">
        <v>307.88</v>
      </c>
      <c r="N1943" s="662">
        <v>1</v>
      </c>
      <c r="O1943" s="745">
        <v>0.5</v>
      </c>
      <c r="P1943" s="663">
        <v>307.88</v>
      </c>
      <c r="Q1943" s="678">
        <v>1</v>
      </c>
      <c r="R1943" s="662">
        <v>1</v>
      </c>
      <c r="S1943" s="678">
        <v>1</v>
      </c>
      <c r="T1943" s="745">
        <v>0.5</v>
      </c>
      <c r="U1943" s="701">
        <v>1</v>
      </c>
    </row>
    <row r="1944" spans="1:21" ht="14.4" customHeight="1" x14ac:dyDescent="0.3">
      <c r="A1944" s="661">
        <v>32</v>
      </c>
      <c r="B1944" s="662" t="s">
        <v>592</v>
      </c>
      <c r="C1944" s="662" t="s">
        <v>5111</v>
      </c>
      <c r="D1944" s="743" t="s">
        <v>7938</v>
      </c>
      <c r="E1944" s="744" t="s">
        <v>5124</v>
      </c>
      <c r="F1944" s="662" t="s">
        <v>5106</v>
      </c>
      <c r="G1944" s="662" t="s">
        <v>5331</v>
      </c>
      <c r="H1944" s="662" t="s">
        <v>593</v>
      </c>
      <c r="I1944" s="662" t="s">
        <v>1023</v>
      </c>
      <c r="J1944" s="662" t="s">
        <v>1024</v>
      </c>
      <c r="K1944" s="662" t="s">
        <v>1025</v>
      </c>
      <c r="L1944" s="663">
        <v>151.62</v>
      </c>
      <c r="M1944" s="663">
        <v>606.48</v>
      </c>
      <c r="N1944" s="662">
        <v>4</v>
      </c>
      <c r="O1944" s="745">
        <v>1</v>
      </c>
      <c r="P1944" s="663">
        <v>151.62</v>
      </c>
      <c r="Q1944" s="678">
        <v>0.25</v>
      </c>
      <c r="R1944" s="662">
        <v>1</v>
      </c>
      <c r="S1944" s="678">
        <v>0.25</v>
      </c>
      <c r="T1944" s="745">
        <v>0.5</v>
      </c>
      <c r="U1944" s="701">
        <v>0.5</v>
      </c>
    </row>
    <row r="1945" spans="1:21" ht="14.4" customHeight="1" x14ac:dyDescent="0.3">
      <c r="A1945" s="661">
        <v>32</v>
      </c>
      <c r="B1945" s="662" t="s">
        <v>592</v>
      </c>
      <c r="C1945" s="662" t="s">
        <v>5111</v>
      </c>
      <c r="D1945" s="743" t="s">
        <v>7938</v>
      </c>
      <c r="E1945" s="744" t="s">
        <v>5124</v>
      </c>
      <c r="F1945" s="662" t="s">
        <v>5106</v>
      </c>
      <c r="G1945" s="662" t="s">
        <v>6437</v>
      </c>
      <c r="H1945" s="662" t="s">
        <v>2438</v>
      </c>
      <c r="I1945" s="662" t="s">
        <v>4236</v>
      </c>
      <c r="J1945" s="662" t="s">
        <v>4237</v>
      </c>
      <c r="K1945" s="662" t="s">
        <v>4238</v>
      </c>
      <c r="L1945" s="663">
        <v>0</v>
      </c>
      <c r="M1945" s="663">
        <v>0</v>
      </c>
      <c r="N1945" s="662">
        <v>2</v>
      </c>
      <c r="O1945" s="745">
        <v>0.5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32</v>
      </c>
      <c r="B1946" s="662" t="s">
        <v>592</v>
      </c>
      <c r="C1946" s="662" t="s">
        <v>5111</v>
      </c>
      <c r="D1946" s="743" t="s">
        <v>7938</v>
      </c>
      <c r="E1946" s="744" t="s">
        <v>5124</v>
      </c>
      <c r="F1946" s="662" t="s">
        <v>5106</v>
      </c>
      <c r="G1946" s="662" t="s">
        <v>5334</v>
      </c>
      <c r="H1946" s="662" t="s">
        <v>2438</v>
      </c>
      <c r="I1946" s="662" t="s">
        <v>6288</v>
      </c>
      <c r="J1946" s="662" t="s">
        <v>6289</v>
      </c>
      <c r="K1946" s="662" t="s">
        <v>6290</v>
      </c>
      <c r="L1946" s="663">
        <v>92.38</v>
      </c>
      <c r="M1946" s="663">
        <v>184.76</v>
      </c>
      <c r="N1946" s="662">
        <v>2</v>
      </c>
      <c r="O1946" s="745">
        <v>1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32</v>
      </c>
      <c r="B1947" s="662" t="s">
        <v>592</v>
      </c>
      <c r="C1947" s="662" t="s">
        <v>5111</v>
      </c>
      <c r="D1947" s="743" t="s">
        <v>7938</v>
      </c>
      <c r="E1947" s="744" t="s">
        <v>5124</v>
      </c>
      <c r="F1947" s="662" t="s">
        <v>5106</v>
      </c>
      <c r="G1947" s="662" t="s">
        <v>5334</v>
      </c>
      <c r="H1947" s="662" t="s">
        <v>2438</v>
      </c>
      <c r="I1947" s="662" t="s">
        <v>2651</v>
      </c>
      <c r="J1947" s="662" t="s">
        <v>4809</v>
      </c>
      <c r="K1947" s="662" t="s">
        <v>4810</v>
      </c>
      <c r="L1947" s="663">
        <v>120.61</v>
      </c>
      <c r="M1947" s="663">
        <v>361.83</v>
      </c>
      <c r="N1947" s="662">
        <v>3</v>
      </c>
      <c r="O1947" s="745">
        <v>3</v>
      </c>
      <c r="P1947" s="663"/>
      <c r="Q1947" s="678">
        <v>0</v>
      </c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32</v>
      </c>
      <c r="B1948" s="662" t="s">
        <v>592</v>
      </c>
      <c r="C1948" s="662" t="s">
        <v>5111</v>
      </c>
      <c r="D1948" s="743" t="s">
        <v>7938</v>
      </c>
      <c r="E1948" s="744" t="s">
        <v>5124</v>
      </c>
      <c r="F1948" s="662" t="s">
        <v>5106</v>
      </c>
      <c r="G1948" s="662" t="s">
        <v>5334</v>
      </c>
      <c r="H1948" s="662" t="s">
        <v>2438</v>
      </c>
      <c r="I1948" s="662" t="s">
        <v>6031</v>
      </c>
      <c r="J1948" s="662" t="s">
        <v>6032</v>
      </c>
      <c r="K1948" s="662" t="s">
        <v>1183</v>
      </c>
      <c r="L1948" s="663">
        <v>184.74</v>
      </c>
      <c r="M1948" s="663">
        <v>738.96</v>
      </c>
      <c r="N1948" s="662">
        <v>4</v>
      </c>
      <c r="O1948" s="745">
        <v>3</v>
      </c>
      <c r="P1948" s="663">
        <v>554.22</v>
      </c>
      <c r="Q1948" s="678">
        <v>0.75</v>
      </c>
      <c r="R1948" s="662">
        <v>3</v>
      </c>
      <c r="S1948" s="678">
        <v>0.75</v>
      </c>
      <c r="T1948" s="745">
        <v>2</v>
      </c>
      <c r="U1948" s="701">
        <v>0.66666666666666663</v>
      </c>
    </row>
    <row r="1949" spans="1:21" ht="14.4" customHeight="1" x14ac:dyDescent="0.3">
      <c r="A1949" s="661">
        <v>32</v>
      </c>
      <c r="B1949" s="662" t="s">
        <v>592</v>
      </c>
      <c r="C1949" s="662" t="s">
        <v>5111</v>
      </c>
      <c r="D1949" s="743" t="s">
        <v>7938</v>
      </c>
      <c r="E1949" s="744" t="s">
        <v>5124</v>
      </c>
      <c r="F1949" s="662" t="s">
        <v>5106</v>
      </c>
      <c r="G1949" s="662" t="s">
        <v>5583</v>
      </c>
      <c r="H1949" s="662" t="s">
        <v>593</v>
      </c>
      <c r="I1949" s="662" t="s">
        <v>6038</v>
      </c>
      <c r="J1949" s="662" t="s">
        <v>6037</v>
      </c>
      <c r="K1949" s="662" t="s">
        <v>2244</v>
      </c>
      <c r="L1949" s="663">
        <v>0</v>
      </c>
      <c r="M1949" s="663">
        <v>0</v>
      </c>
      <c r="N1949" s="662">
        <v>1</v>
      </c>
      <c r="O1949" s="745">
        <v>1</v>
      </c>
      <c r="P1949" s="663">
        <v>0</v>
      </c>
      <c r="Q1949" s="678"/>
      <c r="R1949" s="662">
        <v>1</v>
      </c>
      <c r="S1949" s="678">
        <v>1</v>
      </c>
      <c r="T1949" s="745">
        <v>1</v>
      </c>
      <c r="U1949" s="701">
        <v>1</v>
      </c>
    </row>
    <row r="1950" spans="1:21" ht="14.4" customHeight="1" x14ac:dyDescent="0.3">
      <c r="A1950" s="661">
        <v>32</v>
      </c>
      <c r="B1950" s="662" t="s">
        <v>592</v>
      </c>
      <c r="C1950" s="662" t="s">
        <v>5111</v>
      </c>
      <c r="D1950" s="743" t="s">
        <v>7938</v>
      </c>
      <c r="E1950" s="744" t="s">
        <v>5124</v>
      </c>
      <c r="F1950" s="662" t="s">
        <v>5106</v>
      </c>
      <c r="G1950" s="662" t="s">
        <v>5583</v>
      </c>
      <c r="H1950" s="662" t="s">
        <v>593</v>
      </c>
      <c r="I1950" s="662" t="s">
        <v>2242</v>
      </c>
      <c r="J1950" s="662" t="s">
        <v>2243</v>
      </c>
      <c r="K1950" s="662" t="s">
        <v>2244</v>
      </c>
      <c r="L1950" s="663">
        <v>0</v>
      </c>
      <c r="M1950" s="663">
        <v>0</v>
      </c>
      <c r="N1950" s="662">
        <v>1</v>
      </c>
      <c r="O1950" s="745">
        <v>0.5</v>
      </c>
      <c r="P1950" s="663">
        <v>0</v>
      </c>
      <c r="Q1950" s="678"/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32</v>
      </c>
      <c r="B1951" s="662" t="s">
        <v>592</v>
      </c>
      <c r="C1951" s="662" t="s">
        <v>5111</v>
      </c>
      <c r="D1951" s="743" t="s">
        <v>7938</v>
      </c>
      <c r="E1951" s="744" t="s">
        <v>5124</v>
      </c>
      <c r="F1951" s="662" t="s">
        <v>5106</v>
      </c>
      <c r="G1951" s="662" t="s">
        <v>6220</v>
      </c>
      <c r="H1951" s="662" t="s">
        <v>593</v>
      </c>
      <c r="I1951" s="662" t="s">
        <v>6438</v>
      </c>
      <c r="J1951" s="662" t="s">
        <v>6222</v>
      </c>
      <c r="K1951" s="662" t="s">
        <v>6439</v>
      </c>
      <c r="L1951" s="663">
        <v>0</v>
      </c>
      <c r="M1951" s="663">
        <v>0</v>
      </c>
      <c r="N1951" s="662">
        <v>1</v>
      </c>
      <c r="O1951" s="745">
        <v>0.5</v>
      </c>
      <c r="P1951" s="663"/>
      <c r="Q1951" s="678"/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32</v>
      </c>
      <c r="B1952" s="662" t="s">
        <v>592</v>
      </c>
      <c r="C1952" s="662" t="s">
        <v>5111</v>
      </c>
      <c r="D1952" s="743" t="s">
        <v>7938</v>
      </c>
      <c r="E1952" s="744" t="s">
        <v>5124</v>
      </c>
      <c r="F1952" s="662" t="s">
        <v>5106</v>
      </c>
      <c r="G1952" s="662" t="s">
        <v>5744</v>
      </c>
      <c r="H1952" s="662" t="s">
        <v>593</v>
      </c>
      <c r="I1952" s="662" t="s">
        <v>6440</v>
      </c>
      <c r="J1952" s="662" t="s">
        <v>4618</v>
      </c>
      <c r="K1952" s="662" t="s">
        <v>6441</v>
      </c>
      <c r="L1952" s="663">
        <v>0</v>
      </c>
      <c r="M1952" s="663">
        <v>0</v>
      </c>
      <c r="N1952" s="662">
        <v>1</v>
      </c>
      <c r="O1952" s="745">
        <v>1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32</v>
      </c>
      <c r="B1953" s="662" t="s">
        <v>592</v>
      </c>
      <c r="C1953" s="662" t="s">
        <v>5111</v>
      </c>
      <c r="D1953" s="743" t="s">
        <v>7938</v>
      </c>
      <c r="E1953" s="744" t="s">
        <v>5124</v>
      </c>
      <c r="F1953" s="662" t="s">
        <v>5106</v>
      </c>
      <c r="G1953" s="662" t="s">
        <v>5669</v>
      </c>
      <c r="H1953" s="662" t="s">
        <v>593</v>
      </c>
      <c r="I1953" s="662" t="s">
        <v>5670</v>
      </c>
      <c r="J1953" s="662" t="s">
        <v>5671</v>
      </c>
      <c r="K1953" s="662" t="s">
        <v>5672</v>
      </c>
      <c r="L1953" s="663">
        <v>0</v>
      </c>
      <c r="M1953" s="663">
        <v>0</v>
      </c>
      <c r="N1953" s="662">
        <v>1</v>
      </c>
      <c r="O1953" s="745">
        <v>1</v>
      </c>
      <c r="P1953" s="663">
        <v>0</v>
      </c>
      <c r="Q1953" s="678"/>
      <c r="R1953" s="662">
        <v>1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32</v>
      </c>
      <c r="B1954" s="662" t="s">
        <v>592</v>
      </c>
      <c r="C1954" s="662" t="s">
        <v>5111</v>
      </c>
      <c r="D1954" s="743" t="s">
        <v>7938</v>
      </c>
      <c r="E1954" s="744" t="s">
        <v>5125</v>
      </c>
      <c r="F1954" s="662" t="s">
        <v>5106</v>
      </c>
      <c r="G1954" s="662" t="s">
        <v>5151</v>
      </c>
      <c r="H1954" s="662" t="s">
        <v>593</v>
      </c>
      <c r="I1954" s="662" t="s">
        <v>6442</v>
      </c>
      <c r="J1954" s="662" t="s">
        <v>1510</v>
      </c>
      <c r="K1954" s="662" t="s">
        <v>1511</v>
      </c>
      <c r="L1954" s="663">
        <v>0</v>
      </c>
      <c r="M1954" s="663">
        <v>0</v>
      </c>
      <c r="N1954" s="662">
        <v>1</v>
      </c>
      <c r="O1954" s="745">
        <v>1</v>
      </c>
      <c r="P1954" s="663"/>
      <c r="Q1954" s="678"/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32</v>
      </c>
      <c r="B1955" s="662" t="s">
        <v>592</v>
      </c>
      <c r="C1955" s="662" t="s">
        <v>5111</v>
      </c>
      <c r="D1955" s="743" t="s">
        <v>7938</v>
      </c>
      <c r="E1955" s="744" t="s">
        <v>5125</v>
      </c>
      <c r="F1955" s="662" t="s">
        <v>5106</v>
      </c>
      <c r="G1955" s="662" t="s">
        <v>5151</v>
      </c>
      <c r="H1955" s="662" t="s">
        <v>593</v>
      </c>
      <c r="I1955" s="662" t="s">
        <v>1699</v>
      </c>
      <c r="J1955" s="662" t="s">
        <v>1700</v>
      </c>
      <c r="K1955" s="662" t="s">
        <v>5152</v>
      </c>
      <c r="L1955" s="663">
        <v>1295.6400000000001</v>
      </c>
      <c r="M1955" s="663">
        <v>6478.2000000000007</v>
      </c>
      <c r="N1955" s="662">
        <v>5</v>
      </c>
      <c r="O1955" s="745">
        <v>3</v>
      </c>
      <c r="P1955" s="663">
        <v>2591.2800000000002</v>
      </c>
      <c r="Q1955" s="678">
        <v>0.39999999999999997</v>
      </c>
      <c r="R1955" s="662">
        <v>2</v>
      </c>
      <c r="S1955" s="678">
        <v>0.4</v>
      </c>
      <c r="T1955" s="745">
        <v>1</v>
      </c>
      <c r="U1955" s="701">
        <v>0.33333333333333331</v>
      </c>
    </row>
    <row r="1956" spans="1:21" ht="14.4" customHeight="1" x14ac:dyDescent="0.3">
      <c r="A1956" s="661">
        <v>32</v>
      </c>
      <c r="B1956" s="662" t="s">
        <v>592</v>
      </c>
      <c r="C1956" s="662" t="s">
        <v>5111</v>
      </c>
      <c r="D1956" s="743" t="s">
        <v>7938</v>
      </c>
      <c r="E1956" s="744" t="s">
        <v>5125</v>
      </c>
      <c r="F1956" s="662" t="s">
        <v>5106</v>
      </c>
      <c r="G1956" s="662" t="s">
        <v>5151</v>
      </c>
      <c r="H1956" s="662" t="s">
        <v>593</v>
      </c>
      <c r="I1956" s="662" t="s">
        <v>1473</v>
      </c>
      <c r="J1956" s="662" t="s">
        <v>1474</v>
      </c>
      <c r="K1956" s="662" t="s">
        <v>1475</v>
      </c>
      <c r="L1956" s="663">
        <v>462.73</v>
      </c>
      <c r="M1956" s="663">
        <v>925.46</v>
      </c>
      <c r="N1956" s="662">
        <v>2</v>
      </c>
      <c r="O1956" s="745">
        <v>1</v>
      </c>
      <c r="P1956" s="663">
        <v>925.46</v>
      </c>
      <c r="Q1956" s="678">
        <v>1</v>
      </c>
      <c r="R1956" s="662">
        <v>2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32</v>
      </c>
      <c r="B1957" s="662" t="s">
        <v>592</v>
      </c>
      <c r="C1957" s="662" t="s">
        <v>5111</v>
      </c>
      <c r="D1957" s="743" t="s">
        <v>7938</v>
      </c>
      <c r="E1957" s="744" t="s">
        <v>5125</v>
      </c>
      <c r="F1957" s="662" t="s">
        <v>5106</v>
      </c>
      <c r="G1957" s="662" t="s">
        <v>5151</v>
      </c>
      <c r="H1957" s="662" t="s">
        <v>593</v>
      </c>
      <c r="I1957" s="662" t="s">
        <v>1579</v>
      </c>
      <c r="J1957" s="662" t="s">
        <v>6443</v>
      </c>
      <c r="K1957" s="662" t="s">
        <v>6444</v>
      </c>
      <c r="L1957" s="663">
        <v>0</v>
      </c>
      <c r="M1957" s="663">
        <v>0</v>
      </c>
      <c r="N1957" s="662">
        <v>1</v>
      </c>
      <c r="O1957" s="745">
        <v>0.5</v>
      </c>
      <c r="P1957" s="663">
        <v>0</v>
      </c>
      <c r="Q1957" s="678"/>
      <c r="R1957" s="662">
        <v>1</v>
      </c>
      <c r="S1957" s="678">
        <v>1</v>
      </c>
      <c r="T1957" s="745">
        <v>0.5</v>
      </c>
      <c r="U1957" s="701">
        <v>1</v>
      </c>
    </row>
    <row r="1958" spans="1:21" ht="14.4" customHeight="1" x14ac:dyDescent="0.3">
      <c r="A1958" s="661">
        <v>32</v>
      </c>
      <c r="B1958" s="662" t="s">
        <v>592</v>
      </c>
      <c r="C1958" s="662" t="s">
        <v>5111</v>
      </c>
      <c r="D1958" s="743" t="s">
        <v>7938</v>
      </c>
      <c r="E1958" s="744" t="s">
        <v>5125</v>
      </c>
      <c r="F1958" s="662" t="s">
        <v>5106</v>
      </c>
      <c r="G1958" s="662" t="s">
        <v>5151</v>
      </c>
      <c r="H1958" s="662" t="s">
        <v>593</v>
      </c>
      <c r="I1958" s="662" t="s">
        <v>5153</v>
      </c>
      <c r="J1958" s="662" t="s">
        <v>1474</v>
      </c>
      <c r="K1958" s="662" t="s">
        <v>5154</v>
      </c>
      <c r="L1958" s="663">
        <v>0</v>
      </c>
      <c r="M1958" s="663">
        <v>0</v>
      </c>
      <c r="N1958" s="662">
        <v>7</v>
      </c>
      <c r="O1958" s="745">
        <v>4.5</v>
      </c>
      <c r="P1958" s="663">
        <v>0</v>
      </c>
      <c r="Q1958" s="678"/>
      <c r="R1958" s="662">
        <v>7</v>
      </c>
      <c r="S1958" s="678">
        <v>1</v>
      </c>
      <c r="T1958" s="745">
        <v>4.5</v>
      </c>
      <c r="U1958" s="701">
        <v>1</v>
      </c>
    </row>
    <row r="1959" spans="1:21" ht="14.4" customHeight="1" x14ac:dyDescent="0.3">
      <c r="A1959" s="661">
        <v>32</v>
      </c>
      <c r="B1959" s="662" t="s">
        <v>592</v>
      </c>
      <c r="C1959" s="662" t="s">
        <v>5111</v>
      </c>
      <c r="D1959" s="743" t="s">
        <v>7938</v>
      </c>
      <c r="E1959" s="744" t="s">
        <v>5125</v>
      </c>
      <c r="F1959" s="662" t="s">
        <v>5106</v>
      </c>
      <c r="G1959" s="662" t="s">
        <v>5155</v>
      </c>
      <c r="H1959" s="662" t="s">
        <v>593</v>
      </c>
      <c r="I1959" s="662" t="s">
        <v>5768</v>
      </c>
      <c r="J1959" s="662" t="s">
        <v>5412</v>
      </c>
      <c r="K1959" s="662" t="s">
        <v>3770</v>
      </c>
      <c r="L1959" s="663">
        <v>85.71</v>
      </c>
      <c r="M1959" s="663">
        <v>257.13</v>
      </c>
      <c r="N1959" s="662">
        <v>3</v>
      </c>
      <c r="O1959" s="745">
        <v>2</v>
      </c>
      <c r="P1959" s="663">
        <v>171.42</v>
      </c>
      <c r="Q1959" s="678">
        <v>0.66666666666666663</v>
      </c>
      <c r="R1959" s="662">
        <v>2</v>
      </c>
      <c r="S1959" s="678">
        <v>0.66666666666666663</v>
      </c>
      <c r="T1959" s="745">
        <v>1.5</v>
      </c>
      <c r="U1959" s="701">
        <v>0.75</v>
      </c>
    </row>
    <row r="1960" spans="1:21" ht="14.4" customHeight="1" x14ac:dyDescent="0.3">
      <c r="A1960" s="661">
        <v>32</v>
      </c>
      <c r="B1960" s="662" t="s">
        <v>592</v>
      </c>
      <c r="C1960" s="662" t="s">
        <v>5111</v>
      </c>
      <c r="D1960" s="743" t="s">
        <v>7938</v>
      </c>
      <c r="E1960" s="744" t="s">
        <v>5125</v>
      </c>
      <c r="F1960" s="662" t="s">
        <v>5106</v>
      </c>
      <c r="G1960" s="662" t="s">
        <v>5155</v>
      </c>
      <c r="H1960" s="662" t="s">
        <v>593</v>
      </c>
      <c r="I1960" s="662" t="s">
        <v>5344</v>
      </c>
      <c r="J1960" s="662" t="s">
        <v>5197</v>
      </c>
      <c r="K1960" s="662" t="s">
        <v>3770</v>
      </c>
      <c r="L1960" s="663">
        <v>0</v>
      </c>
      <c r="M1960" s="663">
        <v>0</v>
      </c>
      <c r="N1960" s="662">
        <v>4</v>
      </c>
      <c r="O1960" s="745">
        <v>2</v>
      </c>
      <c r="P1960" s="663">
        <v>0</v>
      </c>
      <c r="Q1960" s="678"/>
      <c r="R1960" s="662">
        <v>3</v>
      </c>
      <c r="S1960" s="678">
        <v>0.75</v>
      </c>
      <c r="T1960" s="745">
        <v>1.5</v>
      </c>
      <c r="U1960" s="701">
        <v>0.75</v>
      </c>
    </row>
    <row r="1961" spans="1:21" ht="14.4" customHeight="1" x14ac:dyDescent="0.3">
      <c r="A1961" s="661">
        <v>32</v>
      </c>
      <c r="B1961" s="662" t="s">
        <v>592</v>
      </c>
      <c r="C1961" s="662" t="s">
        <v>5111</v>
      </c>
      <c r="D1961" s="743" t="s">
        <v>7938</v>
      </c>
      <c r="E1961" s="744" t="s">
        <v>5125</v>
      </c>
      <c r="F1961" s="662" t="s">
        <v>5106</v>
      </c>
      <c r="G1961" s="662" t="s">
        <v>5155</v>
      </c>
      <c r="H1961" s="662" t="s">
        <v>593</v>
      </c>
      <c r="I1961" s="662" t="s">
        <v>720</v>
      </c>
      <c r="J1961" s="662" t="s">
        <v>721</v>
      </c>
      <c r="K1961" s="662" t="s">
        <v>5156</v>
      </c>
      <c r="L1961" s="663">
        <v>65.28</v>
      </c>
      <c r="M1961" s="663">
        <v>522.24</v>
      </c>
      <c r="N1961" s="662">
        <v>8</v>
      </c>
      <c r="O1961" s="745">
        <v>6</v>
      </c>
      <c r="P1961" s="663">
        <v>261.12</v>
      </c>
      <c r="Q1961" s="678">
        <v>0.5</v>
      </c>
      <c r="R1961" s="662">
        <v>4</v>
      </c>
      <c r="S1961" s="678">
        <v>0.5</v>
      </c>
      <c r="T1961" s="745">
        <v>2.5</v>
      </c>
      <c r="U1961" s="701">
        <v>0.41666666666666669</v>
      </c>
    </row>
    <row r="1962" spans="1:21" ht="14.4" customHeight="1" x14ac:dyDescent="0.3">
      <c r="A1962" s="661">
        <v>32</v>
      </c>
      <c r="B1962" s="662" t="s">
        <v>592</v>
      </c>
      <c r="C1962" s="662" t="s">
        <v>5111</v>
      </c>
      <c r="D1962" s="743" t="s">
        <v>7938</v>
      </c>
      <c r="E1962" s="744" t="s">
        <v>5125</v>
      </c>
      <c r="F1962" s="662" t="s">
        <v>5106</v>
      </c>
      <c r="G1962" s="662" t="s">
        <v>5155</v>
      </c>
      <c r="H1962" s="662" t="s">
        <v>593</v>
      </c>
      <c r="I1962" s="662" t="s">
        <v>5195</v>
      </c>
      <c r="J1962" s="662" t="s">
        <v>721</v>
      </c>
      <c r="K1962" s="662" t="s">
        <v>5196</v>
      </c>
      <c r="L1962" s="663">
        <v>0</v>
      </c>
      <c r="M1962" s="663">
        <v>0</v>
      </c>
      <c r="N1962" s="662">
        <v>1</v>
      </c>
      <c r="O1962" s="745">
        <v>0.5</v>
      </c>
      <c r="P1962" s="663">
        <v>0</v>
      </c>
      <c r="Q1962" s="678"/>
      <c r="R1962" s="662">
        <v>1</v>
      </c>
      <c r="S1962" s="678">
        <v>1</v>
      </c>
      <c r="T1962" s="745">
        <v>0.5</v>
      </c>
      <c r="U1962" s="701">
        <v>1</v>
      </c>
    </row>
    <row r="1963" spans="1:21" ht="14.4" customHeight="1" x14ac:dyDescent="0.3">
      <c r="A1963" s="661">
        <v>32</v>
      </c>
      <c r="B1963" s="662" t="s">
        <v>592</v>
      </c>
      <c r="C1963" s="662" t="s">
        <v>5111</v>
      </c>
      <c r="D1963" s="743" t="s">
        <v>7938</v>
      </c>
      <c r="E1963" s="744" t="s">
        <v>5125</v>
      </c>
      <c r="F1963" s="662" t="s">
        <v>5106</v>
      </c>
      <c r="G1963" s="662" t="s">
        <v>5155</v>
      </c>
      <c r="H1963" s="662" t="s">
        <v>593</v>
      </c>
      <c r="I1963" s="662" t="s">
        <v>740</v>
      </c>
      <c r="J1963" s="662" t="s">
        <v>5197</v>
      </c>
      <c r="K1963" s="662" t="s">
        <v>1361</v>
      </c>
      <c r="L1963" s="663">
        <v>36.270000000000003</v>
      </c>
      <c r="M1963" s="663">
        <v>108.81</v>
      </c>
      <c r="N1963" s="662">
        <v>3</v>
      </c>
      <c r="O1963" s="745">
        <v>1.5</v>
      </c>
      <c r="P1963" s="663">
        <v>72.540000000000006</v>
      </c>
      <c r="Q1963" s="678">
        <v>0.66666666666666674</v>
      </c>
      <c r="R1963" s="662">
        <v>2</v>
      </c>
      <c r="S1963" s="678">
        <v>0.66666666666666663</v>
      </c>
      <c r="T1963" s="745">
        <v>1</v>
      </c>
      <c r="U1963" s="701">
        <v>0.66666666666666663</v>
      </c>
    </row>
    <row r="1964" spans="1:21" ht="14.4" customHeight="1" x14ac:dyDescent="0.3">
      <c r="A1964" s="661">
        <v>32</v>
      </c>
      <c r="B1964" s="662" t="s">
        <v>592</v>
      </c>
      <c r="C1964" s="662" t="s">
        <v>5111</v>
      </c>
      <c r="D1964" s="743" t="s">
        <v>7938</v>
      </c>
      <c r="E1964" s="744" t="s">
        <v>5125</v>
      </c>
      <c r="F1964" s="662" t="s">
        <v>5106</v>
      </c>
      <c r="G1964" s="662" t="s">
        <v>5155</v>
      </c>
      <c r="H1964" s="662" t="s">
        <v>593</v>
      </c>
      <c r="I1964" s="662" t="s">
        <v>5673</v>
      </c>
      <c r="J1964" s="662" t="s">
        <v>721</v>
      </c>
      <c r="K1964" s="662" t="s">
        <v>5674</v>
      </c>
      <c r="L1964" s="663">
        <v>121.75</v>
      </c>
      <c r="M1964" s="663">
        <v>121.75</v>
      </c>
      <c r="N1964" s="662">
        <v>1</v>
      </c>
      <c r="O1964" s="745">
        <v>1</v>
      </c>
      <c r="P1964" s="663">
        <v>121.75</v>
      </c>
      <c r="Q1964" s="678">
        <v>1</v>
      </c>
      <c r="R1964" s="662">
        <v>1</v>
      </c>
      <c r="S1964" s="678">
        <v>1</v>
      </c>
      <c r="T1964" s="745">
        <v>1</v>
      </c>
      <c r="U1964" s="701">
        <v>1</v>
      </c>
    </row>
    <row r="1965" spans="1:21" ht="14.4" customHeight="1" x14ac:dyDescent="0.3">
      <c r="A1965" s="661">
        <v>32</v>
      </c>
      <c r="B1965" s="662" t="s">
        <v>592</v>
      </c>
      <c r="C1965" s="662" t="s">
        <v>5111</v>
      </c>
      <c r="D1965" s="743" t="s">
        <v>7938</v>
      </c>
      <c r="E1965" s="744" t="s">
        <v>5125</v>
      </c>
      <c r="F1965" s="662" t="s">
        <v>5106</v>
      </c>
      <c r="G1965" s="662" t="s">
        <v>5413</v>
      </c>
      <c r="H1965" s="662" t="s">
        <v>2438</v>
      </c>
      <c r="I1965" s="662" t="s">
        <v>2575</v>
      </c>
      <c r="J1965" s="662" t="s">
        <v>4976</v>
      </c>
      <c r="K1965" s="662" t="s">
        <v>4977</v>
      </c>
      <c r="L1965" s="663">
        <v>4.7</v>
      </c>
      <c r="M1965" s="663">
        <v>18.8</v>
      </c>
      <c r="N1965" s="662">
        <v>4</v>
      </c>
      <c r="O1965" s="745">
        <v>3</v>
      </c>
      <c r="P1965" s="663">
        <v>18.8</v>
      </c>
      <c r="Q1965" s="678">
        <v>1</v>
      </c>
      <c r="R1965" s="662">
        <v>4</v>
      </c>
      <c r="S1965" s="678">
        <v>1</v>
      </c>
      <c r="T1965" s="745">
        <v>3</v>
      </c>
      <c r="U1965" s="701">
        <v>1</v>
      </c>
    </row>
    <row r="1966" spans="1:21" ht="14.4" customHeight="1" x14ac:dyDescent="0.3">
      <c r="A1966" s="661">
        <v>32</v>
      </c>
      <c r="B1966" s="662" t="s">
        <v>592</v>
      </c>
      <c r="C1966" s="662" t="s">
        <v>5111</v>
      </c>
      <c r="D1966" s="743" t="s">
        <v>7938</v>
      </c>
      <c r="E1966" s="744" t="s">
        <v>5125</v>
      </c>
      <c r="F1966" s="662" t="s">
        <v>5106</v>
      </c>
      <c r="G1966" s="662" t="s">
        <v>5201</v>
      </c>
      <c r="H1966" s="662" t="s">
        <v>593</v>
      </c>
      <c r="I1966" s="662" t="s">
        <v>5628</v>
      </c>
      <c r="J1966" s="662" t="s">
        <v>1182</v>
      </c>
      <c r="K1966" s="662" t="s">
        <v>1186</v>
      </c>
      <c r="L1966" s="663">
        <v>0</v>
      </c>
      <c r="M1966" s="663">
        <v>0</v>
      </c>
      <c r="N1966" s="662">
        <v>3</v>
      </c>
      <c r="O1966" s="745">
        <v>2</v>
      </c>
      <c r="P1966" s="663">
        <v>0</v>
      </c>
      <c r="Q1966" s="678"/>
      <c r="R1966" s="662">
        <v>2</v>
      </c>
      <c r="S1966" s="678">
        <v>0.66666666666666663</v>
      </c>
      <c r="T1966" s="745">
        <v>1</v>
      </c>
      <c r="U1966" s="701">
        <v>0.5</v>
      </c>
    </row>
    <row r="1967" spans="1:21" ht="14.4" customHeight="1" x14ac:dyDescent="0.3">
      <c r="A1967" s="661">
        <v>32</v>
      </c>
      <c r="B1967" s="662" t="s">
        <v>592</v>
      </c>
      <c r="C1967" s="662" t="s">
        <v>5111</v>
      </c>
      <c r="D1967" s="743" t="s">
        <v>7938</v>
      </c>
      <c r="E1967" s="744" t="s">
        <v>5125</v>
      </c>
      <c r="F1967" s="662" t="s">
        <v>5106</v>
      </c>
      <c r="G1967" s="662" t="s">
        <v>5201</v>
      </c>
      <c r="H1967" s="662" t="s">
        <v>593</v>
      </c>
      <c r="I1967" s="662" t="s">
        <v>1185</v>
      </c>
      <c r="J1967" s="662" t="s">
        <v>1182</v>
      </c>
      <c r="K1967" s="662" t="s">
        <v>1186</v>
      </c>
      <c r="L1967" s="663">
        <v>31.09</v>
      </c>
      <c r="M1967" s="663">
        <v>31.09</v>
      </c>
      <c r="N1967" s="662">
        <v>1</v>
      </c>
      <c r="O1967" s="745">
        <v>0.5</v>
      </c>
      <c r="P1967" s="663">
        <v>31.09</v>
      </c>
      <c r="Q1967" s="678">
        <v>1</v>
      </c>
      <c r="R1967" s="662">
        <v>1</v>
      </c>
      <c r="S1967" s="678">
        <v>1</v>
      </c>
      <c r="T1967" s="745">
        <v>0.5</v>
      </c>
      <c r="U1967" s="701">
        <v>1</v>
      </c>
    </row>
    <row r="1968" spans="1:21" ht="14.4" customHeight="1" x14ac:dyDescent="0.3">
      <c r="A1968" s="661">
        <v>32</v>
      </c>
      <c r="B1968" s="662" t="s">
        <v>592</v>
      </c>
      <c r="C1968" s="662" t="s">
        <v>5111</v>
      </c>
      <c r="D1968" s="743" t="s">
        <v>7938</v>
      </c>
      <c r="E1968" s="744" t="s">
        <v>5125</v>
      </c>
      <c r="F1968" s="662" t="s">
        <v>5106</v>
      </c>
      <c r="G1968" s="662" t="s">
        <v>5201</v>
      </c>
      <c r="H1968" s="662" t="s">
        <v>593</v>
      </c>
      <c r="I1968" s="662" t="s">
        <v>1185</v>
      </c>
      <c r="J1968" s="662" t="s">
        <v>1182</v>
      </c>
      <c r="K1968" s="662" t="s">
        <v>1186</v>
      </c>
      <c r="L1968" s="663">
        <v>36.86</v>
      </c>
      <c r="M1968" s="663">
        <v>36.86</v>
      </c>
      <c r="N1968" s="662">
        <v>1</v>
      </c>
      <c r="O1968" s="745">
        <v>1</v>
      </c>
      <c r="P1968" s="663">
        <v>36.86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32</v>
      </c>
      <c r="B1969" s="662" t="s">
        <v>592</v>
      </c>
      <c r="C1969" s="662" t="s">
        <v>5111</v>
      </c>
      <c r="D1969" s="743" t="s">
        <v>7938</v>
      </c>
      <c r="E1969" s="744" t="s">
        <v>5125</v>
      </c>
      <c r="F1969" s="662" t="s">
        <v>5106</v>
      </c>
      <c r="G1969" s="662" t="s">
        <v>5201</v>
      </c>
      <c r="H1969" s="662" t="s">
        <v>593</v>
      </c>
      <c r="I1969" s="662" t="s">
        <v>1185</v>
      </c>
      <c r="J1969" s="662" t="s">
        <v>1182</v>
      </c>
      <c r="K1969" s="662" t="s">
        <v>1186</v>
      </c>
      <c r="L1969" s="663">
        <v>58.27</v>
      </c>
      <c r="M1969" s="663">
        <v>58.27</v>
      </c>
      <c r="N1969" s="662">
        <v>1</v>
      </c>
      <c r="O1969" s="745">
        <v>0.5</v>
      </c>
      <c r="P1969" s="663">
        <v>58.27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32</v>
      </c>
      <c r="B1970" s="662" t="s">
        <v>592</v>
      </c>
      <c r="C1970" s="662" t="s">
        <v>5111</v>
      </c>
      <c r="D1970" s="743" t="s">
        <v>7938</v>
      </c>
      <c r="E1970" s="744" t="s">
        <v>5125</v>
      </c>
      <c r="F1970" s="662" t="s">
        <v>5106</v>
      </c>
      <c r="G1970" s="662" t="s">
        <v>5201</v>
      </c>
      <c r="H1970" s="662" t="s">
        <v>593</v>
      </c>
      <c r="I1970" s="662" t="s">
        <v>1181</v>
      </c>
      <c r="J1970" s="662" t="s">
        <v>1182</v>
      </c>
      <c r="K1970" s="662" t="s">
        <v>1183</v>
      </c>
      <c r="L1970" s="663">
        <v>122.87</v>
      </c>
      <c r="M1970" s="663">
        <v>122.87</v>
      </c>
      <c r="N1970" s="662">
        <v>1</v>
      </c>
      <c r="O1970" s="745">
        <v>0.5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32</v>
      </c>
      <c r="B1971" s="662" t="s">
        <v>592</v>
      </c>
      <c r="C1971" s="662" t="s">
        <v>5111</v>
      </c>
      <c r="D1971" s="743" t="s">
        <v>7938</v>
      </c>
      <c r="E1971" s="744" t="s">
        <v>5125</v>
      </c>
      <c r="F1971" s="662" t="s">
        <v>5106</v>
      </c>
      <c r="G1971" s="662" t="s">
        <v>5157</v>
      </c>
      <c r="H1971" s="662" t="s">
        <v>2438</v>
      </c>
      <c r="I1971" s="662" t="s">
        <v>3061</v>
      </c>
      <c r="J1971" s="662" t="s">
        <v>2796</v>
      </c>
      <c r="K1971" s="662" t="s">
        <v>4879</v>
      </c>
      <c r="L1971" s="663">
        <v>154.36000000000001</v>
      </c>
      <c r="M1971" s="663">
        <v>463.08000000000004</v>
      </c>
      <c r="N1971" s="662">
        <v>3</v>
      </c>
      <c r="O1971" s="745">
        <v>2</v>
      </c>
      <c r="P1971" s="663">
        <v>154.36000000000001</v>
      </c>
      <c r="Q1971" s="678">
        <v>0.33333333333333331</v>
      </c>
      <c r="R1971" s="662">
        <v>1</v>
      </c>
      <c r="S1971" s="678">
        <v>0.33333333333333331</v>
      </c>
      <c r="T1971" s="745">
        <v>0.5</v>
      </c>
      <c r="U1971" s="701">
        <v>0.25</v>
      </c>
    </row>
    <row r="1972" spans="1:21" ht="14.4" customHeight="1" x14ac:dyDescent="0.3">
      <c r="A1972" s="661">
        <v>32</v>
      </c>
      <c r="B1972" s="662" t="s">
        <v>592</v>
      </c>
      <c r="C1972" s="662" t="s">
        <v>5111</v>
      </c>
      <c r="D1972" s="743" t="s">
        <v>7938</v>
      </c>
      <c r="E1972" s="744" t="s">
        <v>5125</v>
      </c>
      <c r="F1972" s="662" t="s">
        <v>5106</v>
      </c>
      <c r="G1972" s="662" t="s">
        <v>5157</v>
      </c>
      <c r="H1972" s="662" t="s">
        <v>2438</v>
      </c>
      <c r="I1972" s="662" t="s">
        <v>4318</v>
      </c>
      <c r="J1972" s="662" t="s">
        <v>5044</v>
      </c>
      <c r="K1972" s="662" t="s">
        <v>4878</v>
      </c>
      <c r="L1972" s="663">
        <v>145.02000000000001</v>
      </c>
      <c r="M1972" s="663">
        <v>145.02000000000001</v>
      </c>
      <c r="N1972" s="662">
        <v>1</v>
      </c>
      <c r="O1972" s="745">
        <v>0.5</v>
      </c>
      <c r="P1972" s="663">
        <v>145.02000000000001</v>
      </c>
      <c r="Q1972" s="678">
        <v>1</v>
      </c>
      <c r="R1972" s="662">
        <v>1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32</v>
      </c>
      <c r="B1973" s="662" t="s">
        <v>592</v>
      </c>
      <c r="C1973" s="662" t="s">
        <v>5111</v>
      </c>
      <c r="D1973" s="743" t="s">
        <v>7938</v>
      </c>
      <c r="E1973" s="744" t="s">
        <v>5125</v>
      </c>
      <c r="F1973" s="662" t="s">
        <v>5106</v>
      </c>
      <c r="G1973" s="662" t="s">
        <v>5157</v>
      </c>
      <c r="H1973" s="662" t="s">
        <v>2438</v>
      </c>
      <c r="I1973" s="662" t="s">
        <v>4318</v>
      </c>
      <c r="J1973" s="662" t="s">
        <v>5044</v>
      </c>
      <c r="K1973" s="662" t="s">
        <v>4878</v>
      </c>
      <c r="L1973" s="663">
        <v>149.52000000000001</v>
      </c>
      <c r="M1973" s="663">
        <v>747.6</v>
      </c>
      <c r="N1973" s="662">
        <v>5</v>
      </c>
      <c r="O1973" s="745">
        <v>3</v>
      </c>
      <c r="P1973" s="663">
        <v>747.6</v>
      </c>
      <c r="Q1973" s="678">
        <v>1</v>
      </c>
      <c r="R1973" s="662">
        <v>5</v>
      </c>
      <c r="S1973" s="678">
        <v>1</v>
      </c>
      <c r="T1973" s="745">
        <v>3</v>
      </c>
      <c r="U1973" s="701">
        <v>1</v>
      </c>
    </row>
    <row r="1974" spans="1:21" ht="14.4" customHeight="1" x14ac:dyDescent="0.3">
      <c r="A1974" s="661">
        <v>32</v>
      </c>
      <c r="B1974" s="662" t="s">
        <v>592</v>
      </c>
      <c r="C1974" s="662" t="s">
        <v>5111</v>
      </c>
      <c r="D1974" s="743" t="s">
        <v>7938</v>
      </c>
      <c r="E1974" s="744" t="s">
        <v>5125</v>
      </c>
      <c r="F1974" s="662" t="s">
        <v>5106</v>
      </c>
      <c r="G1974" s="662" t="s">
        <v>5157</v>
      </c>
      <c r="H1974" s="662" t="s">
        <v>2438</v>
      </c>
      <c r="I1974" s="662" t="s">
        <v>2795</v>
      </c>
      <c r="J1974" s="662" t="s">
        <v>2796</v>
      </c>
      <c r="K1974" s="662" t="s">
        <v>4878</v>
      </c>
      <c r="L1974" s="663">
        <v>225.06</v>
      </c>
      <c r="M1974" s="663">
        <v>450.12</v>
      </c>
      <c r="N1974" s="662">
        <v>2</v>
      </c>
      <c r="O1974" s="745">
        <v>1</v>
      </c>
      <c r="P1974" s="663">
        <v>450.12</v>
      </c>
      <c r="Q1974" s="678">
        <v>1</v>
      </c>
      <c r="R1974" s="662">
        <v>2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32</v>
      </c>
      <c r="B1975" s="662" t="s">
        <v>592</v>
      </c>
      <c r="C1975" s="662" t="s">
        <v>5111</v>
      </c>
      <c r="D1975" s="743" t="s">
        <v>7938</v>
      </c>
      <c r="E1975" s="744" t="s">
        <v>5125</v>
      </c>
      <c r="F1975" s="662" t="s">
        <v>5106</v>
      </c>
      <c r="G1975" s="662" t="s">
        <v>5157</v>
      </c>
      <c r="H1975" s="662" t="s">
        <v>593</v>
      </c>
      <c r="I1975" s="662" t="s">
        <v>5629</v>
      </c>
      <c r="J1975" s="662" t="s">
        <v>2406</v>
      </c>
      <c r="K1975" s="662" t="s">
        <v>4879</v>
      </c>
      <c r="L1975" s="663">
        <v>154.36000000000001</v>
      </c>
      <c r="M1975" s="663">
        <v>154.36000000000001</v>
      </c>
      <c r="N1975" s="662">
        <v>1</v>
      </c>
      <c r="O1975" s="745">
        <v>1</v>
      </c>
      <c r="P1975" s="663">
        <v>154.36000000000001</v>
      </c>
      <c r="Q1975" s="678">
        <v>1</v>
      </c>
      <c r="R1975" s="662">
        <v>1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32</v>
      </c>
      <c r="B1976" s="662" t="s">
        <v>592</v>
      </c>
      <c r="C1976" s="662" t="s">
        <v>5111</v>
      </c>
      <c r="D1976" s="743" t="s">
        <v>7938</v>
      </c>
      <c r="E1976" s="744" t="s">
        <v>5125</v>
      </c>
      <c r="F1976" s="662" t="s">
        <v>5106</v>
      </c>
      <c r="G1976" s="662" t="s">
        <v>5777</v>
      </c>
      <c r="H1976" s="662" t="s">
        <v>593</v>
      </c>
      <c r="I1976" s="662" t="s">
        <v>5781</v>
      </c>
      <c r="J1976" s="662" t="s">
        <v>5779</v>
      </c>
      <c r="K1976" s="662" t="s">
        <v>5780</v>
      </c>
      <c r="L1976" s="663">
        <v>9989.3700000000008</v>
      </c>
      <c r="M1976" s="663">
        <v>29968.11</v>
      </c>
      <c r="N1976" s="662">
        <v>3</v>
      </c>
      <c r="O1976" s="745">
        <v>1</v>
      </c>
      <c r="P1976" s="663">
        <v>29968.11</v>
      </c>
      <c r="Q1976" s="678">
        <v>1</v>
      </c>
      <c r="R1976" s="662">
        <v>3</v>
      </c>
      <c r="S1976" s="678">
        <v>1</v>
      </c>
      <c r="T1976" s="745">
        <v>1</v>
      </c>
      <c r="U1976" s="701">
        <v>1</v>
      </c>
    </row>
    <row r="1977" spans="1:21" ht="14.4" customHeight="1" x14ac:dyDescent="0.3">
      <c r="A1977" s="661">
        <v>32</v>
      </c>
      <c r="B1977" s="662" t="s">
        <v>592</v>
      </c>
      <c r="C1977" s="662" t="s">
        <v>5111</v>
      </c>
      <c r="D1977" s="743" t="s">
        <v>7938</v>
      </c>
      <c r="E1977" s="744" t="s">
        <v>5125</v>
      </c>
      <c r="F1977" s="662" t="s">
        <v>5106</v>
      </c>
      <c r="G1977" s="662" t="s">
        <v>5787</v>
      </c>
      <c r="H1977" s="662" t="s">
        <v>2438</v>
      </c>
      <c r="I1977" s="662" t="s">
        <v>2579</v>
      </c>
      <c r="J1977" s="662" t="s">
        <v>4155</v>
      </c>
      <c r="K1977" s="662" t="s">
        <v>1128</v>
      </c>
      <c r="L1977" s="663">
        <v>117.73</v>
      </c>
      <c r="M1977" s="663">
        <v>117.73</v>
      </c>
      <c r="N1977" s="662">
        <v>1</v>
      </c>
      <c r="O1977" s="745">
        <v>0.5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32</v>
      </c>
      <c r="B1978" s="662" t="s">
        <v>592</v>
      </c>
      <c r="C1978" s="662" t="s">
        <v>5111</v>
      </c>
      <c r="D1978" s="743" t="s">
        <v>7938</v>
      </c>
      <c r="E1978" s="744" t="s">
        <v>5125</v>
      </c>
      <c r="F1978" s="662" t="s">
        <v>5106</v>
      </c>
      <c r="G1978" s="662" t="s">
        <v>6368</v>
      </c>
      <c r="H1978" s="662" t="s">
        <v>593</v>
      </c>
      <c r="I1978" s="662" t="s">
        <v>3690</v>
      </c>
      <c r="J1978" s="662" t="s">
        <v>3691</v>
      </c>
      <c r="K1978" s="662" t="s">
        <v>5013</v>
      </c>
      <c r="L1978" s="663">
        <v>450.81</v>
      </c>
      <c r="M1978" s="663">
        <v>450.81</v>
      </c>
      <c r="N1978" s="662">
        <v>1</v>
      </c>
      <c r="O1978" s="745">
        <v>0.5</v>
      </c>
      <c r="P1978" s="663">
        <v>450.81</v>
      </c>
      <c r="Q1978" s="678">
        <v>1</v>
      </c>
      <c r="R1978" s="662">
        <v>1</v>
      </c>
      <c r="S1978" s="678">
        <v>1</v>
      </c>
      <c r="T1978" s="745">
        <v>0.5</v>
      </c>
      <c r="U1978" s="701">
        <v>1</v>
      </c>
    </row>
    <row r="1979" spans="1:21" ht="14.4" customHeight="1" x14ac:dyDescent="0.3">
      <c r="A1979" s="661">
        <v>32</v>
      </c>
      <c r="B1979" s="662" t="s">
        <v>592</v>
      </c>
      <c r="C1979" s="662" t="s">
        <v>5111</v>
      </c>
      <c r="D1979" s="743" t="s">
        <v>7938</v>
      </c>
      <c r="E1979" s="744" t="s">
        <v>5125</v>
      </c>
      <c r="F1979" s="662" t="s">
        <v>5106</v>
      </c>
      <c r="G1979" s="662" t="s">
        <v>6057</v>
      </c>
      <c r="H1979" s="662" t="s">
        <v>2438</v>
      </c>
      <c r="I1979" s="662" t="s">
        <v>3092</v>
      </c>
      <c r="J1979" s="662" t="s">
        <v>3093</v>
      </c>
      <c r="K1979" s="662" t="s">
        <v>3094</v>
      </c>
      <c r="L1979" s="663">
        <v>119.7</v>
      </c>
      <c r="M1979" s="663">
        <v>119.7</v>
      </c>
      <c r="N1979" s="662">
        <v>1</v>
      </c>
      <c r="O1979" s="745">
        <v>0.5</v>
      </c>
      <c r="P1979" s="663">
        <v>119.7</v>
      </c>
      <c r="Q1979" s="678">
        <v>1</v>
      </c>
      <c r="R1979" s="662">
        <v>1</v>
      </c>
      <c r="S1979" s="678">
        <v>1</v>
      </c>
      <c r="T1979" s="745">
        <v>0.5</v>
      </c>
      <c r="U1979" s="701">
        <v>1</v>
      </c>
    </row>
    <row r="1980" spans="1:21" ht="14.4" customHeight="1" x14ac:dyDescent="0.3">
      <c r="A1980" s="661">
        <v>32</v>
      </c>
      <c r="B1980" s="662" t="s">
        <v>592</v>
      </c>
      <c r="C1980" s="662" t="s">
        <v>5111</v>
      </c>
      <c r="D1980" s="743" t="s">
        <v>7938</v>
      </c>
      <c r="E1980" s="744" t="s">
        <v>5125</v>
      </c>
      <c r="F1980" s="662" t="s">
        <v>5106</v>
      </c>
      <c r="G1980" s="662" t="s">
        <v>6057</v>
      </c>
      <c r="H1980" s="662" t="s">
        <v>2438</v>
      </c>
      <c r="I1980" s="662" t="s">
        <v>3092</v>
      </c>
      <c r="J1980" s="662" t="s">
        <v>3093</v>
      </c>
      <c r="K1980" s="662" t="s">
        <v>3094</v>
      </c>
      <c r="L1980" s="663">
        <v>70.540000000000006</v>
      </c>
      <c r="M1980" s="663">
        <v>211.62</v>
      </c>
      <c r="N1980" s="662">
        <v>3</v>
      </c>
      <c r="O1980" s="745">
        <v>1.5</v>
      </c>
      <c r="P1980" s="663">
        <v>211.62</v>
      </c>
      <c r="Q1980" s="678">
        <v>1</v>
      </c>
      <c r="R1980" s="662">
        <v>3</v>
      </c>
      <c r="S1980" s="678">
        <v>1</v>
      </c>
      <c r="T1980" s="745">
        <v>1.5</v>
      </c>
      <c r="U1980" s="701">
        <v>1</v>
      </c>
    </row>
    <row r="1981" spans="1:21" ht="14.4" customHeight="1" x14ac:dyDescent="0.3">
      <c r="A1981" s="661">
        <v>32</v>
      </c>
      <c r="B1981" s="662" t="s">
        <v>592</v>
      </c>
      <c r="C1981" s="662" t="s">
        <v>5111</v>
      </c>
      <c r="D1981" s="743" t="s">
        <v>7938</v>
      </c>
      <c r="E1981" s="744" t="s">
        <v>5125</v>
      </c>
      <c r="F1981" s="662" t="s">
        <v>5106</v>
      </c>
      <c r="G1981" s="662" t="s">
        <v>6057</v>
      </c>
      <c r="H1981" s="662" t="s">
        <v>2438</v>
      </c>
      <c r="I1981" s="662" t="s">
        <v>3096</v>
      </c>
      <c r="J1981" s="662" t="s">
        <v>3097</v>
      </c>
      <c r="K1981" s="662" t="s">
        <v>3098</v>
      </c>
      <c r="L1981" s="663">
        <v>119.7</v>
      </c>
      <c r="M1981" s="663">
        <v>119.7</v>
      </c>
      <c r="N1981" s="662">
        <v>1</v>
      </c>
      <c r="O1981" s="745">
        <v>0.5</v>
      </c>
      <c r="P1981" s="663">
        <v>119.7</v>
      </c>
      <c r="Q1981" s="678">
        <v>1</v>
      </c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32</v>
      </c>
      <c r="B1982" s="662" t="s">
        <v>592</v>
      </c>
      <c r="C1982" s="662" t="s">
        <v>5111</v>
      </c>
      <c r="D1982" s="743" t="s">
        <v>7938</v>
      </c>
      <c r="E1982" s="744" t="s">
        <v>5125</v>
      </c>
      <c r="F1982" s="662" t="s">
        <v>5106</v>
      </c>
      <c r="G1982" s="662" t="s">
        <v>6057</v>
      </c>
      <c r="H1982" s="662" t="s">
        <v>2438</v>
      </c>
      <c r="I1982" s="662" t="s">
        <v>6235</v>
      </c>
      <c r="J1982" s="662" t="s">
        <v>3093</v>
      </c>
      <c r="K1982" s="662" t="s">
        <v>6236</v>
      </c>
      <c r="L1982" s="663">
        <v>425.17</v>
      </c>
      <c r="M1982" s="663">
        <v>425.17</v>
      </c>
      <c r="N1982" s="662">
        <v>1</v>
      </c>
      <c r="O1982" s="745">
        <v>0.5</v>
      </c>
      <c r="P1982" s="663">
        <v>425.17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32</v>
      </c>
      <c r="B1983" s="662" t="s">
        <v>592</v>
      </c>
      <c r="C1983" s="662" t="s">
        <v>5111</v>
      </c>
      <c r="D1983" s="743" t="s">
        <v>7938</v>
      </c>
      <c r="E1983" s="744" t="s">
        <v>5125</v>
      </c>
      <c r="F1983" s="662" t="s">
        <v>5106</v>
      </c>
      <c r="G1983" s="662" t="s">
        <v>6057</v>
      </c>
      <c r="H1983" s="662" t="s">
        <v>2438</v>
      </c>
      <c r="I1983" s="662" t="s">
        <v>6235</v>
      </c>
      <c r="J1983" s="662" t="s">
        <v>3093</v>
      </c>
      <c r="K1983" s="662" t="s">
        <v>6236</v>
      </c>
      <c r="L1983" s="663">
        <v>141.09</v>
      </c>
      <c r="M1983" s="663">
        <v>141.09</v>
      </c>
      <c r="N1983" s="662">
        <v>1</v>
      </c>
      <c r="O1983" s="745">
        <v>0.5</v>
      </c>
      <c r="P1983" s="663">
        <v>141.09</v>
      </c>
      <c r="Q1983" s="678">
        <v>1</v>
      </c>
      <c r="R1983" s="662">
        <v>1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32</v>
      </c>
      <c r="B1984" s="662" t="s">
        <v>592</v>
      </c>
      <c r="C1984" s="662" t="s">
        <v>5111</v>
      </c>
      <c r="D1984" s="743" t="s">
        <v>7938</v>
      </c>
      <c r="E1984" s="744" t="s">
        <v>5125</v>
      </c>
      <c r="F1984" s="662" t="s">
        <v>5106</v>
      </c>
      <c r="G1984" s="662" t="s">
        <v>5588</v>
      </c>
      <c r="H1984" s="662" t="s">
        <v>2438</v>
      </c>
      <c r="I1984" s="662" t="s">
        <v>1368</v>
      </c>
      <c r="J1984" s="662" t="s">
        <v>2655</v>
      </c>
      <c r="K1984" s="662" t="s">
        <v>2656</v>
      </c>
      <c r="L1984" s="663">
        <v>103.8</v>
      </c>
      <c r="M1984" s="663">
        <v>103.8</v>
      </c>
      <c r="N1984" s="662">
        <v>1</v>
      </c>
      <c r="O1984" s="745">
        <v>0.5</v>
      </c>
      <c r="P1984" s="663">
        <v>103.8</v>
      </c>
      <c r="Q1984" s="678">
        <v>1</v>
      </c>
      <c r="R1984" s="662">
        <v>1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32</v>
      </c>
      <c r="B1985" s="662" t="s">
        <v>592</v>
      </c>
      <c r="C1985" s="662" t="s">
        <v>5111</v>
      </c>
      <c r="D1985" s="743" t="s">
        <v>7938</v>
      </c>
      <c r="E1985" s="744" t="s">
        <v>5125</v>
      </c>
      <c r="F1985" s="662" t="s">
        <v>5106</v>
      </c>
      <c r="G1985" s="662" t="s">
        <v>5523</v>
      </c>
      <c r="H1985" s="662" t="s">
        <v>2438</v>
      </c>
      <c r="I1985" s="662" t="s">
        <v>2518</v>
      </c>
      <c r="J1985" s="662" t="s">
        <v>2519</v>
      </c>
      <c r="K1985" s="662" t="s">
        <v>2520</v>
      </c>
      <c r="L1985" s="663">
        <v>65.540000000000006</v>
      </c>
      <c r="M1985" s="663">
        <v>65.540000000000006</v>
      </c>
      <c r="N1985" s="662">
        <v>1</v>
      </c>
      <c r="O1985" s="745">
        <v>1</v>
      </c>
      <c r="P1985" s="663">
        <v>65.540000000000006</v>
      </c>
      <c r="Q1985" s="678">
        <v>1</v>
      </c>
      <c r="R1985" s="662">
        <v>1</v>
      </c>
      <c r="S1985" s="678">
        <v>1</v>
      </c>
      <c r="T1985" s="745">
        <v>1</v>
      </c>
      <c r="U1985" s="701">
        <v>1</v>
      </c>
    </row>
    <row r="1986" spans="1:21" ht="14.4" customHeight="1" x14ac:dyDescent="0.3">
      <c r="A1986" s="661">
        <v>32</v>
      </c>
      <c r="B1986" s="662" t="s">
        <v>592</v>
      </c>
      <c r="C1986" s="662" t="s">
        <v>5111</v>
      </c>
      <c r="D1986" s="743" t="s">
        <v>7938</v>
      </c>
      <c r="E1986" s="744" t="s">
        <v>5125</v>
      </c>
      <c r="F1986" s="662" t="s">
        <v>5106</v>
      </c>
      <c r="G1986" s="662" t="s">
        <v>5523</v>
      </c>
      <c r="H1986" s="662" t="s">
        <v>2438</v>
      </c>
      <c r="I1986" s="662" t="s">
        <v>2522</v>
      </c>
      <c r="J1986" s="662" t="s">
        <v>2519</v>
      </c>
      <c r="K1986" s="662" t="s">
        <v>2523</v>
      </c>
      <c r="L1986" s="663">
        <v>229.38</v>
      </c>
      <c r="M1986" s="663">
        <v>229.38</v>
      </c>
      <c r="N1986" s="662">
        <v>1</v>
      </c>
      <c r="O1986" s="745">
        <v>1</v>
      </c>
      <c r="P1986" s="663">
        <v>229.38</v>
      </c>
      <c r="Q1986" s="678">
        <v>1</v>
      </c>
      <c r="R1986" s="662">
        <v>1</v>
      </c>
      <c r="S1986" s="678">
        <v>1</v>
      </c>
      <c r="T1986" s="745">
        <v>1</v>
      </c>
      <c r="U1986" s="701">
        <v>1</v>
      </c>
    </row>
    <row r="1987" spans="1:21" ht="14.4" customHeight="1" x14ac:dyDescent="0.3">
      <c r="A1987" s="661">
        <v>32</v>
      </c>
      <c r="B1987" s="662" t="s">
        <v>592</v>
      </c>
      <c r="C1987" s="662" t="s">
        <v>5111</v>
      </c>
      <c r="D1987" s="743" t="s">
        <v>7938</v>
      </c>
      <c r="E1987" s="744" t="s">
        <v>5125</v>
      </c>
      <c r="F1987" s="662" t="s">
        <v>5106</v>
      </c>
      <c r="G1987" s="662" t="s">
        <v>5630</v>
      </c>
      <c r="H1987" s="662" t="s">
        <v>2438</v>
      </c>
      <c r="I1987" s="662" t="s">
        <v>2511</v>
      </c>
      <c r="J1987" s="662" t="s">
        <v>2512</v>
      </c>
      <c r="K1987" s="662" t="s">
        <v>1270</v>
      </c>
      <c r="L1987" s="663">
        <v>35.11</v>
      </c>
      <c r="M1987" s="663">
        <v>70.22</v>
      </c>
      <c r="N1987" s="662">
        <v>2</v>
      </c>
      <c r="O1987" s="745">
        <v>1.5</v>
      </c>
      <c r="P1987" s="663">
        <v>70.22</v>
      </c>
      <c r="Q1987" s="678">
        <v>1</v>
      </c>
      <c r="R1987" s="662">
        <v>2</v>
      </c>
      <c r="S1987" s="678">
        <v>1</v>
      </c>
      <c r="T1987" s="745">
        <v>1.5</v>
      </c>
      <c r="U1987" s="701">
        <v>1</v>
      </c>
    </row>
    <row r="1988" spans="1:21" ht="14.4" customHeight="1" x14ac:dyDescent="0.3">
      <c r="A1988" s="661">
        <v>32</v>
      </c>
      <c r="B1988" s="662" t="s">
        <v>592</v>
      </c>
      <c r="C1988" s="662" t="s">
        <v>5111</v>
      </c>
      <c r="D1988" s="743" t="s">
        <v>7938</v>
      </c>
      <c r="E1988" s="744" t="s">
        <v>5125</v>
      </c>
      <c r="F1988" s="662" t="s">
        <v>5106</v>
      </c>
      <c r="G1988" s="662" t="s">
        <v>5204</v>
      </c>
      <c r="H1988" s="662" t="s">
        <v>593</v>
      </c>
      <c r="I1988" s="662" t="s">
        <v>1009</v>
      </c>
      <c r="J1988" s="662" t="s">
        <v>5205</v>
      </c>
      <c r="K1988" s="662" t="s">
        <v>5206</v>
      </c>
      <c r="L1988" s="663">
        <v>0</v>
      </c>
      <c r="M1988" s="663">
        <v>0</v>
      </c>
      <c r="N1988" s="662">
        <v>5</v>
      </c>
      <c r="O1988" s="745">
        <v>3.5</v>
      </c>
      <c r="P1988" s="663">
        <v>0</v>
      </c>
      <c r="Q1988" s="678"/>
      <c r="R1988" s="662">
        <v>2</v>
      </c>
      <c r="S1988" s="678">
        <v>0.4</v>
      </c>
      <c r="T1988" s="745">
        <v>1.5</v>
      </c>
      <c r="U1988" s="701">
        <v>0.42857142857142855</v>
      </c>
    </row>
    <row r="1989" spans="1:21" ht="14.4" customHeight="1" x14ac:dyDescent="0.3">
      <c r="A1989" s="661">
        <v>32</v>
      </c>
      <c r="B1989" s="662" t="s">
        <v>592</v>
      </c>
      <c r="C1989" s="662" t="s">
        <v>5111</v>
      </c>
      <c r="D1989" s="743" t="s">
        <v>7938</v>
      </c>
      <c r="E1989" s="744" t="s">
        <v>5125</v>
      </c>
      <c r="F1989" s="662" t="s">
        <v>5106</v>
      </c>
      <c r="G1989" s="662" t="s">
        <v>5204</v>
      </c>
      <c r="H1989" s="662" t="s">
        <v>593</v>
      </c>
      <c r="I1989" s="662" t="s">
        <v>1013</v>
      </c>
      <c r="J1989" s="662" t="s">
        <v>5796</v>
      </c>
      <c r="K1989" s="662" t="s">
        <v>4168</v>
      </c>
      <c r="L1989" s="663">
        <v>0</v>
      </c>
      <c r="M1989" s="663">
        <v>0</v>
      </c>
      <c r="N1989" s="662">
        <v>1</v>
      </c>
      <c r="O1989" s="745">
        <v>1</v>
      </c>
      <c r="P1989" s="663">
        <v>0</v>
      </c>
      <c r="Q1989" s="678"/>
      <c r="R1989" s="662">
        <v>1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32</v>
      </c>
      <c r="B1990" s="662" t="s">
        <v>592</v>
      </c>
      <c r="C1990" s="662" t="s">
        <v>5111</v>
      </c>
      <c r="D1990" s="743" t="s">
        <v>7938</v>
      </c>
      <c r="E1990" s="744" t="s">
        <v>5125</v>
      </c>
      <c r="F1990" s="662" t="s">
        <v>5106</v>
      </c>
      <c r="G1990" s="662" t="s">
        <v>5204</v>
      </c>
      <c r="H1990" s="662" t="s">
        <v>593</v>
      </c>
      <c r="I1990" s="662" t="s">
        <v>6445</v>
      </c>
      <c r="J1990" s="662" t="s">
        <v>5205</v>
      </c>
      <c r="K1990" s="662" t="s">
        <v>5206</v>
      </c>
      <c r="L1990" s="663">
        <v>0</v>
      </c>
      <c r="M1990" s="663">
        <v>0</v>
      </c>
      <c r="N1990" s="662">
        <v>1</v>
      </c>
      <c r="O1990" s="745">
        <v>0.5</v>
      </c>
      <c r="P1990" s="663">
        <v>0</v>
      </c>
      <c r="Q1990" s="678"/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32</v>
      </c>
      <c r="B1991" s="662" t="s">
        <v>592</v>
      </c>
      <c r="C1991" s="662" t="s">
        <v>5111</v>
      </c>
      <c r="D1991" s="743" t="s">
        <v>7938</v>
      </c>
      <c r="E1991" s="744" t="s">
        <v>5125</v>
      </c>
      <c r="F1991" s="662" t="s">
        <v>5106</v>
      </c>
      <c r="G1991" s="662" t="s">
        <v>6446</v>
      </c>
      <c r="H1991" s="662" t="s">
        <v>593</v>
      </c>
      <c r="I1991" s="662" t="s">
        <v>3698</v>
      </c>
      <c r="J1991" s="662" t="s">
        <v>6447</v>
      </c>
      <c r="K1991" s="662" t="s">
        <v>6448</v>
      </c>
      <c r="L1991" s="663">
        <v>1116.03</v>
      </c>
      <c r="M1991" s="663">
        <v>1116.03</v>
      </c>
      <c r="N1991" s="662">
        <v>1</v>
      </c>
      <c r="O1991" s="745">
        <v>1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32</v>
      </c>
      <c r="B1992" s="662" t="s">
        <v>592</v>
      </c>
      <c r="C1992" s="662" t="s">
        <v>5111</v>
      </c>
      <c r="D1992" s="743" t="s">
        <v>7938</v>
      </c>
      <c r="E1992" s="744" t="s">
        <v>5125</v>
      </c>
      <c r="F1992" s="662" t="s">
        <v>5106</v>
      </c>
      <c r="G1992" s="662" t="s">
        <v>5207</v>
      </c>
      <c r="H1992" s="662" t="s">
        <v>593</v>
      </c>
      <c r="I1992" s="662" t="s">
        <v>5525</v>
      </c>
      <c r="J1992" s="662" t="s">
        <v>2935</v>
      </c>
      <c r="K1992" s="662" t="s">
        <v>2788</v>
      </c>
      <c r="L1992" s="663">
        <v>170.52</v>
      </c>
      <c r="M1992" s="663">
        <v>341.04</v>
      </c>
      <c r="N1992" s="662">
        <v>2</v>
      </c>
      <c r="O1992" s="745">
        <v>2</v>
      </c>
      <c r="P1992" s="663">
        <v>170.52</v>
      </c>
      <c r="Q1992" s="678">
        <v>0.5</v>
      </c>
      <c r="R1992" s="662">
        <v>1</v>
      </c>
      <c r="S1992" s="678">
        <v>0.5</v>
      </c>
      <c r="T1992" s="745">
        <v>1</v>
      </c>
      <c r="U1992" s="701">
        <v>0.5</v>
      </c>
    </row>
    <row r="1993" spans="1:21" ht="14.4" customHeight="1" x14ac:dyDescent="0.3">
      <c r="A1993" s="661">
        <v>32</v>
      </c>
      <c r="B1993" s="662" t="s">
        <v>592</v>
      </c>
      <c r="C1993" s="662" t="s">
        <v>5111</v>
      </c>
      <c r="D1993" s="743" t="s">
        <v>7938</v>
      </c>
      <c r="E1993" s="744" t="s">
        <v>5125</v>
      </c>
      <c r="F1993" s="662" t="s">
        <v>5106</v>
      </c>
      <c r="G1993" s="662" t="s">
        <v>5207</v>
      </c>
      <c r="H1993" s="662" t="s">
        <v>593</v>
      </c>
      <c r="I1993" s="662" t="s">
        <v>2934</v>
      </c>
      <c r="J1993" s="662" t="s">
        <v>2935</v>
      </c>
      <c r="K1993" s="662" t="s">
        <v>2788</v>
      </c>
      <c r="L1993" s="663">
        <v>170.52</v>
      </c>
      <c r="M1993" s="663">
        <v>852.6</v>
      </c>
      <c r="N1993" s="662">
        <v>5</v>
      </c>
      <c r="O1993" s="745">
        <v>3</v>
      </c>
      <c r="P1993" s="663">
        <v>852.6</v>
      </c>
      <c r="Q1993" s="678">
        <v>1</v>
      </c>
      <c r="R1993" s="662">
        <v>5</v>
      </c>
      <c r="S1993" s="678">
        <v>1</v>
      </c>
      <c r="T1993" s="745">
        <v>3</v>
      </c>
      <c r="U1993" s="701">
        <v>1</v>
      </c>
    </row>
    <row r="1994" spans="1:21" ht="14.4" customHeight="1" x14ac:dyDescent="0.3">
      <c r="A1994" s="661">
        <v>32</v>
      </c>
      <c r="B1994" s="662" t="s">
        <v>592</v>
      </c>
      <c r="C1994" s="662" t="s">
        <v>5111</v>
      </c>
      <c r="D1994" s="743" t="s">
        <v>7938</v>
      </c>
      <c r="E1994" s="744" t="s">
        <v>5125</v>
      </c>
      <c r="F1994" s="662" t="s">
        <v>5106</v>
      </c>
      <c r="G1994" s="662" t="s">
        <v>5207</v>
      </c>
      <c r="H1994" s="662" t="s">
        <v>593</v>
      </c>
      <c r="I1994" s="662" t="s">
        <v>5526</v>
      </c>
      <c r="J1994" s="662" t="s">
        <v>2935</v>
      </c>
      <c r="K1994" s="662" t="s">
        <v>2911</v>
      </c>
      <c r="L1994" s="663">
        <v>0</v>
      </c>
      <c r="M1994" s="663">
        <v>0</v>
      </c>
      <c r="N1994" s="662">
        <v>1</v>
      </c>
      <c r="O1994" s="745">
        <v>0.5</v>
      </c>
      <c r="P1994" s="663">
        <v>0</v>
      </c>
      <c r="Q1994" s="678"/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32</v>
      </c>
      <c r="B1995" s="662" t="s">
        <v>592</v>
      </c>
      <c r="C1995" s="662" t="s">
        <v>5111</v>
      </c>
      <c r="D1995" s="743" t="s">
        <v>7938</v>
      </c>
      <c r="E1995" s="744" t="s">
        <v>5125</v>
      </c>
      <c r="F1995" s="662" t="s">
        <v>5106</v>
      </c>
      <c r="G1995" s="662" t="s">
        <v>5207</v>
      </c>
      <c r="H1995" s="662" t="s">
        <v>593</v>
      </c>
      <c r="I1995" s="662" t="s">
        <v>6449</v>
      </c>
      <c r="J1995" s="662" t="s">
        <v>2935</v>
      </c>
      <c r="K1995" s="662" t="s">
        <v>2788</v>
      </c>
      <c r="L1995" s="663">
        <v>0</v>
      </c>
      <c r="M1995" s="663">
        <v>0</v>
      </c>
      <c r="N1995" s="662">
        <v>1</v>
      </c>
      <c r="O1995" s="745">
        <v>1</v>
      </c>
      <c r="P1995" s="663">
        <v>0</v>
      </c>
      <c r="Q1995" s="678"/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32</v>
      </c>
      <c r="B1996" s="662" t="s">
        <v>592</v>
      </c>
      <c r="C1996" s="662" t="s">
        <v>5111</v>
      </c>
      <c r="D1996" s="743" t="s">
        <v>7938</v>
      </c>
      <c r="E1996" s="744" t="s">
        <v>5125</v>
      </c>
      <c r="F1996" s="662" t="s">
        <v>5106</v>
      </c>
      <c r="G1996" s="662" t="s">
        <v>5208</v>
      </c>
      <c r="H1996" s="662" t="s">
        <v>2438</v>
      </c>
      <c r="I1996" s="662" t="s">
        <v>2443</v>
      </c>
      <c r="J1996" s="662" t="s">
        <v>2444</v>
      </c>
      <c r="K1996" s="662" t="s">
        <v>4992</v>
      </c>
      <c r="L1996" s="663">
        <v>138.31</v>
      </c>
      <c r="M1996" s="663">
        <v>138.31</v>
      </c>
      <c r="N1996" s="662">
        <v>1</v>
      </c>
      <c r="O1996" s="745">
        <v>1</v>
      </c>
      <c r="P1996" s="663">
        <v>138.31</v>
      </c>
      <c r="Q1996" s="678">
        <v>1</v>
      </c>
      <c r="R1996" s="662">
        <v>1</v>
      </c>
      <c r="S1996" s="678">
        <v>1</v>
      </c>
      <c r="T1996" s="745">
        <v>1</v>
      </c>
      <c r="U1996" s="701">
        <v>1</v>
      </c>
    </row>
    <row r="1997" spans="1:21" ht="14.4" customHeight="1" x14ac:dyDescent="0.3">
      <c r="A1997" s="661">
        <v>32</v>
      </c>
      <c r="B1997" s="662" t="s">
        <v>592</v>
      </c>
      <c r="C1997" s="662" t="s">
        <v>5111</v>
      </c>
      <c r="D1997" s="743" t="s">
        <v>7938</v>
      </c>
      <c r="E1997" s="744" t="s">
        <v>5125</v>
      </c>
      <c r="F1997" s="662" t="s">
        <v>5106</v>
      </c>
      <c r="G1997" s="662" t="s">
        <v>5208</v>
      </c>
      <c r="H1997" s="662" t="s">
        <v>2438</v>
      </c>
      <c r="I1997" s="662" t="s">
        <v>2560</v>
      </c>
      <c r="J1997" s="662" t="s">
        <v>2444</v>
      </c>
      <c r="K1997" s="662" t="s">
        <v>968</v>
      </c>
      <c r="L1997" s="663">
        <v>113.66</v>
      </c>
      <c r="M1997" s="663">
        <v>227.32</v>
      </c>
      <c r="N1997" s="662">
        <v>2</v>
      </c>
      <c r="O1997" s="745">
        <v>1</v>
      </c>
      <c r="P1997" s="663">
        <v>227.32</v>
      </c>
      <c r="Q1997" s="678">
        <v>1</v>
      </c>
      <c r="R1997" s="662">
        <v>2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32</v>
      </c>
      <c r="B1998" s="662" t="s">
        <v>592</v>
      </c>
      <c r="C1998" s="662" t="s">
        <v>5111</v>
      </c>
      <c r="D1998" s="743" t="s">
        <v>7938</v>
      </c>
      <c r="E1998" s="744" t="s">
        <v>5125</v>
      </c>
      <c r="F1998" s="662" t="s">
        <v>5106</v>
      </c>
      <c r="G1998" s="662" t="s">
        <v>5208</v>
      </c>
      <c r="H1998" s="662" t="s">
        <v>2438</v>
      </c>
      <c r="I1998" s="662" t="s">
        <v>2560</v>
      </c>
      <c r="J1998" s="662" t="s">
        <v>2444</v>
      </c>
      <c r="K1998" s="662" t="s">
        <v>968</v>
      </c>
      <c r="L1998" s="663">
        <v>69.16</v>
      </c>
      <c r="M1998" s="663">
        <v>207.48</v>
      </c>
      <c r="N1998" s="662">
        <v>3</v>
      </c>
      <c r="O1998" s="745">
        <v>2.5</v>
      </c>
      <c r="P1998" s="663">
        <v>138.32</v>
      </c>
      <c r="Q1998" s="678">
        <v>0.66666666666666663</v>
      </c>
      <c r="R1998" s="662">
        <v>2</v>
      </c>
      <c r="S1998" s="678">
        <v>0.66666666666666663</v>
      </c>
      <c r="T1998" s="745">
        <v>1.5</v>
      </c>
      <c r="U1998" s="701">
        <v>0.6</v>
      </c>
    </row>
    <row r="1999" spans="1:21" ht="14.4" customHeight="1" x14ac:dyDescent="0.3">
      <c r="A1999" s="661">
        <v>32</v>
      </c>
      <c r="B1999" s="662" t="s">
        <v>592</v>
      </c>
      <c r="C1999" s="662" t="s">
        <v>5111</v>
      </c>
      <c r="D1999" s="743" t="s">
        <v>7938</v>
      </c>
      <c r="E1999" s="744" t="s">
        <v>5125</v>
      </c>
      <c r="F1999" s="662" t="s">
        <v>5106</v>
      </c>
      <c r="G1999" s="662" t="s">
        <v>5212</v>
      </c>
      <c r="H1999" s="662" t="s">
        <v>593</v>
      </c>
      <c r="I1999" s="662" t="s">
        <v>2938</v>
      </c>
      <c r="J1999" s="662" t="s">
        <v>2939</v>
      </c>
      <c r="K1999" s="662" t="s">
        <v>2788</v>
      </c>
      <c r="L1999" s="663">
        <v>78.33</v>
      </c>
      <c r="M1999" s="663">
        <v>156.66</v>
      </c>
      <c r="N1999" s="662">
        <v>2</v>
      </c>
      <c r="O1999" s="745">
        <v>1.5</v>
      </c>
      <c r="P1999" s="663">
        <v>78.33</v>
      </c>
      <c r="Q1999" s="678">
        <v>0.5</v>
      </c>
      <c r="R1999" s="662">
        <v>1</v>
      </c>
      <c r="S1999" s="678">
        <v>0.5</v>
      </c>
      <c r="T1999" s="745">
        <v>1</v>
      </c>
      <c r="U1999" s="701">
        <v>0.66666666666666663</v>
      </c>
    </row>
    <row r="2000" spans="1:21" ht="14.4" customHeight="1" x14ac:dyDescent="0.3">
      <c r="A2000" s="661">
        <v>32</v>
      </c>
      <c r="B2000" s="662" t="s">
        <v>592</v>
      </c>
      <c r="C2000" s="662" t="s">
        <v>5111</v>
      </c>
      <c r="D2000" s="743" t="s">
        <v>7938</v>
      </c>
      <c r="E2000" s="744" t="s">
        <v>5125</v>
      </c>
      <c r="F2000" s="662" t="s">
        <v>5106</v>
      </c>
      <c r="G2000" s="662" t="s">
        <v>5158</v>
      </c>
      <c r="H2000" s="662" t="s">
        <v>2438</v>
      </c>
      <c r="I2000" s="662" t="s">
        <v>2621</v>
      </c>
      <c r="J2000" s="662" t="s">
        <v>2622</v>
      </c>
      <c r="K2000" s="662" t="s">
        <v>968</v>
      </c>
      <c r="L2000" s="663">
        <v>65.989999999999995</v>
      </c>
      <c r="M2000" s="663">
        <v>461.93</v>
      </c>
      <c r="N2000" s="662">
        <v>7</v>
      </c>
      <c r="O2000" s="745">
        <v>3.5</v>
      </c>
      <c r="P2000" s="663">
        <v>395.94</v>
      </c>
      <c r="Q2000" s="678">
        <v>0.8571428571428571</v>
      </c>
      <c r="R2000" s="662">
        <v>6</v>
      </c>
      <c r="S2000" s="678">
        <v>0.8571428571428571</v>
      </c>
      <c r="T2000" s="745">
        <v>3</v>
      </c>
      <c r="U2000" s="701">
        <v>0.8571428571428571</v>
      </c>
    </row>
    <row r="2001" spans="1:21" ht="14.4" customHeight="1" x14ac:dyDescent="0.3">
      <c r="A2001" s="661">
        <v>32</v>
      </c>
      <c r="B2001" s="662" t="s">
        <v>592</v>
      </c>
      <c r="C2001" s="662" t="s">
        <v>5111</v>
      </c>
      <c r="D2001" s="743" t="s">
        <v>7938</v>
      </c>
      <c r="E2001" s="744" t="s">
        <v>5125</v>
      </c>
      <c r="F2001" s="662" t="s">
        <v>5106</v>
      </c>
      <c r="G2001" s="662" t="s">
        <v>5158</v>
      </c>
      <c r="H2001" s="662" t="s">
        <v>2438</v>
      </c>
      <c r="I2001" s="662" t="s">
        <v>2715</v>
      </c>
      <c r="J2001" s="662" t="s">
        <v>2466</v>
      </c>
      <c r="K2001" s="662" t="s">
        <v>1128</v>
      </c>
      <c r="L2001" s="663">
        <v>132</v>
      </c>
      <c r="M2001" s="663">
        <v>132</v>
      </c>
      <c r="N2001" s="662">
        <v>1</v>
      </c>
      <c r="O2001" s="745">
        <v>0.5</v>
      </c>
      <c r="P2001" s="663">
        <v>132</v>
      </c>
      <c r="Q2001" s="678">
        <v>1</v>
      </c>
      <c r="R2001" s="662">
        <v>1</v>
      </c>
      <c r="S2001" s="678">
        <v>1</v>
      </c>
      <c r="T2001" s="745">
        <v>0.5</v>
      </c>
      <c r="U2001" s="701">
        <v>1</v>
      </c>
    </row>
    <row r="2002" spans="1:21" ht="14.4" customHeight="1" x14ac:dyDescent="0.3">
      <c r="A2002" s="661">
        <v>32</v>
      </c>
      <c r="B2002" s="662" t="s">
        <v>592</v>
      </c>
      <c r="C2002" s="662" t="s">
        <v>5111</v>
      </c>
      <c r="D2002" s="743" t="s">
        <v>7938</v>
      </c>
      <c r="E2002" s="744" t="s">
        <v>5125</v>
      </c>
      <c r="F2002" s="662" t="s">
        <v>5106</v>
      </c>
      <c r="G2002" s="662" t="s">
        <v>5384</v>
      </c>
      <c r="H2002" s="662" t="s">
        <v>593</v>
      </c>
      <c r="I2002" s="662" t="s">
        <v>1707</v>
      </c>
      <c r="J2002" s="662" t="s">
        <v>6066</v>
      </c>
      <c r="K2002" s="662" t="s">
        <v>6067</v>
      </c>
      <c r="L2002" s="663">
        <v>484.46</v>
      </c>
      <c r="M2002" s="663">
        <v>968.92</v>
      </c>
      <c r="N2002" s="662">
        <v>2</v>
      </c>
      <c r="O2002" s="745">
        <v>1</v>
      </c>
      <c r="P2002" s="663">
        <v>968.92</v>
      </c>
      <c r="Q2002" s="678">
        <v>1</v>
      </c>
      <c r="R2002" s="662">
        <v>2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32</v>
      </c>
      <c r="B2003" s="662" t="s">
        <v>592</v>
      </c>
      <c r="C2003" s="662" t="s">
        <v>5111</v>
      </c>
      <c r="D2003" s="743" t="s">
        <v>7938</v>
      </c>
      <c r="E2003" s="744" t="s">
        <v>5125</v>
      </c>
      <c r="F2003" s="662" t="s">
        <v>5106</v>
      </c>
      <c r="G2003" s="662" t="s">
        <v>5384</v>
      </c>
      <c r="H2003" s="662" t="s">
        <v>593</v>
      </c>
      <c r="I2003" s="662" t="s">
        <v>2019</v>
      </c>
      <c r="J2003" s="662" t="s">
        <v>5385</v>
      </c>
      <c r="K2003" s="662" t="s">
        <v>5386</v>
      </c>
      <c r="L2003" s="663">
        <v>968.92</v>
      </c>
      <c r="M2003" s="663">
        <v>1937.84</v>
      </c>
      <c r="N2003" s="662">
        <v>2</v>
      </c>
      <c r="O2003" s="745">
        <v>1</v>
      </c>
      <c r="P2003" s="663">
        <v>1937.84</v>
      </c>
      <c r="Q2003" s="678">
        <v>1</v>
      </c>
      <c r="R2003" s="662">
        <v>2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32</v>
      </c>
      <c r="B2004" s="662" t="s">
        <v>592</v>
      </c>
      <c r="C2004" s="662" t="s">
        <v>5111</v>
      </c>
      <c r="D2004" s="743" t="s">
        <v>7938</v>
      </c>
      <c r="E2004" s="744" t="s">
        <v>5125</v>
      </c>
      <c r="F2004" s="662" t="s">
        <v>5106</v>
      </c>
      <c r="G2004" s="662" t="s">
        <v>5384</v>
      </c>
      <c r="H2004" s="662" t="s">
        <v>593</v>
      </c>
      <c r="I2004" s="662" t="s">
        <v>1793</v>
      </c>
      <c r="J2004" s="662" t="s">
        <v>1794</v>
      </c>
      <c r="K2004" s="662" t="s">
        <v>5498</v>
      </c>
      <c r="L2004" s="663">
        <v>1937.84</v>
      </c>
      <c r="M2004" s="663">
        <v>29067.599999999999</v>
      </c>
      <c r="N2004" s="662">
        <v>15</v>
      </c>
      <c r="O2004" s="745">
        <v>10.5</v>
      </c>
      <c r="P2004" s="663">
        <v>29067.599999999999</v>
      </c>
      <c r="Q2004" s="678">
        <v>1</v>
      </c>
      <c r="R2004" s="662">
        <v>15</v>
      </c>
      <c r="S2004" s="678">
        <v>1</v>
      </c>
      <c r="T2004" s="745">
        <v>10.5</v>
      </c>
      <c r="U2004" s="701">
        <v>1</v>
      </c>
    </row>
    <row r="2005" spans="1:21" ht="14.4" customHeight="1" x14ac:dyDescent="0.3">
      <c r="A2005" s="661">
        <v>32</v>
      </c>
      <c r="B2005" s="662" t="s">
        <v>592</v>
      </c>
      <c r="C2005" s="662" t="s">
        <v>5111</v>
      </c>
      <c r="D2005" s="743" t="s">
        <v>7938</v>
      </c>
      <c r="E2005" s="744" t="s">
        <v>5125</v>
      </c>
      <c r="F2005" s="662" t="s">
        <v>5106</v>
      </c>
      <c r="G2005" s="662" t="s">
        <v>5749</v>
      </c>
      <c r="H2005" s="662" t="s">
        <v>593</v>
      </c>
      <c r="I2005" s="662" t="s">
        <v>6305</v>
      </c>
      <c r="J2005" s="662" t="s">
        <v>6306</v>
      </c>
      <c r="K2005" s="662" t="s">
        <v>6307</v>
      </c>
      <c r="L2005" s="663">
        <v>0</v>
      </c>
      <c r="M2005" s="663">
        <v>0</v>
      </c>
      <c r="N2005" s="662">
        <v>3</v>
      </c>
      <c r="O2005" s="745">
        <v>1</v>
      </c>
      <c r="P2005" s="663">
        <v>0</v>
      </c>
      <c r="Q2005" s="678"/>
      <c r="R2005" s="662">
        <v>3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32</v>
      </c>
      <c r="B2006" s="662" t="s">
        <v>592</v>
      </c>
      <c r="C2006" s="662" t="s">
        <v>5111</v>
      </c>
      <c r="D2006" s="743" t="s">
        <v>7938</v>
      </c>
      <c r="E2006" s="744" t="s">
        <v>5125</v>
      </c>
      <c r="F2006" s="662" t="s">
        <v>5106</v>
      </c>
      <c r="G2006" s="662" t="s">
        <v>5610</v>
      </c>
      <c r="H2006" s="662" t="s">
        <v>593</v>
      </c>
      <c r="I2006" s="662" t="s">
        <v>6450</v>
      </c>
      <c r="J2006" s="662" t="s">
        <v>5612</v>
      </c>
      <c r="K2006" s="662" t="s">
        <v>1270</v>
      </c>
      <c r="L2006" s="663">
        <v>113.66</v>
      </c>
      <c r="M2006" s="663">
        <v>113.66</v>
      </c>
      <c r="N2006" s="662">
        <v>1</v>
      </c>
      <c r="O2006" s="745">
        <v>1</v>
      </c>
      <c r="P2006" s="663">
        <v>113.66</v>
      </c>
      <c r="Q2006" s="678">
        <v>1</v>
      </c>
      <c r="R2006" s="662">
        <v>1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32</v>
      </c>
      <c r="B2007" s="662" t="s">
        <v>592</v>
      </c>
      <c r="C2007" s="662" t="s">
        <v>5111</v>
      </c>
      <c r="D2007" s="743" t="s">
        <v>7938</v>
      </c>
      <c r="E2007" s="744" t="s">
        <v>5125</v>
      </c>
      <c r="F2007" s="662" t="s">
        <v>5106</v>
      </c>
      <c r="G2007" s="662" t="s">
        <v>5159</v>
      </c>
      <c r="H2007" s="662" t="s">
        <v>593</v>
      </c>
      <c r="I2007" s="662" t="s">
        <v>778</v>
      </c>
      <c r="J2007" s="662" t="s">
        <v>779</v>
      </c>
      <c r="K2007" s="662" t="s">
        <v>4806</v>
      </c>
      <c r="L2007" s="663">
        <v>110.28</v>
      </c>
      <c r="M2007" s="663">
        <v>220.56</v>
      </c>
      <c r="N2007" s="662">
        <v>2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32</v>
      </c>
      <c r="B2008" s="662" t="s">
        <v>592</v>
      </c>
      <c r="C2008" s="662" t="s">
        <v>5111</v>
      </c>
      <c r="D2008" s="743" t="s">
        <v>7938</v>
      </c>
      <c r="E2008" s="744" t="s">
        <v>5125</v>
      </c>
      <c r="F2008" s="662" t="s">
        <v>5106</v>
      </c>
      <c r="G2008" s="662" t="s">
        <v>6313</v>
      </c>
      <c r="H2008" s="662" t="s">
        <v>593</v>
      </c>
      <c r="I2008" s="662" t="s">
        <v>1016</v>
      </c>
      <c r="J2008" s="662" t="s">
        <v>1017</v>
      </c>
      <c r="K2008" s="662" t="s">
        <v>6314</v>
      </c>
      <c r="L2008" s="663">
        <v>0</v>
      </c>
      <c r="M2008" s="663">
        <v>0</v>
      </c>
      <c r="N2008" s="662">
        <v>1</v>
      </c>
      <c r="O2008" s="745">
        <v>0.5</v>
      </c>
      <c r="P2008" s="663">
        <v>0</v>
      </c>
      <c r="Q2008" s="678"/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32</v>
      </c>
      <c r="B2009" s="662" t="s">
        <v>592</v>
      </c>
      <c r="C2009" s="662" t="s">
        <v>5111</v>
      </c>
      <c r="D2009" s="743" t="s">
        <v>7938</v>
      </c>
      <c r="E2009" s="744" t="s">
        <v>5125</v>
      </c>
      <c r="F2009" s="662" t="s">
        <v>5106</v>
      </c>
      <c r="G2009" s="662" t="s">
        <v>5220</v>
      </c>
      <c r="H2009" s="662" t="s">
        <v>593</v>
      </c>
      <c r="I2009" s="662" t="s">
        <v>1005</v>
      </c>
      <c r="J2009" s="662" t="s">
        <v>1086</v>
      </c>
      <c r="K2009" s="662" t="s">
        <v>5221</v>
      </c>
      <c r="L2009" s="663">
        <v>123.3</v>
      </c>
      <c r="M2009" s="663">
        <v>123.3</v>
      </c>
      <c r="N2009" s="662">
        <v>1</v>
      </c>
      <c r="O2009" s="745">
        <v>0.5</v>
      </c>
      <c r="P2009" s="663">
        <v>123.3</v>
      </c>
      <c r="Q2009" s="678">
        <v>1</v>
      </c>
      <c r="R2009" s="662">
        <v>1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32</v>
      </c>
      <c r="B2010" s="662" t="s">
        <v>592</v>
      </c>
      <c r="C2010" s="662" t="s">
        <v>5111</v>
      </c>
      <c r="D2010" s="743" t="s">
        <v>7938</v>
      </c>
      <c r="E2010" s="744" t="s">
        <v>5125</v>
      </c>
      <c r="F2010" s="662" t="s">
        <v>5106</v>
      </c>
      <c r="G2010" s="662" t="s">
        <v>5220</v>
      </c>
      <c r="H2010" s="662" t="s">
        <v>593</v>
      </c>
      <c r="I2010" s="662" t="s">
        <v>5222</v>
      </c>
      <c r="J2010" s="662" t="s">
        <v>1086</v>
      </c>
      <c r="K2010" s="662" t="s">
        <v>5223</v>
      </c>
      <c r="L2010" s="663">
        <v>0</v>
      </c>
      <c r="M2010" s="663">
        <v>0</v>
      </c>
      <c r="N2010" s="662">
        <v>1</v>
      </c>
      <c r="O2010" s="745">
        <v>0.5</v>
      </c>
      <c r="P2010" s="663">
        <v>0</v>
      </c>
      <c r="Q2010" s="678"/>
      <c r="R2010" s="662">
        <v>1</v>
      </c>
      <c r="S2010" s="678">
        <v>1</v>
      </c>
      <c r="T2010" s="745">
        <v>0.5</v>
      </c>
      <c r="U2010" s="701">
        <v>1</v>
      </c>
    </row>
    <row r="2011" spans="1:21" ht="14.4" customHeight="1" x14ac:dyDescent="0.3">
      <c r="A2011" s="661">
        <v>32</v>
      </c>
      <c r="B2011" s="662" t="s">
        <v>592</v>
      </c>
      <c r="C2011" s="662" t="s">
        <v>5111</v>
      </c>
      <c r="D2011" s="743" t="s">
        <v>7938</v>
      </c>
      <c r="E2011" s="744" t="s">
        <v>5125</v>
      </c>
      <c r="F2011" s="662" t="s">
        <v>5106</v>
      </c>
      <c r="G2011" s="662" t="s">
        <v>6451</v>
      </c>
      <c r="H2011" s="662" t="s">
        <v>2438</v>
      </c>
      <c r="I2011" s="662" t="s">
        <v>6452</v>
      </c>
      <c r="J2011" s="662" t="s">
        <v>6453</v>
      </c>
      <c r="K2011" s="662" t="s">
        <v>830</v>
      </c>
      <c r="L2011" s="663">
        <v>0</v>
      </c>
      <c r="M2011" s="663">
        <v>0</v>
      </c>
      <c r="N2011" s="662">
        <v>1</v>
      </c>
      <c r="O2011" s="745">
        <v>1</v>
      </c>
      <c r="P2011" s="663">
        <v>0</v>
      </c>
      <c r="Q2011" s="678"/>
      <c r="R2011" s="662">
        <v>1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32</v>
      </c>
      <c r="B2012" s="662" t="s">
        <v>592</v>
      </c>
      <c r="C2012" s="662" t="s">
        <v>5111</v>
      </c>
      <c r="D2012" s="743" t="s">
        <v>7938</v>
      </c>
      <c r="E2012" s="744" t="s">
        <v>5125</v>
      </c>
      <c r="F2012" s="662" t="s">
        <v>5106</v>
      </c>
      <c r="G2012" s="662" t="s">
        <v>6454</v>
      </c>
      <c r="H2012" s="662" t="s">
        <v>593</v>
      </c>
      <c r="I2012" s="662" t="s">
        <v>1287</v>
      </c>
      <c r="J2012" s="662" t="s">
        <v>6455</v>
      </c>
      <c r="K2012" s="662" t="s">
        <v>6456</v>
      </c>
      <c r="L2012" s="663">
        <v>484.75</v>
      </c>
      <c r="M2012" s="663">
        <v>969.5</v>
      </c>
      <c r="N2012" s="662">
        <v>2</v>
      </c>
      <c r="O2012" s="745">
        <v>0.5</v>
      </c>
      <c r="P2012" s="663">
        <v>969.5</v>
      </c>
      <c r="Q2012" s="678">
        <v>1</v>
      </c>
      <c r="R2012" s="662">
        <v>2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32</v>
      </c>
      <c r="B2013" s="662" t="s">
        <v>592</v>
      </c>
      <c r="C2013" s="662" t="s">
        <v>5111</v>
      </c>
      <c r="D2013" s="743" t="s">
        <v>7938</v>
      </c>
      <c r="E2013" s="744" t="s">
        <v>5125</v>
      </c>
      <c r="F2013" s="662" t="s">
        <v>5106</v>
      </c>
      <c r="G2013" s="662" t="s">
        <v>5160</v>
      </c>
      <c r="H2013" s="662" t="s">
        <v>593</v>
      </c>
      <c r="I2013" s="662" t="s">
        <v>3159</v>
      </c>
      <c r="J2013" s="662" t="s">
        <v>3160</v>
      </c>
      <c r="K2013" s="662" t="s">
        <v>4933</v>
      </c>
      <c r="L2013" s="663">
        <v>2991.23</v>
      </c>
      <c r="M2013" s="663">
        <v>95719.36000000003</v>
      </c>
      <c r="N2013" s="662">
        <v>32</v>
      </c>
      <c r="O2013" s="745">
        <v>16</v>
      </c>
      <c r="P2013" s="663">
        <v>71789.520000000033</v>
      </c>
      <c r="Q2013" s="678">
        <v>0.75000000000000011</v>
      </c>
      <c r="R2013" s="662">
        <v>24</v>
      </c>
      <c r="S2013" s="678">
        <v>0.75</v>
      </c>
      <c r="T2013" s="745">
        <v>12</v>
      </c>
      <c r="U2013" s="701">
        <v>0.75</v>
      </c>
    </row>
    <row r="2014" spans="1:21" ht="14.4" customHeight="1" x14ac:dyDescent="0.3">
      <c r="A2014" s="661">
        <v>32</v>
      </c>
      <c r="B2014" s="662" t="s">
        <v>592</v>
      </c>
      <c r="C2014" s="662" t="s">
        <v>5111</v>
      </c>
      <c r="D2014" s="743" t="s">
        <v>7938</v>
      </c>
      <c r="E2014" s="744" t="s">
        <v>5125</v>
      </c>
      <c r="F2014" s="662" t="s">
        <v>5106</v>
      </c>
      <c r="G2014" s="662" t="s">
        <v>5160</v>
      </c>
      <c r="H2014" s="662" t="s">
        <v>593</v>
      </c>
      <c r="I2014" s="662" t="s">
        <v>5161</v>
      </c>
      <c r="J2014" s="662" t="s">
        <v>3160</v>
      </c>
      <c r="K2014" s="662" t="s">
        <v>5162</v>
      </c>
      <c r="L2014" s="663">
        <v>748.21</v>
      </c>
      <c r="M2014" s="663">
        <v>11223.150000000001</v>
      </c>
      <c r="N2014" s="662">
        <v>15</v>
      </c>
      <c r="O2014" s="745">
        <v>6</v>
      </c>
      <c r="P2014" s="663">
        <v>8230.3100000000013</v>
      </c>
      <c r="Q2014" s="678">
        <v>0.73333333333333339</v>
      </c>
      <c r="R2014" s="662">
        <v>11</v>
      </c>
      <c r="S2014" s="678">
        <v>0.73333333333333328</v>
      </c>
      <c r="T2014" s="745">
        <v>5</v>
      </c>
      <c r="U2014" s="701">
        <v>0.83333333333333337</v>
      </c>
    </row>
    <row r="2015" spans="1:21" ht="14.4" customHeight="1" x14ac:dyDescent="0.3">
      <c r="A2015" s="661">
        <v>32</v>
      </c>
      <c r="B2015" s="662" t="s">
        <v>592</v>
      </c>
      <c r="C2015" s="662" t="s">
        <v>5111</v>
      </c>
      <c r="D2015" s="743" t="s">
        <v>7938</v>
      </c>
      <c r="E2015" s="744" t="s">
        <v>5125</v>
      </c>
      <c r="F2015" s="662" t="s">
        <v>5106</v>
      </c>
      <c r="G2015" s="662" t="s">
        <v>6323</v>
      </c>
      <c r="H2015" s="662" t="s">
        <v>593</v>
      </c>
      <c r="I2015" s="662" t="s">
        <v>3508</v>
      </c>
      <c r="J2015" s="662" t="s">
        <v>3509</v>
      </c>
      <c r="K2015" s="662" t="s">
        <v>6457</v>
      </c>
      <c r="L2015" s="663">
        <v>58.29</v>
      </c>
      <c r="M2015" s="663">
        <v>174.87</v>
      </c>
      <c r="N2015" s="662">
        <v>3</v>
      </c>
      <c r="O2015" s="745">
        <v>1</v>
      </c>
      <c r="P2015" s="663">
        <v>174.87</v>
      </c>
      <c r="Q2015" s="678">
        <v>1</v>
      </c>
      <c r="R2015" s="662">
        <v>3</v>
      </c>
      <c r="S2015" s="678">
        <v>1</v>
      </c>
      <c r="T2015" s="745">
        <v>1</v>
      </c>
      <c r="U2015" s="701">
        <v>1</v>
      </c>
    </row>
    <row r="2016" spans="1:21" ht="14.4" customHeight="1" x14ac:dyDescent="0.3">
      <c r="A2016" s="661">
        <v>32</v>
      </c>
      <c r="B2016" s="662" t="s">
        <v>592</v>
      </c>
      <c r="C2016" s="662" t="s">
        <v>5111</v>
      </c>
      <c r="D2016" s="743" t="s">
        <v>7938</v>
      </c>
      <c r="E2016" s="744" t="s">
        <v>5125</v>
      </c>
      <c r="F2016" s="662" t="s">
        <v>5106</v>
      </c>
      <c r="G2016" s="662" t="s">
        <v>6323</v>
      </c>
      <c r="H2016" s="662" t="s">
        <v>593</v>
      </c>
      <c r="I2016" s="662" t="s">
        <v>6458</v>
      </c>
      <c r="J2016" s="662" t="s">
        <v>3509</v>
      </c>
      <c r="K2016" s="662" t="s">
        <v>3684</v>
      </c>
      <c r="L2016" s="663">
        <v>0</v>
      </c>
      <c r="M2016" s="663">
        <v>0</v>
      </c>
      <c r="N2016" s="662">
        <v>3</v>
      </c>
      <c r="O2016" s="745">
        <v>1</v>
      </c>
      <c r="P2016" s="663">
        <v>0</v>
      </c>
      <c r="Q2016" s="678"/>
      <c r="R2016" s="662">
        <v>3</v>
      </c>
      <c r="S2016" s="678">
        <v>1</v>
      </c>
      <c r="T2016" s="745">
        <v>1</v>
      </c>
      <c r="U2016" s="701">
        <v>1</v>
      </c>
    </row>
    <row r="2017" spans="1:21" ht="14.4" customHeight="1" x14ac:dyDescent="0.3">
      <c r="A2017" s="661">
        <v>32</v>
      </c>
      <c r="B2017" s="662" t="s">
        <v>592</v>
      </c>
      <c r="C2017" s="662" t="s">
        <v>5111</v>
      </c>
      <c r="D2017" s="743" t="s">
        <v>7938</v>
      </c>
      <c r="E2017" s="744" t="s">
        <v>5125</v>
      </c>
      <c r="F2017" s="662" t="s">
        <v>5106</v>
      </c>
      <c r="G2017" s="662" t="s">
        <v>5231</v>
      </c>
      <c r="H2017" s="662" t="s">
        <v>593</v>
      </c>
      <c r="I2017" s="662" t="s">
        <v>1074</v>
      </c>
      <c r="J2017" s="662" t="s">
        <v>5236</v>
      </c>
      <c r="K2017" s="662" t="s">
        <v>5238</v>
      </c>
      <c r="L2017" s="663">
        <v>63.7</v>
      </c>
      <c r="M2017" s="663">
        <v>63.7</v>
      </c>
      <c r="N2017" s="662">
        <v>1</v>
      </c>
      <c r="O2017" s="745">
        <v>0.5</v>
      </c>
      <c r="P2017" s="663">
        <v>63.7</v>
      </c>
      <c r="Q2017" s="678">
        <v>1</v>
      </c>
      <c r="R2017" s="662">
        <v>1</v>
      </c>
      <c r="S2017" s="678">
        <v>1</v>
      </c>
      <c r="T2017" s="745">
        <v>0.5</v>
      </c>
      <c r="U2017" s="701">
        <v>1</v>
      </c>
    </row>
    <row r="2018" spans="1:21" ht="14.4" customHeight="1" x14ac:dyDescent="0.3">
      <c r="A2018" s="661">
        <v>32</v>
      </c>
      <c r="B2018" s="662" t="s">
        <v>592</v>
      </c>
      <c r="C2018" s="662" t="s">
        <v>5111</v>
      </c>
      <c r="D2018" s="743" t="s">
        <v>7938</v>
      </c>
      <c r="E2018" s="744" t="s">
        <v>5125</v>
      </c>
      <c r="F2018" s="662" t="s">
        <v>5106</v>
      </c>
      <c r="G2018" s="662" t="s">
        <v>5532</v>
      </c>
      <c r="H2018" s="662" t="s">
        <v>2438</v>
      </c>
      <c r="I2018" s="662" t="s">
        <v>4147</v>
      </c>
      <c r="J2018" s="662" t="s">
        <v>4148</v>
      </c>
      <c r="K2018" s="662" t="s">
        <v>4149</v>
      </c>
      <c r="L2018" s="663">
        <v>848.49</v>
      </c>
      <c r="M2018" s="663">
        <v>848.49</v>
      </c>
      <c r="N2018" s="662">
        <v>1</v>
      </c>
      <c r="O2018" s="745">
        <v>0.5</v>
      </c>
      <c r="P2018" s="663">
        <v>848.49</v>
      </c>
      <c r="Q2018" s="678">
        <v>1</v>
      </c>
      <c r="R2018" s="662">
        <v>1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32</v>
      </c>
      <c r="B2019" s="662" t="s">
        <v>592</v>
      </c>
      <c r="C2019" s="662" t="s">
        <v>5111</v>
      </c>
      <c r="D2019" s="743" t="s">
        <v>7938</v>
      </c>
      <c r="E2019" s="744" t="s">
        <v>5125</v>
      </c>
      <c r="F2019" s="662" t="s">
        <v>5106</v>
      </c>
      <c r="G2019" s="662" t="s">
        <v>5532</v>
      </c>
      <c r="H2019" s="662" t="s">
        <v>2438</v>
      </c>
      <c r="I2019" s="662" t="s">
        <v>4205</v>
      </c>
      <c r="J2019" s="662" t="s">
        <v>4206</v>
      </c>
      <c r="K2019" s="662" t="s">
        <v>3485</v>
      </c>
      <c r="L2019" s="663">
        <v>478.07</v>
      </c>
      <c r="M2019" s="663">
        <v>478.07</v>
      </c>
      <c r="N2019" s="662">
        <v>1</v>
      </c>
      <c r="O2019" s="745">
        <v>0.5</v>
      </c>
      <c r="P2019" s="663">
        <v>478.07</v>
      </c>
      <c r="Q2019" s="678">
        <v>1</v>
      </c>
      <c r="R2019" s="662">
        <v>1</v>
      </c>
      <c r="S2019" s="678">
        <v>1</v>
      </c>
      <c r="T2019" s="745">
        <v>0.5</v>
      </c>
      <c r="U2019" s="701">
        <v>1</v>
      </c>
    </row>
    <row r="2020" spans="1:21" ht="14.4" customHeight="1" x14ac:dyDescent="0.3">
      <c r="A2020" s="661">
        <v>32</v>
      </c>
      <c r="B2020" s="662" t="s">
        <v>592</v>
      </c>
      <c r="C2020" s="662" t="s">
        <v>5111</v>
      </c>
      <c r="D2020" s="743" t="s">
        <v>7938</v>
      </c>
      <c r="E2020" s="744" t="s">
        <v>5125</v>
      </c>
      <c r="F2020" s="662" t="s">
        <v>5106</v>
      </c>
      <c r="G2020" s="662" t="s">
        <v>6459</v>
      </c>
      <c r="H2020" s="662" t="s">
        <v>593</v>
      </c>
      <c r="I2020" s="662" t="s">
        <v>3650</v>
      </c>
      <c r="J2020" s="662" t="s">
        <v>3651</v>
      </c>
      <c r="K2020" s="662" t="s">
        <v>6460</v>
      </c>
      <c r="L2020" s="663">
        <v>0</v>
      </c>
      <c r="M2020" s="663">
        <v>0</v>
      </c>
      <c r="N2020" s="662">
        <v>1</v>
      </c>
      <c r="O2020" s="745">
        <v>0.5</v>
      </c>
      <c r="P2020" s="663">
        <v>0</v>
      </c>
      <c r="Q2020" s="678"/>
      <c r="R2020" s="662">
        <v>1</v>
      </c>
      <c r="S2020" s="678">
        <v>1</v>
      </c>
      <c r="T2020" s="745">
        <v>0.5</v>
      </c>
      <c r="U2020" s="701">
        <v>1</v>
      </c>
    </row>
    <row r="2021" spans="1:21" ht="14.4" customHeight="1" x14ac:dyDescent="0.3">
      <c r="A2021" s="661">
        <v>32</v>
      </c>
      <c r="B2021" s="662" t="s">
        <v>592</v>
      </c>
      <c r="C2021" s="662" t="s">
        <v>5111</v>
      </c>
      <c r="D2021" s="743" t="s">
        <v>7938</v>
      </c>
      <c r="E2021" s="744" t="s">
        <v>5125</v>
      </c>
      <c r="F2021" s="662" t="s">
        <v>5106</v>
      </c>
      <c r="G2021" s="662" t="s">
        <v>5239</v>
      </c>
      <c r="H2021" s="662" t="s">
        <v>593</v>
      </c>
      <c r="I2021" s="662" t="s">
        <v>963</v>
      </c>
      <c r="J2021" s="662" t="s">
        <v>964</v>
      </c>
      <c r="K2021" s="662" t="s">
        <v>5240</v>
      </c>
      <c r="L2021" s="663">
        <v>156.77000000000001</v>
      </c>
      <c r="M2021" s="663">
        <v>627.08000000000004</v>
      </c>
      <c r="N2021" s="662">
        <v>4</v>
      </c>
      <c r="O2021" s="745">
        <v>4</v>
      </c>
      <c r="P2021" s="663">
        <v>313.54000000000002</v>
      </c>
      <c r="Q2021" s="678">
        <v>0.5</v>
      </c>
      <c r="R2021" s="662">
        <v>2</v>
      </c>
      <c r="S2021" s="678">
        <v>0.5</v>
      </c>
      <c r="T2021" s="745">
        <v>2</v>
      </c>
      <c r="U2021" s="701">
        <v>0.5</v>
      </c>
    </row>
    <row r="2022" spans="1:21" ht="14.4" customHeight="1" x14ac:dyDescent="0.3">
      <c r="A2022" s="661">
        <v>32</v>
      </c>
      <c r="B2022" s="662" t="s">
        <v>592</v>
      </c>
      <c r="C2022" s="662" t="s">
        <v>5111</v>
      </c>
      <c r="D2022" s="743" t="s">
        <v>7938</v>
      </c>
      <c r="E2022" s="744" t="s">
        <v>5125</v>
      </c>
      <c r="F2022" s="662" t="s">
        <v>5106</v>
      </c>
      <c r="G2022" s="662" t="s">
        <v>5239</v>
      </c>
      <c r="H2022" s="662" t="s">
        <v>593</v>
      </c>
      <c r="I2022" s="662" t="s">
        <v>963</v>
      </c>
      <c r="J2022" s="662" t="s">
        <v>964</v>
      </c>
      <c r="K2022" s="662" t="s">
        <v>5240</v>
      </c>
      <c r="L2022" s="663">
        <v>107.27</v>
      </c>
      <c r="M2022" s="663">
        <v>750.89</v>
      </c>
      <c r="N2022" s="662">
        <v>7</v>
      </c>
      <c r="O2022" s="745">
        <v>5.5</v>
      </c>
      <c r="P2022" s="663">
        <v>321.81</v>
      </c>
      <c r="Q2022" s="678">
        <v>0.4285714285714286</v>
      </c>
      <c r="R2022" s="662">
        <v>3</v>
      </c>
      <c r="S2022" s="678">
        <v>0.42857142857142855</v>
      </c>
      <c r="T2022" s="745">
        <v>2.5</v>
      </c>
      <c r="U2022" s="701">
        <v>0.45454545454545453</v>
      </c>
    </row>
    <row r="2023" spans="1:21" ht="14.4" customHeight="1" x14ac:dyDescent="0.3">
      <c r="A2023" s="661">
        <v>32</v>
      </c>
      <c r="B2023" s="662" t="s">
        <v>592</v>
      </c>
      <c r="C2023" s="662" t="s">
        <v>5111</v>
      </c>
      <c r="D2023" s="743" t="s">
        <v>7938</v>
      </c>
      <c r="E2023" s="744" t="s">
        <v>5125</v>
      </c>
      <c r="F2023" s="662" t="s">
        <v>5106</v>
      </c>
      <c r="G2023" s="662" t="s">
        <v>6110</v>
      </c>
      <c r="H2023" s="662" t="s">
        <v>593</v>
      </c>
      <c r="I2023" s="662" t="s">
        <v>1048</v>
      </c>
      <c r="J2023" s="662" t="s">
        <v>1049</v>
      </c>
      <c r="K2023" s="662" t="s">
        <v>999</v>
      </c>
      <c r="L2023" s="663">
        <v>32.270000000000003</v>
      </c>
      <c r="M2023" s="663">
        <v>32.270000000000003</v>
      </c>
      <c r="N2023" s="662">
        <v>1</v>
      </c>
      <c r="O2023" s="745">
        <v>1</v>
      </c>
      <c r="P2023" s="663">
        <v>32.270000000000003</v>
      </c>
      <c r="Q2023" s="678">
        <v>1</v>
      </c>
      <c r="R2023" s="662">
        <v>1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32</v>
      </c>
      <c r="B2024" s="662" t="s">
        <v>592</v>
      </c>
      <c r="C2024" s="662" t="s">
        <v>5111</v>
      </c>
      <c r="D2024" s="743" t="s">
        <v>7938</v>
      </c>
      <c r="E2024" s="744" t="s">
        <v>5125</v>
      </c>
      <c r="F2024" s="662" t="s">
        <v>5106</v>
      </c>
      <c r="G2024" s="662" t="s">
        <v>5389</v>
      </c>
      <c r="H2024" s="662" t="s">
        <v>593</v>
      </c>
      <c r="I2024" s="662" t="s">
        <v>5390</v>
      </c>
      <c r="J2024" s="662" t="s">
        <v>5391</v>
      </c>
      <c r="K2024" s="662" t="s">
        <v>1190</v>
      </c>
      <c r="L2024" s="663">
        <v>0</v>
      </c>
      <c r="M2024" s="663">
        <v>0</v>
      </c>
      <c r="N2024" s="662">
        <v>1</v>
      </c>
      <c r="O2024" s="745">
        <v>1</v>
      </c>
      <c r="P2024" s="663">
        <v>0</v>
      </c>
      <c r="Q2024" s="678"/>
      <c r="R2024" s="662">
        <v>1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32</v>
      </c>
      <c r="B2025" s="662" t="s">
        <v>592</v>
      </c>
      <c r="C2025" s="662" t="s">
        <v>5111</v>
      </c>
      <c r="D2025" s="743" t="s">
        <v>7938</v>
      </c>
      <c r="E2025" s="744" t="s">
        <v>5125</v>
      </c>
      <c r="F2025" s="662" t="s">
        <v>5106</v>
      </c>
      <c r="G2025" s="662" t="s">
        <v>5244</v>
      </c>
      <c r="H2025" s="662" t="s">
        <v>593</v>
      </c>
      <c r="I2025" s="662" t="s">
        <v>1283</v>
      </c>
      <c r="J2025" s="662" t="s">
        <v>1284</v>
      </c>
      <c r="K2025" s="662" t="s">
        <v>5245</v>
      </c>
      <c r="L2025" s="663">
        <v>420.07</v>
      </c>
      <c r="M2025" s="663">
        <v>4620.7700000000004</v>
      </c>
      <c r="N2025" s="662">
        <v>11</v>
      </c>
      <c r="O2025" s="745">
        <v>7</v>
      </c>
      <c r="P2025" s="663">
        <v>2100.35</v>
      </c>
      <c r="Q2025" s="678">
        <v>0.45454545454545447</v>
      </c>
      <c r="R2025" s="662">
        <v>5</v>
      </c>
      <c r="S2025" s="678">
        <v>0.45454545454545453</v>
      </c>
      <c r="T2025" s="745">
        <v>2.5</v>
      </c>
      <c r="U2025" s="701">
        <v>0.35714285714285715</v>
      </c>
    </row>
    <row r="2026" spans="1:21" ht="14.4" customHeight="1" x14ac:dyDescent="0.3">
      <c r="A2026" s="661">
        <v>32</v>
      </c>
      <c r="B2026" s="662" t="s">
        <v>592</v>
      </c>
      <c r="C2026" s="662" t="s">
        <v>5111</v>
      </c>
      <c r="D2026" s="743" t="s">
        <v>7938</v>
      </c>
      <c r="E2026" s="744" t="s">
        <v>5125</v>
      </c>
      <c r="F2026" s="662" t="s">
        <v>5106</v>
      </c>
      <c r="G2026" s="662" t="s">
        <v>5166</v>
      </c>
      <c r="H2026" s="662" t="s">
        <v>593</v>
      </c>
      <c r="I2026" s="662" t="s">
        <v>1138</v>
      </c>
      <c r="J2026" s="662" t="s">
        <v>1139</v>
      </c>
      <c r="K2026" s="662" t="s">
        <v>1140</v>
      </c>
      <c r="L2026" s="663">
        <v>33</v>
      </c>
      <c r="M2026" s="663">
        <v>330</v>
      </c>
      <c r="N2026" s="662">
        <v>10</v>
      </c>
      <c r="O2026" s="745">
        <v>4.5</v>
      </c>
      <c r="P2026" s="663">
        <v>297</v>
      </c>
      <c r="Q2026" s="678">
        <v>0.9</v>
      </c>
      <c r="R2026" s="662">
        <v>9</v>
      </c>
      <c r="S2026" s="678">
        <v>0.9</v>
      </c>
      <c r="T2026" s="745">
        <v>3.5</v>
      </c>
      <c r="U2026" s="701">
        <v>0.77777777777777779</v>
      </c>
    </row>
    <row r="2027" spans="1:21" ht="14.4" customHeight="1" x14ac:dyDescent="0.3">
      <c r="A2027" s="661">
        <v>32</v>
      </c>
      <c r="B2027" s="662" t="s">
        <v>592</v>
      </c>
      <c r="C2027" s="662" t="s">
        <v>5111</v>
      </c>
      <c r="D2027" s="743" t="s">
        <v>7938</v>
      </c>
      <c r="E2027" s="744" t="s">
        <v>5125</v>
      </c>
      <c r="F2027" s="662" t="s">
        <v>5106</v>
      </c>
      <c r="G2027" s="662" t="s">
        <v>5248</v>
      </c>
      <c r="H2027" s="662" t="s">
        <v>593</v>
      </c>
      <c r="I2027" s="662" t="s">
        <v>5507</v>
      </c>
      <c r="J2027" s="662" t="s">
        <v>3187</v>
      </c>
      <c r="K2027" s="662" t="s">
        <v>5508</v>
      </c>
      <c r="L2027" s="663">
        <v>439.61</v>
      </c>
      <c r="M2027" s="663">
        <v>439.61</v>
      </c>
      <c r="N2027" s="662">
        <v>1</v>
      </c>
      <c r="O2027" s="745">
        <v>0.5</v>
      </c>
      <c r="P2027" s="663">
        <v>439.61</v>
      </c>
      <c r="Q2027" s="678">
        <v>1</v>
      </c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32</v>
      </c>
      <c r="B2028" s="662" t="s">
        <v>592</v>
      </c>
      <c r="C2028" s="662" t="s">
        <v>5111</v>
      </c>
      <c r="D2028" s="743" t="s">
        <v>7938</v>
      </c>
      <c r="E2028" s="744" t="s">
        <v>5125</v>
      </c>
      <c r="F2028" s="662" t="s">
        <v>5106</v>
      </c>
      <c r="G2028" s="662" t="s">
        <v>5248</v>
      </c>
      <c r="H2028" s="662" t="s">
        <v>593</v>
      </c>
      <c r="I2028" s="662" t="s">
        <v>3186</v>
      </c>
      <c r="J2028" s="662" t="s">
        <v>3187</v>
      </c>
      <c r="K2028" s="662" t="s">
        <v>4933</v>
      </c>
      <c r="L2028" s="663">
        <v>879.21</v>
      </c>
      <c r="M2028" s="663">
        <v>879.21</v>
      </c>
      <c r="N2028" s="662">
        <v>1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32</v>
      </c>
      <c r="B2029" s="662" t="s">
        <v>592</v>
      </c>
      <c r="C2029" s="662" t="s">
        <v>5111</v>
      </c>
      <c r="D2029" s="743" t="s">
        <v>7938</v>
      </c>
      <c r="E2029" s="744" t="s">
        <v>5125</v>
      </c>
      <c r="F2029" s="662" t="s">
        <v>5106</v>
      </c>
      <c r="G2029" s="662" t="s">
        <v>5487</v>
      </c>
      <c r="H2029" s="662" t="s">
        <v>593</v>
      </c>
      <c r="I2029" s="662" t="s">
        <v>3546</v>
      </c>
      <c r="J2029" s="662" t="s">
        <v>3547</v>
      </c>
      <c r="K2029" s="662" t="s">
        <v>5488</v>
      </c>
      <c r="L2029" s="663">
        <v>0</v>
      </c>
      <c r="M2029" s="663">
        <v>0</v>
      </c>
      <c r="N2029" s="662">
        <v>1</v>
      </c>
      <c r="O2029" s="745">
        <v>1</v>
      </c>
      <c r="P2029" s="663"/>
      <c r="Q2029" s="678"/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32</v>
      </c>
      <c r="B2030" s="662" t="s">
        <v>592</v>
      </c>
      <c r="C2030" s="662" t="s">
        <v>5111</v>
      </c>
      <c r="D2030" s="743" t="s">
        <v>7938</v>
      </c>
      <c r="E2030" s="744" t="s">
        <v>5125</v>
      </c>
      <c r="F2030" s="662" t="s">
        <v>5106</v>
      </c>
      <c r="G2030" s="662" t="s">
        <v>5254</v>
      </c>
      <c r="H2030" s="662" t="s">
        <v>593</v>
      </c>
      <c r="I2030" s="662" t="s">
        <v>5255</v>
      </c>
      <c r="J2030" s="662" t="s">
        <v>5256</v>
      </c>
      <c r="K2030" s="662" t="s">
        <v>5257</v>
      </c>
      <c r="L2030" s="663">
        <v>661.2</v>
      </c>
      <c r="M2030" s="663">
        <v>661.2</v>
      </c>
      <c r="N2030" s="662">
        <v>1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32</v>
      </c>
      <c r="B2031" s="662" t="s">
        <v>592</v>
      </c>
      <c r="C2031" s="662" t="s">
        <v>5111</v>
      </c>
      <c r="D2031" s="743" t="s">
        <v>7938</v>
      </c>
      <c r="E2031" s="744" t="s">
        <v>5125</v>
      </c>
      <c r="F2031" s="662" t="s">
        <v>5106</v>
      </c>
      <c r="G2031" s="662" t="s">
        <v>5262</v>
      </c>
      <c r="H2031" s="662" t="s">
        <v>593</v>
      </c>
      <c r="I2031" s="662" t="s">
        <v>5263</v>
      </c>
      <c r="J2031" s="662" t="s">
        <v>2963</v>
      </c>
      <c r="K2031" s="662" t="s">
        <v>5264</v>
      </c>
      <c r="L2031" s="663">
        <v>83.79</v>
      </c>
      <c r="M2031" s="663">
        <v>83.79</v>
      </c>
      <c r="N2031" s="662">
        <v>1</v>
      </c>
      <c r="O2031" s="745">
        <v>0.5</v>
      </c>
      <c r="P2031" s="663">
        <v>83.79</v>
      </c>
      <c r="Q2031" s="678">
        <v>1</v>
      </c>
      <c r="R2031" s="662">
        <v>1</v>
      </c>
      <c r="S2031" s="678">
        <v>1</v>
      </c>
      <c r="T2031" s="745">
        <v>0.5</v>
      </c>
      <c r="U2031" s="701">
        <v>1</v>
      </c>
    </row>
    <row r="2032" spans="1:21" ht="14.4" customHeight="1" x14ac:dyDescent="0.3">
      <c r="A2032" s="661">
        <v>32</v>
      </c>
      <c r="B2032" s="662" t="s">
        <v>592</v>
      </c>
      <c r="C2032" s="662" t="s">
        <v>5111</v>
      </c>
      <c r="D2032" s="743" t="s">
        <v>7938</v>
      </c>
      <c r="E2032" s="744" t="s">
        <v>5125</v>
      </c>
      <c r="F2032" s="662" t="s">
        <v>5106</v>
      </c>
      <c r="G2032" s="662" t="s">
        <v>5862</v>
      </c>
      <c r="H2032" s="662" t="s">
        <v>2438</v>
      </c>
      <c r="I2032" s="662" t="s">
        <v>5863</v>
      </c>
      <c r="J2032" s="662" t="s">
        <v>5864</v>
      </c>
      <c r="K2032" s="662" t="s">
        <v>5865</v>
      </c>
      <c r="L2032" s="663">
        <v>186.87</v>
      </c>
      <c r="M2032" s="663">
        <v>373.74</v>
      </c>
      <c r="N2032" s="662">
        <v>2</v>
      </c>
      <c r="O2032" s="745">
        <v>0.5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32</v>
      </c>
      <c r="B2033" s="662" t="s">
        <v>592</v>
      </c>
      <c r="C2033" s="662" t="s">
        <v>5111</v>
      </c>
      <c r="D2033" s="743" t="s">
        <v>7938</v>
      </c>
      <c r="E2033" s="744" t="s">
        <v>5125</v>
      </c>
      <c r="F2033" s="662" t="s">
        <v>5106</v>
      </c>
      <c r="G2033" s="662" t="s">
        <v>5358</v>
      </c>
      <c r="H2033" s="662" t="s">
        <v>593</v>
      </c>
      <c r="I2033" s="662" t="s">
        <v>917</v>
      </c>
      <c r="J2033" s="662" t="s">
        <v>5359</v>
      </c>
      <c r="K2033" s="662" t="s">
        <v>5360</v>
      </c>
      <c r="L2033" s="663">
        <v>73.989999999999995</v>
      </c>
      <c r="M2033" s="663">
        <v>147.97999999999999</v>
      </c>
      <c r="N2033" s="662">
        <v>2</v>
      </c>
      <c r="O2033" s="745">
        <v>1</v>
      </c>
      <c r="P2033" s="663">
        <v>147.97999999999999</v>
      </c>
      <c r="Q2033" s="678">
        <v>1</v>
      </c>
      <c r="R2033" s="662">
        <v>2</v>
      </c>
      <c r="S2033" s="678">
        <v>1</v>
      </c>
      <c r="T2033" s="745">
        <v>1</v>
      </c>
      <c r="U2033" s="701">
        <v>1</v>
      </c>
    </row>
    <row r="2034" spans="1:21" ht="14.4" customHeight="1" x14ac:dyDescent="0.3">
      <c r="A2034" s="661">
        <v>32</v>
      </c>
      <c r="B2034" s="662" t="s">
        <v>592</v>
      </c>
      <c r="C2034" s="662" t="s">
        <v>5111</v>
      </c>
      <c r="D2034" s="743" t="s">
        <v>7938</v>
      </c>
      <c r="E2034" s="744" t="s">
        <v>5125</v>
      </c>
      <c r="F2034" s="662" t="s">
        <v>5106</v>
      </c>
      <c r="G2034" s="662" t="s">
        <v>5870</v>
      </c>
      <c r="H2034" s="662" t="s">
        <v>593</v>
      </c>
      <c r="I2034" s="662" t="s">
        <v>4398</v>
      </c>
      <c r="J2034" s="662" t="s">
        <v>4399</v>
      </c>
      <c r="K2034" s="662" t="s">
        <v>5871</v>
      </c>
      <c r="L2034" s="663">
        <v>77.14</v>
      </c>
      <c r="M2034" s="663">
        <v>385.70000000000005</v>
      </c>
      <c r="N2034" s="662">
        <v>5</v>
      </c>
      <c r="O2034" s="745">
        <v>1.5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32</v>
      </c>
      <c r="B2035" s="662" t="s">
        <v>592</v>
      </c>
      <c r="C2035" s="662" t="s">
        <v>5111</v>
      </c>
      <c r="D2035" s="743" t="s">
        <v>7938</v>
      </c>
      <c r="E2035" s="744" t="s">
        <v>5125</v>
      </c>
      <c r="F2035" s="662" t="s">
        <v>5106</v>
      </c>
      <c r="G2035" s="662" t="s">
        <v>5727</v>
      </c>
      <c r="H2035" s="662" t="s">
        <v>593</v>
      </c>
      <c r="I2035" s="662" t="s">
        <v>3350</v>
      </c>
      <c r="J2035" s="662" t="s">
        <v>6461</v>
      </c>
      <c r="K2035" s="662" t="s">
        <v>5729</v>
      </c>
      <c r="L2035" s="663">
        <v>16.23</v>
      </c>
      <c r="M2035" s="663">
        <v>16.23</v>
      </c>
      <c r="N2035" s="662">
        <v>1</v>
      </c>
      <c r="O2035" s="745">
        <v>1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32</v>
      </c>
      <c r="B2036" s="662" t="s">
        <v>592</v>
      </c>
      <c r="C2036" s="662" t="s">
        <v>5111</v>
      </c>
      <c r="D2036" s="743" t="s">
        <v>7938</v>
      </c>
      <c r="E2036" s="744" t="s">
        <v>5125</v>
      </c>
      <c r="F2036" s="662" t="s">
        <v>5106</v>
      </c>
      <c r="G2036" s="662" t="s">
        <v>5394</v>
      </c>
      <c r="H2036" s="662" t="s">
        <v>593</v>
      </c>
      <c r="I2036" s="662" t="s">
        <v>5650</v>
      </c>
      <c r="J2036" s="662" t="s">
        <v>5396</v>
      </c>
      <c r="K2036" s="662" t="s">
        <v>2452</v>
      </c>
      <c r="L2036" s="663">
        <v>0</v>
      </c>
      <c r="M2036" s="663">
        <v>0</v>
      </c>
      <c r="N2036" s="662">
        <v>3</v>
      </c>
      <c r="O2036" s="745">
        <v>1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32</v>
      </c>
      <c r="B2037" s="662" t="s">
        <v>592</v>
      </c>
      <c r="C2037" s="662" t="s">
        <v>5111</v>
      </c>
      <c r="D2037" s="743" t="s">
        <v>7938</v>
      </c>
      <c r="E2037" s="744" t="s">
        <v>5125</v>
      </c>
      <c r="F2037" s="662" t="s">
        <v>5106</v>
      </c>
      <c r="G2037" s="662" t="s">
        <v>5394</v>
      </c>
      <c r="H2037" s="662" t="s">
        <v>593</v>
      </c>
      <c r="I2037" s="662" t="s">
        <v>3585</v>
      </c>
      <c r="J2037" s="662" t="s">
        <v>1178</v>
      </c>
      <c r="K2037" s="662" t="s">
        <v>3586</v>
      </c>
      <c r="L2037" s="663">
        <v>52.75</v>
      </c>
      <c r="M2037" s="663">
        <v>158.25</v>
      </c>
      <c r="N2037" s="662">
        <v>3</v>
      </c>
      <c r="O2037" s="745">
        <v>2</v>
      </c>
      <c r="P2037" s="663">
        <v>52.75</v>
      </c>
      <c r="Q2037" s="678">
        <v>0.33333333333333331</v>
      </c>
      <c r="R2037" s="662">
        <v>1</v>
      </c>
      <c r="S2037" s="678">
        <v>0.33333333333333331</v>
      </c>
      <c r="T2037" s="745">
        <v>0.5</v>
      </c>
      <c r="U2037" s="701">
        <v>0.25</v>
      </c>
    </row>
    <row r="2038" spans="1:21" ht="14.4" customHeight="1" x14ac:dyDescent="0.3">
      <c r="A2038" s="661">
        <v>32</v>
      </c>
      <c r="B2038" s="662" t="s">
        <v>592</v>
      </c>
      <c r="C2038" s="662" t="s">
        <v>5111</v>
      </c>
      <c r="D2038" s="743" t="s">
        <v>7938</v>
      </c>
      <c r="E2038" s="744" t="s">
        <v>5125</v>
      </c>
      <c r="F2038" s="662" t="s">
        <v>5106</v>
      </c>
      <c r="G2038" s="662" t="s">
        <v>6462</v>
      </c>
      <c r="H2038" s="662" t="s">
        <v>593</v>
      </c>
      <c r="I2038" s="662" t="s">
        <v>6463</v>
      </c>
      <c r="J2038" s="662" t="s">
        <v>6464</v>
      </c>
      <c r="K2038" s="662" t="s">
        <v>6465</v>
      </c>
      <c r="L2038" s="663">
        <v>1776.67</v>
      </c>
      <c r="M2038" s="663">
        <v>1776.67</v>
      </c>
      <c r="N2038" s="662">
        <v>1</v>
      </c>
      <c r="O2038" s="745">
        <v>0.5</v>
      </c>
      <c r="P2038" s="663">
        <v>1776.67</v>
      </c>
      <c r="Q2038" s="678">
        <v>1</v>
      </c>
      <c r="R2038" s="662">
        <v>1</v>
      </c>
      <c r="S2038" s="678">
        <v>1</v>
      </c>
      <c r="T2038" s="745">
        <v>0.5</v>
      </c>
      <c r="U2038" s="701">
        <v>1</v>
      </c>
    </row>
    <row r="2039" spans="1:21" ht="14.4" customHeight="1" x14ac:dyDescent="0.3">
      <c r="A2039" s="661">
        <v>32</v>
      </c>
      <c r="B2039" s="662" t="s">
        <v>592</v>
      </c>
      <c r="C2039" s="662" t="s">
        <v>5111</v>
      </c>
      <c r="D2039" s="743" t="s">
        <v>7938</v>
      </c>
      <c r="E2039" s="744" t="s">
        <v>5125</v>
      </c>
      <c r="F2039" s="662" t="s">
        <v>5106</v>
      </c>
      <c r="G2039" s="662" t="s">
        <v>5269</v>
      </c>
      <c r="H2039" s="662" t="s">
        <v>593</v>
      </c>
      <c r="I2039" s="662" t="s">
        <v>970</v>
      </c>
      <c r="J2039" s="662" t="s">
        <v>5270</v>
      </c>
      <c r="K2039" s="662" t="s">
        <v>5271</v>
      </c>
      <c r="L2039" s="663">
        <v>88.76</v>
      </c>
      <c r="M2039" s="663">
        <v>1597.68</v>
      </c>
      <c r="N2039" s="662">
        <v>18</v>
      </c>
      <c r="O2039" s="745">
        <v>12</v>
      </c>
      <c r="P2039" s="663">
        <v>976.36</v>
      </c>
      <c r="Q2039" s="678">
        <v>0.61111111111111105</v>
      </c>
      <c r="R2039" s="662">
        <v>11</v>
      </c>
      <c r="S2039" s="678">
        <v>0.61111111111111116</v>
      </c>
      <c r="T2039" s="745">
        <v>7.5</v>
      </c>
      <c r="U2039" s="701">
        <v>0.625</v>
      </c>
    </row>
    <row r="2040" spans="1:21" ht="14.4" customHeight="1" x14ac:dyDescent="0.3">
      <c r="A2040" s="661">
        <v>32</v>
      </c>
      <c r="B2040" s="662" t="s">
        <v>592</v>
      </c>
      <c r="C2040" s="662" t="s">
        <v>5111</v>
      </c>
      <c r="D2040" s="743" t="s">
        <v>7938</v>
      </c>
      <c r="E2040" s="744" t="s">
        <v>5125</v>
      </c>
      <c r="F2040" s="662" t="s">
        <v>5106</v>
      </c>
      <c r="G2040" s="662" t="s">
        <v>5398</v>
      </c>
      <c r="H2040" s="662" t="s">
        <v>593</v>
      </c>
      <c r="I2040" s="662" t="s">
        <v>5543</v>
      </c>
      <c r="J2040" s="662" t="s">
        <v>775</v>
      </c>
      <c r="K2040" s="662" t="s">
        <v>5544</v>
      </c>
      <c r="L2040" s="663">
        <v>0</v>
      </c>
      <c r="M2040" s="663">
        <v>0</v>
      </c>
      <c r="N2040" s="662">
        <v>1</v>
      </c>
      <c r="O2040" s="745">
        <v>0.5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32</v>
      </c>
      <c r="B2041" s="662" t="s">
        <v>592</v>
      </c>
      <c r="C2041" s="662" t="s">
        <v>5111</v>
      </c>
      <c r="D2041" s="743" t="s">
        <v>7938</v>
      </c>
      <c r="E2041" s="744" t="s">
        <v>5125</v>
      </c>
      <c r="F2041" s="662" t="s">
        <v>5106</v>
      </c>
      <c r="G2041" s="662" t="s">
        <v>5887</v>
      </c>
      <c r="H2041" s="662" t="s">
        <v>2438</v>
      </c>
      <c r="I2041" s="662" t="s">
        <v>4131</v>
      </c>
      <c r="J2041" s="662" t="s">
        <v>5010</v>
      </c>
      <c r="K2041" s="662" t="s">
        <v>5011</v>
      </c>
      <c r="L2041" s="663">
        <v>115.27</v>
      </c>
      <c r="M2041" s="663">
        <v>115.27</v>
      </c>
      <c r="N2041" s="662">
        <v>1</v>
      </c>
      <c r="O2041" s="745">
        <v>0.5</v>
      </c>
      <c r="P2041" s="663">
        <v>115.27</v>
      </c>
      <c r="Q2041" s="678">
        <v>1</v>
      </c>
      <c r="R2041" s="662">
        <v>1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32</v>
      </c>
      <c r="B2042" s="662" t="s">
        <v>592</v>
      </c>
      <c r="C2042" s="662" t="s">
        <v>5111</v>
      </c>
      <c r="D2042" s="743" t="s">
        <v>7938</v>
      </c>
      <c r="E2042" s="744" t="s">
        <v>5125</v>
      </c>
      <c r="F2042" s="662" t="s">
        <v>5106</v>
      </c>
      <c r="G2042" s="662" t="s">
        <v>5272</v>
      </c>
      <c r="H2042" s="662" t="s">
        <v>593</v>
      </c>
      <c r="I2042" s="662" t="s">
        <v>1095</v>
      </c>
      <c r="J2042" s="662" t="s">
        <v>1349</v>
      </c>
      <c r="K2042" s="662" t="s">
        <v>5545</v>
      </c>
      <c r="L2042" s="663">
        <v>0</v>
      </c>
      <c r="M2042" s="663">
        <v>0</v>
      </c>
      <c r="N2042" s="662">
        <v>1</v>
      </c>
      <c r="O2042" s="745">
        <v>0.5</v>
      </c>
      <c r="P2042" s="663">
        <v>0</v>
      </c>
      <c r="Q2042" s="678"/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32</v>
      </c>
      <c r="B2043" s="662" t="s">
        <v>592</v>
      </c>
      <c r="C2043" s="662" t="s">
        <v>5111</v>
      </c>
      <c r="D2043" s="743" t="s">
        <v>7938</v>
      </c>
      <c r="E2043" s="744" t="s">
        <v>5125</v>
      </c>
      <c r="F2043" s="662" t="s">
        <v>5106</v>
      </c>
      <c r="G2043" s="662" t="s">
        <v>5759</v>
      </c>
      <c r="H2043" s="662" t="s">
        <v>2438</v>
      </c>
      <c r="I2043" s="662" t="s">
        <v>6466</v>
      </c>
      <c r="J2043" s="662" t="s">
        <v>6467</v>
      </c>
      <c r="K2043" s="662" t="s">
        <v>6468</v>
      </c>
      <c r="L2043" s="663">
        <v>59.27</v>
      </c>
      <c r="M2043" s="663">
        <v>59.27</v>
      </c>
      <c r="N2043" s="662">
        <v>1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32</v>
      </c>
      <c r="B2044" s="662" t="s">
        <v>592</v>
      </c>
      <c r="C2044" s="662" t="s">
        <v>5111</v>
      </c>
      <c r="D2044" s="743" t="s">
        <v>7938</v>
      </c>
      <c r="E2044" s="744" t="s">
        <v>5125</v>
      </c>
      <c r="F2044" s="662" t="s">
        <v>5106</v>
      </c>
      <c r="G2044" s="662" t="s">
        <v>5759</v>
      </c>
      <c r="H2044" s="662" t="s">
        <v>2438</v>
      </c>
      <c r="I2044" s="662" t="s">
        <v>6469</v>
      </c>
      <c r="J2044" s="662" t="s">
        <v>2785</v>
      </c>
      <c r="K2044" s="662" t="s">
        <v>2786</v>
      </c>
      <c r="L2044" s="663">
        <v>103.74</v>
      </c>
      <c r="M2044" s="663">
        <v>103.74</v>
      </c>
      <c r="N2044" s="662">
        <v>1</v>
      </c>
      <c r="O2044" s="745">
        <v>0.5</v>
      </c>
      <c r="P2044" s="663">
        <v>103.74</v>
      </c>
      <c r="Q2044" s="678">
        <v>1</v>
      </c>
      <c r="R2044" s="662">
        <v>1</v>
      </c>
      <c r="S2044" s="678">
        <v>1</v>
      </c>
      <c r="T2044" s="745">
        <v>0.5</v>
      </c>
      <c r="U2044" s="701">
        <v>1</v>
      </c>
    </row>
    <row r="2045" spans="1:21" ht="14.4" customHeight="1" x14ac:dyDescent="0.3">
      <c r="A2045" s="661">
        <v>32</v>
      </c>
      <c r="B2045" s="662" t="s">
        <v>592</v>
      </c>
      <c r="C2045" s="662" t="s">
        <v>5111</v>
      </c>
      <c r="D2045" s="743" t="s">
        <v>7938</v>
      </c>
      <c r="E2045" s="744" t="s">
        <v>5125</v>
      </c>
      <c r="F2045" s="662" t="s">
        <v>5106</v>
      </c>
      <c r="G2045" s="662" t="s">
        <v>5759</v>
      </c>
      <c r="H2045" s="662" t="s">
        <v>2438</v>
      </c>
      <c r="I2045" s="662" t="s">
        <v>6259</v>
      </c>
      <c r="J2045" s="662" t="s">
        <v>2779</v>
      </c>
      <c r="K2045" s="662" t="s">
        <v>6260</v>
      </c>
      <c r="L2045" s="663">
        <v>48.37</v>
      </c>
      <c r="M2045" s="663">
        <v>48.37</v>
      </c>
      <c r="N2045" s="662">
        <v>1</v>
      </c>
      <c r="O2045" s="745">
        <v>0.5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32</v>
      </c>
      <c r="B2046" s="662" t="s">
        <v>592</v>
      </c>
      <c r="C2046" s="662" t="s">
        <v>5111</v>
      </c>
      <c r="D2046" s="743" t="s">
        <v>7938</v>
      </c>
      <c r="E2046" s="744" t="s">
        <v>5125</v>
      </c>
      <c r="F2046" s="662" t="s">
        <v>5106</v>
      </c>
      <c r="G2046" s="662" t="s">
        <v>5759</v>
      </c>
      <c r="H2046" s="662" t="s">
        <v>2438</v>
      </c>
      <c r="I2046" s="662" t="s">
        <v>2507</v>
      </c>
      <c r="J2046" s="662" t="s">
        <v>2508</v>
      </c>
      <c r="K2046" s="662" t="s">
        <v>4874</v>
      </c>
      <c r="L2046" s="663">
        <v>79.03</v>
      </c>
      <c r="M2046" s="663">
        <v>79.03</v>
      </c>
      <c r="N2046" s="662">
        <v>1</v>
      </c>
      <c r="O2046" s="745">
        <v>0.5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32</v>
      </c>
      <c r="B2047" s="662" t="s">
        <v>592</v>
      </c>
      <c r="C2047" s="662" t="s">
        <v>5111</v>
      </c>
      <c r="D2047" s="743" t="s">
        <v>7938</v>
      </c>
      <c r="E2047" s="744" t="s">
        <v>5125</v>
      </c>
      <c r="F2047" s="662" t="s">
        <v>5106</v>
      </c>
      <c r="G2047" s="662" t="s">
        <v>6470</v>
      </c>
      <c r="H2047" s="662" t="s">
        <v>593</v>
      </c>
      <c r="I2047" s="662" t="s">
        <v>3997</v>
      </c>
      <c r="J2047" s="662" t="s">
        <v>3998</v>
      </c>
      <c r="K2047" s="662" t="s">
        <v>6471</v>
      </c>
      <c r="L2047" s="663">
        <v>0</v>
      </c>
      <c r="M2047" s="663">
        <v>0</v>
      </c>
      <c r="N2047" s="662">
        <v>2</v>
      </c>
      <c r="O2047" s="745">
        <v>0.5</v>
      </c>
      <c r="P2047" s="663">
        <v>0</v>
      </c>
      <c r="Q2047" s="678"/>
      <c r="R2047" s="662">
        <v>2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32</v>
      </c>
      <c r="B2048" s="662" t="s">
        <v>592</v>
      </c>
      <c r="C2048" s="662" t="s">
        <v>5111</v>
      </c>
      <c r="D2048" s="743" t="s">
        <v>7938</v>
      </c>
      <c r="E2048" s="744" t="s">
        <v>5125</v>
      </c>
      <c r="F2048" s="662" t="s">
        <v>5106</v>
      </c>
      <c r="G2048" s="662" t="s">
        <v>5168</v>
      </c>
      <c r="H2048" s="662" t="s">
        <v>593</v>
      </c>
      <c r="I2048" s="662" t="s">
        <v>814</v>
      </c>
      <c r="J2048" s="662" t="s">
        <v>5170</v>
      </c>
      <c r="K2048" s="662" t="s">
        <v>5446</v>
      </c>
      <c r="L2048" s="663">
        <v>0</v>
      </c>
      <c r="M2048" s="663">
        <v>0</v>
      </c>
      <c r="N2048" s="662">
        <v>4</v>
      </c>
      <c r="O2048" s="745">
        <v>3</v>
      </c>
      <c r="P2048" s="663">
        <v>0</v>
      </c>
      <c r="Q2048" s="678"/>
      <c r="R2048" s="662">
        <v>4</v>
      </c>
      <c r="S2048" s="678">
        <v>1</v>
      </c>
      <c r="T2048" s="745">
        <v>3</v>
      </c>
      <c r="U2048" s="701">
        <v>1</v>
      </c>
    </row>
    <row r="2049" spans="1:21" ht="14.4" customHeight="1" x14ac:dyDescent="0.3">
      <c r="A2049" s="661">
        <v>32</v>
      </c>
      <c r="B2049" s="662" t="s">
        <v>592</v>
      </c>
      <c r="C2049" s="662" t="s">
        <v>5111</v>
      </c>
      <c r="D2049" s="743" t="s">
        <v>7938</v>
      </c>
      <c r="E2049" s="744" t="s">
        <v>5125</v>
      </c>
      <c r="F2049" s="662" t="s">
        <v>5106</v>
      </c>
      <c r="G2049" s="662" t="s">
        <v>5168</v>
      </c>
      <c r="H2049" s="662" t="s">
        <v>593</v>
      </c>
      <c r="I2049" s="662" t="s">
        <v>5169</v>
      </c>
      <c r="J2049" s="662" t="s">
        <v>5170</v>
      </c>
      <c r="K2049" s="662" t="s">
        <v>5171</v>
      </c>
      <c r="L2049" s="663">
        <v>0</v>
      </c>
      <c r="M2049" s="663">
        <v>0</v>
      </c>
      <c r="N2049" s="662">
        <v>14</v>
      </c>
      <c r="O2049" s="745">
        <v>8.5</v>
      </c>
      <c r="P2049" s="663">
        <v>0</v>
      </c>
      <c r="Q2049" s="678"/>
      <c r="R2049" s="662">
        <v>13</v>
      </c>
      <c r="S2049" s="678">
        <v>0.9285714285714286</v>
      </c>
      <c r="T2049" s="745">
        <v>8</v>
      </c>
      <c r="U2049" s="701">
        <v>0.94117647058823528</v>
      </c>
    </row>
    <row r="2050" spans="1:21" ht="14.4" customHeight="1" x14ac:dyDescent="0.3">
      <c r="A2050" s="661">
        <v>32</v>
      </c>
      <c r="B2050" s="662" t="s">
        <v>592</v>
      </c>
      <c r="C2050" s="662" t="s">
        <v>5111</v>
      </c>
      <c r="D2050" s="743" t="s">
        <v>7938</v>
      </c>
      <c r="E2050" s="744" t="s">
        <v>5125</v>
      </c>
      <c r="F2050" s="662" t="s">
        <v>5106</v>
      </c>
      <c r="G2050" s="662" t="s">
        <v>5168</v>
      </c>
      <c r="H2050" s="662" t="s">
        <v>593</v>
      </c>
      <c r="I2050" s="662" t="s">
        <v>1055</v>
      </c>
      <c r="J2050" s="662" t="s">
        <v>1056</v>
      </c>
      <c r="K2050" s="662" t="s">
        <v>5895</v>
      </c>
      <c r="L2050" s="663">
        <v>0</v>
      </c>
      <c r="M2050" s="663">
        <v>0</v>
      </c>
      <c r="N2050" s="662">
        <v>4</v>
      </c>
      <c r="O2050" s="745">
        <v>2.5</v>
      </c>
      <c r="P2050" s="663">
        <v>0</v>
      </c>
      <c r="Q2050" s="678"/>
      <c r="R2050" s="662">
        <v>3</v>
      </c>
      <c r="S2050" s="678">
        <v>0.75</v>
      </c>
      <c r="T2050" s="745">
        <v>2</v>
      </c>
      <c r="U2050" s="701">
        <v>0.8</v>
      </c>
    </row>
    <row r="2051" spans="1:21" ht="14.4" customHeight="1" x14ac:dyDescent="0.3">
      <c r="A2051" s="661">
        <v>32</v>
      </c>
      <c r="B2051" s="662" t="s">
        <v>592</v>
      </c>
      <c r="C2051" s="662" t="s">
        <v>5111</v>
      </c>
      <c r="D2051" s="743" t="s">
        <v>7938</v>
      </c>
      <c r="E2051" s="744" t="s">
        <v>5125</v>
      </c>
      <c r="F2051" s="662" t="s">
        <v>5106</v>
      </c>
      <c r="G2051" s="662" t="s">
        <v>5168</v>
      </c>
      <c r="H2051" s="662" t="s">
        <v>593</v>
      </c>
      <c r="I2051" s="662" t="s">
        <v>5681</v>
      </c>
      <c r="J2051" s="662" t="s">
        <v>5682</v>
      </c>
      <c r="K2051" s="662" t="s">
        <v>5683</v>
      </c>
      <c r="L2051" s="663">
        <v>0</v>
      </c>
      <c r="M2051" s="663">
        <v>0</v>
      </c>
      <c r="N2051" s="662">
        <v>2</v>
      </c>
      <c r="O2051" s="745">
        <v>2</v>
      </c>
      <c r="P2051" s="663">
        <v>0</v>
      </c>
      <c r="Q2051" s="678"/>
      <c r="R2051" s="662">
        <v>1</v>
      </c>
      <c r="S2051" s="678">
        <v>0.5</v>
      </c>
      <c r="T2051" s="745">
        <v>1</v>
      </c>
      <c r="U2051" s="701">
        <v>0.5</v>
      </c>
    </row>
    <row r="2052" spans="1:21" ht="14.4" customHeight="1" x14ac:dyDescent="0.3">
      <c r="A2052" s="661">
        <v>32</v>
      </c>
      <c r="B2052" s="662" t="s">
        <v>592</v>
      </c>
      <c r="C2052" s="662" t="s">
        <v>5111</v>
      </c>
      <c r="D2052" s="743" t="s">
        <v>7938</v>
      </c>
      <c r="E2052" s="744" t="s">
        <v>5125</v>
      </c>
      <c r="F2052" s="662" t="s">
        <v>5106</v>
      </c>
      <c r="G2052" s="662" t="s">
        <v>5279</v>
      </c>
      <c r="H2052" s="662" t="s">
        <v>593</v>
      </c>
      <c r="I2052" s="662" t="s">
        <v>5280</v>
      </c>
      <c r="J2052" s="662" t="s">
        <v>2371</v>
      </c>
      <c r="K2052" s="662" t="s">
        <v>2372</v>
      </c>
      <c r="L2052" s="663">
        <v>727.03</v>
      </c>
      <c r="M2052" s="663">
        <v>727.03</v>
      </c>
      <c r="N2052" s="662">
        <v>1</v>
      </c>
      <c r="O2052" s="745">
        <v>1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32</v>
      </c>
      <c r="B2053" s="662" t="s">
        <v>592</v>
      </c>
      <c r="C2053" s="662" t="s">
        <v>5111</v>
      </c>
      <c r="D2053" s="743" t="s">
        <v>7938</v>
      </c>
      <c r="E2053" s="744" t="s">
        <v>5125</v>
      </c>
      <c r="F2053" s="662" t="s">
        <v>5106</v>
      </c>
      <c r="G2053" s="662" t="s">
        <v>5653</v>
      </c>
      <c r="H2053" s="662" t="s">
        <v>593</v>
      </c>
      <c r="I2053" s="662" t="s">
        <v>5898</v>
      </c>
      <c r="J2053" s="662" t="s">
        <v>5251</v>
      </c>
      <c r="K2053" s="662"/>
      <c r="L2053" s="663">
        <v>122.73</v>
      </c>
      <c r="M2053" s="663">
        <v>122.73</v>
      </c>
      <c r="N2053" s="662">
        <v>1</v>
      </c>
      <c r="O2053" s="745">
        <v>0.5</v>
      </c>
      <c r="P2053" s="663">
        <v>122.73</v>
      </c>
      <c r="Q2053" s="678">
        <v>1</v>
      </c>
      <c r="R2053" s="662">
        <v>1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32</v>
      </c>
      <c r="B2054" s="662" t="s">
        <v>592</v>
      </c>
      <c r="C2054" s="662" t="s">
        <v>5111</v>
      </c>
      <c r="D2054" s="743" t="s">
        <v>7938</v>
      </c>
      <c r="E2054" s="744" t="s">
        <v>5125</v>
      </c>
      <c r="F2054" s="662" t="s">
        <v>5106</v>
      </c>
      <c r="G2054" s="662" t="s">
        <v>5400</v>
      </c>
      <c r="H2054" s="662" t="s">
        <v>2438</v>
      </c>
      <c r="I2054" s="662" t="s">
        <v>2495</v>
      </c>
      <c r="J2054" s="662" t="s">
        <v>2496</v>
      </c>
      <c r="K2054" s="662" t="s">
        <v>1760</v>
      </c>
      <c r="L2054" s="663">
        <v>37.159999999999997</v>
      </c>
      <c r="M2054" s="663">
        <v>37.159999999999997</v>
      </c>
      <c r="N2054" s="662">
        <v>1</v>
      </c>
      <c r="O2054" s="745">
        <v>0.5</v>
      </c>
      <c r="P2054" s="663">
        <v>37.159999999999997</v>
      </c>
      <c r="Q2054" s="678">
        <v>1</v>
      </c>
      <c r="R2054" s="662">
        <v>1</v>
      </c>
      <c r="S2054" s="678">
        <v>1</v>
      </c>
      <c r="T2054" s="745">
        <v>0.5</v>
      </c>
      <c r="U2054" s="701">
        <v>1</v>
      </c>
    </row>
    <row r="2055" spans="1:21" ht="14.4" customHeight="1" x14ac:dyDescent="0.3">
      <c r="A2055" s="661">
        <v>32</v>
      </c>
      <c r="B2055" s="662" t="s">
        <v>592</v>
      </c>
      <c r="C2055" s="662" t="s">
        <v>5111</v>
      </c>
      <c r="D2055" s="743" t="s">
        <v>7938</v>
      </c>
      <c r="E2055" s="744" t="s">
        <v>5125</v>
      </c>
      <c r="F2055" s="662" t="s">
        <v>5106</v>
      </c>
      <c r="G2055" s="662" t="s">
        <v>5282</v>
      </c>
      <c r="H2055" s="662" t="s">
        <v>593</v>
      </c>
      <c r="I2055" s="662" t="s">
        <v>1037</v>
      </c>
      <c r="J2055" s="662" t="s">
        <v>5283</v>
      </c>
      <c r="K2055" s="662" t="s">
        <v>5284</v>
      </c>
      <c r="L2055" s="663">
        <v>53.57</v>
      </c>
      <c r="M2055" s="663">
        <v>53.57</v>
      </c>
      <c r="N2055" s="662">
        <v>1</v>
      </c>
      <c r="O2055" s="745">
        <v>0.5</v>
      </c>
      <c r="P2055" s="663">
        <v>53.57</v>
      </c>
      <c r="Q2055" s="678">
        <v>1</v>
      </c>
      <c r="R2055" s="662">
        <v>1</v>
      </c>
      <c r="S2055" s="678">
        <v>1</v>
      </c>
      <c r="T2055" s="745">
        <v>0.5</v>
      </c>
      <c r="U2055" s="701">
        <v>1</v>
      </c>
    </row>
    <row r="2056" spans="1:21" ht="14.4" customHeight="1" x14ac:dyDescent="0.3">
      <c r="A2056" s="661">
        <v>32</v>
      </c>
      <c r="B2056" s="662" t="s">
        <v>592</v>
      </c>
      <c r="C2056" s="662" t="s">
        <v>5111</v>
      </c>
      <c r="D2056" s="743" t="s">
        <v>7938</v>
      </c>
      <c r="E2056" s="744" t="s">
        <v>5125</v>
      </c>
      <c r="F2056" s="662" t="s">
        <v>5106</v>
      </c>
      <c r="G2056" s="662" t="s">
        <v>5285</v>
      </c>
      <c r="H2056" s="662" t="s">
        <v>593</v>
      </c>
      <c r="I2056" s="662" t="s">
        <v>932</v>
      </c>
      <c r="J2056" s="662" t="s">
        <v>4411</v>
      </c>
      <c r="K2056" s="662" t="s">
        <v>5401</v>
      </c>
      <c r="L2056" s="663">
        <v>17.559999999999999</v>
      </c>
      <c r="M2056" s="663">
        <v>17.559999999999999</v>
      </c>
      <c r="N2056" s="662">
        <v>1</v>
      </c>
      <c r="O2056" s="745">
        <v>1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32</v>
      </c>
      <c r="B2057" s="662" t="s">
        <v>592</v>
      </c>
      <c r="C2057" s="662" t="s">
        <v>5111</v>
      </c>
      <c r="D2057" s="743" t="s">
        <v>7938</v>
      </c>
      <c r="E2057" s="744" t="s">
        <v>5125</v>
      </c>
      <c r="F2057" s="662" t="s">
        <v>5106</v>
      </c>
      <c r="G2057" s="662" t="s">
        <v>5285</v>
      </c>
      <c r="H2057" s="662" t="s">
        <v>593</v>
      </c>
      <c r="I2057" s="662" t="s">
        <v>4410</v>
      </c>
      <c r="J2057" s="662" t="s">
        <v>4411</v>
      </c>
      <c r="K2057" s="662" t="s">
        <v>4412</v>
      </c>
      <c r="L2057" s="663">
        <v>58.52</v>
      </c>
      <c r="M2057" s="663">
        <v>58.52</v>
      </c>
      <c r="N2057" s="662">
        <v>1</v>
      </c>
      <c r="O2057" s="745">
        <v>0.5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32</v>
      </c>
      <c r="B2058" s="662" t="s">
        <v>592</v>
      </c>
      <c r="C2058" s="662" t="s">
        <v>5111</v>
      </c>
      <c r="D2058" s="743" t="s">
        <v>7938</v>
      </c>
      <c r="E2058" s="744" t="s">
        <v>5125</v>
      </c>
      <c r="F2058" s="662" t="s">
        <v>5106</v>
      </c>
      <c r="G2058" s="662" t="s">
        <v>5363</v>
      </c>
      <c r="H2058" s="662" t="s">
        <v>593</v>
      </c>
      <c r="I2058" s="662" t="s">
        <v>2925</v>
      </c>
      <c r="J2058" s="662" t="s">
        <v>733</v>
      </c>
      <c r="K2058" s="662" t="s">
        <v>5364</v>
      </c>
      <c r="L2058" s="663">
        <v>30.17</v>
      </c>
      <c r="M2058" s="663">
        <v>60.34</v>
      </c>
      <c r="N2058" s="662">
        <v>2</v>
      </c>
      <c r="O2058" s="745">
        <v>1.5</v>
      </c>
      <c r="P2058" s="663">
        <v>60.34</v>
      </c>
      <c r="Q2058" s="678">
        <v>1</v>
      </c>
      <c r="R2058" s="662">
        <v>2</v>
      </c>
      <c r="S2058" s="678">
        <v>1</v>
      </c>
      <c r="T2058" s="745">
        <v>1.5</v>
      </c>
      <c r="U2058" s="701">
        <v>1</v>
      </c>
    </row>
    <row r="2059" spans="1:21" ht="14.4" customHeight="1" x14ac:dyDescent="0.3">
      <c r="A2059" s="661">
        <v>32</v>
      </c>
      <c r="B2059" s="662" t="s">
        <v>592</v>
      </c>
      <c r="C2059" s="662" t="s">
        <v>5111</v>
      </c>
      <c r="D2059" s="743" t="s">
        <v>7938</v>
      </c>
      <c r="E2059" s="744" t="s">
        <v>5125</v>
      </c>
      <c r="F2059" s="662" t="s">
        <v>5106</v>
      </c>
      <c r="G2059" s="662" t="s">
        <v>5175</v>
      </c>
      <c r="H2059" s="662" t="s">
        <v>2438</v>
      </c>
      <c r="I2059" s="662" t="s">
        <v>2679</v>
      </c>
      <c r="J2059" s="662" t="s">
        <v>2474</v>
      </c>
      <c r="K2059" s="662" t="s">
        <v>4813</v>
      </c>
      <c r="L2059" s="663">
        <v>407.55</v>
      </c>
      <c r="M2059" s="663">
        <v>1222.6500000000001</v>
      </c>
      <c r="N2059" s="662">
        <v>3</v>
      </c>
      <c r="O2059" s="745">
        <v>1</v>
      </c>
      <c r="P2059" s="663">
        <v>1222.6500000000001</v>
      </c>
      <c r="Q2059" s="678">
        <v>1</v>
      </c>
      <c r="R2059" s="662">
        <v>3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32</v>
      </c>
      <c r="B2060" s="662" t="s">
        <v>592</v>
      </c>
      <c r="C2060" s="662" t="s">
        <v>5111</v>
      </c>
      <c r="D2060" s="743" t="s">
        <v>7938</v>
      </c>
      <c r="E2060" s="744" t="s">
        <v>5125</v>
      </c>
      <c r="F2060" s="662" t="s">
        <v>5106</v>
      </c>
      <c r="G2060" s="662" t="s">
        <v>5175</v>
      </c>
      <c r="H2060" s="662" t="s">
        <v>2438</v>
      </c>
      <c r="I2060" s="662" t="s">
        <v>2682</v>
      </c>
      <c r="J2060" s="662" t="s">
        <v>2474</v>
      </c>
      <c r="K2060" s="662" t="s">
        <v>4816</v>
      </c>
      <c r="L2060" s="663">
        <v>543.39</v>
      </c>
      <c r="M2060" s="663">
        <v>1630.17</v>
      </c>
      <c r="N2060" s="662">
        <v>3</v>
      </c>
      <c r="O2060" s="745">
        <v>2.5</v>
      </c>
      <c r="P2060" s="663">
        <v>1630.17</v>
      </c>
      <c r="Q2060" s="678">
        <v>1</v>
      </c>
      <c r="R2060" s="662">
        <v>3</v>
      </c>
      <c r="S2060" s="678">
        <v>1</v>
      </c>
      <c r="T2060" s="745">
        <v>2.5</v>
      </c>
      <c r="U2060" s="701">
        <v>1</v>
      </c>
    </row>
    <row r="2061" spans="1:21" ht="14.4" customHeight="1" x14ac:dyDescent="0.3">
      <c r="A2061" s="661">
        <v>32</v>
      </c>
      <c r="B2061" s="662" t="s">
        <v>592</v>
      </c>
      <c r="C2061" s="662" t="s">
        <v>5111</v>
      </c>
      <c r="D2061" s="743" t="s">
        <v>7938</v>
      </c>
      <c r="E2061" s="744" t="s">
        <v>5125</v>
      </c>
      <c r="F2061" s="662" t="s">
        <v>5106</v>
      </c>
      <c r="G2061" s="662" t="s">
        <v>5175</v>
      </c>
      <c r="H2061" s="662" t="s">
        <v>2438</v>
      </c>
      <c r="I2061" s="662" t="s">
        <v>2473</v>
      </c>
      <c r="J2061" s="662" t="s">
        <v>2474</v>
      </c>
      <c r="K2061" s="662" t="s">
        <v>4814</v>
      </c>
      <c r="L2061" s="663">
        <v>815.1</v>
      </c>
      <c r="M2061" s="663">
        <v>815.1</v>
      </c>
      <c r="N2061" s="662">
        <v>1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32</v>
      </c>
      <c r="B2062" s="662" t="s">
        <v>592</v>
      </c>
      <c r="C2062" s="662" t="s">
        <v>5111</v>
      </c>
      <c r="D2062" s="743" t="s">
        <v>7938</v>
      </c>
      <c r="E2062" s="744" t="s">
        <v>5125</v>
      </c>
      <c r="F2062" s="662" t="s">
        <v>5106</v>
      </c>
      <c r="G2062" s="662" t="s">
        <v>5175</v>
      </c>
      <c r="H2062" s="662" t="s">
        <v>2438</v>
      </c>
      <c r="I2062" s="662" t="s">
        <v>2480</v>
      </c>
      <c r="J2062" s="662" t="s">
        <v>2474</v>
      </c>
      <c r="K2062" s="662" t="s">
        <v>4815</v>
      </c>
      <c r="L2062" s="663">
        <v>1154.68</v>
      </c>
      <c r="M2062" s="663">
        <v>4618.72</v>
      </c>
      <c r="N2062" s="662">
        <v>4</v>
      </c>
      <c r="O2062" s="745">
        <v>0.5</v>
      </c>
      <c r="P2062" s="663">
        <v>4618.72</v>
      </c>
      <c r="Q2062" s="678">
        <v>1</v>
      </c>
      <c r="R2062" s="662">
        <v>4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32</v>
      </c>
      <c r="B2063" s="662" t="s">
        <v>592</v>
      </c>
      <c r="C2063" s="662" t="s">
        <v>5111</v>
      </c>
      <c r="D2063" s="743" t="s">
        <v>7938</v>
      </c>
      <c r="E2063" s="744" t="s">
        <v>5125</v>
      </c>
      <c r="F2063" s="662" t="s">
        <v>5106</v>
      </c>
      <c r="G2063" s="662" t="s">
        <v>5175</v>
      </c>
      <c r="H2063" s="662" t="s">
        <v>593</v>
      </c>
      <c r="I2063" s="662" t="s">
        <v>6472</v>
      </c>
      <c r="J2063" s="662" t="s">
        <v>2474</v>
      </c>
      <c r="K2063" s="662" t="s">
        <v>6473</v>
      </c>
      <c r="L2063" s="663">
        <v>0</v>
      </c>
      <c r="M2063" s="663">
        <v>0</v>
      </c>
      <c r="N2063" s="662">
        <v>1</v>
      </c>
      <c r="O2063" s="745">
        <v>1</v>
      </c>
      <c r="P2063" s="663">
        <v>0</v>
      </c>
      <c r="Q2063" s="678"/>
      <c r="R2063" s="662">
        <v>1</v>
      </c>
      <c r="S2063" s="678">
        <v>1</v>
      </c>
      <c r="T2063" s="745">
        <v>1</v>
      </c>
      <c r="U2063" s="701">
        <v>1</v>
      </c>
    </row>
    <row r="2064" spans="1:21" ht="14.4" customHeight="1" x14ac:dyDescent="0.3">
      <c r="A2064" s="661">
        <v>32</v>
      </c>
      <c r="B2064" s="662" t="s">
        <v>592</v>
      </c>
      <c r="C2064" s="662" t="s">
        <v>5111</v>
      </c>
      <c r="D2064" s="743" t="s">
        <v>7938</v>
      </c>
      <c r="E2064" s="744" t="s">
        <v>5125</v>
      </c>
      <c r="F2064" s="662" t="s">
        <v>5106</v>
      </c>
      <c r="G2064" s="662" t="s">
        <v>5175</v>
      </c>
      <c r="H2064" s="662" t="s">
        <v>2438</v>
      </c>
      <c r="I2064" s="662" t="s">
        <v>4144</v>
      </c>
      <c r="J2064" s="662" t="s">
        <v>2557</v>
      </c>
      <c r="K2064" s="662" t="s">
        <v>4812</v>
      </c>
      <c r="L2064" s="663">
        <v>1385.62</v>
      </c>
      <c r="M2064" s="663">
        <v>6928.0999999999995</v>
      </c>
      <c r="N2064" s="662">
        <v>5</v>
      </c>
      <c r="O2064" s="745">
        <v>4</v>
      </c>
      <c r="P2064" s="663">
        <v>6928.0999999999995</v>
      </c>
      <c r="Q2064" s="678">
        <v>1</v>
      </c>
      <c r="R2064" s="662">
        <v>5</v>
      </c>
      <c r="S2064" s="678">
        <v>1</v>
      </c>
      <c r="T2064" s="745">
        <v>4</v>
      </c>
      <c r="U2064" s="701">
        <v>1</v>
      </c>
    </row>
    <row r="2065" spans="1:21" ht="14.4" customHeight="1" x14ac:dyDescent="0.3">
      <c r="A2065" s="661">
        <v>32</v>
      </c>
      <c r="B2065" s="662" t="s">
        <v>592</v>
      </c>
      <c r="C2065" s="662" t="s">
        <v>5111</v>
      </c>
      <c r="D2065" s="743" t="s">
        <v>7938</v>
      </c>
      <c r="E2065" s="744" t="s">
        <v>5125</v>
      </c>
      <c r="F2065" s="662" t="s">
        <v>5106</v>
      </c>
      <c r="G2065" s="662" t="s">
        <v>5175</v>
      </c>
      <c r="H2065" s="662" t="s">
        <v>2438</v>
      </c>
      <c r="I2065" s="662" t="s">
        <v>2556</v>
      </c>
      <c r="J2065" s="662" t="s">
        <v>2557</v>
      </c>
      <c r="K2065" s="662" t="s">
        <v>4819</v>
      </c>
      <c r="L2065" s="663">
        <v>1847.49</v>
      </c>
      <c r="M2065" s="663">
        <v>3694.98</v>
      </c>
      <c r="N2065" s="662">
        <v>2</v>
      </c>
      <c r="O2065" s="745">
        <v>1.5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32</v>
      </c>
      <c r="B2066" s="662" t="s">
        <v>592</v>
      </c>
      <c r="C2066" s="662" t="s">
        <v>5111</v>
      </c>
      <c r="D2066" s="743" t="s">
        <v>7938</v>
      </c>
      <c r="E2066" s="744" t="s">
        <v>5125</v>
      </c>
      <c r="F2066" s="662" t="s">
        <v>5106</v>
      </c>
      <c r="G2066" s="662" t="s">
        <v>5175</v>
      </c>
      <c r="H2066" s="662" t="s">
        <v>2438</v>
      </c>
      <c r="I2066" s="662" t="s">
        <v>4532</v>
      </c>
      <c r="J2066" s="662" t="s">
        <v>2557</v>
      </c>
      <c r="K2066" s="662" t="s">
        <v>5079</v>
      </c>
      <c r="L2066" s="663">
        <v>2309.36</v>
      </c>
      <c r="M2066" s="663">
        <v>6928.08</v>
      </c>
      <c r="N2066" s="662">
        <v>3</v>
      </c>
      <c r="O2066" s="745">
        <v>1</v>
      </c>
      <c r="P2066" s="663">
        <v>6928.08</v>
      </c>
      <c r="Q2066" s="678">
        <v>1</v>
      </c>
      <c r="R2066" s="662">
        <v>3</v>
      </c>
      <c r="S2066" s="678">
        <v>1</v>
      </c>
      <c r="T2066" s="745">
        <v>1</v>
      </c>
      <c r="U2066" s="701">
        <v>1</v>
      </c>
    </row>
    <row r="2067" spans="1:21" ht="14.4" customHeight="1" x14ac:dyDescent="0.3">
      <c r="A2067" s="661">
        <v>32</v>
      </c>
      <c r="B2067" s="662" t="s">
        <v>592</v>
      </c>
      <c r="C2067" s="662" t="s">
        <v>5111</v>
      </c>
      <c r="D2067" s="743" t="s">
        <v>7938</v>
      </c>
      <c r="E2067" s="744" t="s">
        <v>5125</v>
      </c>
      <c r="F2067" s="662" t="s">
        <v>5106</v>
      </c>
      <c r="G2067" s="662" t="s">
        <v>5559</v>
      </c>
      <c r="H2067" s="662" t="s">
        <v>2438</v>
      </c>
      <c r="I2067" s="662" t="s">
        <v>2451</v>
      </c>
      <c r="J2067" s="662" t="s">
        <v>1967</v>
      </c>
      <c r="K2067" s="662" t="s">
        <v>2452</v>
      </c>
      <c r="L2067" s="663">
        <v>48.42</v>
      </c>
      <c r="M2067" s="663">
        <v>48.42</v>
      </c>
      <c r="N2067" s="662">
        <v>1</v>
      </c>
      <c r="O2067" s="745">
        <v>1</v>
      </c>
      <c r="P2067" s="663">
        <v>48.42</v>
      </c>
      <c r="Q2067" s="678">
        <v>1</v>
      </c>
      <c r="R2067" s="662">
        <v>1</v>
      </c>
      <c r="S2067" s="678">
        <v>1</v>
      </c>
      <c r="T2067" s="745">
        <v>1</v>
      </c>
      <c r="U2067" s="701">
        <v>1</v>
      </c>
    </row>
    <row r="2068" spans="1:21" ht="14.4" customHeight="1" x14ac:dyDescent="0.3">
      <c r="A2068" s="661">
        <v>32</v>
      </c>
      <c r="B2068" s="662" t="s">
        <v>592</v>
      </c>
      <c r="C2068" s="662" t="s">
        <v>5111</v>
      </c>
      <c r="D2068" s="743" t="s">
        <v>7938</v>
      </c>
      <c r="E2068" s="744" t="s">
        <v>5125</v>
      </c>
      <c r="F2068" s="662" t="s">
        <v>5106</v>
      </c>
      <c r="G2068" s="662" t="s">
        <v>5657</v>
      </c>
      <c r="H2068" s="662" t="s">
        <v>593</v>
      </c>
      <c r="I2068" s="662" t="s">
        <v>2956</v>
      </c>
      <c r="J2068" s="662" t="s">
        <v>2957</v>
      </c>
      <c r="K2068" s="662" t="s">
        <v>865</v>
      </c>
      <c r="L2068" s="663">
        <v>146.84</v>
      </c>
      <c r="M2068" s="663">
        <v>146.84</v>
      </c>
      <c r="N2068" s="662">
        <v>1</v>
      </c>
      <c r="O2068" s="745">
        <v>1</v>
      </c>
      <c r="P2068" s="663">
        <v>146.84</v>
      </c>
      <c r="Q2068" s="678">
        <v>1</v>
      </c>
      <c r="R2068" s="662">
        <v>1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32</v>
      </c>
      <c r="B2069" s="662" t="s">
        <v>592</v>
      </c>
      <c r="C2069" s="662" t="s">
        <v>5111</v>
      </c>
      <c r="D2069" s="743" t="s">
        <v>7938</v>
      </c>
      <c r="E2069" s="744" t="s">
        <v>5125</v>
      </c>
      <c r="F2069" s="662" t="s">
        <v>5106</v>
      </c>
      <c r="G2069" s="662" t="s">
        <v>5176</v>
      </c>
      <c r="H2069" s="662" t="s">
        <v>593</v>
      </c>
      <c r="I2069" s="662" t="s">
        <v>2422</v>
      </c>
      <c r="J2069" s="662" t="s">
        <v>826</v>
      </c>
      <c r="K2069" s="662" t="s">
        <v>830</v>
      </c>
      <c r="L2069" s="663">
        <v>301.2</v>
      </c>
      <c r="M2069" s="663">
        <v>602.4</v>
      </c>
      <c r="N2069" s="662">
        <v>2</v>
      </c>
      <c r="O2069" s="745">
        <v>1.5</v>
      </c>
      <c r="P2069" s="663">
        <v>301.2</v>
      </c>
      <c r="Q2069" s="678">
        <v>0.5</v>
      </c>
      <c r="R2069" s="662">
        <v>1</v>
      </c>
      <c r="S2069" s="678">
        <v>0.5</v>
      </c>
      <c r="T2069" s="745">
        <v>1</v>
      </c>
      <c r="U2069" s="701">
        <v>0.66666666666666663</v>
      </c>
    </row>
    <row r="2070" spans="1:21" ht="14.4" customHeight="1" x14ac:dyDescent="0.3">
      <c r="A2070" s="661">
        <v>32</v>
      </c>
      <c r="B2070" s="662" t="s">
        <v>592</v>
      </c>
      <c r="C2070" s="662" t="s">
        <v>5111</v>
      </c>
      <c r="D2070" s="743" t="s">
        <v>7938</v>
      </c>
      <c r="E2070" s="744" t="s">
        <v>5125</v>
      </c>
      <c r="F2070" s="662" t="s">
        <v>5106</v>
      </c>
      <c r="G2070" s="662" t="s">
        <v>5176</v>
      </c>
      <c r="H2070" s="662" t="s">
        <v>593</v>
      </c>
      <c r="I2070" s="662" t="s">
        <v>5177</v>
      </c>
      <c r="J2070" s="662" t="s">
        <v>5178</v>
      </c>
      <c r="K2070" s="662" t="s">
        <v>827</v>
      </c>
      <c r="L2070" s="663">
        <v>93.71</v>
      </c>
      <c r="M2070" s="663">
        <v>93.71</v>
      </c>
      <c r="N2070" s="662">
        <v>1</v>
      </c>
      <c r="O2070" s="745">
        <v>1</v>
      </c>
      <c r="P2070" s="663">
        <v>93.71</v>
      </c>
      <c r="Q2070" s="678">
        <v>1</v>
      </c>
      <c r="R2070" s="662">
        <v>1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32</v>
      </c>
      <c r="B2071" s="662" t="s">
        <v>592</v>
      </c>
      <c r="C2071" s="662" t="s">
        <v>5111</v>
      </c>
      <c r="D2071" s="743" t="s">
        <v>7938</v>
      </c>
      <c r="E2071" s="744" t="s">
        <v>5125</v>
      </c>
      <c r="F2071" s="662" t="s">
        <v>5106</v>
      </c>
      <c r="G2071" s="662" t="s">
        <v>5176</v>
      </c>
      <c r="H2071" s="662" t="s">
        <v>593</v>
      </c>
      <c r="I2071" s="662" t="s">
        <v>5365</v>
      </c>
      <c r="J2071" s="662" t="s">
        <v>5178</v>
      </c>
      <c r="K2071" s="662" t="s">
        <v>830</v>
      </c>
      <c r="L2071" s="663">
        <v>301.2</v>
      </c>
      <c r="M2071" s="663">
        <v>2409.6</v>
      </c>
      <c r="N2071" s="662">
        <v>8</v>
      </c>
      <c r="O2071" s="745">
        <v>5</v>
      </c>
      <c r="P2071" s="663">
        <v>2108.4</v>
      </c>
      <c r="Q2071" s="678">
        <v>0.87500000000000011</v>
      </c>
      <c r="R2071" s="662">
        <v>7</v>
      </c>
      <c r="S2071" s="678">
        <v>0.875</v>
      </c>
      <c r="T2071" s="745">
        <v>4</v>
      </c>
      <c r="U2071" s="701">
        <v>0.8</v>
      </c>
    </row>
    <row r="2072" spans="1:21" ht="14.4" customHeight="1" x14ac:dyDescent="0.3">
      <c r="A2072" s="661">
        <v>32</v>
      </c>
      <c r="B2072" s="662" t="s">
        <v>592</v>
      </c>
      <c r="C2072" s="662" t="s">
        <v>5111</v>
      </c>
      <c r="D2072" s="743" t="s">
        <v>7938</v>
      </c>
      <c r="E2072" s="744" t="s">
        <v>5125</v>
      </c>
      <c r="F2072" s="662" t="s">
        <v>5106</v>
      </c>
      <c r="G2072" s="662" t="s">
        <v>5176</v>
      </c>
      <c r="H2072" s="662" t="s">
        <v>593</v>
      </c>
      <c r="I2072" s="662" t="s">
        <v>5365</v>
      </c>
      <c r="J2072" s="662" t="s">
        <v>5178</v>
      </c>
      <c r="K2072" s="662" t="s">
        <v>830</v>
      </c>
      <c r="L2072" s="663">
        <v>185.26</v>
      </c>
      <c r="M2072" s="663">
        <v>1852.6</v>
      </c>
      <c r="N2072" s="662">
        <v>10</v>
      </c>
      <c r="O2072" s="745">
        <v>6</v>
      </c>
      <c r="P2072" s="663">
        <v>1482.08</v>
      </c>
      <c r="Q2072" s="678">
        <v>0.8</v>
      </c>
      <c r="R2072" s="662">
        <v>8</v>
      </c>
      <c r="S2072" s="678">
        <v>0.8</v>
      </c>
      <c r="T2072" s="745">
        <v>5</v>
      </c>
      <c r="U2072" s="701">
        <v>0.83333333333333337</v>
      </c>
    </row>
    <row r="2073" spans="1:21" ht="14.4" customHeight="1" x14ac:dyDescent="0.3">
      <c r="A2073" s="661">
        <v>32</v>
      </c>
      <c r="B2073" s="662" t="s">
        <v>592</v>
      </c>
      <c r="C2073" s="662" t="s">
        <v>5111</v>
      </c>
      <c r="D2073" s="743" t="s">
        <v>7938</v>
      </c>
      <c r="E2073" s="744" t="s">
        <v>5125</v>
      </c>
      <c r="F2073" s="662" t="s">
        <v>5106</v>
      </c>
      <c r="G2073" s="662" t="s">
        <v>5176</v>
      </c>
      <c r="H2073" s="662" t="s">
        <v>593</v>
      </c>
      <c r="I2073" s="662" t="s">
        <v>829</v>
      </c>
      <c r="J2073" s="662" t="s">
        <v>826</v>
      </c>
      <c r="K2073" s="662" t="s">
        <v>830</v>
      </c>
      <c r="L2073" s="663">
        <v>301.2</v>
      </c>
      <c r="M2073" s="663">
        <v>301.2</v>
      </c>
      <c r="N2073" s="662">
        <v>1</v>
      </c>
      <c r="O2073" s="745">
        <v>1</v>
      </c>
      <c r="P2073" s="663">
        <v>301.2</v>
      </c>
      <c r="Q2073" s="678">
        <v>1</v>
      </c>
      <c r="R2073" s="662">
        <v>1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32</v>
      </c>
      <c r="B2074" s="662" t="s">
        <v>592</v>
      </c>
      <c r="C2074" s="662" t="s">
        <v>5111</v>
      </c>
      <c r="D2074" s="743" t="s">
        <v>7938</v>
      </c>
      <c r="E2074" s="744" t="s">
        <v>5125</v>
      </c>
      <c r="F2074" s="662" t="s">
        <v>5106</v>
      </c>
      <c r="G2074" s="662" t="s">
        <v>5176</v>
      </c>
      <c r="H2074" s="662" t="s">
        <v>593</v>
      </c>
      <c r="I2074" s="662" t="s">
        <v>829</v>
      </c>
      <c r="J2074" s="662" t="s">
        <v>826</v>
      </c>
      <c r="K2074" s="662" t="s">
        <v>830</v>
      </c>
      <c r="L2074" s="663">
        <v>185.26</v>
      </c>
      <c r="M2074" s="663">
        <v>2778.8999999999996</v>
      </c>
      <c r="N2074" s="662">
        <v>15</v>
      </c>
      <c r="O2074" s="745">
        <v>9</v>
      </c>
      <c r="P2074" s="663">
        <v>1852.6</v>
      </c>
      <c r="Q2074" s="678">
        <v>0.66666666666666674</v>
      </c>
      <c r="R2074" s="662">
        <v>10</v>
      </c>
      <c r="S2074" s="678">
        <v>0.66666666666666663</v>
      </c>
      <c r="T2074" s="745">
        <v>6</v>
      </c>
      <c r="U2074" s="701">
        <v>0.66666666666666663</v>
      </c>
    </row>
    <row r="2075" spans="1:21" ht="14.4" customHeight="1" x14ac:dyDescent="0.3">
      <c r="A2075" s="661">
        <v>32</v>
      </c>
      <c r="B2075" s="662" t="s">
        <v>592</v>
      </c>
      <c r="C2075" s="662" t="s">
        <v>5111</v>
      </c>
      <c r="D2075" s="743" t="s">
        <v>7938</v>
      </c>
      <c r="E2075" s="744" t="s">
        <v>5125</v>
      </c>
      <c r="F2075" s="662" t="s">
        <v>5106</v>
      </c>
      <c r="G2075" s="662" t="s">
        <v>5176</v>
      </c>
      <c r="H2075" s="662" t="s">
        <v>593</v>
      </c>
      <c r="I2075" s="662" t="s">
        <v>5916</v>
      </c>
      <c r="J2075" s="662" t="s">
        <v>826</v>
      </c>
      <c r="K2075" s="662" t="s">
        <v>830</v>
      </c>
      <c r="L2075" s="663">
        <v>301.2</v>
      </c>
      <c r="M2075" s="663">
        <v>301.2</v>
      </c>
      <c r="N2075" s="662">
        <v>1</v>
      </c>
      <c r="O2075" s="745">
        <v>0.5</v>
      </c>
      <c r="P2075" s="663"/>
      <c r="Q2075" s="678">
        <v>0</v>
      </c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32</v>
      </c>
      <c r="B2076" s="662" t="s">
        <v>592</v>
      </c>
      <c r="C2076" s="662" t="s">
        <v>5111</v>
      </c>
      <c r="D2076" s="743" t="s">
        <v>7938</v>
      </c>
      <c r="E2076" s="744" t="s">
        <v>5125</v>
      </c>
      <c r="F2076" s="662" t="s">
        <v>5106</v>
      </c>
      <c r="G2076" s="662" t="s">
        <v>5299</v>
      </c>
      <c r="H2076" s="662" t="s">
        <v>593</v>
      </c>
      <c r="I2076" s="662" t="s">
        <v>2050</v>
      </c>
      <c r="J2076" s="662" t="s">
        <v>2051</v>
      </c>
      <c r="K2076" s="662" t="s">
        <v>5300</v>
      </c>
      <c r="L2076" s="663">
        <v>334.27</v>
      </c>
      <c r="M2076" s="663">
        <v>1337.08</v>
      </c>
      <c r="N2076" s="662">
        <v>4</v>
      </c>
      <c r="O2076" s="745">
        <v>1.5</v>
      </c>
      <c r="P2076" s="663">
        <v>1337.08</v>
      </c>
      <c r="Q2076" s="678">
        <v>1</v>
      </c>
      <c r="R2076" s="662">
        <v>4</v>
      </c>
      <c r="S2076" s="678">
        <v>1</v>
      </c>
      <c r="T2076" s="745">
        <v>1.5</v>
      </c>
      <c r="U2076" s="701">
        <v>1</v>
      </c>
    </row>
    <row r="2077" spans="1:21" ht="14.4" customHeight="1" x14ac:dyDescent="0.3">
      <c r="A2077" s="661">
        <v>32</v>
      </c>
      <c r="B2077" s="662" t="s">
        <v>592</v>
      </c>
      <c r="C2077" s="662" t="s">
        <v>5111</v>
      </c>
      <c r="D2077" s="743" t="s">
        <v>7938</v>
      </c>
      <c r="E2077" s="744" t="s">
        <v>5125</v>
      </c>
      <c r="F2077" s="662" t="s">
        <v>5106</v>
      </c>
      <c r="G2077" s="662" t="s">
        <v>5299</v>
      </c>
      <c r="H2077" s="662" t="s">
        <v>593</v>
      </c>
      <c r="I2077" s="662" t="s">
        <v>644</v>
      </c>
      <c r="J2077" s="662" t="s">
        <v>645</v>
      </c>
      <c r="K2077" s="662" t="s">
        <v>3435</v>
      </c>
      <c r="L2077" s="663">
        <v>1300.49</v>
      </c>
      <c r="M2077" s="663">
        <v>2600.98</v>
      </c>
      <c r="N2077" s="662">
        <v>2</v>
      </c>
      <c r="O2077" s="745">
        <v>1.5</v>
      </c>
      <c r="P2077" s="663">
        <v>2600.98</v>
      </c>
      <c r="Q2077" s="678">
        <v>1</v>
      </c>
      <c r="R2077" s="662">
        <v>2</v>
      </c>
      <c r="S2077" s="678">
        <v>1</v>
      </c>
      <c r="T2077" s="745">
        <v>1.5</v>
      </c>
      <c r="U2077" s="701">
        <v>1</v>
      </c>
    </row>
    <row r="2078" spans="1:21" ht="14.4" customHeight="1" x14ac:dyDescent="0.3">
      <c r="A2078" s="661">
        <v>32</v>
      </c>
      <c r="B2078" s="662" t="s">
        <v>592</v>
      </c>
      <c r="C2078" s="662" t="s">
        <v>5111</v>
      </c>
      <c r="D2078" s="743" t="s">
        <v>7938</v>
      </c>
      <c r="E2078" s="744" t="s">
        <v>5125</v>
      </c>
      <c r="F2078" s="662" t="s">
        <v>5106</v>
      </c>
      <c r="G2078" s="662" t="s">
        <v>5299</v>
      </c>
      <c r="H2078" s="662" t="s">
        <v>2438</v>
      </c>
      <c r="I2078" s="662" t="s">
        <v>3433</v>
      </c>
      <c r="J2078" s="662" t="s">
        <v>5003</v>
      </c>
      <c r="K2078" s="662" t="s">
        <v>3435</v>
      </c>
      <c r="L2078" s="663">
        <v>668.54</v>
      </c>
      <c r="M2078" s="663">
        <v>668.54</v>
      </c>
      <c r="N2078" s="662">
        <v>1</v>
      </c>
      <c r="O2078" s="745">
        <v>0.5</v>
      </c>
      <c r="P2078" s="663">
        <v>668.54</v>
      </c>
      <c r="Q2078" s="678">
        <v>1</v>
      </c>
      <c r="R2078" s="662">
        <v>1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32</v>
      </c>
      <c r="B2079" s="662" t="s">
        <v>592</v>
      </c>
      <c r="C2079" s="662" t="s">
        <v>5111</v>
      </c>
      <c r="D2079" s="743" t="s">
        <v>7938</v>
      </c>
      <c r="E2079" s="744" t="s">
        <v>5125</v>
      </c>
      <c r="F2079" s="662" t="s">
        <v>5106</v>
      </c>
      <c r="G2079" s="662" t="s">
        <v>5366</v>
      </c>
      <c r="H2079" s="662" t="s">
        <v>2438</v>
      </c>
      <c r="I2079" s="662" t="s">
        <v>5919</v>
      </c>
      <c r="J2079" s="662" t="s">
        <v>5368</v>
      </c>
      <c r="K2079" s="662" t="s">
        <v>5920</v>
      </c>
      <c r="L2079" s="663">
        <v>0</v>
      </c>
      <c r="M2079" s="663">
        <v>0</v>
      </c>
      <c r="N2079" s="662">
        <v>1</v>
      </c>
      <c r="O2079" s="745">
        <v>1</v>
      </c>
      <c r="P2079" s="663">
        <v>0</v>
      </c>
      <c r="Q2079" s="678"/>
      <c r="R2079" s="662">
        <v>1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32</v>
      </c>
      <c r="B2080" s="662" t="s">
        <v>592</v>
      </c>
      <c r="C2080" s="662" t="s">
        <v>5111</v>
      </c>
      <c r="D2080" s="743" t="s">
        <v>7938</v>
      </c>
      <c r="E2080" s="744" t="s">
        <v>5125</v>
      </c>
      <c r="F2080" s="662" t="s">
        <v>5106</v>
      </c>
      <c r="G2080" s="662" t="s">
        <v>5926</v>
      </c>
      <c r="H2080" s="662" t="s">
        <v>593</v>
      </c>
      <c r="I2080" s="662" t="s">
        <v>5927</v>
      </c>
      <c r="J2080" s="662" t="s">
        <v>5928</v>
      </c>
      <c r="K2080" s="662" t="s">
        <v>5929</v>
      </c>
      <c r="L2080" s="663">
        <v>161.66</v>
      </c>
      <c r="M2080" s="663">
        <v>161.66</v>
      </c>
      <c r="N2080" s="662">
        <v>1</v>
      </c>
      <c r="O2080" s="745">
        <v>1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32</v>
      </c>
      <c r="B2081" s="662" t="s">
        <v>592</v>
      </c>
      <c r="C2081" s="662" t="s">
        <v>5111</v>
      </c>
      <c r="D2081" s="743" t="s">
        <v>7938</v>
      </c>
      <c r="E2081" s="744" t="s">
        <v>5125</v>
      </c>
      <c r="F2081" s="662" t="s">
        <v>5106</v>
      </c>
      <c r="G2081" s="662" t="s">
        <v>5465</v>
      </c>
      <c r="H2081" s="662" t="s">
        <v>2438</v>
      </c>
      <c r="I2081" s="662" t="s">
        <v>6474</v>
      </c>
      <c r="J2081" s="662" t="s">
        <v>6475</v>
      </c>
      <c r="K2081" s="662" t="s">
        <v>968</v>
      </c>
      <c r="L2081" s="663">
        <v>96.53</v>
      </c>
      <c r="M2081" s="663">
        <v>96.53</v>
      </c>
      <c r="N2081" s="662">
        <v>1</v>
      </c>
      <c r="O2081" s="745">
        <v>0.5</v>
      </c>
      <c r="P2081" s="663">
        <v>96.53</v>
      </c>
      <c r="Q2081" s="678">
        <v>1</v>
      </c>
      <c r="R2081" s="662">
        <v>1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32</v>
      </c>
      <c r="B2082" s="662" t="s">
        <v>592</v>
      </c>
      <c r="C2082" s="662" t="s">
        <v>5111</v>
      </c>
      <c r="D2082" s="743" t="s">
        <v>7938</v>
      </c>
      <c r="E2082" s="744" t="s">
        <v>5125</v>
      </c>
      <c r="F2082" s="662" t="s">
        <v>5106</v>
      </c>
      <c r="G2082" s="662" t="s">
        <v>5370</v>
      </c>
      <c r="H2082" s="662" t="s">
        <v>593</v>
      </c>
      <c r="I2082" s="662" t="s">
        <v>2197</v>
      </c>
      <c r="J2082" s="662" t="s">
        <v>2198</v>
      </c>
      <c r="K2082" s="662" t="s">
        <v>1306</v>
      </c>
      <c r="L2082" s="663">
        <v>108.44</v>
      </c>
      <c r="M2082" s="663">
        <v>325.32</v>
      </c>
      <c r="N2082" s="662">
        <v>3</v>
      </c>
      <c r="O2082" s="745">
        <v>2.5</v>
      </c>
      <c r="P2082" s="663">
        <v>325.32</v>
      </c>
      <c r="Q2082" s="678">
        <v>1</v>
      </c>
      <c r="R2082" s="662">
        <v>3</v>
      </c>
      <c r="S2082" s="678">
        <v>1</v>
      </c>
      <c r="T2082" s="745">
        <v>2.5</v>
      </c>
      <c r="U2082" s="701">
        <v>1</v>
      </c>
    </row>
    <row r="2083" spans="1:21" ht="14.4" customHeight="1" x14ac:dyDescent="0.3">
      <c r="A2083" s="661">
        <v>32</v>
      </c>
      <c r="B2083" s="662" t="s">
        <v>592</v>
      </c>
      <c r="C2083" s="662" t="s">
        <v>5111</v>
      </c>
      <c r="D2083" s="743" t="s">
        <v>7938</v>
      </c>
      <c r="E2083" s="744" t="s">
        <v>5125</v>
      </c>
      <c r="F2083" s="662" t="s">
        <v>5106</v>
      </c>
      <c r="G2083" s="662" t="s">
        <v>5706</v>
      </c>
      <c r="H2083" s="662" t="s">
        <v>593</v>
      </c>
      <c r="I2083" s="662" t="s">
        <v>1245</v>
      </c>
      <c r="J2083" s="662" t="s">
        <v>1246</v>
      </c>
      <c r="K2083" s="662" t="s">
        <v>1247</v>
      </c>
      <c r="L2083" s="663">
        <v>70.08</v>
      </c>
      <c r="M2083" s="663">
        <v>70.08</v>
      </c>
      <c r="N2083" s="662">
        <v>1</v>
      </c>
      <c r="O2083" s="745">
        <v>0.5</v>
      </c>
      <c r="P2083" s="663">
        <v>70.08</v>
      </c>
      <c r="Q2083" s="678">
        <v>1</v>
      </c>
      <c r="R2083" s="662">
        <v>1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32</v>
      </c>
      <c r="B2084" s="662" t="s">
        <v>592</v>
      </c>
      <c r="C2084" s="662" t="s">
        <v>5111</v>
      </c>
      <c r="D2084" s="743" t="s">
        <v>7938</v>
      </c>
      <c r="E2084" s="744" t="s">
        <v>5125</v>
      </c>
      <c r="F2084" s="662" t="s">
        <v>5106</v>
      </c>
      <c r="G2084" s="662" t="s">
        <v>5179</v>
      </c>
      <c r="H2084" s="662" t="s">
        <v>593</v>
      </c>
      <c r="I2084" s="662" t="s">
        <v>672</v>
      </c>
      <c r="J2084" s="662" t="s">
        <v>5371</v>
      </c>
      <c r="K2084" s="662" t="s">
        <v>5290</v>
      </c>
      <c r="L2084" s="663">
        <v>24.78</v>
      </c>
      <c r="M2084" s="663">
        <v>49.56</v>
      </c>
      <c r="N2084" s="662">
        <v>2</v>
      </c>
      <c r="O2084" s="745">
        <v>1.5</v>
      </c>
      <c r="P2084" s="663">
        <v>24.78</v>
      </c>
      <c r="Q2084" s="678">
        <v>0.5</v>
      </c>
      <c r="R2084" s="662">
        <v>1</v>
      </c>
      <c r="S2084" s="678">
        <v>0.5</v>
      </c>
      <c r="T2084" s="745">
        <v>0.5</v>
      </c>
      <c r="U2084" s="701">
        <v>0.33333333333333331</v>
      </c>
    </row>
    <row r="2085" spans="1:21" ht="14.4" customHeight="1" x14ac:dyDescent="0.3">
      <c r="A2085" s="661">
        <v>32</v>
      </c>
      <c r="B2085" s="662" t="s">
        <v>592</v>
      </c>
      <c r="C2085" s="662" t="s">
        <v>5111</v>
      </c>
      <c r="D2085" s="743" t="s">
        <v>7938</v>
      </c>
      <c r="E2085" s="744" t="s">
        <v>5125</v>
      </c>
      <c r="F2085" s="662" t="s">
        <v>5106</v>
      </c>
      <c r="G2085" s="662" t="s">
        <v>5179</v>
      </c>
      <c r="H2085" s="662" t="s">
        <v>593</v>
      </c>
      <c r="I2085" s="662" t="s">
        <v>1419</v>
      </c>
      <c r="J2085" s="662" t="s">
        <v>5180</v>
      </c>
      <c r="K2085" s="662" t="s">
        <v>5181</v>
      </c>
      <c r="L2085" s="663">
        <v>99.11</v>
      </c>
      <c r="M2085" s="663">
        <v>1783.98</v>
      </c>
      <c r="N2085" s="662">
        <v>18</v>
      </c>
      <c r="O2085" s="745">
        <v>10.5</v>
      </c>
      <c r="P2085" s="663">
        <v>891.99</v>
      </c>
      <c r="Q2085" s="678">
        <v>0.5</v>
      </c>
      <c r="R2085" s="662">
        <v>9</v>
      </c>
      <c r="S2085" s="678">
        <v>0.5</v>
      </c>
      <c r="T2085" s="745">
        <v>6</v>
      </c>
      <c r="U2085" s="701">
        <v>0.5714285714285714</v>
      </c>
    </row>
    <row r="2086" spans="1:21" ht="14.4" customHeight="1" x14ac:dyDescent="0.3">
      <c r="A2086" s="661">
        <v>32</v>
      </c>
      <c r="B2086" s="662" t="s">
        <v>592</v>
      </c>
      <c r="C2086" s="662" t="s">
        <v>5111</v>
      </c>
      <c r="D2086" s="743" t="s">
        <v>7938</v>
      </c>
      <c r="E2086" s="744" t="s">
        <v>5125</v>
      </c>
      <c r="F2086" s="662" t="s">
        <v>5106</v>
      </c>
      <c r="G2086" s="662" t="s">
        <v>6172</v>
      </c>
      <c r="H2086" s="662" t="s">
        <v>593</v>
      </c>
      <c r="I2086" s="662" t="s">
        <v>1142</v>
      </c>
      <c r="J2086" s="662" t="s">
        <v>6173</v>
      </c>
      <c r="K2086" s="662" t="s">
        <v>5181</v>
      </c>
      <c r="L2086" s="663">
        <v>0</v>
      </c>
      <c r="M2086" s="663">
        <v>0</v>
      </c>
      <c r="N2086" s="662">
        <v>1</v>
      </c>
      <c r="O2086" s="745">
        <v>0.5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32</v>
      </c>
      <c r="B2087" s="662" t="s">
        <v>592</v>
      </c>
      <c r="C2087" s="662" t="s">
        <v>5111</v>
      </c>
      <c r="D2087" s="743" t="s">
        <v>7938</v>
      </c>
      <c r="E2087" s="744" t="s">
        <v>5125</v>
      </c>
      <c r="F2087" s="662" t="s">
        <v>5106</v>
      </c>
      <c r="G2087" s="662" t="s">
        <v>6476</v>
      </c>
      <c r="H2087" s="662" t="s">
        <v>2438</v>
      </c>
      <c r="I2087" s="662" t="s">
        <v>4262</v>
      </c>
      <c r="J2087" s="662" t="s">
        <v>4263</v>
      </c>
      <c r="K2087" s="662" t="s">
        <v>999</v>
      </c>
      <c r="L2087" s="663">
        <v>97.28</v>
      </c>
      <c r="M2087" s="663">
        <v>97.28</v>
      </c>
      <c r="N2087" s="662">
        <v>1</v>
      </c>
      <c r="O2087" s="745">
        <v>1</v>
      </c>
      <c r="P2087" s="663">
        <v>97.28</v>
      </c>
      <c r="Q2087" s="678">
        <v>1</v>
      </c>
      <c r="R2087" s="662">
        <v>1</v>
      </c>
      <c r="S2087" s="678">
        <v>1</v>
      </c>
      <c r="T2087" s="745">
        <v>1</v>
      </c>
      <c r="U2087" s="701">
        <v>1</v>
      </c>
    </row>
    <row r="2088" spans="1:21" ht="14.4" customHeight="1" x14ac:dyDescent="0.3">
      <c r="A2088" s="661">
        <v>32</v>
      </c>
      <c r="B2088" s="662" t="s">
        <v>592</v>
      </c>
      <c r="C2088" s="662" t="s">
        <v>5111</v>
      </c>
      <c r="D2088" s="743" t="s">
        <v>7938</v>
      </c>
      <c r="E2088" s="744" t="s">
        <v>5125</v>
      </c>
      <c r="F2088" s="662" t="s">
        <v>5106</v>
      </c>
      <c r="G2088" s="662" t="s">
        <v>6179</v>
      </c>
      <c r="H2088" s="662" t="s">
        <v>593</v>
      </c>
      <c r="I2088" s="662" t="s">
        <v>3046</v>
      </c>
      <c r="J2088" s="662" t="s">
        <v>2967</v>
      </c>
      <c r="K2088" s="662" t="s">
        <v>3047</v>
      </c>
      <c r="L2088" s="663">
        <v>453.8</v>
      </c>
      <c r="M2088" s="663">
        <v>907.6</v>
      </c>
      <c r="N2088" s="662">
        <v>2</v>
      </c>
      <c r="O2088" s="745">
        <v>1.5</v>
      </c>
      <c r="P2088" s="663">
        <v>907.6</v>
      </c>
      <c r="Q2088" s="678">
        <v>1</v>
      </c>
      <c r="R2088" s="662">
        <v>2</v>
      </c>
      <c r="S2088" s="678">
        <v>1</v>
      </c>
      <c r="T2088" s="745">
        <v>1.5</v>
      </c>
      <c r="U2088" s="701">
        <v>1</v>
      </c>
    </row>
    <row r="2089" spans="1:21" ht="14.4" customHeight="1" x14ac:dyDescent="0.3">
      <c r="A2089" s="661">
        <v>32</v>
      </c>
      <c r="B2089" s="662" t="s">
        <v>592</v>
      </c>
      <c r="C2089" s="662" t="s">
        <v>5111</v>
      </c>
      <c r="D2089" s="743" t="s">
        <v>7938</v>
      </c>
      <c r="E2089" s="744" t="s">
        <v>5125</v>
      </c>
      <c r="F2089" s="662" t="s">
        <v>5106</v>
      </c>
      <c r="G2089" s="662" t="s">
        <v>5964</v>
      </c>
      <c r="H2089" s="662" t="s">
        <v>593</v>
      </c>
      <c r="I2089" s="662" t="s">
        <v>6274</v>
      </c>
      <c r="J2089" s="662" t="s">
        <v>5969</v>
      </c>
      <c r="K2089" s="662" t="s">
        <v>2520</v>
      </c>
      <c r="L2089" s="663">
        <v>1822.54</v>
      </c>
      <c r="M2089" s="663">
        <v>1822.54</v>
      </c>
      <c r="N2089" s="662">
        <v>1</v>
      </c>
      <c r="O2089" s="745">
        <v>1</v>
      </c>
      <c r="P2089" s="663">
        <v>1822.54</v>
      </c>
      <c r="Q2089" s="678">
        <v>1</v>
      </c>
      <c r="R2089" s="662">
        <v>1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32</v>
      </c>
      <c r="B2090" s="662" t="s">
        <v>592</v>
      </c>
      <c r="C2090" s="662" t="s">
        <v>5111</v>
      </c>
      <c r="D2090" s="743" t="s">
        <v>7938</v>
      </c>
      <c r="E2090" s="744" t="s">
        <v>5125</v>
      </c>
      <c r="F2090" s="662" t="s">
        <v>5106</v>
      </c>
      <c r="G2090" s="662" t="s">
        <v>5562</v>
      </c>
      <c r="H2090" s="662" t="s">
        <v>593</v>
      </c>
      <c r="I2090" s="662" t="s">
        <v>1051</v>
      </c>
      <c r="J2090" s="662" t="s">
        <v>5563</v>
      </c>
      <c r="K2090" s="662" t="s">
        <v>5564</v>
      </c>
      <c r="L2090" s="663">
        <v>0</v>
      </c>
      <c r="M2090" s="663">
        <v>0</v>
      </c>
      <c r="N2090" s="662">
        <v>1</v>
      </c>
      <c r="O2090" s="745">
        <v>0.5</v>
      </c>
      <c r="P2090" s="663">
        <v>0</v>
      </c>
      <c r="Q2090" s="678"/>
      <c r="R2090" s="662">
        <v>1</v>
      </c>
      <c r="S2090" s="678">
        <v>1</v>
      </c>
      <c r="T2090" s="745">
        <v>0.5</v>
      </c>
      <c r="U2090" s="701">
        <v>1</v>
      </c>
    </row>
    <row r="2091" spans="1:21" ht="14.4" customHeight="1" x14ac:dyDescent="0.3">
      <c r="A2091" s="661">
        <v>32</v>
      </c>
      <c r="B2091" s="662" t="s">
        <v>592</v>
      </c>
      <c r="C2091" s="662" t="s">
        <v>5111</v>
      </c>
      <c r="D2091" s="743" t="s">
        <v>7938</v>
      </c>
      <c r="E2091" s="744" t="s">
        <v>5125</v>
      </c>
      <c r="F2091" s="662" t="s">
        <v>5106</v>
      </c>
      <c r="G2091" s="662" t="s">
        <v>5305</v>
      </c>
      <c r="H2091" s="662" t="s">
        <v>593</v>
      </c>
      <c r="I2091" s="662" t="s">
        <v>5407</v>
      </c>
      <c r="J2091" s="662" t="s">
        <v>1064</v>
      </c>
      <c r="K2091" s="662" t="s">
        <v>5408</v>
      </c>
      <c r="L2091" s="663">
        <v>0</v>
      </c>
      <c r="M2091" s="663">
        <v>0</v>
      </c>
      <c r="N2091" s="662">
        <v>1</v>
      </c>
      <c r="O2091" s="745">
        <v>1</v>
      </c>
      <c r="P2091" s="663">
        <v>0</v>
      </c>
      <c r="Q2091" s="678"/>
      <c r="R2091" s="662">
        <v>1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32</v>
      </c>
      <c r="B2092" s="662" t="s">
        <v>592</v>
      </c>
      <c r="C2092" s="662" t="s">
        <v>5111</v>
      </c>
      <c r="D2092" s="743" t="s">
        <v>7938</v>
      </c>
      <c r="E2092" s="744" t="s">
        <v>5125</v>
      </c>
      <c r="F2092" s="662" t="s">
        <v>5106</v>
      </c>
      <c r="G2092" s="662" t="s">
        <v>5305</v>
      </c>
      <c r="H2092" s="662" t="s">
        <v>593</v>
      </c>
      <c r="I2092" s="662" t="s">
        <v>5409</v>
      </c>
      <c r="J2092" s="662" t="s">
        <v>1064</v>
      </c>
      <c r="K2092" s="662" t="s">
        <v>5410</v>
      </c>
      <c r="L2092" s="663">
        <v>214.5</v>
      </c>
      <c r="M2092" s="663">
        <v>1287</v>
      </c>
      <c r="N2092" s="662">
        <v>6</v>
      </c>
      <c r="O2092" s="745">
        <v>2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32</v>
      </c>
      <c r="B2093" s="662" t="s">
        <v>592</v>
      </c>
      <c r="C2093" s="662" t="s">
        <v>5111</v>
      </c>
      <c r="D2093" s="743" t="s">
        <v>7938</v>
      </c>
      <c r="E2093" s="744" t="s">
        <v>5125</v>
      </c>
      <c r="F2093" s="662" t="s">
        <v>5106</v>
      </c>
      <c r="G2093" s="662" t="s">
        <v>5307</v>
      </c>
      <c r="H2093" s="662" t="s">
        <v>593</v>
      </c>
      <c r="I2093" s="662" t="s">
        <v>1355</v>
      </c>
      <c r="J2093" s="662" t="s">
        <v>1356</v>
      </c>
      <c r="K2093" s="662" t="s">
        <v>1357</v>
      </c>
      <c r="L2093" s="663">
        <v>0</v>
      </c>
      <c r="M2093" s="663">
        <v>0</v>
      </c>
      <c r="N2093" s="662">
        <v>1</v>
      </c>
      <c r="O2093" s="745">
        <v>0.5</v>
      </c>
      <c r="P2093" s="663">
        <v>0</v>
      </c>
      <c r="Q2093" s="678"/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32</v>
      </c>
      <c r="B2094" s="662" t="s">
        <v>592</v>
      </c>
      <c r="C2094" s="662" t="s">
        <v>5111</v>
      </c>
      <c r="D2094" s="743" t="s">
        <v>7938</v>
      </c>
      <c r="E2094" s="744" t="s">
        <v>5125</v>
      </c>
      <c r="F2094" s="662" t="s">
        <v>5106</v>
      </c>
      <c r="G2094" s="662" t="s">
        <v>5469</v>
      </c>
      <c r="H2094" s="662" t="s">
        <v>593</v>
      </c>
      <c r="I2094" s="662" t="s">
        <v>6182</v>
      </c>
      <c r="J2094" s="662" t="s">
        <v>5471</v>
      </c>
      <c r="K2094" s="662" t="s">
        <v>6183</v>
      </c>
      <c r="L2094" s="663">
        <v>77.14</v>
      </c>
      <c r="M2094" s="663">
        <v>77.14</v>
      </c>
      <c r="N2094" s="662">
        <v>1</v>
      </c>
      <c r="O2094" s="745">
        <v>1</v>
      </c>
      <c r="P2094" s="663">
        <v>77.14</v>
      </c>
      <c r="Q2094" s="678">
        <v>1</v>
      </c>
      <c r="R2094" s="662">
        <v>1</v>
      </c>
      <c r="S2094" s="678">
        <v>1</v>
      </c>
      <c r="T2094" s="745">
        <v>1</v>
      </c>
      <c r="U2094" s="701">
        <v>1</v>
      </c>
    </row>
    <row r="2095" spans="1:21" ht="14.4" customHeight="1" x14ac:dyDescent="0.3">
      <c r="A2095" s="661">
        <v>32</v>
      </c>
      <c r="B2095" s="662" t="s">
        <v>592</v>
      </c>
      <c r="C2095" s="662" t="s">
        <v>5111</v>
      </c>
      <c r="D2095" s="743" t="s">
        <v>7938</v>
      </c>
      <c r="E2095" s="744" t="s">
        <v>5125</v>
      </c>
      <c r="F2095" s="662" t="s">
        <v>5106</v>
      </c>
      <c r="G2095" s="662" t="s">
        <v>5309</v>
      </c>
      <c r="H2095" s="662" t="s">
        <v>593</v>
      </c>
      <c r="I2095" s="662" t="s">
        <v>910</v>
      </c>
      <c r="J2095" s="662" t="s">
        <v>5310</v>
      </c>
      <c r="K2095" s="662" t="s">
        <v>5268</v>
      </c>
      <c r="L2095" s="663">
        <v>0</v>
      </c>
      <c r="M2095" s="663">
        <v>0</v>
      </c>
      <c r="N2095" s="662">
        <v>1</v>
      </c>
      <c r="O2095" s="745">
        <v>1</v>
      </c>
      <c r="P2095" s="663">
        <v>0</v>
      </c>
      <c r="Q2095" s="678"/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32</v>
      </c>
      <c r="B2096" s="662" t="s">
        <v>592</v>
      </c>
      <c r="C2096" s="662" t="s">
        <v>5111</v>
      </c>
      <c r="D2096" s="743" t="s">
        <v>7938</v>
      </c>
      <c r="E2096" s="744" t="s">
        <v>5125</v>
      </c>
      <c r="F2096" s="662" t="s">
        <v>5106</v>
      </c>
      <c r="G2096" s="662" t="s">
        <v>5311</v>
      </c>
      <c r="H2096" s="662" t="s">
        <v>593</v>
      </c>
      <c r="I2096" s="662" t="s">
        <v>752</v>
      </c>
      <c r="J2096" s="662" t="s">
        <v>753</v>
      </c>
      <c r="K2096" s="662" t="s">
        <v>5243</v>
      </c>
      <c r="L2096" s="663">
        <v>42.08</v>
      </c>
      <c r="M2096" s="663">
        <v>42.08</v>
      </c>
      <c r="N2096" s="662">
        <v>1</v>
      </c>
      <c r="O2096" s="745">
        <v>0.5</v>
      </c>
      <c r="P2096" s="663">
        <v>42.08</v>
      </c>
      <c r="Q2096" s="678">
        <v>1</v>
      </c>
      <c r="R2096" s="662">
        <v>1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32</v>
      </c>
      <c r="B2097" s="662" t="s">
        <v>592</v>
      </c>
      <c r="C2097" s="662" t="s">
        <v>5111</v>
      </c>
      <c r="D2097" s="743" t="s">
        <v>7938</v>
      </c>
      <c r="E2097" s="744" t="s">
        <v>5125</v>
      </c>
      <c r="F2097" s="662" t="s">
        <v>5106</v>
      </c>
      <c r="G2097" s="662" t="s">
        <v>5182</v>
      </c>
      <c r="H2097" s="662" t="s">
        <v>593</v>
      </c>
      <c r="I2097" s="662" t="s">
        <v>2928</v>
      </c>
      <c r="J2097" s="662" t="s">
        <v>2409</v>
      </c>
      <c r="K2097" s="662" t="s">
        <v>5313</v>
      </c>
      <c r="L2097" s="663">
        <v>22.44</v>
      </c>
      <c r="M2097" s="663">
        <v>157.08000000000001</v>
      </c>
      <c r="N2097" s="662">
        <v>7</v>
      </c>
      <c r="O2097" s="745">
        <v>5</v>
      </c>
      <c r="P2097" s="663">
        <v>134.64000000000001</v>
      </c>
      <c r="Q2097" s="678">
        <v>0.85714285714285721</v>
      </c>
      <c r="R2097" s="662">
        <v>6</v>
      </c>
      <c r="S2097" s="678">
        <v>0.8571428571428571</v>
      </c>
      <c r="T2097" s="745">
        <v>4</v>
      </c>
      <c r="U2097" s="701">
        <v>0.8</v>
      </c>
    </row>
    <row r="2098" spans="1:21" ht="14.4" customHeight="1" x14ac:dyDescent="0.3">
      <c r="A2098" s="661">
        <v>32</v>
      </c>
      <c r="B2098" s="662" t="s">
        <v>592</v>
      </c>
      <c r="C2098" s="662" t="s">
        <v>5111</v>
      </c>
      <c r="D2098" s="743" t="s">
        <v>7938</v>
      </c>
      <c r="E2098" s="744" t="s">
        <v>5125</v>
      </c>
      <c r="F2098" s="662" t="s">
        <v>5106</v>
      </c>
      <c r="G2098" s="662" t="s">
        <v>5182</v>
      </c>
      <c r="H2098" s="662" t="s">
        <v>593</v>
      </c>
      <c r="I2098" s="662" t="s">
        <v>2931</v>
      </c>
      <c r="J2098" s="662" t="s">
        <v>2932</v>
      </c>
      <c r="K2098" s="662" t="s">
        <v>5313</v>
      </c>
      <c r="L2098" s="663">
        <v>22.44</v>
      </c>
      <c r="M2098" s="663">
        <v>67.320000000000007</v>
      </c>
      <c r="N2098" s="662">
        <v>3</v>
      </c>
      <c r="O2098" s="745">
        <v>1.5</v>
      </c>
      <c r="P2098" s="663">
        <v>67.320000000000007</v>
      </c>
      <c r="Q2098" s="678">
        <v>1</v>
      </c>
      <c r="R2098" s="662">
        <v>3</v>
      </c>
      <c r="S2098" s="678">
        <v>1</v>
      </c>
      <c r="T2098" s="745">
        <v>1.5</v>
      </c>
      <c r="U2098" s="701">
        <v>1</v>
      </c>
    </row>
    <row r="2099" spans="1:21" ht="14.4" customHeight="1" x14ac:dyDescent="0.3">
      <c r="A2099" s="661">
        <v>32</v>
      </c>
      <c r="B2099" s="662" t="s">
        <v>592</v>
      </c>
      <c r="C2099" s="662" t="s">
        <v>5111</v>
      </c>
      <c r="D2099" s="743" t="s">
        <v>7938</v>
      </c>
      <c r="E2099" s="744" t="s">
        <v>5125</v>
      </c>
      <c r="F2099" s="662" t="s">
        <v>5106</v>
      </c>
      <c r="G2099" s="662" t="s">
        <v>5182</v>
      </c>
      <c r="H2099" s="662" t="s">
        <v>593</v>
      </c>
      <c r="I2099" s="662" t="s">
        <v>2977</v>
      </c>
      <c r="J2099" s="662" t="s">
        <v>2978</v>
      </c>
      <c r="K2099" s="662" t="s">
        <v>5183</v>
      </c>
      <c r="L2099" s="663">
        <v>51.21</v>
      </c>
      <c r="M2099" s="663">
        <v>1280.2500000000005</v>
      </c>
      <c r="N2099" s="662">
        <v>25</v>
      </c>
      <c r="O2099" s="745">
        <v>15.5</v>
      </c>
      <c r="P2099" s="663">
        <v>1177.8300000000004</v>
      </c>
      <c r="Q2099" s="678">
        <v>0.91999999999999993</v>
      </c>
      <c r="R2099" s="662">
        <v>23</v>
      </c>
      <c r="S2099" s="678">
        <v>0.92</v>
      </c>
      <c r="T2099" s="745">
        <v>13.5</v>
      </c>
      <c r="U2099" s="701">
        <v>0.87096774193548387</v>
      </c>
    </row>
    <row r="2100" spans="1:21" ht="14.4" customHeight="1" x14ac:dyDescent="0.3">
      <c r="A2100" s="661">
        <v>32</v>
      </c>
      <c r="B2100" s="662" t="s">
        <v>592</v>
      </c>
      <c r="C2100" s="662" t="s">
        <v>5111</v>
      </c>
      <c r="D2100" s="743" t="s">
        <v>7938</v>
      </c>
      <c r="E2100" s="744" t="s">
        <v>5125</v>
      </c>
      <c r="F2100" s="662" t="s">
        <v>5106</v>
      </c>
      <c r="G2100" s="662" t="s">
        <v>5182</v>
      </c>
      <c r="H2100" s="662" t="s">
        <v>593</v>
      </c>
      <c r="I2100" s="662" t="s">
        <v>2408</v>
      </c>
      <c r="J2100" s="662" t="s">
        <v>2409</v>
      </c>
      <c r="K2100" s="662" t="s">
        <v>2410</v>
      </c>
      <c r="L2100" s="663">
        <v>31.42</v>
      </c>
      <c r="M2100" s="663">
        <v>314.2000000000001</v>
      </c>
      <c r="N2100" s="662">
        <v>10</v>
      </c>
      <c r="O2100" s="745">
        <v>6.5</v>
      </c>
      <c r="P2100" s="663">
        <v>282.78000000000009</v>
      </c>
      <c r="Q2100" s="678">
        <v>0.9</v>
      </c>
      <c r="R2100" s="662">
        <v>9</v>
      </c>
      <c r="S2100" s="678">
        <v>0.9</v>
      </c>
      <c r="T2100" s="745">
        <v>6</v>
      </c>
      <c r="U2100" s="701">
        <v>0.92307692307692313</v>
      </c>
    </row>
    <row r="2101" spans="1:21" ht="14.4" customHeight="1" x14ac:dyDescent="0.3">
      <c r="A2101" s="661">
        <v>32</v>
      </c>
      <c r="B2101" s="662" t="s">
        <v>592</v>
      </c>
      <c r="C2101" s="662" t="s">
        <v>5111</v>
      </c>
      <c r="D2101" s="743" t="s">
        <v>7938</v>
      </c>
      <c r="E2101" s="744" t="s">
        <v>5125</v>
      </c>
      <c r="F2101" s="662" t="s">
        <v>5106</v>
      </c>
      <c r="G2101" s="662" t="s">
        <v>5322</v>
      </c>
      <c r="H2101" s="662" t="s">
        <v>2438</v>
      </c>
      <c r="I2101" s="662" t="s">
        <v>2483</v>
      </c>
      <c r="J2101" s="662" t="s">
        <v>2484</v>
      </c>
      <c r="K2101" s="662" t="s">
        <v>2485</v>
      </c>
      <c r="L2101" s="663">
        <v>31.32</v>
      </c>
      <c r="M2101" s="663">
        <v>62.64</v>
      </c>
      <c r="N2101" s="662">
        <v>2</v>
      </c>
      <c r="O2101" s="745">
        <v>1.5</v>
      </c>
      <c r="P2101" s="663">
        <v>31.32</v>
      </c>
      <c r="Q2101" s="678">
        <v>0.5</v>
      </c>
      <c r="R2101" s="662">
        <v>1</v>
      </c>
      <c r="S2101" s="678">
        <v>0.5</v>
      </c>
      <c r="T2101" s="745">
        <v>0.5</v>
      </c>
      <c r="U2101" s="701">
        <v>0.33333333333333331</v>
      </c>
    </row>
    <row r="2102" spans="1:21" ht="14.4" customHeight="1" x14ac:dyDescent="0.3">
      <c r="A2102" s="661">
        <v>32</v>
      </c>
      <c r="B2102" s="662" t="s">
        <v>592</v>
      </c>
      <c r="C2102" s="662" t="s">
        <v>5111</v>
      </c>
      <c r="D2102" s="743" t="s">
        <v>7938</v>
      </c>
      <c r="E2102" s="744" t="s">
        <v>5125</v>
      </c>
      <c r="F2102" s="662" t="s">
        <v>5106</v>
      </c>
      <c r="G2102" s="662" t="s">
        <v>5322</v>
      </c>
      <c r="H2102" s="662" t="s">
        <v>2438</v>
      </c>
      <c r="I2102" s="662" t="s">
        <v>2553</v>
      </c>
      <c r="J2102" s="662" t="s">
        <v>2550</v>
      </c>
      <c r="K2102" s="662" t="s">
        <v>4957</v>
      </c>
      <c r="L2102" s="663">
        <v>156.61000000000001</v>
      </c>
      <c r="M2102" s="663">
        <v>156.61000000000001</v>
      </c>
      <c r="N2102" s="662">
        <v>1</v>
      </c>
      <c r="O2102" s="745">
        <v>1</v>
      </c>
      <c r="P2102" s="663">
        <v>156.61000000000001</v>
      </c>
      <c r="Q2102" s="678">
        <v>1</v>
      </c>
      <c r="R2102" s="662">
        <v>1</v>
      </c>
      <c r="S2102" s="678">
        <v>1</v>
      </c>
      <c r="T2102" s="745">
        <v>1</v>
      </c>
      <c r="U2102" s="701">
        <v>1</v>
      </c>
    </row>
    <row r="2103" spans="1:21" ht="14.4" customHeight="1" x14ac:dyDescent="0.3">
      <c r="A2103" s="661">
        <v>32</v>
      </c>
      <c r="B2103" s="662" t="s">
        <v>592</v>
      </c>
      <c r="C2103" s="662" t="s">
        <v>5111</v>
      </c>
      <c r="D2103" s="743" t="s">
        <v>7938</v>
      </c>
      <c r="E2103" s="744" t="s">
        <v>5125</v>
      </c>
      <c r="F2103" s="662" t="s">
        <v>5106</v>
      </c>
      <c r="G2103" s="662" t="s">
        <v>5323</v>
      </c>
      <c r="H2103" s="662" t="s">
        <v>593</v>
      </c>
      <c r="I2103" s="662" t="s">
        <v>5326</v>
      </c>
      <c r="J2103" s="662" t="s">
        <v>2329</v>
      </c>
      <c r="K2103" s="662" t="s">
        <v>1201</v>
      </c>
      <c r="L2103" s="663">
        <v>75.22</v>
      </c>
      <c r="M2103" s="663">
        <v>75.22</v>
      </c>
      <c r="N2103" s="662">
        <v>1</v>
      </c>
      <c r="O2103" s="745">
        <v>1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32</v>
      </c>
      <c r="B2104" s="662" t="s">
        <v>592</v>
      </c>
      <c r="C2104" s="662" t="s">
        <v>5111</v>
      </c>
      <c r="D2104" s="743" t="s">
        <v>7938</v>
      </c>
      <c r="E2104" s="744" t="s">
        <v>5125</v>
      </c>
      <c r="F2104" s="662" t="s">
        <v>5106</v>
      </c>
      <c r="G2104" s="662" t="s">
        <v>6213</v>
      </c>
      <c r="H2104" s="662" t="s">
        <v>593</v>
      </c>
      <c r="I2104" s="662" t="s">
        <v>806</v>
      </c>
      <c r="J2104" s="662" t="s">
        <v>807</v>
      </c>
      <c r="K2104" s="662" t="s">
        <v>808</v>
      </c>
      <c r="L2104" s="663">
        <v>79.069999999999993</v>
      </c>
      <c r="M2104" s="663">
        <v>1106.98</v>
      </c>
      <c r="N2104" s="662">
        <v>14</v>
      </c>
      <c r="O2104" s="745">
        <v>5</v>
      </c>
      <c r="P2104" s="663">
        <v>1106.98</v>
      </c>
      <c r="Q2104" s="678">
        <v>1</v>
      </c>
      <c r="R2104" s="662">
        <v>14</v>
      </c>
      <c r="S2104" s="678">
        <v>1</v>
      </c>
      <c r="T2104" s="745">
        <v>5</v>
      </c>
      <c r="U2104" s="701">
        <v>1</v>
      </c>
    </row>
    <row r="2105" spans="1:21" ht="14.4" customHeight="1" x14ac:dyDescent="0.3">
      <c r="A2105" s="661">
        <v>32</v>
      </c>
      <c r="B2105" s="662" t="s">
        <v>592</v>
      </c>
      <c r="C2105" s="662" t="s">
        <v>5111</v>
      </c>
      <c r="D2105" s="743" t="s">
        <v>7938</v>
      </c>
      <c r="E2105" s="744" t="s">
        <v>5125</v>
      </c>
      <c r="F2105" s="662" t="s">
        <v>5106</v>
      </c>
      <c r="G2105" s="662" t="s">
        <v>5330</v>
      </c>
      <c r="H2105" s="662" t="s">
        <v>2438</v>
      </c>
      <c r="I2105" s="662" t="s">
        <v>2755</v>
      </c>
      <c r="J2105" s="662" t="s">
        <v>2756</v>
      </c>
      <c r="K2105" s="662" t="s">
        <v>3488</v>
      </c>
      <c r="L2105" s="663">
        <v>1427.23</v>
      </c>
      <c r="M2105" s="663">
        <v>74215.96000000005</v>
      </c>
      <c r="N2105" s="662">
        <v>52</v>
      </c>
      <c r="O2105" s="745">
        <v>32.5</v>
      </c>
      <c r="P2105" s="663">
        <v>68507.040000000052</v>
      </c>
      <c r="Q2105" s="678">
        <v>0.92307692307692313</v>
      </c>
      <c r="R2105" s="662">
        <v>48</v>
      </c>
      <c r="S2105" s="678">
        <v>0.92307692307692313</v>
      </c>
      <c r="T2105" s="745">
        <v>29.5</v>
      </c>
      <c r="U2105" s="701">
        <v>0.90769230769230769</v>
      </c>
    </row>
    <row r="2106" spans="1:21" ht="14.4" customHeight="1" x14ac:dyDescent="0.3">
      <c r="A2106" s="661">
        <v>32</v>
      </c>
      <c r="B2106" s="662" t="s">
        <v>592</v>
      </c>
      <c r="C2106" s="662" t="s">
        <v>5111</v>
      </c>
      <c r="D2106" s="743" t="s">
        <v>7938</v>
      </c>
      <c r="E2106" s="744" t="s">
        <v>5125</v>
      </c>
      <c r="F2106" s="662" t="s">
        <v>5106</v>
      </c>
      <c r="G2106" s="662" t="s">
        <v>5604</v>
      </c>
      <c r="H2106" s="662" t="s">
        <v>593</v>
      </c>
      <c r="I2106" s="662" t="s">
        <v>1722</v>
      </c>
      <c r="J2106" s="662" t="s">
        <v>1723</v>
      </c>
      <c r="K2106" s="662" t="s">
        <v>5605</v>
      </c>
      <c r="L2106" s="663">
        <v>32709.68</v>
      </c>
      <c r="M2106" s="663">
        <v>196258.08</v>
      </c>
      <c r="N2106" s="662">
        <v>6</v>
      </c>
      <c r="O2106" s="745">
        <v>3.5</v>
      </c>
      <c r="P2106" s="663">
        <v>196258.08</v>
      </c>
      <c r="Q2106" s="678">
        <v>1</v>
      </c>
      <c r="R2106" s="662">
        <v>6</v>
      </c>
      <c r="S2106" s="678">
        <v>1</v>
      </c>
      <c r="T2106" s="745">
        <v>3.5</v>
      </c>
      <c r="U2106" s="701">
        <v>1</v>
      </c>
    </row>
    <row r="2107" spans="1:21" ht="14.4" customHeight="1" x14ac:dyDescent="0.3">
      <c r="A2107" s="661">
        <v>32</v>
      </c>
      <c r="B2107" s="662" t="s">
        <v>592</v>
      </c>
      <c r="C2107" s="662" t="s">
        <v>5111</v>
      </c>
      <c r="D2107" s="743" t="s">
        <v>7938</v>
      </c>
      <c r="E2107" s="744" t="s">
        <v>5125</v>
      </c>
      <c r="F2107" s="662" t="s">
        <v>5106</v>
      </c>
      <c r="G2107" s="662" t="s">
        <v>5331</v>
      </c>
      <c r="H2107" s="662" t="s">
        <v>593</v>
      </c>
      <c r="I2107" s="662" t="s">
        <v>1293</v>
      </c>
      <c r="J2107" s="662" t="s">
        <v>1294</v>
      </c>
      <c r="K2107" s="662" t="s">
        <v>1295</v>
      </c>
      <c r="L2107" s="663">
        <v>271.94</v>
      </c>
      <c r="M2107" s="663">
        <v>271.94</v>
      </c>
      <c r="N2107" s="662">
        <v>1</v>
      </c>
      <c r="O2107" s="745">
        <v>1</v>
      </c>
      <c r="P2107" s="663">
        <v>271.94</v>
      </c>
      <c r="Q2107" s="678">
        <v>1</v>
      </c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32</v>
      </c>
      <c r="B2108" s="662" t="s">
        <v>592</v>
      </c>
      <c r="C2108" s="662" t="s">
        <v>5111</v>
      </c>
      <c r="D2108" s="743" t="s">
        <v>7938</v>
      </c>
      <c r="E2108" s="744" t="s">
        <v>5125</v>
      </c>
      <c r="F2108" s="662" t="s">
        <v>5106</v>
      </c>
      <c r="G2108" s="662" t="s">
        <v>6477</v>
      </c>
      <c r="H2108" s="662" t="s">
        <v>593</v>
      </c>
      <c r="I2108" s="662" t="s">
        <v>6478</v>
      </c>
      <c r="J2108" s="662" t="s">
        <v>6479</v>
      </c>
      <c r="K2108" s="662" t="s">
        <v>5895</v>
      </c>
      <c r="L2108" s="663">
        <v>0</v>
      </c>
      <c r="M2108" s="663">
        <v>0</v>
      </c>
      <c r="N2108" s="662">
        <v>1</v>
      </c>
      <c r="O2108" s="745">
        <v>1</v>
      </c>
      <c r="P2108" s="663">
        <v>0</v>
      </c>
      <c r="Q2108" s="678"/>
      <c r="R2108" s="662">
        <v>1</v>
      </c>
      <c r="S2108" s="678">
        <v>1</v>
      </c>
      <c r="T2108" s="745">
        <v>1</v>
      </c>
      <c r="U2108" s="701">
        <v>1</v>
      </c>
    </row>
    <row r="2109" spans="1:21" ht="14.4" customHeight="1" x14ac:dyDescent="0.3">
      <c r="A2109" s="661">
        <v>32</v>
      </c>
      <c r="B2109" s="662" t="s">
        <v>592</v>
      </c>
      <c r="C2109" s="662" t="s">
        <v>5111</v>
      </c>
      <c r="D2109" s="743" t="s">
        <v>7938</v>
      </c>
      <c r="E2109" s="744" t="s">
        <v>5125</v>
      </c>
      <c r="F2109" s="662" t="s">
        <v>5106</v>
      </c>
      <c r="G2109" s="662" t="s">
        <v>5333</v>
      </c>
      <c r="H2109" s="662" t="s">
        <v>2438</v>
      </c>
      <c r="I2109" s="662" t="s">
        <v>3200</v>
      </c>
      <c r="J2109" s="662" t="s">
        <v>3193</v>
      </c>
      <c r="K2109" s="662" t="s">
        <v>4935</v>
      </c>
      <c r="L2109" s="663">
        <v>13849.26</v>
      </c>
      <c r="M2109" s="663">
        <v>138492.59999999998</v>
      </c>
      <c r="N2109" s="662">
        <v>10</v>
      </c>
      <c r="O2109" s="745">
        <v>6</v>
      </c>
      <c r="P2109" s="663">
        <v>138492.59999999998</v>
      </c>
      <c r="Q2109" s="678">
        <v>1</v>
      </c>
      <c r="R2109" s="662">
        <v>10</v>
      </c>
      <c r="S2109" s="678">
        <v>1</v>
      </c>
      <c r="T2109" s="745">
        <v>6</v>
      </c>
      <c r="U2109" s="701">
        <v>1</v>
      </c>
    </row>
    <row r="2110" spans="1:21" ht="14.4" customHeight="1" x14ac:dyDescent="0.3">
      <c r="A2110" s="661">
        <v>32</v>
      </c>
      <c r="B2110" s="662" t="s">
        <v>592</v>
      </c>
      <c r="C2110" s="662" t="s">
        <v>5111</v>
      </c>
      <c r="D2110" s="743" t="s">
        <v>7938</v>
      </c>
      <c r="E2110" s="744" t="s">
        <v>5125</v>
      </c>
      <c r="F2110" s="662" t="s">
        <v>5106</v>
      </c>
      <c r="G2110" s="662" t="s">
        <v>5333</v>
      </c>
      <c r="H2110" s="662" t="s">
        <v>2438</v>
      </c>
      <c r="I2110" s="662" t="s">
        <v>3200</v>
      </c>
      <c r="J2110" s="662" t="s">
        <v>3193</v>
      </c>
      <c r="K2110" s="662" t="s">
        <v>4935</v>
      </c>
      <c r="L2110" s="663">
        <v>14791.84</v>
      </c>
      <c r="M2110" s="663">
        <v>29583.68</v>
      </c>
      <c r="N2110" s="662">
        <v>2</v>
      </c>
      <c r="O2110" s="745">
        <v>0.5</v>
      </c>
      <c r="P2110" s="663">
        <v>29583.68</v>
      </c>
      <c r="Q2110" s="678">
        <v>1</v>
      </c>
      <c r="R2110" s="662">
        <v>2</v>
      </c>
      <c r="S2110" s="678">
        <v>1</v>
      </c>
      <c r="T2110" s="745">
        <v>0.5</v>
      </c>
      <c r="U2110" s="701">
        <v>1</v>
      </c>
    </row>
    <row r="2111" spans="1:21" ht="14.4" customHeight="1" x14ac:dyDescent="0.3">
      <c r="A2111" s="661">
        <v>32</v>
      </c>
      <c r="B2111" s="662" t="s">
        <v>592</v>
      </c>
      <c r="C2111" s="662" t="s">
        <v>5111</v>
      </c>
      <c r="D2111" s="743" t="s">
        <v>7938</v>
      </c>
      <c r="E2111" s="744" t="s">
        <v>5125</v>
      </c>
      <c r="F2111" s="662" t="s">
        <v>5106</v>
      </c>
      <c r="G2111" s="662" t="s">
        <v>5334</v>
      </c>
      <c r="H2111" s="662" t="s">
        <v>2438</v>
      </c>
      <c r="I2111" s="662" t="s">
        <v>6288</v>
      </c>
      <c r="J2111" s="662" t="s">
        <v>6289</v>
      </c>
      <c r="K2111" s="662" t="s">
        <v>6290</v>
      </c>
      <c r="L2111" s="663">
        <v>0</v>
      </c>
      <c r="M2111" s="663">
        <v>0</v>
      </c>
      <c r="N2111" s="662">
        <v>1</v>
      </c>
      <c r="O2111" s="745">
        <v>1</v>
      </c>
      <c r="P2111" s="663">
        <v>0</v>
      </c>
      <c r="Q2111" s="678"/>
      <c r="R2111" s="662">
        <v>1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32</v>
      </c>
      <c r="B2112" s="662" t="s">
        <v>592</v>
      </c>
      <c r="C2112" s="662" t="s">
        <v>5111</v>
      </c>
      <c r="D2112" s="743" t="s">
        <v>7938</v>
      </c>
      <c r="E2112" s="744" t="s">
        <v>5125</v>
      </c>
      <c r="F2112" s="662" t="s">
        <v>5106</v>
      </c>
      <c r="G2112" s="662" t="s">
        <v>5583</v>
      </c>
      <c r="H2112" s="662" t="s">
        <v>593</v>
      </c>
      <c r="I2112" s="662" t="s">
        <v>6480</v>
      </c>
      <c r="J2112" s="662" t="s">
        <v>5251</v>
      </c>
      <c r="K2112" s="662"/>
      <c r="L2112" s="663">
        <v>0</v>
      </c>
      <c r="M2112" s="663">
        <v>0</v>
      </c>
      <c r="N2112" s="662">
        <v>1</v>
      </c>
      <c r="O2112" s="745">
        <v>1</v>
      </c>
      <c r="P2112" s="663"/>
      <c r="Q2112" s="678"/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32</v>
      </c>
      <c r="B2113" s="662" t="s">
        <v>592</v>
      </c>
      <c r="C2113" s="662" t="s">
        <v>5111</v>
      </c>
      <c r="D2113" s="743" t="s">
        <v>7938</v>
      </c>
      <c r="E2113" s="744" t="s">
        <v>5125</v>
      </c>
      <c r="F2113" s="662" t="s">
        <v>5106</v>
      </c>
      <c r="G2113" s="662" t="s">
        <v>5583</v>
      </c>
      <c r="H2113" s="662" t="s">
        <v>593</v>
      </c>
      <c r="I2113" s="662" t="s">
        <v>2242</v>
      </c>
      <c r="J2113" s="662" t="s">
        <v>2243</v>
      </c>
      <c r="K2113" s="662" t="s">
        <v>2244</v>
      </c>
      <c r="L2113" s="663">
        <v>0</v>
      </c>
      <c r="M2113" s="663">
        <v>0</v>
      </c>
      <c r="N2113" s="662">
        <v>2</v>
      </c>
      <c r="O2113" s="745">
        <v>1.5</v>
      </c>
      <c r="P2113" s="663">
        <v>0</v>
      </c>
      <c r="Q2113" s="678"/>
      <c r="R2113" s="662">
        <v>1</v>
      </c>
      <c r="S2113" s="678">
        <v>0.5</v>
      </c>
      <c r="T2113" s="745">
        <v>0.5</v>
      </c>
      <c r="U2113" s="701">
        <v>0.33333333333333331</v>
      </c>
    </row>
    <row r="2114" spans="1:21" ht="14.4" customHeight="1" x14ac:dyDescent="0.3">
      <c r="A2114" s="661">
        <v>32</v>
      </c>
      <c r="B2114" s="662" t="s">
        <v>592</v>
      </c>
      <c r="C2114" s="662" t="s">
        <v>5111</v>
      </c>
      <c r="D2114" s="743" t="s">
        <v>7938</v>
      </c>
      <c r="E2114" s="744" t="s">
        <v>5125</v>
      </c>
      <c r="F2114" s="662" t="s">
        <v>5106</v>
      </c>
      <c r="G2114" s="662" t="s">
        <v>5583</v>
      </c>
      <c r="H2114" s="662" t="s">
        <v>593</v>
      </c>
      <c r="I2114" s="662" t="s">
        <v>6481</v>
      </c>
      <c r="J2114" s="662" t="s">
        <v>6037</v>
      </c>
      <c r="K2114" s="662" t="s">
        <v>2244</v>
      </c>
      <c r="L2114" s="663">
        <v>0</v>
      </c>
      <c r="M2114" s="663">
        <v>0</v>
      </c>
      <c r="N2114" s="662">
        <v>1</v>
      </c>
      <c r="O2114" s="745">
        <v>1</v>
      </c>
      <c r="P2114" s="663">
        <v>0</v>
      </c>
      <c r="Q2114" s="678"/>
      <c r="R2114" s="662">
        <v>1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32</v>
      </c>
      <c r="B2115" s="662" t="s">
        <v>592</v>
      </c>
      <c r="C2115" s="662" t="s">
        <v>5111</v>
      </c>
      <c r="D2115" s="743" t="s">
        <v>7938</v>
      </c>
      <c r="E2115" s="744" t="s">
        <v>5125</v>
      </c>
      <c r="F2115" s="662" t="s">
        <v>5106</v>
      </c>
      <c r="G2115" s="662" t="s">
        <v>5381</v>
      </c>
      <c r="H2115" s="662" t="s">
        <v>2438</v>
      </c>
      <c r="I2115" s="662" t="s">
        <v>3203</v>
      </c>
      <c r="J2115" s="662" t="s">
        <v>5055</v>
      </c>
      <c r="K2115" s="662" t="s">
        <v>5056</v>
      </c>
      <c r="L2115" s="663">
        <v>10386.950000000001</v>
      </c>
      <c r="M2115" s="663">
        <v>51934.75</v>
      </c>
      <c r="N2115" s="662">
        <v>5</v>
      </c>
      <c r="O2115" s="745">
        <v>2.5</v>
      </c>
      <c r="P2115" s="663">
        <v>51934.75</v>
      </c>
      <c r="Q2115" s="678">
        <v>1</v>
      </c>
      <c r="R2115" s="662">
        <v>5</v>
      </c>
      <c r="S2115" s="678">
        <v>1</v>
      </c>
      <c r="T2115" s="745">
        <v>2.5</v>
      </c>
      <c r="U2115" s="701">
        <v>1</v>
      </c>
    </row>
    <row r="2116" spans="1:21" ht="14.4" customHeight="1" x14ac:dyDescent="0.3">
      <c r="A2116" s="661">
        <v>32</v>
      </c>
      <c r="B2116" s="662" t="s">
        <v>592</v>
      </c>
      <c r="C2116" s="662" t="s">
        <v>5111</v>
      </c>
      <c r="D2116" s="743" t="s">
        <v>7938</v>
      </c>
      <c r="E2116" s="744" t="s">
        <v>5125</v>
      </c>
      <c r="F2116" s="662" t="s">
        <v>5106</v>
      </c>
      <c r="G2116" s="662" t="s">
        <v>5335</v>
      </c>
      <c r="H2116" s="662" t="s">
        <v>2438</v>
      </c>
      <c r="I2116" s="662" t="s">
        <v>2562</v>
      </c>
      <c r="J2116" s="662" t="s">
        <v>2563</v>
      </c>
      <c r="K2116" s="662" t="s">
        <v>2564</v>
      </c>
      <c r="L2116" s="663">
        <v>53.57</v>
      </c>
      <c r="M2116" s="663">
        <v>53.57</v>
      </c>
      <c r="N2116" s="662">
        <v>1</v>
      </c>
      <c r="O2116" s="745">
        <v>1</v>
      </c>
      <c r="P2116" s="663">
        <v>53.57</v>
      </c>
      <c r="Q2116" s="678">
        <v>1</v>
      </c>
      <c r="R2116" s="662">
        <v>1</v>
      </c>
      <c r="S2116" s="678">
        <v>1</v>
      </c>
      <c r="T2116" s="745">
        <v>1</v>
      </c>
      <c r="U2116" s="701">
        <v>1</v>
      </c>
    </row>
    <row r="2117" spans="1:21" ht="14.4" customHeight="1" x14ac:dyDescent="0.3">
      <c r="A2117" s="661">
        <v>32</v>
      </c>
      <c r="B2117" s="662" t="s">
        <v>592</v>
      </c>
      <c r="C2117" s="662" t="s">
        <v>5111</v>
      </c>
      <c r="D2117" s="743" t="s">
        <v>7938</v>
      </c>
      <c r="E2117" s="744" t="s">
        <v>5125</v>
      </c>
      <c r="F2117" s="662" t="s">
        <v>5106</v>
      </c>
      <c r="G2117" s="662" t="s">
        <v>6482</v>
      </c>
      <c r="H2117" s="662" t="s">
        <v>593</v>
      </c>
      <c r="I2117" s="662" t="s">
        <v>6483</v>
      </c>
      <c r="J2117" s="662" t="s">
        <v>6484</v>
      </c>
      <c r="K2117" s="662" t="s">
        <v>6485</v>
      </c>
      <c r="L2117" s="663">
        <v>7464.05</v>
      </c>
      <c r="M2117" s="663">
        <v>7464.05</v>
      </c>
      <c r="N2117" s="662">
        <v>1</v>
      </c>
      <c r="O2117" s="745">
        <v>0.5</v>
      </c>
      <c r="P2117" s="663">
        <v>7464.05</v>
      </c>
      <c r="Q2117" s="678">
        <v>1</v>
      </c>
      <c r="R2117" s="662">
        <v>1</v>
      </c>
      <c r="S2117" s="678">
        <v>1</v>
      </c>
      <c r="T2117" s="745">
        <v>0.5</v>
      </c>
      <c r="U2117" s="701">
        <v>1</v>
      </c>
    </row>
    <row r="2118" spans="1:21" ht="14.4" customHeight="1" x14ac:dyDescent="0.3">
      <c r="A2118" s="661">
        <v>32</v>
      </c>
      <c r="B2118" s="662" t="s">
        <v>592</v>
      </c>
      <c r="C2118" s="662" t="s">
        <v>5111</v>
      </c>
      <c r="D2118" s="743" t="s">
        <v>7938</v>
      </c>
      <c r="E2118" s="744" t="s">
        <v>5126</v>
      </c>
      <c r="F2118" s="662" t="s">
        <v>5106</v>
      </c>
      <c r="G2118" s="662" t="s">
        <v>5765</v>
      </c>
      <c r="H2118" s="662" t="s">
        <v>593</v>
      </c>
      <c r="I2118" s="662" t="s">
        <v>5766</v>
      </c>
      <c r="J2118" s="662" t="s">
        <v>5767</v>
      </c>
      <c r="K2118" s="662" t="s">
        <v>5089</v>
      </c>
      <c r="L2118" s="663">
        <v>96.84</v>
      </c>
      <c r="M2118" s="663">
        <v>193.68</v>
      </c>
      <c r="N2118" s="662">
        <v>2</v>
      </c>
      <c r="O2118" s="745">
        <v>1.5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32</v>
      </c>
      <c r="B2119" s="662" t="s">
        <v>592</v>
      </c>
      <c r="C2119" s="662" t="s">
        <v>5111</v>
      </c>
      <c r="D2119" s="743" t="s">
        <v>7938</v>
      </c>
      <c r="E2119" s="744" t="s">
        <v>5126</v>
      </c>
      <c r="F2119" s="662" t="s">
        <v>5106</v>
      </c>
      <c r="G2119" s="662" t="s">
        <v>5184</v>
      </c>
      <c r="H2119" s="662" t="s">
        <v>593</v>
      </c>
      <c r="I2119" s="662" t="s">
        <v>925</v>
      </c>
      <c r="J2119" s="662" t="s">
        <v>922</v>
      </c>
      <c r="K2119" s="662" t="s">
        <v>6050</v>
      </c>
      <c r="L2119" s="663">
        <v>0</v>
      </c>
      <c r="M2119" s="663">
        <v>0</v>
      </c>
      <c r="N2119" s="662">
        <v>1</v>
      </c>
      <c r="O2119" s="745">
        <v>0.5</v>
      </c>
      <c r="P2119" s="663">
        <v>0</v>
      </c>
      <c r="Q2119" s="678"/>
      <c r="R2119" s="662">
        <v>1</v>
      </c>
      <c r="S2119" s="678">
        <v>1</v>
      </c>
      <c r="T2119" s="745">
        <v>0.5</v>
      </c>
      <c r="U2119" s="701">
        <v>1</v>
      </c>
    </row>
    <row r="2120" spans="1:21" ht="14.4" customHeight="1" x14ac:dyDescent="0.3">
      <c r="A2120" s="661">
        <v>32</v>
      </c>
      <c r="B2120" s="662" t="s">
        <v>592</v>
      </c>
      <c r="C2120" s="662" t="s">
        <v>5111</v>
      </c>
      <c r="D2120" s="743" t="s">
        <v>7938</v>
      </c>
      <c r="E2120" s="744" t="s">
        <v>5126</v>
      </c>
      <c r="F2120" s="662" t="s">
        <v>5106</v>
      </c>
      <c r="G2120" s="662" t="s">
        <v>5151</v>
      </c>
      <c r="H2120" s="662" t="s">
        <v>593</v>
      </c>
      <c r="I2120" s="662" t="s">
        <v>1618</v>
      </c>
      <c r="J2120" s="662" t="s">
        <v>1619</v>
      </c>
      <c r="K2120" s="662" t="s">
        <v>1577</v>
      </c>
      <c r="L2120" s="663">
        <v>263.26</v>
      </c>
      <c r="M2120" s="663">
        <v>1579.56</v>
      </c>
      <c r="N2120" s="662">
        <v>6</v>
      </c>
      <c r="O2120" s="745">
        <v>2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32</v>
      </c>
      <c r="B2121" s="662" t="s">
        <v>592</v>
      </c>
      <c r="C2121" s="662" t="s">
        <v>5111</v>
      </c>
      <c r="D2121" s="743" t="s">
        <v>7938</v>
      </c>
      <c r="E2121" s="744" t="s">
        <v>5126</v>
      </c>
      <c r="F2121" s="662" t="s">
        <v>5106</v>
      </c>
      <c r="G2121" s="662" t="s">
        <v>5151</v>
      </c>
      <c r="H2121" s="662" t="s">
        <v>593</v>
      </c>
      <c r="I2121" s="662" t="s">
        <v>1699</v>
      </c>
      <c r="J2121" s="662" t="s">
        <v>1700</v>
      </c>
      <c r="K2121" s="662" t="s">
        <v>5152</v>
      </c>
      <c r="L2121" s="663">
        <v>1295.6400000000001</v>
      </c>
      <c r="M2121" s="663">
        <v>12956.400000000001</v>
      </c>
      <c r="N2121" s="662">
        <v>10</v>
      </c>
      <c r="O2121" s="745">
        <v>5.5</v>
      </c>
      <c r="P2121" s="663">
        <v>10365.120000000001</v>
      </c>
      <c r="Q2121" s="678">
        <v>0.79999999999999993</v>
      </c>
      <c r="R2121" s="662">
        <v>8</v>
      </c>
      <c r="S2121" s="678">
        <v>0.8</v>
      </c>
      <c r="T2121" s="745">
        <v>4.5</v>
      </c>
      <c r="U2121" s="701">
        <v>0.81818181818181823</v>
      </c>
    </row>
    <row r="2122" spans="1:21" ht="14.4" customHeight="1" x14ac:dyDescent="0.3">
      <c r="A2122" s="661">
        <v>32</v>
      </c>
      <c r="B2122" s="662" t="s">
        <v>592</v>
      </c>
      <c r="C2122" s="662" t="s">
        <v>5111</v>
      </c>
      <c r="D2122" s="743" t="s">
        <v>7938</v>
      </c>
      <c r="E2122" s="744" t="s">
        <v>5126</v>
      </c>
      <c r="F2122" s="662" t="s">
        <v>5106</v>
      </c>
      <c r="G2122" s="662" t="s">
        <v>5151</v>
      </c>
      <c r="H2122" s="662" t="s">
        <v>593</v>
      </c>
      <c r="I2122" s="662" t="s">
        <v>6486</v>
      </c>
      <c r="J2122" s="662" t="s">
        <v>6487</v>
      </c>
      <c r="K2122" s="662" t="s">
        <v>6488</v>
      </c>
      <c r="L2122" s="663">
        <v>1295.6400000000001</v>
      </c>
      <c r="M2122" s="663">
        <v>2591.2800000000002</v>
      </c>
      <c r="N2122" s="662">
        <v>2</v>
      </c>
      <c r="O2122" s="745">
        <v>1.5</v>
      </c>
      <c r="P2122" s="663"/>
      <c r="Q2122" s="678">
        <v>0</v>
      </c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32</v>
      </c>
      <c r="B2123" s="662" t="s">
        <v>592</v>
      </c>
      <c r="C2123" s="662" t="s">
        <v>5111</v>
      </c>
      <c r="D2123" s="743" t="s">
        <v>7938</v>
      </c>
      <c r="E2123" s="744" t="s">
        <v>5126</v>
      </c>
      <c r="F2123" s="662" t="s">
        <v>5106</v>
      </c>
      <c r="G2123" s="662" t="s">
        <v>5151</v>
      </c>
      <c r="H2123" s="662" t="s">
        <v>593</v>
      </c>
      <c r="I2123" s="662" t="s">
        <v>6364</v>
      </c>
      <c r="J2123" s="662" t="s">
        <v>1510</v>
      </c>
      <c r="K2123" s="662" t="s">
        <v>6365</v>
      </c>
      <c r="L2123" s="663">
        <v>172.02</v>
      </c>
      <c r="M2123" s="663">
        <v>172.02</v>
      </c>
      <c r="N2123" s="662">
        <v>1</v>
      </c>
      <c r="O2123" s="745">
        <v>1</v>
      </c>
      <c r="P2123" s="663">
        <v>172.02</v>
      </c>
      <c r="Q2123" s="678">
        <v>1</v>
      </c>
      <c r="R2123" s="662">
        <v>1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32</v>
      </c>
      <c r="B2124" s="662" t="s">
        <v>592</v>
      </c>
      <c r="C2124" s="662" t="s">
        <v>5111</v>
      </c>
      <c r="D2124" s="743" t="s">
        <v>7938</v>
      </c>
      <c r="E2124" s="744" t="s">
        <v>5126</v>
      </c>
      <c r="F2124" s="662" t="s">
        <v>5106</v>
      </c>
      <c r="G2124" s="662" t="s">
        <v>5151</v>
      </c>
      <c r="H2124" s="662" t="s">
        <v>593</v>
      </c>
      <c r="I2124" s="662" t="s">
        <v>5492</v>
      </c>
      <c r="J2124" s="662" t="s">
        <v>1474</v>
      </c>
      <c r="K2124" s="662" t="s">
        <v>1475</v>
      </c>
      <c r="L2124" s="663">
        <v>462.73</v>
      </c>
      <c r="M2124" s="663">
        <v>462.73</v>
      </c>
      <c r="N2124" s="662">
        <v>1</v>
      </c>
      <c r="O2124" s="745">
        <v>1</v>
      </c>
      <c r="P2124" s="663">
        <v>462.73</v>
      </c>
      <c r="Q2124" s="678">
        <v>1</v>
      </c>
      <c r="R2124" s="662">
        <v>1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32</v>
      </c>
      <c r="B2125" s="662" t="s">
        <v>592</v>
      </c>
      <c r="C2125" s="662" t="s">
        <v>5111</v>
      </c>
      <c r="D2125" s="743" t="s">
        <v>7938</v>
      </c>
      <c r="E2125" s="744" t="s">
        <v>5126</v>
      </c>
      <c r="F2125" s="662" t="s">
        <v>5106</v>
      </c>
      <c r="G2125" s="662" t="s">
        <v>5151</v>
      </c>
      <c r="H2125" s="662" t="s">
        <v>593</v>
      </c>
      <c r="I2125" s="662" t="s">
        <v>5343</v>
      </c>
      <c r="J2125" s="662" t="s">
        <v>1474</v>
      </c>
      <c r="K2125" s="662" t="s">
        <v>5154</v>
      </c>
      <c r="L2125" s="663">
        <v>0</v>
      </c>
      <c r="M2125" s="663">
        <v>0</v>
      </c>
      <c r="N2125" s="662">
        <v>1</v>
      </c>
      <c r="O2125" s="745">
        <v>1</v>
      </c>
      <c r="P2125" s="663">
        <v>0</v>
      </c>
      <c r="Q2125" s="678"/>
      <c r="R2125" s="662">
        <v>1</v>
      </c>
      <c r="S2125" s="678">
        <v>1</v>
      </c>
      <c r="T2125" s="745">
        <v>1</v>
      </c>
      <c r="U2125" s="701">
        <v>1</v>
      </c>
    </row>
    <row r="2126" spans="1:21" ht="14.4" customHeight="1" x14ac:dyDescent="0.3">
      <c r="A2126" s="661">
        <v>32</v>
      </c>
      <c r="B2126" s="662" t="s">
        <v>592</v>
      </c>
      <c r="C2126" s="662" t="s">
        <v>5111</v>
      </c>
      <c r="D2126" s="743" t="s">
        <v>7938</v>
      </c>
      <c r="E2126" s="744" t="s">
        <v>5126</v>
      </c>
      <c r="F2126" s="662" t="s">
        <v>5106</v>
      </c>
      <c r="G2126" s="662" t="s">
        <v>5191</v>
      </c>
      <c r="H2126" s="662" t="s">
        <v>593</v>
      </c>
      <c r="I2126" s="662" t="s">
        <v>5192</v>
      </c>
      <c r="J2126" s="662" t="s">
        <v>5193</v>
      </c>
      <c r="K2126" s="662" t="s">
        <v>5194</v>
      </c>
      <c r="L2126" s="663">
        <v>0</v>
      </c>
      <c r="M2126" s="663">
        <v>0</v>
      </c>
      <c r="N2126" s="662">
        <v>1</v>
      </c>
      <c r="O2126" s="745">
        <v>0.5</v>
      </c>
      <c r="P2126" s="663">
        <v>0</v>
      </c>
      <c r="Q2126" s="678"/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32</v>
      </c>
      <c r="B2127" s="662" t="s">
        <v>592</v>
      </c>
      <c r="C2127" s="662" t="s">
        <v>5111</v>
      </c>
      <c r="D2127" s="743" t="s">
        <v>7938</v>
      </c>
      <c r="E2127" s="744" t="s">
        <v>5126</v>
      </c>
      <c r="F2127" s="662" t="s">
        <v>5106</v>
      </c>
      <c r="G2127" s="662" t="s">
        <v>5155</v>
      </c>
      <c r="H2127" s="662" t="s">
        <v>593</v>
      </c>
      <c r="I2127" s="662" t="s">
        <v>5768</v>
      </c>
      <c r="J2127" s="662" t="s">
        <v>5412</v>
      </c>
      <c r="K2127" s="662" t="s">
        <v>3770</v>
      </c>
      <c r="L2127" s="663">
        <v>85.71</v>
      </c>
      <c r="M2127" s="663">
        <v>85.71</v>
      </c>
      <c r="N2127" s="662">
        <v>1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32</v>
      </c>
      <c r="B2128" s="662" t="s">
        <v>592</v>
      </c>
      <c r="C2128" s="662" t="s">
        <v>5111</v>
      </c>
      <c r="D2128" s="743" t="s">
        <v>7938</v>
      </c>
      <c r="E2128" s="744" t="s">
        <v>5126</v>
      </c>
      <c r="F2128" s="662" t="s">
        <v>5106</v>
      </c>
      <c r="G2128" s="662" t="s">
        <v>5155</v>
      </c>
      <c r="H2128" s="662" t="s">
        <v>593</v>
      </c>
      <c r="I2128" s="662" t="s">
        <v>5344</v>
      </c>
      <c r="J2128" s="662" t="s">
        <v>5197</v>
      </c>
      <c r="K2128" s="662" t="s">
        <v>3770</v>
      </c>
      <c r="L2128" s="663">
        <v>0</v>
      </c>
      <c r="M2128" s="663">
        <v>0</v>
      </c>
      <c r="N2128" s="662">
        <v>5</v>
      </c>
      <c r="O2128" s="745">
        <v>3.5</v>
      </c>
      <c r="P2128" s="663">
        <v>0</v>
      </c>
      <c r="Q2128" s="678"/>
      <c r="R2128" s="662">
        <v>2</v>
      </c>
      <c r="S2128" s="678">
        <v>0.4</v>
      </c>
      <c r="T2128" s="745">
        <v>1.5</v>
      </c>
      <c r="U2128" s="701">
        <v>0.42857142857142855</v>
      </c>
    </row>
    <row r="2129" spans="1:21" ht="14.4" customHeight="1" x14ac:dyDescent="0.3">
      <c r="A2129" s="661">
        <v>32</v>
      </c>
      <c r="B2129" s="662" t="s">
        <v>592</v>
      </c>
      <c r="C2129" s="662" t="s">
        <v>5111</v>
      </c>
      <c r="D2129" s="743" t="s">
        <v>7938</v>
      </c>
      <c r="E2129" s="744" t="s">
        <v>5126</v>
      </c>
      <c r="F2129" s="662" t="s">
        <v>5106</v>
      </c>
      <c r="G2129" s="662" t="s">
        <v>5155</v>
      </c>
      <c r="H2129" s="662" t="s">
        <v>593</v>
      </c>
      <c r="I2129" s="662" t="s">
        <v>720</v>
      </c>
      <c r="J2129" s="662" t="s">
        <v>721</v>
      </c>
      <c r="K2129" s="662" t="s">
        <v>5156</v>
      </c>
      <c r="L2129" s="663">
        <v>40.58</v>
      </c>
      <c r="M2129" s="663">
        <v>284.05999999999995</v>
      </c>
      <c r="N2129" s="662">
        <v>7</v>
      </c>
      <c r="O2129" s="745">
        <v>5</v>
      </c>
      <c r="P2129" s="663">
        <v>202.89999999999998</v>
      </c>
      <c r="Q2129" s="678">
        <v>0.7142857142857143</v>
      </c>
      <c r="R2129" s="662">
        <v>5</v>
      </c>
      <c r="S2129" s="678">
        <v>0.7142857142857143</v>
      </c>
      <c r="T2129" s="745">
        <v>3</v>
      </c>
      <c r="U2129" s="701">
        <v>0.6</v>
      </c>
    </row>
    <row r="2130" spans="1:21" ht="14.4" customHeight="1" x14ac:dyDescent="0.3">
      <c r="A2130" s="661">
        <v>32</v>
      </c>
      <c r="B2130" s="662" t="s">
        <v>592</v>
      </c>
      <c r="C2130" s="662" t="s">
        <v>5111</v>
      </c>
      <c r="D2130" s="743" t="s">
        <v>7938</v>
      </c>
      <c r="E2130" s="744" t="s">
        <v>5126</v>
      </c>
      <c r="F2130" s="662" t="s">
        <v>5106</v>
      </c>
      <c r="G2130" s="662" t="s">
        <v>5155</v>
      </c>
      <c r="H2130" s="662" t="s">
        <v>593</v>
      </c>
      <c r="I2130" s="662" t="s">
        <v>720</v>
      </c>
      <c r="J2130" s="662" t="s">
        <v>721</v>
      </c>
      <c r="K2130" s="662" t="s">
        <v>5156</v>
      </c>
      <c r="L2130" s="663">
        <v>65.28</v>
      </c>
      <c r="M2130" s="663">
        <v>261.12</v>
      </c>
      <c r="N2130" s="662">
        <v>4</v>
      </c>
      <c r="O2130" s="745">
        <v>2</v>
      </c>
      <c r="P2130" s="663">
        <v>195.84</v>
      </c>
      <c r="Q2130" s="678">
        <v>0.75</v>
      </c>
      <c r="R2130" s="662">
        <v>3</v>
      </c>
      <c r="S2130" s="678">
        <v>0.75</v>
      </c>
      <c r="T2130" s="745">
        <v>1.5</v>
      </c>
      <c r="U2130" s="701">
        <v>0.75</v>
      </c>
    </row>
    <row r="2131" spans="1:21" ht="14.4" customHeight="1" x14ac:dyDescent="0.3">
      <c r="A2131" s="661">
        <v>32</v>
      </c>
      <c r="B2131" s="662" t="s">
        <v>592</v>
      </c>
      <c r="C2131" s="662" t="s">
        <v>5111</v>
      </c>
      <c r="D2131" s="743" t="s">
        <v>7938</v>
      </c>
      <c r="E2131" s="744" t="s">
        <v>5126</v>
      </c>
      <c r="F2131" s="662" t="s">
        <v>5106</v>
      </c>
      <c r="G2131" s="662" t="s">
        <v>5155</v>
      </c>
      <c r="H2131" s="662" t="s">
        <v>593</v>
      </c>
      <c r="I2131" s="662" t="s">
        <v>5195</v>
      </c>
      <c r="J2131" s="662" t="s">
        <v>721</v>
      </c>
      <c r="K2131" s="662" t="s">
        <v>5196</v>
      </c>
      <c r="L2131" s="663">
        <v>0</v>
      </c>
      <c r="M2131" s="663">
        <v>0</v>
      </c>
      <c r="N2131" s="662">
        <v>5</v>
      </c>
      <c r="O2131" s="745">
        <v>3.5</v>
      </c>
      <c r="P2131" s="663">
        <v>0</v>
      </c>
      <c r="Q2131" s="678"/>
      <c r="R2131" s="662">
        <v>4</v>
      </c>
      <c r="S2131" s="678">
        <v>0.8</v>
      </c>
      <c r="T2131" s="745">
        <v>2.5</v>
      </c>
      <c r="U2131" s="701">
        <v>0.7142857142857143</v>
      </c>
    </row>
    <row r="2132" spans="1:21" ht="14.4" customHeight="1" x14ac:dyDescent="0.3">
      <c r="A2132" s="661">
        <v>32</v>
      </c>
      <c r="B2132" s="662" t="s">
        <v>592</v>
      </c>
      <c r="C2132" s="662" t="s">
        <v>5111</v>
      </c>
      <c r="D2132" s="743" t="s">
        <v>7938</v>
      </c>
      <c r="E2132" s="744" t="s">
        <v>5126</v>
      </c>
      <c r="F2132" s="662" t="s">
        <v>5106</v>
      </c>
      <c r="G2132" s="662" t="s">
        <v>5155</v>
      </c>
      <c r="H2132" s="662" t="s">
        <v>593</v>
      </c>
      <c r="I2132" s="662" t="s">
        <v>5195</v>
      </c>
      <c r="J2132" s="662" t="s">
        <v>721</v>
      </c>
      <c r="K2132" s="662" t="s">
        <v>5196</v>
      </c>
      <c r="L2132" s="663">
        <v>135.25</v>
      </c>
      <c r="M2132" s="663">
        <v>676.25</v>
      </c>
      <c r="N2132" s="662">
        <v>5</v>
      </c>
      <c r="O2132" s="745">
        <v>4</v>
      </c>
      <c r="P2132" s="663">
        <v>270.5</v>
      </c>
      <c r="Q2132" s="678">
        <v>0.4</v>
      </c>
      <c r="R2132" s="662">
        <v>2</v>
      </c>
      <c r="S2132" s="678">
        <v>0.4</v>
      </c>
      <c r="T2132" s="745">
        <v>1</v>
      </c>
      <c r="U2132" s="701">
        <v>0.25</v>
      </c>
    </row>
    <row r="2133" spans="1:21" ht="14.4" customHeight="1" x14ac:dyDescent="0.3">
      <c r="A2133" s="661">
        <v>32</v>
      </c>
      <c r="B2133" s="662" t="s">
        <v>592</v>
      </c>
      <c r="C2133" s="662" t="s">
        <v>5111</v>
      </c>
      <c r="D2133" s="743" t="s">
        <v>7938</v>
      </c>
      <c r="E2133" s="744" t="s">
        <v>5126</v>
      </c>
      <c r="F2133" s="662" t="s">
        <v>5106</v>
      </c>
      <c r="G2133" s="662" t="s">
        <v>5155</v>
      </c>
      <c r="H2133" s="662" t="s">
        <v>593</v>
      </c>
      <c r="I2133" s="662" t="s">
        <v>740</v>
      </c>
      <c r="J2133" s="662" t="s">
        <v>5197</v>
      </c>
      <c r="K2133" s="662" t="s">
        <v>1361</v>
      </c>
      <c r="L2133" s="663">
        <v>36.270000000000003</v>
      </c>
      <c r="M2133" s="663">
        <v>181.35000000000002</v>
      </c>
      <c r="N2133" s="662">
        <v>5</v>
      </c>
      <c r="O2133" s="745">
        <v>4.5</v>
      </c>
      <c r="P2133" s="663">
        <v>72.540000000000006</v>
      </c>
      <c r="Q2133" s="678">
        <v>0.39999999999999997</v>
      </c>
      <c r="R2133" s="662">
        <v>2</v>
      </c>
      <c r="S2133" s="678">
        <v>0.4</v>
      </c>
      <c r="T2133" s="745">
        <v>1.5</v>
      </c>
      <c r="U2133" s="701">
        <v>0.33333333333333331</v>
      </c>
    </row>
    <row r="2134" spans="1:21" ht="14.4" customHeight="1" x14ac:dyDescent="0.3">
      <c r="A2134" s="661">
        <v>32</v>
      </c>
      <c r="B2134" s="662" t="s">
        <v>592</v>
      </c>
      <c r="C2134" s="662" t="s">
        <v>5111</v>
      </c>
      <c r="D2134" s="743" t="s">
        <v>7938</v>
      </c>
      <c r="E2134" s="744" t="s">
        <v>5126</v>
      </c>
      <c r="F2134" s="662" t="s">
        <v>5106</v>
      </c>
      <c r="G2134" s="662" t="s">
        <v>5155</v>
      </c>
      <c r="H2134" s="662" t="s">
        <v>593</v>
      </c>
      <c r="I2134" s="662" t="s">
        <v>740</v>
      </c>
      <c r="J2134" s="662" t="s">
        <v>5197</v>
      </c>
      <c r="K2134" s="662" t="s">
        <v>1361</v>
      </c>
      <c r="L2134" s="663">
        <v>42.85</v>
      </c>
      <c r="M2134" s="663">
        <v>171.4</v>
      </c>
      <c r="N2134" s="662">
        <v>4</v>
      </c>
      <c r="O2134" s="745">
        <v>3</v>
      </c>
      <c r="P2134" s="663">
        <v>85.7</v>
      </c>
      <c r="Q2134" s="678">
        <v>0.5</v>
      </c>
      <c r="R2134" s="662">
        <v>2</v>
      </c>
      <c r="S2134" s="678">
        <v>0.5</v>
      </c>
      <c r="T2134" s="745">
        <v>1.5</v>
      </c>
      <c r="U2134" s="701">
        <v>0.5</v>
      </c>
    </row>
    <row r="2135" spans="1:21" ht="14.4" customHeight="1" x14ac:dyDescent="0.3">
      <c r="A2135" s="661">
        <v>32</v>
      </c>
      <c r="B2135" s="662" t="s">
        <v>592</v>
      </c>
      <c r="C2135" s="662" t="s">
        <v>5111</v>
      </c>
      <c r="D2135" s="743" t="s">
        <v>7938</v>
      </c>
      <c r="E2135" s="744" t="s">
        <v>5126</v>
      </c>
      <c r="F2135" s="662" t="s">
        <v>5106</v>
      </c>
      <c r="G2135" s="662" t="s">
        <v>5155</v>
      </c>
      <c r="H2135" s="662" t="s">
        <v>593</v>
      </c>
      <c r="I2135" s="662" t="s">
        <v>5673</v>
      </c>
      <c r="J2135" s="662" t="s">
        <v>721</v>
      </c>
      <c r="K2135" s="662" t="s">
        <v>5674</v>
      </c>
      <c r="L2135" s="663">
        <v>121.75</v>
      </c>
      <c r="M2135" s="663">
        <v>121.75</v>
      </c>
      <c r="N2135" s="662">
        <v>1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32</v>
      </c>
      <c r="B2136" s="662" t="s">
        <v>592</v>
      </c>
      <c r="C2136" s="662" t="s">
        <v>5111</v>
      </c>
      <c r="D2136" s="743" t="s">
        <v>7938</v>
      </c>
      <c r="E2136" s="744" t="s">
        <v>5126</v>
      </c>
      <c r="F2136" s="662" t="s">
        <v>5106</v>
      </c>
      <c r="G2136" s="662" t="s">
        <v>6489</v>
      </c>
      <c r="H2136" s="662" t="s">
        <v>593</v>
      </c>
      <c r="I2136" s="662" t="s">
        <v>6490</v>
      </c>
      <c r="J2136" s="662" t="s">
        <v>6491</v>
      </c>
      <c r="K2136" s="662" t="s">
        <v>6492</v>
      </c>
      <c r="L2136" s="663">
        <v>683.09</v>
      </c>
      <c r="M2136" s="663">
        <v>1366.18</v>
      </c>
      <c r="N2136" s="662">
        <v>2</v>
      </c>
      <c r="O2136" s="745">
        <v>1</v>
      </c>
      <c r="P2136" s="663">
        <v>683.09</v>
      </c>
      <c r="Q2136" s="678">
        <v>0.5</v>
      </c>
      <c r="R2136" s="662">
        <v>1</v>
      </c>
      <c r="S2136" s="678">
        <v>0.5</v>
      </c>
      <c r="T2136" s="745">
        <v>0.5</v>
      </c>
      <c r="U2136" s="701">
        <v>0.5</v>
      </c>
    </row>
    <row r="2137" spans="1:21" ht="14.4" customHeight="1" x14ac:dyDescent="0.3">
      <c r="A2137" s="661">
        <v>32</v>
      </c>
      <c r="B2137" s="662" t="s">
        <v>592</v>
      </c>
      <c r="C2137" s="662" t="s">
        <v>5111</v>
      </c>
      <c r="D2137" s="743" t="s">
        <v>7938</v>
      </c>
      <c r="E2137" s="744" t="s">
        <v>5126</v>
      </c>
      <c r="F2137" s="662" t="s">
        <v>5106</v>
      </c>
      <c r="G2137" s="662" t="s">
        <v>5201</v>
      </c>
      <c r="H2137" s="662" t="s">
        <v>593</v>
      </c>
      <c r="I2137" s="662" t="s">
        <v>3588</v>
      </c>
      <c r="J2137" s="662" t="s">
        <v>1189</v>
      </c>
      <c r="K2137" s="662" t="s">
        <v>2735</v>
      </c>
      <c r="L2137" s="663">
        <v>62.18</v>
      </c>
      <c r="M2137" s="663">
        <v>124.36</v>
      </c>
      <c r="N2137" s="662">
        <v>2</v>
      </c>
      <c r="O2137" s="745">
        <v>1.5</v>
      </c>
      <c r="P2137" s="663">
        <v>124.36</v>
      </c>
      <c r="Q2137" s="678">
        <v>1</v>
      </c>
      <c r="R2137" s="662">
        <v>2</v>
      </c>
      <c r="S2137" s="678">
        <v>1</v>
      </c>
      <c r="T2137" s="745">
        <v>1.5</v>
      </c>
      <c r="U2137" s="701">
        <v>1</v>
      </c>
    </row>
    <row r="2138" spans="1:21" ht="14.4" customHeight="1" x14ac:dyDescent="0.3">
      <c r="A2138" s="661">
        <v>32</v>
      </c>
      <c r="B2138" s="662" t="s">
        <v>592</v>
      </c>
      <c r="C2138" s="662" t="s">
        <v>5111</v>
      </c>
      <c r="D2138" s="743" t="s">
        <v>7938</v>
      </c>
      <c r="E2138" s="744" t="s">
        <v>5126</v>
      </c>
      <c r="F2138" s="662" t="s">
        <v>5106</v>
      </c>
      <c r="G2138" s="662" t="s">
        <v>5201</v>
      </c>
      <c r="H2138" s="662" t="s">
        <v>593</v>
      </c>
      <c r="I2138" s="662" t="s">
        <v>5628</v>
      </c>
      <c r="J2138" s="662" t="s">
        <v>1182</v>
      </c>
      <c r="K2138" s="662" t="s">
        <v>1186</v>
      </c>
      <c r="L2138" s="663">
        <v>0</v>
      </c>
      <c r="M2138" s="663">
        <v>0</v>
      </c>
      <c r="N2138" s="662">
        <v>2</v>
      </c>
      <c r="O2138" s="745">
        <v>0.5</v>
      </c>
      <c r="P2138" s="663">
        <v>0</v>
      </c>
      <c r="Q2138" s="678"/>
      <c r="R2138" s="662">
        <v>2</v>
      </c>
      <c r="S2138" s="678">
        <v>1</v>
      </c>
      <c r="T2138" s="745">
        <v>0.5</v>
      </c>
      <c r="U2138" s="701">
        <v>1</v>
      </c>
    </row>
    <row r="2139" spans="1:21" ht="14.4" customHeight="1" x14ac:dyDescent="0.3">
      <c r="A2139" s="661">
        <v>32</v>
      </c>
      <c r="B2139" s="662" t="s">
        <v>592</v>
      </c>
      <c r="C2139" s="662" t="s">
        <v>5111</v>
      </c>
      <c r="D2139" s="743" t="s">
        <v>7938</v>
      </c>
      <c r="E2139" s="744" t="s">
        <v>5126</v>
      </c>
      <c r="F2139" s="662" t="s">
        <v>5106</v>
      </c>
      <c r="G2139" s="662" t="s">
        <v>5201</v>
      </c>
      <c r="H2139" s="662" t="s">
        <v>593</v>
      </c>
      <c r="I2139" s="662" t="s">
        <v>1185</v>
      </c>
      <c r="J2139" s="662" t="s">
        <v>1182</v>
      </c>
      <c r="K2139" s="662" t="s">
        <v>1186</v>
      </c>
      <c r="L2139" s="663">
        <v>31.09</v>
      </c>
      <c r="M2139" s="663">
        <v>31.09</v>
      </c>
      <c r="N2139" s="662">
        <v>1</v>
      </c>
      <c r="O2139" s="745">
        <v>1</v>
      </c>
      <c r="P2139" s="663">
        <v>31.09</v>
      </c>
      <c r="Q2139" s="678">
        <v>1</v>
      </c>
      <c r="R2139" s="662">
        <v>1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32</v>
      </c>
      <c r="B2140" s="662" t="s">
        <v>592</v>
      </c>
      <c r="C2140" s="662" t="s">
        <v>5111</v>
      </c>
      <c r="D2140" s="743" t="s">
        <v>7938</v>
      </c>
      <c r="E2140" s="744" t="s">
        <v>5126</v>
      </c>
      <c r="F2140" s="662" t="s">
        <v>5106</v>
      </c>
      <c r="G2140" s="662" t="s">
        <v>5201</v>
      </c>
      <c r="H2140" s="662" t="s">
        <v>593</v>
      </c>
      <c r="I2140" s="662" t="s">
        <v>6493</v>
      </c>
      <c r="J2140" s="662" t="s">
        <v>6494</v>
      </c>
      <c r="K2140" s="662" t="s">
        <v>1186</v>
      </c>
      <c r="L2140" s="663">
        <v>36.86</v>
      </c>
      <c r="M2140" s="663">
        <v>36.86</v>
      </c>
      <c r="N2140" s="662">
        <v>1</v>
      </c>
      <c r="O2140" s="745">
        <v>0.5</v>
      </c>
      <c r="P2140" s="663">
        <v>36.86</v>
      </c>
      <c r="Q2140" s="678">
        <v>1</v>
      </c>
      <c r="R2140" s="662">
        <v>1</v>
      </c>
      <c r="S2140" s="678">
        <v>1</v>
      </c>
      <c r="T2140" s="745">
        <v>0.5</v>
      </c>
      <c r="U2140" s="701">
        <v>1</v>
      </c>
    </row>
    <row r="2141" spans="1:21" ht="14.4" customHeight="1" x14ac:dyDescent="0.3">
      <c r="A2141" s="661">
        <v>32</v>
      </c>
      <c r="B2141" s="662" t="s">
        <v>592</v>
      </c>
      <c r="C2141" s="662" t="s">
        <v>5111</v>
      </c>
      <c r="D2141" s="743" t="s">
        <v>7938</v>
      </c>
      <c r="E2141" s="744" t="s">
        <v>5126</v>
      </c>
      <c r="F2141" s="662" t="s">
        <v>5106</v>
      </c>
      <c r="G2141" s="662" t="s">
        <v>5201</v>
      </c>
      <c r="H2141" s="662" t="s">
        <v>593</v>
      </c>
      <c r="I2141" s="662" t="s">
        <v>6493</v>
      </c>
      <c r="J2141" s="662" t="s">
        <v>6494</v>
      </c>
      <c r="K2141" s="662" t="s">
        <v>1186</v>
      </c>
      <c r="L2141" s="663">
        <v>58.27</v>
      </c>
      <c r="M2141" s="663">
        <v>58.27</v>
      </c>
      <c r="N2141" s="662">
        <v>1</v>
      </c>
      <c r="O2141" s="745">
        <v>0.5</v>
      </c>
      <c r="P2141" s="663">
        <v>58.27</v>
      </c>
      <c r="Q2141" s="678">
        <v>1</v>
      </c>
      <c r="R2141" s="662">
        <v>1</v>
      </c>
      <c r="S2141" s="678">
        <v>1</v>
      </c>
      <c r="T2141" s="745">
        <v>0.5</v>
      </c>
      <c r="U2141" s="701">
        <v>1</v>
      </c>
    </row>
    <row r="2142" spans="1:21" ht="14.4" customHeight="1" x14ac:dyDescent="0.3">
      <c r="A2142" s="661">
        <v>32</v>
      </c>
      <c r="B2142" s="662" t="s">
        <v>592</v>
      </c>
      <c r="C2142" s="662" t="s">
        <v>5111</v>
      </c>
      <c r="D2142" s="743" t="s">
        <v>7938</v>
      </c>
      <c r="E2142" s="744" t="s">
        <v>5126</v>
      </c>
      <c r="F2142" s="662" t="s">
        <v>5106</v>
      </c>
      <c r="G2142" s="662" t="s">
        <v>5201</v>
      </c>
      <c r="H2142" s="662" t="s">
        <v>593</v>
      </c>
      <c r="I2142" s="662" t="s">
        <v>5202</v>
      </c>
      <c r="J2142" s="662" t="s">
        <v>1182</v>
      </c>
      <c r="K2142" s="662" t="s">
        <v>5203</v>
      </c>
      <c r="L2142" s="663">
        <v>0</v>
      </c>
      <c r="M2142" s="663">
        <v>0</v>
      </c>
      <c r="N2142" s="662">
        <v>1</v>
      </c>
      <c r="O2142" s="745">
        <v>1</v>
      </c>
      <c r="P2142" s="663">
        <v>0</v>
      </c>
      <c r="Q2142" s="678"/>
      <c r="R2142" s="662">
        <v>1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32</v>
      </c>
      <c r="B2143" s="662" t="s">
        <v>592</v>
      </c>
      <c r="C2143" s="662" t="s">
        <v>5111</v>
      </c>
      <c r="D2143" s="743" t="s">
        <v>7938</v>
      </c>
      <c r="E2143" s="744" t="s">
        <v>5126</v>
      </c>
      <c r="F2143" s="662" t="s">
        <v>5106</v>
      </c>
      <c r="G2143" s="662" t="s">
        <v>5201</v>
      </c>
      <c r="H2143" s="662" t="s">
        <v>593</v>
      </c>
      <c r="I2143" s="662" t="s">
        <v>5587</v>
      </c>
      <c r="J2143" s="662" t="s">
        <v>1182</v>
      </c>
      <c r="K2143" s="662" t="s">
        <v>3405</v>
      </c>
      <c r="L2143" s="663">
        <v>0</v>
      </c>
      <c r="M2143" s="663">
        <v>0</v>
      </c>
      <c r="N2143" s="662">
        <v>1</v>
      </c>
      <c r="O2143" s="745">
        <v>0.5</v>
      </c>
      <c r="P2143" s="663">
        <v>0</v>
      </c>
      <c r="Q2143" s="678"/>
      <c r="R2143" s="662">
        <v>1</v>
      </c>
      <c r="S2143" s="678">
        <v>1</v>
      </c>
      <c r="T2143" s="745">
        <v>0.5</v>
      </c>
      <c r="U2143" s="701">
        <v>1</v>
      </c>
    </row>
    <row r="2144" spans="1:21" ht="14.4" customHeight="1" x14ac:dyDescent="0.3">
      <c r="A2144" s="661">
        <v>32</v>
      </c>
      <c r="B2144" s="662" t="s">
        <v>592</v>
      </c>
      <c r="C2144" s="662" t="s">
        <v>5111</v>
      </c>
      <c r="D2144" s="743" t="s">
        <v>7938</v>
      </c>
      <c r="E2144" s="744" t="s">
        <v>5126</v>
      </c>
      <c r="F2144" s="662" t="s">
        <v>5106</v>
      </c>
      <c r="G2144" s="662" t="s">
        <v>5201</v>
      </c>
      <c r="H2144" s="662" t="s">
        <v>593</v>
      </c>
      <c r="I2144" s="662" t="s">
        <v>6495</v>
      </c>
      <c r="J2144" s="662" t="s">
        <v>6496</v>
      </c>
      <c r="K2144" s="662" t="s">
        <v>1186</v>
      </c>
      <c r="L2144" s="663">
        <v>31.09</v>
      </c>
      <c r="M2144" s="663">
        <v>31.09</v>
      </c>
      <c r="N2144" s="662">
        <v>1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32</v>
      </c>
      <c r="B2145" s="662" t="s">
        <v>592</v>
      </c>
      <c r="C2145" s="662" t="s">
        <v>5111</v>
      </c>
      <c r="D2145" s="743" t="s">
        <v>7938</v>
      </c>
      <c r="E2145" s="744" t="s">
        <v>5126</v>
      </c>
      <c r="F2145" s="662" t="s">
        <v>5106</v>
      </c>
      <c r="G2145" s="662" t="s">
        <v>6497</v>
      </c>
      <c r="H2145" s="662" t="s">
        <v>593</v>
      </c>
      <c r="I2145" s="662" t="s">
        <v>6498</v>
      </c>
      <c r="J2145" s="662" t="s">
        <v>6499</v>
      </c>
      <c r="K2145" s="662" t="s">
        <v>6500</v>
      </c>
      <c r="L2145" s="663">
        <v>61.44</v>
      </c>
      <c r="M2145" s="663">
        <v>122.88</v>
      </c>
      <c r="N2145" s="662">
        <v>2</v>
      </c>
      <c r="O2145" s="745">
        <v>1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32</v>
      </c>
      <c r="B2146" s="662" t="s">
        <v>592</v>
      </c>
      <c r="C2146" s="662" t="s">
        <v>5111</v>
      </c>
      <c r="D2146" s="743" t="s">
        <v>7938</v>
      </c>
      <c r="E2146" s="744" t="s">
        <v>5126</v>
      </c>
      <c r="F2146" s="662" t="s">
        <v>5106</v>
      </c>
      <c r="G2146" s="662" t="s">
        <v>5157</v>
      </c>
      <c r="H2146" s="662" t="s">
        <v>2438</v>
      </c>
      <c r="I2146" s="662" t="s">
        <v>3061</v>
      </c>
      <c r="J2146" s="662" t="s">
        <v>2796</v>
      </c>
      <c r="K2146" s="662" t="s">
        <v>4879</v>
      </c>
      <c r="L2146" s="663">
        <v>150.04</v>
      </c>
      <c r="M2146" s="663">
        <v>750.2</v>
      </c>
      <c r="N2146" s="662">
        <v>5</v>
      </c>
      <c r="O2146" s="745">
        <v>2.5</v>
      </c>
      <c r="P2146" s="663">
        <v>750.2</v>
      </c>
      <c r="Q2146" s="678">
        <v>1</v>
      </c>
      <c r="R2146" s="662">
        <v>5</v>
      </c>
      <c r="S2146" s="678">
        <v>1</v>
      </c>
      <c r="T2146" s="745">
        <v>2.5</v>
      </c>
      <c r="U2146" s="701">
        <v>1</v>
      </c>
    </row>
    <row r="2147" spans="1:21" ht="14.4" customHeight="1" x14ac:dyDescent="0.3">
      <c r="A2147" s="661">
        <v>32</v>
      </c>
      <c r="B2147" s="662" t="s">
        <v>592</v>
      </c>
      <c r="C2147" s="662" t="s">
        <v>5111</v>
      </c>
      <c r="D2147" s="743" t="s">
        <v>7938</v>
      </c>
      <c r="E2147" s="744" t="s">
        <v>5126</v>
      </c>
      <c r="F2147" s="662" t="s">
        <v>5106</v>
      </c>
      <c r="G2147" s="662" t="s">
        <v>5157</v>
      </c>
      <c r="H2147" s="662" t="s">
        <v>2438</v>
      </c>
      <c r="I2147" s="662" t="s">
        <v>3061</v>
      </c>
      <c r="J2147" s="662" t="s">
        <v>2796</v>
      </c>
      <c r="K2147" s="662" t="s">
        <v>4879</v>
      </c>
      <c r="L2147" s="663">
        <v>154.36000000000001</v>
      </c>
      <c r="M2147" s="663">
        <v>4785.1600000000017</v>
      </c>
      <c r="N2147" s="662">
        <v>31</v>
      </c>
      <c r="O2147" s="745">
        <v>17</v>
      </c>
      <c r="P2147" s="663">
        <v>3550.2800000000011</v>
      </c>
      <c r="Q2147" s="678">
        <v>0.74193548387096775</v>
      </c>
      <c r="R2147" s="662">
        <v>23</v>
      </c>
      <c r="S2147" s="678">
        <v>0.74193548387096775</v>
      </c>
      <c r="T2147" s="745">
        <v>11.5</v>
      </c>
      <c r="U2147" s="701">
        <v>0.67647058823529416</v>
      </c>
    </row>
    <row r="2148" spans="1:21" ht="14.4" customHeight="1" x14ac:dyDescent="0.3">
      <c r="A2148" s="661">
        <v>32</v>
      </c>
      <c r="B2148" s="662" t="s">
        <v>592</v>
      </c>
      <c r="C2148" s="662" t="s">
        <v>5111</v>
      </c>
      <c r="D2148" s="743" t="s">
        <v>7938</v>
      </c>
      <c r="E2148" s="744" t="s">
        <v>5126</v>
      </c>
      <c r="F2148" s="662" t="s">
        <v>5106</v>
      </c>
      <c r="G2148" s="662" t="s">
        <v>5157</v>
      </c>
      <c r="H2148" s="662" t="s">
        <v>2438</v>
      </c>
      <c r="I2148" s="662" t="s">
        <v>2795</v>
      </c>
      <c r="J2148" s="662" t="s">
        <v>2796</v>
      </c>
      <c r="K2148" s="662" t="s">
        <v>4878</v>
      </c>
      <c r="L2148" s="663">
        <v>225.06</v>
      </c>
      <c r="M2148" s="663">
        <v>225.06</v>
      </c>
      <c r="N2148" s="662">
        <v>1</v>
      </c>
      <c r="O2148" s="745">
        <v>1</v>
      </c>
      <c r="P2148" s="663">
        <v>225.06</v>
      </c>
      <c r="Q2148" s="678">
        <v>1</v>
      </c>
      <c r="R2148" s="662">
        <v>1</v>
      </c>
      <c r="S2148" s="678">
        <v>1</v>
      </c>
      <c r="T2148" s="745">
        <v>1</v>
      </c>
      <c r="U2148" s="701">
        <v>1</v>
      </c>
    </row>
    <row r="2149" spans="1:21" ht="14.4" customHeight="1" x14ac:dyDescent="0.3">
      <c r="A2149" s="661">
        <v>32</v>
      </c>
      <c r="B2149" s="662" t="s">
        <v>592</v>
      </c>
      <c r="C2149" s="662" t="s">
        <v>5111</v>
      </c>
      <c r="D2149" s="743" t="s">
        <v>7938</v>
      </c>
      <c r="E2149" s="744" t="s">
        <v>5126</v>
      </c>
      <c r="F2149" s="662" t="s">
        <v>5106</v>
      </c>
      <c r="G2149" s="662" t="s">
        <v>5157</v>
      </c>
      <c r="H2149" s="662" t="s">
        <v>593</v>
      </c>
      <c r="I2149" s="662" t="s">
        <v>6501</v>
      </c>
      <c r="J2149" s="662" t="s">
        <v>2406</v>
      </c>
      <c r="K2149" s="662" t="s">
        <v>4879</v>
      </c>
      <c r="L2149" s="663">
        <v>0</v>
      </c>
      <c r="M2149" s="663">
        <v>0</v>
      </c>
      <c r="N2149" s="662">
        <v>2</v>
      </c>
      <c r="O2149" s="745">
        <v>0.5</v>
      </c>
      <c r="P2149" s="663">
        <v>0</v>
      </c>
      <c r="Q2149" s="678"/>
      <c r="R2149" s="662">
        <v>2</v>
      </c>
      <c r="S2149" s="678">
        <v>1</v>
      </c>
      <c r="T2149" s="745">
        <v>0.5</v>
      </c>
      <c r="U2149" s="701">
        <v>1</v>
      </c>
    </row>
    <row r="2150" spans="1:21" ht="14.4" customHeight="1" x14ac:dyDescent="0.3">
      <c r="A2150" s="661">
        <v>32</v>
      </c>
      <c r="B2150" s="662" t="s">
        <v>592</v>
      </c>
      <c r="C2150" s="662" t="s">
        <v>5111</v>
      </c>
      <c r="D2150" s="743" t="s">
        <v>7938</v>
      </c>
      <c r="E2150" s="744" t="s">
        <v>5126</v>
      </c>
      <c r="F2150" s="662" t="s">
        <v>5106</v>
      </c>
      <c r="G2150" s="662" t="s">
        <v>5787</v>
      </c>
      <c r="H2150" s="662" t="s">
        <v>2438</v>
      </c>
      <c r="I2150" s="662" t="s">
        <v>4265</v>
      </c>
      <c r="J2150" s="662" t="s">
        <v>4266</v>
      </c>
      <c r="K2150" s="662" t="s">
        <v>968</v>
      </c>
      <c r="L2150" s="663">
        <v>62.46</v>
      </c>
      <c r="M2150" s="663">
        <v>62.46</v>
      </c>
      <c r="N2150" s="662">
        <v>1</v>
      </c>
      <c r="O2150" s="745">
        <v>1</v>
      </c>
      <c r="P2150" s="663">
        <v>62.46</v>
      </c>
      <c r="Q2150" s="678">
        <v>1</v>
      </c>
      <c r="R2150" s="662">
        <v>1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32</v>
      </c>
      <c r="B2151" s="662" t="s">
        <v>592</v>
      </c>
      <c r="C2151" s="662" t="s">
        <v>5111</v>
      </c>
      <c r="D2151" s="743" t="s">
        <v>7938</v>
      </c>
      <c r="E2151" s="744" t="s">
        <v>5126</v>
      </c>
      <c r="F2151" s="662" t="s">
        <v>5106</v>
      </c>
      <c r="G2151" s="662" t="s">
        <v>6057</v>
      </c>
      <c r="H2151" s="662" t="s">
        <v>2438</v>
      </c>
      <c r="I2151" s="662" t="s">
        <v>3092</v>
      </c>
      <c r="J2151" s="662" t="s">
        <v>3093</v>
      </c>
      <c r="K2151" s="662" t="s">
        <v>3094</v>
      </c>
      <c r="L2151" s="663">
        <v>119.7</v>
      </c>
      <c r="M2151" s="663">
        <v>119.7</v>
      </c>
      <c r="N2151" s="662">
        <v>1</v>
      </c>
      <c r="O2151" s="745">
        <v>0.5</v>
      </c>
      <c r="P2151" s="663">
        <v>119.7</v>
      </c>
      <c r="Q2151" s="678">
        <v>1</v>
      </c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32</v>
      </c>
      <c r="B2152" s="662" t="s">
        <v>592</v>
      </c>
      <c r="C2152" s="662" t="s">
        <v>5111</v>
      </c>
      <c r="D2152" s="743" t="s">
        <v>7938</v>
      </c>
      <c r="E2152" s="744" t="s">
        <v>5126</v>
      </c>
      <c r="F2152" s="662" t="s">
        <v>5106</v>
      </c>
      <c r="G2152" s="662" t="s">
        <v>6057</v>
      </c>
      <c r="H2152" s="662" t="s">
        <v>2438</v>
      </c>
      <c r="I2152" s="662" t="s">
        <v>3092</v>
      </c>
      <c r="J2152" s="662" t="s">
        <v>3093</v>
      </c>
      <c r="K2152" s="662" t="s">
        <v>3094</v>
      </c>
      <c r="L2152" s="663">
        <v>70.540000000000006</v>
      </c>
      <c r="M2152" s="663">
        <v>70.540000000000006</v>
      </c>
      <c r="N2152" s="662">
        <v>1</v>
      </c>
      <c r="O2152" s="745">
        <v>1</v>
      </c>
      <c r="P2152" s="663">
        <v>70.540000000000006</v>
      </c>
      <c r="Q2152" s="678">
        <v>1</v>
      </c>
      <c r="R2152" s="662">
        <v>1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32</v>
      </c>
      <c r="B2153" s="662" t="s">
        <v>592</v>
      </c>
      <c r="C2153" s="662" t="s">
        <v>5111</v>
      </c>
      <c r="D2153" s="743" t="s">
        <v>7938</v>
      </c>
      <c r="E2153" s="744" t="s">
        <v>5126</v>
      </c>
      <c r="F2153" s="662" t="s">
        <v>5106</v>
      </c>
      <c r="G2153" s="662" t="s">
        <v>6502</v>
      </c>
      <c r="H2153" s="662" t="s">
        <v>593</v>
      </c>
      <c r="I2153" s="662" t="s">
        <v>3782</v>
      </c>
      <c r="J2153" s="662" t="s">
        <v>6503</v>
      </c>
      <c r="K2153" s="662" t="s">
        <v>6504</v>
      </c>
      <c r="L2153" s="663">
        <v>93.18</v>
      </c>
      <c r="M2153" s="663">
        <v>93.18</v>
      </c>
      <c r="N2153" s="662">
        <v>1</v>
      </c>
      <c r="O2153" s="745">
        <v>0.5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32</v>
      </c>
      <c r="B2154" s="662" t="s">
        <v>592</v>
      </c>
      <c r="C2154" s="662" t="s">
        <v>5111</v>
      </c>
      <c r="D2154" s="743" t="s">
        <v>7938</v>
      </c>
      <c r="E2154" s="744" t="s">
        <v>5126</v>
      </c>
      <c r="F2154" s="662" t="s">
        <v>5106</v>
      </c>
      <c r="G2154" s="662" t="s">
        <v>5588</v>
      </c>
      <c r="H2154" s="662" t="s">
        <v>2438</v>
      </c>
      <c r="I2154" s="662" t="s">
        <v>6505</v>
      </c>
      <c r="J2154" s="662" t="s">
        <v>6506</v>
      </c>
      <c r="K2154" s="662" t="s">
        <v>6507</v>
      </c>
      <c r="L2154" s="663">
        <v>86.5</v>
      </c>
      <c r="M2154" s="663">
        <v>173</v>
      </c>
      <c r="N2154" s="662">
        <v>2</v>
      </c>
      <c r="O2154" s="745">
        <v>0.5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32</v>
      </c>
      <c r="B2155" s="662" t="s">
        <v>592</v>
      </c>
      <c r="C2155" s="662" t="s">
        <v>5111</v>
      </c>
      <c r="D2155" s="743" t="s">
        <v>7938</v>
      </c>
      <c r="E2155" s="744" t="s">
        <v>5126</v>
      </c>
      <c r="F2155" s="662" t="s">
        <v>5106</v>
      </c>
      <c r="G2155" s="662" t="s">
        <v>6237</v>
      </c>
      <c r="H2155" s="662" t="s">
        <v>593</v>
      </c>
      <c r="I2155" s="662" t="s">
        <v>2959</v>
      </c>
      <c r="J2155" s="662" t="s">
        <v>2960</v>
      </c>
      <c r="K2155" s="662" t="s">
        <v>6370</v>
      </c>
      <c r="L2155" s="663">
        <v>64.12</v>
      </c>
      <c r="M2155" s="663">
        <v>64.12</v>
      </c>
      <c r="N2155" s="662">
        <v>1</v>
      </c>
      <c r="O2155" s="745">
        <v>1</v>
      </c>
      <c r="P2155" s="663">
        <v>64.12</v>
      </c>
      <c r="Q2155" s="678">
        <v>1</v>
      </c>
      <c r="R2155" s="662">
        <v>1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32</v>
      </c>
      <c r="B2156" s="662" t="s">
        <v>592</v>
      </c>
      <c r="C2156" s="662" t="s">
        <v>5111</v>
      </c>
      <c r="D2156" s="743" t="s">
        <v>7938</v>
      </c>
      <c r="E2156" s="744" t="s">
        <v>5126</v>
      </c>
      <c r="F2156" s="662" t="s">
        <v>5106</v>
      </c>
      <c r="G2156" s="662" t="s">
        <v>5523</v>
      </c>
      <c r="H2156" s="662" t="s">
        <v>2438</v>
      </c>
      <c r="I2156" s="662" t="s">
        <v>2518</v>
      </c>
      <c r="J2156" s="662" t="s">
        <v>2519</v>
      </c>
      <c r="K2156" s="662" t="s">
        <v>2520</v>
      </c>
      <c r="L2156" s="663">
        <v>65.540000000000006</v>
      </c>
      <c r="M2156" s="663">
        <v>65.540000000000006</v>
      </c>
      <c r="N2156" s="662">
        <v>1</v>
      </c>
      <c r="O2156" s="745">
        <v>0.5</v>
      </c>
      <c r="P2156" s="663">
        <v>65.540000000000006</v>
      </c>
      <c r="Q2156" s="678">
        <v>1</v>
      </c>
      <c r="R2156" s="662">
        <v>1</v>
      </c>
      <c r="S2156" s="678">
        <v>1</v>
      </c>
      <c r="T2156" s="745">
        <v>0.5</v>
      </c>
      <c r="U2156" s="701">
        <v>1</v>
      </c>
    </row>
    <row r="2157" spans="1:21" ht="14.4" customHeight="1" x14ac:dyDescent="0.3">
      <c r="A2157" s="661">
        <v>32</v>
      </c>
      <c r="B2157" s="662" t="s">
        <v>592</v>
      </c>
      <c r="C2157" s="662" t="s">
        <v>5111</v>
      </c>
      <c r="D2157" s="743" t="s">
        <v>7938</v>
      </c>
      <c r="E2157" s="744" t="s">
        <v>5126</v>
      </c>
      <c r="F2157" s="662" t="s">
        <v>5106</v>
      </c>
      <c r="G2157" s="662" t="s">
        <v>5630</v>
      </c>
      <c r="H2157" s="662" t="s">
        <v>2438</v>
      </c>
      <c r="I2157" s="662" t="s">
        <v>2511</v>
      </c>
      <c r="J2157" s="662" t="s">
        <v>2512</v>
      </c>
      <c r="K2157" s="662" t="s">
        <v>1270</v>
      </c>
      <c r="L2157" s="663">
        <v>35.11</v>
      </c>
      <c r="M2157" s="663">
        <v>35.11</v>
      </c>
      <c r="N2157" s="662">
        <v>1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32</v>
      </c>
      <c r="B2158" s="662" t="s">
        <v>592</v>
      </c>
      <c r="C2158" s="662" t="s">
        <v>5111</v>
      </c>
      <c r="D2158" s="743" t="s">
        <v>7938</v>
      </c>
      <c r="E2158" s="744" t="s">
        <v>5126</v>
      </c>
      <c r="F2158" s="662" t="s">
        <v>5106</v>
      </c>
      <c r="G2158" s="662" t="s">
        <v>5204</v>
      </c>
      <c r="H2158" s="662" t="s">
        <v>593</v>
      </c>
      <c r="I2158" s="662" t="s">
        <v>1009</v>
      </c>
      <c r="J2158" s="662" t="s">
        <v>5205</v>
      </c>
      <c r="K2158" s="662" t="s">
        <v>5206</v>
      </c>
      <c r="L2158" s="663">
        <v>0</v>
      </c>
      <c r="M2158" s="663">
        <v>0</v>
      </c>
      <c r="N2158" s="662">
        <v>1</v>
      </c>
      <c r="O2158" s="745">
        <v>0.5</v>
      </c>
      <c r="P2158" s="663">
        <v>0</v>
      </c>
      <c r="Q2158" s="678"/>
      <c r="R2158" s="662">
        <v>1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32</v>
      </c>
      <c r="B2159" s="662" t="s">
        <v>592</v>
      </c>
      <c r="C2159" s="662" t="s">
        <v>5111</v>
      </c>
      <c r="D2159" s="743" t="s">
        <v>7938</v>
      </c>
      <c r="E2159" s="744" t="s">
        <v>5126</v>
      </c>
      <c r="F2159" s="662" t="s">
        <v>5106</v>
      </c>
      <c r="G2159" s="662" t="s">
        <v>5204</v>
      </c>
      <c r="H2159" s="662" t="s">
        <v>593</v>
      </c>
      <c r="I2159" s="662" t="s">
        <v>1013</v>
      </c>
      <c r="J2159" s="662" t="s">
        <v>5796</v>
      </c>
      <c r="K2159" s="662" t="s">
        <v>4168</v>
      </c>
      <c r="L2159" s="663">
        <v>0</v>
      </c>
      <c r="M2159" s="663">
        <v>0</v>
      </c>
      <c r="N2159" s="662">
        <v>2</v>
      </c>
      <c r="O2159" s="745">
        <v>0.5</v>
      </c>
      <c r="P2159" s="663"/>
      <c r="Q2159" s="678"/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32</v>
      </c>
      <c r="B2160" s="662" t="s">
        <v>592</v>
      </c>
      <c r="C2160" s="662" t="s">
        <v>5111</v>
      </c>
      <c r="D2160" s="743" t="s">
        <v>7938</v>
      </c>
      <c r="E2160" s="744" t="s">
        <v>5126</v>
      </c>
      <c r="F2160" s="662" t="s">
        <v>5106</v>
      </c>
      <c r="G2160" s="662" t="s">
        <v>5204</v>
      </c>
      <c r="H2160" s="662" t="s">
        <v>593</v>
      </c>
      <c r="I2160" s="662" t="s">
        <v>6508</v>
      </c>
      <c r="J2160" s="662" t="s">
        <v>5796</v>
      </c>
      <c r="K2160" s="662" t="s">
        <v>4168</v>
      </c>
      <c r="L2160" s="663">
        <v>0</v>
      </c>
      <c r="M2160" s="663">
        <v>0</v>
      </c>
      <c r="N2160" s="662">
        <v>1</v>
      </c>
      <c r="O2160" s="745">
        <v>0.5</v>
      </c>
      <c r="P2160" s="663"/>
      <c r="Q2160" s="678"/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32</v>
      </c>
      <c r="B2161" s="662" t="s">
        <v>592</v>
      </c>
      <c r="C2161" s="662" t="s">
        <v>5111</v>
      </c>
      <c r="D2161" s="743" t="s">
        <v>7938</v>
      </c>
      <c r="E2161" s="744" t="s">
        <v>5126</v>
      </c>
      <c r="F2161" s="662" t="s">
        <v>5106</v>
      </c>
      <c r="G2161" s="662" t="s">
        <v>5207</v>
      </c>
      <c r="H2161" s="662" t="s">
        <v>593</v>
      </c>
      <c r="I2161" s="662" t="s">
        <v>5525</v>
      </c>
      <c r="J2161" s="662" t="s">
        <v>2935</v>
      </c>
      <c r="K2161" s="662" t="s">
        <v>2788</v>
      </c>
      <c r="L2161" s="663">
        <v>170.52</v>
      </c>
      <c r="M2161" s="663">
        <v>341.04</v>
      </c>
      <c r="N2161" s="662">
        <v>2</v>
      </c>
      <c r="O2161" s="745">
        <v>0.5</v>
      </c>
      <c r="P2161" s="663">
        <v>341.04</v>
      </c>
      <c r="Q2161" s="678">
        <v>1</v>
      </c>
      <c r="R2161" s="662">
        <v>2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32</v>
      </c>
      <c r="B2162" s="662" t="s">
        <v>592</v>
      </c>
      <c r="C2162" s="662" t="s">
        <v>5111</v>
      </c>
      <c r="D2162" s="743" t="s">
        <v>7938</v>
      </c>
      <c r="E2162" s="744" t="s">
        <v>5126</v>
      </c>
      <c r="F2162" s="662" t="s">
        <v>5106</v>
      </c>
      <c r="G2162" s="662" t="s">
        <v>5207</v>
      </c>
      <c r="H2162" s="662" t="s">
        <v>593</v>
      </c>
      <c r="I2162" s="662" t="s">
        <v>2934</v>
      </c>
      <c r="J2162" s="662" t="s">
        <v>2935</v>
      </c>
      <c r="K2162" s="662" t="s">
        <v>2788</v>
      </c>
      <c r="L2162" s="663">
        <v>170.52</v>
      </c>
      <c r="M2162" s="663">
        <v>852.6</v>
      </c>
      <c r="N2162" s="662">
        <v>5</v>
      </c>
      <c r="O2162" s="745">
        <v>3.5</v>
      </c>
      <c r="P2162" s="663">
        <v>852.6</v>
      </c>
      <c r="Q2162" s="678">
        <v>1</v>
      </c>
      <c r="R2162" s="662">
        <v>5</v>
      </c>
      <c r="S2162" s="678">
        <v>1</v>
      </c>
      <c r="T2162" s="745">
        <v>3.5</v>
      </c>
      <c r="U2162" s="701">
        <v>1</v>
      </c>
    </row>
    <row r="2163" spans="1:21" ht="14.4" customHeight="1" x14ac:dyDescent="0.3">
      <c r="A2163" s="661">
        <v>32</v>
      </c>
      <c r="B2163" s="662" t="s">
        <v>592</v>
      </c>
      <c r="C2163" s="662" t="s">
        <v>5111</v>
      </c>
      <c r="D2163" s="743" t="s">
        <v>7938</v>
      </c>
      <c r="E2163" s="744" t="s">
        <v>5126</v>
      </c>
      <c r="F2163" s="662" t="s">
        <v>5106</v>
      </c>
      <c r="G2163" s="662" t="s">
        <v>5207</v>
      </c>
      <c r="H2163" s="662" t="s">
        <v>593</v>
      </c>
      <c r="I2163" s="662" t="s">
        <v>5526</v>
      </c>
      <c r="J2163" s="662" t="s">
        <v>2935</v>
      </c>
      <c r="K2163" s="662" t="s">
        <v>2911</v>
      </c>
      <c r="L2163" s="663">
        <v>0</v>
      </c>
      <c r="M2163" s="663">
        <v>0</v>
      </c>
      <c r="N2163" s="662">
        <v>3</v>
      </c>
      <c r="O2163" s="745">
        <v>1.5</v>
      </c>
      <c r="P2163" s="663">
        <v>0</v>
      </c>
      <c r="Q2163" s="678"/>
      <c r="R2163" s="662">
        <v>2</v>
      </c>
      <c r="S2163" s="678">
        <v>0.66666666666666663</v>
      </c>
      <c r="T2163" s="745">
        <v>1</v>
      </c>
      <c r="U2163" s="701">
        <v>0.66666666666666663</v>
      </c>
    </row>
    <row r="2164" spans="1:21" ht="14.4" customHeight="1" x14ac:dyDescent="0.3">
      <c r="A2164" s="661">
        <v>32</v>
      </c>
      <c r="B2164" s="662" t="s">
        <v>592</v>
      </c>
      <c r="C2164" s="662" t="s">
        <v>5111</v>
      </c>
      <c r="D2164" s="743" t="s">
        <v>7938</v>
      </c>
      <c r="E2164" s="744" t="s">
        <v>5126</v>
      </c>
      <c r="F2164" s="662" t="s">
        <v>5106</v>
      </c>
      <c r="G2164" s="662" t="s">
        <v>5208</v>
      </c>
      <c r="H2164" s="662" t="s">
        <v>2438</v>
      </c>
      <c r="I2164" s="662" t="s">
        <v>2443</v>
      </c>
      <c r="J2164" s="662" t="s">
        <v>2444</v>
      </c>
      <c r="K2164" s="662" t="s">
        <v>4992</v>
      </c>
      <c r="L2164" s="663">
        <v>227.32</v>
      </c>
      <c r="M2164" s="663">
        <v>1591.2399999999998</v>
      </c>
      <c r="N2164" s="662">
        <v>7</v>
      </c>
      <c r="O2164" s="745">
        <v>4</v>
      </c>
      <c r="P2164" s="663">
        <v>1363.9199999999998</v>
      </c>
      <c r="Q2164" s="678">
        <v>0.85714285714285721</v>
      </c>
      <c r="R2164" s="662">
        <v>6</v>
      </c>
      <c r="S2164" s="678">
        <v>0.8571428571428571</v>
      </c>
      <c r="T2164" s="745">
        <v>3.5</v>
      </c>
      <c r="U2164" s="701">
        <v>0.875</v>
      </c>
    </row>
    <row r="2165" spans="1:21" ht="14.4" customHeight="1" x14ac:dyDescent="0.3">
      <c r="A2165" s="661">
        <v>32</v>
      </c>
      <c r="B2165" s="662" t="s">
        <v>592</v>
      </c>
      <c r="C2165" s="662" t="s">
        <v>5111</v>
      </c>
      <c r="D2165" s="743" t="s">
        <v>7938</v>
      </c>
      <c r="E2165" s="744" t="s">
        <v>5126</v>
      </c>
      <c r="F2165" s="662" t="s">
        <v>5106</v>
      </c>
      <c r="G2165" s="662" t="s">
        <v>5208</v>
      </c>
      <c r="H2165" s="662" t="s">
        <v>2438</v>
      </c>
      <c r="I2165" s="662" t="s">
        <v>2443</v>
      </c>
      <c r="J2165" s="662" t="s">
        <v>2444</v>
      </c>
      <c r="K2165" s="662" t="s">
        <v>4992</v>
      </c>
      <c r="L2165" s="663">
        <v>138.31</v>
      </c>
      <c r="M2165" s="663">
        <v>829.8599999999999</v>
      </c>
      <c r="N2165" s="662">
        <v>6</v>
      </c>
      <c r="O2165" s="745">
        <v>2.5</v>
      </c>
      <c r="P2165" s="663">
        <v>829.8599999999999</v>
      </c>
      <c r="Q2165" s="678">
        <v>1</v>
      </c>
      <c r="R2165" s="662">
        <v>6</v>
      </c>
      <c r="S2165" s="678">
        <v>1</v>
      </c>
      <c r="T2165" s="745">
        <v>2.5</v>
      </c>
      <c r="U2165" s="701">
        <v>1</v>
      </c>
    </row>
    <row r="2166" spans="1:21" ht="14.4" customHeight="1" x14ac:dyDescent="0.3">
      <c r="A2166" s="661">
        <v>32</v>
      </c>
      <c r="B2166" s="662" t="s">
        <v>592</v>
      </c>
      <c r="C2166" s="662" t="s">
        <v>5111</v>
      </c>
      <c r="D2166" s="743" t="s">
        <v>7938</v>
      </c>
      <c r="E2166" s="744" t="s">
        <v>5126</v>
      </c>
      <c r="F2166" s="662" t="s">
        <v>5106</v>
      </c>
      <c r="G2166" s="662" t="s">
        <v>5208</v>
      </c>
      <c r="H2166" s="662" t="s">
        <v>2438</v>
      </c>
      <c r="I2166" s="662" t="s">
        <v>2560</v>
      </c>
      <c r="J2166" s="662" t="s">
        <v>2444</v>
      </c>
      <c r="K2166" s="662" t="s">
        <v>968</v>
      </c>
      <c r="L2166" s="663">
        <v>113.66</v>
      </c>
      <c r="M2166" s="663">
        <v>568.29999999999995</v>
      </c>
      <c r="N2166" s="662">
        <v>5</v>
      </c>
      <c r="O2166" s="745">
        <v>3.5</v>
      </c>
      <c r="P2166" s="663">
        <v>340.98</v>
      </c>
      <c r="Q2166" s="678">
        <v>0.60000000000000009</v>
      </c>
      <c r="R2166" s="662">
        <v>3</v>
      </c>
      <c r="S2166" s="678">
        <v>0.6</v>
      </c>
      <c r="T2166" s="745">
        <v>2</v>
      </c>
      <c r="U2166" s="701">
        <v>0.5714285714285714</v>
      </c>
    </row>
    <row r="2167" spans="1:21" ht="14.4" customHeight="1" x14ac:dyDescent="0.3">
      <c r="A2167" s="661">
        <v>32</v>
      </c>
      <c r="B2167" s="662" t="s">
        <v>592</v>
      </c>
      <c r="C2167" s="662" t="s">
        <v>5111</v>
      </c>
      <c r="D2167" s="743" t="s">
        <v>7938</v>
      </c>
      <c r="E2167" s="744" t="s">
        <v>5126</v>
      </c>
      <c r="F2167" s="662" t="s">
        <v>5106</v>
      </c>
      <c r="G2167" s="662" t="s">
        <v>5208</v>
      </c>
      <c r="H2167" s="662" t="s">
        <v>2438</v>
      </c>
      <c r="I2167" s="662" t="s">
        <v>2560</v>
      </c>
      <c r="J2167" s="662" t="s">
        <v>2444</v>
      </c>
      <c r="K2167" s="662" t="s">
        <v>968</v>
      </c>
      <c r="L2167" s="663">
        <v>69.16</v>
      </c>
      <c r="M2167" s="663">
        <v>276.64</v>
      </c>
      <c r="N2167" s="662">
        <v>4</v>
      </c>
      <c r="O2167" s="745">
        <v>3.5</v>
      </c>
      <c r="P2167" s="663">
        <v>138.32</v>
      </c>
      <c r="Q2167" s="678">
        <v>0.5</v>
      </c>
      <c r="R2167" s="662">
        <v>2</v>
      </c>
      <c r="S2167" s="678">
        <v>0.5</v>
      </c>
      <c r="T2167" s="745">
        <v>2</v>
      </c>
      <c r="U2167" s="701">
        <v>0.5714285714285714</v>
      </c>
    </row>
    <row r="2168" spans="1:21" ht="14.4" customHeight="1" x14ac:dyDescent="0.3">
      <c r="A2168" s="661">
        <v>32</v>
      </c>
      <c r="B2168" s="662" t="s">
        <v>592</v>
      </c>
      <c r="C2168" s="662" t="s">
        <v>5111</v>
      </c>
      <c r="D2168" s="743" t="s">
        <v>7938</v>
      </c>
      <c r="E2168" s="744" t="s">
        <v>5126</v>
      </c>
      <c r="F2168" s="662" t="s">
        <v>5106</v>
      </c>
      <c r="G2168" s="662" t="s">
        <v>5212</v>
      </c>
      <c r="H2168" s="662" t="s">
        <v>593</v>
      </c>
      <c r="I2168" s="662" t="s">
        <v>2938</v>
      </c>
      <c r="J2168" s="662" t="s">
        <v>2939</v>
      </c>
      <c r="K2168" s="662" t="s">
        <v>2788</v>
      </c>
      <c r="L2168" s="663">
        <v>66.819999999999993</v>
      </c>
      <c r="M2168" s="663">
        <v>133.63999999999999</v>
      </c>
      <c r="N2168" s="662">
        <v>2</v>
      </c>
      <c r="O2168" s="745">
        <v>1</v>
      </c>
      <c r="P2168" s="663">
        <v>133.63999999999999</v>
      </c>
      <c r="Q2168" s="678">
        <v>1</v>
      </c>
      <c r="R2168" s="662">
        <v>2</v>
      </c>
      <c r="S2168" s="678">
        <v>1</v>
      </c>
      <c r="T2168" s="745">
        <v>1</v>
      </c>
      <c r="U2168" s="701">
        <v>1</v>
      </c>
    </row>
    <row r="2169" spans="1:21" ht="14.4" customHeight="1" x14ac:dyDescent="0.3">
      <c r="A2169" s="661">
        <v>32</v>
      </c>
      <c r="B2169" s="662" t="s">
        <v>592</v>
      </c>
      <c r="C2169" s="662" t="s">
        <v>5111</v>
      </c>
      <c r="D2169" s="743" t="s">
        <v>7938</v>
      </c>
      <c r="E2169" s="744" t="s">
        <v>5126</v>
      </c>
      <c r="F2169" s="662" t="s">
        <v>5106</v>
      </c>
      <c r="G2169" s="662" t="s">
        <v>5212</v>
      </c>
      <c r="H2169" s="662" t="s">
        <v>593</v>
      </c>
      <c r="I2169" s="662" t="s">
        <v>2938</v>
      </c>
      <c r="J2169" s="662" t="s">
        <v>2939</v>
      </c>
      <c r="K2169" s="662" t="s">
        <v>2788</v>
      </c>
      <c r="L2169" s="663">
        <v>78.33</v>
      </c>
      <c r="M2169" s="663">
        <v>391.65</v>
      </c>
      <c r="N2169" s="662">
        <v>5</v>
      </c>
      <c r="O2169" s="745">
        <v>2</v>
      </c>
      <c r="P2169" s="663">
        <v>234.99</v>
      </c>
      <c r="Q2169" s="678">
        <v>0.60000000000000009</v>
      </c>
      <c r="R2169" s="662">
        <v>3</v>
      </c>
      <c r="S2169" s="678">
        <v>0.6</v>
      </c>
      <c r="T2169" s="745">
        <v>1.5</v>
      </c>
      <c r="U2169" s="701">
        <v>0.75</v>
      </c>
    </row>
    <row r="2170" spans="1:21" ht="14.4" customHeight="1" x14ac:dyDescent="0.3">
      <c r="A2170" s="661">
        <v>32</v>
      </c>
      <c r="B2170" s="662" t="s">
        <v>592</v>
      </c>
      <c r="C2170" s="662" t="s">
        <v>5111</v>
      </c>
      <c r="D2170" s="743" t="s">
        <v>7938</v>
      </c>
      <c r="E2170" s="744" t="s">
        <v>5126</v>
      </c>
      <c r="F2170" s="662" t="s">
        <v>5106</v>
      </c>
      <c r="G2170" s="662" t="s">
        <v>5212</v>
      </c>
      <c r="H2170" s="662" t="s">
        <v>593</v>
      </c>
      <c r="I2170" s="662" t="s">
        <v>5676</v>
      </c>
      <c r="J2170" s="662" t="s">
        <v>5677</v>
      </c>
      <c r="K2170" s="662" t="s">
        <v>2788</v>
      </c>
      <c r="L2170" s="663">
        <v>78.33</v>
      </c>
      <c r="M2170" s="663">
        <v>156.66</v>
      </c>
      <c r="N2170" s="662">
        <v>2</v>
      </c>
      <c r="O2170" s="745">
        <v>1</v>
      </c>
      <c r="P2170" s="663">
        <v>156.66</v>
      </c>
      <c r="Q2170" s="678">
        <v>1</v>
      </c>
      <c r="R2170" s="662">
        <v>2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32</v>
      </c>
      <c r="B2171" s="662" t="s">
        <v>592</v>
      </c>
      <c r="C2171" s="662" t="s">
        <v>5111</v>
      </c>
      <c r="D2171" s="743" t="s">
        <v>7938</v>
      </c>
      <c r="E2171" s="744" t="s">
        <v>5126</v>
      </c>
      <c r="F2171" s="662" t="s">
        <v>5106</v>
      </c>
      <c r="G2171" s="662" t="s">
        <v>5158</v>
      </c>
      <c r="H2171" s="662" t="s">
        <v>2438</v>
      </c>
      <c r="I2171" s="662" t="s">
        <v>2621</v>
      </c>
      <c r="J2171" s="662" t="s">
        <v>2622</v>
      </c>
      <c r="K2171" s="662" t="s">
        <v>968</v>
      </c>
      <c r="L2171" s="663">
        <v>65.989999999999995</v>
      </c>
      <c r="M2171" s="663">
        <v>131.97999999999999</v>
      </c>
      <c r="N2171" s="662">
        <v>2</v>
      </c>
      <c r="O2171" s="745">
        <v>0.5</v>
      </c>
      <c r="P2171" s="663">
        <v>131.97999999999999</v>
      </c>
      <c r="Q2171" s="678">
        <v>1</v>
      </c>
      <c r="R2171" s="662">
        <v>2</v>
      </c>
      <c r="S2171" s="678">
        <v>1</v>
      </c>
      <c r="T2171" s="745">
        <v>0.5</v>
      </c>
      <c r="U2171" s="701">
        <v>1</v>
      </c>
    </row>
    <row r="2172" spans="1:21" ht="14.4" customHeight="1" x14ac:dyDescent="0.3">
      <c r="A2172" s="661">
        <v>32</v>
      </c>
      <c r="B2172" s="662" t="s">
        <v>592</v>
      </c>
      <c r="C2172" s="662" t="s">
        <v>5111</v>
      </c>
      <c r="D2172" s="743" t="s">
        <v>7938</v>
      </c>
      <c r="E2172" s="744" t="s">
        <v>5126</v>
      </c>
      <c r="F2172" s="662" t="s">
        <v>5106</v>
      </c>
      <c r="G2172" s="662" t="s">
        <v>5158</v>
      </c>
      <c r="H2172" s="662" t="s">
        <v>2438</v>
      </c>
      <c r="I2172" s="662" t="s">
        <v>2715</v>
      </c>
      <c r="J2172" s="662" t="s">
        <v>2466</v>
      </c>
      <c r="K2172" s="662" t="s">
        <v>1128</v>
      </c>
      <c r="L2172" s="663">
        <v>132</v>
      </c>
      <c r="M2172" s="663">
        <v>132</v>
      </c>
      <c r="N2172" s="662">
        <v>1</v>
      </c>
      <c r="O2172" s="745">
        <v>1</v>
      </c>
      <c r="P2172" s="663">
        <v>132</v>
      </c>
      <c r="Q2172" s="678">
        <v>1</v>
      </c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32</v>
      </c>
      <c r="B2173" s="662" t="s">
        <v>592</v>
      </c>
      <c r="C2173" s="662" t="s">
        <v>5111</v>
      </c>
      <c r="D2173" s="743" t="s">
        <v>7938</v>
      </c>
      <c r="E2173" s="744" t="s">
        <v>5126</v>
      </c>
      <c r="F2173" s="662" t="s">
        <v>5106</v>
      </c>
      <c r="G2173" s="662" t="s">
        <v>5158</v>
      </c>
      <c r="H2173" s="662" t="s">
        <v>2438</v>
      </c>
      <c r="I2173" s="662" t="s">
        <v>2465</v>
      </c>
      <c r="J2173" s="662" t="s">
        <v>2466</v>
      </c>
      <c r="K2173" s="662" t="s">
        <v>2467</v>
      </c>
      <c r="L2173" s="663">
        <v>264</v>
      </c>
      <c r="M2173" s="663">
        <v>528</v>
      </c>
      <c r="N2173" s="662">
        <v>2</v>
      </c>
      <c r="O2173" s="745">
        <v>1.5</v>
      </c>
      <c r="P2173" s="663">
        <v>528</v>
      </c>
      <c r="Q2173" s="678">
        <v>1</v>
      </c>
      <c r="R2173" s="662">
        <v>2</v>
      </c>
      <c r="S2173" s="678">
        <v>1</v>
      </c>
      <c r="T2173" s="745">
        <v>1.5</v>
      </c>
      <c r="U2173" s="701">
        <v>1</v>
      </c>
    </row>
    <row r="2174" spans="1:21" ht="14.4" customHeight="1" x14ac:dyDescent="0.3">
      <c r="A2174" s="661">
        <v>32</v>
      </c>
      <c r="B2174" s="662" t="s">
        <v>592</v>
      </c>
      <c r="C2174" s="662" t="s">
        <v>5111</v>
      </c>
      <c r="D2174" s="743" t="s">
        <v>7938</v>
      </c>
      <c r="E2174" s="744" t="s">
        <v>5126</v>
      </c>
      <c r="F2174" s="662" t="s">
        <v>5106</v>
      </c>
      <c r="G2174" s="662" t="s">
        <v>5384</v>
      </c>
      <c r="H2174" s="662" t="s">
        <v>593</v>
      </c>
      <c r="I2174" s="662" t="s">
        <v>1707</v>
      </c>
      <c r="J2174" s="662" t="s">
        <v>6066</v>
      </c>
      <c r="K2174" s="662" t="s">
        <v>6067</v>
      </c>
      <c r="L2174" s="663">
        <v>484.46</v>
      </c>
      <c r="M2174" s="663">
        <v>6782.44</v>
      </c>
      <c r="N2174" s="662">
        <v>14</v>
      </c>
      <c r="O2174" s="745">
        <v>6</v>
      </c>
      <c r="P2174" s="663">
        <v>6782.44</v>
      </c>
      <c r="Q2174" s="678">
        <v>1</v>
      </c>
      <c r="R2174" s="662">
        <v>14</v>
      </c>
      <c r="S2174" s="678">
        <v>1</v>
      </c>
      <c r="T2174" s="745">
        <v>6</v>
      </c>
      <c r="U2174" s="701">
        <v>1</v>
      </c>
    </row>
    <row r="2175" spans="1:21" ht="14.4" customHeight="1" x14ac:dyDescent="0.3">
      <c r="A2175" s="661">
        <v>32</v>
      </c>
      <c r="B2175" s="662" t="s">
        <v>592</v>
      </c>
      <c r="C2175" s="662" t="s">
        <v>5111</v>
      </c>
      <c r="D2175" s="743" t="s">
        <v>7938</v>
      </c>
      <c r="E2175" s="744" t="s">
        <v>5126</v>
      </c>
      <c r="F2175" s="662" t="s">
        <v>5106</v>
      </c>
      <c r="G2175" s="662" t="s">
        <v>5384</v>
      </c>
      <c r="H2175" s="662" t="s">
        <v>593</v>
      </c>
      <c r="I2175" s="662" t="s">
        <v>2019</v>
      </c>
      <c r="J2175" s="662" t="s">
        <v>5385</v>
      </c>
      <c r="K2175" s="662" t="s">
        <v>5386</v>
      </c>
      <c r="L2175" s="663">
        <v>968.92</v>
      </c>
      <c r="M2175" s="663">
        <v>14533.8</v>
      </c>
      <c r="N2175" s="662">
        <v>15</v>
      </c>
      <c r="O2175" s="745">
        <v>6.5</v>
      </c>
      <c r="P2175" s="663">
        <v>13564.88</v>
      </c>
      <c r="Q2175" s="678">
        <v>0.93333333333333335</v>
      </c>
      <c r="R2175" s="662">
        <v>14</v>
      </c>
      <c r="S2175" s="678">
        <v>0.93333333333333335</v>
      </c>
      <c r="T2175" s="745">
        <v>5.5</v>
      </c>
      <c r="U2175" s="701">
        <v>0.84615384615384615</v>
      </c>
    </row>
    <row r="2176" spans="1:21" ht="14.4" customHeight="1" x14ac:dyDescent="0.3">
      <c r="A2176" s="661">
        <v>32</v>
      </c>
      <c r="B2176" s="662" t="s">
        <v>592</v>
      </c>
      <c r="C2176" s="662" t="s">
        <v>5111</v>
      </c>
      <c r="D2176" s="743" t="s">
        <v>7938</v>
      </c>
      <c r="E2176" s="744" t="s">
        <v>5126</v>
      </c>
      <c r="F2176" s="662" t="s">
        <v>5106</v>
      </c>
      <c r="G2176" s="662" t="s">
        <v>5384</v>
      </c>
      <c r="H2176" s="662" t="s">
        <v>593</v>
      </c>
      <c r="I2176" s="662" t="s">
        <v>1793</v>
      </c>
      <c r="J2176" s="662" t="s">
        <v>1794</v>
      </c>
      <c r="K2176" s="662" t="s">
        <v>5498</v>
      </c>
      <c r="L2176" s="663">
        <v>1937.84</v>
      </c>
      <c r="M2176" s="663">
        <v>1937.84</v>
      </c>
      <c r="N2176" s="662">
        <v>1</v>
      </c>
      <c r="O2176" s="745">
        <v>0.5</v>
      </c>
      <c r="P2176" s="663">
        <v>1937.84</v>
      </c>
      <c r="Q2176" s="678">
        <v>1</v>
      </c>
      <c r="R2176" s="662">
        <v>1</v>
      </c>
      <c r="S2176" s="678">
        <v>1</v>
      </c>
      <c r="T2176" s="745">
        <v>0.5</v>
      </c>
      <c r="U2176" s="701">
        <v>1</v>
      </c>
    </row>
    <row r="2177" spans="1:21" ht="14.4" customHeight="1" x14ac:dyDescent="0.3">
      <c r="A2177" s="661">
        <v>32</v>
      </c>
      <c r="B2177" s="662" t="s">
        <v>592</v>
      </c>
      <c r="C2177" s="662" t="s">
        <v>5111</v>
      </c>
      <c r="D2177" s="743" t="s">
        <v>7938</v>
      </c>
      <c r="E2177" s="744" t="s">
        <v>5126</v>
      </c>
      <c r="F2177" s="662" t="s">
        <v>5106</v>
      </c>
      <c r="G2177" s="662" t="s">
        <v>5749</v>
      </c>
      <c r="H2177" s="662" t="s">
        <v>593</v>
      </c>
      <c r="I2177" s="662" t="s">
        <v>2388</v>
      </c>
      <c r="J2177" s="662" t="s">
        <v>2389</v>
      </c>
      <c r="K2177" s="662" t="s">
        <v>2390</v>
      </c>
      <c r="L2177" s="663">
        <v>6210.27</v>
      </c>
      <c r="M2177" s="663">
        <v>12420.54</v>
      </c>
      <c r="N2177" s="662">
        <v>2</v>
      </c>
      <c r="O2177" s="745">
        <v>1</v>
      </c>
      <c r="P2177" s="663">
        <v>12420.54</v>
      </c>
      <c r="Q2177" s="678">
        <v>1</v>
      </c>
      <c r="R2177" s="662">
        <v>2</v>
      </c>
      <c r="S2177" s="678">
        <v>1</v>
      </c>
      <c r="T2177" s="745">
        <v>1</v>
      </c>
      <c r="U2177" s="701">
        <v>1</v>
      </c>
    </row>
    <row r="2178" spans="1:21" ht="14.4" customHeight="1" x14ac:dyDescent="0.3">
      <c r="A2178" s="661">
        <v>32</v>
      </c>
      <c r="B2178" s="662" t="s">
        <v>592</v>
      </c>
      <c r="C2178" s="662" t="s">
        <v>5111</v>
      </c>
      <c r="D2178" s="743" t="s">
        <v>7938</v>
      </c>
      <c r="E2178" s="744" t="s">
        <v>5126</v>
      </c>
      <c r="F2178" s="662" t="s">
        <v>5106</v>
      </c>
      <c r="G2178" s="662" t="s">
        <v>5610</v>
      </c>
      <c r="H2178" s="662" t="s">
        <v>593</v>
      </c>
      <c r="I2178" s="662" t="s">
        <v>840</v>
      </c>
      <c r="J2178" s="662" t="s">
        <v>841</v>
      </c>
      <c r="K2178" s="662" t="s">
        <v>842</v>
      </c>
      <c r="L2178" s="663">
        <v>113.66</v>
      </c>
      <c r="M2178" s="663">
        <v>113.66</v>
      </c>
      <c r="N2178" s="662">
        <v>1</v>
      </c>
      <c r="O2178" s="745">
        <v>0.5</v>
      </c>
      <c r="P2178" s="663">
        <v>113.66</v>
      </c>
      <c r="Q2178" s="678">
        <v>1</v>
      </c>
      <c r="R2178" s="662">
        <v>1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32</v>
      </c>
      <c r="B2179" s="662" t="s">
        <v>592</v>
      </c>
      <c r="C2179" s="662" t="s">
        <v>5111</v>
      </c>
      <c r="D2179" s="743" t="s">
        <v>7938</v>
      </c>
      <c r="E2179" s="744" t="s">
        <v>5126</v>
      </c>
      <c r="F2179" s="662" t="s">
        <v>5106</v>
      </c>
      <c r="G2179" s="662" t="s">
        <v>5213</v>
      </c>
      <c r="H2179" s="662" t="s">
        <v>593</v>
      </c>
      <c r="I2179" s="662" t="s">
        <v>5214</v>
      </c>
      <c r="J2179" s="662" t="s">
        <v>5215</v>
      </c>
      <c r="K2179" s="662" t="s">
        <v>5216</v>
      </c>
      <c r="L2179" s="663">
        <v>344</v>
      </c>
      <c r="M2179" s="663">
        <v>344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32</v>
      </c>
      <c r="B2180" s="662" t="s">
        <v>592</v>
      </c>
      <c r="C2180" s="662" t="s">
        <v>5111</v>
      </c>
      <c r="D2180" s="743" t="s">
        <v>7938</v>
      </c>
      <c r="E2180" s="744" t="s">
        <v>5126</v>
      </c>
      <c r="F2180" s="662" t="s">
        <v>5106</v>
      </c>
      <c r="G2180" s="662" t="s">
        <v>5213</v>
      </c>
      <c r="H2180" s="662" t="s">
        <v>593</v>
      </c>
      <c r="I2180" s="662" t="s">
        <v>5217</v>
      </c>
      <c r="J2180" s="662" t="s">
        <v>5215</v>
      </c>
      <c r="K2180" s="662" t="s">
        <v>1760</v>
      </c>
      <c r="L2180" s="663">
        <v>0</v>
      </c>
      <c r="M2180" s="663">
        <v>0</v>
      </c>
      <c r="N2180" s="662">
        <v>1</v>
      </c>
      <c r="O2180" s="745">
        <v>0.5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32</v>
      </c>
      <c r="B2181" s="662" t="s">
        <v>592</v>
      </c>
      <c r="C2181" s="662" t="s">
        <v>5111</v>
      </c>
      <c r="D2181" s="743" t="s">
        <v>7938</v>
      </c>
      <c r="E2181" s="744" t="s">
        <v>5126</v>
      </c>
      <c r="F2181" s="662" t="s">
        <v>5106</v>
      </c>
      <c r="G2181" s="662" t="s">
        <v>5159</v>
      </c>
      <c r="H2181" s="662" t="s">
        <v>593</v>
      </c>
      <c r="I2181" s="662" t="s">
        <v>778</v>
      </c>
      <c r="J2181" s="662" t="s">
        <v>779</v>
      </c>
      <c r="K2181" s="662" t="s">
        <v>4806</v>
      </c>
      <c r="L2181" s="663">
        <v>110.28</v>
      </c>
      <c r="M2181" s="663">
        <v>771.95999999999992</v>
      </c>
      <c r="N2181" s="662">
        <v>7</v>
      </c>
      <c r="O2181" s="745">
        <v>4.5</v>
      </c>
      <c r="P2181" s="663">
        <v>771.95999999999992</v>
      </c>
      <c r="Q2181" s="678">
        <v>1</v>
      </c>
      <c r="R2181" s="662">
        <v>7</v>
      </c>
      <c r="S2181" s="678">
        <v>1</v>
      </c>
      <c r="T2181" s="745">
        <v>4.5</v>
      </c>
      <c r="U2181" s="701">
        <v>1</v>
      </c>
    </row>
    <row r="2182" spans="1:21" ht="14.4" customHeight="1" x14ac:dyDescent="0.3">
      <c r="A2182" s="661">
        <v>32</v>
      </c>
      <c r="B2182" s="662" t="s">
        <v>592</v>
      </c>
      <c r="C2182" s="662" t="s">
        <v>5111</v>
      </c>
      <c r="D2182" s="743" t="s">
        <v>7938</v>
      </c>
      <c r="E2182" s="744" t="s">
        <v>5126</v>
      </c>
      <c r="F2182" s="662" t="s">
        <v>5106</v>
      </c>
      <c r="G2182" s="662" t="s">
        <v>5750</v>
      </c>
      <c r="H2182" s="662" t="s">
        <v>593</v>
      </c>
      <c r="I2182" s="662" t="s">
        <v>6509</v>
      </c>
      <c r="J2182" s="662" t="s">
        <v>5752</v>
      </c>
      <c r="K2182" s="662" t="s">
        <v>1186</v>
      </c>
      <c r="L2182" s="663">
        <v>4.6399999999999997</v>
      </c>
      <c r="M2182" s="663">
        <v>4.6399999999999997</v>
      </c>
      <c r="N2182" s="662">
        <v>1</v>
      </c>
      <c r="O2182" s="745">
        <v>0.5</v>
      </c>
      <c r="P2182" s="663">
        <v>4.6399999999999997</v>
      </c>
      <c r="Q2182" s="678">
        <v>1</v>
      </c>
      <c r="R2182" s="662">
        <v>1</v>
      </c>
      <c r="S2182" s="678">
        <v>1</v>
      </c>
      <c r="T2182" s="745">
        <v>0.5</v>
      </c>
      <c r="U2182" s="701">
        <v>1</v>
      </c>
    </row>
    <row r="2183" spans="1:21" ht="14.4" customHeight="1" x14ac:dyDescent="0.3">
      <c r="A2183" s="661">
        <v>32</v>
      </c>
      <c r="B2183" s="662" t="s">
        <v>592</v>
      </c>
      <c r="C2183" s="662" t="s">
        <v>5111</v>
      </c>
      <c r="D2183" s="743" t="s">
        <v>7938</v>
      </c>
      <c r="E2183" s="744" t="s">
        <v>5126</v>
      </c>
      <c r="F2183" s="662" t="s">
        <v>5106</v>
      </c>
      <c r="G2183" s="662" t="s">
        <v>5220</v>
      </c>
      <c r="H2183" s="662" t="s">
        <v>593</v>
      </c>
      <c r="I2183" s="662" t="s">
        <v>1005</v>
      </c>
      <c r="J2183" s="662" t="s">
        <v>1086</v>
      </c>
      <c r="K2183" s="662" t="s">
        <v>5221</v>
      </c>
      <c r="L2183" s="663">
        <v>123.3</v>
      </c>
      <c r="M2183" s="663">
        <v>123.3</v>
      </c>
      <c r="N2183" s="662">
        <v>1</v>
      </c>
      <c r="O2183" s="745">
        <v>1</v>
      </c>
      <c r="P2183" s="663">
        <v>123.3</v>
      </c>
      <c r="Q2183" s="678">
        <v>1</v>
      </c>
      <c r="R2183" s="662">
        <v>1</v>
      </c>
      <c r="S2183" s="678">
        <v>1</v>
      </c>
      <c r="T2183" s="745">
        <v>1</v>
      </c>
      <c r="U2183" s="701">
        <v>1</v>
      </c>
    </row>
    <row r="2184" spans="1:21" ht="14.4" customHeight="1" x14ac:dyDescent="0.3">
      <c r="A2184" s="661">
        <v>32</v>
      </c>
      <c r="B2184" s="662" t="s">
        <v>592</v>
      </c>
      <c r="C2184" s="662" t="s">
        <v>5111</v>
      </c>
      <c r="D2184" s="743" t="s">
        <v>7938</v>
      </c>
      <c r="E2184" s="744" t="s">
        <v>5126</v>
      </c>
      <c r="F2184" s="662" t="s">
        <v>5106</v>
      </c>
      <c r="G2184" s="662" t="s">
        <v>5220</v>
      </c>
      <c r="H2184" s="662" t="s">
        <v>593</v>
      </c>
      <c r="I2184" s="662" t="s">
        <v>5222</v>
      </c>
      <c r="J2184" s="662" t="s">
        <v>1086</v>
      </c>
      <c r="K2184" s="662" t="s">
        <v>5223</v>
      </c>
      <c r="L2184" s="663">
        <v>0</v>
      </c>
      <c r="M2184" s="663">
        <v>0</v>
      </c>
      <c r="N2184" s="662">
        <v>2</v>
      </c>
      <c r="O2184" s="745">
        <v>2</v>
      </c>
      <c r="P2184" s="663">
        <v>0</v>
      </c>
      <c r="Q2184" s="678"/>
      <c r="R2184" s="662">
        <v>1</v>
      </c>
      <c r="S2184" s="678">
        <v>0.5</v>
      </c>
      <c r="T2184" s="745">
        <v>1</v>
      </c>
      <c r="U2184" s="701">
        <v>0.5</v>
      </c>
    </row>
    <row r="2185" spans="1:21" ht="14.4" customHeight="1" x14ac:dyDescent="0.3">
      <c r="A2185" s="661">
        <v>32</v>
      </c>
      <c r="B2185" s="662" t="s">
        <v>592</v>
      </c>
      <c r="C2185" s="662" t="s">
        <v>5111</v>
      </c>
      <c r="D2185" s="743" t="s">
        <v>7938</v>
      </c>
      <c r="E2185" s="744" t="s">
        <v>5126</v>
      </c>
      <c r="F2185" s="662" t="s">
        <v>5106</v>
      </c>
      <c r="G2185" s="662" t="s">
        <v>5680</v>
      </c>
      <c r="H2185" s="662" t="s">
        <v>2438</v>
      </c>
      <c r="I2185" s="662" t="s">
        <v>2667</v>
      </c>
      <c r="J2185" s="662" t="s">
        <v>2668</v>
      </c>
      <c r="K2185" s="662" t="s">
        <v>968</v>
      </c>
      <c r="L2185" s="663">
        <v>132</v>
      </c>
      <c r="M2185" s="663">
        <v>1188</v>
      </c>
      <c r="N2185" s="662">
        <v>9</v>
      </c>
      <c r="O2185" s="745">
        <v>3.5</v>
      </c>
      <c r="P2185" s="663">
        <v>660</v>
      </c>
      <c r="Q2185" s="678">
        <v>0.55555555555555558</v>
      </c>
      <c r="R2185" s="662">
        <v>5</v>
      </c>
      <c r="S2185" s="678">
        <v>0.55555555555555558</v>
      </c>
      <c r="T2185" s="745">
        <v>2.5</v>
      </c>
      <c r="U2185" s="701">
        <v>0.7142857142857143</v>
      </c>
    </row>
    <row r="2186" spans="1:21" ht="14.4" customHeight="1" x14ac:dyDescent="0.3">
      <c r="A2186" s="661">
        <v>32</v>
      </c>
      <c r="B2186" s="662" t="s">
        <v>592</v>
      </c>
      <c r="C2186" s="662" t="s">
        <v>5111</v>
      </c>
      <c r="D2186" s="743" t="s">
        <v>7938</v>
      </c>
      <c r="E2186" s="744" t="s">
        <v>5126</v>
      </c>
      <c r="F2186" s="662" t="s">
        <v>5106</v>
      </c>
      <c r="G2186" s="662" t="s">
        <v>6451</v>
      </c>
      <c r="H2186" s="662" t="s">
        <v>2438</v>
      </c>
      <c r="I2186" s="662" t="s">
        <v>6510</v>
      </c>
      <c r="J2186" s="662" t="s">
        <v>6453</v>
      </c>
      <c r="K2186" s="662" t="s">
        <v>827</v>
      </c>
      <c r="L2186" s="663">
        <v>93.71</v>
      </c>
      <c r="M2186" s="663">
        <v>93.71</v>
      </c>
      <c r="N2186" s="662">
        <v>1</v>
      </c>
      <c r="O2186" s="745">
        <v>0.5</v>
      </c>
      <c r="P2186" s="663">
        <v>93.71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32</v>
      </c>
      <c r="B2187" s="662" t="s">
        <v>592</v>
      </c>
      <c r="C2187" s="662" t="s">
        <v>5111</v>
      </c>
      <c r="D2187" s="743" t="s">
        <v>7938</v>
      </c>
      <c r="E2187" s="744" t="s">
        <v>5126</v>
      </c>
      <c r="F2187" s="662" t="s">
        <v>5106</v>
      </c>
      <c r="G2187" s="662" t="s">
        <v>5818</v>
      </c>
      <c r="H2187" s="662" t="s">
        <v>2438</v>
      </c>
      <c r="I2187" s="662" t="s">
        <v>6511</v>
      </c>
      <c r="J2187" s="662" t="s">
        <v>4233</v>
      </c>
      <c r="K2187" s="662" t="s">
        <v>6512</v>
      </c>
      <c r="L2187" s="663">
        <v>138.83000000000001</v>
      </c>
      <c r="M2187" s="663">
        <v>138.83000000000001</v>
      </c>
      <c r="N2187" s="662">
        <v>1</v>
      </c>
      <c r="O2187" s="745">
        <v>0.5</v>
      </c>
      <c r="P2187" s="663">
        <v>138.83000000000001</v>
      </c>
      <c r="Q2187" s="678">
        <v>1</v>
      </c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32</v>
      </c>
      <c r="B2188" s="662" t="s">
        <v>592</v>
      </c>
      <c r="C2188" s="662" t="s">
        <v>5111</v>
      </c>
      <c r="D2188" s="743" t="s">
        <v>7938</v>
      </c>
      <c r="E2188" s="744" t="s">
        <v>5126</v>
      </c>
      <c r="F2188" s="662" t="s">
        <v>5106</v>
      </c>
      <c r="G2188" s="662" t="s">
        <v>5224</v>
      </c>
      <c r="H2188" s="662" t="s">
        <v>593</v>
      </c>
      <c r="I2188" s="662" t="s">
        <v>6513</v>
      </c>
      <c r="J2188" s="662" t="s">
        <v>4118</v>
      </c>
      <c r="K2188" s="662" t="s">
        <v>5226</v>
      </c>
      <c r="L2188" s="663">
        <v>9876.6299999999992</v>
      </c>
      <c r="M2188" s="663">
        <v>19753.259999999998</v>
      </c>
      <c r="N2188" s="662">
        <v>2</v>
      </c>
      <c r="O2188" s="745">
        <v>1</v>
      </c>
      <c r="P2188" s="663">
        <v>19753.259999999998</v>
      </c>
      <c r="Q2188" s="678">
        <v>1</v>
      </c>
      <c r="R2188" s="662">
        <v>2</v>
      </c>
      <c r="S2188" s="678">
        <v>1</v>
      </c>
      <c r="T2188" s="745">
        <v>1</v>
      </c>
      <c r="U2188" s="701">
        <v>1</v>
      </c>
    </row>
    <row r="2189" spans="1:21" ht="14.4" customHeight="1" x14ac:dyDescent="0.3">
      <c r="A2189" s="661">
        <v>32</v>
      </c>
      <c r="B2189" s="662" t="s">
        <v>592</v>
      </c>
      <c r="C2189" s="662" t="s">
        <v>5111</v>
      </c>
      <c r="D2189" s="743" t="s">
        <v>7938</v>
      </c>
      <c r="E2189" s="744" t="s">
        <v>5126</v>
      </c>
      <c r="F2189" s="662" t="s">
        <v>5106</v>
      </c>
      <c r="G2189" s="662" t="s">
        <v>5224</v>
      </c>
      <c r="H2189" s="662" t="s">
        <v>593</v>
      </c>
      <c r="I2189" s="662" t="s">
        <v>4117</v>
      </c>
      <c r="J2189" s="662" t="s">
        <v>4118</v>
      </c>
      <c r="K2189" s="662" t="s">
        <v>2244</v>
      </c>
      <c r="L2189" s="663">
        <v>12596.28</v>
      </c>
      <c r="M2189" s="663">
        <v>12596.28</v>
      </c>
      <c r="N2189" s="662">
        <v>1</v>
      </c>
      <c r="O2189" s="745">
        <v>1</v>
      </c>
      <c r="P2189" s="663">
        <v>12596.28</v>
      </c>
      <c r="Q2189" s="678">
        <v>1</v>
      </c>
      <c r="R2189" s="662">
        <v>1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32</v>
      </c>
      <c r="B2190" s="662" t="s">
        <v>592</v>
      </c>
      <c r="C2190" s="662" t="s">
        <v>5111</v>
      </c>
      <c r="D2190" s="743" t="s">
        <v>7938</v>
      </c>
      <c r="E2190" s="744" t="s">
        <v>5126</v>
      </c>
      <c r="F2190" s="662" t="s">
        <v>5106</v>
      </c>
      <c r="G2190" s="662" t="s">
        <v>5224</v>
      </c>
      <c r="H2190" s="662" t="s">
        <v>593</v>
      </c>
      <c r="I2190" s="662" t="s">
        <v>5225</v>
      </c>
      <c r="J2190" s="662" t="s">
        <v>4118</v>
      </c>
      <c r="K2190" s="662" t="s">
        <v>5226</v>
      </c>
      <c r="L2190" s="663">
        <v>0</v>
      </c>
      <c r="M2190" s="663">
        <v>0</v>
      </c>
      <c r="N2190" s="662">
        <v>2</v>
      </c>
      <c r="O2190" s="745">
        <v>0.5</v>
      </c>
      <c r="P2190" s="663">
        <v>0</v>
      </c>
      <c r="Q2190" s="678"/>
      <c r="R2190" s="662">
        <v>2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32</v>
      </c>
      <c r="B2191" s="662" t="s">
        <v>592</v>
      </c>
      <c r="C2191" s="662" t="s">
        <v>5111</v>
      </c>
      <c r="D2191" s="743" t="s">
        <v>7938</v>
      </c>
      <c r="E2191" s="744" t="s">
        <v>5126</v>
      </c>
      <c r="F2191" s="662" t="s">
        <v>5106</v>
      </c>
      <c r="G2191" s="662" t="s">
        <v>5160</v>
      </c>
      <c r="H2191" s="662" t="s">
        <v>593</v>
      </c>
      <c r="I2191" s="662" t="s">
        <v>3159</v>
      </c>
      <c r="J2191" s="662" t="s">
        <v>3160</v>
      </c>
      <c r="K2191" s="662" t="s">
        <v>4933</v>
      </c>
      <c r="L2191" s="663">
        <v>2991.23</v>
      </c>
      <c r="M2191" s="663">
        <v>152552.73000000001</v>
      </c>
      <c r="N2191" s="662">
        <v>51</v>
      </c>
      <c r="O2191" s="745">
        <v>28</v>
      </c>
      <c r="P2191" s="663">
        <v>104693.04999999999</v>
      </c>
      <c r="Q2191" s="678">
        <v>0.68627450980392146</v>
      </c>
      <c r="R2191" s="662">
        <v>35</v>
      </c>
      <c r="S2191" s="678">
        <v>0.68627450980392157</v>
      </c>
      <c r="T2191" s="745">
        <v>18.5</v>
      </c>
      <c r="U2191" s="701">
        <v>0.6607142857142857</v>
      </c>
    </row>
    <row r="2192" spans="1:21" ht="14.4" customHeight="1" x14ac:dyDescent="0.3">
      <c r="A2192" s="661">
        <v>32</v>
      </c>
      <c r="B2192" s="662" t="s">
        <v>592</v>
      </c>
      <c r="C2192" s="662" t="s">
        <v>5111</v>
      </c>
      <c r="D2192" s="743" t="s">
        <v>7938</v>
      </c>
      <c r="E2192" s="744" t="s">
        <v>5126</v>
      </c>
      <c r="F2192" s="662" t="s">
        <v>5106</v>
      </c>
      <c r="G2192" s="662" t="s">
        <v>5231</v>
      </c>
      <c r="H2192" s="662" t="s">
        <v>593</v>
      </c>
      <c r="I2192" s="662" t="s">
        <v>5423</v>
      </c>
      <c r="J2192" s="662" t="s">
        <v>5424</v>
      </c>
      <c r="K2192" s="662" t="s">
        <v>5237</v>
      </c>
      <c r="L2192" s="663">
        <v>0</v>
      </c>
      <c r="M2192" s="663">
        <v>0</v>
      </c>
      <c r="N2192" s="662">
        <v>1</v>
      </c>
      <c r="O2192" s="745">
        <v>0.5</v>
      </c>
      <c r="P2192" s="663"/>
      <c r="Q2192" s="678"/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32</v>
      </c>
      <c r="B2193" s="662" t="s">
        <v>592</v>
      </c>
      <c r="C2193" s="662" t="s">
        <v>5111</v>
      </c>
      <c r="D2193" s="743" t="s">
        <v>7938</v>
      </c>
      <c r="E2193" s="744" t="s">
        <v>5126</v>
      </c>
      <c r="F2193" s="662" t="s">
        <v>5106</v>
      </c>
      <c r="G2193" s="662" t="s">
        <v>5231</v>
      </c>
      <c r="H2193" s="662" t="s">
        <v>593</v>
      </c>
      <c r="I2193" s="662" t="s">
        <v>5235</v>
      </c>
      <c r="J2193" s="662" t="s">
        <v>5236</v>
      </c>
      <c r="K2193" s="662" t="s">
        <v>5237</v>
      </c>
      <c r="L2193" s="663">
        <v>0</v>
      </c>
      <c r="M2193" s="663">
        <v>0</v>
      </c>
      <c r="N2193" s="662">
        <v>2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32</v>
      </c>
      <c r="B2194" s="662" t="s">
        <v>592</v>
      </c>
      <c r="C2194" s="662" t="s">
        <v>5111</v>
      </c>
      <c r="D2194" s="743" t="s">
        <v>7938</v>
      </c>
      <c r="E2194" s="744" t="s">
        <v>5126</v>
      </c>
      <c r="F2194" s="662" t="s">
        <v>5106</v>
      </c>
      <c r="G2194" s="662" t="s">
        <v>5231</v>
      </c>
      <c r="H2194" s="662" t="s">
        <v>593</v>
      </c>
      <c r="I2194" s="662" t="s">
        <v>1074</v>
      </c>
      <c r="J2194" s="662" t="s">
        <v>5236</v>
      </c>
      <c r="K2194" s="662" t="s">
        <v>5238</v>
      </c>
      <c r="L2194" s="663">
        <v>63.7</v>
      </c>
      <c r="M2194" s="663">
        <v>127.4</v>
      </c>
      <c r="N2194" s="662">
        <v>2</v>
      </c>
      <c r="O2194" s="745">
        <v>1.5</v>
      </c>
      <c r="P2194" s="663">
        <v>63.7</v>
      </c>
      <c r="Q2194" s="678">
        <v>0.5</v>
      </c>
      <c r="R2194" s="662">
        <v>1</v>
      </c>
      <c r="S2194" s="678">
        <v>0.5</v>
      </c>
      <c r="T2194" s="745">
        <v>0.5</v>
      </c>
      <c r="U2194" s="701">
        <v>0.33333333333333331</v>
      </c>
    </row>
    <row r="2195" spans="1:21" ht="14.4" customHeight="1" x14ac:dyDescent="0.3">
      <c r="A2195" s="661">
        <v>32</v>
      </c>
      <c r="B2195" s="662" t="s">
        <v>592</v>
      </c>
      <c r="C2195" s="662" t="s">
        <v>5111</v>
      </c>
      <c r="D2195" s="743" t="s">
        <v>7938</v>
      </c>
      <c r="E2195" s="744" t="s">
        <v>5126</v>
      </c>
      <c r="F2195" s="662" t="s">
        <v>5106</v>
      </c>
      <c r="G2195" s="662" t="s">
        <v>5532</v>
      </c>
      <c r="H2195" s="662" t="s">
        <v>2438</v>
      </c>
      <c r="I2195" s="662" t="s">
        <v>5533</v>
      </c>
      <c r="J2195" s="662" t="s">
        <v>4970</v>
      </c>
      <c r="K2195" s="662" t="s">
        <v>5534</v>
      </c>
      <c r="L2195" s="663">
        <v>537.12</v>
      </c>
      <c r="M2195" s="663">
        <v>1074.24</v>
      </c>
      <c r="N2195" s="662">
        <v>2</v>
      </c>
      <c r="O2195" s="745">
        <v>1</v>
      </c>
      <c r="P2195" s="663">
        <v>1074.24</v>
      </c>
      <c r="Q2195" s="678">
        <v>1</v>
      </c>
      <c r="R2195" s="662">
        <v>2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32</v>
      </c>
      <c r="B2196" s="662" t="s">
        <v>592</v>
      </c>
      <c r="C2196" s="662" t="s">
        <v>5111</v>
      </c>
      <c r="D2196" s="743" t="s">
        <v>7938</v>
      </c>
      <c r="E2196" s="744" t="s">
        <v>5126</v>
      </c>
      <c r="F2196" s="662" t="s">
        <v>5106</v>
      </c>
      <c r="G2196" s="662" t="s">
        <v>5532</v>
      </c>
      <c r="H2196" s="662" t="s">
        <v>2438</v>
      </c>
      <c r="I2196" s="662" t="s">
        <v>4147</v>
      </c>
      <c r="J2196" s="662" t="s">
        <v>4148</v>
      </c>
      <c r="K2196" s="662" t="s">
        <v>4149</v>
      </c>
      <c r="L2196" s="663">
        <v>848.49</v>
      </c>
      <c r="M2196" s="663">
        <v>848.49</v>
      </c>
      <c r="N2196" s="662">
        <v>1</v>
      </c>
      <c r="O2196" s="745">
        <v>0.5</v>
      </c>
      <c r="P2196" s="663">
        <v>848.49</v>
      </c>
      <c r="Q2196" s="678">
        <v>1</v>
      </c>
      <c r="R2196" s="662">
        <v>1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32</v>
      </c>
      <c r="B2197" s="662" t="s">
        <v>592</v>
      </c>
      <c r="C2197" s="662" t="s">
        <v>5111</v>
      </c>
      <c r="D2197" s="743" t="s">
        <v>7938</v>
      </c>
      <c r="E2197" s="744" t="s">
        <v>5126</v>
      </c>
      <c r="F2197" s="662" t="s">
        <v>5106</v>
      </c>
      <c r="G2197" s="662" t="s">
        <v>5425</v>
      </c>
      <c r="H2197" s="662" t="s">
        <v>2438</v>
      </c>
      <c r="I2197" s="662" t="s">
        <v>4166</v>
      </c>
      <c r="J2197" s="662" t="s">
        <v>4167</v>
      </c>
      <c r="K2197" s="662" t="s">
        <v>4168</v>
      </c>
      <c r="L2197" s="663">
        <v>46.25</v>
      </c>
      <c r="M2197" s="663">
        <v>46.25</v>
      </c>
      <c r="N2197" s="662">
        <v>1</v>
      </c>
      <c r="O2197" s="745">
        <v>0.5</v>
      </c>
      <c r="P2197" s="663">
        <v>46.25</v>
      </c>
      <c r="Q2197" s="678">
        <v>1</v>
      </c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32</v>
      </c>
      <c r="B2198" s="662" t="s">
        <v>592</v>
      </c>
      <c r="C2198" s="662" t="s">
        <v>5111</v>
      </c>
      <c r="D2198" s="743" t="s">
        <v>7938</v>
      </c>
      <c r="E2198" s="744" t="s">
        <v>5126</v>
      </c>
      <c r="F2198" s="662" t="s">
        <v>5106</v>
      </c>
      <c r="G2198" s="662" t="s">
        <v>5163</v>
      </c>
      <c r="H2198" s="662" t="s">
        <v>593</v>
      </c>
      <c r="I2198" s="662" t="s">
        <v>758</v>
      </c>
      <c r="J2198" s="662" t="s">
        <v>5164</v>
      </c>
      <c r="K2198" s="662" t="s">
        <v>5165</v>
      </c>
      <c r="L2198" s="663">
        <v>0</v>
      </c>
      <c r="M2198" s="663">
        <v>0</v>
      </c>
      <c r="N2198" s="662">
        <v>1</v>
      </c>
      <c r="O2198" s="745">
        <v>0.5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32</v>
      </c>
      <c r="B2199" s="662" t="s">
        <v>592</v>
      </c>
      <c r="C2199" s="662" t="s">
        <v>5111</v>
      </c>
      <c r="D2199" s="743" t="s">
        <v>7938</v>
      </c>
      <c r="E2199" s="744" t="s">
        <v>5126</v>
      </c>
      <c r="F2199" s="662" t="s">
        <v>5106</v>
      </c>
      <c r="G2199" s="662" t="s">
        <v>5239</v>
      </c>
      <c r="H2199" s="662" t="s">
        <v>593</v>
      </c>
      <c r="I2199" s="662" t="s">
        <v>963</v>
      </c>
      <c r="J2199" s="662" t="s">
        <v>964</v>
      </c>
      <c r="K2199" s="662" t="s">
        <v>5240</v>
      </c>
      <c r="L2199" s="663">
        <v>156.77000000000001</v>
      </c>
      <c r="M2199" s="663">
        <v>2508.3200000000002</v>
      </c>
      <c r="N2199" s="662">
        <v>16</v>
      </c>
      <c r="O2199" s="745">
        <v>4.5</v>
      </c>
      <c r="P2199" s="663">
        <v>2194.7800000000002</v>
      </c>
      <c r="Q2199" s="678">
        <v>0.875</v>
      </c>
      <c r="R2199" s="662">
        <v>14</v>
      </c>
      <c r="S2199" s="678">
        <v>0.875</v>
      </c>
      <c r="T2199" s="745">
        <v>4</v>
      </c>
      <c r="U2199" s="701">
        <v>0.88888888888888884</v>
      </c>
    </row>
    <row r="2200" spans="1:21" ht="14.4" customHeight="1" x14ac:dyDescent="0.3">
      <c r="A2200" s="661">
        <v>32</v>
      </c>
      <c r="B2200" s="662" t="s">
        <v>592</v>
      </c>
      <c r="C2200" s="662" t="s">
        <v>5111</v>
      </c>
      <c r="D2200" s="743" t="s">
        <v>7938</v>
      </c>
      <c r="E2200" s="744" t="s">
        <v>5126</v>
      </c>
      <c r="F2200" s="662" t="s">
        <v>5106</v>
      </c>
      <c r="G2200" s="662" t="s">
        <v>5239</v>
      </c>
      <c r="H2200" s="662" t="s">
        <v>593</v>
      </c>
      <c r="I2200" s="662" t="s">
        <v>963</v>
      </c>
      <c r="J2200" s="662" t="s">
        <v>964</v>
      </c>
      <c r="K2200" s="662" t="s">
        <v>5240</v>
      </c>
      <c r="L2200" s="663">
        <v>107.27</v>
      </c>
      <c r="M2200" s="663">
        <v>643.62</v>
      </c>
      <c r="N2200" s="662">
        <v>6</v>
      </c>
      <c r="O2200" s="745">
        <v>1</v>
      </c>
      <c r="P2200" s="663">
        <v>643.62</v>
      </c>
      <c r="Q2200" s="678">
        <v>1</v>
      </c>
      <c r="R2200" s="662">
        <v>6</v>
      </c>
      <c r="S2200" s="678">
        <v>1</v>
      </c>
      <c r="T2200" s="745">
        <v>1</v>
      </c>
      <c r="U2200" s="701">
        <v>1</v>
      </c>
    </row>
    <row r="2201" spans="1:21" ht="14.4" customHeight="1" x14ac:dyDescent="0.3">
      <c r="A2201" s="661">
        <v>32</v>
      </c>
      <c r="B2201" s="662" t="s">
        <v>592</v>
      </c>
      <c r="C2201" s="662" t="s">
        <v>5111</v>
      </c>
      <c r="D2201" s="743" t="s">
        <v>7938</v>
      </c>
      <c r="E2201" s="744" t="s">
        <v>5126</v>
      </c>
      <c r="F2201" s="662" t="s">
        <v>5106</v>
      </c>
      <c r="G2201" s="662" t="s">
        <v>5239</v>
      </c>
      <c r="H2201" s="662" t="s">
        <v>593</v>
      </c>
      <c r="I2201" s="662" t="s">
        <v>5829</v>
      </c>
      <c r="J2201" s="662" t="s">
        <v>964</v>
      </c>
      <c r="K2201" s="662" t="s">
        <v>5240</v>
      </c>
      <c r="L2201" s="663">
        <v>107.27</v>
      </c>
      <c r="M2201" s="663">
        <v>750.89</v>
      </c>
      <c r="N2201" s="662">
        <v>7</v>
      </c>
      <c r="O2201" s="745">
        <v>1.5</v>
      </c>
      <c r="P2201" s="663">
        <v>750.89</v>
      </c>
      <c r="Q2201" s="678">
        <v>1</v>
      </c>
      <c r="R2201" s="662">
        <v>7</v>
      </c>
      <c r="S2201" s="678">
        <v>1</v>
      </c>
      <c r="T2201" s="745">
        <v>1.5</v>
      </c>
      <c r="U2201" s="701">
        <v>1</v>
      </c>
    </row>
    <row r="2202" spans="1:21" ht="14.4" customHeight="1" x14ac:dyDescent="0.3">
      <c r="A2202" s="661">
        <v>32</v>
      </c>
      <c r="B2202" s="662" t="s">
        <v>592</v>
      </c>
      <c r="C2202" s="662" t="s">
        <v>5111</v>
      </c>
      <c r="D2202" s="743" t="s">
        <v>7938</v>
      </c>
      <c r="E2202" s="744" t="s">
        <v>5126</v>
      </c>
      <c r="F2202" s="662" t="s">
        <v>5106</v>
      </c>
      <c r="G2202" s="662" t="s">
        <v>5244</v>
      </c>
      <c r="H2202" s="662" t="s">
        <v>593</v>
      </c>
      <c r="I2202" s="662" t="s">
        <v>1283</v>
      </c>
      <c r="J2202" s="662" t="s">
        <v>1284</v>
      </c>
      <c r="K2202" s="662" t="s">
        <v>5245</v>
      </c>
      <c r="L2202" s="663">
        <v>420.07</v>
      </c>
      <c r="M2202" s="663">
        <v>10501.75</v>
      </c>
      <c r="N2202" s="662">
        <v>25</v>
      </c>
      <c r="O2202" s="745">
        <v>17</v>
      </c>
      <c r="P2202" s="663">
        <v>4200.7000000000007</v>
      </c>
      <c r="Q2202" s="678">
        <v>0.40000000000000008</v>
      </c>
      <c r="R2202" s="662">
        <v>10</v>
      </c>
      <c r="S2202" s="678">
        <v>0.4</v>
      </c>
      <c r="T2202" s="745">
        <v>5</v>
      </c>
      <c r="U2202" s="701">
        <v>0.29411764705882354</v>
      </c>
    </row>
    <row r="2203" spans="1:21" ht="14.4" customHeight="1" x14ac:dyDescent="0.3">
      <c r="A2203" s="661">
        <v>32</v>
      </c>
      <c r="B2203" s="662" t="s">
        <v>592</v>
      </c>
      <c r="C2203" s="662" t="s">
        <v>5111</v>
      </c>
      <c r="D2203" s="743" t="s">
        <v>7938</v>
      </c>
      <c r="E2203" s="744" t="s">
        <v>5126</v>
      </c>
      <c r="F2203" s="662" t="s">
        <v>5106</v>
      </c>
      <c r="G2203" s="662" t="s">
        <v>5166</v>
      </c>
      <c r="H2203" s="662" t="s">
        <v>593</v>
      </c>
      <c r="I2203" s="662" t="s">
        <v>1138</v>
      </c>
      <c r="J2203" s="662" t="s">
        <v>1139</v>
      </c>
      <c r="K2203" s="662" t="s">
        <v>1140</v>
      </c>
      <c r="L2203" s="663">
        <v>33</v>
      </c>
      <c r="M2203" s="663">
        <v>231</v>
      </c>
      <c r="N2203" s="662">
        <v>7</v>
      </c>
      <c r="O2203" s="745">
        <v>4</v>
      </c>
      <c r="P2203" s="663">
        <v>132</v>
      </c>
      <c r="Q2203" s="678">
        <v>0.5714285714285714</v>
      </c>
      <c r="R2203" s="662">
        <v>4</v>
      </c>
      <c r="S2203" s="678">
        <v>0.5714285714285714</v>
      </c>
      <c r="T2203" s="745">
        <v>2.5</v>
      </c>
      <c r="U2203" s="701">
        <v>0.625</v>
      </c>
    </row>
    <row r="2204" spans="1:21" ht="14.4" customHeight="1" x14ac:dyDescent="0.3">
      <c r="A2204" s="661">
        <v>32</v>
      </c>
      <c r="B2204" s="662" t="s">
        <v>592</v>
      </c>
      <c r="C2204" s="662" t="s">
        <v>5111</v>
      </c>
      <c r="D2204" s="743" t="s">
        <v>7938</v>
      </c>
      <c r="E2204" s="744" t="s">
        <v>5126</v>
      </c>
      <c r="F2204" s="662" t="s">
        <v>5106</v>
      </c>
      <c r="G2204" s="662" t="s">
        <v>5166</v>
      </c>
      <c r="H2204" s="662" t="s">
        <v>593</v>
      </c>
      <c r="I2204" s="662" t="s">
        <v>5246</v>
      </c>
      <c r="J2204" s="662" t="s">
        <v>811</v>
      </c>
      <c r="K2204" s="662" t="s">
        <v>5247</v>
      </c>
      <c r="L2204" s="663">
        <v>0</v>
      </c>
      <c r="M2204" s="663">
        <v>0</v>
      </c>
      <c r="N2204" s="662">
        <v>2</v>
      </c>
      <c r="O2204" s="745">
        <v>1.5</v>
      </c>
      <c r="P2204" s="663">
        <v>0</v>
      </c>
      <c r="Q2204" s="678"/>
      <c r="R2204" s="662">
        <v>2</v>
      </c>
      <c r="S2204" s="678">
        <v>1</v>
      </c>
      <c r="T2204" s="745">
        <v>1.5</v>
      </c>
      <c r="U2204" s="701">
        <v>1</v>
      </c>
    </row>
    <row r="2205" spans="1:21" ht="14.4" customHeight="1" x14ac:dyDescent="0.3">
      <c r="A2205" s="661">
        <v>32</v>
      </c>
      <c r="B2205" s="662" t="s">
        <v>592</v>
      </c>
      <c r="C2205" s="662" t="s">
        <v>5111</v>
      </c>
      <c r="D2205" s="743" t="s">
        <v>7938</v>
      </c>
      <c r="E2205" s="744" t="s">
        <v>5126</v>
      </c>
      <c r="F2205" s="662" t="s">
        <v>5106</v>
      </c>
      <c r="G2205" s="662" t="s">
        <v>5166</v>
      </c>
      <c r="H2205" s="662" t="s">
        <v>593</v>
      </c>
      <c r="I2205" s="662" t="s">
        <v>810</v>
      </c>
      <c r="J2205" s="662" t="s">
        <v>811</v>
      </c>
      <c r="K2205" s="662" t="s">
        <v>5352</v>
      </c>
      <c r="L2205" s="663">
        <v>55.01</v>
      </c>
      <c r="M2205" s="663">
        <v>55.01</v>
      </c>
      <c r="N2205" s="662">
        <v>1</v>
      </c>
      <c r="O2205" s="745">
        <v>0.5</v>
      </c>
      <c r="P2205" s="663">
        <v>55.01</v>
      </c>
      <c r="Q2205" s="678">
        <v>1</v>
      </c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32</v>
      </c>
      <c r="B2206" s="662" t="s">
        <v>592</v>
      </c>
      <c r="C2206" s="662" t="s">
        <v>5111</v>
      </c>
      <c r="D2206" s="743" t="s">
        <v>7938</v>
      </c>
      <c r="E2206" s="744" t="s">
        <v>5126</v>
      </c>
      <c r="F2206" s="662" t="s">
        <v>5106</v>
      </c>
      <c r="G2206" s="662" t="s">
        <v>5535</v>
      </c>
      <c r="H2206" s="662" t="s">
        <v>593</v>
      </c>
      <c r="I2206" s="662" t="s">
        <v>1614</v>
      </c>
      <c r="J2206" s="662" t="s">
        <v>1615</v>
      </c>
      <c r="K2206" s="662" t="s">
        <v>5536</v>
      </c>
      <c r="L2206" s="663">
        <v>34.6</v>
      </c>
      <c r="M2206" s="663">
        <v>69.2</v>
      </c>
      <c r="N2206" s="662">
        <v>2</v>
      </c>
      <c r="O2206" s="745">
        <v>1</v>
      </c>
      <c r="P2206" s="663">
        <v>69.2</v>
      </c>
      <c r="Q2206" s="678">
        <v>1</v>
      </c>
      <c r="R2206" s="662">
        <v>2</v>
      </c>
      <c r="S2206" s="678">
        <v>1</v>
      </c>
      <c r="T2206" s="745">
        <v>1</v>
      </c>
      <c r="U2206" s="701">
        <v>1</v>
      </c>
    </row>
    <row r="2207" spans="1:21" ht="14.4" customHeight="1" x14ac:dyDescent="0.3">
      <c r="A2207" s="661">
        <v>32</v>
      </c>
      <c r="B2207" s="662" t="s">
        <v>592</v>
      </c>
      <c r="C2207" s="662" t="s">
        <v>5111</v>
      </c>
      <c r="D2207" s="743" t="s">
        <v>7938</v>
      </c>
      <c r="E2207" s="744" t="s">
        <v>5126</v>
      </c>
      <c r="F2207" s="662" t="s">
        <v>5106</v>
      </c>
      <c r="G2207" s="662" t="s">
        <v>6114</v>
      </c>
      <c r="H2207" s="662" t="s">
        <v>593</v>
      </c>
      <c r="I2207" s="662" t="s">
        <v>3527</v>
      </c>
      <c r="J2207" s="662" t="s">
        <v>3528</v>
      </c>
      <c r="K2207" s="662" t="s">
        <v>4828</v>
      </c>
      <c r="L2207" s="663">
        <v>0</v>
      </c>
      <c r="M2207" s="663">
        <v>0</v>
      </c>
      <c r="N2207" s="662">
        <v>2</v>
      </c>
      <c r="O2207" s="745">
        <v>0.5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32</v>
      </c>
      <c r="B2208" s="662" t="s">
        <v>592</v>
      </c>
      <c r="C2208" s="662" t="s">
        <v>5111</v>
      </c>
      <c r="D2208" s="743" t="s">
        <v>7938</v>
      </c>
      <c r="E2208" s="744" t="s">
        <v>5126</v>
      </c>
      <c r="F2208" s="662" t="s">
        <v>5106</v>
      </c>
      <c r="G2208" s="662" t="s">
        <v>6514</v>
      </c>
      <c r="H2208" s="662" t="s">
        <v>593</v>
      </c>
      <c r="I2208" s="662" t="s">
        <v>6515</v>
      </c>
      <c r="J2208" s="662" t="s">
        <v>6516</v>
      </c>
      <c r="K2208" s="662" t="s">
        <v>6517</v>
      </c>
      <c r="L2208" s="663">
        <v>0</v>
      </c>
      <c r="M2208" s="663">
        <v>0</v>
      </c>
      <c r="N2208" s="662">
        <v>1</v>
      </c>
      <c r="O2208" s="745">
        <v>1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32</v>
      </c>
      <c r="B2209" s="662" t="s">
        <v>592</v>
      </c>
      <c r="C2209" s="662" t="s">
        <v>5111</v>
      </c>
      <c r="D2209" s="743" t="s">
        <v>7938</v>
      </c>
      <c r="E2209" s="744" t="s">
        <v>5126</v>
      </c>
      <c r="F2209" s="662" t="s">
        <v>5106</v>
      </c>
      <c r="G2209" s="662" t="s">
        <v>5840</v>
      </c>
      <c r="H2209" s="662" t="s">
        <v>593</v>
      </c>
      <c r="I2209" s="662" t="s">
        <v>6518</v>
      </c>
      <c r="J2209" s="662" t="s">
        <v>6519</v>
      </c>
      <c r="K2209" s="662" t="s">
        <v>6520</v>
      </c>
      <c r="L2209" s="663">
        <v>166.1</v>
      </c>
      <c r="M2209" s="663">
        <v>166.1</v>
      </c>
      <c r="N2209" s="662">
        <v>1</v>
      </c>
      <c r="O2209" s="745">
        <v>0.5</v>
      </c>
      <c r="P2209" s="663">
        <v>166.1</v>
      </c>
      <c r="Q2209" s="678">
        <v>1</v>
      </c>
      <c r="R2209" s="662">
        <v>1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32</v>
      </c>
      <c r="B2210" s="662" t="s">
        <v>592</v>
      </c>
      <c r="C2210" s="662" t="s">
        <v>5111</v>
      </c>
      <c r="D2210" s="743" t="s">
        <v>7938</v>
      </c>
      <c r="E2210" s="744" t="s">
        <v>5126</v>
      </c>
      <c r="F2210" s="662" t="s">
        <v>5106</v>
      </c>
      <c r="G2210" s="662" t="s">
        <v>5840</v>
      </c>
      <c r="H2210" s="662" t="s">
        <v>593</v>
      </c>
      <c r="I2210" s="662" t="s">
        <v>6521</v>
      </c>
      <c r="J2210" s="662" t="s">
        <v>6519</v>
      </c>
      <c r="K2210" s="662" t="s">
        <v>6520</v>
      </c>
      <c r="L2210" s="663">
        <v>166.1</v>
      </c>
      <c r="M2210" s="663">
        <v>166.1</v>
      </c>
      <c r="N2210" s="662">
        <v>1</v>
      </c>
      <c r="O2210" s="745">
        <v>1</v>
      </c>
      <c r="P2210" s="663">
        <v>166.1</v>
      </c>
      <c r="Q2210" s="678">
        <v>1</v>
      </c>
      <c r="R2210" s="662">
        <v>1</v>
      </c>
      <c r="S2210" s="678">
        <v>1</v>
      </c>
      <c r="T2210" s="745">
        <v>1</v>
      </c>
      <c r="U2210" s="701">
        <v>1</v>
      </c>
    </row>
    <row r="2211" spans="1:21" ht="14.4" customHeight="1" x14ac:dyDescent="0.3">
      <c r="A2211" s="661">
        <v>32</v>
      </c>
      <c r="B2211" s="662" t="s">
        <v>592</v>
      </c>
      <c r="C2211" s="662" t="s">
        <v>5111</v>
      </c>
      <c r="D2211" s="743" t="s">
        <v>7938</v>
      </c>
      <c r="E2211" s="744" t="s">
        <v>5126</v>
      </c>
      <c r="F2211" s="662" t="s">
        <v>5106</v>
      </c>
      <c r="G2211" s="662" t="s">
        <v>5840</v>
      </c>
      <c r="H2211" s="662" t="s">
        <v>593</v>
      </c>
      <c r="I2211" s="662" t="s">
        <v>6522</v>
      </c>
      <c r="J2211" s="662" t="s">
        <v>6519</v>
      </c>
      <c r="K2211" s="662" t="s">
        <v>3744</v>
      </c>
      <c r="L2211" s="663">
        <v>0</v>
      </c>
      <c r="M2211" s="663">
        <v>0</v>
      </c>
      <c r="N2211" s="662">
        <v>1</v>
      </c>
      <c r="O2211" s="745">
        <v>0.5</v>
      </c>
      <c r="P2211" s="663">
        <v>0</v>
      </c>
      <c r="Q2211" s="678"/>
      <c r="R2211" s="662">
        <v>1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32</v>
      </c>
      <c r="B2212" s="662" t="s">
        <v>592</v>
      </c>
      <c r="C2212" s="662" t="s">
        <v>5111</v>
      </c>
      <c r="D2212" s="743" t="s">
        <v>7938</v>
      </c>
      <c r="E2212" s="744" t="s">
        <v>5126</v>
      </c>
      <c r="F2212" s="662" t="s">
        <v>5106</v>
      </c>
      <c r="G2212" s="662" t="s">
        <v>5248</v>
      </c>
      <c r="H2212" s="662" t="s">
        <v>593</v>
      </c>
      <c r="I2212" s="662" t="s">
        <v>3186</v>
      </c>
      <c r="J2212" s="662" t="s">
        <v>3187</v>
      </c>
      <c r="K2212" s="662" t="s">
        <v>4933</v>
      </c>
      <c r="L2212" s="663">
        <v>588.04999999999995</v>
      </c>
      <c r="M2212" s="663">
        <v>1176.0999999999999</v>
      </c>
      <c r="N2212" s="662">
        <v>2</v>
      </c>
      <c r="O2212" s="745">
        <v>1</v>
      </c>
      <c r="P2212" s="663">
        <v>1176.0999999999999</v>
      </c>
      <c r="Q2212" s="678">
        <v>1</v>
      </c>
      <c r="R2212" s="662">
        <v>2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32</v>
      </c>
      <c r="B2213" s="662" t="s">
        <v>592</v>
      </c>
      <c r="C2213" s="662" t="s">
        <v>5111</v>
      </c>
      <c r="D2213" s="743" t="s">
        <v>7938</v>
      </c>
      <c r="E2213" s="744" t="s">
        <v>5126</v>
      </c>
      <c r="F2213" s="662" t="s">
        <v>5106</v>
      </c>
      <c r="G2213" s="662" t="s">
        <v>5248</v>
      </c>
      <c r="H2213" s="662" t="s">
        <v>593</v>
      </c>
      <c r="I2213" s="662" t="s">
        <v>3186</v>
      </c>
      <c r="J2213" s="662" t="s">
        <v>3187</v>
      </c>
      <c r="K2213" s="662" t="s">
        <v>4933</v>
      </c>
      <c r="L2213" s="663">
        <v>879.21</v>
      </c>
      <c r="M2213" s="663">
        <v>879.21</v>
      </c>
      <c r="N2213" s="662">
        <v>1</v>
      </c>
      <c r="O2213" s="745">
        <v>0.5</v>
      </c>
      <c r="P2213" s="663">
        <v>879.21</v>
      </c>
      <c r="Q2213" s="678">
        <v>1</v>
      </c>
      <c r="R2213" s="662">
        <v>1</v>
      </c>
      <c r="S2213" s="678">
        <v>1</v>
      </c>
      <c r="T2213" s="745">
        <v>0.5</v>
      </c>
      <c r="U2213" s="701">
        <v>1</v>
      </c>
    </row>
    <row r="2214" spans="1:21" ht="14.4" customHeight="1" x14ac:dyDescent="0.3">
      <c r="A2214" s="661">
        <v>32</v>
      </c>
      <c r="B2214" s="662" t="s">
        <v>592</v>
      </c>
      <c r="C2214" s="662" t="s">
        <v>5111</v>
      </c>
      <c r="D2214" s="743" t="s">
        <v>7938</v>
      </c>
      <c r="E2214" s="744" t="s">
        <v>5126</v>
      </c>
      <c r="F2214" s="662" t="s">
        <v>5106</v>
      </c>
      <c r="G2214" s="662" t="s">
        <v>5249</v>
      </c>
      <c r="H2214" s="662" t="s">
        <v>2438</v>
      </c>
      <c r="I2214" s="662" t="s">
        <v>6523</v>
      </c>
      <c r="J2214" s="662" t="s">
        <v>5251</v>
      </c>
      <c r="K2214" s="662"/>
      <c r="L2214" s="663">
        <v>0</v>
      </c>
      <c r="M2214" s="663">
        <v>0</v>
      </c>
      <c r="N2214" s="662">
        <v>1</v>
      </c>
      <c r="O2214" s="745">
        <v>0.5</v>
      </c>
      <c r="P2214" s="663">
        <v>0</v>
      </c>
      <c r="Q2214" s="678"/>
      <c r="R2214" s="662">
        <v>1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32</v>
      </c>
      <c r="B2215" s="662" t="s">
        <v>592</v>
      </c>
      <c r="C2215" s="662" t="s">
        <v>5111</v>
      </c>
      <c r="D2215" s="743" t="s">
        <v>7938</v>
      </c>
      <c r="E2215" s="744" t="s">
        <v>5126</v>
      </c>
      <c r="F2215" s="662" t="s">
        <v>5106</v>
      </c>
      <c r="G2215" s="662" t="s">
        <v>5249</v>
      </c>
      <c r="H2215" s="662" t="s">
        <v>593</v>
      </c>
      <c r="I2215" s="662" t="s">
        <v>5250</v>
      </c>
      <c r="J2215" s="662" t="s">
        <v>5251</v>
      </c>
      <c r="K2215" s="662"/>
      <c r="L2215" s="663">
        <v>0</v>
      </c>
      <c r="M2215" s="663">
        <v>0</v>
      </c>
      <c r="N2215" s="662">
        <v>11</v>
      </c>
      <c r="O2215" s="745">
        <v>8.5</v>
      </c>
      <c r="P2215" s="663">
        <v>0</v>
      </c>
      <c r="Q2215" s="678"/>
      <c r="R2215" s="662">
        <v>5</v>
      </c>
      <c r="S2215" s="678">
        <v>0.45454545454545453</v>
      </c>
      <c r="T2215" s="745">
        <v>3.5</v>
      </c>
      <c r="U2215" s="701">
        <v>0.41176470588235292</v>
      </c>
    </row>
    <row r="2216" spans="1:21" ht="14.4" customHeight="1" x14ac:dyDescent="0.3">
      <c r="A2216" s="661">
        <v>32</v>
      </c>
      <c r="B2216" s="662" t="s">
        <v>592</v>
      </c>
      <c r="C2216" s="662" t="s">
        <v>5111</v>
      </c>
      <c r="D2216" s="743" t="s">
        <v>7938</v>
      </c>
      <c r="E2216" s="744" t="s">
        <v>5126</v>
      </c>
      <c r="F2216" s="662" t="s">
        <v>5106</v>
      </c>
      <c r="G2216" s="662" t="s">
        <v>5847</v>
      </c>
      <c r="H2216" s="662" t="s">
        <v>593</v>
      </c>
      <c r="I2216" s="662" t="s">
        <v>2918</v>
      </c>
      <c r="J2216" s="662" t="s">
        <v>2919</v>
      </c>
      <c r="K2216" s="662" t="s">
        <v>5848</v>
      </c>
      <c r="L2216" s="663">
        <v>48.09</v>
      </c>
      <c r="M2216" s="663">
        <v>96.18</v>
      </c>
      <c r="N2216" s="662">
        <v>2</v>
      </c>
      <c r="O2216" s="745">
        <v>1.5</v>
      </c>
      <c r="P2216" s="663">
        <v>48.09</v>
      </c>
      <c r="Q2216" s="678">
        <v>0.5</v>
      </c>
      <c r="R2216" s="662">
        <v>1</v>
      </c>
      <c r="S2216" s="678">
        <v>0.5</v>
      </c>
      <c r="T2216" s="745">
        <v>0.5</v>
      </c>
      <c r="U2216" s="701">
        <v>0.33333333333333331</v>
      </c>
    </row>
    <row r="2217" spans="1:21" ht="14.4" customHeight="1" x14ac:dyDescent="0.3">
      <c r="A2217" s="661">
        <v>32</v>
      </c>
      <c r="B2217" s="662" t="s">
        <v>592</v>
      </c>
      <c r="C2217" s="662" t="s">
        <v>5111</v>
      </c>
      <c r="D2217" s="743" t="s">
        <v>7938</v>
      </c>
      <c r="E2217" s="744" t="s">
        <v>5126</v>
      </c>
      <c r="F2217" s="662" t="s">
        <v>5106</v>
      </c>
      <c r="G2217" s="662" t="s">
        <v>5433</v>
      </c>
      <c r="H2217" s="662" t="s">
        <v>593</v>
      </c>
      <c r="I2217" s="662" t="s">
        <v>736</v>
      </c>
      <c r="J2217" s="662" t="s">
        <v>737</v>
      </c>
      <c r="K2217" s="662" t="s">
        <v>5434</v>
      </c>
      <c r="L2217" s="663">
        <v>27.28</v>
      </c>
      <c r="M2217" s="663">
        <v>54.56</v>
      </c>
      <c r="N2217" s="662">
        <v>2</v>
      </c>
      <c r="O2217" s="745">
        <v>1</v>
      </c>
      <c r="P2217" s="663">
        <v>54.56</v>
      </c>
      <c r="Q2217" s="678">
        <v>1</v>
      </c>
      <c r="R2217" s="662">
        <v>2</v>
      </c>
      <c r="S2217" s="678">
        <v>1</v>
      </c>
      <c r="T2217" s="745">
        <v>1</v>
      </c>
      <c r="U2217" s="701">
        <v>1</v>
      </c>
    </row>
    <row r="2218" spans="1:21" ht="14.4" customHeight="1" x14ac:dyDescent="0.3">
      <c r="A2218" s="661">
        <v>32</v>
      </c>
      <c r="B2218" s="662" t="s">
        <v>592</v>
      </c>
      <c r="C2218" s="662" t="s">
        <v>5111</v>
      </c>
      <c r="D2218" s="743" t="s">
        <v>7938</v>
      </c>
      <c r="E2218" s="744" t="s">
        <v>5126</v>
      </c>
      <c r="F2218" s="662" t="s">
        <v>5106</v>
      </c>
      <c r="G2218" s="662" t="s">
        <v>5252</v>
      </c>
      <c r="H2218" s="662" t="s">
        <v>593</v>
      </c>
      <c r="I2218" s="662" t="s">
        <v>5356</v>
      </c>
      <c r="J2218" s="662" t="s">
        <v>1127</v>
      </c>
      <c r="K2218" s="662" t="s">
        <v>5357</v>
      </c>
      <c r="L2218" s="663">
        <v>0</v>
      </c>
      <c r="M2218" s="663">
        <v>0</v>
      </c>
      <c r="N2218" s="662">
        <v>1</v>
      </c>
      <c r="O2218" s="745">
        <v>0.5</v>
      </c>
      <c r="P2218" s="663">
        <v>0</v>
      </c>
      <c r="Q2218" s="678"/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32</v>
      </c>
      <c r="B2219" s="662" t="s">
        <v>592</v>
      </c>
      <c r="C2219" s="662" t="s">
        <v>5111</v>
      </c>
      <c r="D2219" s="743" t="s">
        <v>7938</v>
      </c>
      <c r="E2219" s="744" t="s">
        <v>5126</v>
      </c>
      <c r="F2219" s="662" t="s">
        <v>5106</v>
      </c>
      <c r="G2219" s="662" t="s">
        <v>5254</v>
      </c>
      <c r="H2219" s="662" t="s">
        <v>593</v>
      </c>
      <c r="I2219" s="662" t="s">
        <v>5255</v>
      </c>
      <c r="J2219" s="662" t="s">
        <v>5256</v>
      </c>
      <c r="K2219" s="662" t="s">
        <v>5257</v>
      </c>
      <c r="L2219" s="663">
        <v>661.2</v>
      </c>
      <c r="M2219" s="663">
        <v>4628.4000000000005</v>
      </c>
      <c r="N2219" s="662">
        <v>7</v>
      </c>
      <c r="O2219" s="745">
        <v>1.5</v>
      </c>
      <c r="P2219" s="663">
        <v>4628.4000000000005</v>
      </c>
      <c r="Q2219" s="678">
        <v>1</v>
      </c>
      <c r="R2219" s="662">
        <v>7</v>
      </c>
      <c r="S2219" s="678">
        <v>1</v>
      </c>
      <c r="T2219" s="745">
        <v>1.5</v>
      </c>
      <c r="U2219" s="701">
        <v>1</v>
      </c>
    </row>
    <row r="2220" spans="1:21" ht="14.4" customHeight="1" x14ac:dyDescent="0.3">
      <c r="A2220" s="661">
        <v>32</v>
      </c>
      <c r="B2220" s="662" t="s">
        <v>592</v>
      </c>
      <c r="C2220" s="662" t="s">
        <v>5111</v>
      </c>
      <c r="D2220" s="743" t="s">
        <v>7938</v>
      </c>
      <c r="E2220" s="744" t="s">
        <v>5126</v>
      </c>
      <c r="F2220" s="662" t="s">
        <v>5106</v>
      </c>
      <c r="G2220" s="662" t="s">
        <v>5254</v>
      </c>
      <c r="H2220" s="662" t="s">
        <v>593</v>
      </c>
      <c r="I2220" s="662" t="s">
        <v>2104</v>
      </c>
      <c r="J2220" s="662" t="s">
        <v>5256</v>
      </c>
      <c r="K2220" s="662" t="s">
        <v>5257</v>
      </c>
      <c r="L2220" s="663">
        <v>661.2</v>
      </c>
      <c r="M2220" s="663">
        <v>1983.6000000000001</v>
      </c>
      <c r="N2220" s="662">
        <v>3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32</v>
      </c>
      <c r="B2221" s="662" t="s">
        <v>592</v>
      </c>
      <c r="C2221" s="662" t="s">
        <v>5111</v>
      </c>
      <c r="D2221" s="743" t="s">
        <v>7938</v>
      </c>
      <c r="E2221" s="744" t="s">
        <v>5126</v>
      </c>
      <c r="F2221" s="662" t="s">
        <v>5106</v>
      </c>
      <c r="G2221" s="662" t="s">
        <v>5262</v>
      </c>
      <c r="H2221" s="662" t="s">
        <v>593</v>
      </c>
      <c r="I2221" s="662" t="s">
        <v>2962</v>
      </c>
      <c r="J2221" s="662" t="s">
        <v>2963</v>
      </c>
      <c r="K2221" s="662" t="s">
        <v>5509</v>
      </c>
      <c r="L2221" s="663">
        <v>98.75</v>
      </c>
      <c r="M2221" s="663">
        <v>197.5</v>
      </c>
      <c r="N2221" s="662">
        <v>2</v>
      </c>
      <c r="O2221" s="745">
        <v>2</v>
      </c>
      <c r="P2221" s="663">
        <v>98.75</v>
      </c>
      <c r="Q2221" s="678">
        <v>0.5</v>
      </c>
      <c r="R2221" s="662">
        <v>1</v>
      </c>
      <c r="S2221" s="678">
        <v>0.5</v>
      </c>
      <c r="T2221" s="745">
        <v>1</v>
      </c>
      <c r="U2221" s="701">
        <v>0.5</v>
      </c>
    </row>
    <row r="2222" spans="1:21" ht="14.4" customHeight="1" x14ac:dyDescent="0.3">
      <c r="A2222" s="661">
        <v>32</v>
      </c>
      <c r="B2222" s="662" t="s">
        <v>592</v>
      </c>
      <c r="C2222" s="662" t="s">
        <v>5111</v>
      </c>
      <c r="D2222" s="743" t="s">
        <v>7938</v>
      </c>
      <c r="E2222" s="744" t="s">
        <v>5126</v>
      </c>
      <c r="F2222" s="662" t="s">
        <v>5106</v>
      </c>
      <c r="G2222" s="662" t="s">
        <v>5262</v>
      </c>
      <c r="H2222" s="662" t="s">
        <v>593</v>
      </c>
      <c r="I2222" s="662" t="s">
        <v>2941</v>
      </c>
      <c r="J2222" s="662" t="s">
        <v>2942</v>
      </c>
      <c r="K2222" s="662" t="s">
        <v>2911</v>
      </c>
      <c r="L2222" s="663">
        <v>111.72</v>
      </c>
      <c r="M2222" s="663">
        <v>446.88</v>
      </c>
      <c r="N2222" s="662">
        <v>4</v>
      </c>
      <c r="O2222" s="745">
        <v>2.5</v>
      </c>
      <c r="P2222" s="663">
        <v>223.44</v>
      </c>
      <c r="Q2222" s="678">
        <v>0.5</v>
      </c>
      <c r="R2222" s="662">
        <v>2</v>
      </c>
      <c r="S2222" s="678">
        <v>0.5</v>
      </c>
      <c r="T2222" s="745">
        <v>1.5</v>
      </c>
      <c r="U2222" s="701">
        <v>0.6</v>
      </c>
    </row>
    <row r="2223" spans="1:21" ht="14.4" customHeight="1" x14ac:dyDescent="0.3">
      <c r="A2223" s="661">
        <v>32</v>
      </c>
      <c r="B2223" s="662" t="s">
        <v>592</v>
      </c>
      <c r="C2223" s="662" t="s">
        <v>5111</v>
      </c>
      <c r="D2223" s="743" t="s">
        <v>7938</v>
      </c>
      <c r="E2223" s="744" t="s">
        <v>5126</v>
      </c>
      <c r="F2223" s="662" t="s">
        <v>5106</v>
      </c>
      <c r="G2223" s="662" t="s">
        <v>5262</v>
      </c>
      <c r="H2223" s="662" t="s">
        <v>593</v>
      </c>
      <c r="I2223" s="662" t="s">
        <v>2941</v>
      </c>
      <c r="J2223" s="662" t="s">
        <v>2942</v>
      </c>
      <c r="K2223" s="662" t="s">
        <v>2911</v>
      </c>
      <c r="L2223" s="663">
        <v>98.75</v>
      </c>
      <c r="M2223" s="663">
        <v>395</v>
      </c>
      <c r="N2223" s="662">
        <v>4</v>
      </c>
      <c r="O2223" s="745">
        <v>2</v>
      </c>
      <c r="P2223" s="663">
        <v>395</v>
      </c>
      <c r="Q2223" s="678">
        <v>1</v>
      </c>
      <c r="R2223" s="662">
        <v>4</v>
      </c>
      <c r="S2223" s="678">
        <v>1</v>
      </c>
      <c r="T2223" s="745">
        <v>2</v>
      </c>
      <c r="U2223" s="701">
        <v>1</v>
      </c>
    </row>
    <row r="2224" spans="1:21" ht="14.4" customHeight="1" x14ac:dyDescent="0.3">
      <c r="A2224" s="661">
        <v>32</v>
      </c>
      <c r="B2224" s="662" t="s">
        <v>592</v>
      </c>
      <c r="C2224" s="662" t="s">
        <v>5111</v>
      </c>
      <c r="D2224" s="743" t="s">
        <v>7938</v>
      </c>
      <c r="E2224" s="744" t="s">
        <v>5126</v>
      </c>
      <c r="F2224" s="662" t="s">
        <v>5106</v>
      </c>
      <c r="G2224" s="662" t="s">
        <v>5262</v>
      </c>
      <c r="H2224" s="662" t="s">
        <v>593</v>
      </c>
      <c r="I2224" s="662" t="s">
        <v>6524</v>
      </c>
      <c r="J2224" s="662" t="s">
        <v>2963</v>
      </c>
      <c r="K2224" s="662" t="s">
        <v>5266</v>
      </c>
      <c r="L2224" s="663">
        <v>167.58</v>
      </c>
      <c r="M2224" s="663">
        <v>167.58</v>
      </c>
      <c r="N2224" s="662">
        <v>1</v>
      </c>
      <c r="O2224" s="745">
        <v>1</v>
      </c>
      <c r="P2224" s="663">
        <v>167.58</v>
      </c>
      <c r="Q2224" s="678">
        <v>1</v>
      </c>
      <c r="R2224" s="662">
        <v>1</v>
      </c>
      <c r="S2224" s="678">
        <v>1</v>
      </c>
      <c r="T2224" s="745">
        <v>1</v>
      </c>
      <c r="U2224" s="701">
        <v>1</v>
      </c>
    </row>
    <row r="2225" spans="1:21" ht="14.4" customHeight="1" x14ac:dyDescent="0.3">
      <c r="A2225" s="661">
        <v>32</v>
      </c>
      <c r="B2225" s="662" t="s">
        <v>592</v>
      </c>
      <c r="C2225" s="662" t="s">
        <v>5111</v>
      </c>
      <c r="D2225" s="743" t="s">
        <v>7938</v>
      </c>
      <c r="E2225" s="744" t="s">
        <v>5126</v>
      </c>
      <c r="F2225" s="662" t="s">
        <v>5106</v>
      </c>
      <c r="G2225" s="662" t="s">
        <v>5539</v>
      </c>
      <c r="H2225" s="662" t="s">
        <v>593</v>
      </c>
      <c r="I2225" s="662" t="s">
        <v>2952</v>
      </c>
      <c r="J2225" s="662" t="s">
        <v>2953</v>
      </c>
      <c r="K2225" s="662" t="s">
        <v>2954</v>
      </c>
      <c r="L2225" s="663">
        <v>147.31</v>
      </c>
      <c r="M2225" s="663">
        <v>294.62</v>
      </c>
      <c r="N2225" s="662">
        <v>2</v>
      </c>
      <c r="O2225" s="745">
        <v>1</v>
      </c>
      <c r="P2225" s="663">
        <v>294.62</v>
      </c>
      <c r="Q2225" s="678">
        <v>1</v>
      </c>
      <c r="R2225" s="662">
        <v>2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32</v>
      </c>
      <c r="B2226" s="662" t="s">
        <v>592</v>
      </c>
      <c r="C2226" s="662" t="s">
        <v>5111</v>
      </c>
      <c r="D2226" s="743" t="s">
        <v>7938</v>
      </c>
      <c r="E2226" s="744" t="s">
        <v>5126</v>
      </c>
      <c r="F2226" s="662" t="s">
        <v>5106</v>
      </c>
      <c r="G2226" s="662" t="s">
        <v>5358</v>
      </c>
      <c r="H2226" s="662" t="s">
        <v>593</v>
      </c>
      <c r="I2226" s="662" t="s">
        <v>6135</v>
      </c>
      <c r="J2226" s="662" t="s">
        <v>5359</v>
      </c>
      <c r="K2226" s="662" t="s">
        <v>5360</v>
      </c>
      <c r="L2226" s="663">
        <v>0</v>
      </c>
      <c r="M2226" s="663">
        <v>0</v>
      </c>
      <c r="N2226" s="662">
        <v>6</v>
      </c>
      <c r="O2226" s="745">
        <v>2</v>
      </c>
      <c r="P2226" s="663">
        <v>0</v>
      </c>
      <c r="Q2226" s="678"/>
      <c r="R2226" s="662">
        <v>5</v>
      </c>
      <c r="S2226" s="678">
        <v>0.83333333333333337</v>
      </c>
      <c r="T2226" s="745">
        <v>1.5</v>
      </c>
      <c r="U2226" s="701">
        <v>0.75</v>
      </c>
    </row>
    <row r="2227" spans="1:21" ht="14.4" customHeight="1" x14ac:dyDescent="0.3">
      <c r="A2227" s="661">
        <v>32</v>
      </c>
      <c r="B2227" s="662" t="s">
        <v>592</v>
      </c>
      <c r="C2227" s="662" t="s">
        <v>5111</v>
      </c>
      <c r="D2227" s="743" t="s">
        <v>7938</v>
      </c>
      <c r="E2227" s="744" t="s">
        <v>5126</v>
      </c>
      <c r="F2227" s="662" t="s">
        <v>5106</v>
      </c>
      <c r="G2227" s="662" t="s">
        <v>5870</v>
      </c>
      <c r="H2227" s="662" t="s">
        <v>593</v>
      </c>
      <c r="I2227" s="662" t="s">
        <v>4398</v>
      </c>
      <c r="J2227" s="662" t="s">
        <v>4399</v>
      </c>
      <c r="K2227" s="662" t="s">
        <v>5871</v>
      </c>
      <c r="L2227" s="663">
        <v>77.14</v>
      </c>
      <c r="M2227" s="663">
        <v>154.28</v>
      </c>
      <c r="N2227" s="662">
        <v>2</v>
      </c>
      <c r="O2227" s="745">
        <v>1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32</v>
      </c>
      <c r="B2228" s="662" t="s">
        <v>592</v>
      </c>
      <c r="C2228" s="662" t="s">
        <v>5111</v>
      </c>
      <c r="D2228" s="743" t="s">
        <v>7938</v>
      </c>
      <c r="E2228" s="744" t="s">
        <v>5126</v>
      </c>
      <c r="F2228" s="662" t="s">
        <v>5106</v>
      </c>
      <c r="G2228" s="662" t="s">
        <v>5870</v>
      </c>
      <c r="H2228" s="662" t="s">
        <v>593</v>
      </c>
      <c r="I2228" s="662" t="s">
        <v>1711</v>
      </c>
      <c r="J2228" s="662" t="s">
        <v>1712</v>
      </c>
      <c r="K2228" s="662" t="s">
        <v>5872</v>
      </c>
      <c r="L2228" s="663">
        <v>38.56</v>
      </c>
      <c r="M2228" s="663">
        <v>38.56</v>
      </c>
      <c r="N2228" s="662">
        <v>1</v>
      </c>
      <c r="O2228" s="745">
        <v>1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32</v>
      </c>
      <c r="B2229" s="662" t="s">
        <v>592</v>
      </c>
      <c r="C2229" s="662" t="s">
        <v>5111</v>
      </c>
      <c r="D2229" s="743" t="s">
        <v>7938</v>
      </c>
      <c r="E2229" s="744" t="s">
        <v>5126</v>
      </c>
      <c r="F2229" s="662" t="s">
        <v>5106</v>
      </c>
      <c r="G2229" s="662" t="s">
        <v>5394</v>
      </c>
      <c r="H2229" s="662" t="s">
        <v>593</v>
      </c>
      <c r="I2229" s="662" t="s">
        <v>5650</v>
      </c>
      <c r="J2229" s="662" t="s">
        <v>5396</v>
      </c>
      <c r="K2229" s="662" t="s">
        <v>2452</v>
      </c>
      <c r="L2229" s="663">
        <v>0</v>
      </c>
      <c r="M2229" s="663">
        <v>0</v>
      </c>
      <c r="N2229" s="662">
        <v>1</v>
      </c>
      <c r="O2229" s="745">
        <v>1</v>
      </c>
      <c r="P2229" s="663">
        <v>0</v>
      </c>
      <c r="Q2229" s="678"/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32</v>
      </c>
      <c r="B2230" s="662" t="s">
        <v>592</v>
      </c>
      <c r="C2230" s="662" t="s">
        <v>5111</v>
      </c>
      <c r="D2230" s="743" t="s">
        <v>7938</v>
      </c>
      <c r="E2230" s="744" t="s">
        <v>5126</v>
      </c>
      <c r="F2230" s="662" t="s">
        <v>5106</v>
      </c>
      <c r="G2230" s="662" t="s">
        <v>5394</v>
      </c>
      <c r="H2230" s="662" t="s">
        <v>593</v>
      </c>
      <c r="I2230" s="662" t="s">
        <v>5436</v>
      </c>
      <c r="J2230" s="662" t="s">
        <v>1178</v>
      </c>
      <c r="K2230" s="662" t="s">
        <v>3525</v>
      </c>
      <c r="L2230" s="663">
        <v>26.37</v>
      </c>
      <c r="M2230" s="663">
        <v>79.11</v>
      </c>
      <c r="N2230" s="662">
        <v>3</v>
      </c>
      <c r="O2230" s="745">
        <v>2</v>
      </c>
      <c r="P2230" s="663">
        <v>52.74</v>
      </c>
      <c r="Q2230" s="678">
        <v>0.66666666666666674</v>
      </c>
      <c r="R2230" s="662">
        <v>2</v>
      </c>
      <c r="S2230" s="678">
        <v>0.66666666666666663</v>
      </c>
      <c r="T2230" s="745">
        <v>1</v>
      </c>
      <c r="U2230" s="701">
        <v>0.5</v>
      </c>
    </row>
    <row r="2231" spans="1:21" ht="14.4" customHeight="1" x14ac:dyDescent="0.3">
      <c r="A2231" s="661">
        <v>32</v>
      </c>
      <c r="B2231" s="662" t="s">
        <v>592</v>
      </c>
      <c r="C2231" s="662" t="s">
        <v>5111</v>
      </c>
      <c r="D2231" s="743" t="s">
        <v>7938</v>
      </c>
      <c r="E2231" s="744" t="s">
        <v>5126</v>
      </c>
      <c r="F2231" s="662" t="s">
        <v>5106</v>
      </c>
      <c r="G2231" s="662" t="s">
        <v>5394</v>
      </c>
      <c r="H2231" s="662" t="s">
        <v>593</v>
      </c>
      <c r="I2231" s="662" t="s">
        <v>3585</v>
      </c>
      <c r="J2231" s="662" t="s">
        <v>1178</v>
      </c>
      <c r="K2231" s="662" t="s">
        <v>3586</v>
      </c>
      <c r="L2231" s="663">
        <v>52.75</v>
      </c>
      <c r="M2231" s="663">
        <v>422</v>
      </c>
      <c r="N2231" s="662">
        <v>8</v>
      </c>
      <c r="O2231" s="745">
        <v>6</v>
      </c>
      <c r="P2231" s="663">
        <v>263.75</v>
      </c>
      <c r="Q2231" s="678">
        <v>0.625</v>
      </c>
      <c r="R2231" s="662">
        <v>5</v>
      </c>
      <c r="S2231" s="678">
        <v>0.625</v>
      </c>
      <c r="T2231" s="745">
        <v>4</v>
      </c>
      <c r="U2231" s="701">
        <v>0.66666666666666663</v>
      </c>
    </row>
    <row r="2232" spans="1:21" ht="14.4" customHeight="1" x14ac:dyDescent="0.3">
      <c r="A2232" s="661">
        <v>32</v>
      </c>
      <c r="B2232" s="662" t="s">
        <v>592</v>
      </c>
      <c r="C2232" s="662" t="s">
        <v>5111</v>
      </c>
      <c r="D2232" s="743" t="s">
        <v>7938</v>
      </c>
      <c r="E2232" s="744" t="s">
        <v>5126</v>
      </c>
      <c r="F2232" s="662" t="s">
        <v>5106</v>
      </c>
      <c r="G2232" s="662" t="s">
        <v>5882</v>
      </c>
      <c r="H2232" s="662" t="s">
        <v>593</v>
      </c>
      <c r="I2232" s="662" t="s">
        <v>1739</v>
      </c>
      <c r="J2232" s="662" t="s">
        <v>1740</v>
      </c>
      <c r="K2232" s="662" t="s">
        <v>1741</v>
      </c>
      <c r="L2232" s="663">
        <v>1388.65</v>
      </c>
      <c r="M2232" s="663">
        <v>2777.3</v>
      </c>
      <c r="N2232" s="662">
        <v>2</v>
      </c>
      <c r="O2232" s="745">
        <v>1.5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32</v>
      </c>
      <c r="B2233" s="662" t="s">
        <v>592</v>
      </c>
      <c r="C2233" s="662" t="s">
        <v>5111</v>
      </c>
      <c r="D2233" s="743" t="s">
        <v>7938</v>
      </c>
      <c r="E2233" s="744" t="s">
        <v>5126</v>
      </c>
      <c r="F2233" s="662" t="s">
        <v>5106</v>
      </c>
      <c r="G2233" s="662" t="s">
        <v>5269</v>
      </c>
      <c r="H2233" s="662" t="s">
        <v>593</v>
      </c>
      <c r="I2233" s="662" t="s">
        <v>970</v>
      </c>
      <c r="J2233" s="662" t="s">
        <v>5270</v>
      </c>
      <c r="K2233" s="662" t="s">
        <v>5271</v>
      </c>
      <c r="L2233" s="663">
        <v>88.76</v>
      </c>
      <c r="M2233" s="663">
        <v>4793.0400000000009</v>
      </c>
      <c r="N2233" s="662">
        <v>54</v>
      </c>
      <c r="O2233" s="745">
        <v>27.5</v>
      </c>
      <c r="P2233" s="663">
        <v>1775.2</v>
      </c>
      <c r="Q2233" s="678">
        <v>0.37037037037037029</v>
      </c>
      <c r="R2233" s="662">
        <v>20</v>
      </c>
      <c r="S2233" s="678">
        <v>0.37037037037037035</v>
      </c>
      <c r="T2233" s="745">
        <v>11</v>
      </c>
      <c r="U2233" s="701">
        <v>0.4</v>
      </c>
    </row>
    <row r="2234" spans="1:21" ht="14.4" customHeight="1" x14ac:dyDescent="0.3">
      <c r="A2234" s="661">
        <v>32</v>
      </c>
      <c r="B2234" s="662" t="s">
        <v>592</v>
      </c>
      <c r="C2234" s="662" t="s">
        <v>5111</v>
      </c>
      <c r="D2234" s="743" t="s">
        <v>7938</v>
      </c>
      <c r="E2234" s="744" t="s">
        <v>5126</v>
      </c>
      <c r="F2234" s="662" t="s">
        <v>5106</v>
      </c>
      <c r="G2234" s="662" t="s">
        <v>5887</v>
      </c>
      <c r="H2234" s="662" t="s">
        <v>2438</v>
      </c>
      <c r="I2234" s="662" t="s">
        <v>6525</v>
      </c>
      <c r="J2234" s="662" t="s">
        <v>5010</v>
      </c>
      <c r="K2234" s="662" t="s">
        <v>6526</v>
      </c>
      <c r="L2234" s="663">
        <v>57.64</v>
      </c>
      <c r="M2234" s="663">
        <v>172.92000000000002</v>
      </c>
      <c r="N2234" s="662">
        <v>3</v>
      </c>
      <c r="O2234" s="745">
        <v>1.5</v>
      </c>
      <c r="P2234" s="663">
        <v>172.92000000000002</v>
      </c>
      <c r="Q2234" s="678">
        <v>1</v>
      </c>
      <c r="R2234" s="662">
        <v>3</v>
      </c>
      <c r="S2234" s="678">
        <v>1</v>
      </c>
      <c r="T2234" s="745">
        <v>1.5</v>
      </c>
      <c r="U2234" s="701">
        <v>1</v>
      </c>
    </row>
    <row r="2235" spans="1:21" ht="14.4" customHeight="1" x14ac:dyDescent="0.3">
      <c r="A2235" s="661">
        <v>32</v>
      </c>
      <c r="B2235" s="662" t="s">
        <v>592</v>
      </c>
      <c r="C2235" s="662" t="s">
        <v>5111</v>
      </c>
      <c r="D2235" s="743" t="s">
        <v>7938</v>
      </c>
      <c r="E2235" s="744" t="s">
        <v>5126</v>
      </c>
      <c r="F2235" s="662" t="s">
        <v>5106</v>
      </c>
      <c r="G2235" s="662" t="s">
        <v>5887</v>
      </c>
      <c r="H2235" s="662" t="s">
        <v>2438</v>
      </c>
      <c r="I2235" s="662" t="s">
        <v>4131</v>
      </c>
      <c r="J2235" s="662" t="s">
        <v>5010</v>
      </c>
      <c r="K2235" s="662" t="s">
        <v>5011</v>
      </c>
      <c r="L2235" s="663">
        <v>115.27</v>
      </c>
      <c r="M2235" s="663">
        <v>115.27</v>
      </c>
      <c r="N2235" s="662">
        <v>1</v>
      </c>
      <c r="O2235" s="745">
        <v>0.5</v>
      </c>
      <c r="P2235" s="663">
        <v>115.27</v>
      </c>
      <c r="Q2235" s="678">
        <v>1</v>
      </c>
      <c r="R2235" s="662">
        <v>1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32</v>
      </c>
      <c r="B2236" s="662" t="s">
        <v>592</v>
      </c>
      <c r="C2236" s="662" t="s">
        <v>5111</v>
      </c>
      <c r="D2236" s="743" t="s">
        <v>7938</v>
      </c>
      <c r="E2236" s="744" t="s">
        <v>5126</v>
      </c>
      <c r="F2236" s="662" t="s">
        <v>5106</v>
      </c>
      <c r="G2236" s="662" t="s">
        <v>5272</v>
      </c>
      <c r="H2236" s="662" t="s">
        <v>593</v>
      </c>
      <c r="I2236" s="662" t="s">
        <v>5273</v>
      </c>
      <c r="J2236" s="662" t="s">
        <v>5274</v>
      </c>
      <c r="K2236" s="662" t="s">
        <v>5275</v>
      </c>
      <c r="L2236" s="663">
        <v>0</v>
      </c>
      <c r="M2236" s="663">
        <v>0</v>
      </c>
      <c r="N2236" s="662">
        <v>10</v>
      </c>
      <c r="O2236" s="745">
        <v>4.5</v>
      </c>
      <c r="P2236" s="663">
        <v>0</v>
      </c>
      <c r="Q2236" s="678"/>
      <c r="R2236" s="662">
        <v>9</v>
      </c>
      <c r="S2236" s="678">
        <v>0.9</v>
      </c>
      <c r="T2236" s="745">
        <v>4</v>
      </c>
      <c r="U2236" s="701">
        <v>0.88888888888888884</v>
      </c>
    </row>
    <row r="2237" spans="1:21" ht="14.4" customHeight="1" x14ac:dyDescent="0.3">
      <c r="A2237" s="661">
        <v>32</v>
      </c>
      <c r="B2237" s="662" t="s">
        <v>592</v>
      </c>
      <c r="C2237" s="662" t="s">
        <v>5111</v>
      </c>
      <c r="D2237" s="743" t="s">
        <v>7938</v>
      </c>
      <c r="E2237" s="744" t="s">
        <v>5126</v>
      </c>
      <c r="F2237" s="662" t="s">
        <v>5106</v>
      </c>
      <c r="G2237" s="662" t="s">
        <v>5276</v>
      </c>
      <c r="H2237" s="662" t="s">
        <v>2438</v>
      </c>
      <c r="I2237" s="662" t="s">
        <v>4161</v>
      </c>
      <c r="J2237" s="662" t="s">
        <v>2692</v>
      </c>
      <c r="K2237" s="662" t="s">
        <v>1270</v>
      </c>
      <c r="L2237" s="663">
        <v>69.16</v>
      </c>
      <c r="M2237" s="663">
        <v>207.48</v>
      </c>
      <c r="N2237" s="662">
        <v>3</v>
      </c>
      <c r="O2237" s="745">
        <v>1.5</v>
      </c>
      <c r="P2237" s="663">
        <v>207.48</v>
      </c>
      <c r="Q2237" s="678">
        <v>1</v>
      </c>
      <c r="R2237" s="662">
        <v>3</v>
      </c>
      <c r="S2237" s="678">
        <v>1</v>
      </c>
      <c r="T2237" s="745">
        <v>1.5</v>
      </c>
      <c r="U2237" s="701">
        <v>1</v>
      </c>
    </row>
    <row r="2238" spans="1:21" ht="14.4" customHeight="1" x14ac:dyDescent="0.3">
      <c r="A2238" s="661">
        <v>32</v>
      </c>
      <c r="B2238" s="662" t="s">
        <v>592</v>
      </c>
      <c r="C2238" s="662" t="s">
        <v>5111</v>
      </c>
      <c r="D2238" s="743" t="s">
        <v>7938</v>
      </c>
      <c r="E2238" s="744" t="s">
        <v>5126</v>
      </c>
      <c r="F2238" s="662" t="s">
        <v>5106</v>
      </c>
      <c r="G2238" s="662" t="s">
        <v>5167</v>
      </c>
      <c r="H2238" s="662" t="s">
        <v>2438</v>
      </c>
      <c r="I2238" s="662" t="s">
        <v>2462</v>
      </c>
      <c r="J2238" s="662" t="s">
        <v>2463</v>
      </c>
      <c r="K2238" s="662" t="s">
        <v>1201</v>
      </c>
      <c r="L2238" s="663">
        <v>25.94</v>
      </c>
      <c r="M2238" s="663">
        <v>25.94</v>
      </c>
      <c r="N2238" s="662">
        <v>1</v>
      </c>
      <c r="O2238" s="745">
        <v>0.5</v>
      </c>
      <c r="P2238" s="663">
        <v>25.94</v>
      </c>
      <c r="Q2238" s="678">
        <v>1</v>
      </c>
      <c r="R2238" s="662">
        <v>1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32</v>
      </c>
      <c r="B2239" s="662" t="s">
        <v>592</v>
      </c>
      <c r="C2239" s="662" t="s">
        <v>5111</v>
      </c>
      <c r="D2239" s="743" t="s">
        <v>7938</v>
      </c>
      <c r="E2239" s="744" t="s">
        <v>5126</v>
      </c>
      <c r="F2239" s="662" t="s">
        <v>5106</v>
      </c>
      <c r="G2239" s="662" t="s">
        <v>5167</v>
      </c>
      <c r="H2239" s="662" t="s">
        <v>2438</v>
      </c>
      <c r="I2239" s="662" t="s">
        <v>2462</v>
      </c>
      <c r="J2239" s="662" t="s">
        <v>2463</v>
      </c>
      <c r="K2239" s="662" t="s">
        <v>1201</v>
      </c>
      <c r="L2239" s="663">
        <v>48.56</v>
      </c>
      <c r="M2239" s="663">
        <v>48.56</v>
      </c>
      <c r="N2239" s="662">
        <v>1</v>
      </c>
      <c r="O2239" s="745">
        <v>0.5</v>
      </c>
      <c r="P2239" s="663">
        <v>48.56</v>
      </c>
      <c r="Q2239" s="678">
        <v>1</v>
      </c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32</v>
      </c>
      <c r="B2240" s="662" t="s">
        <v>592</v>
      </c>
      <c r="C2240" s="662" t="s">
        <v>5111</v>
      </c>
      <c r="D2240" s="743" t="s">
        <v>7938</v>
      </c>
      <c r="E2240" s="744" t="s">
        <v>5126</v>
      </c>
      <c r="F2240" s="662" t="s">
        <v>5106</v>
      </c>
      <c r="G2240" s="662" t="s">
        <v>5168</v>
      </c>
      <c r="H2240" s="662" t="s">
        <v>593</v>
      </c>
      <c r="I2240" s="662" t="s">
        <v>1020</v>
      </c>
      <c r="J2240" s="662" t="s">
        <v>5277</v>
      </c>
      <c r="K2240" s="662" t="s">
        <v>5278</v>
      </c>
      <c r="L2240" s="663">
        <v>0</v>
      </c>
      <c r="M2240" s="663">
        <v>0</v>
      </c>
      <c r="N2240" s="662">
        <v>5</v>
      </c>
      <c r="O2240" s="745">
        <v>4.5</v>
      </c>
      <c r="P2240" s="663">
        <v>0</v>
      </c>
      <c r="Q2240" s="678"/>
      <c r="R2240" s="662">
        <v>2</v>
      </c>
      <c r="S2240" s="678">
        <v>0.4</v>
      </c>
      <c r="T2240" s="745">
        <v>1.5</v>
      </c>
      <c r="U2240" s="701">
        <v>0.33333333333333331</v>
      </c>
    </row>
    <row r="2241" spans="1:21" ht="14.4" customHeight="1" x14ac:dyDescent="0.3">
      <c r="A2241" s="661">
        <v>32</v>
      </c>
      <c r="B2241" s="662" t="s">
        <v>592</v>
      </c>
      <c r="C2241" s="662" t="s">
        <v>5111</v>
      </c>
      <c r="D2241" s="743" t="s">
        <v>7938</v>
      </c>
      <c r="E2241" s="744" t="s">
        <v>5126</v>
      </c>
      <c r="F2241" s="662" t="s">
        <v>5106</v>
      </c>
      <c r="G2241" s="662" t="s">
        <v>5168</v>
      </c>
      <c r="H2241" s="662" t="s">
        <v>593</v>
      </c>
      <c r="I2241" s="662" t="s">
        <v>5681</v>
      </c>
      <c r="J2241" s="662" t="s">
        <v>5682</v>
      </c>
      <c r="K2241" s="662" t="s">
        <v>5683</v>
      </c>
      <c r="L2241" s="663">
        <v>0</v>
      </c>
      <c r="M2241" s="663">
        <v>0</v>
      </c>
      <c r="N2241" s="662">
        <v>2</v>
      </c>
      <c r="O2241" s="745">
        <v>1.5</v>
      </c>
      <c r="P2241" s="663">
        <v>0</v>
      </c>
      <c r="Q2241" s="678"/>
      <c r="R2241" s="662">
        <v>2</v>
      </c>
      <c r="S2241" s="678">
        <v>1</v>
      </c>
      <c r="T2241" s="745">
        <v>1.5</v>
      </c>
      <c r="U2241" s="701">
        <v>1</v>
      </c>
    </row>
    <row r="2242" spans="1:21" ht="14.4" customHeight="1" x14ac:dyDescent="0.3">
      <c r="A2242" s="661">
        <v>32</v>
      </c>
      <c r="B2242" s="662" t="s">
        <v>592</v>
      </c>
      <c r="C2242" s="662" t="s">
        <v>5111</v>
      </c>
      <c r="D2242" s="743" t="s">
        <v>7938</v>
      </c>
      <c r="E2242" s="744" t="s">
        <v>5126</v>
      </c>
      <c r="F2242" s="662" t="s">
        <v>5106</v>
      </c>
      <c r="G2242" s="662" t="s">
        <v>5168</v>
      </c>
      <c r="H2242" s="662" t="s">
        <v>593</v>
      </c>
      <c r="I2242" s="662" t="s">
        <v>5684</v>
      </c>
      <c r="J2242" s="662" t="s">
        <v>5682</v>
      </c>
      <c r="K2242" s="662" t="s">
        <v>5278</v>
      </c>
      <c r="L2242" s="663">
        <v>49.96</v>
      </c>
      <c r="M2242" s="663">
        <v>49.96</v>
      </c>
      <c r="N2242" s="662">
        <v>1</v>
      </c>
      <c r="O2242" s="745">
        <v>0.5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32</v>
      </c>
      <c r="B2243" s="662" t="s">
        <v>592</v>
      </c>
      <c r="C2243" s="662" t="s">
        <v>5111</v>
      </c>
      <c r="D2243" s="743" t="s">
        <v>7938</v>
      </c>
      <c r="E2243" s="744" t="s">
        <v>5126</v>
      </c>
      <c r="F2243" s="662" t="s">
        <v>5106</v>
      </c>
      <c r="G2243" s="662" t="s">
        <v>6146</v>
      </c>
      <c r="H2243" s="662" t="s">
        <v>593</v>
      </c>
      <c r="I2243" s="662" t="s">
        <v>947</v>
      </c>
      <c r="J2243" s="662" t="s">
        <v>948</v>
      </c>
      <c r="K2243" s="662" t="s">
        <v>6147</v>
      </c>
      <c r="L2243" s="663">
        <v>232.37</v>
      </c>
      <c r="M2243" s="663">
        <v>232.37</v>
      </c>
      <c r="N2243" s="662">
        <v>1</v>
      </c>
      <c r="O2243" s="745">
        <v>1</v>
      </c>
      <c r="P2243" s="663">
        <v>232.37</v>
      </c>
      <c r="Q2243" s="678">
        <v>1</v>
      </c>
      <c r="R2243" s="662">
        <v>1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32</v>
      </c>
      <c r="B2244" s="662" t="s">
        <v>592</v>
      </c>
      <c r="C2244" s="662" t="s">
        <v>5111</v>
      </c>
      <c r="D2244" s="743" t="s">
        <v>7938</v>
      </c>
      <c r="E2244" s="744" t="s">
        <v>5126</v>
      </c>
      <c r="F2244" s="662" t="s">
        <v>5106</v>
      </c>
      <c r="G2244" s="662" t="s">
        <v>6333</v>
      </c>
      <c r="H2244" s="662" t="s">
        <v>593</v>
      </c>
      <c r="I2244" s="662" t="s">
        <v>3565</v>
      </c>
      <c r="J2244" s="662" t="s">
        <v>6334</v>
      </c>
      <c r="K2244" s="662" t="s">
        <v>4828</v>
      </c>
      <c r="L2244" s="663">
        <v>61.34</v>
      </c>
      <c r="M2244" s="663">
        <v>61.34</v>
      </c>
      <c r="N2244" s="662">
        <v>1</v>
      </c>
      <c r="O2244" s="745">
        <v>0.5</v>
      </c>
      <c r="P2244" s="663">
        <v>61.34</v>
      </c>
      <c r="Q2244" s="678">
        <v>1</v>
      </c>
      <c r="R2244" s="662">
        <v>1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32</v>
      </c>
      <c r="B2245" s="662" t="s">
        <v>592</v>
      </c>
      <c r="C2245" s="662" t="s">
        <v>5111</v>
      </c>
      <c r="D2245" s="743" t="s">
        <v>7938</v>
      </c>
      <c r="E2245" s="744" t="s">
        <v>5126</v>
      </c>
      <c r="F2245" s="662" t="s">
        <v>5106</v>
      </c>
      <c r="G2245" s="662" t="s">
        <v>5279</v>
      </c>
      <c r="H2245" s="662" t="s">
        <v>593</v>
      </c>
      <c r="I2245" s="662" t="s">
        <v>5280</v>
      </c>
      <c r="J2245" s="662" t="s">
        <v>2371</v>
      </c>
      <c r="K2245" s="662" t="s">
        <v>2372</v>
      </c>
      <c r="L2245" s="663">
        <v>1121.25</v>
      </c>
      <c r="M2245" s="663">
        <v>3363.75</v>
      </c>
      <c r="N2245" s="662">
        <v>3</v>
      </c>
      <c r="O2245" s="745">
        <v>1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32</v>
      </c>
      <c r="B2246" s="662" t="s">
        <v>592</v>
      </c>
      <c r="C2246" s="662" t="s">
        <v>5111</v>
      </c>
      <c r="D2246" s="743" t="s">
        <v>7938</v>
      </c>
      <c r="E2246" s="744" t="s">
        <v>5126</v>
      </c>
      <c r="F2246" s="662" t="s">
        <v>5106</v>
      </c>
      <c r="G2246" s="662" t="s">
        <v>5279</v>
      </c>
      <c r="H2246" s="662" t="s">
        <v>593</v>
      </c>
      <c r="I2246" s="662" t="s">
        <v>5280</v>
      </c>
      <c r="J2246" s="662" t="s">
        <v>2371</v>
      </c>
      <c r="K2246" s="662" t="s">
        <v>2372</v>
      </c>
      <c r="L2246" s="663">
        <v>727.03</v>
      </c>
      <c r="M2246" s="663">
        <v>2181.09</v>
      </c>
      <c r="N2246" s="662">
        <v>3</v>
      </c>
      <c r="O2246" s="745">
        <v>0.5</v>
      </c>
      <c r="P2246" s="663">
        <v>2181.09</v>
      </c>
      <c r="Q2246" s="678">
        <v>1</v>
      </c>
      <c r="R2246" s="662">
        <v>3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32</v>
      </c>
      <c r="B2247" s="662" t="s">
        <v>592</v>
      </c>
      <c r="C2247" s="662" t="s">
        <v>5111</v>
      </c>
      <c r="D2247" s="743" t="s">
        <v>7938</v>
      </c>
      <c r="E2247" s="744" t="s">
        <v>5126</v>
      </c>
      <c r="F2247" s="662" t="s">
        <v>5106</v>
      </c>
      <c r="G2247" s="662" t="s">
        <v>5279</v>
      </c>
      <c r="H2247" s="662" t="s">
        <v>593</v>
      </c>
      <c r="I2247" s="662" t="s">
        <v>6148</v>
      </c>
      <c r="J2247" s="662" t="s">
        <v>2415</v>
      </c>
      <c r="K2247" s="662" t="s">
        <v>6149</v>
      </c>
      <c r="L2247" s="663">
        <v>0</v>
      </c>
      <c r="M2247" s="663">
        <v>0</v>
      </c>
      <c r="N2247" s="662">
        <v>3</v>
      </c>
      <c r="O2247" s="745">
        <v>1.5</v>
      </c>
      <c r="P2247" s="663">
        <v>0</v>
      </c>
      <c r="Q2247" s="678"/>
      <c r="R2247" s="662">
        <v>3</v>
      </c>
      <c r="S2247" s="678">
        <v>1</v>
      </c>
      <c r="T2247" s="745">
        <v>1.5</v>
      </c>
      <c r="U2247" s="701">
        <v>1</v>
      </c>
    </row>
    <row r="2248" spans="1:21" ht="14.4" customHeight="1" x14ac:dyDescent="0.3">
      <c r="A2248" s="661">
        <v>32</v>
      </c>
      <c r="B2248" s="662" t="s">
        <v>592</v>
      </c>
      <c r="C2248" s="662" t="s">
        <v>5111</v>
      </c>
      <c r="D2248" s="743" t="s">
        <v>7938</v>
      </c>
      <c r="E2248" s="744" t="s">
        <v>5126</v>
      </c>
      <c r="F2248" s="662" t="s">
        <v>5106</v>
      </c>
      <c r="G2248" s="662" t="s">
        <v>5400</v>
      </c>
      <c r="H2248" s="662" t="s">
        <v>2438</v>
      </c>
      <c r="I2248" s="662" t="s">
        <v>2499</v>
      </c>
      <c r="J2248" s="662" t="s">
        <v>2500</v>
      </c>
      <c r="K2248" s="662" t="s">
        <v>4860</v>
      </c>
      <c r="L2248" s="663">
        <v>247.78</v>
      </c>
      <c r="M2248" s="663">
        <v>247.78</v>
      </c>
      <c r="N2248" s="662">
        <v>1</v>
      </c>
      <c r="O2248" s="745">
        <v>1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32</v>
      </c>
      <c r="B2249" s="662" t="s">
        <v>592</v>
      </c>
      <c r="C2249" s="662" t="s">
        <v>5111</v>
      </c>
      <c r="D2249" s="743" t="s">
        <v>7938</v>
      </c>
      <c r="E2249" s="744" t="s">
        <v>5126</v>
      </c>
      <c r="F2249" s="662" t="s">
        <v>5106</v>
      </c>
      <c r="G2249" s="662" t="s">
        <v>5282</v>
      </c>
      <c r="H2249" s="662" t="s">
        <v>593</v>
      </c>
      <c r="I2249" s="662" t="s">
        <v>1037</v>
      </c>
      <c r="J2249" s="662" t="s">
        <v>5283</v>
      </c>
      <c r="K2249" s="662" t="s">
        <v>5284</v>
      </c>
      <c r="L2249" s="663">
        <v>53.57</v>
      </c>
      <c r="M2249" s="663">
        <v>214.28</v>
      </c>
      <c r="N2249" s="662">
        <v>4</v>
      </c>
      <c r="O2249" s="745">
        <v>1.5</v>
      </c>
      <c r="P2249" s="663">
        <v>214.28</v>
      </c>
      <c r="Q2249" s="678">
        <v>1</v>
      </c>
      <c r="R2249" s="662">
        <v>4</v>
      </c>
      <c r="S2249" s="678">
        <v>1</v>
      </c>
      <c r="T2249" s="745">
        <v>1.5</v>
      </c>
      <c r="U2249" s="701">
        <v>1</v>
      </c>
    </row>
    <row r="2250" spans="1:21" ht="14.4" customHeight="1" x14ac:dyDescent="0.3">
      <c r="A2250" s="661">
        <v>32</v>
      </c>
      <c r="B2250" s="662" t="s">
        <v>592</v>
      </c>
      <c r="C2250" s="662" t="s">
        <v>5111</v>
      </c>
      <c r="D2250" s="743" t="s">
        <v>7938</v>
      </c>
      <c r="E2250" s="744" t="s">
        <v>5126</v>
      </c>
      <c r="F2250" s="662" t="s">
        <v>5106</v>
      </c>
      <c r="G2250" s="662" t="s">
        <v>5285</v>
      </c>
      <c r="H2250" s="662" t="s">
        <v>593</v>
      </c>
      <c r="I2250" s="662" t="s">
        <v>879</v>
      </c>
      <c r="J2250" s="662" t="s">
        <v>6151</v>
      </c>
      <c r="K2250" s="662" t="s">
        <v>3544</v>
      </c>
      <c r="L2250" s="663">
        <v>70.23</v>
      </c>
      <c r="M2250" s="663">
        <v>351.15000000000003</v>
      </c>
      <c r="N2250" s="662">
        <v>5</v>
      </c>
      <c r="O2250" s="745">
        <v>3</v>
      </c>
      <c r="P2250" s="663">
        <v>351.15000000000003</v>
      </c>
      <c r="Q2250" s="678">
        <v>1</v>
      </c>
      <c r="R2250" s="662">
        <v>5</v>
      </c>
      <c r="S2250" s="678">
        <v>1</v>
      </c>
      <c r="T2250" s="745">
        <v>3</v>
      </c>
      <c r="U2250" s="701">
        <v>1</v>
      </c>
    </row>
    <row r="2251" spans="1:21" ht="14.4" customHeight="1" x14ac:dyDescent="0.3">
      <c r="A2251" s="661">
        <v>32</v>
      </c>
      <c r="B2251" s="662" t="s">
        <v>592</v>
      </c>
      <c r="C2251" s="662" t="s">
        <v>5111</v>
      </c>
      <c r="D2251" s="743" t="s">
        <v>7938</v>
      </c>
      <c r="E2251" s="744" t="s">
        <v>5126</v>
      </c>
      <c r="F2251" s="662" t="s">
        <v>5106</v>
      </c>
      <c r="G2251" s="662" t="s">
        <v>5285</v>
      </c>
      <c r="H2251" s="662" t="s">
        <v>593</v>
      </c>
      <c r="I2251" s="662" t="s">
        <v>4410</v>
      </c>
      <c r="J2251" s="662" t="s">
        <v>4411</v>
      </c>
      <c r="K2251" s="662" t="s">
        <v>4412</v>
      </c>
      <c r="L2251" s="663">
        <v>58.52</v>
      </c>
      <c r="M2251" s="663">
        <v>58.52</v>
      </c>
      <c r="N2251" s="662">
        <v>1</v>
      </c>
      <c r="O2251" s="745">
        <v>0.5</v>
      </c>
      <c r="P2251" s="663">
        <v>58.52</v>
      </c>
      <c r="Q2251" s="678">
        <v>1</v>
      </c>
      <c r="R2251" s="662">
        <v>1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32</v>
      </c>
      <c r="B2252" s="662" t="s">
        <v>592</v>
      </c>
      <c r="C2252" s="662" t="s">
        <v>5111</v>
      </c>
      <c r="D2252" s="743" t="s">
        <v>7938</v>
      </c>
      <c r="E2252" s="744" t="s">
        <v>5126</v>
      </c>
      <c r="F2252" s="662" t="s">
        <v>5106</v>
      </c>
      <c r="G2252" s="662" t="s">
        <v>5363</v>
      </c>
      <c r="H2252" s="662" t="s">
        <v>593</v>
      </c>
      <c r="I2252" s="662" t="s">
        <v>2925</v>
      </c>
      <c r="J2252" s="662" t="s">
        <v>733</v>
      </c>
      <c r="K2252" s="662" t="s">
        <v>5364</v>
      </c>
      <c r="L2252" s="663">
        <v>30.17</v>
      </c>
      <c r="M2252" s="663">
        <v>60.34</v>
      </c>
      <c r="N2252" s="662">
        <v>2</v>
      </c>
      <c r="O2252" s="745">
        <v>1</v>
      </c>
      <c r="P2252" s="663">
        <v>60.34</v>
      </c>
      <c r="Q2252" s="678">
        <v>1</v>
      </c>
      <c r="R2252" s="662">
        <v>2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32</v>
      </c>
      <c r="B2253" s="662" t="s">
        <v>592</v>
      </c>
      <c r="C2253" s="662" t="s">
        <v>5111</v>
      </c>
      <c r="D2253" s="743" t="s">
        <v>7938</v>
      </c>
      <c r="E2253" s="744" t="s">
        <v>5126</v>
      </c>
      <c r="F2253" s="662" t="s">
        <v>5106</v>
      </c>
      <c r="G2253" s="662" t="s">
        <v>5904</v>
      </c>
      <c r="H2253" s="662" t="s">
        <v>593</v>
      </c>
      <c r="I2253" s="662" t="s">
        <v>2948</v>
      </c>
      <c r="J2253" s="662" t="s">
        <v>2949</v>
      </c>
      <c r="K2253" s="662" t="s">
        <v>2950</v>
      </c>
      <c r="L2253" s="663">
        <v>115.13</v>
      </c>
      <c r="M2253" s="663">
        <v>115.13</v>
      </c>
      <c r="N2253" s="662">
        <v>1</v>
      </c>
      <c r="O2253" s="745">
        <v>1</v>
      </c>
      <c r="P2253" s="663">
        <v>115.13</v>
      </c>
      <c r="Q2253" s="678">
        <v>1</v>
      </c>
      <c r="R2253" s="662">
        <v>1</v>
      </c>
      <c r="S2253" s="678">
        <v>1</v>
      </c>
      <c r="T2253" s="745">
        <v>1</v>
      </c>
      <c r="U2253" s="701">
        <v>1</v>
      </c>
    </row>
    <row r="2254" spans="1:21" ht="14.4" customHeight="1" x14ac:dyDescent="0.3">
      <c r="A2254" s="661">
        <v>32</v>
      </c>
      <c r="B2254" s="662" t="s">
        <v>592</v>
      </c>
      <c r="C2254" s="662" t="s">
        <v>5111</v>
      </c>
      <c r="D2254" s="743" t="s">
        <v>7938</v>
      </c>
      <c r="E2254" s="744" t="s">
        <v>5126</v>
      </c>
      <c r="F2254" s="662" t="s">
        <v>5106</v>
      </c>
      <c r="G2254" s="662" t="s">
        <v>5175</v>
      </c>
      <c r="H2254" s="662" t="s">
        <v>2438</v>
      </c>
      <c r="I2254" s="662" t="s">
        <v>2679</v>
      </c>
      <c r="J2254" s="662" t="s">
        <v>2474</v>
      </c>
      <c r="K2254" s="662" t="s">
        <v>4813</v>
      </c>
      <c r="L2254" s="663">
        <v>407.55</v>
      </c>
      <c r="M2254" s="663">
        <v>5298.15</v>
      </c>
      <c r="N2254" s="662">
        <v>13</v>
      </c>
      <c r="O2254" s="745">
        <v>2.5</v>
      </c>
      <c r="P2254" s="663">
        <v>4075.5</v>
      </c>
      <c r="Q2254" s="678">
        <v>0.76923076923076927</v>
      </c>
      <c r="R2254" s="662">
        <v>10</v>
      </c>
      <c r="S2254" s="678">
        <v>0.76923076923076927</v>
      </c>
      <c r="T2254" s="745">
        <v>2</v>
      </c>
      <c r="U2254" s="701">
        <v>0.8</v>
      </c>
    </row>
    <row r="2255" spans="1:21" ht="14.4" customHeight="1" x14ac:dyDescent="0.3">
      <c r="A2255" s="661">
        <v>32</v>
      </c>
      <c r="B2255" s="662" t="s">
        <v>592</v>
      </c>
      <c r="C2255" s="662" t="s">
        <v>5111</v>
      </c>
      <c r="D2255" s="743" t="s">
        <v>7938</v>
      </c>
      <c r="E2255" s="744" t="s">
        <v>5126</v>
      </c>
      <c r="F2255" s="662" t="s">
        <v>5106</v>
      </c>
      <c r="G2255" s="662" t="s">
        <v>5175</v>
      </c>
      <c r="H2255" s="662" t="s">
        <v>2438</v>
      </c>
      <c r="I2255" s="662" t="s">
        <v>2682</v>
      </c>
      <c r="J2255" s="662" t="s">
        <v>2474</v>
      </c>
      <c r="K2255" s="662" t="s">
        <v>4816</v>
      </c>
      <c r="L2255" s="663">
        <v>543.39</v>
      </c>
      <c r="M2255" s="663">
        <v>9781.02</v>
      </c>
      <c r="N2255" s="662">
        <v>18</v>
      </c>
      <c r="O2255" s="745">
        <v>5.5</v>
      </c>
      <c r="P2255" s="663">
        <v>8150.8499999999995</v>
      </c>
      <c r="Q2255" s="678">
        <v>0.83333333333333326</v>
      </c>
      <c r="R2255" s="662">
        <v>15</v>
      </c>
      <c r="S2255" s="678">
        <v>0.83333333333333337</v>
      </c>
      <c r="T2255" s="745">
        <v>4.5</v>
      </c>
      <c r="U2255" s="701">
        <v>0.81818181818181823</v>
      </c>
    </row>
    <row r="2256" spans="1:21" ht="14.4" customHeight="1" x14ac:dyDescent="0.3">
      <c r="A2256" s="661">
        <v>32</v>
      </c>
      <c r="B2256" s="662" t="s">
        <v>592</v>
      </c>
      <c r="C2256" s="662" t="s">
        <v>5111</v>
      </c>
      <c r="D2256" s="743" t="s">
        <v>7938</v>
      </c>
      <c r="E2256" s="744" t="s">
        <v>5126</v>
      </c>
      <c r="F2256" s="662" t="s">
        <v>5106</v>
      </c>
      <c r="G2256" s="662" t="s">
        <v>5175</v>
      </c>
      <c r="H2256" s="662" t="s">
        <v>2438</v>
      </c>
      <c r="I2256" s="662" t="s">
        <v>2473</v>
      </c>
      <c r="J2256" s="662" t="s">
        <v>2474</v>
      </c>
      <c r="K2256" s="662" t="s">
        <v>4814</v>
      </c>
      <c r="L2256" s="663">
        <v>815.1</v>
      </c>
      <c r="M2256" s="663">
        <v>4075.5</v>
      </c>
      <c r="N2256" s="662">
        <v>5</v>
      </c>
      <c r="O2256" s="745">
        <v>1.5</v>
      </c>
      <c r="P2256" s="663">
        <v>4075.5</v>
      </c>
      <c r="Q2256" s="678">
        <v>1</v>
      </c>
      <c r="R2256" s="662">
        <v>5</v>
      </c>
      <c r="S2256" s="678">
        <v>1</v>
      </c>
      <c r="T2256" s="745">
        <v>1.5</v>
      </c>
      <c r="U2256" s="701">
        <v>1</v>
      </c>
    </row>
    <row r="2257" spans="1:21" ht="14.4" customHeight="1" x14ac:dyDescent="0.3">
      <c r="A2257" s="661">
        <v>32</v>
      </c>
      <c r="B2257" s="662" t="s">
        <v>592</v>
      </c>
      <c r="C2257" s="662" t="s">
        <v>5111</v>
      </c>
      <c r="D2257" s="743" t="s">
        <v>7938</v>
      </c>
      <c r="E2257" s="744" t="s">
        <v>5126</v>
      </c>
      <c r="F2257" s="662" t="s">
        <v>5106</v>
      </c>
      <c r="G2257" s="662" t="s">
        <v>5175</v>
      </c>
      <c r="H2257" s="662" t="s">
        <v>2438</v>
      </c>
      <c r="I2257" s="662" t="s">
        <v>4144</v>
      </c>
      <c r="J2257" s="662" t="s">
        <v>2557</v>
      </c>
      <c r="K2257" s="662" t="s">
        <v>4812</v>
      </c>
      <c r="L2257" s="663">
        <v>1385.62</v>
      </c>
      <c r="M2257" s="663">
        <v>2771.24</v>
      </c>
      <c r="N2257" s="662">
        <v>2</v>
      </c>
      <c r="O2257" s="745">
        <v>2</v>
      </c>
      <c r="P2257" s="663">
        <v>2771.24</v>
      </c>
      <c r="Q2257" s="678">
        <v>1</v>
      </c>
      <c r="R2257" s="662">
        <v>2</v>
      </c>
      <c r="S2257" s="678">
        <v>1</v>
      </c>
      <c r="T2257" s="745">
        <v>2</v>
      </c>
      <c r="U2257" s="701">
        <v>1</v>
      </c>
    </row>
    <row r="2258" spans="1:21" ht="14.4" customHeight="1" x14ac:dyDescent="0.3">
      <c r="A2258" s="661">
        <v>32</v>
      </c>
      <c r="B2258" s="662" t="s">
        <v>592</v>
      </c>
      <c r="C2258" s="662" t="s">
        <v>5111</v>
      </c>
      <c r="D2258" s="743" t="s">
        <v>7938</v>
      </c>
      <c r="E2258" s="744" t="s">
        <v>5126</v>
      </c>
      <c r="F2258" s="662" t="s">
        <v>5106</v>
      </c>
      <c r="G2258" s="662" t="s">
        <v>5175</v>
      </c>
      <c r="H2258" s="662" t="s">
        <v>2438</v>
      </c>
      <c r="I2258" s="662" t="s">
        <v>4532</v>
      </c>
      <c r="J2258" s="662" t="s">
        <v>2557</v>
      </c>
      <c r="K2258" s="662" t="s">
        <v>5079</v>
      </c>
      <c r="L2258" s="663">
        <v>2309.36</v>
      </c>
      <c r="M2258" s="663">
        <v>13856.16</v>
      </c>
      <c r="N2258" s="662">
        <v>6</v>
      </c>
      <c r="O2258" s="745">
        <v>1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32</v>
      </c>
      <c r="B2259" s="662" t="s">
        <v>592</v>
      </c>
      <c r="C2259" s="662" t="s">
        <v>5111</v>
      </c>
      <c r="D2259" s="743" t="s">
        <v>7938</v>
      </c>
      <c r="E2259" s="744" t="s">
        <v>5126</v>
      </c>
      <c r="F2259" s="662" t="s">
        <v>5106</v>
      </c>
      <c r="G2259" s="662" t="s">
        <v>5559</v>
      </c>
      <c r="H2259" s="662" t="s">
        <v>2438</v>
      </c>
      <c r="I2259" s="662" t="s">
        <v>2451</v>
      </c>
      <c r="J2259" s="662" t="s">
        <v>1967</v>
      </c>
      <c r="K2259" s="662" t="s">
        <v>2452</v>
      </c>
      <c r="L2259" s="663">
        <v>48.42</v>
      </c>
      <c r="M2259" s="663">
        <v>96.84</v>
      </c>
      <c r="N2259" s="662">
        <v>2</v>
      </c>
      <c r="O2259" s="745">
        <v>1.5</v>
      </c>
      <c r="P2259" s="663">
        <v>48.42</v>
      </c>
      <c r="Q2259" s="678">
        <v>0.5</v>
      </c>
      <c r="R2259" s="662">
        <v>1</v>
      </c>
      <c r="S2259" s="678">
        <v>0.5</v>
      </c>
      <c r="T2259" s="745">
        <v>0.5</v>
      </c>
      <c r="U2259" s="701">
        <v>0.33333333333333331</v>
      </c>
    </row>
    <row r="2260" spans="1:21" ht="14.4" customHeight="1" x14ac:dyDescent="0.3">
      <c r="A2260" s="661">
        <v>32</v>
      </c>
      <c r="B2260" s="662" t="s">
        <v>592</v>
      </c>
      <c r="C2260" s="662" t="s">
        <v>5111</v>
      </c>
      <c r="D2260" s="743" t="s">
        <v>7938</v>
      </c>
      <c r="E2260" s="744" t="s">
        <v>5126</v>
      </c>
      <c r="F2260" s="662" t="s">
        <v>5106</v>
      </c>
      <c r="G2260" s="662" t="s">
        <v>5294</v>
      </c>
      <c r="H2260" s="662" t="s">
        <v>2438</v>
      </c>
      <c r="I2260" s="662" t="s">
        <v>2733</v>
      </c>
      <c r="J2260" s="662" t="s">
        <v>2734</v>
      </c>
      <c r="K2260" s="662" t="s">
        <v>2735</v>
      </c>
      <c r="L2260" s="663">
        <v>18.43</v>
      </c>
      <c r="M2260" s="663">
        <v>18.43</v>
      </c>
      <c r="N2260" s="662">
        <v>1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32</v>
      </c>
      <c r="B2261" s="662" t="s">
        <v>592</v>
      </c>
      <c r="C2261" s="662" t="s">
        <v>5111</v>
      </c>
      <c r="D2261" s="743" t="s">
        <v>7938</v>
      </c>
      <c r="E2261" s="744" t="s">
        <v>5126</v>
      </c>
      <c r="F2261" s="662" t="s">
        <v>5106</v>
      </c>
      <c r="G2261" s="662" t="s">
        <v>5657</v>
      </c>
      <c r="H2261" s="662" t="s">
        <v>593</v>
      </c>
      <c r="I2261" s="662" t="s">
        <v>2956</v>
      </c>
      <c r="J2261" s="662" t="s">
        <v>2957</v>
      </c>
      <c r="K2261" s="662" t="s">
        <v>865</v>
      </c>
      <c r="L2261" s="663">
        <v>146.84</v>
      </c>
      <c r="M2261" s="663">
        <v>146.84</v>
      </c>
      <c r="N2261" s="662">
        <v>1</v>
      </c>
      <c r="O2261" s="745">
        <v>1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32</v>
      </c>
      <c r="B2262" s="662" t="s">
        <v>592</v>
      </c>
      <c r="C2262" s="662" t="s">
        <v>5111</v>
      </c>
      <c r="D2262" s="743" t="s">
        <v>7938</v>
      </c>
      <c r="E2262" s="744" t="s">
        <v>5126</v>
      </c>
      <c r="F2262" s="662" t="s">
        <v>5106</v>
      </c>
      <c r="G2262" s="662" t="s">
        <v>6527</v>
      </c>
      <c r="H2262" s="662" t="s">
        <v>593</v>
      </c>
      <c r="I2262" s="662" t="s">
        <v>6528</v>
      </c>
      <c r="J2262" s="662" t="s">
        <v>6529</v>
      </c>
      <c r="K2262" s="662" t="s">
        <v>6530</v>
      </c>
      <c r="L2262" s="663">
        <v>116.3</v>
      </c>
      <c r="M2262" s="663">
        <v>116.3</v>
      </c>
      <c r="N2262" s="662">
        <v>1</v>
      </c>
      <c r="O2262" s="745">
        <v>1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32</v>
      </c>
      <c r="B2263" s="662" t="s">
        <v>592</v>
      </c>
      <c r="C2263" s="662" t="s">
        <v>5111</v>
      </c>
      <c r="D2263" s="743" t="s">
        <v>7938</v>
      </c>
      <c r="E2263" s="744" t="s">
        <v>5126</v>
      </c>
      <c r="F2263" s="662" t="s">
        <v>5106</v>
      </c>
      <c r="G2263" s="662" t="s">
        <v>5295</v>
      </c>
      <c r="H2263" s="662" t="s">
        <v>593</v>
      </c>
      <c r="I2263" s="662" t="s">
        <v>2944</v>
      </c>
      <c r="J2263" s="662" t="s">
        <v>2945</v>
      </c>
      <c r="K2263" s="662" t="s">
        <v>5296</v>
      </c>
      <c r="L2263" s="663">
        <v>78.33</v>
      </c>
      <c r="M2263" s="663">
        <v>78.33</v>
      </c>
      <c r="N2263" s="662">
        <v>1</v>
      </c>
      <c r="O2263" s="745">
        <v>0.5</v>
      </c>
      <c r="P2263" s="663">
        <v>78.33</v>
      </c>
      <c r="Q2263" s="678">
        <v>1</v>
      </c>
      <c r="R2263" s="662">
        <v>1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32</v>
      </c>
      <c r="B2264" s="662" t="s">
        <v>592</v>
      </c>
      <c r="C2264" s="662" t="s">
        <v>5111</v>
      </c>
      <c r="D2264" s="743" t="s">
        <v>7938</v>
      </c>
      <c r="E2264" s="744" t="s">
        <v>5126</v>
      </c>
      <c r="F2264" s="662" t="s">
        <v>5106</v>
      </c>
      <c r="G2264" s="662" t="s">
        <v>5295</v>
      </c>
      <c r="H2264" s="662" t="s">
        <v>593</v>
      </c>
      <c r="I2264" s="662" t="s">
        <v>5297</v>
      </c>
      <c r="J2264" s="662" t="s">
        <v>2945</v>
      </c>
      <c r="K2264" s="662" t="s">
        <v>4935</v>
      </c>
      <c r="L2264" s="663">
        <v>0</v>
      </c>
      <c r="M2264" s="663">
        <v>0</v>
      </c>
      <c r="N2264" s="662">
        <v>3</v>
      </c>
      <c r="O2264" s="745">
        <v>1.5</v>
      </c>
      <c r="P2264" s="663">
        <v>0</v>
      </c>
      <c r="Q2264" s="678"/>
      <c r="R2264" s="662">
        <v>3</v>
      </c>
      <c r="S2264" s="678">
        <v>1</v>
      </c>
      <c r="T2264" s="745">
        <v>1.5</v>
      </c>
      <c r="U2264" s="701">
        <v>1</v>
      </c>
    </row>
    <row r="2265" spans="1:21" ht="14.4" customHeight="1" x14ac:dyDescent="0.3">
      <c r="A2265" s="661">
        <v>32</v>
      </c>
      <c r="B2265" s="662" t="s">
        <v>592</v>
      </c>
      <c r="C2265" s="662" t="s">
        <v>5111</v>
      </c>
      <c r="D2265" s="743" t="s">
        <v>7938</v>
      </c>
      <c r="E2265" s="744" t="s">
        <v>5126</v>
      </c>
      <c r="F2265" s="662" t="s">
        <v>5106</v>
      </c>
      <c r="G2265" s="662" t="s">
        <v>5176</v>
      </c>
      <c r="H2265" s="662" t="s">
        <v>593</v>
      </c>
      <c r="I2265" s="662" t="s">
        <v>5177</v>
      </c>
      <c r="J2265" s="662" t="s">
        <v>5178</v>
      </c>
      <c r="K2265" s="662" t="s">
        <v>827</v>
      </c>
      <c r="L2265" s="663">
        <v>93.71</v>
      </c>
      <c r="M2265" s="663">
        <v>562.26</v>
      </c>
      <c r="N2265" s="662">
        <v>6</v>
      </c>
      <c r="O2265" s="745">
        <v>3</v>
      </c>
      <c r="P2265" s="663">
        <v>281.13</v>
      </c>
      <c r="Q2265" s="678">
        <v>0.5</v>
      </c>
      <c r="R2265" s="662">
        <v>3</v>
      </c>
      <c r="S2265" s="678">
        <v>0.5</v>
      </c>
      <c r="T2265" s="745">
        <v>1.5</v>
      </c>
      <c r="U2265" s="701">
        <v>0.5</v>
      </c>
    </row>
    <row r="2266" spans="1:21" ht="14.4" customHeight="1" x14ac:dyDescent="0.3">
      <c r="A2266" s="661">
        <v>32</v>
      </c>
      <c r="B2266" s="662" t="s">
        <v>592</v>
      </c>
      <c r="C2266" s="662" t="s">
        <v>5111</v>
      </c>
      <c r="D2266" s="743" t="s">
        <v>7938</v>
      </c>
      <c r="E2266" s="744" t="s">
        <v>5126</v>
      </c>
      <c r="F2266" s="662" t="s">
        <v>5106</v>
      </c>
      <c r="G2266" s="662" t="s">
        <v>5176</v>
      </c>
      <c r="H2266" s="662" t="s">
        <v>593</v>
      </c>
      <c r="I2266" s="662" t="s">
        <v>5177</v>
      </c>
      <c r="J2266" s="662" t="s">
        <v>5178</v>
      </c>
      <c r="K2266" s="662" t="s">
        <v>827</v>
      </c>
      <c r="L2266" s="663">
        <v>57.64</v>
      </c>
      <c r="M2266" s="663">
        <v>1498.64</v>
      </c>
      <c r="N2266" s="662">
        <v>26</v>
      </c>
      <c r="O2266" s="745">
        <v>11.5</v>
      </c>
      <c r="P2266" s="663">
        <v>1268.0800000000002</v>
      </c>
      <c r="Q2266" s="678">
        <v>0.84615384615384615</v>
      </c>
      <c r="R2266" s="662">
        <v>22</v>
      </c>
      <c r="S2266" s="678">
        <v>0.84615384615384615</v>
      </c>
      <c r="T2266" s="745">
        <v>9.5</v>
      </c>
      <c r="U2266" s="701">
        <v>0.82608695652173914</v>
      </c>
    </row>
    <row r="2267" spans="1:21" ht="14.4" customHeight="1" x14ac:dyDescent="0.3">
      <c r="A2267" s="661">
        <v>32</v>
      </c>
      <c r="B2267" s="662" t="s">
        <v>592</v>
      </c>
      <c r="C2267" s="662" t="s">
        <v>5111</v>
      </c>
      <c r="D2267" s="743" t="s">
        <v>7938</v>
      </c>
      <c r="E2267" s="744" t="s">
        <v>5126</v>
      </c>
      <c r="F2267" s="662" t="s">
        <v>5106</v>
      </c>
      <c r="G2267" s="662" t="s">
        <v>5176</v>
      </c>
      <c r="H2267" s="662" t="s">
        <v>593</v>
      </c>
      <c r="I2267" s="662" t="s">
        <v>5365</v>
      </c>
      <c r="J2267" s="662" t="s">
        <v>5178</v>
      </c>
      <c r="K2267" s="662" t="s">
        <v>830</v>
      </c>
      <c r="L2267" s="663">
        <v>301.2</v>
      </c>
      <c r="M2267" s="663">
        <v>1506</v>
      </c>
      <c r="N2267" s="662">
        <v>5</v>
      </c>
      <c r="O2267" s="745">
        <v>3.5</v>
      </c>
      <c r="P2267" s="663">
        <v>903.59999999999991</v>
      </c>
      <c r="Q2267" s="678">
        <v>0.6</v>
      </c>
      <c r="R2267" s="662">
        <v>3</v>
      </c>
      <c r="S2267" s="678">
        <v>0.6</v>
      </c>
      <c r="T2267" s="745">
        <v>2</v>
      </c>
      <c r="U2267" s="701">
        <v>0.5714285714285714</v>
      </c>
    </row>
    <row r="2268" spans="1:21" ht="14.4" customHeight="1" x14ac:dyDescent="0.3">
      <c r="A2268" s="661">
        <v>32</v>
      </c>
      <c r="B2268" s="662" t="s">
        <v>592</v>
      </c>
      <c r="C2268" s="662" t="s">
        <v>5111</v>
      </c>
      <c r="D2268" s="743" t="s">
        <v>7938</v>
      </c>
      <c r="E2268" s="744" t="s">
        <v>5126</v>
      </c>
      <c r="F2268" s="662" t="s">
        <v>5106</v>
      </c>
      <c r="G2268" s="662" t="s">
        <v>5176</v>
      </c>
      <c r="H2268" s="662" t="s">
        <v>593</v>
      </c>
      <c r="I2268" s="662" t="s">
        <v>5365</v>
      </c>
      <c r="J2268" s="662" t="s">
        <v>5178</v>
      </c>
      <c r="K2268" s="662" t="s">
        <v>830</v>
      </c>
      <c r="L2268" s="663">
        <v>185.26</v>
      </c>
      <c r="M2268" s="663">
        <v>2037.86</v>
      </c>
      <c r="N2268" s="662">
        <v>11</v>
      </c>
      <c r="O2268" s="745">
        <v>7.5</v>
      </c>
      <c r="P2268" s="663">
        <v>1482.08</v>
      </c>
      <c r="Q2268" s="678">
        <v>0.72727272727272729</v>
      </c>
      <c r="R2268" s="662">
        <v>8</v>
      </c>
      <c r="S2268" s="678">
        <v>0.72727272727272729</v>
      </c>
      <c r="T2268" s="745">
        <v>5.5</v>
      </c>
      <c r="U2268" s="701">
        <v>0.73333333333333328</v>
      </c>
    </row>
    <row r="2269" spans="1:21" ht="14.4" customHeight="1" x14ac:dyDescent="0.3">
      <c r="A2269" s="661">
        <v>32</v>
      </c>
      <c r="B2269" s="662" t="s">
        <v>592</v>
      </c>
      <c r="C2269" s="662" t="s">
        <v>5111</v>
      </c>
      <c r="D2269" s="743" t="s">
        <v>7938</v>
      </c>
      <c r="E2269" s="744" t="s">
        <v>5126</v>
      </c>
      <c r="F2269" s="662" t="s">
        <v>5106</v>
      </c>
      <c r="G2269" s="662" t="s">
        <v>5176</v>
      </c>
      <c r="H2269" s="662" t="s">
        <v>593</v>
      </c>
      <c r="I2269" s="662" t="s">
        <v>5298</v>
      </c>
      <c r="J2269" s="662" t="s">
        <v>826</v>
      </c>
      <c r="K2269" s="662" t="s">
        <v>827</v>
      </c>
      <c r="L2269" s="663">
        <v>57.64</v>
      </c>
      <c r="M2269" s="663">
        <v>345.84</v>
      </c>
      <c r="N2269" s="662">
        <v>6</v>
      </c>
      <c r="O2269" s="745">
        <v>2.5</v>
      </c>
      <c r="P2269" s="663">
        <v>288.2</v>
      </c>
      <c r="Q2269" s="678">
        <v>0.83333333333333337</v>
      </c>
      <c r="R2269" s="662">
        <v>5</v>
      </c>
      <c r="S2269" s="678">
        <v>0.83333333333333337</v>
      </c>
      <c r="T2269" s="745">
        <v>2</v>
      </c>
      <c r="U2269" s="701">
        <v>0.8</v>
      </c>
    </row>
    <row r="2270" spans="1:21" ht="14.4" customHeight="1" x14ac:dyDescent="0.3">
      <c r="A2270" s="661">
        <v>32</v>
      </c>
      <c r="B2270" s="662" t="s">
        <v>592</v>
      </c>
      <c r="C2270" s="662" t="s">
        <v>5111</v>
      </c>
      <c r="D2270" s="743" t="s">
        <v>7938</v>
      </c>
      <c r="E2270" s="744" t="s">
        <v>5126</v>
      </c>
      <c r="F2270" s="662" t="s">
        <v>5106</v>
      </c>
      <c r="G2270" s="662" t="s">
        <v>5176</v>
      </c>
      <c r="H2270" s="662" t="s">
        <v>593</v>
      </c>
      <c r="I2270" s="662" t="s">
        <v>829</v>
      </c>
      <c r="J2270" s="662" t="s">
        <v>826</v>
      </c>
      <c r="K2270" s="662" t="s">
        <v>830</v>
      </c>
      <c r="L2270" s="663">
        <v>185.26</v>
      </c>
      <c r="M2270" s="663">
        <v>926.3</v>
      </c>
      <c r="N2270" s="662">
        <v>5</v>
      </c>
      <c r="O2270" s="745">
        <v>3</v>
      </c>
      <c r="P2270" s="663">
        <v>741.04</v>
      </c>
      <c r="Q2270" s="678">
        <v>0.8</v>
      </c>
      <c r="R2270" s="662">
        <v>4</v>
      </c>
      <c r="S2270" s="678">
        <v>0.8</v>
      </c>
      <c r="T2270" s="745">
        <v>2.5</v>
      </c>
      <c r="U2270" s="701">
        <v>0.83333333333333337</v>
      </c>
    </row>
    <row r="2271" spans="1:21" ht="14.4" customHeight="1" x14ac:dyDescent="0.3">
      <c r="A2271" s="661">
        <v>32</v>
      </c>
      <c r="B2271" s="662" t="s">
        <v>592</v>
      </c>
      <c r="C2271" s="662" t="s">
        <v>5111</v>
      </c>
      <c r="D2271" s="743" t="s">
        <v>7938</v>
      </c>
      <c r="E2271" s="744" t="s">
        <v>5126</v>
      </c>
      <c r="F2271" s="662" t="s">
        <v>5106</v>
      </c>
      <c r="G2271" s="662" t="s">
        <v>5176</v>
      </c>
      <c r="H2271" s="662" t="s">
        <v>593</v>
      </c>
      <c r="I2271" s="662" t="s">
        <v>6531</v>
      </c>
      <c r="J2271" s="662" t="s">
        <v>5458</v>
      </c>
      <c r="K2271" s="662" t="s">
        <v>5686</v>
      </c>
      <c r="L2271" s="663">
        <v>0</v>
      </c>
      <c r="M2271" s="663">
        <v>0</v>
      </c>
      <c r="N2271" s="662">
        <v>1</v>
      </c>
      <c r="O2271" s="745">
        <v>1</v>
      </c>
      <c r="P2271" s="663">
        <v>0</v>
      </c>
      <c r="Q2271" s="678"/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32</v>
      </c>
      <c r="B2272" s="662" t="s">
        <v>592</v>
      </c>
      <c r="C2272" s="662" t="s">
        <v>5111</v>
      </c>
      <c r="D2272" s="743" t="s">
        <v>7938</v>
      </c>
      <c r="E2272" s="744" t="s">
        <v>5126</v>
      </c>
      <c r="F2272" s="662" t="s">
        <v>5106</v>
      </c>
      <c r="G2272" s="662" t="s">
        <v>5176</v>
      </c>
      <c r="H2272" s="662" t="s">
        <v>593</v>
      </c>
      <c r="I2272" s="662" t="s">
        <v>5916</v>
      </c>
      <c r="J2272" s="662" t="s">
        <v>826</v>
      </c>
      <c r="K2272" s="662" t="s">
        <v>830</v>
      </c>
      <c r="L2272" s="663">
        <v>301.2</v>
      </c>
      <c r="M2272" s="663">
        <v>301.2</v>
      </c>
      <c r="N2272" s="662">
        <v>1</v>
      </c>
      <c r="O2272" s="745">
        <v>0.5</v>
      </c>
      <c r="P2272" s="663">
        <v>301.2</v>
      </c>
      <c r="Q2272" s="678">
        <v>1</v>
      </c>
      <c r="R2272" s="662">
        <v>1</v>
      </c>
      <c r="S2272" s="678">
        <v>1</v>
      </c>
      <c r="T2272" s="745">
        <v>0.5</v>
      </c>
      <c r="U2272" s="701">
        <v>1</v>
      </c>
    </row>
    <row r="2273" spans="1:21" ht="14.4" customHeight="1" x14ac:dyDescent="0.3">
      <c r="A2273" s="661">
        <v>32</v>
      </c>
      <c r="B2273" s="662" t="s">
        <v>592</v>
      </c>
      <c r="C2273" s="662" t="s">
        <v>5111</v>
      </c>
      <c r="D2273" s="743" t="s">
        <v>7938</v>
      </c>
      <c r="E2273" s="744" t="s">
        <v>5126</v>
      </c>
      <c r="F2273" s="662" t="s">
        <v>5106</v>
      </c>
      <c r="G2273" s="662" t="s">
        <v>5299</v>
      </c>
      <c r="H2273" s="662" t="s">
        <v>593</v>
      </c>
      <c r="I2273" s="662" t="s">
        <v>640</v>
      </c>
      <c r="J2273" s="662" t="s">
        <v>641</v>
      </c>
      <c r="K2273" s="662" t="s">
        <v>4798</v>
      </c>
      <c r="L2273" s="663">
        <v>475.77</v>
      </c>
      <c r="M2273" s="663">
        <v>951.54</v>
      </c>
      <c r="N2273" s="662">
        <v>2</v>
      </c>
      <c r="O2273" s="745">
        <v>2</v>
      </c>
      <c r="P2273" s="663">
        <v>475.77</v>
      </c>
      <c r="Q2273" s="678">
        <v>0.5</v>
      </c>
      <c r="R2273" s="662">
        <v>1</v>
      </c>
      <c r="S2273" s="678">
        <v>0.5</v>
      </c>
      <c r="T2273" s="745">
        <v>1</v>
      </c>
      <c r="U2273" s="701">
        <v>0.5</v>
      </c>
    </row>
    <row r="2274" spans="1:21" ht="14.4" customHeight="1" x14ac:dyDescent="0.3">
      <c r="A2274" s="661">
        <v>32</v>
      </c>
      <c r="B2274" s="662" t="s">
        <v>592</v>
      </c>
      <c r="C2274" s="662" t="s">
        <v>5111</v>
      </c>
      <c r="D2274" s="743" t="s">
        <v>7938</v>
      </c>
      <c r="E2274" s="744" t="s">
        <v>5126</v>
      </c>
      <c r="F2274" s="662" t="s">
        <v>5106</v>
      </c>
      <c r="G2274" s="662" t="s">
        <v>5299</v>
      </c>
      <c r="H2274" s="662" t="s">
        <v>593</v>
      </c>
      <c r="I2274" s="662" t="s">
        <v>3477</v>
      </c>
      <c r="J2274" s="662" t="s">
        <v>3478</v>
      </c>
      <c r="K2274" s="662" t="s">
        <v>5014</v>
      </c>
      <c r="L2274" s="663">
        <v>668.54</v>
      </c>
      <c r="M2274" s="663">
        <v>1337.08</v>
      </c>
      <c r="N2274" s="662">
        <v>2</v>
      </c>
      <c r="O2274" s="745">
        <v>2</v>
      </c>
      <c r="P2274" s="663">
        <v>1337.08</v>
      </c>
      <c r="Q2274" s="678">
        <v>1</v>
      </c>
      <c r="R2274" s="662">
        <v>2</v>
      </c>
      <c r="S2274" s="678">
        <v>1</v>
      </c>
      <c r="T2274" s="745">
        <v>2</v>
      </c>
      <c r="U2274" s="701">
        <v>1</v>
      </c>
    </row>
    <row r="2275" spans="1:21" ht="14.4" customHeight="1" x14ac:dyDescent="0.3">
      <c r="A2275" s="661">
        <v>32</v>
      </c>
      <c r="B2275" s="662" t="s">
        <v>592</v>
      </c>
      <c r="C2275" s="662" t="s">
        <v>5111</v>
      </c>
      <c r="D2275" s="743" t="s">
        <v>7938</v>
      </c>
      <c r="E2275" s="744" t="s">
        <v>5126</v>
      </c>
      <c r="F2275" s="662" t="s">
        <v>5106</v>
      </c>
      <c r="G2275" s="662" t="s">
        <v>5299</v>
      </c>
      <c r="H2275" s="662" t="s">
        <v>593</v>
      </c>
      <c r="I2275" s="662" t="s">
        <v>2050</v>
      </c>
      <c r="J2275" s="662" t="s">
        <v>2051</v>
      </c>
      <c r="K2275" s="662" t="s">
        <v>5300</v>
      </c>
      <c r="L2275" s="663">
        <v>974.8</v>
      </c>
      <c r="M2275" s="663">
        <v>974.8</v>
      </c>
      <c r="N2275" s="662">
        <v>1</v>
      </c>
      <c r="O2275" s="745">
        <v>1</v>
      </c>
      <c r="P2275" s="663">
        <v>974.8</v>
      </c>
      <c r="Q2275" s="678">
        <v>1</v>
      </c>
      <c r="R2275" s="662">
        <v>1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32</v>
      </c>
      <c r="B2276" s="662" t="s">
        <v>592</v>
      </c>
      <c r="C2276" s="662" t="s">
        <v>5111</v>
      </c>
      <c r="D2276" s="743" t="s">
        <v>7938</v>
      </c>
      <c r="E2276" s="744" t="s">
        <v>5126</v>
      </c>
      <c r="F2276" s="662" t="s">
        <v>5106</v>
      </c>
      <c r="G2276" s="662" t="s">
        <v>5299</v>
      </c>
      <c r="H2276" s="662" t="s">
        <v>593</v>
      </c>
      <c r="I2276" s="662" t="s">
        <v>2050</v>
      </c>
      <c r="J2276" s="662" t="s">
        <v>2051</v>
      </c>
      <c r="K2276" s="662" t="s">
        <v>5300</v>
      </c>
      <c r="L2276" s="663">
        <v>334.27</v>
      </c>
      <c r="M2276" s="663">
        <v>1337.08</v>
      </c>
      <c r="N2276" s="662">
        <v>4</v>
      </c>
      <c r="O2276" s="745">
        <v>4</v>
      </c>
      <c r="P2276" s="663">
        <v>334.27</v>
      </c>
      <c r="Q2276" s="678">
        <v>0.25</v>
      </c>
      <c r="R2276" s="662">
        <v>1</v>
      </c>
      <c r="S2276" s="678">
        <v>0.25</v>
      </c>
      <c r="T2276" s="745">
        <v>1</v>
      </c>
      <c r="U2276" s="701">
        <v>0.25</v>
      </c>
    </row>
    <row r="2277" spans="1:21" ht="14.4" customHeight="1" x14ac:dyDescent="0.3">
      <c r="A2277" s="661">
        <v>32</v>
      </c>
      <c r="B2277" s="662" t="s">
        <v>592</v>
      </c>
      <c r="C2277" s="662" t="s">
        <v>5111</v>
      </c>
      <c r="D2277" s="743" t="s">
        <v>7938</v>
      </c>
      <c r="E2277" s="744" t="s">
        <v>5126</v>
      </c>
      <c r="F2277" s="662" t="s">
        <v>5106</v>
      </c>
      <c r="G2277" s="662" t="s">
        <v>5299</v>
      </c>
      <c r="H2277" s="662" t="s">
        <v>593</v>
      </c>
      <c r="I2277" s="662" t="s">
        <v>644</v>
      </c>
      <c r="J2277" s="662" t="s">
        <v>645</v>
      </c>
      <c r="K2277" s="662" t="s">
        <v>3435</v>
      </c>
      <c r="L2277" s="663">
        <v>1300.49</v>
      </c>
      <c r="M2277" s="663">
        <v>1300.49</v>
      </c>
      <c r="N2277" s="662">
        <v>1</v>
      </c>
      <c r="O2277" s="745">
        <v>1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32</v>
      </c>
      <c r="B2278" s="662" t="s">
        <v>592</v>
      </c>
      <c r="C2278" s="662" t="s">
        <v>5111</v>
      </c>
      <c r="D2278" s="743" t="s">
        <v>7938</v>
      </c>
      <c r="E2278" s="744" t="s">
        <v>5126</v>
      </c>
      <c r="F2278" s="662" t="s">
        <v>5106</v>
      </c>
      <c r="G2278" s="662" t="s">
        <v>6532</v>
      </c>
      <c r="H2278" s="662" t="s">
        <v>593</v>
      </c>
      <c r="I2278" s="662" t="s">
        <v>755</v>
      </c>
      <c r="J2278" s="662" t="s">
        <v>6533</v>
      </c>
      <c r="K2278" s="662" t="s">
        <v>3157</v>
      </c>
      <c r="L2278" s="663">
        <v>0</v>
      </c>
      <c r="M2278" s="663">
        <v>0</v>
      </c>
      <c r="N2278" s="662">
        <v>1</v>
      </c>
      <c r="O2278" s="745">
        <v>1</v>
      </c>
      <c r="P2278" s="663">
        <v>0</v>
      </c>
      <c r="Q2278" s="678"/>
      <c r="R2278" s="662">
        <v>1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32</v>
      </c>
      <c r="B2279" s="662" t="s">
        <v>592</v>
      </c>
      <c r="C2279" s="662" t="s">
        <v>5111</v>
      </c>
      <c r="D2279" s="743" t="s">
        <v>7938</v>
      </c>
      <c r="E2279" s="744" t="s">
        <v>5126</v>
      </c>
      <c r="F2279" s="662" t="s">
        <v>5106</v>
      </c>
      <c r="G2279" s="662" t="s">
        <v>6534</v>
      </c>
      <c r="H2279" s="662" t="s">
        <v>593</v>
      </c>
      <c r="I2279" s="662" t="s">
        <v>1818</v>
      </c>
      <c r="J2279" s="662" t="s">
        <v>1819</v>
      </c>
      <c r="K2279" s="662" t="s">
        <v>1820</v>
      </c>
      <c r="L2279" s="663">
        <v>428.44</v>
      </c>
      <c r="M2279" s="663">
        <v>856.88</v>
      </c>
      <c r="N2279" s="662">
        <v>2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32</v>
      </c>
      <c r="B2280" s="662" t="s">
        <v>592</v>
      </c>
      <c r="C2280" s="662" t="s">
        <v>5111</v>
      </c>
      <c r="D2280" s="743" t="s">
        <v>7938</v>
      </c>
      <c r="E2280" s="744" t="s">
        <v>5126</v>
      </c>
      <c r="F2280" s="662" t="s">
        <v>5106</v>
      </c>
      <c r="G2280" s="662" t="s">
        <v>5366</v>
      </c>
      <c r="H2280" s="662" t="s">
        <v>2438</v>
      </c>
      <c r="I2280" s="662" t="s">
        <v>5402</v>
      </c>
      <c r="J2280" s="662" t="s">
        <v>5368</v>
      </c>
      <c r="K2280" s="662" t="s">
        <v>5403</v>
      </c>
      <c r="L2280" s="663">
        <v>28.81</v>
      </c>
      <c r="M2280" s="663">
        <v>28.81</v>
      </c>
      <c r="N2280" s="662">
        <v>1</v>
      </c>
      <c r="O2280" s="745">
        <v>1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32</v>
      </c>
      <c r="B2281" s="662" t="s">
        <v>592</v>
      </c>
      <c r="C2281" s="662" t="s">
        <v>5111</v>
      </c>
      <c r="D2281" s="743" t="s">
        <v>7938</v>
      </c>
      <c r="E2281" s="744" t="s">
        <v>5126</v>
      </c>
      <c r="F2281" s="662" t="s">
        <v>5106</v>
      </c>
      <c r="G2281" s="662" t="s">
        <v>5366</v>
      </c>
      <c r="H2281" s="662" t="s">
        <v>2438</v>
      </c>
      <c r="I2281" s="662" t="s">
        <v>5919</v>
      </c>
      <c r="J2281" s="662" t="s">
        <v>5368</v>
      </c>
      <c r="K2281" s="662" t="s">
        <v>5920</v>
      </c>
      <c r="L2281" s="663">
        <v>0</v>
      </c>
      <c r="M2281" s="663">
        <v>0</v>
      </c>
      <c r="N2281" s="662">
        <v>1</v>
      </c>
      <c r="O2281" s="745">
        <v>1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32</v>
      </c>
      <c r="B2282" s="662" t="s">
        <v>592</v>
      </c>
      <c r="C2282" s="662" t="s">
        <v>5111</v>
      </c>
      <c r="D2282" s="743" t="s">
        <v>7938</v>
      </c>
      <c r="E2282" s="744" t="s">
        <v>5126</v>
      </c>
      <c r="F2282" s="662" t="s">
        <v>5106</v>
      </c>
      <c r="G2282" s="662" t="s">
        <v>5465</v>
      </c>
      <c r="H2282" s="662" t="s">
        <v>2438</v>
      </c>
      <c r="I2282" s="662" t="s">
        <v>2587</v>
      </c>
      <c r="J2282" s="662" t="s">
        <v>2588</v>
      </c>
      <c r="K2282" s="662" t="s">
        <v>1270</v>
      </c>
      <c r="L2282" s="663">
        <v>48.27</v>
      </c>
      <c r="M2282" s="663">
        <v>96.54</v>
      </c>
      <c r="N2282" s="662">
        <v>2</v>
      </c>
      <c r="O2282" s="745">
        <v>1</v>
      </c>
      <c r="P2282" s="663">
        <v>48.27</v>
      </c>
      <c r="Q2282" s="678">
        <v>0.5</v>
      </c>
      <c r="R2282" s="662">
        <v>1</v>
      </c>
      <c r="S2282" s="678">
        <v>0.5</v>
      </c>
      <c r="T2282" s="745">
        <v>0.5</v>
      </c>
      <c r="U2282" s="701">
        <v>0.5</v>
      </c>
    </row>
    <row r="2283" spans="1:21" ht="14.4" customHeight="1" x14ac:dyDescent="0.3">
      <c r="A2283" s="661">
        <v>32</v>
      </c>
      <c r="B2283" s="662" t="s">
        <v>592</v>
      </c>
      <c r="C2283" s="662" t="s">
        <v>5111</v>
      </c>
      <c r="D2283" s="743" t="s">
        <v>7938</v>
      </c>
      <c r="E2283" s="744" t="s">
        <v>5126</v>
      </c>
      <c r="F2283" s="662" t="s">
        <v>5106</v>
      </c>
      <c r="G2283" s="662" t="s">
        <v>5370</v>
      </c>
      <c r="H2283" s="662" t="s">
        <v>593</v>
      </c>
      <c r="I2283" s="662" t="s">
        <v>2197</v>
      </c>
      <c r="J2283" s="662" t="s">
        <v>2198</v>
      </c>
      <c r="K2283" s="662" t="s">
        <v>1306</v>
      </c>
      <c r="L2283" s="663">
        <v>108.44</v>
      </c>
      <c r="M2283" s="663">
        <v>1084.3999999999999</v>
      </c>
      <c r="N2283" s="662">
        <v>10</v>
      </c>
      <c r="O2283" s="745">
        <v>5.5</v>
      </c>
      <c r="P2283" s="663">
        <v>759.07999999999993</v>
      </c>
      <c r="Q2283" s="678">
        <v>0.70000000000000007</v>
      </c>
      <c r="R2283" s="662">
        <v>7</v>
      </c>
      <c r="S2283" s="678">
        <v>0.7</v>
      </c>
      <c r="T2283" s="745">
        <v>4</v>
      </c>
      <c r="U2283" s="701">
        <v>0.72727272727272729</v>
      </c>
    </row>
    <row r="2284" spans="1:21" ht="14.4" customHeight="1" x14ac:dyDescent="0.3">
      <c r="A2284" s="661">
        <v>32</v>
      </c>
      <c r="B2284" s="662" t="s">
        <v>592</v>
      </c>
      <c r="C2284" s="662" t="s">
        <v>5111</v>
      </c>
      <c r="D2284" s="743" t="s">
        <v>7938</v>
      </c>
      <c r="E2284" s="744" t="s">
        <v>5126</v>
      </c>
      <c r="F2284" s="662" t="s">
        <v>5106</v>
      </c>
      <c r="G2284" s="662" t="s">
        <v>5466</v>
      </c>
      <c r="H2284" s="662" t="s">
        <v>2438</v>
      </c>
      <c r="I2284" s="662" t="s">
        <v>2829</v>
      </c>
      <c r="J2284" s="662" t="s">
        <v>2830</v>
      </c>
      <c r="K2284" s="662" t="s">
        <v>2831</v>
      </c>
      <c r="L2284" s="663">
        <v>127.34</v>
      </c>
      <c r="M2284" s="663">
        <v>127.34</v>
      </c>
      <c r="N2284" s="662">
        <v>1</v>
      </c>
      <c r="O2284" s="745">
        <v>0.5</v>
      </c>
      <c r="P2284" s="663">
        <v>127.34</v>
      </c>
      <c r="Q2284" s="678">
        <v>1</v>
      </c>
      <c r="R2284" s="662">
        <v>1</v>
      </c>
      <c r="S2284" s="678">
        <v>1</v>
      </c>
      <c r="T2284" s="745">
        <v>0.5</v>
      </c>
      <c r="U2284" s="701">
        <v>1</v>
      </c>
    </row>
    <row r="2285" spans="1:21" ht="14.4" customHeight="1" x14ac:dyDescent="0.3">
      <c r="A2285" s="661">
        <v>32</v>
      </c>
      <c r="B2285" s="662" t="s">
        <v>592</v>
      </c>
      <c r="C2285" s="662" t="s">
        <v>5111</v>
      </c>
      <c r="D2285" s="743" t="s">
        <v>7938</v>
      </c>
      <c r="E2285" s="744" t="s">
        <v>5126</v>
      </c>
      <c r="F2285" s="662" t="s">
        <v>5106</v>
      </c>
      <c r="G2285" s="662" t="s">
        <v>5466</v>
      </c>
      <c r="H2285" s="662" t="s">
        <v>2438</v>
      </c>
      <c r="I2285" s="662" t="s">
        <v>2834</v>
      </c>
      <c r="J2285" s="662" t="s">
        <v>2835</v>
      </c>
      <c r="K2285" s="662" t="s">
        <v>2831</v>
      </c>
      <c r="L2285" s="663">
        <v>127.34</v>
      </c>
      <c r="M2285" s="663">
        <v>127.34</v>
      </c>
      <c r="N2285" s="662">
        <v>1</v>
      </c>
      <c r="O2285" s="745">
        <v>0.5</v>
      </c>
      <c r="P2285" s="663">
        <v>127.34</v>
      </c>
      <c r="Q2285" s="678">
        <v>1</v>
      </c>
      <c r="R2285" s="662">
        <v>1</v>
      </c>
      <c r="S2285" s="678">
        <v>1</v>
      </c>
      <c r="T2285" s="745">
        <v>0.5</v>
      </c>
      <c r="U2285" s="701">
        <v>1</v>
      </c>
    </row>
    <row r="2286" spans="1:21" ht="14.4" customHeight="1" x14ac:dyDescent="0.3">
      <c r="A2286" s="661">
        <v>32</v>
      </c>
      <c r="B2286" s="662" t="s">
        <v>592</v>
      </c>
      <c r="C2286" s="662" t="s">
        <v>5111</v>
      </c>
      <c r="D2286" s="743" t="s">
        <v>7938</v>
      </c>
      <c r="E2286" s="744" t="s">
        <v>5126</v>
      </c>
      <c r="F2286" s="662" t="s">
        <v>5106</v>
      </c>
      <c r="G2286" s="662" t="s">
        <v>5466</v>
      </c>
      <c r="H2286" s="662" t="s">
        <v>2438</v>
      </c>
      <c r="I2286" s="662" t="s">
        <v>2832</v>
      </c>
      <c r="J2286" s="662" t="s">
        <v>2833</v>
      </c>
      <c r="K2286" s="662" t="s">
        <v>2831</v>
      </c>
      <c r="L2286" s="663">
        <v>127.34</v>
      </c>
      <c r="M2286" s="663">
        <v>127.34</v>
      </c>
      <c r="N2286" s="662">
        <v>1</v>
      </c>
      <c r="O2286" s="745">
        <v>0.5</v>
      </c>
      <c r="P2286" s="663">
        <v>127.34</v>
      </c>
      <c r="Q2286" s="678">
        <v>1</v>
      </c>
      <c r="R2286" s="662">
        <v>1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32</v>
      </c>
      <c r="B2287" s="662" t="s">
        <v>592</v>
      </c>
      <c r="C2287" s="662" t="s">
        <v>5111</v>
      </c>
      <c r="D2287" s="743" t="s">
        <v>7938</v>
      </c>
      <c r="E2287" s="744" t="s">
        <v>5126</v>
      </c>
      <c r="F2287" s="662" t="s">
        <v>5106</v>
      </c>
      <c r="G2287" s="662" t="s">
        <v>5466</v>
      </c>
      <c r="H2287" s="662" t="s">
        <v>2438</v>
      </c>
      <c r="I2287" s="662" t="s">
        <v>2857</v>
      </c>
      <c r="J2287" s="662" t="s">
        <v>2858</v>
      </c>
      <c r="K2287" s="662" t="s">
        <v>2831</v>
      </c>
      <c r="L2287" s="663">
        <v>176.47</v>
      </c>
      <c r="M2287" s="663">
        <v>1411.76</v>
      </c>
      <c r="N2287" s="662">
        <v>8</v>
      </c>
      <c r="O2287" s="745">
        <v>4</v>
      </c>
      <c r="P2287" s="663">
        <v>882.35</v>
      </c>
      <c r="Q2287" s="678">
        <v>0.625</v>
      </c>
      <c r="R2287" s="662">
        <v>5</v>
      </c>
      <c r="S2287" s="678">
        <v>0.625</v>
      </c>
      <c r="T2287" s="745">
        <v>2.5</v>
      </c>
      <c r="U2287" s="701">
        <v>0.625</v>
      </c>
    </row>
    <row r="2288" spans="1:21" ht="14.4" customHeight="1" x14ac:dyDescent="0.3">
      <c r="A2288" s="661">
        <v>32</v>
      </c>
      <c r="B2288" s="662" t="s">
        <v>592</v>
      </c>
      <c r="C2288" s="662" t="s">
        <v>5111</v>
      </c>
      <c r="D2288" s="743" t="s">
        <v>7938</v>
      </c>
      <c r="E2288" s="744" t="s">
        <v>5126</v>
      </c>
      <c r="F2288" s="662" t="s">
        <v>5106</v>
      </c>
      <c r="G2288" s="662" t="s">
        <v>5466</v>
      </c>
      <c r="H2288" s="662" t="s">
        <v>2438</v>
      </c>
      <c r="I2288" s="662" t="s">
        <v>2836</v>
      </c>
      <c r="J2288" s="662" t="s">
        <v>2837</v>
      </c>
      <c r="K2288" s="662" t="s">
        <v>2831</v>
      </c>
      <c r="L2288" s="663">
        <v>127.34</v>
      </c>
      <c r="M2288" s="663">
        <v>127.34</v>
      </c>
      <c r="N2288" s="662">
        <v>1</v>
      </c>
      <c r="O2288" s="745">
        <v>0.5</v>
      </c>
      <c r="P2288" s="663">
        <v>127.34</v>
      </c>
      <c r="Q2288" s="678">
        <v>1</v>
      </c>
      <c r="R2288" s="662">
        <v>1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32</v>
      </c>
      <c r="B2289" s="662" t="s">
        <v>592</v>
      </c>
      <c r="C2289" s="662" t="s">
        <v>5111</v>
      </c>
      <c r="D2289" s="743" t="s">
        <v>7938</v>
      </c>
      <c r="E2289" s="744" t="s">
        <v>5126</v>
      </c>
      <c r="F2289" s="662" t="s">
        <v>5106</v>
      </c>
      <c r="G2289" s="662" t="s">
        <v>5466</v>
      </c>
      <c r="H2289" s="662" t="s">
        <v>2438</v>
      </c>
      <c r="I2289" s="662" t="s">
        <v>2861</v>
      </c>
      <c r="J2289" s="662" t="s">
        <v>2862</v>
      </c>
      <c r="K2289" s="662" t="s">
        <v>2831</v>
      </c>
      <c r="L2289" s="663">
        <v>176.47</v>
      </c>
      <c r="M2289" s="663">
        <v>1764.6999999999998</v>
      </c>
      <c r="N2289" s="662">
        <v>10</v>
      </c>
      <c r="O2289" s="745">
        <v>2.5</v>
      </c>
      <c r="P2289" s="663">
        <v>1058.82</v>
      </c>
      <c r="Q2289" s="678">
        <v>0.6</v>
      </c>
      <c r="R2289" s="662">
        <v>6</v>
      </c>
      <c r="S2289" s="678">
        <v>0.6</v>
      </c>
      <c r="T2289" s="745">
        <v>1.5</v>
      </c>
      <c r="U2289" s="701">
        <v>0.6</v>
      </c>
    </row>
    <row r="2290" spans="1:21" ht="14.4" customHeight="1" x14ac:dyDescent="0.3">
      <c r="A2290" s="661">
        <v>32</v>
      </c>
      <c r="B2290" s="662" t="s">
        <v>592</v>
      </c>
      <c r="C2290" s="662" t="s">
        <v>5111</v>
      </c>
      <c r="D2290" s="743" t="s">
        <v>7938</v>
      </c>
      <c r="E2290" s="744" t="s">
        <v>5126</v>
      </c>
      <c r="F2290" s="662" t="s">
        <v>5106</v>
      </c>
      <c r="G2290" s="662" t="s">
        <v>5466</v>
      </c>
      <c r="H2290" s="662" t="s">
        <v>2438</v>
      </c>
      <c r="I2290" s="662" t="s">
        <v>2859</v>
      </c>
      <c r="J2290" s="662" t="s">
        <v>2860</v>
      </c>
      <c r="K2290" s="662" t="s">
        <v>2831</v>
      </c>
      <c r="L2290" s="663">
        <v>176.47</v>
      </c>
      <c r="M2290" s="663">
        <v>1235.29</v>
      </c>
      <c r="N2290" s="662">
        <v>7</v>
      </c>
      <c r="O2290" s="745">
        <v>2</v>
      </c>
      <c r="P2290" s="663">
        <v>705.88</v>
      </c>
      <c r="Q2290" s="678">
        <v>0.5714285714285714</v>
      </c>
      <c r="R2290" s="662">
        <v>4</v>
      </c>
      <c r="S2290" s="678">
        <v>0.5714285714285714</v>
      </c>
      <c r="T2290" s="745">
        <v>1</v>
      </c>
      <c r="U2290" s="701">
        <v>0.5</v>
      </c>
    </row>
    <row r="2291" spans="1:21" ht="14.4" customHeight="1" x14ac:dyDescent="0.3">
      <c r="A2291" s="661">
        <v>32</v>
      </c>
      <c r="B2291" s="662" t="s">
        <v>592</v>
      </c>
      <c r="C2291" s="662" t="s">
        <v>5111</v>
      </c>
      <c r="D2291" s="743" t="s">
        <v>7938</v>
      </c>
      <c r="E2291" s="744" t="s">
        <v>5126</v>
      </c>
      <c r="F2291" s="662" t="s">
        <v>5106</v>
      </c>
      <c r="G2291" s="662" t="s">
        <v>5179</v>
      </c>
      <c r="H2291" s="662" t="s">
        <v>593</v>
      </c>
      <c r="I2291" s="662" t="s">
        <v>672</v>
      </c>
      <c r="J2291" s="662" t="s">
        <v>5371</v>
      </c>
      <c r="K2291" s="662" t="s">
        <v>5290</v>
      </c>
      <c r="L2291" s="663">
        <v>24.78</v>
      </c>
      <c r="M2291" s="663">
        <v>1065.5400000000002</v>
      </c>
      <c r="N2291" s="662">
        <v>43</v>
      </c>
      <c r="O2291" s="745">
        <v>16</v>
      </c>
      <c r="P2291" s="663">
        <v>867.30000000000018</v>
      </c>
      <c r="Q2291" s="678">
        <v>0.81395348837209303</v>
      </c>
      <c r="R2291" s="662">
        <v>35</v>
      </c>
      <c r="S2291" s="678">
        <v>0.81395348837209303</v>
      </c>
      <c r="T2291" s="745">
        <v>12</v>
      </c>
      <c r="U2291" s="701">
        <v>0.75</v>
      </c>
    </row>
    <row r="2292" spans="1:21" ht="14.4" customHeight="1" x14ac:dyDescent="0.3">
      <c r="A2292" s="661">
        <v>32</v>
      </c>
      <c r="B2292" s="662" t="s">
        <v>592</v>
      </c>
      <c r="C2292" s="662" t="s">
        <v>5111</v>
      </c>
      <c r="D2292" s="743" t="s">
        <v>7938</v>
      </c>
      <c r="E2292" s="744" t="s">
        <v>5126</v>
      </c>
      <c r="F2292" s="662" t="s">
        <v>5106</v>
      </c>
      <c r="G2292" s="662" t="s">
        <v>5179</v>
      </c>
      <c r="H2292" s="662" t="s">
        <v>593</v>
      </c>
      <c r="I2292" s="662" t="s">
        <v>1419</v>
      </c>
      <c r="J2292" s="662" t="s">
        <v>5180</v>
      </c>
      <c r="K2292" s="662" t="s">
        <v>5181</v>
      </c>
      <c r="L2292" s="663">
        <v>99.11</v>
      </c>
      <c r="M2292" s="663">
        <v>2180.4199999999996</v>
      </c>
      <c r="N2292" s="662">
        <v>22</v>
      </c>
      <c r="O2292" s="745">
        <v>13</v>
      </c>
      <c r="P2292" s="663">
        <v>1387.5399999999997</v>
      </c>
      <c r="Q2292" s="678">
        <v>0.63636363636363635</v>
      </c>
      <c r="R2292" s="662">
        <v>14</v>
      </c>
      <c r="S2292" s="678">
        <v>0.63636363636363635</v>
      </c>
      <c r="T2292" s="745">
        <v>9</v>
      </c>
      <c r="U2292" s="701">
        <v>0.69230769230769229</v>
      </c>
    </row>
    <row r="2293" spans="1:21" ht="14.4" customHeight="1" x14ac:dyDescent="0.3">
      <c r="A2293" s="661">
        <v>32</v>
      </c>
      <c r="B2293" s="662" t="s">
        <v>592</v>
      </c>
      <c r="C2293" s="662" t="s">
        <v>5111</v>
      </c>
      <c r="D2293" s="743" t="s">
        <v>7938</v>
      </c>
      <c r="E2293" s="744" t="s">
        <v>5126</v>
      </c>
      <c r="F2293" s="662" t="s">
        <v>5106</v>
      </c>
      <c r="G2293" s="662" t="s">
        <v>5302</v>
      </c>
      <c r="H2293" s="662" t="s">
        <v>593</v>
      </c>
      <c r="I2293" s="662" t="s">
        <v>2180</v>
      </c>
      <c r="J2293" s="662" t="s">
        <v>960</v>
      </c>
      <c r="K2293" s="662" t="s">
        <v>5513</v>
      </c>
      <c r="L2293" s="663">
        <v>0</v>
      </c>
      <c r="M2293" s="663">
        <v>0</v>
      </c>
      <c r="N2293" s="662">
        <v>1</v>
      </c>
      <c r="O2293" s="745">
        <v>1</v>
      </c>
      <c r="P2293" s="663"/>
      <c r="Q2293" s="678"/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32</v>
      </c>
      <c r="B2294" s="662" t="s">
        <v>592</v>
      </c>
      <c r="C2294" s="662" t="s">
        <v>5111</v>
      </c>
      <c r="D2294" s="743" t="s">
        <v>7938</v>
      </c>
      <c r="E2294" s="744" t="s">
        <v>5126</v>
      </c>
      <c r="F2294" s="662" t="s">
        <v>5106</v>
      </c>
      <c r="G2294" s="662" t="s">
        <v>5302</v>
      </c>
      <c r="H2294" s="662" t="s">
        <v>593</v>
      </c>
      <c r="I2294" s="662" t="s">
        <v>959</v>
      </c>
      <c r="J2294" s="662" t="s">
        <v>960</v>
      </c>
      <c r="K2294" s="662" t="s">
        <v>5303</v>
      </c>
      <c r="L2294" s="663">
        <v>0</v>
      </c>
      <c r="M2294" s="663">
        <v>0</v>
      </c>
      <c r="N2294" s="662">
        <v>1</v>
      </c>
      <c r="O2294" s="745">
        <v>0.5</v>
      </c>
      <c r="P2294" s="663">
        <v>0</v>
      </c>
      <c r="Q2294" s="678"/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32</v>
      </c>
      <c r="B2295" s="662" t="s">
        <v>592</v>
      </c>
      <c r="C2295" s="662" t="s">
        <v>5111</v>
      </c>
      <c r="D2295" s="743" t="s">
        <v>7938</v>
      </c>
      <c r="E2295" s="744" t="s">
        <v>5126</v>
      </c>
      <c r="F2295" s="662" t="s">
        <v>5106</v>
      </c>
      <c r="G2295" s="662" t="s">
        <v>5302</v>
      </c>
      <c r="H2295" s="662" t="s">
        <v>593</v>
      </c>
      <c r="I2295" s="662" t="s">
        <v>5948</v>
      </c>
      <c r="J2295" s="662" t="s">
        <v>960</v>
      </c>
      <c r="K2295" s="662" t="s">
        <v>5949</v>
      </c>
      <c r="L2295" s="663">
        <v>0</v>
      </c>
      <c r="M2295" s="663">
        <v>0</v>
      </c>
      <c r="N2295" s="662">
        <v>2</v>
      </c>
      <c r="O2295" s="745">
        <v>1.5</v>
      </c>
      <c r="P2295" s="663">
        <v>0</v>
      </c>
      <c r="Q2295" s="678"/>
      <c r="R2295" s="662">
        <v>2</v>
      </c>
      <c r="S2295" s="678">
        <v>1</v>
      </c>
      <c r="T2295" s="745">
        <v>1.5</v>
      </c>
      <c r="U2295" s="701">
        <v>1</v>
      </c>
    </row>
    <row r="2296" spans="1:21" ht="14.4" customHeight="1" x14ac:dyDescent="0.3">
      <c r="A2296" s="661">
        <v>32</v>
      </c>
      <c r="B2296" s="662" t="s">
        <v>592</v>
      </c>
      <c r="C2296" s="662" t="s">
        <v>5111</v>
      </c>
      <c r="D2296" s="743" t="s">
        <v>7938</v>
      </c>
      <c r="E2296" s="744" t="s">
        <v>5126</v>
      </c>
      <c r="F2296" s="662" t="s">
        <v>5106</v>
      </c>
      <c r="G2296" s="662" t="s">
        <v>5302</v>
      </c>
      <c r="H2296" s="662" t="s">
        <v>593</v>
      </c>
      <c r="I2296" s="662" t="s">
        <v>6535</v>
      </c>
      <c r="J2296" s="662" t="s">
        <v>960</v>
      </c>
      <c r="K2296" s="662" t="s">
        <v>6536</v>
      </c>
      <c r="L2296" s="663">
        <v>0</v>
      </c>
      <c r="M2296" s="663">
        <v>0</v>
      </c>
      <c r="N2296" s="662">
        <v>1</v>
      </c>
      <c r="O2296" s="745">
        <v>0.5</v>
      </c>
      <c r="P2296" s="663">
        <v>0</v>
      </c>
      <c r="Q2296" s="678"/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32</v>
      </c>
      <c r="B2297" s="662" t="s">
        <v>592</v>
      </c>
      <c r="C2297" s="662" t="s">
        <v>5111</v>
      </c>
      <c r="D2297" s="743" t="s">
        <v>7938</v>
      </c>
      <c r="E2297" s="744" t="s">
        <v>5126</v>
      </c>
      <c r="F2297" s="662" t="s">
        <v>5106</v>
      </c>
      <c r="G2297" s="662" t="s">
        <v>6172</v>
      </c>
      <c r="H2297" s="662" t="s">
        <v>593</v>
      </c>
      <c r="I2297" s="662" t="s">
        <v>1142</v>
      </c>
      <c r="J2297" s="662" t="s">
        <v>6173</v>
      </c>
      <c r="K2297" s="662" t="s">
        <v>5181</v>
      </c>
      <c r="L2297" s="663">
        <v>0</v>
      </c>
      <c r="M2297" s="663">
        <v>0</v>
      </c>
      <c r="N2297" s="662">
        <v>7</v>
      </c>
      <c r="O2297" s="745">
        <v>2.5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32</v>
      </c>
      <c r="B2298" s="662" t="s">
        <v>592</v>
      </c>
      <c r="C2298" s="662" t="s">
        <v>5111</v>
      </c>
      <c r="D2298" s="743" t="s">
        <v>7938</v>
      </c>
      <c r="E2298" s="744" t="s">
        <v>5126</v>
      </c>
      <c r="F2298" s="662" t="s">
        <v>5106</v>
      </c>
      <c r="G2298" s="662" t="s">
        <v>6537</v>
      </c>
      <c r="H2298" s="662" t="s">
        <v>593</v>
      </c>
      <c r="I2298" s="662" t="s">
        <v>6538</v>
      </c>
      <c r="J2298" s="662" t="s">
        <v>6539</v>
      </c>
      <c r="K2298" s="662" t="s">
        <v>6540</v>
      </c>
      <c r="L2298" s="663">
        <v>149.74</v>
      </c>
      <c r="M2298" s="663">
        <v>149.74</v>
      </c>
      <c r="N2298" s="662">
        <v>1</v>
      </c>
      <c r="O2298" s="745">
        <v>1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32</v>
      </c>
      <c r="B2299" s="662" t="s">
        <v>592</v>
      </c>
      <c r="C2299" s="662" t="s">
        <v>5111</v>
      </c>
      <c r="D2299" s="743" t="s">
        <v>7938</v>
      </c>
      <c r="E2299" s="744" t="s">
        <v>5126</v>
      </c>
      <c r="F2299" s="662" t="s">
        <v>5106</v>
      </c>
      <c r="G2299" s="662" t="s">
        <v>5562</v>
      </c>
      <c r="H2299" s="662" t="s">
        <v>593</v>
      </c>
      <c r="I2299" s="662" t="s">
        <v>3803</v>
      </c>
      <c r="J2299" s="662" t="s">
        <v>3804</v>
      </c>
      <c r="K2299" s="662" t="s">
        <v>6275</v>
      </c>
      <c r="L2299" s="663">
        <v>0</v>
      </c>
      <c r="M2299" s="663">
        <v>0</v>
      </c>
      <c r="N2299" s="662">
        <v>38</v>
      </c>
      <c r="O2299" s="745">
        <v>7.5</v>
      </c>
      <c r="P2299" s="663">
        <v>0</v>
      </c>
      <c r="Q2299" s="678"/>
      <c r="R2299" s="662">
        <v>38</v>
      </c>
      <c r="S2299" s="678">
        <v>1</v>
      </c>
      <c r="T2299" s="745">
        <v>7.5</v>
      </c>
      <c r="U2299" s="701">
        <v>1</v>
      </c>
    </row>
    <row r="2300" spans="1:21" ht="14.4" customHeight="1" x14ac:dyDescent="0.3">
      <c r="A2300" s="661">
        <v>32</v>
      </c>
      <c r="B2300" s="662" t="s">
        <v>592</v>
      </c>
      <c r="C2300" s="662" t="s">
        <v>5111</v>
      </c>
      <c r="D2300" s="743" t="s">
        <v>7938</v>
      </c>
      <c r="E2300" s="744" t="s">
        <v>5126</v>
      </c>
      <c r="F2300" s="662" t="s">
        <v>5106</v>
      </c>
      <c r="G2300" s="662" t="s">
        <v>5305</v>
      </c>
      <c r="H2300" s="662" t="s">
        <v>593</v>
      </c>
      <c r="I2300" s="662" t="s">
        <v>5407</v>
      </c>
      <c r="J2300" s="662" t="s">
        <v>1064</v>
      </c>
      <c r="K2300" s="662" t="s">
        <v>5408</v>
      </c>
      <c r="L2300" s="663">
        <v>0</v>
      </c>
      <c r="M2300" s="663">
        <v>0</v>
      </c>
      <c r="N2300" s="662">
        <v>1</v>
      </c>
      <c r="O2300" s="745">
        <v>0.5</v>
      </c>
      <c r="P2300" s="663"/>
      <c r="Q2300" s="678"/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32</v>
      </c>
      <c r="B2301" s="662" t="s">
        <v>592</v>
      </c>
      <c r="C2301" s="662" t="s">
        <v>5111</v>
      </c>
      <c r="D2301" s="743" t="s">
        <v>7938</v>
      </c>
      <c r="E2301" s="744" t="s">
        <v>5126</v>
      </c>
      <c r="F2301" s="662" t="s">
        <v>5106</v>
      </c>
      <c r="G2301" s="662" t="s">
        <v>5305</v>
      </c>
      <c r="H2301" s="662" t="s">
        <v>593</v>
      </c>
      <c r="I2301" s="662" t="s">
        <v>1063</v>
      </c>
      <c r="J2301" s="662" t="s">
        <v>1064</v>
      </c>
      <c r="K2301" s="662" t="s">
        <v>5306</v>
      </c>
      <c r="L2301" s="663">
        <v>107.25</v>
      </c>
      <c r="M2301" s="663">
        <v>214.5</v>
      </c>
      <c r="N2301" s="662">
        <v>2</v>
      </c>
      <c r="O2301" s="745">
        <v>2</v>
      </c>
      <c r="P2301" s="663">
        <v>107.25</v>
      </c>
      <c r="Q2301" s="678">
        <v>0.5</v>
      </c>
      <c r="R2301" s="662">
        <v>1</v>
      </c>
      <c r="S2301" s="678">
        <v>0.5</v>
      </c>
      <c r="T2301" s="745">
        <v>1</v>
      </c>
      <c r="U2301" s="701">
        <v>0.5</v>
      </c>
    </row>
    <row r="2302" spans="1:21" ht="14.4" customHeight="1" x14ac:dyDescent="0.3">
      <c r="A2302" s="661">
        <v>32</v>
      </c>
      <c r="B2302" s="662" t="s">
        <v>592</v>
      </c>
      <c r="C2302" s="662" t="s">
        <v>5111</v>
      </c>
      <c r="D2302" s="743" t="s">
        <v>7938</v>
      </c>
      <c r="E2302" s="744" t="s">
        <v>5126</v>
      </c>
      <c r="F2302" s="662" t="s">
        <v>5106</v>
      </c>
      <c r="G2302" s="662" t="s">
        <v>5305</v>
      </c>
      <c r="H2302" s="662" t="s">
        <v>593</v>
      </c>
      <c r="I2302" s="662" t="s">
        <v>1063</v>
      </c>
      <c r="J2302" s="662" t="s">
        <v>1064</v>
      </c>
      <c r="K2302" s="662" t="s">
        <v>5306</v>
      </c>
      <c r="L2302" s="663">
        <v>90.53</v>
      </c>
      <c r="M2302" s="663">
        <v>90.53</v>
      </c>
      <c r="N2302" s="662">
        <v>1</v>
      </c>
      <c r="O2302" s="745">
        <v>1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32</v>
      </c>
      <c r="B2303" s="662" t="s">
        <v>592</v>
      </c>
      <c r="C2303" s="662" t="s">
        <v>5111</v>
      </c>
      <c r="D2303" s="743" t="s">
        <v>7938</v>
      </c>
      <c r="E2303" s="744" t="s">
        <v>5126</v>
      </c>
      <c r="F2303" s="662" t="s">
        <v>5106</v>
      </c>
      <c r="G2303" s="662" t="s">
        <v>5305</v>
      </c>
      <c r="H2303" s="662" t="s">
        <v>593</v>
      </c>
      <c r="I2303" s="662" t="s">
        <v>6276</v>
      </c>
      <c r="J2303" s="662" t="s">
        <v>1064</v>
      </c>
      <c r="K2303" s="662" t="s">
        <v>5306</v>
      </c>
      <c r="L2303" s="663">
        <v>107.25</v>
      </c>
      <c r="M2303" s="663">
        <v>107.25</v>
      </c>
      <c r="N2303" s="662">
        <v>1</v>
      </c>
      <c r="O2303" s="745">
        <v>1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32</v>
      </c>
      <c r="B2304" s="662" t="s">
        <v>592</v>
      </c>
      <c r="C2304" s="662" t="s">
        <v>5111</v>
      </c>
      <c r="D2304" s="743" t="s">
        <v>7938</v>
      </c>
      <c r="E2304" s="744" t="s">
        <v>5126</v>
      </c>
      <c r="F2304" s="662" t="s">
        <v>5106</v>
      </c>
      <c r="G2304" s="662" t="s">
        <v>5565</v>
      </c>
      <c r="H2304" s="662" t="s">
        <v>593</v>
      </c>
      <c r="I2304" s="662" t="s">
        <v>5566</v>
      </c>
      <c r="J2304" s="662" t="s">
        <v>929</v>
      </c>
      <c r="K2304" s="662" t="s">
        <v>5567</v>
      </c>
      <c r="L2304" s="663">
        <v>0</v>
      </c>
      <c r="M2304" s="663">
        <v>0</v>
      </c>
      <c r="N2304" s="662">
        <v>2</v>
      </c>
      <c r="O2304" s="745">
        <v>1.5</v>
      </c>
      <c r="P2304" s="663"/>
      <c r="Q2304" s="678"/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32</v>
      </c>
      <c r="B2305" s="662" t="s">
        <v>592</v>
      </c>
      <c r="C2305" s="662" t="s">
        <v>5111</v>
      </c>
      <c r="D2305" s="743" t="s">
        <v>7938</v>
      </c>
      <c r="E2305" s="744" t="s">
        <v>5126</v>
      </c>
      <c r="F2305" s="662" t="s">
        <v>5106</v>
      </c>
      <c r="G2305" s="662" t="s">
        <v>6416</v>
      </c>
      <c r="H2305" s="662" t="s">
        <v>593</v>
      </c>
      <c r="I2305" s="662" t="s">
        <v>6541</v>
      </c>
      <c r="J2305" s="662" t="s">
        <v>6418</v>
      </c>
      <c r="K2305" s="662" t="s">
        <v>6542</v>
      </c>
      <c r="L2305" s="663">
        <v>0</v>
      </c>
      <c r="M2305" s="663">
        <v>0</v>
      </c>
      <c r="N2305" s="662">
        <v>1</v>
      </c>
      <c r="O2305" s="745">
        <v>1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32</v>
      </c>
      <c r="B2306" s="662" t="s">
        <v>592</v>
      </c>
      <c r="C2306" s="662" t="s">
        <v>5111</v>
      </c>
      <c r="D2306" s="743" t="s">
        <v>7938</v>
      </c>
      <c r="E2306" s="744" t="s">
        <v>5126</v>
      </c>
      <c r="F2306" s="662" t="s">
        <v>5106</v>
      </c>
      <c r="G2306" s="662" t="s">
        <v>5309</v>
      </c>
      <c r="H2306" s="662" t="s">
        <v>593</v>
      </c>
      <c r="I2306" s="662" t="s">
        <v>910</v>
      </c>
      <c r="J2306" s="662" t="s">
        <v>5310</v>
      </c>
      <c r="K2306" s="662" t="s">
        <v>5268</v>
      </c>
      <c r="L2306" s="663">
        <v>0</v>
      </c>
      <c r="M2306" s="663">
        <v>0</v>
      </c>
      <c r="N2306" s="662">
        <v>11</v>
      </c>
      <c r="O2306" s="745">
        <v>6.5</v>
      </c>
      <c r="P2306" s="663">
        <v>0</v>
      </c>
      <c r="Q2306" s="678"/>
      <c r="R2306" s="662">
        <v>5</v>
      </c>
      <c r="S2306" s="678">
        <v>0.45454545454545453</v>
      </c>
      <c r="T2306" s="745">
        <v>3</v>
      </c>
      <c r="U2306" s="701">
        <v>0.46153846153846156</v>
      </c>
    </row>
    <row r="2307" spans="1:21" ht="14.4" customHeight="1" x14ac:dyDescent="0.3">
      <c r="A2307" s="661">
        <v>32</v>
      </c>
      <c r="B2307" s="662" t="s">
        <v>592</v>
      </c>
      <c r="C2307" s="662" t="s">
        <v>5111</v>
      </c>
      <c r="D2307" s="743" t="s">
        <v>7938</v>
      </c>
      <c r="E2307" s="744" t="s">
        <v>5126</v>
      </c>
      <c r="F2307" s="662" t="s">
        <v>5106</v>
      </c>
      <c r="G2307" s="662" t="s">
        <v>5309</v>
      </c>
      <c r="H2307" s="662" t="s">
        <v>593</v>
      </c>
      <c r="I2307" s="662" t="s">
        <v>6543</v>
      </c>
      <c r="J2307" s="662" t="s">
        <v>5740</v>
      </c>
      <c r="K2307" s="662" t="s">
        <v>6544</v>
      </c>
      <c r="L2307" s="663">
        <v>82.18</v>
      </c>
      <c r="M2307" s="663">
        <v>82.18</v>
      </c>
      <c r="N2307" s="662">
        <v>1</v>
      </c>
      <c r="O2307" s="745">
        <v>0.5</v>
      </c>
      <c r="P2307" s="663">
        <v>82.18</v>
      </c>
      <c r="Q2307" s="678">
        <v>1</v>
      </c>
      <c r="R2307" s="662">
        <v>1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32</v>
      </c>
      <c r="B2308" s="662" t="s">
        <v>592</v>
      </c>
      <c r="C2308" s="662" t="s">
        <v>5111</v>
      </c>
      <c r="D2308" s="743" t="s">
        <v>7938</v>
      </c>
      <c r="E2308" s="744" t="s">
        <v>5126</v>
      </c>
      <c r="F2308" s="662" t="s">
        <v>5106</v>
      </c>
      <c r="G2308" s="662" t="s">
        <v>5182</v>
      </c>
      <c r="H2308" s="662" t="s">
        <v>593</v>
      </c>
      <c r="I2308" s="662" t="s">
        <v>2928</v>
      </c>
      <c r="J2308" s="662" t="s">
        <v>2409</v>
      </c>
      <c r="K2308" s="662" t="s">
        <v>5313</v>
      </c>
      <c r="L2308" s="663">
        <v>22.44</v>
      </c>
      <c r="M2308" s="663">
        <v>112.2</v>
      </c>
      <c r="N2308" s="662">
        <v>5</v>
      </c>
      <c r="O2308" s="745">
        <v>2.5</v>
      </c>
      <c r="P2308" s="663">
        <v>112.2</v>
      </c>
      <c r="Q2308" s="678">
        <v>1</v>
      </c>
      <c r="R2308" s="662">
        <v>5</v>
      </c>
      <c r="S2308" s="678">
        <v>1</v>
      </c>
      <c r="T2308" s="745">
        <v>2.5</v>
      </c>
      <c r="U2308" s="701">
        <v>1</v>
      </c>
    </row>
    <row r="2309" spans="1:21" ht="14.4" customHeight="1" x14ac:dyDescent="0.3">
      <c r="A2309" s="661">
        <v>32</v>
      </c>
      <c r="B2309" s="662" t="s">
        <v>592</v>
      </c>
      <c r="C2309" s="662" t="s">
        <v>5111</v>
      </c>
      <c r="D2309" s="743" t="s">
        <v>7938</v>
      </c>
      <c r="E2309" s="744" t="s">
        <v>5126</v>
      </c>
      <c r="F2309" s="662" t="s">
        <v>5106</v>
      </c>
      <c r="G2309" s="662" t="s">
        <v>5182</v>
      </c>
      <c r="H2309" s="662" t="s">
        <v>593</v>
      </c>
      <c r="I2309" s="662" t="s">
        <v>2977</v>
      </c>
      <c r="J2309" s="662" t="s">
        <v>2978</v>
      </c>
      <c r="K2309" s="662" t="s">
        <v>5183</v>
      </c>
      <c r="L2309" s="663">
        <v>51.21</v>
      </c>
      <c r="M2309" s="663">
        <v>716.94</v>
      </c>
      <c r="N2309" s="662">
        <v>14</v>
      </c>
      <c r="O2309" s="745">
        <v>8</v>
      </c>
      <c r="P2309" s="663">
        <v>460.89</v>
      </c>
      <c r="Q2309" s="678">
        <v>0.64285714285714279</v>
      </c>
      <c r="R2309" s="662">
        <v>9</v>
      </c>
      <c r="S2309" s="678">
        <v>0.6428571428571429</v>
      </c>
      <c r="T2309" s="745">
        <v>4.5</v>
      </c>
      <c r="U2309" s="701">
        <v>0.5625</v>
      </c>
    </row>
    <row r="2310" spans="1:21" ht="14.4" customHeight="1" x14ac:dyDescent="0.3">
      <c r="A2310" s="661">
        <v>32</v>
      </c>
      <c r="B2310" s="662" t="s">
        <v>592</v>
      </c>
      <c r="C2310" s="662" t="s">
        <v>5111</v>
      </c>
      <c r="D2310" s="743" t="s">
        <v>7938</v>
      </c>
      <c r="E2310" s="744" t="s">
        <v>5126</v>
      </c>
      <c r="F2310" s="662" t="s">
        <v>5106</v>
      </c>
      <c r="G2310" s="662" t="s">
        <v>6545</v>
      </c>
      <c r="H2310" s="662" t="s">
        <v>593</v>
      </c>
      <c r="I2310" s="662" t="s">
        <v>6546</v>
      </c>
      <c r="J2310" s="662" t="s">
        <v>6547</v>
      </c>
      <c r="K2310" s="662" t="s">
        <v>6548</v>
      </c>
      <c r="L2310" s="663">
        <v>55.16</v>
      </c>
      <c r="M2310" s="663">
        <v>220.64</v>
      </c>
      <c r="N2310" s="662">
        <v>4</v>
      </c>
      <c r="O2310" s="745">
        <v>1.5</v>
      </c>
      <c r="P2310" s="663">
        <v>220.64</v>
      </c>
      <c r="Q2310" s="678">
        <v>1</v>
      </c>
      <c r="R2310" s="662">
        <v>4</v>
      </c>
      <c r="S2310" s="678">
        <v>1</v>
      </c>
      <c r="T2310" s="745">
        <v>1.5</v>
      </c>
      <c r="U2310" s="701">
        <v>1</v>
      </c>
    </row>
    <row r="2311" spans="1:21" ht="14.4" customHeight="1" x14ac:dyDescent="0.3">
      <c r="A2311" s="661">
        <v>32</v>
      </c>
      <c r="B2311" s="662" t="s">
        <v>592</v>
      </c>
      <c r="C2311" s="662" t="s">
        <v>5111</v>
      </c>
      <c r="D2311" s="743" t="s">
        <v>7938</v>
      </c>
      <c r="E2311" s="744" t="s">
        <v>5126</v>
      </c>
      <c r="F2311" s="662" t="s">
        <v>5106</v>
      </c>
      <c r="G2311" s="662" t="s">
        <v>5322</v>
      </c>
      <c r="H2311" s="662" t="s">
        <v>2438</v>
      </c>
      <c r="I2311" s="662" t="s">
        <v>2483</v>
      </c>
      <c r="J2311" s="662" t="s">
        <v>2484</v>
      </c>
      <c r="K2311" s="662" t="s">
        <v>2485</v>
      </c>
      <c r="L2311" s="663">
        <v>31.32</v>
      </c>
      <c r="M2311" s="663">
        <v>31.32</v>
      </c>
      <c r="N2311" s="662">
        <v>1</v>
      </c>
      <c r="O2311" s="745">
        <v>1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32</v>
      </c>
      <c r="B2312" s="662" t="s">
        <v>592</v>
      </c>
      <c r="C2312" s="662" t="s">
        <v>5111</v>
      </c>
      <c r="D2312" s="743" t="s">
        <v>7938</v>
      </c>
      <c r="E2312" s="744" t="s">
        <v>5126</v>
      </c>
      <c r="F2312" s="662" t="s">
        <v>5106</v>
      </c>
      <c r="G2312" s="662" t="s">
        <v>5323</v>
      </c>
      <c r="H2312" s="662" t="s">
        <v>593</v>
      </c>
      <c r="I2312" s="662" t="s">
        <v>5326</v>
      </c>
      <c r="J2312" s="662" t="s">
        <v>2329</v>
      </c>
      <c r="K2312" s="662" t="s">
        <v>1201</v>
      </c>
      <c r="L2312" s="663">
        <v>75.22</v>
      </c>
      <c r="M2312" s="663">
        <v>75.22</v>
      </c>
      <c r="N2312" s="662">
        <v>1</v>
      </c>
      <c r="O2312" s="745">
        <v>0.5</v>
      </c>
      <c r="P2312" s="663">
        <v>75.22</v>
      </c>
      <c r="Q2312" s="678">
        <v>1</v>
      </c>
      <c r="R2312" s="662">
        <v>1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32</v>
      </c>
      <c r="B2313" s="662" t="s">
        <v>592</v>
      </c>
      <c r="C2313" s="662" t="s">
        <v>5111</v>
      </c>
      <c r="D2313" s="743" t="s">
        <v>7938</v>
      </c>
      <c r="E2313" s="744" t="s">
        <v>5126</v>
      </c>
      <c r="F2313" s="662" t="s">
        <v>5106</v>
      </c>
      <c r="G2313" s="662" t="s">
        <v>5323</v>
      </c>
      <c r="H2313" s="662" t="s">
        <v>593</v>
      </c>
      <c r="I2313" s="662" t="s">
        <v>5380</v>
      </c>
      <c r="J2313" s="662" t="s">
        <v>2329</v>
      </c>
      <c r="K2313" s="662" t="s">
        <v>780</v>
      </c>
      <c r="L2313" s="663">
        <v>100.62</v>
      </c>
      <c r="M2313" s="663">
        <v>201.24</v>
      </c>
      <c r="N2313" s="662">
        <v>2</v>
      </c>
      <c r="O2313" s="745">
        <v>1</v>
      </c>
      <c r="P2313" s="663">
        <v>201.24</v>
      </c>
      <c r="Q2313" s="678">
        <v>1</v>
      </c>
      <c r="R2313" s="662">
        <v>2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32</v>
      </c>
      <c r="B2314" s="662" t="s">
        <v>592</v>
      </c>
      <c r="C2314" s="662" t="s">
        <v>5111</v>
      </c>
      <c r="D2314" s="743" t="s">
        <v>7938</v>
      </c>
      <c r="E2314" s="744" t="s">
        <v>5126</v>
      </c>
      <c r="F2314" s="662" t="s">
        <v>5106</v>
      </c>
      <c r="G2314" s="662" t="s">
        <v>5323</v>
      </c>
      <c r="H2314" s="662" t="s">
        <v>593</v>
      </c>
      <c r="I2314" s="662" t="s">
        <v>5380</v>
      </c>
      <c r="J2314" s="662" t="s">
        <v>2329</v>
      </c>
      <c r="K2314" s="662" t="s">
        <v>780</v>
      </c>
      <c r="L2314" s="663">
        <v>150.43</v>
      </c>
      <c r="M2314" s="663">
        <v>601.72</v>
      </c>
      <c r="N2314" s="662">
        <v>4</v>
      </c>
      <c r="O2314" s="745">
        <v>3</v>
      </c>
      <c r="P2314" s="663">
        <v>601.72</v>
      </c>
      <c r="Q2314" s="678">
        <v>1</v>
      </c>
      <c r="R2314" s="662">
        <v>4</v>
      </c>
      <c r="S2314" s="678">
        <v>1</v>
      </c>
      <c r="T2314" s="745">
        <v>3</v>
      </c>
      <c r="U2314" s="701">
        <v>1</v>
      </c>
    </row>
    <row r="2315" spans="1:21" ht="14.4" customHeight="1" x14ac:dyDescent="0.3">
      <c r="A2315" s="661">
        <v>32</v>
      </c>
      <c r="B2315" s="662" t="s">
        <v>592</v>
      </c>
      <c r="C2315" s="662" t="s">
        <v>5111</v>
      </c>
      <c r="D2315" s="743" t="s">
        <v>7938</v>
      </c>
      <c r="E2315" s="744" t="s">
        <v>5126</v>
      </c>
      <c r="F2315" s="662" t="s">
        <v>5106</v>
      </c>
      <c r="G2315" s="662" t="s">
        <v>5323</v>
      </c>
      <c r="H2315" s="662" t="s">
        <v>593</v>
      </c>
      <c r="I2315" s="662" t="s">
        <v>6359</v>
      </c>
      <c r="J2315" s="662" t="s">
        <v>2329</v>
      </c>
      <c r="K2315" s="662" t="s">
        <v>5564</v>
      </c>
      <c r="L2315" s="663">
        <v>125.36</v>
      </c>
      <c r="M2315" s="663">
        <v>125.36</v>
      </c>
      <c r="N2315" s="662">
        <v>1</v>
      </c>
      <c r="O2315" s="745">
        <v>1</v>
      </c>
      <c r="P2315" s="663">
        <v>125.36</v>
      </c>
      <c r="Q2315" s="678">
        <v>1</v>
      </c>
      <c r="R2315" s="662">
        <v>1</v>
      </c>
      <c r="S2315" s="678">
        <v>1</v>
      </c>
      <c r="T2315" s="745">
        <v>1</v>
      </c>
      <c r="U2315" s="701">
        <v>1</v>
      </c>
    </row>
    <row r="2316" spans="1:21" ht="14.4" customHeight="1" x14ac:dyDescent="0.3">
      <c r="A2316" s="661">
        <v>32</v>
      </c>
      <c r="B2316" s="662" t="s">
        <v>592</v>
      </c>
      <c r="C2316" s="662" t="s">
        <v>5111</v>
      </c>
      <c r="D2316" s="743" t="s">
        <v>7938</v>
      </c>
      <c r="E2316" s="744" t="s">
        <v>5126</v>
      </c>
      <c r="F2316" s="662" t="s">
        <v>5106</v>
      </c>
      <c r="G2316" s="662" t="s">
        <v>5323</v>
      </c>
      <c r="H2316" s="662" t="s">
        <v>593</v>
      </c>
      <c r="I2316" s="662" t="s">
        <v>6549</v>
      </c>
      <c r="J2316" s="662" t="s">
        <v>2329</v>
      </c>
      <c r="K2316" s="662" t="s">
        <v>6550</v>
      </c>
      <c r="L2316" s="663">
        <v>0</v>
      </c>
      <c r="M2316" s="663">
        <v>0</v>
      </c>
      <c r="N2316" s="662">
        <v>1</v>
      </c>
      <c r="O2316" s="745">
        <v>0.5</v>
      </c>
      <c r="P2316" s="663">
        <v>0</v>
      </c>
      <c r="Q2316" s="678"/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32</v>
      </c>
      <c r="B2317" s="662" t="s">
        <v>592</v>
      </c>
      <c r="C2317" s="662" t="s">
        <v>5111</v>
      </c>
      <c r="D2317" s="743" t="s">
        <v>7938</v>
      </c>
      <c r="E2317" s="744" t="s">
        <v>5126</v>
      </c>
      <c r="F2317" s="662" t="s">
        <v>5106</v>
      </c>
      <c r="G2317" s="662" t="s">
        <v>5323</v>
      </c>
      <c r="H2317" s="662" t="s">
        <v>593</v>
      </c>
      <c r="I2317" s="662" t="s">
        <v>6551</v>
      </c>
      <c r="J2317" s="662" t="s">
        <v>2329</v>
      </c>
      <c r="K2317" s="662" t="s">
        <v>780</v>
      </c>
      <c r="L2317" s="663">
        <v>150.43</v>
      </c>
      <c r="M2317" s="663">
        <v>150.43</v>
      </c>
      <c r="N2317" s="662">
        <v>1</v>
      </c>
      <c r="O2317" s="745">
        <v>0.5</v>
      </c>
      <c r="P2317" s="663">
        <v>150.43</v>
      </c>
      <c r="Q2317" s="678">
        <v>1</v>
      </c>
      <c r="R2317" s="662">
        <v>1</v>
      </c>
      <c r="S2317" s="678">
        <v>1</v>
      </c>
      <c r="T2317" s="745">
        <v>0.5</v>
      </c>
      <c r="U2317" s="701">
        <v>1</v>
      </c>
    </row>
    <row r="2318" spans="1:21" ht="14.4" customHeight="1" x14ac:dyDescent="0.3">
      <c r="A2318" s="661">
        <v>32</v>
      </c>
      <c r="B2318" s="662" t="s">
        <v>592</v>
      </c>
      <c r="C2318" s="662" t="s">
        <v>5111</v>
      </c>
      <c r="D2318" s="743" t="s">
        <v>7938</v>
      </c>
      <c r="E2318" s="744" t="s">
        <v>5126</v>
      </c>
      <c r="F2318" s="662" t="s">
        <v>5106</v>
      </c>
      <c r="G2318" s="662" t="s">
        <v>6025</v>
      </c>
      <c r="H2318" s="662" t="s">
        <v>593</v>
      </c>
      <c r="I2318" s="662" t="s">
        <v>3644</v>
      </c>
      <c r="J2318" s="662" t="s">
        <v>3645</v>
      </c>
      <c r="K2318" s="662" t="s">
        <v>3646</v>
      </c>
      <c r="L2318" s="663">
        <v>75.349999999999994</v>
      </c>
      <c r="M2318" s="663">
        <v>75.349999999999994</v>
      </c>
      <c r="N2318" s="662">
        <v>1</v>
      </c>
      <c r="O2318" s="745">
        <v>0.5</v>
      </c>
      <c r="P2318" s="663">
        <v>75.349999999999994</v>
      </c>
      <c r="Q2318" s="678">
        <v>1</v>
      </c>
      <c r="R2318" s="662">
        <v>1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32</v>
      </c>
      <c r="B2319" s="662" t="s">
        <v>592</v>
      </c>
      <c r="C2319" s="662" t="s">
        <v>5111</v>
      </c>
      <c r="D2319" s="743" t="s">
        <v>7938</v>
      </c>
      <c r="E2319" s="744" t="s">
        <v>5126</v>
      </c>
      <c r="F2319" s="662" t="s">
        <v>5106</v>
      </c>
      <c r="G2319" s="662" t="s">
        <v>5330</v>
      </c>
      <c r="H2319" s="662" t="s">
        <v>2438</v>
      </c>
      <c r="I2319" s="662" t="s">
        <v>2755</v>
      </c>
      <c r="J2319" s="662" t="s">
        <v>2756</v>
      </c>
      <c r="K2319" s="662" t="s">
        <v>3488</v>
      </c>
      <c r="L2319" s="663">
        <v>1427.23</v>
      </c>
      <c r="M2319" s="663">
        <v>22835.679999999997</v>
      </c>
      <c r="N2319" s="662">
        <v>16</v>
      </c>
      <c r="O2319" s="745">
        <v>7</v>
      </c>
      <c r="P2319" s="663">
        <v>22835.679999999997</v>
      </c>
      <c r="Q2319" s="678">
        <v>1</v>
      </c>
      <c r="R2319" s="662">
        <v>16</v>
      </c>
      <c r="S2319" s="678">
        <v>1</v>
      </c>
      <c r="T2319" s="745">
        <v>7</v>
      </c>
      <c r="U2319" s="701">
        <v>1</v>
      </c>
    </row>
    <row r="2320" spans="1:21" ht="14.4" customHeight="1" x14ac:dyDescent="0.3">
      <c r="A2320" s="661">
        <v>32</v>
      </c>
      <c r="B2320" s="662" t="s">
        <v>592</v>
      </c>
      <c r="C2320" s="662" t="s">
        <v>5111</v>
      </c>
      <c r="D2320" s="743" t="s">
        <v>7938</v>
      </c>
      <c r="E2320" s="744" t="s">
        <v>5126</v>
      </c>
      <c r="F2320" s="662" t="s">
        <v>5106</v>
      </c>
      <c r="G2320" s="662" t="s">
        <v>5604</v>
      </c>
      <c r="H2320" s="662" t="s">
        <v>593</v>
      </c>
      <c r="I2320" s="662" t="s">
        <v>1722</v>
      </c>
      <c r="J2320" s="662" t="s">
        <v>1723</v>
      </c>
      <c r="K2320" s="662" t="s">
        <v>5605</v>
      </c>
      <c r="L2320" s="663">
        <v>32709.68</v>
      </c>
      <c r="M2320" s="663">
        <v>65419.360000000001</v>
      </c>
      <c r="N2320" s="662">
        <v>2</v>
      </c>
      <c r="O2320" s="745">
        <v>1</v>
      </c>
      <c r="P2320" s="663">
        <v>65419.360000000001</v>
      </c>
      <c r="Q2320" s="678">
        <v>1</v>
      </c>
      <c r="R2320" s="662">
        <v>2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32</v>
      </c>
      <c r="B2321" s="662" t="s">
        <v>592</v>
      </c>
      <c r="C2321" s="662" t="s">
        <v>5111</v>
      </c>
      <c r="D2321" s="743" t="s">
        <v>7938</v>
      </c>
      <c r="E2321" s="744" t="s">
        <v>5126</v>
      </c>
      <c r="F2321" s="662" t="s">
        <v>5106</v>
      </c>
      <c r="G2321" s="662" t="s">
        <v>5331</v>
      </c>
      <c r="H2321" s="662" t="s">
        <v>593</v>
      </c>
      <c r="I2321" s="662" t="s">
        <v>6028</v>
      </c>
      <c r="J2321" s="662" t="s">
        <v>1024</v>
      </c>
      <c r="K2321" s="662" t="s">
        <v>5876</v>
      </c>
      <c r="L2321" s="663">
        <v>0</v>
      </c>
      <c r="M2321" s="663">
        <v>0</v>
      </c>
      <c r="N2321" s="662">
        <v>1</v>
      </c>
      <c r="O2321" s="745">
        <v>0.5</v>
      </c>
      <c r="P2321" s="663">
        <v>0</v>
      </c>
      <c r="Q2321" s="678"/>
      <c r="R2321" s="662">
        <v>1</v>
      </c>
      <c r="S2321" s="678">
        <v>1</v>
      </c>
      <c r="T2321" s="745">
        <v>0.5</v>
      </c>
      <c r="U2321" s="701">
        <v>1</v>
      </c>
    </row>
    <row r="2322" spans="1:21" ht="14.4" customHeight="1" x14ac:dyDescent="0.3">
      <c r="A2322" s="661">
        <v>32</v>
      </c>
      <c r="B2322" s="662" t="s">
        <v>592</v>
      </c>
      <c r="C2322" s="662" t="s">
        <v>5111</v>
      </c>
      <c r="D2322" s="743" t="s">
        <v>7938</v>
      </c>
      <c r="E2322" s="744" t="s">
        <v>5126</v>
      </c>
      <c r="F2322" s="662" t="s">
        <v>5106</v>
      </c>
      <c r="G2322" s="662" t="s">
        <v>5331</v>
      </c>
      <c r="H2322" s="662" t="s">
        <v>593</v>
      </c>
      <c r="I2322" s="662" t="s">
        <v>1630</v>
      </c>
      <c r="J2322" s="662" t="s">
        <v>5579</v>
      </c>
      <c r="K2322" s="662" t="s">
        <v>1025</v>
      </c>
      <c r="L2322" s="663">
        <v>0</v>
      </c>
      <c r="M2322" s="663">
        <v>0</v>
      </c>
      <c r="N2322" s="662">
        <v>2</v>
      </c>
      <c r="O2322" s="745">
        <v>1</v>
      </c>
      <c r="P2322" s="663">
        <v>0</v>
      </c>
      <c r="Q2322" s="678"/>
      <c r="R2322" s="662">
        <v>1</v>
      </c>
      <c r="S2322" s="678">
        <v>0.5</v>
      </c>
      <c r="T2322" s="745">
        <v>0.5</v>
      </c>
      <c r="U2322" s="701">
        <v>0.5</v>
      </c>
    </row>
    <row r="2323" spans="1:21" ht="14.4" customHeight="1" x14ac:dyDescent="0.3">
      <c r="A2323" s="661">
        <v>32</v>
      </c>
      <c r="B2323" s="662" t="s">
        <v>592</v>
      </c>
      <c r="C2323" s="662" t="s">
        <v>5111</v>
      </c>
      <c r="D2323" s="743" t="s">
        <v>7938</v>
      </c>
      <c r="E2323" s="744" t="s">
        <v>5126</v>
      </c>
      <c r="F2323" s="662" t="s">
        <v>5106</v>
      </c>
      <c r="G2323" s="662" t="s">
        <v>5331</v>
      </c>
      <c r="H2323" s="662" t="s">
        <v>593</v>
      </c>
      <c r="I2323" s="662" t="s">
        <v>6552</v>
      </c>
      <c r="J2323" s="662" t="s">
        <v>6553</v>
      </c>
      <c r="K2323" s="662" t="s">
        <v>6554</v>
      </c>
      <c r="L2323" s="663">
        <v>0</v>
      </c>
      <c r="M2323" s="663">
        <v>0</v>
      </c>
      <c r="N2323" s="662">
        <v>1</v>
      </c>
      <c r="O2323" s="745">
        <v>0.5</v>
      </c>
      <c r="P2323" s="663">
        <v>0</v>
      </c>
      <c r="Q2323" s="678"/>
      <c r="R2323" s="662">
        <v>1</v>
      </c>
      <c r="S2323" s="678">
        <v>1</v>
      </c>
      <c r="T2323" s="745">
        <v>0.5</v>
      </c>
      <c r="U2323" s="701">
        <v>1</v>
      </c>
    </row>
    <row r="2324" spans="1:21" ht="14.4" customHeight="1" x14ac:dyDescent="0.3">
      <c r="A2324" s="661">
        <v>32</v>
      </c>
      <c r="B2324" s="662" t="s">
        <v>592</v>
      </c>
      <c r="C2324" s="662" t="s">
        <v>5111</v>
      </c>
      <c r="D2324" s="743" t="s">
        <v>7938</v>
      </c>
      <c r="E2324" s="744" t="s">
        <v>5126</v>
      </c>
      <c r="F2324" s="662" t="s">
        <v>5106</v>
      </c>
      <c r="G2324" s="662" t="s">
        <v>6555</v>
      </c>
      <c r="H2324" s="662" t="s">
        <v>2438</v>
      </c>
      <c r="I2324" s="662" t="s">
        <v>4548</v>
      </c>
      <c r="J2324" s="662" t="s">
        <v>4549</v>
      </c>
      <c r="K2324" s="662" t="s">
        <v>5080</v>
      </c>
      <c r="L2324" s="663">
        <v>251.52</v>
      </c>
      <c r="M2324" s="663">
        <v>251.52</v>
      </c>
      <c r="N2324" s="662">
        <v>1</v>
      </c>
      <c r="O2324" s="745">
        <v>1</v>
      </c>
      <c r="P2324" s="663">
        <v>251.52</v>
      </c>
      <c r="Q2324" s="678">
        <v>1</v>
      </c>
      <c r="R2324" s="662">
        <v>1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32</v>
      </c>
      <c r="B2325" s="662" t="s">
        <v>592</v>
      </c>
      <c r="C2325" s="662" t="s">
        <v>5111</v>
      </c>
      <c r="D2325" s="743" t="s">
        <v>7938</v>
      </c>
      <c r="E2325" s="744" t="s">
        <v>5126</v>
      </c>
      <c r="F2325" s="662" t="s">
        <v>5106</v>
      </c>
      <c r="G2325" s="662" t="s">
        <v>6477</v>
      </c>
      <c r="H2325" s="662" t="s">
        <v>593</v>
      </c>
      <c r="I2325" s="662" t="s">
        <v>6556</v>
      </c>
      <c r="J2325" s="662" t="s">
        <v>6557</v>
      </c>
      <c r="K2325" s="662" t="s">
        <v>6558</v>
      </c>
      <c r="L2325" s="663">
        <v>0</v>
      </c>
      <c r="M2325" s="663">
        <v>0</v>
      </c>
      <c r="N2325" s="662">
        <v>1</v>
      </c>
      <c r="O2325" s="745">
        <v>0.5</v>
      </c>
      <c r="P2325" s="663"/>
      <c r="Q2325" s="678"/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32</v>
      </c>
      <c r="B2326" s="662" t="s">
        <v>592</v>
      </c>
      <c r="C2326" s="662" t="s">
        <v>5111</v>
      </c>
      <c r="D2326" s="743" t="s">
        <v>7938</v>
      </c>
      <c r="E2326" s="744" t="s">
        <v>5126</v>
      </c>
      <c r="F2326" s="662" t="s">
        <v>5106</v>
      </c>
      <c r="G2326" s="662" t="s">
        <v>5333</v>
      </c>
      <c r="H2326" s="662" t="s">
        <v>2438</v>
      </c>
      <c r="I2326" s="662" t="s">
        <v>3200</v>
      </c>
      <c r="J2326" s="662" t="s">
        <v>3193</v>
      </c>
      <c r="K2326" s="662" t="s">
        <v>4935</v>
      </c>
      <c r="L2326" s="663">
        <v>13849.26</v>
      </c>
      <c r="M2326" s="663">
        <v>138492.6</v>
      </c>
      <c r="N2326" s="662">
        <v>10</v>
      </c>
      <c r="O2326" s="745">
        <v>2.5</v>
      </c>
      <c r="P2326" s="663">
        <v>138492.6</v>
      </c>
      <c r="Q2326" s="678">
        <v>1</v>
      </c>
      <c r="R2326" s="662">
        <v>10</v>
      </c>
      <c r="S2326" s="678">
        <v>1</v>
      </c>
      <c r="T2326" s="745">
        <v>2.5</v>
      </c>
      <c r="U2326" s="701">
        <v>1</v>
      </c>
    </row>
    <row r="2327" spans="1:21" ht="14.4" customHeight="1" x14ac:dyDescent="0.3">
      <c r="A2327" s="661">
        <v>32</v>
      </c>
      <c r="B2327" s="662" t="s">
        <v>592</v>
      </c>
      <c r="C2327" s="662" t="s">
        <v>5111</v>
      </c>
      <c r="D2327" s="743" t="s">
        <v>7938</v>
      </c>
      <c r="E2327" s="744" t="s">
        <v>5126</v>
      </c>
      <c r="F2327" s="662" t="s">
        <v>5106</v>
      </c>
      <c r="G2327" s="662" t="s">
        <v>5334</v>
      </c>
      <c r="H2327" s="662" t="s">
        <v>2438</v>
      </c>
      <c r="I2327" s="662" t="s">
        <v>2651</v>
      </c>
      <c r="J2327" s="662" t="s">
        <v>4809</v>
      </c>
      <c r="K2327" s="662" t="s">
        <v>4810</v>
      </c>
      <c r="L2327" s="663">
        <v>120.61</v>
      </c>
      <c r="M2327" s="663">
        <v>241.22</v>
      </c>
      <c r="N2327" s="662">
        <v>2</v>
      </c>
      <c r="O2327" s="745">
        <v>2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32</v>
      </c>
      <c r="B2328" s="662" t="s">
        <v>592</v>
      </c>
      <c r="C2328" s="662" t="s">
        <v>5111</v>
      </c>
      <c r="D2328" s="743" t="s">
        <v>7938</v>
      </c>
      <c r="E2328" s="744" t="s">
        <v>5126</v>
      </c>
      <c r="F2328" s="662" t="s">
        <v>5106</v>
      </c>
      <c r="G2328" s="662" t="s">
        <v>5334</v>
      </c>
      <c r="H2328" s="662" t="s">
        <v>2438</v>
      </c>
      <c r="I2328" s="662" t="s">
        <v>6031</v>
      </c>
      <c r="J2328" s="662" t="s">
        <v>6032</v>
      </c>
      <c r="K2328" s="662" t="s">
        <v>1183</v>
      </c>
      <c r="L2328" s="663">
        <v>184.74</v>
      </c>
      <c r="M2328" s="663">
        <v>369.48</v>
      </c>
      <c r="N2328" s="662">
        <v>2</v>
      </c>
      <c r="O2328" s="745">
        <v>1.5</v>
      </c>
      <c r="P2328" s="663">
        <v>184.74</v>
      </c>
      <c r="Q2328" s="678">
        <v>0.5</v>
      </c>
      <c r="R2328" s="662">
        <v>1</v>
      </c>
      <c r="S2328" s="678">
        <v>0.5</v>
      </c>
      <c r="T2328" s="745">
        <v>1</v>
      </c>
      <c r="U2328" s="701">
        <v>0.66666666666666663</v>
      </c>
    </row>
    <row r="2329" spans="1:21" ht="14.4" customHeight="1" x14ac:dyDescent="0.3">
      <c r="A2329" s="661">
        <v>32</v>
      </c>
      <c r="B2329" s="662" t="s">
        <v>592</v>
      </c>
      <c r="C2329" s="662" t="s">
        <v>5111</v>
      </c>
      <c r="D2329" s="743" t="s">
        <v>7938</v>
      </c>
      <c r="E2329" s="744" t="s">
        <v>5126</v>
      </c>
      <c r="F2329" s="662" t="s">
        <v>5106</v>
      </c>
      <c r="G2329" s="662" t="s">
        <v>5583</v>
      </c>
      <c r="H2329" s="662" t="s">
        <v>593</v>
      </c>
      <c r="I2329" s="662" t="s">
        <v>6038</v>
      </c>
      <c r="J2329" s="662" t="s">
        <v>6037</v>
      </c>
      <c r="K2329" s="662" t="s">
        <v>2244</v>
      </c>
      <c r="L2329" s="663">
        <v>0</v>
      </c>
      <c r="M2329" s="663">
        <v>0</v>
      </c>
      <c r="N2329" s="662">
        <v>2</v>
      </c>
      <c r="O2329" s="745">
        <v>2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32</v>
      </c>
      <c r="B2330" s="662" t="s">
        <v>592</v>
      </c>
      <c r="C2330" s="662" t="s">
        <v>5111</v>
      </c>
      <c r="D2330" s="743" t="s">
        <v>7938</v>
      </c>
      <c r="E2330" s="744" t="s">
        <v>5126</v>
      </c>
      <c r="F2330" s="662" t="s">
        <v>5106</v>
      </c>
      <c r="G2330" s="662" t="s">
        <v>5583</v>
      </c>
      <c r="H2330" s="662" t="s">
        <v>593</v>
      </c>
      <c r="I2330" s="662" t="s">
        <v>6559</v>
      </c>
      <c r="J2330" s="662" t="s">
        <v>6037</v>
      </c>
      <c r="K2330" s="662" t="s">
        <v>2244</v>
      </c>
      <c r="L2330" s="663">
        <v>0</v>
      </c>
      <c r="M2330" s="663">
        <v>0</v>
      </c>
      <c r="N2330" s="662">
        <v>1</v>
      </c>
      <c r="O2330" s="745">
        <v>0.5</v>
      </c>
      <c r="P2330" s="663"/>
      <c r="Q2330" s="678"/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32</v>
      </c>
      <c r="B2331" s="662" t="s">
        <v>592</v>
      </c>
      <c r="C2331" s="662" t="s">
        <v>5111</v>
      </c>
      <c r="D2331" s="743" t="s">
        <v>7938</v>
      </c>
      <c r="E2331" s="744" t="s">
        <v>5126</v>
      </c>
      <c r="F2331" s="662" t="s">
        <v>5106</v>
      </c>
      <c r="G2331" s="662" t="s">
        <v>5583</v>
      </c>
      <c r="H2331" s="662" t="s">
        <v>593</v>
      </c>
      <c r="I2331" s="662" t="s">
        <v>5715</v>
      </c>
      <c r="J2331" s="662" t="s">
        <v>2243</v>
      </c>
      <c r="K2331" s="662" t="s">
        <v>968</v>
      </c>
      <c r="L2331" s="663">
        <v>0</v>
      </c>
      <c r="M2331" s="663">
        <v>0</v>
      </c>
      <c r="N2331" s="662">
        <v>6</v>
      </c>
      <c r="O2331" s="745">
        <v>4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32</v>
      </c>
      <c r="B2332" s="662" t="s">
        <v>592</v>
      </c>
      <c r="C2332" s="662" t="s">
        <v>5111</v>
      </c>
      <c r="D2332" s="743" t="s">
        <v>7938</v>
      </c>
      <c r="E2332" s="744" t="s">
        <v>5126</v>
      </c>
      <c r="F2332" s="662" t="s">
        <v>5106</v>
      </c>
      <c r="G2332" s="662" t="s">
        <v>5583</v>
      </c>
      <c r="H2332" s="662" t="s">
        <v>593</v>
      </c>
      <c r="I2332" s="662" t="s">
        <v>2242</v>
      </c>
      <c r="J2332" s="662" t="s">
        <v>2243</v>
      </c>
      <c r="K2332" s="662" t="s">
        <v>2244</v>
      </c>
      <c r="L2332" s="663">
        <v>0</v>
      </c>
      <c r="M2332" s="663">
        <v>0</v>
      </c>
      <c r="N2332" s="662">
        <v>2</v>
      </c>
      <c r="O2332" s="745">
        <v>2</v>
      </c>
      <c r="P2332" s="663">
        <v>0</v>
      </c>
      <c r="Q2332" s="678"/>
      <c r="R2332" s="662">
        <v>1</v>
      </c>
      <c r="S2332" s="678">
        <v>0.5</v>
      </c>
      <c r="T2332" s="745">
        <v>1</v>
      </c>
      <c r="U2332" s="701">
        <v>0.5</v>
      </c>
    </row>
    <row r="2333" spans="1:21" ht="14.4" customHeight="1" x14ac:dyDescent="0.3">
      <c r="A2333" s="661">
        <v>32</v>
      </c>
      <c r="B2333" s="662" t="s">
        <v>592</v>
      </c>
      <c r="C2333" s="662" t="s">
        <v>5111</v>
      </c>
      <c r="D2333" s="743" t="s">
        <v>7938</v>
      </c>
      <c r="E2333" s="744" t="s">
        <v>5126</v>
      </c>
      <c r="F2333" s="662" t="s">
        <v>5106</v>
      </c>
      <c r="G2333" s="662" t="s">
        <v>5583</v>
      </c>
      <c r="H2333" s="662" t="s">
        <v>593</v>
      </c>
      <c r="I2333" s="662" t="s">
        <v>6560</v>
      </c>
      <c r="J2333" s="662" t="s">
        <v>6037</v>
      </c>
      <c r="K2333" s="662" t="s">
        <v>5085</v>
      </c>
      <c r="L2333" s="663">
        <v>0</v>
      </c>
      <c r="M2333" s="663">
        <v>0</v>
      </c>
      <c r="N2333" s="662">
        <v>2</v>
      </c>
      <c r="O2333" s="745">
        <v>0.5</v>
      </c>
      <c r="P2333" s="663"/>
      <c r="Q2333" s="678"/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32</v>
      </c>
      <c r="B2334" s="662" t="s">
        <v>592</v>
      </c>
      <c r="C2334" s="662" t="s">
        <v>5111</v>
      </c>
      <c r="D2334" s="743" t="s">
        <v>7938</v>
      </c>
      <c r="E2334" s="744" t="s">
        <v>5126</v>
      </c>
      <c r="F2334" s="662" t="s">
        <v>5106</v>
      </c>
      <c r="G2334" s="662" t="s">
        <v>5583</v>
      </c>
      <c r="H2334" s="662" t="s">
        <v>593</v>
      </c>
      <c r="I2334" s="662" t="s">
        <v>6561</v>
      </c>
      <c r="J2334" s="662" t="s">
        <v>2243</v>
      </c>
      <c r="K2334" s="662" t="s">
        <v>3688</v>
      </c>
      <c r="L2334" s="663">
        <v>0</v>
      </c>
      <c r="M2334" s="663">
        <v>0</v>
      </c>
      <c r="N2334" s="662">
        <v>1</v>
      </c>
      <c r="O2334" s="745">
        <v>1</v>
      </c>
      <c r="P2334" s="663">
        <v>0</v>
      </c>
      <c r="Q2334" s="678"/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32</v>
      </c>
      <c r="B2335" s="662" t="s">
        <v>592</v>
      </c>
      <c r="C2335" s="662" t="s">
        <v>5111</v>
      </c>
      <c r="D2335" s="743" t="s">
        <v>7938</v>
      </c>
      <c r="E2335" s="744" t="s">
        <v>5126</v>
      </c>
      <c r="F2335" s="662" t="s">
        <v>5106</v>
      </c>
      <c r="G2335" s="662" t="s">
        <v>5583</v>
      </c>
      <c r="H2335" s="662" t="s">
        <v>593</v>
      </c>
      <c r="I2335" s="662" t="s">
        <v>6562</v>
      </c>
      <c r="J2335" s="662" t="s">
        <v>6037</v>
      </c>
      <c r="K2335" s="662" t="s">
        <v>2244</v>
      </c>
      <c r="L2335" s="663">
        <v>0</v>
      </c>
      <c r="M2335" s="663">
        <v>0</v>
      </c>
      <c r="N2335" s="662">
        <v>1</v>
      </c>
      <c r="O2335" s="745">
        <v>1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32</v>
      </c>
      <c r="B2336" s="662" t="s">
        <v>592</v>
      </c>
      <c r="C2336" s="662" t="s">
        <v>5111</v>
      </c>
      <c r="D2336" s="743" t="s">
        <v>7938</v>
      </c>
      <c r="E2336" s="744" t="s">
        <v>5126</v>
      </c>
      <c r="F2336" s="662" t="s">
        <v>5106</v>
      </c>
      <c r="G2336" s="662" t="s">
        <v>5381</v>
      </c>
      <c r="H2336" s="662" t="s">
        <v>2438</v>
      </c>
      <c r="I2336" s="662" t="s">
        <v>3203</v>
      </c>
      <c r="J2336" s="662" t="s">
        <v>5055</v>
      </c>
      <c r="K2336" s="662" t="s">
        <v>5056</v>
      </c>
      <c r="L2336" s="663">
        <v>10386.950000000001</v>
      </c>
      <c r="M2336" s="663">
        <v>10386.950000000001</v>
      </c>
      <c r="N2336" s="662">
        <v>1</v>
      </c>
      <c r="O2336" s="745">
        <v>0.5</v>
      </c>
      <c r="P2336" s="663">
        <v>10386.950000000001</v>
      </c>
      <c r="Q2336" s="678">
        <v>1</v>
      </c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32</v>
      </c>
      <c r="B2337" s="662" t="s">
        <v>592</v>
      </c>
      <c r="C2337" s="662" t="s">
        <v>5111</v>
      </c>
      <c r="D2337" s="743" t="s">
        <v>7938</v>
      </c>
      <c r="E2337" s="744" t="s">
        <v>5126</v>
      </c>
      <c r="F2337" s="662" t="s">
        <v>5106</v>
      </c>
      <c r="G2337" s="662" t="s">
        <v>6563</v>
      </c>
      <c r="H2337" s="662" t="s">
        <v>593</v>
      </c>
      <c r="I2337" s="662" t="s">
        <v>744</v>
      </c>
      <c r="J2337" s="662" t="s">
        <v>745</v>
      </c>
      <c r="K2337" s="662" t="s">
        <v>746</v>
      </c>
      <c r="L2337" s="663">
        <v>203.9</v>
      </c>
      <c r="M2337" s="663">
        <v>203.9</v>
      </c>
      <c r="N2337" s="662">
        <v>1</v>
      </c>
      <c r="O2337" s="745">
        <v>0.5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32</v>
      </c>
      <c r="B2338" s="662" t="s">
        <v>592</v>
      </c>
      <c r="C2338" s="662" t="s">
        <v>5111</v>
      </c>
      <c r="D2338" s="743" t="s">
        <v>7938</v>
      </c>
      <c r="E2338" s="744" t="s">
        <v>5126</v>
      </c>
      <c r="F2338" s="662" t="s">
        <v>5106</v>
      </c>
      <c r="G2338" s="662" t="s">
        <v>6229</v>
      </c>
      <c r="H2338" s="662" t="s">
        <v>593</v>
      </c>
      <c r="I2338" s="662" t="s">
        <v>6564</v>
      </c>
      <c r="J2338" s="662" t="s">
        <v>3385</v>
      </c>
      <c r="K2338" s="662" t="s">
        <v>1136</v>
      </c>
      <c r="L2338" s="663">
        <v>0</v>
      </c>
      <c r="M2338" s="663">
        <v>0</v>
      </c>
      <c r="N2338" s="662">
        <v>1</v>
      </c>
      <c r="O2338" s="745">
        <v>1</v>
      </c>
      <c r="P2338" s="663">
        <v>0</v>
      </c>
      <c r="Q2338" s="678"/>
      <c r="R2338" s="662">
        <v>1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32</v>
      </c>
      <c r="B2339" s="662" t="s">
        <v>592</v>
      </c>
      <c r="C2339" s="662" t="s">
        <v>5111</v>
      </c>
      <c r="D2339" s="743" t="s">
        <v>7938</v>
      </c>
      <c r="E2339" s="744" t="s">
        <v>5126</v>
      </c>
      <c r="F2339" s="662" t="s">
        <v>5107</v>
      </c>
      <c r="G2339" s="662" t="s">
        <v>5249</v>
      </c>
      <c r="H2339" s="662" t="s">
        <v>593</v>
      </c>
      <c r="I2339" s="662" t="s">
        <v>700</v>
      </c>
      <c r="J2339" s="662" t="s">
        <v>5251</v>
      </c>
      <c r="K2339" s="662"/>
      <c r="L2339" s="663">
        <v>0</v>
      </c>
      <c r="M2339" s="663">
        <v>0</v>
      </c>
      <c r="N2339" s="662">
        <v>2</v>
      </c>
      <c r="O2339" s="745">
        <v>2</v>
      </c>
      <c r="P2339" s="663">
        <v>0</v>
      </c>
      <c r="Q2339" s="678"/>
      <c r="R2339" s="662">
        <v>2</v>
      </c>
      <c r="S2339" s="678">
        <v>1</v>
      </c>
      <c r="T2339" s="745">
        <v>2</v>
      </c>
      <c r="U2339" s="701">
        <v>1</v>
      </c>
    </row>
    <row r="2340" spans="1:21" ht="14.4" customHeight="1" x14ac:dyDescent="0.3">
      <c r="A2340" s="661">
        <v>32</v>
      </c>
      <c r="B2340" s="662" t="s">
        <v>592</v>
      </c>
      <c r="C2340" s="662" t="s">
        <v>5111</v>
      </c>
      <c r="D2340" s="743" t="s">
        <v>7938</v>
      </c>
      <c r="E2340" s="744" t="s">
        <v>5126</v>
      </c>
      <c r="F2340" s="662" t="s">
        <v>5108</v>
      </c>
      <c r="G2340" s="662" t="s">
        <v>5339</v>
      </c>
      <c r="H2340" s="662" t="s">
        <v>593</v>
      </c>
      <c r="I2340" s="662" t="s">
        <v>5340</v>
      </c>
      <c r="J2340" s="662" t="s">
        <v>5341</v>
      </c>
      <c r="K2340" s="662" t="s">
        <v>5342</v>
      </c>
      <c r="L2340" s="663">
        <v>1000</v>
      </c>
      <c r="M2340" s="663">
        <v>3000</v>
      </c>
      <c r="N2340" s="662">
        <v>3</v>
      </c>
      <c r="O2340" s="745">
        <v>3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32</v>
      </c>
      <c r="B2341" s="662" t="s">
        <v>592</v>
      </c>
      <c r="C2341" s="662" t="s">
        <v>5111</v>
      </c>
      <c r="D2341" s="743" t="s">
        <v>7938</v>
      </c>
      <c r="E2341" s="744" t="s">
        <v>5127</v>
      </c>
      <c r="F2341" s="662" t="s">
        <v>5106</v>
      </c>
      <c r="G2341" s="662" t="s">
        <v>5184</v>
      </c>
      <c r="H2341" s="662" t="s">
        <v>593</v>
      </c>
      <c r="I2341" s="662" t="s">
        <v>6565</v>
      </c>
      <c r="J2341" s="662" t="s">
        <v>922</v>
      </c>
      <c r="K2341" s="662" t="s">
        <v>6566</v>
      </c>
      <c r="L2341" s="663">
        <v>0</v>
      </c>
      <c r="M2341" s="663">
        <v>0</v>
      </c>
      <c r="N2341" s="662">
        <v>1</v>
      </c>
      <c r="O2341" s="745">
        <v>0.5</v>
      </c>
      <c r="P2341" s="663"/>
      <c r="Q2341" s="678"/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32</v>
      </c>
      <c r="B2342" s="662" t="s">
        <v>592</v>
      </c>
      <c r="C2342" s="662" t="s">
        <v>5111</v>
      </c>
      <c r="D2342" s="743" t="s">
        <v>7938</v>
      </c>
      <c r="E2342" s="744" t="s">
        <v>5127</v>
      </c>
      <c r="F2342" s="662" t="s">
        <v>5106</v>
      </c>
      <c r="G2342" s="662" t="s">
        <v>5151</v>
      </c>
      <c r="H2342" s="662" t="s">
        <v>593</v>
      </c>
      <c r="I2342" s="662" t="s">
        <v>1618</v>
      </c>
      <c r="J2342" s="662" t="s">
        <v>1619</v>
      </c>
      <c r="K2342" s="662" t="s">
        <v>1577</v>
      </c>
      <c r="L2342" s="663">
        <v>263.26</v>
      </c>
      <c r="M2342" s="663">
        <v>16848.640000000007</v>
      </c>
      <c r="N2342" s="662">
        <v>64</v>
      </c>
      <c r="O2342" s="745">
        <v>20</v>
      </c>
      <c r="P2342" s="663">
        <v>16848.640000000007</v>
      </c>
      <c r="Q2342" s="678">
        <v>1</v>
      </c>
      <c r="R2342" s="662">
        <v>64</v>
      </c>
      <c r="S2342" s="678">
        <v>1</v>
      </c>
      <c r="T2342" s="745">
        <v>20</v>
      </c>
      <c r="U2342" s="701">
        <v>1</v>
      </c>
    </row>
    <row r="2343" spans="1:21" ht="14.4" customHeight="1" x14ac:dyDescent="0.3">
      <c r="A2343" s="661">
        <v>32</v>
      </c>
      <c r="B2343" s="662" t="s">
        <v>592</v>
      </c>
      <c r="C2343" s="662" t="s">
        <v>5111</v>
      </c>
      <c r="D2343" s="743" t="s">
        <v>7938</v>
      </c>
      <c r="E2343" s="744" t="s">
        <v>5127</v>
      </c>
      <c r="F2343" s="662" t="s">
        <v>5106</v>
      </c>
      <c r="G2343" s="662" t="s">
        <v>5151</v>
      </c>
      <c r="H2343" s="662" t="s">
        <v>593</v>
      </c>
      <c r="I2343" s="662" t="s">
        <v>1699</v>
      </c>
      <c r="J2343" s="662" t="s">
        <v>1700</v>
      </c>
      <c r="K2343" s="662" t="s">
        <v>5152</v>
      </c>
      <c r="L2343" s="663">
        <v>1295.6400000000001</v>
      </c>
      <c r="M2343" s="663">
        <v>1295.6400000000001</v>
      </c>
      <c r="N2343" s="662">
        <v>1</v>
      </c>
      <c r="O2343" s="745">
        <v>1</v>
      </c>
      <c r="P2343" s="663">
        <v>1295.6400000000001</v>
      </c>
      <c r="Q2343" s="678">
        <v>1</v>
      </c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32</v>
      </c>
      <c r="B2344" s="662" t="s">
        <v>592</v>
      </c>
      <c r="C2344" s="662" t="s">
        <v>5111</v>
      </c>
      <c r="D2344" s="743" t="s">
        <v>7938</v>
      </c>
      <c r="E2344" s="744" t="s">
        <v>5127</v>
      </c>
      <c r="F2344" s="662" t="s">
        <v>5106</v>
      </c>
      <c r="G2344" s="662" t="s">
        <v>5151</v>
      </c>
      <c r="H2344" s="662" t="s">
        <v>593</v>
      </c>
      <c r="I2344" s="662" t="s">
        <v>5153</v>
      </c>
      <c r="J2344" s="662" t="s">
        <v>1474</v>
      </c>
      <c r="K2344" s="662" t="s">
        <v>5154</v>
      </c>
      <c r="L2344" s="663">
        <v>0</v>
      </c>
      <c r="M2344" s="663">
        <v>0</v>
      </c>
      <c r="N2344" s="662">
        <v>7</v>
      </c>
      <c r="O2344" s="745">
        <v>2.5</v>
      </c>
      <c r="P2344" s="663">
        <v>0</v>
      </c>
      <c r="Q2344" s="678"/>
      <c r="R2344" s="662">
        <v>7</v>
      </c>
      <c r="S2344" s="678">
        <v>1</v>
      </c>
      <c r="T2344" s="745">
        <v>2.5</v>
      </c>
      <c r="U2344" s="701">
        <v>1</v>
      </c>
    </row>
    <row r="2345" spans="1:21" ht="14.4" customHeight="1" x14ac:dyDescent="0.3">
      <c r="A2345" s="661">
        <v>32</v>
      </c>
      <c r="B2345" s="662" t="s">
        <v>592</v>
      </c>
      <c r="C2345" s="662" t="s">
        <v>5111</v>
      </c>
      <c r="D2345" s="743" t="s">
        <v>7938</v>
      </c>
      <c r="E2345" s="744" t="s">
        <v>5127</v>
      </c>
      <c r="F2345" s="662" t="s">
        <v>5106</v>
      </c>
      <c r="G2345" s="662" t="s">
        <v>5151</v>
      </c>
      <c r="H2345" s="662" t="s">
        <v>593</v>
      </c>
      <c r="I2345" s="662" t="s">
        <v>6567</v>
      </c>
      <c r="J2345" s="662" t="s">
        <v>6568</v>
      </c>
      <c r="K2345" s="662" t="s">
        <v>4828</v>
      </c>
      <c r="L2345" s="663">
        <v>315.91000000000003</v>
      </c>
      <c r="M2345" s="663">
        <v>631.82000000000005</v>
      </c>
      <c r="N2345" s="662">
        <v>2</v>
      </c>
      <c r="O2345" s="745">
        <v>1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32</v>
      </c>
      <c r="B2346" s="662" t="s">
        <v>592</v>
      </c>
      <c r="C2346" s="662" t="s">
        <v>5111</v>
      </c>
      <c r="D2346" s="743" t="s">
        <v>7938</v>
      </c>
      <c r="E2346" s="744" t="s">
        <v>5127</v>
      </c>
      <c r="F2346" s="662" t="s">
        <v>5106</v>
      </c>
      <c r="G2346" s="662" t="s">
        <v>5191</v>
      </c>
      <c r="H2346" s="662" t="s">
        <v>593</v>
      </c>
      <c r="I2346" s="662" t="s">
        <v>5192</v>
      </c>
      <c r="J2346" s="662" t="s">
        <v>5193</v>
      </c>
      <c r="K2346" s="662" t="s">
        <v>5194</v>
      </c>
      <c r="L2346" s="663">
        <v>0</v>
      </c>
      <c r="M2346" s="663">
        <v>0</v>
      </c>
      <c r="N2346" s="662">
        <v>1</v>
      </c>
      <c r="O2346" s="745">
        <v>1</v>
      </c>
      <c r="P2346" s="663">
        <v>0</v>
      </c>
      <c r="Q2346" s="678"/>
      <c r="R2346" s="662">
        <v>1</v>
      </c>
      <c r="S2346" s="678">
        <v>1</v>
      </c>
      <c r="T2346" s="745">
        <v>1</v>
      </c>
      <c r="U2346" s="701">
        <v>1</v>
      </c>
    </row>
    <row r="2347" spans="1:21" ht="14.4" customHeight="1" x14ac:dyDescent="0.3">
      <c r="A2347" s="661">
        <v>32</v>
      </c>
      <c r="B2347" s="662" t="s">
        <v>592</v>
      </c>
      <c r="C2347" s="662" t="s">
        <v>5111</v>
      </c>
      <c r="D2347" s="743" t="s">
        <v>7938</v>
      </c>
      <c r="E2347" s="744" t="s">
        <v>5127</v>
      </c>
      <c r="F2347" s="662" t="s">
        <v>5106</v>
      </c>
      <c r="G2347" s="662" t="s">
        <v>5606</v>
      </c>
      <c r="H2347" s="662" t="s">
        <v>593</v>
      </c>
      <c r="I2347" s="662" t="s">
        <v>6569</v>
      </c>
      <c r="J2347" s="662" t="s">
        <v>5608</v>
      </c>
      <c r="K2347" s="662" t="s">
        <v>5645</v>
      </c>
      <c r="L2347" s="663">
        <v>0</v>
      </c>
      <c r="M2347" s="663">
        <v>0</v>
      </c>
      <c r="N2347" s="662">
        <v>4</v>
      </c>
      <c r="O2347" s="745">
        <v>2.5</v>
      </c>
      <c r="P2347" s="663">
        <v>0</v>
      </c>
      <c r="Q2347" s="678"/>
      <c r="R2347" s="662">
        <v>1</v>
      </c>
      <c r="S2347" s="678">
        <v>0.25</v>
      </c>
      <c r="T2347" s="745">
        <v>0.5</v>
      </c>
      <c r="U2347" s="701">
        <v>0.2</v>
      </c>
    </row>
    <row r="2348" spans="1:21" ht="14.4" customHeight="1" x14ac:dyDescent="0.3">
      <c r="A2348" s="661">
        <v>32</v>
      </c>
      <c r="B2348" s="662" t="s">
        <v>592</v>
      </c>
      <c r="C2348" s="662" t="s">
        <v>5111</v>
      </c>
      <c r="D2348" s="743" t="s">
        <v>7938</v>
      </c>
      <c r="E2348" s="744" t="s">
        <v>5127</v>
      </c>
      <c r="F2348" s="662" t="s">
        <v>5106</v>
      </c>
      <c r="G2348" s="662" t="s">
        <v>5155</v>
      </c>
      <c r="H2348" s="662" t="s">
        <v>593</v>
      </c>
      <c r="I2348" s="662" t="s">
        <v>5768</v>
      </c>
      <c r="J2348" s="662" t="s">
        <v>5412</v>
      </c>
      <c r="K2348" s="662" t="s">
        <v>3770</v>
      </c>
      <c r="L2348" s="663">
        <v>85.71</v>
      </c>
      <c r="M2348" s="663">
        <v>342.84</v>
      </c>
      <c r="N2348" s="662">
        <v>4</v>
      </c>
      <c r="O2348" s="745">
        <v>2</v>
      </c>
      <c r="P2348" s="663">
        <v>85.71</v>
      </c>
      <c r="Q2348" s="678">
        <v>0.25</v>
      </c>
      <c r="R2348" s="662">
        <v>1</v>
      </c>
      <c r="S2348" s="678">
        <v>0.25</v>
      </c>
      <c r="T2348" s="745">
        <v>0.5</v>
      </c>
      <c r="U2348" s="701">
        <v>0.25</v>
      </c>
    </row>
    <row r="2349" spans="1:21" ht="14.4" customHeight="1" x14ac:dyDescent="0.3">
      <c r="A2349" s="661">
        <v>32</v>
      </c>
      <c r="B2349" s="662" t="s">
        <v>592</v>
      </c>
      <c r="C2349" s="662" t="s">
        <v>5111</v>
      </c>
      <c r="D2349" s="743" t="s">
        <v>7938</v>
      </c>
      <c r="E2349" s="744" t="s">
        <v>5127</v>
      </c>
      <c r="F2349" s="662" t="s">
        <v>5106</v>
      </c>
      <c r="G2349" s="662" t="s">
        <v>5155</v>
      </c>
      <c r="H2349" s="662" t="s">
        <v>593</v>
      </c>
      <c r="I2349" s="662" t="s">
        <v>5768</v>
      </c>
      <c r="J2349" s="662" t="s">
        <v>5412</v>
      </c>
      <c r="K2349" s="662" t="s">
        <v>3770</v>
      </c>
      <c r="L2349" s="663">
        <v>72.55</v>
      </c>
      <c r="M2349" s="663">
        <v>72.55</v>
      </c>
      <c r="N2349" s="662">
        <v>1</v>
      </c>
      <c r="O2349" s="745">
        <v>0.5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32</v>
      </c>
      <c r="B2350" s="662" t="s">
        <v>592</v>
      </c>
      <c r="C2350" s="662" t="s">
        <v>5111</v>
      </c>
      <c r="D2350" s="743" t="s">
        <v>7938</v>
      </c>
      <c r="E2350" s="744" t="s">
        <v>5127</v>
      </c>
      <c r="F2350" s="662" t="s">
        <v>5106</v>
      </c>
      <c r="G2350" s="662" t="s">
        <v>5155</v>
      </c>
      <c r="H2350" s="662" t="s">
        <v>593</v>
      </c>
      <c r="I2350" s="662" t="s">
        <v>5344</v>
      </c>
      <c r="J2350" s="662" t="s">
        <v>5197</v>
      </c>
      <c r="K2350" s="662" t="s">
        <v>3770</v>
      </c>
      <c r="L2350" s="663">
        <v>0</v>
      </c>
      <c r="M2350" s="663">
        <v>0</v>
      </c>
      <c r="N2350" s="662">
        <v>4</v>
      </c>
      <c r="O2350" s="745">
        <v>2.5</v>
      </c>
      <c r="P2350" s="663">
        <v>0</v>
      </c>
      <c r="Q2350" s="678"/>
      <c r="R2350" s="662">
        <v>1</v>
      </c>
      <c r="S2350" s="678">
        <v>0.25</v>
      </c>
      <c r="T2350" s="745">
        <v>0.5</v>
      </c>
      <c r="U2350" s="701">
        <v>0.2</v>
      </c>
    </row>
    <row r="2351" spans="1:21" ht="14.4" customHeight="1" x14ac:dyDescent="0.3">
      <c r="A2351" s="661">
        <v>32</v>
      </c>
      <c r="B2351" s="662" t="s">
        <v>592</v>
      </c>
      <c r="C2351" s="662" t="s">
        <v>5111</v>
      </c>
      <c r="D2351" s="743" t="s">
        <v>7938</v>
      </c>
      <c r="E2351" s="744" t="s">
        <v>5127</v>
      </c>
      <c r="F2351" s="662" t="s">
        <v>5106</v>
      </c>
      <c r="G2351" s="662" t="s">
        <v>5155</v>
      </c>
      <c r="H2351" s="662" t="s">
        <v>593</v>
      </c>
      <c r="I2351" s="662" t="s">
        <v>5195</v>
      </c>
      <c r="J2351" s="662" t="s">
        <v>721</v>
      </c>
      <c r="K2351" s="662" t="s">
        <v>5196</v>
      </c>
      <c r="L2351" s="663">
        <v>0</v>
      </c>
      <c r="M2351" s="663">
        <v>0</v>
      </c>
      <c r="N2351" s="662">
        <v>8</v>
      </c>
      <c r="O2351" s="745">
        <v>4</v>
      </c>
      <c r="P2351" s="663">
        <v>0</v>
      </c>
      <c r="Q2351" s="678"/>
      <c r="R2351" s="662">
        <v>4</v>
      </c>
      <c r="S2351" s="678">
        <v>0.5</v>
      </c>
      <c r="T2351" s="745">
        <v>2.5</v>
      </c>
      <c r="U2351" s="701">
        <v>0.625</v>
      </c>
    </row>
    <row r="2352" spans="1:21" ht="14.4" customHeight="1" x14ac:dyDescent="0.3">
      <c r="A2352" s="661">
        <v>32</v>
      </c>
      <c r="B2352" s="662" t="s">
        <v>592</v>
      </c>
      <c r="C2352" s="662" t="s">
        <v>5111</v>
      </c>
      <c r="D2352" s="743" t="s">
        <v>7938</v>
      </c>
      <c r="E2352" s="744" t="s">
        <v>5127</v>
      </c>
      <c r="F2352" s="662" t="s">
        <v>5106</v>
      </c>
      <c r="G2352" s="662" t="s">
        <v>5155</v>
      </c>
      <c r="H2352" s="662" t="s">
        <v>593</v>
      </c>
      <c r="I2352" s="662" t="s">
        <v>5195</v>
      </c>
      <c r="J2352" s="662" t="s">
        <v>721</v>
      </c>
      <c r="K2352" s="662" t="s">
        <v>5196</v>
      </c>
      <c r="L2352" s="663">
        <v>135.25</v>
      </c>
      <c r="M2352" s="663">
        <v>811.5</v>
      </c>
      <c r="N2352" s="662">
        <v>6</v>
      </c>
      <c r="O2352" s="745">
        <v>3.5</v>
      </c>
      <c r="P2352" s="663">
        <v>135.25</v>
      </c>
      <c r="Q2352" s="678">
        <v>0.16666666666666666</v>
      </c>
      <c r="R2352" s="662">
        <v>1</v>
      </c>
      <c r="S2352" s="678">
        <v>0.16666666666666666</v>
      </c>
      <c r="T2352" s="745">
        <v>0.5</v>
      </c>
      <c r="U2352" s="701">
        <v>0.14285714285714285</v>
      </c>
    </row>
    <row r="2353" spans="1:21" ht="14.4" customHeight="1" x14ac:dyDescent="0.3">
      <c r="A2353" s="661">
        <v>32</v>
      </c>
      <c r="B2353" s="662" t="s">
        <v>592</v>
      </c>
      <c r="C2353" s="662" t="s">
        <v>5111</v>
      </c>
      <c r="D2353" s="743" t="s">
        <v>7938</v>
      </c>
      <c r="E2353" s="744" t="s">
        <v>5127</v>
      </c>
      <c r="F2353" s="662" t="s">
        <v>5106</v>
      </c>
      <c r="G2353" s="662" t="s">
        <v>5155</v>
      </c>
      <c r="H2353" s="662" t="s">
        <v>593</v>
      </c>
      <c r="I2353" s="662" t="s">
        <v>740</v>
      </c>
      <c r="J2353" s="662" t="s">
        <v>5197</v>
      </c>
      <c r="K2353" s="662" t="s">
        <v>1361</v>
      </c>
      <c r="L2353" s="663">
        <v>42.85</v>
      </c>
      <c r="M2353" s="663">
        <v>85.7</v>
      </c>
      <c r="N2353" s="662">
        <v>2</v>
      </c>
      <c r="O2353" s="745">
        <v>0.5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32</v>
      </c>
      <c r="B2354" s="662" t="s">
        <v>592</v>
      </c>
      <c r="C2354" s="662" t="s">
        <v>5111</v>
      </c>
      <c r="D2354" s="743" t="s">
        <v>7938</v>
      </c>
      <c r="E2354" s="744" t="s">
        <v>5127</v>
      </c>
      <c r="F2354" s="662" t="s">
        <v>5106</v>
      </c>
      <c r="G2354" s="662" t="s">
        <v>5413</v>
      </c>
      <c r="H2354" s="662" t="s">
        <v>2438</v>
      </c>
      <c r="I2354" s="662" t="s">
        <v>6570</v>
      </c>
      <c r="J2354" s="662" t="s">
        <v>6571</v>
      </c>
      <c r="K2354" s="662" t="s">
        <v>2149</v>
      </c>
      <c r="L2354" s="663">
        <v>16.920000000000002</v>
      </c>
      <c r="M2354" s="663">
        <v>67.680000000000007</v>
      </c>
      <c r="N2354" s="662">
        <v>4</v>
      </c>
      <c r="O2354" s="745">
        <v>0.5</v>
      </c>
      <c r="P2354" s="663">
        <v>67.680000000000007</v>
      </c>
      <c r="Q2354" s="678">
        <v>1</v>
      </c>
      <c r="R2354" s="662">
        <v>4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32</v>
      </c>
      <c r="B2355" s="662" t="s">
        <v>592</v>
      </c>
      <c r="C2355" s="662" t="s">
        <v>5111</v>
      </c>
      <c r="D2355" s="743" t="s">
        <v>7938</v>
      </c>
      <c r="E2355" s="744" t="s">
        <v>5127</v>
      </c>
      <c r="F2355" s="662" t="s">
        <v>5106</v>
      </c>
      <c r="G2355" s="662" t="s">
        <v>5675</v>
      </c>
      <c r="H2355" s="662" t="s">
        <v>593</v>
      </c>
      <c r="I2355" s="662" t="s">
        <v>6572</v>
      </c>
      <c r="J2355" s="662" t="s">
        <v>6573</v>
      </c>
      <c r="K2355" s="662" t="s">
        <v>2630</v>
      </c>
      <c r="L2355" s="663">
        <v>0</v>
      </c>
      <c r="M2355" s="663">
        <v>0</v>
      </c>
      <c r="N2355" s="662">
        <v>3</v>
      </c>
      <c r="O2355" s="745">
        <v>1.5</v>
      </c>
      <c r="P2355" s="663">
        <v>0</v>
      </c>
      <c r="Q2355" s="678"/>
      <c r="R2355" s="662">
        <v>2</v>
      </c>
      <c r="S2355" s="678">
        <v>0.66666666666666663</v>
      </c>
      <c r="T2355" s="745">
        <v>1</v>
      </c>
      <c r="U2355" s="701">
        <v>0.66666666666666663</v>
      </c>
    </row>
    <row r="2356" spans="1:21" ht="14.4" customHeight="1" x14ac:dyDescent="0.3">
      <c r="A2356" s="661">
        <v>32</v>
      </c>
      <c r="B2356" s="662" t="s">
        <v>592</v>
      </c>
      <c r="C2356" s="662" t="s">
        <v>5111</v>
      </c>
      <c r="D2356" s="743" t="s">
        <v>7938</v>
      </c>
      <c r="E2356" s="744" t="s">
        <v>5127</v>
      </c>
      <c r="F2356" s="662" t="s">
        <v>5106</v>
      </c>
      <c r="G2356" s="662" t="s">
        <v>5675</v>
      </c>
      <c r="H2356" s="662" t="s">
        <v>593</v>
      </c>
      <c r="I2356" s="662" t="s">
        <v>6574</v>
      </c>
      <c r="J2356" s="662" t="s">
        <v>6575</v>
      </c>
      <c r="K2356" s="662" t="s">
        <v>6576</v>
      </c>
      <c r="L2356" s="663">
        <v>0</v>
      </c>
      <c r="M2356" s="663">
        <v>0</v>
      </c>
      <c r="N2356" s="662">
        <v>2</v>
      </c>
      <c r="O2356" s="745">
        <v>1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32</v>
      </c>
      <c r="B2357" s="662" t="s">
        <v>592</v>
      </c>
      <c r="C2357" s="662" t="s">
        <v>5111</v>
      </c>
      <c r="D2357" s="743" t="s">
        <v>7938</v>
      </c>
      <c r="E2357" s="744" t="s">
        <v>5127</v>
      </c>
      <c r="F2357" s="662" t="s">
        <v>5106</v>
      </c>
      <c r="G2357" s="662" t="s">
        <v>5771</v>
      </c>
      <c r="H2357" s="662" t="s">
        <v>593</v>
      </c>
      <c r="I2357" s="662" t="s">
        <v>5772</v>
      </c>
      <c r="J2357" s="662" t="s">
        <v>5773</v>
      </c>
      <c r="K2357" s="662" t="s">
        <v>5774</v>
      </c>
      <c r="L2357" s="663">
        <v>4927.87</v>
      </c>
      <c r="M2357" s="663">
        <v>29567.22</v>
      </c>
      <c r="N2357" s="662">
        <v>6</v>
      </c>
      <c r="O2357" s="745">
        <v>1.5</v>
      </c>
      <c r="P2357" s="663">
        <v>29567.22</v>
      </c>
      <c r="Q2357" s="678">
        <v>1</v>
      </c>
      <c r="R2357" s="662">
        <v>6</v>
      </c>
      <c r="S2357" s="678">
        <v>1</v>
      </c>
      <c r="T2357" s="745">
        <v>1.5</v>
      </c>
      <c r="U2357" s="701">
        <v>1</v>
      </c>
    </row>
    <row r="2358" spans="1:21" ht="14.4" customHeight="1" x14ac:dyDescent="0.3">
      <c r="A2358" s="661">
        <v>32</v>
      </c>
      <c r="B2358" s="662" t="s">
        <v>592</v>
      </c>
      <c r="C2358" s="662" t="s">
        <v>5111</v>
      </c>
      <c r="D2358" s="743" t="s">
        <v>7938</v>
      </c>
      <c r="E2358" s="744" t="s">
        <v>5127</v>
      </c>
      <c r="F2358" s="662" t="s">
        <v>5106</v>
      </c>
      <c r="G2358" s="662" t="s">
        <v>5198</v>
      </c>
      <c r="H2358" s="662" t="s">
        <v>2438</v>
      </c>
      <c r="I2358" s="662" t="s">
        <v>5199</v>
      </c>
      <c r="J2358" s="662" t="s">
        <v>2455</v>
      </c>
      <c r="K2358" s="662" t="s">
        <v>5200</v>
      </c>
      <c r="L2358" s="663">
        <v>144.01</v>
      </c>
      <c r="M2358" s="663">
        <v>576.04</v>
      </c>
      <c r="N2358" s="662">
        <v>4</v>
      </c>
      <c r="O2358" s="745">
        <v>1.5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32</v>
      </c>
      <c r="B2359" s="662" t="s">
        <v>592</v>
      </c>
      <c r="C2359" s="662" t="s">
        <v>5111</v>
      </c>
      <c r="D2359" s="743" t="s">
        <v>7938</v>
      </c>
      <c r="E2359" s="744" t="s">
        <v>5127</v>
      </c>
      <c r="F2359" s="662" t="s">
        <v>5106</v>
      </c>
      <c r="G2359" s="662" t="s">
        <v>5201</v>
      </c>
      <c r="H2359" s="662" t="s">
        <v>593</v>
      </c>
      <c r="I2359" s="662" t="s">
        <v>6577</v>
      </c>
      <c r="J2359" s="662" t="s">
        <v>1189</v>
      </c>
      <c r="K2359" s="662" t="s">
        <v>1190</v>
      </c>
      <c r="L2359" s="663">
        <v>0</v>
      </c>
      <c r="M2359" s="663">
        <v>0</v>
      </c>
      <c r="N2359" s="662">
        <v>1</v>
      </c>
      <c r="O2359" s="745">
        <v>0.5</v>
      </c>
      <c r="P2359" s="663"/>
      <c r="Q2359" s="678"/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32</v>
      </c>
      <c r="B2360" s="662" t="s">
        <v>592</v>
      </c>
      <c r="C2360" s="662" t="s">
        <v>5111</v>
      </c>
      <c r="D2360" s="743" t="s">
        <v>7938</v>
      </c>
      <c r="E2360" s="744" t="s">
        <v>5127</v>
      </c>
      <c r="F2360" s="662" t="s">
        <v>5106</v>
      </c>
      <c r="G2360" s="662" t="s">
        <v>5201</v>
      </c>
      <c r="H2360" s="662" t="s">
        <v>593</v>
      </c>
      <c r="I2360" s="662" t="s">
        <v>1181</v>
      </c>
      <c r="J2360" s="662" t="s">
        <v>1182</v>
      </c>
      <c r="K2360" s="662" t="s">
        <v>1183</v>
      </c>
      <c r="L2360" s="663">
        <v>194.24</v>
      </c>
      <c r="M2360" s="663">
        <v>194.24</v>
      </c>
      <c r="N2360" s="662">
        <v>1</v>
      </c>
      <c r="O2360" s="745">
        <v>0.5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32</v>
      </c>
      <c r="B2361" s="662" t="s">
        <v>592</v>
      </c>
      <c r="C2361" s="662" t="s">
        <v>5111</v>
      </c>
      <c r="D2361" s="743" t="s">
        <v>7938</v>
      </c>
      <c r="E2361" s="744" t="s">
        <v>5127</v>
      </c>
      <c r="F2361" s="662" t="s">
        <v>5106</v>
      </c>
      <c r="G2361" s="662" t="s">
        <v>5157</v>
      </c>
      <c r="H2361" s="662" t="s">
        <v>2438</v>
      </c>
      <c r="I2361" s="662" t="s">
        <v>3061</v>
      </c>
      <c r="J2361" s="662" t="s">
        <v>2796</v>
      </c>
      <c r="K2361" s="662" t="s">
        <v>4879</v>
      </c>
      <c r="L2361" s="663">
        <v>154.36000000000001</v>
      </c>
      <c r="M2361" s="663">
        <v>463.08000000000004</v>
      </c>
      <c r="N2361" s="662">
        <v>3</v>
      </c>
      <c r="O2361" s="745">
        <v>1</v>
      </c>
      <c r="P2361" s="663">
        <v>308.72000000000003</v>
      </c>
      <c r="Q2361" s="678">
        <v>0.66666666666666663</v>
      </c>
      <c r="R2361" s="662">
        <v>2</v>
      </c>
      <c r="S2361" s="678">
        <v>0.66666666666666663</v>
      </c>
      <c r="T2361" s="745">
        <v>0.5</v>
      </c>
      <c r="U2361" s="701">
        <v>0.5</v>
      </c>
    </row>
    <row r="2362" spans="1:21" ht="14.4" customHeight="1" x14ac:dyDescent="0.3">
      <c r="A2362" s="661">
        <v>32</v>
      </c>
      <c r="B2362" s="662" t="s">
        <v>592</v>
      </c>
      <c r="C2362" s="662" t="s">
        <v>5111</v>
      </c>
      <c r="D2362" s="743" t="s">
        <v>7938</v>
      </c>
      <c r="E2362" s="744" t="s">
        <v>5127</v>
      </c>
      <c r="F2362" s="662" t="s">
        <v>5106</v>
      </c>
      <c r="G2362" s="662" t="s">
        <v>5157</v>
      </c>
      <c r="H2362" s="662" t="s">
        <v>2438</v>
      </c>
      <c r="I2362" s="662" t="s">
        <v>4318</v>
      </c>
      <c r="J2362" s="662" t="s">
        <v>5044</v>
      </c>
      <c r="K2362" s="662" t="s">
        <v>4878</v>
      </c>
      <c r="L2362" s="663">
        <v>145.02000000000001</v>
      </c>
      <c r="M2362" s="663">
        <v>145.02000000000001</v>
      </c>
      <c r="N2362" s="662">
        <v>1</v>
      </c>
      <c r="O2362" s="745">
        <v>0.5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32</v>
      </c>
      <c r="B2363" s="662" t="s">
        <v>592</v>
      </c>
      <c r="C2363" s="662" t="s">
        <v>5111</v>
      </c>
      <c r="D2363" s="743" t="s">
        <v>7938</v>
      </c>
      <c r="E2363" s="744" t="s">
        <v>5127</v>
      </c>
      <c r="F2363" s="662" t="s">
        <v>5106</v>
      </c>
      <c r="G2363" s="662" t="s">
        <v>5157</v>
      </c>
      <c r="H2363" s="662" t="s">
        <v>2438</v>
      </c>
      <c r="I2363" s="662" t="s">
        <v>4318</v>
      </c>
      <c r="J2363" s="662" t="s">
        <v>5044</v>
      </c>
      <c r="K2363" s="662" t="s">
        <v>4878</v>
      </c>
      <c r="L2363" s="663">
        <v>149.52000000000001</v>
      </c>
      <c r="M2363" s="663">
        <v>1794.2400000000002</v>
      </c>
      <c r="N2363" s="662">
        <v>12</v>
      </c>
      <c r="O2363" s="745">
        <v>7</v>
      </c>
      <c r="P2363" s="663">
        <v>1345.68</v>
      </c>
      <c r="Q2363" s="678">
        <v>0.74999999999999989</v>
      </c>
      <c r="R2363" s="662">
        <v>9</v>
      </c>
      <c r="S2363" s="678">
        <v>0.75</v>
      </c>
      <c r="T2363" s="745">
        <v>5</v>
      </c>
      <c r="U2363" s="701">
        <v>0.7142857142857143</v>
      </c>
    </row>
    <row r="2364" spans="1:21" ht="14.4" customHeight="1" x14ac:dyDescent="0.3">
      <c r="A2364" s="661">
        <v>32</v>
      </c>
      <c r="B2364" s="662" t="s">
        <v>592</v>
      </c>
      <c r="C2364" s="662" t="s">
        <v>5111</v>
      </c>
      <c r="D2364" s="743" t="s">
        <v>7938</v>
      </c>
      <c r="E2364" s="744" t="s">
        <v>5127</v>
      </c>
      <c r="F2364" s="662" t="s">
        <v>5106</v>
      </c>
      <c r="G2364" s="662" t="s">
        <v>5414</v>
      </c>
      <c r="H2364" s="662" t="s">
        <v>593</v>
      </c>
      <c r="I2364" s="662" t="s">
        <v>6578</v>
      </c>
      <c r="J2364" s="662" t="s">
        <v>6579</v>
      </c>
      <c r="K2364" s="662" t="s">
        <v>3770</v>
      </c>
      <c r="L2364" s="663">
        <v>219.93</v>
      </c>
      <c r="M2364" s="663">
        <v>219.93</v>
      </c>
      <c r="N2364" s="662">
        <v>1</v>
      </c>
      <c r="O2364" s="745">
        <v>0.5</v>
      </c>
      <c r="P2364" s="663">
        <v>219.93</v>
      </c>
      <c r="Q2364" s="678">
        <v>1</v>
      </c>
      <c r="R2364" s="662">
        <v>1</v>
      </c>
      <c r="S2364" s="678">
        <v>1</v>
      </c>
      <c r="T2364" s="745">
        <v>0.5</v>
      </c>
      <c r="U2364" s="701">
        <v>1</v>
      </c>
    </row>
    <row r="2365" spans="1:21" ht="14.4" customHeight="1" x14ac:dyDescent="0.3">
      <c r="A2365" s="661">
        <v>32</v>
      </c>
      <c r="B2365" s="662" t="s">
        <v>592</v>
      </c>
      <c r="C2365" s="662" t="s">
        <v>5111</v>
      </c>
      <c r="D2365" s="743" t="s">
        <v>7938</v>
      </c>
      <c r="E2365" s="744" t="s">
        <v>5127</v>
      </c>
      <c r="F2365" s="662" t="s">
        <v>5106</v>
      </c>
      <c r="G2365" s="662" t="s">
        <v>5787</v>
      </c>
      <c r="H2365" s="662" t="s">
        <v>593</v>
      </c>
      <c r="I2365" s="662" t="s">
        <v>6580</v>
      </c>
      <c r="J2365" s="662" t="s">
        <v>6581</v>
      </c>
      <c r="K2365" s="662" t="s">
        <v>2674</v>
      </c>
      <c r="L2365" s="663">
        <v>187.37</v>
      </c>
      <c r="M2365" s="663">
        <v>187.37</v>
      </c>
      <c r="N2365" s="662">
        <v>1</v>
      </c>
      <c r="O2365" s="745">
        <v>0.5</v>
      </c>
      <c r="P2365" s="663">
        <v>187.37</v>
      </c>
      <c r="Q2365" s="678">
        <v>1</v>
      </c>
      <c r="R2365" s="662">
        <v>1</v>
      </c>
      <c r="S2365" s="678">
        <v>1</v>
      </c>
      <c r="T2365" s="745">
        <v>0.5</v>
      </c>
      <c r="U2365" s="701">
        <v>1</v>
      </c>
    </row>
    <row r="2366" spans="1:21" ht="14.4" customHeight="1" x14ac:dyDescent="0.3">
      <c r="A2366" s="661">
        <v>32</v>
      </c>
      <c r="B2366" s="662" t="s">
        <v>592</v>
      </c>
      <c r="C2366" s="662" t="s">
        <v>5111</v>
      </c>
      <c r="D2366" s="743" t="s">
        <v>7938</v>
      </c>
      <c r="E2366" s="744" t="s">
        <v>5127</v>
      </c>
      <c r="F2366" s="662" t="s">
        <v>5106</v>
      </c>
      <c r="G2366" s="662" t="s">
        <v>5787</v>
      </c>
      <c r="H2366" s="662" t="s">
        <v>593</v>
      </c>
      <c r="I2366" s="662" t="s">
        <v>6582</v>
      </c>
      <c r="J2366" s="662" t="s">
        <v>6583</v>
      </c>
      <c r="K2366" s="662" t="s">
        <v>2794</v>
      </c>
      <c r="L2366" s="663">
        <v>353.18</v>
      </c>
      <c r="M2366" s="663">
        <v>353.18</v>
      </c>
      <c r="N2366" s="662">
        <v>1</v>
      </c>
      <c r="O2366" s="745">
        <v>1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32</v>
      </c>
      <c r="B2367" s="662" t="s">
        <v>592</v>
      </c>
      <c r="C2367" s="662" t="s">
        <v>5111</v>
      </c>
      <c r="D2367" s="743" t="s">
        <v>7938</v>
      </c>
      <c r="E2367" s="744" t="s">
        <v>5127</v>
      </c>
      <c r="F2367" s="662" t="s">
        <v>5106</v>
      </c>
      <c r="G2367" s="662" t="s">
        <v>5787</v>
      </c>
      <c r="H2367" s="662" t="s">
        <v>2438</v>
      </c>
      <c r="I2367" s="662" t="s">
        <v>5789</v>
      </c>
      <c r="J2367" s="662" t="s">
        <v>5035</v>
      </c>
      <c r="K2367" s="662" t="s">
        <v>2253</v>
      </c>
      <c r="L2367" s="663">
        <v>208.19</v>
      </c>
      <c r="M2367" s="663">
        <v>208.19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32</v>
      </c>
      <c r="B2368" s="662" t="s">
        <v>592</v>
      </c>
      <c r="C2368" s="662" t="s">
        <v>5111</v>
      </c>
      <c r="D2368" s="743" t="s">
        <v>7938</v>
      </c>
      <c r="E2368" s="744" t="s">
        <v>5127</v>
      </c>
      <c r="F2368" s="662" t="s">
        <v>5106</v>
      </c>
      <c r="G2368" s="662" t="s">
        <v>5787</v>
      </c>
      <c r="H2368" s="662" t="s">
        <v>2438</v>
      </c>
      <c r="I2368" s="662" t="s">
        <v>5789</v>
      </c>
      <c r="J2368" s="662" t="s">
        <v>5035</v>
      </c>
      <c r="K2368" s="662" t="s">
        <v>2253</v>
      </c>
      <c r="L2368" s="663">
        <v>196.21</v>
      </c>
      <c r="M2368" s="663">
        <v>588.63</v>
      </c>
      <c r="N2368" s="662">
        <v>3</v>
      </c>
      <c r="O2368" s="745">
        <v>1.5</v>
      </c>
      <c r="P2368" s="663">
        <v>588.63</v>
      </c>
      <c r="Q2368" s="678">
        <v>1</v>
      </c>
      <c r="R2368" s="662">
        <v>3</v>
      </c>
      <c r="S2368" s="678">
        <v>1</v>
      </c>
      <c r="T2368" s="745">
        <v>1.5</v>
      </c>
      <c r="U2368" s="701">
        <v>1</v>
      </c>
    </row>
    <row r="2369" spans="1:21" ht="14.4" customHeight="1" x14ac:dyDescent="0.3">
      <c r="A2369" s="661">
        <v>32</v>
      </c>
      <c r="B2369" s="662" t="s">
        <v>592</v>
      </c>
      <c r="C2369" s="662" t="s">
        <v>5111</v>
      </c>
      <c r="D2369" s="743" t="s">
        <v>7938</v>
      </c>
      <c r="E2369" s="744" t="s">
        <v>5127</v>
      </c>
      <c r="F2369" s="662" t="s">
        <v>5106</v>
      </c>
      <c r="G2369" s="662" t="s">
        <v>5787</v>
      </c>
      <c r="H2369" s="662" t="s">
        <v>2438</v>
      </c>
      <c r="I2369" s="662" t="s">
        <v>4154</v>
      </c>
      <c r="J2369" s="662" t="s">
        <v>4155</v>
      </c>
      <c r="K2369" s="662" t="s">
        <v>4554</v>
      </c>
      <c r="L2369" s="663">
        <v>416.37</v>
      </c>
      <c r="M2369" s="663">
        <v>416.37</v>
      </c>
      <c r="N2369" s="662">
        <v>1</v>
      </c>
      <c r="O2369" s="745">
        <v>0.5</v>
      </c>
      <c r="P2369" s="663">
        <v>416.37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592</v>
      </c>
      <c r="C2370" s="662" t="s">
        <v>5111</v>
      </c>
      <c r="D2370" s="743" t="s">
        <v>7938</v>
      </c>
      <c r="E2370" s="744" t="s">
        <v>5127</v>
      </c>
      <c r="F2370" s="662" t="s">
        <v>5106</v>
      </c>
      <c r="G2370" s="662" t="s">
        <v>5787</v>
      </c>
      <c r="H2370" s="662" t="s">
        <v>2438</v>
      </c>
      <c r="I2370" s="662" t="s">
        <v>4154</v>
      </c>
      <c r="J2370" s="662" t="s">
        <v>4155</v>
      </c>
      <c r="K2370" s="662" t="s">
        <v>4554</v>
      </c>
      <c r="L2370" s="663">
        <v>392.42</v>
      </c>
      <c r="M2370" s="663">
        <v>2354.52</v>
      </c>
      <c r="N2370" s="662">
        <v>6</v>
      </c>
      <c r="O2370" s="745">
        <v>3.5</v>
      </c>
      <c r="P2370" s="663">
        <v>1177.26</v>
      </c>
      <c r="Q2370" s="678">
        <v>0.5</v>
      </c>
      <c r="R2370" s="662">
        <v>3</v>
      </c>
      <c r="S2370" s="678">
        <v>0.5</v>
      </c>
      <c r="T2370" s="745">
        <v>2</v>
      </c>
      <c r="U2370" s="701">
        <v>0.5714285714285714</v>
      </c>
    </row>
    <row r="2371" spans="1:21" ht="14.4" customHeight="1" x14ac:dyDescent="0.3">
      <c r="A2371" s="661">
        <v>32</v>
      </c>
      <c r="B2371" s="662" t="s">
        <v>592</v>
      </c>
      <c r="C2371" s="662" t="s">
        <v>5111</v>
      </c>
      <c r="D2371" s="743" t="s">
        <v>7938</v>
      </c>
      <c r="E2371" s="744" t="s">
        <v>5127</v>
      </c>
      <c r="F2371" s="662" t="s">
        <v>5106</v>
      </c>
      <c r="G2371" s="662" t="s">
        <v>5787</v>
      </c>
      <c r="H2371" s="662" t="s">
        <v>2438</v>
      </c>
      <c r="I2371" s="662" t="s">
        <v>6584</v>
      </c>
      <c r="J2371" s="662" t="s">
        <v>5036</v>
      </c>
      <c r="K2371" s="662" t="s">
        <v>6095</v>
      </c>
      <c r="L2371" s="663">
        <v>603.73</v>
      </c>
      <c r="M2371" s="663">
        <v>603.73</v>
      </c>
      <c r="N2371" s="662">
        <v>1</v>
      </c>
      <c r="O2371" s="745">
        <v>1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32</v>
      </c>
      <c r="B2372" s="662" t="s">
        <v>592</v>
      </c>
      <c r="C2372" s="662" t="s">
        <v>5111</v>
      </c>
      <c r="D2372" s="743" t="s">
        <v>7938</v>
      </c>
      <c r="E2372" s="744" t="s">
        <v>5127</v>
      </c>
      <c r="F2372" s="662" t="s">
        <v>5106</v>
      </c>
      <c r="G2372" s="662" t="s">
        <v>5523</v>
      </c>
      <c r="H2372" s="662" t="s">
        <v>2438</v>
      </c>
      <c r="I2372" s="662" t="s">
        <v>2522</v>
      </c>
      <c r="J2372" s="662" t="s">
        <v>2519</v>
      </c>
      <c r="K2372" s="662" t="s">
        <v>2523</v>
      </c>
      <c r="L2372" s="663">
        <v>229.38</v>
      </c>
      <c r="M2372" s="663">
        <v>229.38</v>
      </c>
      <c r="N2372" s="662">
        <v>1</v>
      </c>
      <c r="O2372" s="745">
        <v>0.5</v>
      </c>
      <c r="P2372" s="663">
        <v>229.38</v>
      </c>
      <c r="Q2372" s="678">
        <v>1</v>
      </c>
      <c r="R2372" s="662">
        <v>1</v>
      </c>
      <c r="S2372" s="678">
        <v>1</v>
      </c>
      <c r="T2372" s="745">
        <v>0.5</v>
      </c>
      <c r="U2372" s="701">
        <v>1</v>
      </c>
    </row>
    <row r="2373" spans="1:21" ht="14.4" customHeight="1" x14ac:dyDescent="0.3">
      <c r="A2373" s="661">
        <v>32</v>
      </c>
      <c r="B2373" s="662" t="s">
        <v>592</v>
      </c>
      <c r="C2373" s="662" t="s">
        <v>5111</v>
      </c>
      <c r="D2373" s="743" t="s">
        <v>7938</v>
      </c>
      <c r="E2373" s="744" t="s">
        <v>5127</v>
      </c>
      <c r="F2373" s="662" t="s">
        <v>5106</v>
      </c>
      <c r="G2373" s="662" t="s">
        <v>5630</v>
      </c>
      <c r="H2373" s="662" t="s">
        <v>2438</v>
      </c>
      <c r="I2373" s="662" t="s">
        <v>6371</v>
      </c>
      <c r="J2373" s="662" t="s">
        <v>2512</v>
      </c>
      <c r="K2373" s="662" t="s">
        <v>2591</v>
      </c>
      <c r="L2373" s="663">
        <v>105.32</v>
      </c>
      <c r="M2373" s="663">
        <v>315.95999999999998</v>
      </c>
      <c r="N2373" s="662">
        <v>3</v>
      </c>
      <c r="O2373" s="745">
        <v>1</v>
      </c>
      <c r="P2373" s="663">
        <v>210.64</v>
      </c>
      <c r="Q2373" s="678">
        <v>0.66666666666666663</v>
      </c>
      <c r="R2373" s="662">
        <v>2</v>
      </c>
      <c r="S2373" s="678">
        <v>0.66666666666666663</v>
      </c>
      <c r="T2373" s="745">
        <v>0.5</v>
      </c>
      <c r="U2373" s="701">
        <v>0.5</v>
      </c>
    </row>
    <row r="2374" spans="1:21" ht="14.4" customHeight="1" x14ac:dyDescent="0.3">
      <c r="A2374" s="661">
        <v>32</v>
      </c>
      <c r="B2374" s="662" t="s">
        <v>592</v>
      </c>
      <c r="C2374" s="662" t="s">
        <v>5111</v>
      </c>
      <c r="D2374" s="743" t="s">
        <v>7938</v>
      </c>
      <c r="E2374" s="744" t="s">
        <v>5127</v>
      </c>
      <c r="F2374" s="662" t="s">
        <v>5106</v>
      </c>
      <c r="G2374" s="662" t="s">
        <v>5630</v>
      </c>
      <c r="H2374" s="662" t="s">
        <v>2438</v>
      </c>
      <c r="I2374" s="662" t="s">
        <v>6239</v>
      </c>
      <c r="J2374" s="662" t="s">
        <v>4136</v>
      </c>
      <c r="K2374" s="662" t="s">
        <v>2674</v>
      </c>
      <c r="L2374" s="663">
        <v>210.66</v>
      </c>
      <c r="M2374" s="663">
        <v>421.32</v>
      </c>
      <c r="N2374" s="662">
        <v>2</v>
      </c>
      <c r="O2374" s="745">
        <v>1.5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32</v>
      </c>
      <c r="B2375" s="662" t="s">
        <v>592</v>
      </c>
      <c r="C2375" s="662" t="s">
        <v>5111</v>
      </c>
      <c r="D2375" s="743" t="s">
        <v>7938</v>
      </c>
      <c r="E2375" s="744" t="s">
        <v>5127</v>
      </c>
      <c r="F2375" s="662" t="s">
        <v>5106</v>
      </c>
      <c r="G2375" s="662" t="s">
        <v>5630</v>
      </c>
      <c r="H2375" s="662" t="s">
        <v>2438</v>
      </c>
      <c r="I2375" s="662" t="s">
        <v>2511</v>
      </c>
      <c r="J2375" s="662" t="s">
        <v>2512</v>
      </c>
      <c r="K2375" s="662" t="s">
        <v>1270</v>
      </c>
      <c r="L2375" s="663">
        <v>35.11</v>
      </c>
      <c r="M2375" s="663">
        <v>70.22</v>
      </c>
      <c r="N2375" s="662">
        <v>2</v>
      </c>
      <c r="O2375" s="745">
        <v>0.5</v>
      </c>
      <c r="P2375" s="663">
        <v>70.22</v>
      </c>
      <c r="Q2375" s="678">
        <v>1</v>
      </c>
      <c r="R2375" s="662">
        <v>2</v>
      </c>
      <c r="S2375" s="678">
        <v>1</v>
      </c>
      <c r="T2375" s="745">
        <v>0.5</v>
      </c>
      <c r="U2375" s="701">
        <v>1</v>
      </c>
    </row>
    <row r="2376" spans="1:21" ht="14.4" customHeight="1" x14ac:dyDescent="0.3">
      <c r="A2376" s="661">
        <v>32</v>
      </c>
      <c r="B2376" s="662" t="s">
        <v>592</v>
      </c>
      <c r="C2376" s="662" t="s">
        <v>5111</v>
      </c>
      <c r="D2376" s="743" t="s">
        <v>7938</v>
      </c>
      <c r="E2376" s="744" t="s">
        <v>5127</v>
      </c>
      <c r="F2376" s="662" t="s">
        <v>5106</v>
      </c>
      <c r="G2376" s="662" t="s">
        <v>5630</v>
      </c>
      <c r="H2376" s="662" t="s">
        <v>2438</v>
      </c>
      <c r="I2376" s="662" t="s">
        <v>4135</v>
      </c>
      <c r="J2376" s="662" t="s">
        <v>4136</v>
      </c>
      <c r="K2376" s="662" t="s">
        <v>968</v>
      </c>
      <c r="L2376" s="663">
        <v>70.23</v>
      </c>
      <c r="M2376" s="663">
        <v>140.46</v>
      </c>
      <c r="N2376" s="662">
        <v>2</v>
      </c>
      <c r="O2376" s="745">
        <v>1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32</v>
      </c>
      <c r="B2377" s="662" t="s">
        <v>592</v>
      </c>
      <c r="C2377" s="662" t="s">
        <v>5111</v>
      </c>
      <c r="D2377" s="743" t="s">
        <v>7938</v>
      </c>
      <c r="E2377" s="744" t="s">
        <v>5127</v>
      </c>
      <c r="F2377" s="662" t="s">
        <v>5106</v>
      </c>
      <c r="G2377" s="662" t="s">
        <v>5630</v>
      </c>
      <c r="H2377" s="662" t="s">
        <v>593</v>
      </c>
      <c r="I2377" s="662" t="s">
        <v>6585</v>
      </c>
      <c r="J2377" s="662" t="s">
        <v>6586</v>
      </c>
      <c r="K2377" s="662" t="s">
        <v>6393</v>
      </c>
      <c r="L2377" s="663">
        <v>0</v>
      </c>
      <c r="M2377" s="663">
        <v>0</v>
      </c>
      <c r="N2377" s="662">
        <v>2</v>
      </c>
      <c r="O2377" s="745">
        <v>1</v>
      </c>
      <c r="P2377" s="663"/>
      <c r="Q2377" s="678"/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32</v>
      </c>
      <c r="B2378" s="662" t="s">
        <v>592</v>
      </c>
      <c r="C2378" s="662" t="s">
        <v>5111</v>
      </c>
      <c r="D2378" s="743" t="s">
        <v>7938</v>
      </c>
      <c r="E2378" s="744" t="s">
        <v>5127</v>
      </c>
      <c r="F2378" s="662" t="s">
        <v>5106</v>
      </c>
      <c r="G2378" s="662" t="s">
        <v>5630</v>
      </c>
      <c r="H2378" s="662" t="s">
        <v>593</v>
      </c>
      <c r="I2378" s="662" t="s">
        <v>6587</v>
      </c>
      <c r="J2378" s="662" t="s">
        <v>6586</v>
      </c>
      <c r="K2378" s="662" t="s">
        <v>2253</v>
      </c>
      <c r="L2378" s="663">
        <v>234.07</v>
      </c>
      <c r="M2378" s="663">
        <v>234.07</v>
      </c>
      <c r="N2378" s="662">
        <v>1</v>
      </c>
      <c r="O2378" s="745">
        <v>0.5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32</v>
      </c>
      <c r="B2379" s="662" t="s">
        <v>592</v>
      </c>
      <c r="C2379" s="662" t="s">
        <v>5111</v>
      </c>
      <c r="D2379" s="743" t="s">
        <v>7938</v>
      </c>
      <c r="E2379" s="744" t="s">
        <v>5127</v>
      </c>
      <c r="F2379" s="662" t="s">
        <v>5106</v>
      </c>
      <c r="G2379" s="662" t="s">
        <v>5207</v>
      </c>
      <c r="H2379" s="662" t="s">
        <v>593</v>
      </c>
      <c r="I2379" s="662" t="s">
        <v>5525</v>
      </c>
      <c r="J2379" s="662" t="s">
        <v>2935</v>
      </c>
      <c r="K2379" s="662" t="s">
        <v>2788</v>
      </c>
      <c r="L2379" s="663">
        <v>170.52</v>
      </c>
      <c r="M2379" s="663">
        <v>170.52</v>
      </c>
      <c r="N2379" s="662">
        <v>1</v>
      </c>
      <c r="O2379" s="745">
        <v>0.5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32</v>
      </c>
      <c r="B2380" s="662" t="s">
        <v>592</v>
      </c>
      <c r="C2380" s="662" t="s">
        <v>5111</v>
      </c>
      <c r="D2380" s="743" t="s">
        <v>7938</v>
      </c>
      <c r="E2380" s="744" t="s">
        <v>5127</v>
      </c>
      <c r="F2380" s="662" t="s">
        <v>5106</v>
      </c>
      <c r="G2380" s="662" t="s">
        <v>5208</v>
      </c>
      <c r="H2380" s="662" t="s">
        <v>2438</v>
      </c>
      <c r="I2380" s="662" t="s">
        <v>2443</v>
      </c>
      <c r="J2380" s="662" t="s">
        <v>2444</v>
      </c>
      <c r="K2380" s="662" t="s">
        <v>4992</v>
      </c>
      <c r="L2380" s="663">
        <v>227.32</v>
      </c>
      <c r="M2380" s="663">
        <v>909.28</v>
      </c>
      <c r="N2380" s="662">
        <v>4</v>
      </c>
      <c r="O2380" s="745">
        <v>4</v>
      </c>
      <c r="P2380" s="663">
        <v>454.64</v>
      </c>
      <c r="Q2380" s="678">
        <v>0.5</v>
      </c>
      <c r="R2380" s="662">
        <v>2</v>
      </c>
      <c r="S2380" s="678">
        <v>0.5</v>
      </c>
      <c r="T2380" s="745">
        <v>2</v>
      </c>
      <c r="U2380" s="701">
        <v>0.5</v>
      </c>
    </row>
    <row r="2381" spans="1:21" ht="14.4" customHeight="1" x14ac:dyDescent="0.3">
      <c r="A2381" s="661">
        <v>32</v>
      </c>
      <c r="B2381" s="662" t="s">
        <v>592</v>
      </c>
      <c r="C2381" s="662" t="s">
        <v>5111</v>
      </c>
      <c r="D2381" s="743" t="s">
        <v>7938</v>
      </c>
      <c r="E2381" s="744" t="s">
        <v>5127</v>
      </c>
      <c r="F2381" s="662" t="s">
        <v>5106</v>
      </c>
      <c r="G2381" s="662" t="s">
        <v>5208</v>
      </c>
      <c r="H2381" s="662" t="s">
        <v>2438</v>
      </c>
      <c r="I2381" s="662" t="s">
        <v>2443</v>
      </c>
      <c r="J2381" s="662" t="s">
        <v>2444</v>
      </c>
      <c r="K2381" s="662" t="s">
        <v>4992</v>
      </c>
      <c r="L2381" s="663">
        <v>138.31</v>
      </c>
      <c r="M2381" s="663">
        <v>138.31</v>
      </c>
      <c r="N2381" s="662">
        <v>1</v>
      </c>
      <c r="O2381" s="745">
        <v>0.5</v>
      </c>
      <c r="P2381" s="663">
        <v>138.31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32</v>
      </c>
      <c r="B2382" s="662" t="s">
        <v>592</v>
      </c>
      <c r="C2382" s="662" t="s">
        <v>5111</v>
      </c>
      <c r="D2382" s="743" t="s">
        <v>7938</v>
      </c>
      <c r="E2382" s="744" t="s">
        <v>5127</v>
      </c>
      <c r="F2382" s="662" t="s">
        <v>5106</v>
      </c>
      <c r="G2382" s="662" t="s">
        <v>5208</v>
      </c>
      <c r="H2382" s="662" t="s">
        <v>2438</v>
      </c>
      <c r="I2382" s="662" t="s">
        <v>2673</v>
      </c>
      <c r="J2382" s="662" t="s">
        <v>2444</v>
      </c>
      <c r="K2382" s="662" t="s">
        <v>2674</v>
      </c>
      <c r="L2382" s="663">
        <v>340.97</v>
      </c>
      <c r="M2382" s="663">
        <v>1022.9100000000001</v>
      </c>
      <c r="N2382" s="662">
        <v>3</v>
      </c>
      <c r="O2382" s="745">
        <v>3</v>
      </c>
      <c r="P2382" s="663">
        <v>340.97</v>
      </c>
      <c r="Q2382" s="678">
        <v>0.33333333333333331</v>
      </c>
      <c r="R2382" s="662">
        <v>1</v>
      </c>
      <c r="S2382" s="678">
        <v>0.33333333333333331</v>
      </c>
      <c r="T2382" s="745">
        <v>1</v>
      </c>
      <c r="U2382" s="701">
        <v>0.33333333333333331</v>
      </c>
    </row>
    <row r="2383" spans="1:21" ht="14.4" customHeight="1" x14ac:dyDescent="0.3">
      <c r="A2383" s="661">
        <v>32</v>
      </c>
      <c r="B2383" s="662" t="s">
        <v>592</v>
      </c>
      <c r="C2383" s="662" t="s">
        <v>5111</v>
      </c>
      <c r="D2383" s="743" t="s">
        <v>7938</v>
      </c>
      <c r="E2383" s="744" t="s">
        <v>5127</v>
      </c>
      <c r="F2383" s="662" t="s">
        <v>5106</v>
      </c>
      <c r="G2383" s="662" t="s">
        <v>5212</v>
      </c>
      <c r="H2383" s="662" t="s">
        <v>593</v>
      </c>
      <c r="I2383" s="662" t="s">
        <v>6588</v>
      </c>
      <c r="J2383" s="662" t="s">
        <v>6589</v>
      </c>
      <c r="K2383" s="662" t="s">
        <v>5746</v>
      </c>
      <c r="L2383" s="663">
        <v>52.4</v>
      </c>
      <c r="M2383" s="663">
        <v>104.8</v>
      </c>
      <c r="N2383" s="662">
        <v>2</v>
      </c>
      <c r="O2383" s="745">
        <v>0.5</v>
      </c>
      <c r="P2383" s="663">
        <v>104.8</v>
      </c>
      <c r="Q2383" s="678">
        <v>1</v>
      </c>
      <c r="R2383" s="662">
        <v>2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32</v>
      </c>
      <c r="B2384" s="662" t="s">
        <v>592</v>
      </c>
      <c r="C2384" s="662" t="s">
        <v>5111</v>
      </c>
      <c r="D2384" s="743" t="s">
        <v>7938</v>
      </c>
      <c r="E2384" s="744" t="s">
        <v>5127</v>
      </c>
      <c r="F2384" s="662" t="s">
        <v>5106</v>
      </c>
      <c r="G2384" s="662" t="s">
        <v>5212</v>
      </c>
      <c r="H2384" s="662" t="s">
        <v>593</v>
      </c>
      <c r="I2384" s="662" t="s">
        <v>2938</v>
      </c>
      <c r="J2384" s="662" t="s">
        <v>2939</v>
      </c>
      <c r="K2384" s="662" t="s">
        <v>2788</v>
      </c>
      <c r="L2384" s="663">
        <v>78.33</v>
      </c>
      <c r="M2384" s="663">
        <v>156.66</v>
      </c>
      <c r="N2384" s="662">
        <v>2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32</v>
      </c>
      <c r="B2385" s="662" t="s">
        <v>592</v>
      </c>
      <c r="C2385" s="662" t="s">
        <v>5111</v>
      </c>
      <c r="D2385" s="743" t="s">
        <v>7938</v>
      </c>
      <c r="E2385" s="744" t="s">
        <v>5127</v>
      </c>
      <c r="F2385" s="662" t="s">
        <v>5106</v>
      </c>
      <c r="G2385" s="662" t="s">
        <v>5158</v>
      </c>
      <c r="H2385" s="662" t="s">
        <v>2438</v>
      </c>
      <c r="I2385" s="662" t="s">
        <v>6061</v>
      </c>
      <c r="J2385" s="662" t="s">
        <v>2466</v>
      </c>
      <c r="K2385" s="662" t="s">
        <v>2467</v>
      </c>
      <c r="L2385" s="663">
        <v>264</v>
      </c>
      <c r="M2385" s="663">
        <v>264</v>
      </c>
      <c r="N2385" s="662">
        <v>1</v>
      </c>
      <c r="O2385" s="745">
        <v>0.5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32</v>
      </c>
      <c r="B2386" s="662" t="s">
        <v>592</v>
      </c>
      <c r="C2386" s="662" t="s">
        <v>5111</v>
      </c>
      <c r="D2386" s="743" t="s">
        <v>7938</v>
      </c>
      <c r="E2386" s="744" t="s">
        <v>5127</v>
      </c>
      <c r="F2386" s="662" t="s">
        <v>5106</v>
      </c>
      <c r="G2386" s="662" t="s">
        <v>5158</v>
      </c>
      <c r="H2386" s="662" t="s">
        <v>2438</v>
      </c>
      <c r="I2386" s="662" t="s">
        <v>2621</v>
      </c>
      <c r="J2386" s="662" t="s">
        <v>2622</v>
      </c>
      <c r="K2386" s="662" t="s">
        <v>968</v>
      </c>
      <c r="L2386" s="663">
        <v>65.989999999999995</v>
      </c>
      <c r="M2386" s="663">
        <v>791.87999999999988</v>
      </c>
      <c r="N2386" s="662">
        <v>12</v>
      </c>
      <c r="O2386" s="745">
        <v>4</v>
      </c>
      <c r="P2386" s="663">
        <v>263.95999999999998</v>
      </c>
      <c r="Q2386" s="678">
        <v>0.33333333333333337</v>
      </c>
      <c r="R2386" s="662">
        <v>4</v>
      </c>
      <c r="S2386" s="678">
        <v>0.33333333333333331</v>
      </c>
      <c r="T2386" s="745">
        <v>1.5</v>
      </c>
      <c r="U2386" s="701">
        <v>0.375</v>
      </c>
    </row>
    <row r="2387" spans="1:21" ht="14.4" customHeight="1" x14ac:dyDescent="0.3">
      <c r="A2387" s="661">
        <v>32</v>
      </c>
      <c r="B2387" s="662" t="s">
        <v>592</v>
      </c>
      <c r="C2387" s="662" t="s">
        <v>5111</v>
      </c>
      <c r="D2387" s="743" t="s">
        <v>7938</v>
      </c>
      <c r="E2387" s="744" t="s">
        <v>5127</v>
      </c>
      <c r="F2387" s="662" t="s">
        <v>5106</v>
      </c>
      <c r="G2387" s="662" t="s">
        <v>5158</v>
      </c>
      <c r="H2387" s="662" t="s">
        <v>2438</v>
      </c>
      <c r="I2387" s="662" t="s">
        <v>2465</v>
      </c>
      <c r="J2387" s="662" t="s">
        <v>2466</v>
      </c>
      <c r="K2387" s="662" t="s">
        <v>2467</v>
      </c>
      <c r="L2387" s="663">
        <v>264</v>
      </c>
      <c r="M2387" s="663">
        <v>4752</v>
      </c>
      <c r="N2387" s="662">
        <v>18</v>
      </c>
      <c r="O2387" s="745">
        <v>15</v>
      </c>
      <c r="P2387" s="663">
        <v>1848</v>
      </c>
      <c r="Q2387" s="678">
        <v>0.3888888888888889</v>
      </c>
      <c r="R2387" s="662">
        <v>7</v>
      </c>
      <c r="S2387" s="678">
        <v>0.3888888888888889</v>
      </c>
      <c r="T2387" s="745">
        <v>5</v>
      </c>
      <c r="U2387" s="701">
        <v>0.33333333333333331</v>
      </c>
    </row>
    <row r="2388" spans="1:21" ht="14.4" customHeight="1" x14ac:dyDescent="0.3">
      <c r="A2388" s="661">
        <v>32</v>
      </c>
      <c r="B2388" s="662" t="s">
        <v>592</v>
      </c>
      <c r="C2388" s="662" t="s">
        <v>5111</v>
      </c>
      <c r="D2388" s="743" t="s">
        <v>7938</v>
      </c>
      <c r="E2388" s="744" t="s">
        <v>5127</v>
      </c>
      <c r="F2388" s="662" t="s">
        <v>5106</v>
      </c>
      <c r="G2388" s="662" t="s">
        <v>5158</v>
      </c>
      <c r="H2388" s="662" t="s">
        <v>593</v>
      </c>
      <c r="I2388" s="662" t="s">
        <v>6590</v>
      </c>
      <c r="J2388" s="662" t="s">
        <v>5802</v>
      </c>
      <c r="K2388" s="662" t="s">
        <v>2253</v>
      </c>
      <c r="L2388" s="663">
        <v>0</v>
      </c>
      <c r="M2388" s="663">
        <v>0</v>
      </c>
      <c r="N2388" s="662">
        <v>1</v>
      </c>
      <c r="O2388" s="745">
        <v>0.5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32</v>
      </c>
      <c r="B2389" s="662" t="s">
        <v>592</v>
      </c>
      <c r="C2389" s="662" t="s">
        <v>5111</v>
      </c>
      <c r="D2389" s="743" t="s">
        <v>7938</v>
      </c>
      <c r="E2389" s="744" t="s">
        <v>5127</v>
      </c>
      <c r="F2389" s="662" t="s">
        <v>5106</v>
      </c>
      <c r="G2389" s="662" t="s">
        <v>5158</v>
      </c>
      <c r="H2389" s="662" t="s">
        <v>2438</v>
      </c>
      <c r="I2389" s="662" t="s">
        <v>6591</v>
      </c>
      <c r="J2389" s="662" t="s">
        <v>2466</v>
      </c>
      <c r="K2389" s="662" t="s">
        <v>2467</v>
      </c>
      <c r="L2389" s="663">
        <v>264</v>
      </c>
      <c r="M2389" s="663">
        <v>264</v>
      </c>
      <c r="N2389" s="662">
        <v>1</v>
      </c>
      <c r="O2389" s="745">
        <v>1</v>
      </c>
      <c r="P2389" s="663">
        <v>264</v>
      </c>
      <c r="Q2389" s="678">
        <v>1</v>
      </c>
      <c r="R2389" s="662">
        <v>1</v>
      </c>
      <c r="S2389" s="678">
        <v>1</v>
      </c>
      <c r="T2389" s="745">
        <v>1</v>
      </c>
      <c r="U2389" s="701">
        <v>1</v>
      </c>
    </row>
    <row r="2390" spans="1:21" ht="14.4" customHeight="1" x14ac:dyDescent="0.3">
      <c r="A2390" s="661">
        <v>32</v>
      </c>
      <c r="B2390" s="662" t="s">
        <v>592</v>
      </c>
      <c r="C2390" s="662" t="s">
        <v>5111</v>
      </c>
      <c r="D2390" s="743" t="s">
        <v>7938</v>
      </c>
      <c r="E2390" s="744" t="s">
        <v>5127</v>
      </c>
      <c r="F2390" s="662" t="s">
        <v>5106</v>
      </c>
      <c r="G2390" s="662" t="s">
        <v>5158</v>
      </c>
      <c r="H2390" s="662" t="s">
        <v>593</v>
      </c>
      <c r="I2390" s="662" t="s">
        <v>6592</v>
      </c>
      <c r="J2390" s="662" t="s">
        <v>5802</v>
      </c>
      <c r="K2390" s="662" t="s">
        <v>3688</v>
      </c>
      <c r="L2390" s="663">
        <v>61.59</v>
      </c>
      <c r="M2390" s="663">
        <v>123.18</v>
      </c>
      <c r="N2390" s="662">
        <v>2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32</v>
      </c>
      <c r="B2391" s="662" t="s">
        <v>592</v>
      </c>
      <c r="C2391" s="662" t="s">
        <v>5111</v>
      </c>
      <c r="D2391" s="743" t="s">
        <v>7938</v>
      </c>
      <c r="E2391" s="744" t="s">
        <v>5127</v>
      </c>
      <c r="F2391" s="662" t="s">
        <v>5106</v>
      </c>
      <c r="G2391" s="662" t="s">
        <v>5591</v>
      </c>
      <c r="H2391" s="662" t="s">
        <v>593</v>
      </c>
      <c r="I2391" s="662" t="s">
        <v>3400</v>
      </c>
      <c r="J2391" s="662" t="s">
        <v>3401</v>
      </c>
      <c r="K2391" s="662" t="s">
        <v>3402</v>
      </c>
      <c r="L2391" s="663">
        <v>0</v>
      </c>
      <c r="M2391" s="663">
        <v>0</v>
      </c>
      <c r="N2391" s="662">
        <v>6</v>
      </c>
      <c r="O2391" s="745">
        <v>1</v>
      </c>
      <c r="P2391" s="663">
        <v>0</v>
      </c>
      <c r="Q2391" s="678"/>
      <c r="R2391" s="662">
        <v>6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32</v>
      </c>
      <c r="B2392" s="662" t="s">
        <v>592</v>
      </c>
      <c r="C2392" s="662" t="s">
        <v>5111</v>
      </c>
      <c r="D2392" s="743" t="s">
        <v>7938</v>
      </c>
      <c r="E2392" s="744" t="s">
        <v>5127</v>
      </c>
      <c r="F2392" s="662" t="s">
        <v>5106</v>
      </c>
      <c r="G2392" s="662" t="s">
        <v>5384</v>
      </c>
      <c r="H2392" s="662" t="s">
        <v>593</v>
      </c>
      <c r="I2392" s="662" t="s">
        <v>2019</v>
      </c>
      <c r="J2392" s="662" t="s">
        <v>5385</v>
      </c>
      <c r="K2392" s="662" t="s">
        <v>5386</v>
      </c>
      <c r="L2392" s="663">
        <v>968.92</v>
      </c>
      <c r="M2392" s="663">
        <v>1937.84</v>
      </c>
      <c r="N2392" s="662">
        <v>2</v>
      </c>
      <c r="O2392" s="745">
        <v>0.5</v>
      </c>
      <c r="P2392" s="663">
        <v>1937.84</v>
      </c>
      <c r="Q2392" s="678">
        <v>1</v>
      </c>
      <c r="R2392" s="662">
        <v>2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32</v>
      </c>
      <c r="B2393" s="662" t="s">
        <v>592</v>
      </c>
      <c r="C2393" s="662" t="s">
        <v>5111</v>
      </c>
      <c r="D2393" s="743" t="s">
        <v>7938</v>
      </c>
      <c r="E2393" s="744" t="s">
        <v>5127</v>
      </c>
      <c r="F2393" s="662" t="s">
        <v>5106</v>
      </c>
      <c r="G2393" s="662" t="s">
        <v>5384</v>
      </c>
      <c r="H2393" s="662" t="s">
        <v>593</v>
      </c>
      <c r="I2393" s="662" t="s">
        <v>5527</v>
      </c>
      <c r="J2393" s="662" t="s">
        <v>5528</v>
      </c>
      <c r="K2393" s="662" t="s">
        <v>5529</v>
      </c>
      <c r="L2393" s="663">
        <v>1937.84</v>
      </c>
      <c r="M2393" s="663">
        <v>3875.68</v>
      </c>
      <c r="N2393" s="662">
        <v>2</v>
      </c>
      <c r="O2393" s="745">
        <v>0.5</v>
      </c>
      <c r="P2393" s="663">
        <v>3875.68</v>
      </c>
      <c r="Q2393" s="678">
        <v>1</v>
      </c>
      <c r="R2393" s="662">
        <v>2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32</v>
      </c>
      <c r="B2394" s="662" t="s">
        <v>592</v>
      </c>
      <c r="C2394" s="662" t="s">
        <v>5111</v>
      </c>
      <c r="D2394" s="743" t="s">
        <v>7938</v>
      </c>
      <c r="E2394" s="744" t="s">
        <v>5127</v>
      </c>
      <c r="F2394" s="662" t="s">
        <v>5106</v>
      </c>
      <c r="G2394" s="662" t="s">
        <v>5749</v>
      </c>
      <c r="H2394" s="662" t="s">
        <v>593</v>
      </c>
      <c r="I2394" s="662" t="s">
        <v>2388</v>
      </c>
      <c r="J2394" s="662" t="s">
        <v>2389</v>
      </c>
      <c r="K2394" s="662" t="s">
        <v>2390</v>
      </c>
      <c r="L2394" s="663">
        <v>6210.27</v>
      </c>
      <c r="M2394" s="663">
        <v>6210.27</v>
      </c>
      <c r="N2394" s="662">
        <v>1</v>
      </c>
      <c r="O2394" s="745">
        <v>1</v>
      </c>
      <c r="P2394" s="663">
        <v>6210.27</v>
      </c>
      <c r="Q2394" s="678">
        <v>1</v>
      </c>
      <c r="R2394" s="662">
        <v>1</v>
      </c>
      <c r="S2394" s="678">
        <v>1</v>
      </c>
      <c r="T2394" s="745">
        <v>1</v>
      </c>
      <c r="U2394" s="701">
        <v>1</v>
      </c>
    </row>
    <row r="2395" spans="1:21" ht="14.4" customHeight="1" x14ac:dyDescent="0.3">
      <c r="A2395" s="661">
        <v>32</v>
      </c>
      <c r="B2395" s="662" t="s">
        <v>592</v>
      </c>
      <c r="C2395" s="662" t="s">
        <v>5111</v>
      </c>
      <c r="D2395" s="743" t="s">
        <v>7938</v>
      </c>
      <c r="E2395" s="744" t="s">
        <v>5127</v>
      </c>
      <c r="F2395" s="662" t="s">
        <v>5106</v>
      </c>
      <c r="G2395" s="662" t="s">
        <v>5213</v>
      </c>
      <c r="H2395" s="662" t="s">
        <v>593</v>
      </c>
      <c r="I2395" s="662" t="s">
        <v>5214</v>
      </c>
      <c r="J2395" s="662" t="s">
        <v>5215</v>
      </c>
      <c r="K2395" s="662" t="s">
        <v>5216</v>
      </c>
      <c r="L2395" s="663">
        <v>344</v>
      </c>
      <c r="M2395" s="663">
        <v>344</v>
      </c>
      <c r="N2395" s="662">
        <v>1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32</v>
      </c>
      <c r="B2396" s="662" t="s">
        <v>592</v>
      </c>
      <c r="C2396" s="662" t="s">
        <v>5111</v>
      </c>
      <c r="D2396" s="743" t="s">
        <v>7938</v>
      </c>
      <c r="E2396" s="744" t="s">
        <v>5127</v>
      </c>
      <c r="F2396" s="662" t="s">
        <v>5106</v>
      </c>
      <c r="G2396" s="662" t="s">
        <v>5213</v>
      </c>
      <c r="H2396" s="662" t="s">
        <v>593</v>
      </c>
      <c r="I2396" s="662" t="s">
        <v>5217</v>
      </c>
      <c r="J2396" s="662" t="s">
        <v>5215</v>
      </c>
      <c r="K2396" s="662" t="s">
        <v>1760</v>
      </c>
      <c r="L2396" s="663">
        <v>0</v>
      </c>
      <c r="M2396" s="663">
        <v>0</v>
      </c>
      <c r="N2396" s="662">
        <v>1</v>
      </c>
      <c r="O2396" s="745">
        <v>1</v>
      </c>
      <c r="P2396" s="663"/>
      <c r="Q2396" s="678"/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32</v>
      </c>
      <c r="B2397" s="662" t="s">
        <v>592</v>
      </c>
      <c r="C2397" s="662" t="s">
        <v>5111</v>
      </c>
      <c r="D2397" s="743" t="s">
        <v>7938</v>
      </c>
      <c r="E2397" s="744" t="s">
        <v>5127</v>
      </c>
      <c r="F2397" s="662" t="s">
        <v>5106</v>
      </c>
      <c r="G2397" s="662" t="s">
        <v>5213</v>
      </c>
      <c r="H2397" s="662" t="s">
        <v>593</v>
      </c>
      <c r="I2397" s="662" t="s">
        <v>5418</v>
      </c>
      <c r="J2397" s="662" t="s">
        <v>5215</v>
      </c>
      <c r="K2397" s="662" t="s">
        <v>4199</v>
      </c>
      <c r="L2397" s="663">
        <v>0</v>
      </c>
      <c r="M2397" s="663">
        <v>0</v>
      </c>
      <c r="N2397" s="662">
        <v>5</v>
      </c>
      <c r="O2397" s="745">
        <v>2</v>
      </c>
      <c r="P2397" s="663">
        <v>0</v>
      </c>
      <c r="Q2397" s="678"/>
      <c r="R2397" s="662">
        <v>1</v>
      </c>
      <c r="S2397" s="678">
        <v>0.2</v>
      </c>
      <c r="T2397" s="745">
        <v>0.5</v>
      </c>
      <c r="U2397" s="701">
        <v>0.25</v>
      </c>
    </row>
    <row r="2398" spans="1:21" ht="14.4" customHeight="1" x14ac:dyDescent="0.3">
      <c r="A2398" s="661">
        <v>32</v>
      </c>
      <c r="B2398" s="662" t="s">
        <v>592</v>
      </c>
      <c r="C2398" s="662" t="s">
        <v>5111</v>
      </c>
      <c r="D2398" s="743" t="s">
        <v>7938</v>
      </c>
      <c r="E2398" s="744" t="s">
        <v>5127</v>
      </c>
      <c r="F2398" s="662" t="s">
        <v>5106</v>
      </c>
      <c r="G2398" s="662" t="s">
        <v>5805</v>
      </c>
      <c r="H2398" s="662" t="s">
        <v>593</v>
      </c>
      <c r="I2398" s="662" t="s">
        <v>6070</v>
      </c>
      <c r="J2398" s="662" t="s">
        <v>6071</v>
      </c>
      <c r="K2398" s="662" t="s">
        <v>6072</v>
      </c>
      <c r="L2398" s="663">
        <v>18.11</v>
      </c>
      <c r="M2398" s="663">
        <v>36.22</v>
      </c>
      <c r="N2398" s="662">
        <v>2</v>
      </c>
      <c r="O2398" s="745">
        <v>0.5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32</v>
      </c>
      <c r="B2399" s="662" t="s">
        <v>592</v>
      </c>
      <c r="C2399" s="662" t="s">
        <v>5111</v>
      </c>
      <c r="D2399" s="743" t="s">
        <v>7938</v>
      </c>
      <c r="E2399" s="744" t="s">
        <v>5127</v>
      </c>
      <c r="F2399" s="662" t="s">
        <v>5106</v>
      </c>
      <c r="G2399" s="662" t="s">
        <v>5805</v>
      </c>
      <c r="H2399" s="662" t="s">
        <v>593</v>
      </c>
      <c r="I2399" s="662" t="s">
        <v>6070</v>
      </c>
      <c r="J2399" s="662" t="s">
        <v>6071</v>
      </c>
      <c r="K2399" s="662" t="s">
        <v>6072</v>
      </c>
      <c r="L2399" s="663">
        <v>37.61</v>
      </c>
      <c r="M2399" s="663">
        <v>75.22</v>
      </c>
      <c r="N2399" s="662">
        <v>2</v>
      </c>
      <c r="O2399" s="745">
        <v>0.5</v>
      </c>
      <c r="P2399" s="663">
        <v>75.22</v>
      </c>
      <c r="Q2399" s="678">
        <v>1</v>
      </c>
      <c r="R2399" s="662">
        <v>2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32</v>
      </c>
      <c r="B2400" s="662" t="s">
        <v>592</v>
      </c>
      <c r="C2400" s="662" t="s">
        <v>5111</v>
      </c>
      <c r="D2400" s="743" t="s">
        <v>7938</v>
      </c>
      <c r="E2400" s="744" t="s">
        <v>5127</v>
      </c>
      <c r="F2400" s="662" t="s">
        <v>5106</v>
      </c>
      <c r="G2400" s="662" t="s">
        <v>5159</v>
      </c>
      <c r="H2400" s="662" t="s">
        <v>593</v>
      </c>
      <c r="I2400" s="662" t="s">
        <v>5809</v>
      </c>
      <c r="J2400" s="662" t="s">
        <v>779</v>
      </c>
      <c r="K2400" s="662" t="s">
        <v>4806</v>
      </c>
      <c r="L2400" s="663">
        <v>110.28</v>
      </c>
      <c r="M2400" s="663">
        <v>110.28</v>
      </c>
      <c r="N2400" s="662">
        <v>1</v>
      </c>
      <c r="O2400" s="745">
        <v>1</v>
      </c>
      <c r="P2400" s="663">
        <v>110.28</v>
      </c>
      <c r="Q2400" s="678">
        <v>1</v>
      </c>
      <c r="R2400" s="662">
        <v>1</v>
      </c>
      <c r="S2400" s="678">
        <v>1</v>
      </c>
      <c r="T2400" s="745">
        <v>1</v>
      </c>
      <c r="U2400" s="701">
        <v>1</v>
      </c>
    </row>
    <row r="2401" spans="1:21" ht="14.4" customHeight="1" x14ac:dyDescent="0.3">
      <c r="A2401" s="661">
        <v>32</v>
      </c>
      <c r="B2401" s="662" t="s">
        <v>592</v>
      </c>
      <c r="C2401" s="662" t="s">
        <v>5111</v>
      </c>
      <c r="D2401" s="743" t="s">
        <v>7938</v>
      </c>
      <c r="E2401" s="744" t="s">
        <v>5127</v>
      </c>
      <c r="F2401" s="662" t="s">
        <v>5106</v>
      </c>
      <c r="G2401" s="662" t="s">
        <v>5159</v>
      </c>
      <c r="H2401" s="662" t="s">
        <v>593</v>
      </c>
      <c r="I2401" s="662" t="s">
        <v>2224</v>
      </c>
      <c r="J2401" s="662" t="s">
        <v>779</v>
      </c>
      <c r="K2401" s="662" t="s">
        <v>2225</v>
      </c>
      <c r="L2401" s="663">
        <v>220.56</v>
      </c>
      <c r="M2401" s="663">
        <v>441.12</v>
      </c>
      <c r="N2401" s="662">
        <v>2</v>
      </c>
      <c r="O2401" s="745">
        <v>1.5</v>
      </c>
      <c r="P2401" s="663">
        <v>441.12</v>
      </c>
      <c r="Q2401" s="678">
        <v>1</v>
      </c>
      <c r="R2401" s="662">
        <v>2</v>
      </c>
      <c r="S2401" s="678">
        <v>1</v>
      </c>
      <c r="T2401" s="745">
        <v>1.5</v>
      </c>
      <c r="U2401" s="701">
        <v>1</v>
      </c>
    </row>
    <row r="2402" spans="1:21" ht="14.4" customHeight="1" x14ac:dyDescent="0.3">
      <c r="A2402" s="661">
        <v>32</v>
      </c>
      <c r="B2402" s="662" t="s">
        <v>592</v>
      </c>
      <c r="C2402" s="662" t="s">
        <v>5111</v>
      </c>
      <c r="D2402" s="743" t="s">
        <v>7938</v>
      </c>
      <c r="E2402" s="744" t="s">
        <v>5127</v>
      </c>
      <c r="F2402" s="662" t="s">
        <v>5106</v>
      </c>
      <c r="G2402" s="662" t="s">
        <v>5159</v>
      </c>
      <c r="H2402" s="662" t="s">
        <v>593</v>
      </c>
      <c r="I2402" s="662" t="s">
        <v>5812</v>
      </c>
      <c r="J2402" s="662" t="s">
        <v>779</v>
      </c>
      <c r="K2402" s="662" t="s">
        <v>4806</v>
      </c>
      <c r="L2402" s="663">
        <v>110.28</v>
      </c>
      <c r="M2402" s="663">
        <v>110.28</v>
      </c>
      <c r="N2402" s="662">
        <v>1</v>
      </c>
      <c r="O2402" s="745">
        <v>1</v>
      </c>
      <c r="P2402" s="663">
        <v>110.28</v>
      </c>
      <c r="Q2402" s="678">
        <v>1</v>
      </c>
      <c r="R2402" s="662">
        <v>1</v>
      </c>
      <c r="S2402" s="678">
        <v>1</v>
      </c>
      <c r="T2402" s="745">
        <v>1</v>
      </c>
      <c r="U2402" s="701">
        <v>1</v>
      </c>
    </row>
    <row r="2403" spans="1:21" ht="14.4" customHeight="1" x14ac:dyDescent="0.3">
      <c r="A2403" s="661">
        <v>32</v>
      </c>
      <c r="B2403" s="662" t="s">
        <v>592</v>
      </c>
      <c r="C2403" s="662" t="s">
        <v>5111</v>
      </c>
      <c r="D2403" s="743" t="s">
        <v>7938</v>
      </c>
      <c r="E2403" s="744" t="s">
        <v>5127</v>
      </c>
      <c r="F2403" s="662" t="s">
        <v>5106</v>
      </c>
      <c r="G2403" s="662" t="s">
        <v>5159</v>
      </c>
      <c r="H2403" s="662" t="s">
        <v>593</v>
      </c>
      <c r="I2403" s="662" t="s">
        <v>5633</v>
      </c>
      <c r="J2403" s="662" t="s">
        <v>779</v>
      </c>
      <c r="K2403" s="662" t="s">
        <v>2225</v>
      </c>
      <c r="L2403" s="663">
        <v>0</v>
      </c>
      <c r="M2403" s="663">
        <v>0</v>
      </c>
      <c r="N2403" s="662">
        <v>4</v>
      </c>
      <c r="O2403" s="745">
        <v>3</v>
      </c>
      <c r="P2403" s="663">
        <v>0</v>
      </c>
      <c r="Q2403" s="678"/>
      <c r="R2403" s="662">
        <v>4</v>
      </c>
      <c r="S2403" s="678">
        <v>1</v>
      </c>
      <c r="T2403" s="745">
        <v>3</v>
      </c>
      <c r="U2403" s="701">
        <v>1</v>
      </c>
    </row>
    <row r="2404" spans="1:21" ht="14.4" customHeight="1" x14ac:dyDescent="0.3">
      <c r="A2404" s="661">
        <v>32</v>
      </c>
      <c r="B2404" s="662" t="s">
        <v>592</v>
      </c>
      <c r="C2404" s="662" t="s">
        <v>5111</v>
      </c>
      <c r="D2404" s="743" t="s">
        <v>7938</v>
      </c>
      <c r="E2404" s="744" t="s">
        <v>5127</v>
      </c>
      <c r="F2404" s="662" t="s">
        <v>5106</v>
      </c>
      <c r="G2404" s="662" t="s">
        <v>5159</v>
      </c>
      <c r="H2404" s="662" t="s">
        <v>593</v>
      </c>
      <c r="I2404" s="662" t="s">
        <v>6084</v>
      </c>
      <c r="J2404" s="662" t="s">
        <v>779</v>
      </c>
      <c r="K2404" s="662" t="s">
        <v>2225</v>
      </c>
      <c r="L2404" s="663">
        <v>0</v>
      </c>
      <c r="M2404" s="663">
        <v>0</v>
      </c>
      <c r="N2404" s="662">
        <v>1</v>
      </c>
      <c r="O2404" s="745">
        <v>0.5</v>
      </c>
      <c r="P2404" s="663"/>
      <c r="Q2404" s="678"/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32</v>
      </c>
      <c r="B2405" s="662" t="s">
        <v>592</v>
      </c>
      <c r="C2405" s="662" t="s">
        <v>5111</v>
      </c>
      <c r="D2405" s="743" t="s">
        <v>7938</v>
      </c>
      <c r="E2405" s="744" t="s">
        <v>5127</v>
      </c>
      <c r="F2405" s="662" t="s">
        <v>5106</v>
      </c>
      <c r="G2405" s="662" t="s">
        <v>5750</v>
      </c>
      <c r="H2405" s="662" t="s">
        <v>593</v>
      </c>
      <c r="I2405" s="662" t="s">
        <v>6593</v>
      </c>
      <c r="J2405" s="662" t="s">
        <v>6594</v>
      </c>
      <c r="K2405" s="662" t="s">
        <v>1190</v>
      </c>
      <c r="L2405" s="663">
        <v>30.92</v>
      </c>
      <c r="M2405" s="663">
        <v>30.92</v>
      </c>
      <c r="N2405" s="662">
        <v>1</v>
      </c>
      <c r="O2405" s="745">
        <v>0.5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32</v>
      </c>
      <c r="B2406" s="662" t="s">
        <v>592</v>
      </c>
      <c r="C2406" s="662" t="s">
        <v>5111</v>
      </c>
      <c r="D2406" s="743" t="s">
        <v>7938</v>
      </c>
      <c r="E2406" s="744" t="s">
        <v>5127</v>
      </c>
      <c r="F2406" s="662" t="s">
        <v>5106</v>
      </c>
      <c r="G2406" s="662" t="s">
        <v>5218</v>
      </c>
      <c r="H2406" s="662" t="s">
        <v>593</v>
      </c>
      <c r="I2406" s="662" t="s">
        <v>6595</v>
      </c>
      <c r="J2406" s="662" t="s">
        <v>1162</v>
      </c>
      <c r="K2406" s="662" t="s">
        <v>6596</v>
      </c>
      <c r="L2406" s="663">
        <v>1539.57</v>
      </c>
      <c r="M2406" s="663">
        <v>9237.42</v>
      </c>
      <c r="N2406" s="662">
        <v>6</v>
      </c>
      <c r="O2406" s="745">
        <v>2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32</v>
      </c>
      <c r="B2407" s="662" t="s">
        <v>592</v>
      </c>
      <c r="C2407" s="662" t="s">
        <v>5111</v>
      </c>
      <c r="D2407" s="743" t="s">
        <v>7938</v>
      </c>
      <c r="E2407" s="744" t="s">
        <v>5127</v>
      </c>
      <c r="F2407" s="662" t="s">
        <v>5106</v>
      </c>
      <c r="G2407" s="662" t="s">
        <v>5218</v>
      </c>
      <c r="H2407" s="662" t="s">
        <v>593</v>
      </c>
      <c r="I2407" s="662" t="s">
        <v>6597</v>
      </c>
      <c r="J2407" s="662" t="s">
        <v>1162</v>
      </c>
      <c r="K2407" s="662" t="s">
        <v>6598</v>
      </c>
      <c r="L2407" s="663">
        <v>7697.86</v>
      </c>
      <c r="M2407" s="663">
        <v>23093.579999999998</v>
      </c>
      <c r="N2407" s="662">
        <v>3</v>
      </c>
      <c r="O2407" s="745">
        <v>1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32</v>
      </c>
      <c r="B2408" s="662" t="s">
        <v>592</v>
      </c>
      <c r="C2408" s="662" t="s">
        <v>5111</v>
      </c>
      <c r="D2408" s="743" t="s">
        <v>7938</v>
      </c>
      <c r="E2408" s="744" t="s">
        <v>5127</v>
      </c>
      <c r="F2408" s="662" t="s">
        <v>5106</v>
      </c>
      <c r="G2408" s="662" t="s">
        <v>5220</v>
      </c>
      <c r="H2408" s="662" t="s">
        <v>593</v>
      </c>
      <c r="I2408" s="662" t="s">
        <v>1005</v>
      </c>
      <c r="J2408" s="662" t="s">
        <v>1086</v>
      </c>
      <c r="K2408" s="662" t="s">
        <v>5221</v>
      </c>
      <c r="L2408" s="663">
        <v>123.3</v>
      </c>
      <c r="M2408" s="663">
        <v>123.3</v>
      </c>
      <c r="N2408" s="662">
        <v>1</v>
      </c>
      <c r="O2408" s="745">
        <v>0.5</v>
      </c>
      <c r="P2408" s="663">
        <v>123.3</v>
      </c>
      <c r="Q2408" s="678">
        <v>1</v>
      </c>
      <c r="R2408" s="662">
        <v>1</v>
      </c>
      <c r="S2408" s="678">
        <v>1</v>
      </c>
      <c r="T2408" s="745">
        <v>0.5</v>
      </c>
      <c r="U2408" s="701">
        <v>1</v>
      </c>
    </row>
    <row r="2409" spans="1:21" ht="14.4" customHeight="1" x14ac:dyDescent="0.3">
      <c r="A2409" s="661">
        <v>32</v>
      </c>
      <c r="B2409" s="662" t="s">
        <v>592</v>
      </c>
      <c r="C2409" s="662" t="s">
        <v>5111</v>
      </c>
      <c r="D2409" s="743" t="s">
        <v>7938</v>
      </c>
      <c r="E2409" s="744" t="s">
        <v>5127</v>
      </c>
      <c r="F2409" s="662" t="s">
        <v>5106</v>
      </c>
      <c r="G2409" s="662" t="s">
        <v>6599</v>
      </c>
      <c r="H2409" s="662" t="s">
        <v>593</v>
      </c>
      <c r="I2409" s="662" t="s">
        <v>6600</v>
      </c>
      <c r="J2409" s="662" t="s">
        <v>6601</v>
      </c>
      <c r="K2409" s="662" t="s">
        <v>6602</v>
      </c>
      <c r="L2409" s="663">
        <v>0</v>
      </c>
      <c r="M2409" s="663">
        <v>0</v>
      </c>
      <c r="N2409" s="662">
        <v>2</v>
      </c>
      <c r="O2409" s="745">
        <v>2</v>
      </c>
      <c r="P2409" s="663">
        <v>0</v>
      </c>
      <c r="Q2409" s="678"/>
      <c r="R2409" s="662">
        <v>1</v>
      </c>
      <c r="S2409" s="678">
        <v>0.5</v>
      </c>
      <c r="T2409" s="745">
        <v>1</v>
      </c>
      <c r="U2409" s="701">
        <v>0.5</v>
      </c>
    </row>
    <row r="2410" spans="1:21" ht="14.4" customHeight="1" x14ac:dyDescent="0.3">
      <c r="A2410" s="661">
        <v>32</v>
      </c>
      <c r="B2410" s="662" t="s">
        <v>592</v>
      </c>
      <c r="C2410" s="662" t="s">
        <v>5111</v>
      </c>
      <c r="D2410" s="743" t="s">
        <v>7938</v>
      </c>
      <c r="E2410" s="744" t="s">
        <v>5127</v>
      </c>
      <c r="F2410" s="662" t="s">
        <v>5106</v>
      </c>
      <c r="G2410" s="662" t="s">
        <v>5160</v>
      </c>
      <c r="H2410" s="662" t="s">
        <v>593</v>
      </c>
      <c r="I2410" s="662" t="s">
        <v>3159</v>
      </c>
      <c r="J2410" s="662" t="s">
        <v>3160</v>
      </c>
      <c r="K2410" s="662" t="s">
        <v>4933</v>
      </c>
      <c r="L2410" s="663">
        <v>2991.23</v>
      </c>
      <c r="M2410" s="663">
        <v>110675.51</v>
      </c>
      <c r="N2410" s="662">
        <v>37</v>
      </c>
      <c r="O2410" s="745">
        <v>13.5</v>
      </c>
      <c r="P2410" s="663">
        <v>41877.22</v>
      </c>
      <c r="Q2410" s="678">
        <v>0.3783783783783784</v>
      </c>
      <c r="R2410" s="662">
        <v>14</v>
      </c>
      <c r="S2410" s="678">
        <v>0.3783783783783784</v>
      </c>
      <c r="T2410" s="745">
        <v>5</v>
      </c>
      <c r="U2410" s="701">
        <v>0.37037037037037035</v>
      </c>
    </row>
    <row r="2411" spans="1:21" ht="14.4" customHeight="1" x14ac:dyDescent="0.3">
      <c r="A2411" s="661">
        <v>32</v>
      </c>
      <c r="B2411" s="662" t="s">
        <v>592</v>
      </c>
      <c r="C2411" s="662" t="s">
        <v>5111</v>
      </c>
      <c r="D2411" s="743" t="s">
        <v>7938</v>
      </c>
      <c r="E2411" s="744" t="s">
        <v>5127</v>
      </c>
      <c r="F2411" s="662" t="s">
        <v>5106</v>
      </c>
      <c r="G2411" s="662" t="s">
        <v>5160</v>
      </c>
      <c r="H2411" s="662" t="s">
        <v>593</v>
      </c>
      <c r="I2411" s="662" t="s">
        <v>5161</v>
      </c>
      <c r="J2411" s="662" t="s">
        <v>3160</v>
      </c>
      <c r="K2411" s="662" t="s">
        <v>5162</v>
      </c>
      <c r="L2411" s="663">
        <v>748.21</v>
      </c>
      <c r="M2411" s="663">
        <v>3741.05</v>
      </c>
      <c r="N2411" s="662">
        <v>5</v>
      </c>
      <c r="O2411" s="745">
        <v>3</v>
      </c>
      <c r="P2411" s="663">
        <v>2992.84</v>
      </c>
      <c r="Q2411" s="678">
        <v>0.8</v>
      </c>
      <c r="R2411" s="662">
        <v>4</v>
      </c>
      <c r="S2411" s="678">
        <v>0.8</v>
      </c>
      <c r="T2411" s="745">
        <v>2.5</v>
      </c>
      <c r="U2411" s="701">
        <v>0.83333333333333337</v>
      </c>
    </row>
    <row r="2412" spans="1:21" ht="14.4" customHeight="1" x14ac:dyDescent="0.3">
      <c r="A2412" s="661">
        <v>32</v>
      </c>
      <c r="B2412" s="662" t="s">
        <v>592</v>
      </c>
      <c r="C2412" s="662" t="s">
        <v>5111</v>
      </c>
      <c r="D2412" s="743" t="s">
        <v>7938</v>
      </c>
      <c r="E2412" s="744" t="s">
        <v>5127</v>
      </c>
      <c r="F2412" s="662" t="s">
        <v>5106</v>
      </c>
      <c r="G2412" s="662" t="s">
        <v>5231</v>
      </c>
      <c r="H2412" s="662" t="s">
        <v>593</v>
      </c>
      <c r="I2412" s="662" t="s">
        <v>5635</v>
      </c>
      <c r="J2412" s="662" t="s">
        <v>5233</v>
      </c>
      <c r="K2412" s="662" t="s">
        <v>5636</v>
      </c>
      <c r="L2412" s="663">
        <v>98.29</v>
      </c>
      <c r="M2412" s="663">
        <v>98.29</v>
      </c>
      <c r="N2412" s="662">
        <v>1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32</v>
      </c>
      <c r="B2413" s="662" t="s">
        <v>592</v>
      </c>
      <c r="C2413" s="662" t="s">
        <v>5111</v>
      </c>
      <c r="D2413" s="743" t="s">
        <v>7938</v>
      </c>
      <c r="E2413" s="744" t="s">
        <v>5127</v>
      </c>
      <c r="F2413" s="662" t="s">
        <v>5106</v>
      </c>
      <c r="G2413" s="662" t="s">
        <v>5231</v>
      </c>
      <c r="H2413" s="662" t="s">
        <v>593</v>
      </c>
      <c r="I2413" s="662" t="s">
        <v>5821</v>
      </c>
      <c r="J2413" s="662" t="s">
        <v>5233</v>
      </c>
      <c r="K2413" s="662" t="s">
        <v>5822</v>
      </c>
      <c r="L2413" s="663">
        <v>196.56</v>
      </c>
      <c r="M2413" s="663">
        <v>786.24</v>
      </c>
      <c r="N2413" s="662">
        <v>4</v>
      </c>
      <c r="O2413" s="745">
        <v>3</v>
      </c>
      <c r="P2413" s="663">
        <v>589.68000000000006</v>
      </c>
      <c r="Q2413" s="678">
        <v>0.75000000000000011</v>
      </c>
      <c r="R2413" s="662">
        <v>3</v>
      </c>
      <c r="S2413" s="678">
        <v>0.75</v>
      </c>
      <c r="T2413" s="745">
        <v>2</v>
      </c>
      <c r="U2413" s="701">
        <v>0.66666666666666663</v>
      </c>
    </row>
    <row r="2414" spans="1:21" ht="14.4" customHeight="1" x14ac:dyDescent="0.3">
      <c r="A2414" s="661">
        <v>32</v>
      </c>
      <c r="B2414" s="662" t="s">
        <v>592</v>
      </c>
      <c r="C2414" s="662" t="s">
        <v>5111</v>
      </c>
      <c r="D2414" s="743" t="s">
        <v>7938</v>
      </c>
      <c r="E2414" s="744" t="s">
        <v>5127</v>
      </c>
      <c r="F2414" s="662" t="s">
        <v>5106</v>
      </c>
      <c r="G2414" s="662" t="s">
        <v>5231</v>
      </c>
      <c r="H2414" s="662" t="s">
        <v>593</v>
      </c>
      <c r="I2414" s="662" t="s">
        <v>6603</v>
      </c>
      <c r="J2414" s="662" t="s">
        <v>6604</v>
      </c>
      <c r="K2414" s="662" t="s">
        <v>6605</v>
      </c>
      <c r="L2414" s="663">
        <v>393.13</v>
      </c>
      <c r="M2414" s="663">
        <v>786.26</v>
      </c>
      <c r="N2414" s="662">
        <v>2</v>
      </c>
      <c r="O2414" s="745">
        <v>1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32</v>
      </c>
      <c r="B2415" s="662" t="s">
        <v>592</v>
      </c>
      <c r="C2415" s="662" t="s">
        <v>5111</v>
      </c>
      <c r="D2415" s="743" t="s">
        <v>7938</v>
      </c>
      <c r="E2415" s="744" t="s">
        <v>5127</v>
      </c>
      <c r="F2415" s="662" t="s">
        <v>5106</v>
      </c>
      <c r="G2415" s="662" t="s">
        <v>5231</v>
      </c>
      <c r="H2415" s="662" t="s">
        <v>593</v>
      </c>
      <c r="I2415" s="662" t="s">
        <v>1074</v>
      </c>
      <c r="J2415" s="662" t="s">
        <v>5236</v>
      </c>
      <c r="K2415" s="662" t="s">
        <v>5238</v>
      </c>
      <c r="L2415" s="663">
        <v>63.7</v>
      </c>
      <c r="M2415" s="663">
        <v>1146.6000000000001</v>
      </c>
      <c r="N2415" s="662">
        <v>18</v>
      </c>
      <c r="O2415" s="745">
        <v>8.5</v>
      </c>
      <c r="P2415" s="663">
        <v>445.90000000000003</v>
      </c>
      <c r="Q2415" s="678">
        <v>0.3888888888888889</v>
      </c>
      <c r="R2415" s="662">
        <v>7</v>
      </c>
      <c r="S2415" s="678">
        <v>0.3888888888888889</v>
      </c>
      <c r="T2415" s="745">
        <v>4.5</v>
      </c>
      <c r="U2415" s="701">
        <v>0.52941176470588236</v>
      </c>
    </row>
    <row r="2416" spans="1:21" ht="14.4" customHeight="1" x14ac:dyDescent="0.3">
      <c r="A2416" s="661">
        <v>32</v>
      </c>
      <c r="B2416" s="662" t="s">
        <v>592</v>
      </c>
      <c r="C2416" s="662" t="s">
        <v>5111</v>
      </c>
      <c r="D2416" s="743" t="s">
        <v>7938</v>
      </c>
      <c r="E2416" s="744" t="s">
        <v>5127</v>
      </c>
      <c r="F2416" s="662" t="s">
        <v>5106</v>
      </c>
      <c r="G2416" s="662" t="s">
        <v>5532</v>
      </c>
      <c r="H2416" s="662" t="s">
        <v>2438</v>
      </c>
      <c r="I2416" s="662" t="s">
        <v>4147</v>
      </c>
      <c r="J2416" s="662" t="s">
        <v>4148</v>
      </c>
      <c r="K2416" s="662" t="s">
        <v>4149</v>
      </c>
      <c r="L2416" s="663">
        <v>848.49</v>
      </c>
      <c r="M2416" s="663">
        <v>40727.520000000004</v>
      </c>
      <c r="N2416" s="662">
        <v>48</v>
      </c>
      <c r="O2416" s="745">
        <v>13.5</v>
      </c>
      <c r="P2416" s="663">
        <v>13575.839999999998</v>
      </c>
      <c r="Q2416" s="678">
        <v>0.33333333333333326</v>
      </c>
      <c r="R2416" s="662">
        <v>16</v>
      </c>
      <c r="S2416" s="678">
        <v>0.33333333333333331</v>
      </c>
      <c r="T2416" s="745">
        <v>4</v>
      </c>
      <c r="U2416" s="701">
        <v>0.29629629629629628</v>
      </c>
    </row>
    <row r="2417" spans="1:21" ht="14.4" customHeight="1" x14ac:dyDescent="0.3">
      <c r="A2417" s="661">
        <v>32</v>
      </c>
      <c r="B2417" s="662" t="s">
        <v>592</v>
      </c>
      <c r="C2417" s="662" t="s">
        <v>5111</v>
      </c>
      <c r="D2417" s="743" t="s">
        <v>7938</v>
      </c>
      <c r="E2417" s="744" t="s">
        <v>5127</v>
      </c>
      <c r="F2417" s="662" t="s">
        <v>5106</v>
      </c>
      <c r="G2417" s="662" t="s">
        <v>5532</v>
      </c>
      <c r="H2417" s="662" t="s">
        <v>2438</v>
      </c>
      <c r="I2417" s="662" t="s">
        <v>4205</v>
      </c>
      <c r="J2417" s="662" t="s">
        <v>4206</v>
      </c>
      <c r="K2417" s="662" t="s">
        <v>3485</v>
      </c>
      <c r="L2417" s="663">
        <v>478.07</v>
      </c>
      <c r="M2417" s="663">
        <v>8605.26</v>
      </c>
      <c r="N2417" s="662">
        <v>18</v>
      </c>
      <c r="O2417" s="745">
        <v>4</v>
      </c>
      <c r="P2417" s="663">
        <v>7171.05</v>
      </c>
      <c r="Q2417" s="678">
        <v>0.83333333333333337</v>
      </c>
      <c r="R2417" s="662">
        <v>15</v>
      </c>
      <c r="S2417" s="678">
        <v>0.83333333333333337</v>
      </c>
      <c r="T2417" s="745">
        <v>3.5</v>
      </c>
      <c r="U2417" s="701">
        <v>0.875</v>
      </c>
    </row>
    <row r="2418" spans="1:21" ht="14.4" customHeight="1" x14ac:dyDescent="0.3">
      <c r="A2418" s="661">
        <v>32</v>
      </c>
      <c r="B2418" s="662" t="s">
        <v>592</v>
      </c>
      <c r="C2418" s="662" t="s">
        <v>5111</v>
      </c>
      <c r="D2418" s="743" t="s">
        <v>7938</v>
      </c>
      <c r="E2418" s="744" t="s">
        <v>5127</v>
      </c>
      <c r="F2418" s="662" t="s">
        <v>5106</v>
      </c>
      <c r="G2418" s="662" t="s">
        <v>5239</v>
      </c>
      <c r="H2418" s="662" t="s">
        <v>593</v>
      </c>
      <c r="I2418" s="662" t="s">
        <v>963</v>
      </c>
      <c r="J2418" s="662" t="s">
        <v>964</v>
      </c>
      <c r="K2418" s="662" t="s">
        <v>5240</v>
      </c>
      <c r="L2418" s="663">
        <v>156.77000000000001</v>
      </c>
      <c r="M2418" s="663">
        <v>4703.1000000000004</v>
      </c>
      <c r="N2418" s="662">
        <v>30</v>
      </c>
      <c r="O2418" s="745">
        <v>5.5</v>
      </c>
      <c r="P2418" s="663">
        <v>2978.63</v>
      </c>
      <c r="Q2418" s="678">
        <v>0.6333333333333333</v>
      </c>
      <c r="R2418" s="662">
        <v>19</v>
      </c>
      <c r="S2418" s="678">
        <v>0.6333333333333333</v>
      </c>
      <c r="T2418" s="745">
        <v>3.5</v>
      </c>
      <c r="U2418" s="701">
        <v>0.63636363636363635</v>
      </c>
    </row>
    <row r="2419" spans="1:21" ht="14.4" customHeight="1" x14ac:dyDescent="0.3">
      <c r="A2419" s="661">
        <v>32</v>
      </c>
      <c r="B2419" s="662" t="s">
        <v>592</v>
      </c>
      <c r="C2419" s="662" t="s">
        <v>5111</v>
      </c>
      <c r="D2419" s="743" t="s">
        <v>7938</v>
      </c>
      <c r="E2419" s="744" t="s">
        <v>5127</v>
      </c>
      <c r="F2419" s="662" t="s">
        <v>5106</v>
      </c>
      <c r="G2419" s="662" t="s">
        <v>5239</v>
      </c>
      <c r="H2419" s="662" t="s">
        <v>593</v>
      </c>
      <c r="I2419" s="662" t="s">
        <v>963</v>
      </c>
      <c r="J2419" s="662" t="s">
        <v>964</v>
      </c>
      <c r="K2419" s="662" t="s">
        <v>5240</v>
      </c>
      <c r="L2419" s="663">
        <v>107.27</v>
      </c>
      <c r="M2419" s="663">
        <v>2681.75</v>
      </c>
      <c r="N2419" s="662">
        <v>25</v>
      </c>
      <c r="O2419" s="745">
        <v>5.5</v>
      </c>
      <c r="P2419" s="663">
        <v>750.89</v>
      </c>
      <c r="Q2419" s="678">
        <v>0.27999999999999997</v>
      </c>
      <c r="R2419" s="662">
        <v>7</v>
      </c>
      <c r="S2419" s="678">
        <v>0.28000000000000003</v>
      </c>
      <c r="T2419" s="745">
        <v>2</v>
      </c>
      <c r="U2419" s="701">
        <v>0.36363636363636365</v>
      </c>
    </row>
    <row r="2420" spans="1:21" ht="14.4" customHeight="1" x14ac:dyDescent="0.3">
      <c r="A2420" s="661">
        <v>32</v>
      </c>
      <c r="B2420" s="662" t="s">
        <v>592</v>
      </c>
      <c r="C2420" s="662" t="s">
        <v>5111</v>
      </c>
      <c r="D2420" s="743" t="s">
        <v>7938</v>
      </c>
      <c r="E2420" s="744" t="s">
        <v>5127</v>
      </c>
      <c r="F2420" s="662" t="s">
        <v>5106</v>
      </c>
      <c r="G2420" s="662" t="s">
        <v>5239</v>
      </c>
      <c r="H2420" s="662" t="s">
        <v>593</v>
      </c>
      <c r="I2420" s="662" t="s">
        <v>5829</v>
      </c>
      <c r="J2420" s="662" t="s">
        <v>964</v>
      </c>
      <c r="K2420" s="662" t="s">
        <v>5240</v>
      </c>
      <c r="L2420" s="663">
        <v>107.27</v>
      </c>
      <c r="M2420" s="663">
        <v>1287.24</v>
      </c>
      <c r="N2420" s="662">
        <v>12</v>
      </c>
      <c r="O2420" s="745">
        <v>2</v>
      </c>
      <c r="P2420" s="663">
        <v>858.16</v>
      </c>
      <c r="Q2420" s="678">
        <v>0.66666666666666663</v>
      </c>
      <c r="R2420" s="662">
        <v>8</v>
      </c>
      <c r="S2420" s="678">
        <v>0.66666666666666663</v>
      </c>
      <c r="T2420" s="745">
        <v>1</v>
      </c>
      <c r="U2420" s="701">
        <v>0.5</v>
      </c>
    </row>
    <row r="2421" spans="1:21" ht="14.4" customHeight="1" x14ac:dyDescent="0.3">
      <c r="A2421" s="661">
        <v>32</v>
      </c>
      <c r="B2421" s="662" t="s">
        <v>592</v>
      </c>
      <c r="C2421" s="662" t="s">
        <v>5111</v>
      </c>
      <c r="D2421" s="743" t="s">
        <v>7938</v>
      </c>
      <c r="E2421" s="744" t="s">
        <v>5127</v>
      </c>
      <c r="F2421" s="662" t="s">
        <v>5106</v>
      </c>
      <c r="G2421" s="662" t="s">
        <v>6110</v>
      </c>
      <c r="H2421" s="662" t="s">
        <v>593</v>
      </c>
      <c r="I2421" s="662" t="s">
        <v>6111</v>
      </c>
      <c r="J2421" s="662" t="s">
        <v>1049</v>
      </c>
      <c r="K2421" s="662" t="s">
        <v>3586</v>
      </c>
      <c r="L2421" s="663">
        <v>0</v>
      </c>
      <c r="M2421" s="663">
        <v>0</v>
      </c>
      <c r="N2421" s="662">
        <v>1</v>
      </c>
      <c r="O2421" s="745">
        <v>0.5</v>
      </c>
      <c r="P2421" s="663">
        <v>0</v>
      </c>
      <c r="Q2421" s="678"/>
      <c r="R2421" s="662">
        <v>1</v>
      </c>
      <c r="S2421" s="678">
        <v>1</v>
      </c>
      <c r="T2421" s="745">
        <v>0.5</v>
      </c>
      <c r="U2421" s="701">
        <v>1</v>
      </c>
    </row>
    <row r="2422" spans="1:21" ht="14.4" customHeight="1" x14ac:dyDescent="0.3">
      <c r="A2422" s="661">
        <v>32</v>
      </c>
      <c r="B2422" s="662" t="s">
        <v>592</v>
      </c>
      <c r="C2422" s="662" t="s">
        <v>5111</v>
      </c>
      <c r="D2422" s="743" t="s">
        <v>7938</v>
      </c>
      <c r="E2422" s="744" t="s">
        <v>5127</v>
      </c>
      <c r="F2422" s="662" t="s">
        <v>5106</v>
      </c>
      <c r="G2422" s="662" t="s">
        <v>5389</v>
      </c>
      <c r="H2422" s="662" t="s">
        <v>593</v>
      </c>
      <c r="I2422" s="662" t="s">
        <v>5390</v>
      </c>
      <c r="J2422" s="662" t="s">
        <v>5391</v>
      </c>
      <c r="K2422" s="662" t="s">
        <v>1190</v>
      </c>
      <c r="L2422" s="663">
        <v>0</v>
      </c>
      <c r="M2422" s="663">
        <v>0</v>
      </c>
      <c r="N2422" s="662">
        <v>4</v>
      </c>
      <c r="O2422" s="745">
        <v>3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32</v>
      </c>
      <c r="B2423" s="662" t="s">
        <v>592</v>
      </c>
      <c r="C2423" s="662" t="s">
        <v>5111</v>
      </c>
      <c r="D2423" s="743" t="s">
        <v>7938</v>
      </c>
      <c r="E2423" s="744" t="s">
        <v>5127</v>
      </c>
      <c r="F2423" s="662" t="s">
        <v>5106</v>
      </c>
      <c r="G2423" s="662" t="s">
        <v>5244</v>
      </c>
      <c r="H2423" s="662" t="s">
        <v>593</v>
      </c>
      <c r="I2423" s="662" t="s">
        <v>1283</v>
      </c>
      <c r="J2423" s="662" t="s">
        <v>1284</v>
      </c>
      <c r="K2423" s="662" t="s">
        <v>5245</v>
      </c>
      <c r="L2423" s="663">
        <v>420.07</v>
      </c>
      <c r="M2423" s="663">
        <v>420.07</v>
      </c>
      <c r="N2423" s="662">
        <v>1</v>
      </c>
      <c r="O2423" s="745">
        <v>1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32</v>
      </c>
      <c r="B2424" s="662" t="s">
        <v>592</v>
      </c>
      <c r="C2424" s="662" t="s">
        <v>5111</v>
      </c>
      <c r="D2424" s="743" t="s">
        <v>7938</v>
      </c>
      <c r="E2424" s="744" t="s">
        <v>5127</v>
      </c>
      <c r="F2424" s="662" t="s">
        <v>5106</v>
      </c>
      <c r="G2424" s="662" t="s">
        <v>5348</v>
      </c>
      <c r="H2424" s="662" t="s">
        <v>593</v>
      </c>
      <c r="I2424" s="662" t="s">
        <v>5349</v>
      </c>
      <c r="J2424" s="662" t="s">
        <v>5350</v>
      </c>
      <c r="K2424" s="662" t="s">
        <v>5351</v>
      </c>
      <c r="L2424" s="663">
        <v>0</v>
      </c>
      <c r="M2424" s="663">
        <v>0</v>
      </c>
      <c r="N2424" s="662">
        <v>1</v>
      </c>
      <c r="O2424" s="745">
        <v>1</v>
      </c>
      <c r="P2424" s="663">
        <v>0</v>
      </c>
      <c r="Q2424" s="678"/>
      <c r="R2424" s="662">
        <v>1</v>
      </c>
      <c r="S2424" s="678">
        <v>1</v>
      </c>
      <c r="T2424" s="745">
        <v>1</v>
      </c>
      <c r="U2424" s="701">
        <v>1</v>
      </c>
    </row>
    <row r="2425" spans="1:21" ht="14.4" customHeight="1" x14ac:dyDescent="0.3">
      <c r="A2425" s="661">
        <v>32</v>
      </c>
      <c r="B2425" s="662" t="s">
        <v>592</v>
      </c>
      <c r="C2425" s="662" t="s">
        <v>5111</v>
      </c>
      <c r="D2425" s="743" t="s">
        <v>7938</v>
      </c>
      <c r="E2425" s="744" t="s">
        <v>5127</v>
      </c>
      <c r="F2425" s="662" t="s">
        <v>5106</v>
      </c>
      <c r="G2425" s="662" t="s">
        <v>5166</v>
      </c>
      <c r="H2425" s="662" t="s">
        <v>593</v>
      </c>
      <c r="I2425" s="662" t="s">
        <v>1138</v>
      </c>
      <c r="J2425" s="662" t="s">
        <v>1139</v>
      </c>
      <c r="K2425" s="662" t="s">
        <v>1140</v>
      </c>
      <c r="L2425" s="663">
        <v>33</v>
      </c>
      <c r="M2425" s="663">
        <v>1584</v>
      </c>
      <c r="N2425" s="662">
        <v>48</v>
      </c>
      <c r="O2425" s="745">
        <v>12.5</v>
      </c>
      <c r="P2425" s="663">
        <v>1221</v>
      </c>
      <c r="Q2425" s="678">
        <v>0.77083333333333337</v>
      </c>
      <c r="R2425" s="662">
        <v>37</v>
      </c>
      <c r="S2425" s="678">
        <v>0.77083333333333337</v>
      </c>
      <c r="T2425" s="745">
        <v>10</v>
      </c>
      <c r="U2425" s="701">
        <v>0.8</v>
      </c>
    </row>
    <row r="2426" spans="1:21" ht="14.4" customHeight="1" x14ac:dyDescent="0.3">
      <c r="A2426" s="661">
        <v>32</v>
      </c>
      <c r="B2426" s="662" t="s">
        <v>592</v>
      </c>
      <c r="C2426" s="662" t="s">
        <v>5111</v>
      </c>
      <c r="D2426" s="743" t="s">
        <v>7938</v>
      </c>
      <c r="E2426" s="744" t="s">
        <v>5127</v>
      </c>
      <c r="F2426" s="662" t="s">
        <v>5106</v>
      </c>
      <c r="G2426" s="662" t="s">
        <v>5166</v>
      </c>
      <c r="H2426" s="662" t="s">
        <v>593</v>
      </c>
      <c r="I2426" s="662" t="s">
        <v>5246</v>
      </c>
      <c r="J2426" s="662" t="s">
        <v>811</v>
      </c>
      <c r="K2426" s="662" t="s">
        <v>5247</v>
      </c>
      <c r="L2426" s="663">
        <v>0</v>
      </c>
      <c r="M2426" s="663">
        <v>0</v>
      </c>
      <c r="N2426" s="662">
        <v>1</v>
      </c>
      <c r="O2426" s="745">
        <v>1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32</v>
      </c>
      <c r="B2427" s="662" t="s">
        <v>592</v>
      </c>
      <c r="C2427" s="662" t="s">
        <v>5111</v>
      </c>
      <c r="D2427" s="743" t="s">
        <v>7938</v>
      </c>
      <c r="E2427" s="744" t="s">
        <v>5127</v>
      </c>
      <c r="F2427" s="662" t="s">
        <v>5106</v>
      </c>
      <c r="G2427" s="662" t="s">
        <v>5166</v>
      </c>
      <c r="H2427" s="662" t="s">
        <v>593</v>
      </c>
      <c r="I2427" s="662" t="s">
        <v>810</v>
      </c>
      <c r="J2427" s="662" t="s">
        <v>811</v>
      </c>
      <c r="K2427" s="662" t="s">
        <v>5352</v>
      </c>
      <c r="L2427" s="663">
        <v>55.01</v>
      </c>
      <c r="M2427" s="663">
        <v>1375.25</v>
      </c>
      <c r="N2427" s="662">
        <v>25</v>
      </c>
      <c r="O2427" s="745">
        <v>13.5</v>
      </c>
      <c r="P2427" s="663">
        <v>1155.21</v>
      </c>
      <c r="Q2427" s="678">
        <v>0.84000000000000008</v>
      </c>
      <c r="R2427" s="662">
        <v>21</v>
      </c>
      <c r="S2427" s="678">
        <v>0.84</v>
      </c>
      <c r="T2427" s="745">
        <v>11</v>
      </c>
      <c r="U2427" s="701">
        <v>0.81481481481481477</v>
      </c>
    </row>
    <row r="2428" spans="1:21" ht="14.4" customHeight="1" x14ac:dyDescent="0.3">
      <c r="A2428" s="661">
        <v>32</v>
      </c>
      <c r="B2428" s="662" t="s">
        <v>592</v>
      </c>
      <c r="C2428" s="662" t="s">
        <v>5111</v>
      </c>
      <c r="D2428" s="743" t="s">
        <v>7938</v>
      </c>
      <c r="E2428" s="744" t="s">
        <v>5127</v>
      </c>
      <c r="F2428" s="662" t="s">
        <v>5106</v>
      </c>
      <c r="G2428" s="662" t="s">
        <v>5166</v>
      </c>
      <c r="H2428" s="662" t="s">
        <v>593</v>
      </c>
      <c r="I2428" s="662" t="s">
        <v>5353</v>
      </c>
      <c r="J2428" s="662" t="s">
        <v>1139</v>
      </c>
      <c r="K2428" s="662" t="s">
        <v>1140</v>
      </c>
      <c r="L2428" s="663">
        <v>33</v>
      </c>
      <c r="M2428" s="663">
        <v>660</v>
      </c>
      <c r="N2428" s="662">
        <v>20</v>
      </c>
      <c r="O2428" s="745">
        <v>4</v>
      </c>
      <c r="P2428" s="663">
        <v>528</v>
      </c>
      <c r="Q2428" s="678">
        <v>0.8</v>
      </c>
      <c r="R2428" s="662">
        <v>16</v>
      </c>
      <c r="S2428" s="678">
        <v>0.8</v>
      </c>
      <c r="T2428" s="745">
        <v>2.5</v>
      </c>
      <c r="U2428" s="701">
        <v>0.625</v>
      </c>
    </row>
    <row r="2429" spans="1:21" ht="14.4" customHeight="1" x14ac:dyDescent="0.3">
      <c r="A2429" s="661">
        <v>32</v>
      </c>
      <c r="B2429" s="662" t="s">
        <v>592</v>
      </c>
      <c r="C2429" s="662" t="s">
        <v>5111</v>
      </c>
      <c r="D2429" s="743" t="s">
        <v>7938</v>
      </c>
      <c r="E2429" s="744" t="s">
        <v>5127</v>
      </c>
      <c r="F2429" s="662" t="s">
        <v>5106</v>
      </c>
      <c r="G2429" s="662" t="s">
        <v>5166</v>
      </c>
      <c r="H2429" s="662" t="s">
        <v>593</v>
      </c>
      <c r="I2429" s="662" t="s">
        <v>3342</v>
      </c>
      <c r="J2429" s="662" t="s">
        <v>6606</v>
      </c>
      <c r="K2429" s="662" t="s">
        <v>6607</v>
      </c>
      <c r="L2429" s="663">
        <v>12.88</v>
      </c>
      <c r="M2429" s="663">
        <v>12.88</v>
      </c>
      <c r="N2429" s="662">
        <v>1</v>
      </c>
      <c r="O2429" s="745">
        <v>1</v>
      </c>
      <c r="P2429" s="663">
        <v>12.88</v>
      </c>
      <c r="Q2429" s="678">
        <v>1</v>
      </c>
      <c r="R2429" s="662">
        <v>1</v>
      </c>
      <c r="S2429" s="678">
        <v>1</v>
      </c>
      <c r="T2429" s="745">
        <v>1</v>
      </c>
      <c r="U2429" s="701">
        <v>1</v>
      </c>
    </row>
    <row r="2430" spans="1:21" ht="14.4" customHeight="1" x14ac:dyDescent="0.3">
      <c r="A2430" s="661">
        <v>32</v>
      </c>
      <c r="B2430" s="662" t="s">
        <v>592</v>
      </c>
      <c r="C2430" s="662" t="s">
        <v>5111</v>
      </c>
      <c r="D2430" s="743" t="s">
        <v>7938</v>
      </c>
      <c r="E2430" s="744" t="s">
        <v>5127</v>
      </c>
      <c r="F2430" s="662" t="s">
        <v>5106</v>
      </c>
      <c r="G2430" s="662" t="s">
        <v>5428</v>
      </c>
      <c r="H2430" s="662" t="s">
        <v>593</v>
      </c>
      <c r="I2430" s="662" t="s">
        <v>6376</v>
      </c>
      <c r="J2430" s="662" t="s">
        <v>5838</v>
      </c>
      <c r="K2430" s="662" t="s">
        <v>1156</v>
      </c>
      <c r="L2430" s="663">
        <v>0</v>
      </c>
      <c r="M2430" s="663">
        <v>0</v>
      </c>
      <c r="N2430" s="662">
        <v>2</v>
      </c>
      <c r="O2430" s="745">
        <v>1</v>
      </c>
      <c r="P2430" s="663">
        <v>0</v>
      </c>
      <c r="Q2430" s="678"/>
      <c r="R2430" s="662">
        <v>2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32</v>
      </c>
      <c r="B2431" s="662" t="s">
        <v>592</v>
      </c>
      <c r="C2431" s="662" t="s">
        <v>5111</v>
      </c>
      <c r="D2431" s="743" t="s">
        <v>7938</v>
      </c>
      <c r="E2431" s="744" t="s">
        <v>5127</v>
      </c>
      <c r="F2431" s="662" t="s">
        <v>5106</v>
      </c>
      <c r="G2431" s="662" t="s">
        <v>6608</v>
      </c>
      <c r="H2431" s="662" t="s">
        <v>593</v>
      </c>
      <c r="I2431" s="662" t="s">
        <v>6609</v>
      </c>
      <c r="J2431" s="662" t="s">
        <v>6610</v>
      </c>
      <c r="K2431" s="662" t="s">
        <v>1190</v>
      </c>
      <c r="L2431" s="663">
        <v>0</v>
      </c>
      <c r="M2431" s="663">
        <v>0</v>
      </c>
      <c r="N2431" s="662">
        <v>1</v>
      </c>
      <c r="O2431" s="745">
        <v>0.5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32</v>
      </c>
      <c r="B2432" s="662" t="s">
        <v>592</v>
      </c>
      <c r="C2432" s="662" t="s">
        <v>5111</v>
      </c>
      <c r="D2432" s="743" t="s">
        <v>7938</v>
      </c>
      <c r="E2432" s="744" t="s">
        <v>5127</v>
      </c>
      <c r="F2432" s="662" t="s">
        <v>5106</v>
      </c>
      <c r="G2432" s="662" t="s">
        <v>5701</v>
      </c>
      <c r="H2432" s="662" t="s">
        <v>2438</v>
      </c>
      <c r="I2432" s="662" t="s">
        <v>2814</v>
      </c>
      <c r="J2432" s="662" t="s">
        <v>4948</v>
      </c>
      <c r="K2432" s="662" t="s">
        <v>4949</v>
      </c>
      <c r="L2432" s="663">
        <v>2179.9299999999998</v>
      </c>
      <c r="M2432" s="663">
        <v>10899.65</v>
      </c>
      <c r="N2432" s="662">
        <v>5</v>
      </c>
      <c r="O2432" s="745">
        <v>1</v>
      </c>
      <c r="P2432" s="663">
        <v>10899.65</v>
      </c>
      <c r="Q2432" s="678">
        <v>1</v>
      </c>
      <c r="R2432" s="662">
        <v>5</v>
      </c>
      <c r="S2432" s="678">
        <v>1</v>
      </c>
      <c r="T2432" s="745">
        <v>1</v>
      </c>
      <c r="U2432" s="701">
        <v>1</v>
      </c>
    </row>
    <row r="2433" spans="1:21" ht="14.4" customHeight="1" x14ac:dyDescent="0.3">
      <c r="A2433" s="661">
        <v>32</v>
      </c>
      <c r="B2433" s="662" t="s">
        <v>592</v>
      </c>
      <c r="C2433" s="662" t="s">
        <v>5111</v>
      </c>
      <c r="D2433" s="743" t="s">
        <v>7938</v>
      </c>
      <c r="E2433" s="744" t="s">
        <v>5127</v>
      </c>
      <c r="F2433" s="662" t="s">
        <v>5106</v>
      </c>
      <c r="G2433" s="662" t="s">
        <v>5537</v>
      </c>
      <c r="H2433" s="662" t="s">
        <v>593</v>
      </c>
      <c r="I2433" s="662" t="s">
        <v>859</v>
      </c>
      <c r="J2433" s="662" t="s">
        <v>860</v>
      </c>
      <c r="K2433" s="662" t="s">
        <v>5538</v>
      </c>
      <c r="L2433" s="663">
        <v>151.51</v>
      </c>
      <c r="M2433" s="663">
        <v>151.51</v>
      </c>
      <c r="N2433" s="662">
        <v>1</v>
      </c>
      <c r="O2433" s="745">
        <v>0.5</v>
      </c>
      <c r="P2433" s="663">
        <v>151.51</v>
      </c>
      <c r="Q2433" s="678">
        <v>1</v>
      </c>
      <c r="R2433" s="662">
        <v>1</v>
      </c>
      <c r="S2433" s="678">
        <v>1</v>
      </c>
      <c r="T2433" s="745">
        <v>0.5</v>
      </c>
      <c r="U2433" s="701">
        <v>1</v>
      </c>
    </row>
    <row r="2434" spans="1:21" ht="14.4" customHeight="1" x14ac:dyDescent="0.3">
      <c r="A2434" s="661">
        <v>32</v>
      </c>
      <c r="B2434" s="662" t="s">
        <v>592</v>
      </c>
      <c r="C2434" s="662" t="s">
        <v>5111</v>
      </c>
      <c r="D2434" s="743" t="s">
        <v>7938</v>
      </c>
      <c r="E2434" s="744" t="s">
        <v>5127</v>
      </c>
      <c r="F2434" s="662" t="s">
        <v>5106</v>
      </c>
      <c r="G2434" s="662" t="s">
        <v>5840</v>
      </c>
      <c r="H2434" s="662" t="s">
        <v>593</v>
      </c>
      <c r="I2434" s="662" t="s">
        <v>6611</v>
      </c>
      <c r="J2434" s="662" t="s">
        <v>6612</v>
      </c>
      <c r="K2434" s="662" t="s">
        <v>6613</v>
      </c>
      <c r="L2434" s="663">
        <v>129.1</v>
      </c>
      <c r="M2434" s="663">
        <v>129.1</v>
      </c>
      <c r="N2434" s="662">
        <v>1</v>
      </c>
      <c r="O2434" s="745">
        <v>0.5</v>
      </c>
      <c r="P2434" s="663">
        <v>129.1</v>
      </c>
      <c r="Q2434" s="678">
        <v>1</v>
      </c>
      <c r="R2434" s="662">
        <v>1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32</v>
      </c>
      <c r="B2435" s="662" t="s">
        <v>592</v>
      </c>
      <c r="C2435" s="662" t="s">
        <v>5111</v>
      </c>
      <c r="D2435" s="743" t="s">
        <v>7938</v>
      </c>
      <c r="E2435" s="744" t="s">
        <v>5127</v>
      </c>
      <c r="F2435" s="662" t="s">
        <v>5106</v>
      </c>
      <c r="G2435" s="662" t="s">
        <v>5840</v>
      </c>
      <c r="H2435" s="662" t="s">
        <v>593</v>
      </c>
      <c r="I2435" s="662" t="s">
        <v>6614</v>
      </c>
      <c r="J2435" s="662" t="s">
        <v>6612</v>
      </c>
      <c r="K2435" s="662" t="s">
        <v>6615</v>
      </c>
      <c r="L2435" s="663">
        <v>0</v>
      </c>
      <c r="M2435" s="663">
        <v>0</v>
      </c>
      <c r="N2435" s="662">
        <v>2</v>
      </c>
      <c r="O2435" s="745">
        <v>0.5</v>
      </c>
      <c r="P2435" s="663">
        <v>0</v>
      </c>
      <c r="Q2435" s="678"/>
      <c r="R2435" s="662">
        <v>2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32</v>
      </c>
      <c r="B2436" s="662" t="s">
        <v>592</v>
      </c>
      <c r="C2436" s="662" t="s">
        <v>5111</v>
      </c>
      <c r="D2436" s="743" t="s">
        <v>7938</v>
      </c>
      <c r="E2436" s="744" t="s">
        <v>5127</v>
      </c>
      <c r="F2436" s="662" t="s">
        <v>5106</v>
      </c>
      <c r="G2436" s="662" t="s">
        <v>5248</v>
      </c>
      <c r="H2436" s="662" t="s">
        <v>593</v>
      </c>
      <c r="I2436" s="662" t="s">
        <v>3186</v>
      </c>
      <c r="J2436" s="662" t="s">
        <v>3187</v>
      </c>
      <c r="K2436" s="662" t="s">
        <v>4933</v>
      </c>
      <c r="L2436" s="663">
        <v>588.04999999999995</v>
      </c>
      <c r="M2436" s="663">
        <v>1764.1499999999999</v>
      </c>
      <c r="N2436" s="662">
        <v>3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32</v>
      </c>
      <c r="B2437" s="662" t="s">
        <v>592</v>
      </c>
      <c r="C2437" s="662" t="s">
        <v>5111</v>
      </c>
      <c r="D2437" s="743" t="s">
        <v>7938</v>
      </c>
      <c r="E2437" s="744" t="s">
        <v>5127</v>
      </c>
      <c r="F2437" s="662" t="s">
        <v>5106</v>
      </c>
      <c r="G2437" s="662" t="s">
        <v>5248</v>
      </c>
      <c r="H2437" s="662" t="s">
        <v>593</v>
      </c>
      <c r="I2437" s="662" t="s">
        <v>5354</v>
      </c>
      <c r="J2437" s="662" t="s">
        <v>3187</v>
      </c>
      <c r="K2437" s="662" t="s">
        <v>5355</v>
      </c>
      <c r="L2437" s="663">
        <v>0</v>
      </c>
      <c r="M2437" s="663">
        <v>0</v>
      </c>
      <c r="N2437" s="662">
        <v>6</v>
      </c>
      <c r="O2437" s="745">
        <v>1.5</v>
      </c>
      <c r="P2437" s="663">
        <v>0</v>
      </c>
      <c r="Q2437" s="678"/>
      <c r="R2437" s="662">
        <v>3</v>
      </c>
      <c r="S2437" s="678">
        <v>0.5</v>
      </c>
      <c r="T2437" s="745">
        <v>0.5</v>
      </c>
      <c r="U2437" s="701">
        <v>0.33333333333333331</v>
      </c>
    </row>
    <row r="2438" spans="1:21" ht="14.4" customHeight="1" x14ac:dyDescent="0.3">
      <c r="A2438" s="661">
        <v>32</v>
      </c>
      <c r="B2438" s="662" t="s">
        <v>592</v>
      </c>
      <c r="C2438" s="662" t="s">
        <v>5111</v>
      </c>
      <c r="D2438" s="743" t="s">
        <v>7938</v>
      </c>
      <c r="E2438" s="744" t="s">
        <v>5127</v>
      </c>
      <c r="F2438" s="662" t="s">
        <v>5106</v>
      </c>
      <c r="G2438" s="662" t="s">
        <v>5249</v>
      </c>
      <c r="H2438" s="662" t="s">
        <v>593</v>
      </c>
      <c r="I2438" s="662" t="s">
        <v>5846</v>
      </c>
      <c r="J2438" s="662" t="s">
        <v>5251</v>
      </c>
      <c r="K2438" s="662"/>
      <c r="L2438" s="663">
        <v>2214.85</v>
      </c>
      <c r="M2438" s="663">
        <v>4429.7</v>
      </c>
      <c r="N2438" s="662">
        <v>2</v>
      </c>
      <c r="O2438" s="745">
        <v>1.5</v>
      </c>
      <c r="P2438" s="663">
        <v>2214.85</v>
      </c>
      <c r="Q2438" s="678">
        <v>0.5</v>
      </c>
      <c r="R2438" s="662">
        <v>1</v>
      </c>
      <c r="S2438" s="678">
        <v>0.5</v>
      </c>
      <c r="T2438" s="745">
        <v>0.5</v>
      </c>
      <c r="U2438" s="701">
        <v>0.33333333333333331</v>
      </c>
    </row>
    <row r="2439" spans="1:21" ht="14.4" customHeight="1" x14ac:dyDescent="0.3">
      <c r="A2439" s="661">
        <v>32</v>
      </c>
      <c r="B2439" s="662" t="s">
        <v>592</v>
      </c>
      <c r="C2439" s="662" t="s">
        <v>5111</v>
      </c>
      <c r="D2439" s="743" t="s">
        <v>7938</v>
      </c>
      <c r="E2439" s="744" t="s">
        <v>5127</v>
      </c>
      <c r="F2439" s="662" t="s">
        <v>5106</v>
      </c>
      <c r="G2439" s="662" t="s">
        <v>5249</v>
      </c>
      <c r="H2439" s="662" t="s">
        <v>593</v>
      </c>
      <c r="I2439" s="662" t="s">
        <v>5250</v>
      </c>
      <c r="J2439" s="662" t="s">
        <v>5251</v>
      </c>
      <c r="K2439" s="662"/>
      <c r="L2439" s="663">
        <v>0</v>
      </c>
      <c r="M2439" s="663">
        <v>0</v>
      </c>
      <c r="N2439" s="662">
        <v>22</v>
      </c>
      <c r="O2439" s="745">
        <v>4</v>
      </c>
      <c r="P2439" s="663">
        <v>0</v>
      </c>
      <c r="Q2439" s="678"/>
      <c r="R2439" s="662">
        <v>19</v>
      </c>
      <c r="S2439" s="678">
        <v>0.86363636363636365</v>
      </c>
      <c r="T2439" s="745">
        <v>3</v>
      </c>
      <c r="U2439" s="701">
        <v>0.75</v>
      </c>
    </row>
    <row r="2440" spans="1:21" ht="14.4" customHeight="1" x14ac:dyDescent="0.3">
      <c r="A2440" s="661">
        <v>32</v>
      </c>
      <c r="B2440" s="662" t="s">
        <v>592</v>
      </c>
      <c r="C2440" s="662" t="s">
        <v>5111</v>
      </c>
      <c r="D2440" s="743" t="s">
        <v>7938</v>
      </c>
      <c r="E2440" s="744" t="s">
        <v>5127</v>
      </c>
      <c r="F2440" s="662" t="s">
        <v>5106</v>
      </c>
      <c r="G2440" s="662" t="s">
        <v>5249</v>
      </c>
      <c r="H2440" s="662" t="s">
        <v>593</v>
      </c>
      <c r="I2440" s="662" t="s">
        <v>6574</v>
      </c>
      <c r="J2440" s="662" t="s">
        <v>5251</v>
      </c>
      <c r="K2440" s="662"/>
      <c r="L2440" s="663">
        <v>0</v>
      </c>
      <c r="M2440" s="663">
        <v>0</v>
      </c>
      <c r="N2440" s="662">
        <v>1</v>
      </c>
      <c r="O2440" s="745">
        <v>0.5</v>
      </c>
      <c r="P2440" s="663">
        <v>0</v>
      </c>
      <c r="Q2440" s="678"/>
      <c r="R2440" s="662">
        <v>1</v>
      </c>
      <c r="S2440" s="678">
        <v>1</v>
      </c>
      <c r="T2440" s="745">
        <v>0.5</v>
      </c>
      <c r="U2440" s="701">
        <v>1</v>
      </c>
    </row>
    <row r="2441" spans="1:21" ht="14.4" customHeight="1" x14ac:dyDescent="0.3">
      <c r="A2441" s="661">
        <v>32</v>
      </c>
      <c r="B2441" s="662" t="s">
        <v>592</v>
      </c>
      <c r="C2441" s="662" t="s">
        <v>5111</v>
      </c>
      <c r="D2441" s="743" t="s">
        <v>7938</v>
      </c>
      <c r="E2441" s="744" t="s">
        <v>5127</v>
      </c>
      <c r="F2441" s="662" t="s">
        <v>5106</v>
      </c>
      <c r="G2441" s="662" t="s">
        <v>5847</v>
      </c>
      <c r="H2441" s="662" t="s">
        <v>593</v>
      </c>
      <c r="I2441" s="662" t="s">
        <v>2918</v>
      </c>
      <c r="J2441" s="662" t="s">
        <v>2919</v>
      </c>
      <c r="K2441" s="662" t="s">
        <v>5848</v>
      </c>
      <c r="L2441" s="663">
        <v>48.09</v>
      </c>
      <c r="M2441" s="663">
        <v>96.18</v>
      </c>
      <c r="N2441" s="662">
        <v>2</v>
      </c>
      <c r="O2441" s="745">
        <v>0.5</v>
      </c>
      <c r="P2441" s="663">
        <v>96.18</v>
      </c>
      <c r="Q2441" s="678">
        <v>1</v>
      </c>
      <c r="R2441" s="662">
        <v>2</v>
      </c>
      <c r="S2441" s="678">
        <v>1</v>
      </c>
      <c r="T2441" s="745">
        <v>0.5</v>
      </c>
      <c r="U2441" s="701">
        <v>1</v>
      </c>
    </row>
    <row r="2442" spans="1:21" ht="14.4" customHeight="1" x14ac:dyDescent="0.3">
      <c r="A2442" s="661">
        <v>32</v>
      </c>
      <c r="B2442" s="662" t="s">
        <v>592</v>
      </c>
      <c r="C2442" s="662" t="s">
        <v>5111</v>
      </c>
      <c r="D2442" s="743" t="s">
        <v>7938</v>
      </c>
      <c r="E2442" s="744" t="s">
        <v>5127</v>
      </c>
      <c r="F2442" s="662" t="s">
        <v>5106</v>
      </c>
      <c r="G2442" s="662" t="s">
        <v>5847</v>
      </c>
      <c r="H2442" s="662" t="s">
        <v>593</v>
      </c>
      <c r="I2442" s="662" t="s">
        <v>3011</v>
      </c>
      <c r="J2442" s="662" t="s">
        <v>3012</v>
      </c>
      <c r="K2442" s="662" t="s">
        <v>6330</v>
      </c>
      <c r="L2442" s="663">
        <v>89.91</v>
      </c>
      <c r="M2442" s="663">
        <v>89.91</v>
      </c>
      <c r="N2442" s="662">
        <v>1</v>
      </c>
      <c r="O2442" s="745">
        <v>0.5</v>
      </c>
      <c r="P2442" s="663">
        <v>89.91</v>
      </c>
      <c r="Q2442" s="678">
        <v>1</v>
      </c>
      <c r="R2442" s="662">
        <v>1</v>
      </c>
      <c r="S2442" s="678">
        <v>1</v>
      </c>
      <c r="T2442" s="745">
        <v>0.5</v>
      </c>
      <c r="U2442" s="701">
        <v>1</v>
      </c>
    </row>
    <row r="2443" spans="1:21" ht="14.4" customHeight="1" x14ac:dyDescent="0.3">
      <c r="A2443" s="661">
        <v>32</v>
      </c>
      <c r="B2443" s="662" t="s">
        <v>592</v>
      </c>
      <c r="C2443" s="662" t="s">
        <v>5111</v>
      </c>
      <c r="D2443" s="743" t="s">
        <v>7938</v>
      </c>
      <c r="E2443" s="744" t="s">
        <v>5127</v>
      </c>
      <c r="F2443" s="662" t="s">
        <v>5106</v>
      </c>
      <c r="G2443" s="662" t="s">
        <v>5849</v>
      </c>
      <c r="H2443" s="662" t="s">
        <v>593</v>
      </c>
      <c r="I2443" s="662" t="s">
        <v>1237</v>
      </c>
      <c r="J2443" s="662" t="s">
        <v>1238</v>
      </c>
      <c r="K2443" s="662" t="s">
        <v>5850</v>
      </c>
      <c r="L2443" s="663">
        <v>0</v>
      </c>
      <c r="M2443" s="663">
        <v>0</v>
      </c>
      <c r="N2443" s="662">
        <v>4</v>
      </c>
      <c r="O2443" s="745">
        <v>1</v>
      </c>
      <c r="P2443" s="663">
        <v>0</v>
      </c>
      <c r="Q2443" s="678"/>
      <c r="R2443" s="662">
        <v>4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32</v>
      </c>
      <c r="B2444" s="662" t="s">
        <v>592</v>
      </c>
      <c r="C2444" s="662" t="s">
        <v>5111</v>
      </c>
      <c r="D2444" s="743" t="s">
        <v>7938</v>
      </c>
      <c r="E2444" s="744" t="s">
        <v>5127</v>
      </c>
      <c r="F2444" s="662" t="s">
        <v>5106</v>
      </c>
      <c r="G2444" s="662" t="s">
        <v>5641</v>
      </c>
      <c r="H2444" s="662" t="s">
        <v>593</v>
      </c>
      <c r="I2444" s="662" t="s">
        <v>5646</v>
      </c>
      <c r="J2444" s="662" t="s">
        <v>5647</v>
      </c>
      <c r="K2444" s="662" t="s">
        <v>5609</v>
      </c>
      <c r="L2444" s="663">
        <v>0</v>
      </c>
      <c r="M2444" s="663">
        <v>0</v>
      </c>
      <c r="N2444" s="662">
        <v>3</v>
      </c>
      <c r="O2444" s="745">
        <v>0.5</v>
      </c>
      <c r="P2444" s="663"/>
      <c r="Q2444" s="678"/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32</v>
      </c>
      <c r="B2445" s="662" t="s">
        <v>592</v>
      </c>
      <c r="C2445" s="662" t="s">
        <v>5111</v>
      </c>
      <c r="D2445" s="743" t="s">
        <v>7938</v>
      </c>
      <c r="E2445" s="744" t="s">
        <v>5127</v>
      </c>
      <c r="F2445" s="662" t="s">
        <v>5106</v>
      </c>
      <c r="G2445" s="662" t="s">
        <v>5641</v>
      </c>
      <c r="H2445" s="662" t="s">
        <v>593</v>
      </c>
      <c r="I2445" s="662" t="s">
        <v>786</v>
      </c>
      <c r="J2445" s="662" t="s">
        <v>5647</v>
      </c>
      <c r="K2445" s="662" t="s">
        <v>5609</v>
      </c>
      <c r="L2445" s="663">
        <v>95.57</v>
      </c>
      <c r="M2445" s="663">
        <v>286.70999999999998</v>
      </c>
      <c r="N2445" s="662">
        <v>3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32</v>
      </c>
      <c r="B2446" s="662" t="s">
        <v>592</v>
      </c>
      <c r="C2446" s="662" t="s">
        <v>5111</v>
      </c>
      <c r="D2446" s="743" t="s">
        <v>7938</v>
      </c>
      <c r="E2446" s="744" t="s">
        <v>5127</v>
      </c>
      <c r="F2446" s="662" t="s">
        <v>5106</v>
      </c>
      <c r="G2446" s="662" t="s">
        <v>5262</v>
      </c>
      <c r="H2446" s="662" t="s">
        <v>593</v>
      </c>
      <c r="I2446" s="662" t="s">
        <v>2941</v>
      </c>
      <c r="J2446" s="662" t="s">
        <v>2942</v>
      </c>
      <c r="K2446" s="662" t="s">
        <v>2911</v>
      </c>
      <c r="L2446" s="663">
        <v>111.72</v>
      </c>
      <c r="M2446" s="663">
        <v>446.88</v>
      </c>
      <c r="N2446" s="662">
        <v>4</v>
      </c>
      <c r="O2446" s="745">
        <v>1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32</v>
      </c>
      <c r="B2447" s="662" t="s">
        <v>592</v>
      </c>
      <c r="C2447" s="662" t="s">
        <v>5111</v>
      </c>
      <c r="D2447" s="743" t="s">
        <v>7938</v>
      </c>
      <c r="E2447" s="744" t="s">
        <v>5127</v>
      </c>
      <c r="F2447" s="662" t="s">
        <v>5106</v>
      </c>
      <c r="G2447" s="662" t="s">
        <v>5262</v>
      </c>
      <c r="H2447" s="662" t="s">
        <v>593</v>
      </c>
      <c r="I2447" s="662" t="s">
        <v>2941</v>
      </c>
      <c r="J2447" s="662" t="s">
        <v>2942</v>
      </c>
      <c r="K2447" s="662" t="s">
        <v>2911</v>
      </c>
      <c r="L2447" s="663">
        <v>98.75</v>
      </c>
      <c r="M2447" s="663">
        <v>197.5</v>
      </c>
      <c r="N2447" s="662">
        <v>2</v>
      </c>
      <c r="O2447" s="745">
        <v>1.5</v>
      </c>
      <c r="P2447" s="663">
        <v>197.5</v>
      </c>
      <c r="Q2447" s="678">
        <v>1</v>
      </c>
      <c r="R2447" s="662">
        <v>2</v>
      </c>
      <c r="S2447" s="678">
        <v>1</v>
      </c>
      <c r="T2447" s="745">
        <v>1.5</v>
      </c>
      <c r="U2447" s="701">
        <v>1</v>
      </c>
    </row>
    <row r="2448" spans="1:21" ht="14.4" customHeight="1" x14ac:dyDescent="0.3">
      <c r="A2448" s="661">
        <v>32</v>
      </c>
      <c r="B2448" s="662" t="s">
        <v>592</v>
      </c>
      <c r="C2448" s="662" t="s">
        <v>5111</v>
      </c>
      <c r="D2448" s="743" t="s">
        <v>7938</v>
      </c>
      <c r="E2448" s="744" t="s">
        <v>5127</v>
      </c>
      <c r="F2448" s="662" t="s">
        <v>5106</v>
      </c>
      <c r="G2448" s="662" t="s">
        <v>5262</v>
      </c>
      <c r="H2448" s="662" t="s">
        <v>593</v>
      </c>
      <c r="I2448" s="662" t="s">
        <v>5857</v>
      </c>
      <c r="J2448" s="662" t="s">
        <v>2942</v>
      </c>
      <c r="K2448" s="662" t="s">
        <v>5858</v>
      </c>
      <c r="L2448" s="663">
        <v>0</v>
      </c>
      <c r="M2448" s="663">
        <v>0</v>
      </c>
      <c r="N2448" s="662">
        <v>10</v>
      </c>
      <c r="O2448" s="745">
        <v>3.5</v>
      </c>
      <c r="P2448" s="663">
        <v>0</v>
      </c>
      <c r="Q2448" s="678"/>
      <c r="R2448" s="662">
        <v>10</v>
      </c>
      <c r="S2448" s="678">
        <v>1</v>
      </c>
      <c r="T2448" s="745">
        <v>3.5</v>
      </c>
      <c r="U2448" s="701">
        <v>1</v>
      </c>
    </row>
    <row r="2449" spans="1:21" ht="14.4" customHeight="1" x14ac:dyDescent="0.3">
      <c r="A2449" s="661">
        <v>32</v>
      </c>
      <c r="B2449" s="662" t="s">
        <v>592</v>
      </c>
      <c r="C2449" s="662" t="s">
        <v>5111</v>
      </c>
      <c r="D2449" s="743" t="s">
        <v>7938</v>
      </c>
      <c r="E2449" s="744" t="s">
        <v>5127</v>
      </c>
      <c r="F2449" s="662" t="s">
        <v>5106</v>
      </c>
      <c r="G2449" s="662" t="s">
        <v>5262</v>
      </c>
      <c r="H2449" s="662" t="s">
        <v>593</v>
      </c>
      <c r="I2449" s="662" t="s">
        <v>3048</v>
      </c>
      <c r="J2449" s="662" t="s">
        <v>2942</v>
      </c>
      <c r="K2449" s="662" t="s">
        <v>2911</v>
      </c>
      <c r="L2449" s="663">
        <v>98.75</v>
      </c>
      <c r="M2449" s="663">
        <v>296.25</v>
      </c>
      <c r="N2449" s="662">
        <v>3</v>
      </c>
      <c r="O2449" s="745">
        <v>1.5</v>
      </c>
      <c r="P2449" s="663">
        <v>98.75</v>
      </c>
      <c r="Q2449" s="678">
        <v>0.33333333333333331</v>
      </c>
      <c r="R2449" s="662">
        <v>1</v>
      </c>
      <c r="S2449" s="678">
        <v>0.33333333333333331</v>
      </c>
      <c r="T2449" s="745">
        <v>0.5</v>
      </c>
      <c r="U2449" s="701">
        <v>0.33333333333333331</v>
      </c>
    </row>
    <row r="2450" spans="1:21" ht="14.4" customHeight="1" x14ac:dyDescent="0.3">
      <c r="A2450" s="661">
        <v>32</v>
      </c>
      <c r="B2450" s="662" t="s">
        <v>592</v>
      </c>
      <c r="C2450" s="662" t="s">
        <v>5111</v>
      </c>
      <c r="D2450" s="743" t="s">
        <v>7938</v>
      </c>
      <c r="E2450" s="744" t="s">
        <v>5127</v>
      </c>
      <c r="F2450" s="662" t="s">
        <v>5106</v>
      </c>
      <c r="G2450" s="662" t="s">
        <v>5262</v>
      </c>
      <c r="H2450" s="662" t="s">
        <v>593</v>
      </c>
      <c r="I2450" s="662" t="s">
        <v>5267</v>
      </c>
      <c r="J2450" s="662" t="s">
        <v>2942</v>
      </c>
      <c r="K2450" s="662" t="s">
        <v>5268</v>
      </c>
      <c r="L2450" s="663">
        <v>0</v>
      </c>
      <c r="M2450" s="663">
        <v>0</v>
      </c>
      <c r="N2450" s="662">
        <v>1</v>
      </c>
      <c r="O2450" s="745">
        <v>0.5</v>
      </c>
      <c r="P2450" s="663">
        <v>0</v>
      </c>
      <c r="Q2450" s="678"/>
      <c r="R2450" s="662">
        <v>1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32</v>
      </c>
      <c r="B2451" s="662" t="s">
        <v>592</v>
      </c>
      <c r="C2451" s="662" t="s">
        <v>5111</v>
      </c>
      <c r="D2451" s="743" t="s">
        <v>7938</v>
      </c>
      <c r="E2451" s="744" t="s">
        <v>5127</v>
      </c>
      <c r="F2451" s="662" t="s">
        <v>5106</v>
      </c>
      <c r="G2451" s="662" t="s">
        <v>5862</v>
      </c>
      <c r="H2451" s="662" t="s">
        <v>2438</v>
      </c>
      <c r="I2451" s="662" t="s">
        <v>5863</v>
      </c>
      <c r="J2451" s="662" t="s">
        <v>5864</v>
      </c>
      <c r="K2451" s="662" t="s">
        <v>5865</v>
      </c>
      <c r="L2451" s="663">
        <v>186.87</v>
      </c>
      <c r="M2451" s="663">
        <v>373.74</v>
      </c>
      <c r="N2451" s="662">
        <v>2</v>
      </c>
      <c r="O2451" s="745">
        <v>0.5</v>
      </c>
      <c r="P2451" s="663">
        <v>373.74</v>
      </c>
      <c r="Q2451" s="678">
        <v>1</v>
      </c>
      <c r="R2451" s="662">
        <v>2</v>
      </c>
      <c r="S2451" s="678">
        <v>1</v>
      </c>
      <c r="T2451" s="745">
        <v>0.5</v>
      </c>
      <c r="U2451" s="701">
        <v>1</v>
      </c>
    </row>
    <row r="2452" spans="1:21" ht="14.4" customHeight="1" x14ac:dyDescent="0.3">
      <c r="A2452" s="661">
        <v>32</v>
      </c>
      <c r="B2452" s="662" t="s">
        <v>592</v>
      </c>
      <c r="C2452" s="662" t="s">
        <v>5111</v>
      </c>
      <c r="D2452" s="743" t="s">
        <v>7938</v>
      </c>
      <c r="E2452" s="744" t="s">
        <v>5127</v>
      </c>
      <c r="F2452" s="662" t="s">
        <v>5106</v>
      </c>
      <c r="G2452" s="662" t="s">
        <v>5862</v>
      </c>
      <c r="H2452" s="662" t="s">
        <v>593</v>
      </c>
      <c r="I2452" s="662" t="s">
        <v>6616</v>
      </c>
      <c r="J2452" s="662" t="s">
        <v>6617</v>
      </c>
      <c r="K2452" s="662" t="s">
        <v>6618</v>
      </c>
      <c r="L2452" s="663">
        <v>0</v>
      </c>
      <c r="M2452" s="663">
        <v>0</v>
      </c>
      <c r="N2452" s="662">
        <v>1</v>
      </c>
      <c r="O2452" s="745">
        <v>0.5</v>
      </c>
      <c r="P2452" s="663"/>
      <c r="Q2452" s="678"/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32</v>
      </c>
      <c r="B2453" s="662" t="s">
        <v>592</v>
      </c>
      <c r="C2453" s="662" t="s">
        <v>5111</v>
      </c>
      <c r="D2453" s="743" t="s">
        <v>7938</v>
      </c>
      <c r="E2453" s="744" t="s">
        <v>5127</v>
      </c>
      <c r="F2453" s="662" t="s">
        <v>5106</v>
      </c>
      <c r="G2453" s="662" t="s">
        <v>6128</v>
      </c>
      <c r="H2453" s="662" t="s">
        <v>593</v>
      </c>
      <c r="I2453" s="662" t="s">
        <v>1749</v>
      </c>
      <c r="J2453" s="662" t="s">
        <v>1750</v>
      </c>
      <c r="K2453" s="662" t="s">
        <v>6619</v>
      </c>
      <c r="L2453" s="663">
        <v>0</v>
      </c>
      <c r="M2453" s="663">
        <v>0</v>
      </c>
      <c r="N2453" s="662">
        <v>3</v>
      </c>
      <c r="O2453" s="745">
        <v>2</v>
      </c>
      <c r="P2453" s="663">
        <v>0</v>
      </c>
      <c r="Q2453" s="678"/>
      <c r="R2453" s="662">
        <v>2</v>
      </c>
      <c r="S2453" s="678">
        <v>0.66666666666666663</v>
      </c>
      <c r="T2453" s="745">
        <v>1</v>
      </c>
      <c r="U2453" s="701">
        <v>0.5</v>
      </c>
    </row>
    <row r="2454" spans="1:21" ht="14.4" customHeight="1" x14ac:dyDescent="0.3">
      <c r="A2454" s="661">
        <v>32</v>
      </c>
      <c r="B2454" s="662" t="s">
        <v>592</v>
      </c>
      <c r="C2454" s="662" t="s">
        <v>5111</v>
      </c>
      <c r="D2454" s="743" t="s">
        <v>7938</v>
      </c>
      <c r="E2454" s="744" t="s">
        <v>5127</v>
      </c>
      <c r="F2454" s="662" t="s">
        <v>5106</v>
      </c>
      <c r="G2454" s="662" t="s">
        <v>6128</v>
      </c>
      <c r="H2454" s="662" t="s">
        <v>593</v>
      </c>
      <c r="I2454" s="662" t="s">
        <v>6133</v>
      </c>
      <c r="J2454" s="662" t="s">
        <v>3164</v>
      </c>
      <c r="K2454" s="662" t="s">
        <v>6134</v>
      </c>
      <c r="L2454" s="663">
        <v>0</v>
      </c>
      <c r="M2454" s="663">
        <v>0</v>
      </c>
      <c r="N2454" s="662">
        <v>1</v>
      </c>
      <c r="O2454" s="745">
        <v>1</v>
      </c>
      <c r="P2454" s="663">
        <v>0</v>
      </c>
      <c r="Q2454" s="678"/>
      <c r="R2454" s="662">
        <v>1</v>
      </c>
      <c r="S2454" s="678">
        <v>1</v>
      </c>
      <c r="T2454" s="745">
        <v>1</v>
      </c>
      <c r="U2454" s="701">
        <v>1</v>
      </c>
    </row>
    <row r="2455" spans="1:21" ht="14.4" customHeight="1" x14ac:dyDescent="0.3">
      <c r="A2455" s="661">
        <v>32</v>
      </c>
      <c r="B2455" s="662" t="s">
        <v>592</v>
      </c>
      <c r="C2455" s="662" t="s">
        <v>5111</v>
      </c>
      <c r="D2455" s="743" t="s">
        <v>7938</v>
      </c>
      <c r="E2455" s="744" t="s">
        <v>5127</v>
      </c>
      <c r="F2455" s="662" t="s">
        <v>5106</v>
      </c>
      <c r="G2455" s="662" t="s">
        <v>5358</v>
      </c>
      <c r="H2455" s="662" t="s">
        <v>593</v>
      </c>
      <c r="I2455" s="662" t="s">
        <v>917</v>
      </c>
      <c r="J2455" s="662" t="s">
        <v>5359</v>
      </c>
      <c r="K2455" s="662" t="s">
        <v>5360</v>
      </c>
      <c r="L2455" s="663">
        <v>73.989999999999995</v>
      </c>
      <c r="M2455" s="663">
        <v>443.93999999999994</v>
      </c>
      <c r="N2455" s="662">
        <v>6</v>
      </c>
      <c r="O2455" s="745">
        <v>2</v>
      </c>
      <c r="P2455" s="663">
        <v>147.97999999999999</v>
      </c>
      <c r="Q2455" s="678">
        <v>0.33333333333333337</v>
      </c>
      <c r="R2455" s="662">
        <v>2</v>
      </c>
      <c r="S2455" s="678">
        <v>0.33333333333333331</v>
      </c>
      <c r="T2455" s="745">
        <v>0.5</v>
      </c>
      <c r="U2455" s="701">
        <v>0.25</v>
      </c>
    </row>
    <row r="2456" spans="1:21" ht="14.4" customHeight="1" x14ac:dyDescent="0.3">
      <c r="A2456" s="661">
        <v>32</v>
      </c>
      <c r="B2456" s="662" t="s">
        <v>592</v>
      </c>
      <c r="C2456" s="662" t="s">
        <v>5111</v>
      </c>
      <c r="D2456" s="743" t="s">
        <v>7938</v>
      </c>
      <c r="E2456" s="744" t="s">
        <v>5127</v>
      </c>
      <c r="F2456" s="662" t="s">
        <v>5106</v>
      </c>
      <c r="G2456" s="662" t="s">
        <v>5358</v>
      </c>
      <c r="H2456" s="662" t="s">
        <v>593</v>
      </c>
      <c r="I2456" s="662" t="s">
        <v>6135</v>
      </c>
      <c r="J2456" s="662" t="s">
        <v>5359</v>
      </c>
      <c r="K2456" s="662" t="s">
        <v>5360</v>
      </c>
      <c r="L2456" s="663">
        <v>0</v>
      </c>
      <c r="M2456" s="663">
        <v>0</v>
      </c>
      <c r="N2456" s="662">
        <v>2</v>
      </c>
      <c r="O2456" s="745">
        <v>0.5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32</v>
      </c>
      <c r="B2457" s="662" t="s">
        <v>592</v>
      </c>
      <c r="C2457" s="662" t="s">
        <v>5111</v>
      </c>
      <c r="D2457" s="743" t="s">
        <v>7938</v>
      </c>
      <c r="E2457" s="744" t="s">
        <v>5127</v>
      </c>
      <c r="F2457" s="662" t="s">
        <v>5106</v>
      </c>
      <c r="G2457" s="662" t="s">
        <v>5866</v>
      </c>
      <c r="H2457" s="662" t="s">
        <v>593</v>
      </c>
      <c r="I2457" s="662" t="s">
        <v>1811</v>
      </c>
      <c r="J2457" s="662" t="s">
        <v>1812</v>
      </c>
      <c r="K2457" s="662" t="s">
        <v>5867</v>
      </c>
      <c r="L2457" s="663">
        <v>0</v>
      </c>
      <c r="M2457" s="663">
        <v>0</v>
      </c>
      <c r="N2457" s="662">
        <v>1</v>
      </c>
      <c r="O2457" s="745">
        <v>0.5</v>
      </c>
      <c r="P2457" s="663"/>
      <c r="Q2457" s="678"/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32</v>
      </c>
      <c r="B2458" s="662" t="s">
        <v>592</v>
      </c>
      <c r="C2458" s="662" t="s">
        <v>5111</v>
      </c>
      <c r="D2458" s="743" t="s">
        <v>7938</v>
      </c>
      <c r="E2458" s="744" t="s">
        <v>5127</v>
      </c>
      <c r="F2458" s="662" t="s">
        <v>5106</v>
      </c>
      <c r="G2458" s="662" t="s">
        <v>5868</v>
      </c>
      <c r="H2458" s="662" t="s">
        <v>593</v>
      </c>
      <c r="I2458" s="662" t="s">
        <v>2922</v>
      </c>
      <c r="J2458" s="662" t="s">
        <v>2923</v>
      </c>
      <c r="K2458" s="662" t="s">
        <v>5869</v>
      </c>
      <c r="L2458" s="663">
        <v>36.97</v>
      </c>
      <c r="M2458" s="663">
        <v>73.94</v>
      </c>
      <c r="N2458" s="662">
        <v>2</v>
      </c>
      <c r="O2458" s="745">
        <v>0.5</v>
      </c>
      <c r="P2458" s="663">
        <v>73.94</v>
      </c>
      <c r="Q2458" s="678">
        <v>1</v>
      </c>
      <c r="R2458" s="662">
        <v>2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32</v>
      </c>
      <c r="B2459" s="662" t="s">
        <v>592</v>
      </c>
      <c r="C2459" s="662" t="s">
        <v>5111</v>
      </c>
      <c r="D2459" s="743" t="s">
        <v>7938</v>
      </c>
      <c r="E2459" s="744" t="s">
        <v>5127</v>
      </c>
      <c r="F2459" s="662" t="s">
        <v>5106</v>
      </c>
      <c r="G2459" s="662" t="s">
        <v>5394</v>
      </c>
      <c r="H2459" s="662" t="s">
        <v>593</v>
      </c>
      <c r="I2459" s="662" t="s">
        <v>5650</v>
      </c>
      <c r="J2459" s="662" t="s">
        <v>5396</v>
      </c>
      <c r="K2459" s="662" t="s">
        <v>2452</v>
      </c>
      <c r="L2459" s="663">
        <v>0</v>
      </c>
      <c r="M2459" s="663">
        <v>0</v>
      </c>
      <c r="N2459" s="662">
        <v>7</v>
      </c>
      <c r="O2459" s="745">
        <v>2.5</v>
      </c>
      <c r="P2459" s="663">
        <v>0</v>
      </c>
      <c r="Q2459" s="678"/>
      <c r="R2459" s="662">
        <v>7</v>
      </c>
      <c r="S2459" s="678">
        <v>1</v>
      </c>
      <c r="T2459" s="745">
        <v>2.5</v>
      </c>
      <c r="U2459" s="701">
        <v>1</v>
      </c>
    </row>
    <row r="2460" spans="1:21" ht="14.4" customHeight="1" x14ac:dyDescent="0.3">
      <c r="A2460" s="661">
        <v>32</v>
      </c>
      <c r="B2460" s="662" t="s">
        <v>592</v>
      </c>
      <c r="C2460" s="662" t="s">
        <v>5111</v>
      </c>
      <c r="D2460" s="743" t="s">
        <v>7938</v>
      </c>
      <c r="E2460" s="744" t="s">
        <v>5127</v>
      </c>
      <c r="F2460" s="662" t="s">
        <v>5106</v>
      </c>
      <c r="G2460" s="662" t="s">
        <v>5394</v>
      </c>
      <c r="H2460" s="662" t="s">
        <v>593</v>
      </c>
      <c r="I2460" s="662" t="s">
        <v>3585</v>
      </c>
      <c r="J2460" s="662" t="s">
        <v>1178</v>
      </c>
      <c r="K2460" s="662" t="s">
        <v>3586</v>
      </c>
      <c r="L2460" s="663">
        <v>52.75</v>
      </c>
      <c r="M2460" s="663">
        <v>316.5</v>
      </c>
      <c r="N2460" s="662">
        <v>6</v>
      </c>
      <c r="O2460" s="745">
        <v>4</v>
      </c>
      <c r="P2460" s="663">
        <v>158.25</v>
      </c>
      <c r="Q2460" s="678">
        <v>0.5</v>
      </c>
      <c r="R2460" s="662">
        <v>3</v>
      </c>
      <c r="S2460" s="678">
        <v>0.5</v>
      </c>
      <c r="T2460" s="745">
        <v>1.5</v>
      </c>
      <c r="U2460" s="701">
        <v>0.375</v>
      </c>
    </row>
    <row r="2461" spans="1:21" ht="14.4" customHeight="1" x14ac:dyDescent="0.3">
      <c r="A2461" s="661">
        <v>32</v>
      </c>
      <c r="B2461" s="662" t="s">
        <v>592</v>
      </c>
      <c r="C2461" s="662" t="s">
        <v>5111</v>
      </c>
      <c r="D2461" s="743" t="s">
        <v>7938</v>
      </c>
      <c r="E2461" s="744" t="s">
        <v>5127</v>
      </c>
      <c r="F2461" s="662" t="s">
        <v>5106</v>
      </c>
      <c r="G2461" s="662" t="s">
        <v>5394</v>
      </c>
      <c r="H2461" s="662" t="s">
        <v>593</v>
      </c>
      <c r="I2461" s="662" t="s">
        <v>5395</v>
      </c>
      <c r="J2461" s="662" t="s">
        <v>5396</v>
      </c>
      <c r="K2461" s="662" t="s">
        <v>5397</v>
      </c>
      <c r="L2461" s="663">
        <v>0</v>
      </c>
      <c r="M2461" s="663">
        <v>0</v>
      </c>
      <c r="N2461" s="662">
        <v>30</v>
      </c>
      <c r="O2461" s="745">
        <v>21</v>
      </c>
      <c r="P2461" s="663">
        <v>0</v>
      </c>
      <c r="Q2461" s="678"/>
      <c r="R2461" s="662">
        <v>21</v>
      </c>
      <c r="S2461" s="678">
        <v>0.7</v>
      </c>
      <c r="T2461" s="745">
        <v>14</v>
      </c>
      <c r="U2461" s="701">
        <v>0.66666666666666663</v>
      </c>
    </row>
    <row r="2462" spans="1:21" ht="14.4" customHeight="1" x14ac:dyDescent="0.3">
      <c r="A2462" s="661">
        <v>32</v>
      </c>
      <c r="B2462" s="662" t="s">
        <v>592</v>
      </c>
      <c r="C2462" s="662" t="s">
        <v>5111</v>
      </c>
      <c r="D2462" s="743" t="s">
        <v>7938</v>
      </c>
      <c r="E2462" s="744" t="s">
        <v>5127</v>
      </c>
      <c r="F2462" s="662" t="s">
        <v>5106</v>
      </c>
      <c r="G2462" s="662" t="s">
        <v>5394</v>
      </c>
      <c r="H2462" s="662" t="s">
        <v>593</v>
      </c>
      <c r="I2462" s="662" t="s">
        <v>5395</v>
      </c>
      <c r="J2462" s="662" t="s">
        <v>5396</v>
      </c>
      <c r="K2462" s="662" t="s">
        <v>5397</v>
      </c>
      <c r="L2462" s="663">
        <v>29.54</v>
      </c>
      <c r="M2462" s="663">
        <v>531.72</v>
      </c>
      <c r="N2462" s="662">
        <v>18</v>
      </c>
      <c r="O2462" s="745">
        <v>10</v>
      </c>
      <c r="P2462" s="663">
        <v>265.86</v>
      </c>
      <c r="Q2462" s="678">
        <v>0.5</v>
      </c>
      <c r="R2462" s="662">
        <v>9</v>
      </c>
      <c r="S2462" s="678">
        <v>0.5</v>
      </c>
      <c r="T2462" s="745">
        <v>5.5</v>
      </c>
      <c r="U2462" s="701">
        <v>0.55000000000000004</v>
      </c>
    </row>
    <row r="2463" spans="1:21" ht="14.4" customHeight="1" x14ac:dyDescent="0.3">
      <c r="A2463" s="661">
        <v>32</v>
      </c>
      <c r="B2463" s="662" t="s">
        <v>592</v>
      </c>
      <c r="C2463" s="662" t="s">
        <v>5111</v>
      </c>
      <c r="D2463" s="743" t="s">
        <v>7938</v>
      </c>
      <c r="E2463" s="744" t="s">
        <v>5127</v>
      </c>
      <c r="F2463" s="662" t="s">
        <v>5106</v>
      </c>
      <c r="G2463" s="662" t="s">
        <v>5394</v>
      </c>
      <c r="H2463" s="662" t="s">
        <v>593</v>
      </c>
      <c r="I2463" s="662" t="s">
        <v>6620</v>
      </c>
      <c r="J2463" s="662" t="s">
        <v>5754</v>
      </c>
      <c r="K2463" s="662" t="s">
        <v>6621</v>
      </c>
      <c r="L2463" s="663">
        <v>52.75</v>
      </c>
      <c r="M2463" s="663">
        <v>52.75</v>
      </c>
      <c r="N2463" s="662">
        <v>1</v>
      </c>
      <c r="O2463" s="745">
        <v>1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32</v>
      </c>
      <c r="B2464" s="662" t="s">
        <v>592</v>
      </c>
      <c r="C2464" s="662" t="s">
        <v>5111</v>
      </c>
      <c r="D2464" s="743" t="s">
        <v>7938</v>
      </c>
      <c r="E2464" s="744" t="s">
        <v>5127</v>
      </c>
      <c r="F2464" s="662" t="s">
        <v>5106</v>
      </c>
      <c r="G2464" s="662" t="s">
        <v>5882</v>
      </c>
      <c r="H2464" s="662" t="s">
        <v>593</v>
      </c>
      <c r="I2464" s="662" t="s">
        <v>6622</v>
      </c>
      <c r="J2464" s="662" t="s">
        <v>5884</v>
      </c>
      <c r="K2464" s="662" t="s">
        <v>6623</v>
      </c>
      <c r="L2464" s="663">
        <v>0</v>
      </c>
      <c r="M2464" s="663">
        <v>0</v>
      </c>
      <c r="N2464" s="662">
        <v>4</v>
      </c>
      <c r="O2464" s="745">
        <v>3.5</v>
      </c>
      <c r="P2464" s="663">
        <v>0</v>
      </c>
      <c r="Q2464" s="678"/>
      <c r="R2464" s="662">
        <v>4</v>
      </c>
      <c r="S2464" s="678">
        <v>1</v>
      </c>
      <c r="T2464" s="745">
        <v>3.5</v>
      </c>
      <c r="U2464" s="701">
        <v>1</v>
      </c>
    </row>
    <row r="2465" spans="1:21" ht="14.4" customHeight="1" x14ac:dyDescent="0.3">
      <c r="A2465" s="661">
        <v>32</v>
      </c>
      <c r="B2465" s="662" t="s">
        <v>592</v>
      </c>
      <c r="C2465" s="662" t="s">
        <v>5111</v>
      </c>
      <c r="D2465" s="743" t="s">
        <v>7938</v>
      </c>
      <c r="E2465" s="744" t="s">
        <v>5127</v>
      </c>
      <c r="F2465" s="662" t="s">
        <v>5106</v>
      </c>
      <c r="G2465" s="662" t="s">
        <v>5882</v>
      </c>
      <c r="H2465" s="662" t="s">
        <v>593</v>
      </c>
      <c r="I2465" s="662" t="s">
        <v>6624</v>
      </c>
      <c r="J2465" s="662" t="s">
        <v>6625</v>
      </c>
      <c r="K2465" s="662" t="s">
        <v>6623</v>
      </c>
      <c r="L2465" s="663">
        <v>0</v>
      </c>
      <c r="M2465" s="663">
        <v>0</v>
      </c>
      <c r="N2465" s="662">
        <v>4</v>
      </c>
      <c r="O2465" s="745">
        <v>2.5</v>
      </c>
      <c r="P2465" s="663">
        <v>0</v>
      </c>
      <c r="Q2465" s="678"/>
      <c r="R2465" s="662">
        <v>2</v>
      </c>
      <c r="S2465" s="678">
        <v>0.5</v>
      </c>
      <c r="T2465" s="745">
        <v>1</v>
      </c>
      <c r="U2465" s="701">
        <v>0.4</v>
      </c>
    </row>
    <row r="2466" spans="1:21" ht="14.4" customHeight="1" x14ac:dyDescent="0.3">
      <c r="A2466" s="661">
        <v>32</v>
      </c>
      <c r="B2466" s="662" t="s">
        <v>592</v>
      </c>
      <c r="C2466" s="662" t="s">
        <v>5111</v>
      </c>
      <c r="D2466" s="743" t="s">
        <v>7938</v>
      </c>
      <c r="E2466" s="744" t="s">
        <v>5127</v>
      </c>
      <c r="F2466" s="662" t="s">
        <v>5106</v>
      </c>
      <c r="G2466" s="662" t="s">
        <v>5756</v>
      </c>
      <c r="H2466" s="662" t="s">
        <v>593</v>
      </c>
      <c r="I2466" s="662" t="s">
        <v>3923</v>
      </c>
      <c r="J2466" s="662" t="s">
        <v>5757</v>
      </c>
      <c r="K2466" s="662" t="s">
        <v>5758</v>
      </c>
      <c r="L2466" s="663">
        <v>5927.29</v>
      </c>
      <c r="M2466" s="663">
        <v>29636.449999999997</v>
      </c>
      <c r="N2466" s="662">
        <v>5</v>
      </c>
      <c r="O2466" s="745">
        <v>1.5</v>
      </c>
      <c r="P2466" s="663">
        <v>29636.449999999997</v>
      </c>
      <c r="Q2466" s="678">
        <v>1</v>
      </c>
      <c r="R2466" s="662">
        <v>5</v>
      </c>
      <c r="S2466" s="678">
        <v>1</v>
      </c>
      <c r="T2466" s="745">
        <v>1.5</v>
      </c>
      <c r="U2466" s="701">
        <v>1</v>
      </c>
    </row>
    <row r="2467" spans="1:21" ht="14.4" customHeight="1" x14ac:dyDescent="0.3">
      <c r="A2467" s="661">
        <v>32</v>
      </c>
      <c r="B2467" s="662" t="s">
        <v>592</v>
      </c>
      <c r="C2467" s="662" t="s">
        <v>5111</v>
      </c>
      <c r="D2467" s="743" t="s">
        <v>7938</v>
      </c>
      <c r="E2467" s="744" t="s">
        <v>5127</v>
      </c>
      <c r="F2467" s="662" t="s">
        <v>5106</v>
      </c>
      <c r="G2467" s="662" t="s">
        <v>5756</v>
      </c>
      <c r="H2467" s="662" t="s">
        <v>593</v>
      </c>
      <c r="I2467" s="662" t="s">
        <v>3923</v>
      </c>
      <c r="J2467" s="662" t="s">
        <v>5757</v>
      </c>
      <c r="K2467" s="662" t="s">
        <v>5758</v>
      </c>
      <c r="L2467" s="663">
        <v>3161.19</v>
      </c>
      <c r="M2467" s="663">
        <v>15805.95</v>
      </c>
      <c r="N2467" s="662">
        <v>5</v>
      </c>
      <c r="O2467" s="745">
        <v>1</v>
      </c>
      <c r="P2467" s="663">
        <v>15805.95</v>
      </c>
      <c r="Q2467" s="678">
        <v>1</v>
      </c>
      <c r="R2467" s="662">
        <v>5</v>
      </c>
      <c r="S2467" s="678">
        <v>1</v>
      </c>
      <c r="T2467" s="745">
        <v>1</v>
      </c>
      <c r="U2467" s="701">
        <v>1</v>
      </c>
    </row>
    <row r="2468" spans="1:21" ht="14.4" customHeight="1" x14ac:dyDescent="0.3">
      <c r="A2468" s="661">
        <v>32</v>
      </c>
      <c r="B2468" s="662" t="s">
        <v>592</v>
      </c>
      <c r="C2468" s="662" t="s">
        <v>5111</v>
      </c>
      <c r="D2468" s="743" t="s">
        <v>7938</v>
      </c>
      <c r="E2468" s="744" t="s">
        <v>5127</v>
      </c>
      <c r="F2468" s="662" t="s">
        <v>5106</v>
      </c>
      <c r="G2468" s="662" t="s">
        <v>5756</v>
      </c>
      <c r="H2468" s="662" t="s">
        <v>593</v>
      </c>
      <c r="I2468" s="662" t="s">
        <v>6141</v>
      </c>
      <c r="J2468" s="662" t="s">
        <v>5757</v>
      </c>
      <c r="K2468" s="662" t="s">
        <v>5758</v>
      </c>
      <c r="L2468" s="663">
        <v>5927.29</v>
      </c>
      <c r="M2468" s="663">
        <v>35563.74</v>
      </c>
      <c r="N2468" s="662">
        <v>6</v>
      </c>
      <c r="O2468" s="745">
        <v>1.5</v>
      </c>
      <c r="P2468" s="663">
        <v>11854.58</v>
      </c>
      <c r="Q2468" s="678">
        <v>0.33333333333333337</v>
      </c>
      <c r="R2468" s="662">
        <v>2</v>
      </c>
      <c r="S2468" s="678">
        <v>0.33333333333333331</v>
      </c>
      <c r="T2468" s="745">
        <v>0.5</v>
      </c>
      <c r="U2468" s="701">
        <v>0.33333333333333331</v>
      </c>
    </row>
    <row r="2469" spans="1:21" ht="14.4" customHeight="1" x14ac:dyDescent="0.3">
      <c r="A2469" s="661">
        <v>32</v>
      </c>
      <c r="B2469" s="662" t="s">
        <v>592</v>
      </c>
      <c r="C2469" s="662" t="s">
        <v>5111</v>
      </c>
      <c r="D2469" s="743" t="s">
        <v>7938</v>
      </c>
      <c r="E2469" s="744" t="s">
        <v>5127</v>
      </c>
      <c r="F2469" s="662" t="s">
        <v>5106</v>
      </c>
      <c r="G2469" s="662" t="s">
        <v>5756</v>
      </c>
      <c r="H2469" s="662" t="s">
        <v>593</v>
      </c>
      <c r="I2469" s="662" t="s">
        <v>6141</v>
      </c>
      <c r="J2469" s="662" t="s">
        <v>5757</v>
      </c>
      <c r="K2469" s="662" t="s">
        <v>5758</v>
      </c>
      <c r="L2469" s="663">
        <v>3161.19</v>
      </c>
      <c r="M2469" s="663">
        <v>37934.28</v>
      </c>
      <c r="N2469" s="662">
        <v>12</v>
      </c>
      <c r="O2469" s="745">
        <v>3</v>
      </c>
      <c r="P2469" s="663">
        <v>22128.33</v>
      </c>
      <c r="Q2469" s="678">
        <v>0.58333333333333337</v>
      </c>
      <c r="R2469" s="662">
        <v>7</v>
      </c>
      <c r="S2469" s="678">
        <v>0.58333333333333337</v>
      </c>
      <c r="T2469" s="745">
        <v>2</v>
      </c>
      <c r="U2469" s="701">
        <v>0.66666666666666663</v>
      </c>
    </row>
    <row r="2470" spans="1:21" ht="14.4" customHeight="1" x14ac:dyDescent="0.3">
      <c r="A2470" s="661">
        <v>32</v>
      </c>
      <c r="B2470" s="662" t="s">
        <v>592</v>
      </c>
      <c r="C2470" s="662" t="s">
        <v>5111</v>
      </c>
      <c r="D2470" s="743" t="s">
        <v>7938</v>
      </c>
      <c r="E2470" s="744" t="s">
        <v>5127</v>
      </c>
      <c r="F2470" s="662" t="s">
        <v>5106</v>
      </c>
      <c r="G2470" s="662" t="s">
        <v>5756</v>
      </c>
      <c r="H2470" s="662" t="s">
        <v>593</v>
      </c>
      <c r="I2470" s="662" t="s">
        <v>5885</v>
      </c>
      <c r="J2470" s="662" t="s">
        <v>5757</v>
      </c>
      <c r="K2470" s="662" t="s">
        <v>5758</v>
      </c>
      <c r="L2470" s="663">
        <v>5927.29</v>
      </c>
      <c r="M2470" s="663">
        <v>165964.12</v>
      </c>
      <c r="N2470" s="662">
        <v>28</v>
      </c>
      <c r="O2470" s="745">
        <v>8</v>
      </c>
      <c r="P2470" s="663">
        <v>94836.64</v>
      </c>
      <c r="Q2470" s="678">
        <v>0.5714285714285714</v>
      </c>
      <c r="R2470" s="662">
        <v>16</v>
      </c>
      <c r="S2470" s="678">
        <v>0.5714285714285714</v>
      </c>
      <c r="T2470" s="745">
        <v>5</v>
      </c>
      <c r="U2470" s="701">
        <v>0.625</v>
      </c>
    </row>
    <row r="2471" spans="1:21" ht="14.4" customHeight="1" x14ac:dyDescent="0.3">
      <c r="A2471" s="661">
        <v>32</v>
      </c>
      <c r="B2471" s="662" t="s">
        <v>592</v>
      </c>
      <c r="C2471" s="662" t="s">
        <v>5111</v>
      </c>
      <c r="D2471" s="743" t="s">
        <v>7938</v>
      </c>
      <c r="E2471" s="744" t="s">
        <v>5127</v>
      </c>
      <c r="F2471" s="662" t="s">
        <v>5106</v>
      </c>
      <c r="G2471" s="662" t="s">
        <v>5756</v>
      </c>
      <c r="H2471" s="662" t="s">
        <v>593</v>
      </c>
      <c r="I2471" s="662" t="s">
        <v>5885</v>
      </c>
      <c r="J2471" s="662" t="s">
        <v>5757</v>
      </c>
      <c r="K2471" s="662" t="s">
        <v>5758</v>
      </c>
      <c r="L2471" s="663">
        <v>3161.19</v>
      </c>
      <c r="M2471" s="663">
        <v>37934.28</v>
      </c>
      <c r="N2471" s="662">
        <v>12</v>
      </c>
      <c r="O2471" s="745">
        <v>4.5</v>
      </c>
      <c r="P2471" s="663">
        <v>31611.9</v>
      </c>
      <c r="Q2471" s="678">
        <v>0.83333333333333337</v>
      </c>
      <c r="R2471" s="662">
        <v>10</v>
      </c>
      <c r="S2471" s="678">
        <v>0.83333333333333337</v>
      </c>
      <c r="T2471" s="745">
        <v>3.5</v>
      </c>
      <c r="U2471" s="701">
        <v>0.77777777777777779</v>
      </c>
    </row>
    <row r="2472" spans="1:21" ht="14.4" customHeight="1" x14ac:dyDescent="0.3">
      <c r="A2472" s="661">
        <v>32</v>
      </c>
      <c r="B2472" s="662" t="s">
        <v>592</v>
      </c>
      <c r="C2472" s="662" t="s">
        <v>5111</v>
      </c>
      <c r="D2472" s="743" t="s">
        <v>7938</v>
      </c>
      <c r="E2472" s="744" t="s">
        <v>5127</v>
      </c>
      <c r="F2472" s="662" t="s">
        <v>5106</v>
      </c>
      <c r="G2472" s="662" t="s">
        <v>5756</v>
      </c>
      <c r="H2472" s="662" t="s">
        <v>593</v>
      </c>
      <c r="I2472" s="662" t="s">
        <v>5886</v>
      </c>
      <c r="J2472" s="662" t="s">
        <v>5757</v>
      </c>
      <c r="K2472" s="662" t="s">
        <v>5758</v>
      </c>
      <c r="L2472" s="663">
        <v>5927.29</v>
      </c>
      <c r="M2472" s="663">
        <v>82982.06</v>
      </c>
      <c r="N2472" s="662">
        <v>14</v>
      </c>
      <c r="O2472" s="745">
        <v>4.5</v>
      </c>
      <c r="P2472" s="663">
        <v>41491.03</v>
      </c>
      <c r="Q2472" s="678">
        <v>0.5</v>
      </c>
      <c r="R2472" s="662">
        <v>7</v>
      </c>
      <c r="S2472" s="678">
        <v>0.5</v>
      </c>
      <c r="T2472" s="745">
        <v>2.5</v>
      </c>
      <c r="U2472" s="701">
        <v>0.55555555555555558</v>
      </c>
    </row>
    <row r="2473" spans="1:21" ht="14.4" customHeight="1" x14ac:dyDescent="0.3">
      <c r="A2473" s="661">
        <v>32</v>
      </c>
      <c r="B2473" s="662" t="s">
        <v>592</v>
      </c>
      <c r="C2473" s="662" t="s">
        <v>5111</v>
      </c>
      <c r="D2473" s="743" t="s">
        <v>7938</v>
      </c>
      <c r="E2473" s="744" t="s">
        <v>5127</v>
      </c>
      <c r="F2473" s="662" t="s">
        <v>5106</v>
      </c>
      <c r="G2473" s="662" t="s">
        <v>5756</v>
      </c>
      <c r="H2473" s="662" t="s">
        <v>593</v>
      </c>
      <c r="I2473" s="662" t="s">
        <v>5886</v>
      </c>
      <c r="J2473" s="662" t="s">
        <v>5757</v>
      </c>
      <c r="K2473" s="662" t="s">
        <v>5758</v>
      </c>
      <c r="L2473" s="663">
        <v>3161.19</v>
      </c>
      <c r="M2473" s="663">
        <v>25289.52</v>
      </c>
      <c r="N2473" s="662">
        <v>8</v>
      </c>
      <c r="O2473" s="745">
        <v>2.5</v>
      </c>
      <c r="P2473" s="663">
        <v>15805.95</v>
      </c>
      <c r="Q2473" s="678">
        <v>0.625</v>
      </c>
      <c r="R2473" s="662">
        <v>5</v>
      </c>
      <c r="S2473" s="678">
        <v>0.625</v>
      </c>
      <c r="T2473" s="745">
        <v>1.5</v>
      </c>
      <c r="U2473" s="701">
        <v>0.6</v>
      </c>
    </row>
    <row r="2474" spans="1:21" ht="14.4" customHeight="1" x14ac:dyDescent="0.3">
      <c r="A2474" s="661">
        <v>32</v>
      </c>
      <c r="B2474" s="662" t="s">
        <v>592</v>
      </c>
      <c r="C2474" s="662" t="s">
        <v>5111</v>
      </c>
      <c r="D2474" s="743" t="s">
        <v>7938</v>
      </c>
      <c r="E2474" s="744" t="s">
        <v>5127</v>
      </c>
      <c r="F2474" s="662" t="s">
        <v>5106</v>
      </c>
      <c r="G2474" s="662" t="s">
        <v>5269</v>
      </c>
      <c r="H2474" s="662" t="s">
        <v>593</v>
      </c>
      <c r="I2474" s="662" t="s">
        <v>970</v>
      </c>
      <c r="J2474" s="662" t="s">
        <v>5270</v>
      </c>
      <c r="K2474" s="662" t="s">
        <v>5271</v>
      </c>
      <c r="L2474" s="663">
        <v>88.76</v>
      </c>
      <c r="M2474" s="663">
        <v>2307.7600000000002</v>
      </c>
      <c r="N2474" s="662">
        <v>26</v>
      </c>
      <c r="O2474" s="745">
        <v>8.5</v>
      </c>
      <c r="P2474" s="663">
        <v>532.56000000000006</v>
      </c>
      <c r="Q2474" s="678">
        <v>0.23076923076923078</v>
      </c>
      <c r="R2474" s="662">
        <v>6</v>
      </c>
      <c r="S2474" s="678">
        <v>0.23076923076923078</v>
      </c>
      <c r="T2474" s="745">
        <v>3.5</v>
      </c>
      <c r="U2474" s="701">
        <v>0.41176470588235292</v>
      </c>
    </row>
    <row r="2475" spans="1:21" ht="14.4" customHeight="1" x14ac:dyDescent="0.3">
      <c r="A2475" s="661">
        <v>32</v>
      </c>
      <c r="B2475" s="662" t="s">
        <v>592</v>
      </c>
      <c r="C2475" s="662" t="s">
        <v>5111</v>
      </c>
      <c r="D2475" s="743" t="s">
        <v>7938</v>
      </c>
      <c r="E2475" s="744" t="s">
        <v>5127</v>
      </c>
      <c r="F2475" s="662" t="s">
        <v>5106</v>
      </c>
      <c r="G2475" s="662" t="s">
        <v>5361</v>
      </c>
      <c r="H2475" s="662" t="s">
        <v>2438</v>
      </c>
      <c r="I2475" s="662" t="s">
        <v>2722</v>
      </c>
      <c r="J2475" s="662" t="s">
        <v>4959</v>
      </c>
      <c r="K2475" s="662" t="s">
        <v>4960</v>
      </c>
      <c r="L2475" s="663">
        <v>445.45</v>
      </c>
      <c r="M2475" s="663">
        <v>890.9</v>
      </c>
      <c r="N2475" s="662">
        <v>2</v>
      </c>
      <c r="O2475" s="745">
        <v>0.5</v>
      </c>
      <c r="P2475" s="663">
        <v>890.9</v>
      </c>
      <c r="Q2475" s="678">
        <v>1</v>
      </c>
      <c r="R2475" s="662">
        <v>2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32</v>
      </c>
      <c r="B2476" s="662" t="s">
        <v>592</v>
      </c>
      <c r="C2476" s="662" t="s">
        <v>5111</v>
      </c>
      <c r="D2476" s="743" t="s">
        <v>7938</v>
      </c>
      <c r="E2476" s="744" t="s">
        <v>5127</v>
      </c>
      <c r="F2476" s="662" t="s">
        <v>5106</v>
      </c>
      <c r="G2476" s="662" t="s">
        <v>5887</v>
      </c>
      <c r="H2476" s="662" t="s">
        <v>2438</v>
      </c>
      <c r="I2476" s="662" t="s">
        <v>5888</v>
      </c>
      <c r="J2476" s="662" t="s">
        <v>5889</v>
      </c>
      <c r="K2476" s="662" t="s">
        <v>5890</v>
      </c>
      <c r="L2476" s="663">
        <v>28.81</v>
      </c>
      <c r="M2476" s="663">
        <v>86.429999999999993</v>
      </c>
      <c r="N2476" s="662">
        <v>3</v>
      </c>
      <c r="O2476" s="745">
        <v>0.5</v>
      </c>
      <c r="P2476" s="663">
        <v>86.429999999999993</v>
      </c>
      <c r="Q2476" s="678">
        <v>1</v>
      </c>
      <c r="R2476" s="662">
        <v>3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32</v>
      </c>
      <c r="B2477" s="662" t="s">
        <v>592</v>
      </c>
      <c r="C2477" s="662" t="s">
        <v>5111</v>
      </c>
      <c r="D2477" s="743" t="s">
        <v>7938</v>
      </c>
      <c r="E2477" s="744" t="s">
        <v>5127</v>
      </c>
      <c r="F2477" s="662" t="s">
        <v>5106</v>
      </c>
      <c r="G2477" s="662" t="s">
        <v>5887</v>
      </c>
      <c r="H2477" s="662" t="s">
        <v>2438</v>
      </c>
      <c r="I2477" s="662" t="s">
        <v>5888</v>
      </c>
      <c r="J2477" s="662" t="s">
        <v>5889</v>
      </c>
      <c r="K2477" s="662" t="s">
        <v>5890</v>
      </c>
      <c r="L2477" s="663">
        <v>46.85</v>
      </c>
      <c r="M2477" s="663">
        <v>46.85</v>
      </c>
      <c r="N2477" s="662">
        <v>1</v>
      </c>
      <c r="O2477" s="745">
        <v>0.5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32</v>
      </c>
      <c r="B2478" s="662" t="s">
        <v>592</v>
      </c>
      <c r="C2478" s="662" t="s">
        <v>5111</v>
      </c>
      <c r="D2478" s="743" t="s">
        <v>7938</v>
      </c>
      <c r="E2478" s="744" t="s">
        <v>5127</v>
      </c>
      <c r="F2478" s="662" t="s">
        <v>5106</v>
      </c>
      <c r="G2478" s="662" t="s">
        <v>5887</v>
      </c>
      <c r="H2478" s="662" t="s">
        <v>2438</v>
      </c>
      <c r="I2478" s="662" t="s">
        <v>4131</v>
      </c>
      <c r="J2478" s="662" t="s">
        <v>5010</v>
      </c>
      <c r="K2478" s="662" t="s">
        <v>5011</v>
      </c>
      <c r="L2478" s="663">
        <v>115.27</v>
      </c>
      <c r="M2478" s="663">
        <v>576.35</v>
      </c>
      <c r="N2478" s="662">
        <v>5</v>
      </c>
      <c r="O2478" s="745">
        <v>1.5</v>
      </c>
      <c r="P2478" s="663"/>
      <c r="Q2478" s="678">
        <v>0</v>
      </c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32</v>
      </c>
      <c r="B2479" s="662" t="s">
        <v>592</v>
      </c>
      <c r="C2479" s="662" t="s">
        <v>5111</v>
      </c>
      <c r="D2479" s="743" t="s">
        <v>7938</v>
      </c>
      <c r="E2479" s="744" t="s">
        <v>5127</v>
      </c>
      <c r="F2479" s="662" t="s">
        <v>5106</v>
      </c>
      <c r="G2479" s="662" t="s">
        <v>5272</v>
      </c>
      <c r="H2479" s="662" t="s">
        <v>593</v>
      </c>
      <c r="I2479" s="662" t="s">
        <v>1348</v>
      </c>
      <c r="J2479" s="662" t="s">
        <v>1349</v>
      </c>
      <c r="K2479" s="662" t="s">
        <v>1350</v>
      </c>
      <c r="L2479" s="663">
        <v>0</v>
      </c>
      <c r="M2479" s="663">
        <v>0</v>
      </c>
      <c r="N2479" s="662">
        <v>1</v>
      </c>
      <c r="O2479" s="745">
        <v>1</v>
      </c>
      <c r="P2479" s="663">
        <v>0</v>
      </c>
      <c r="Q2479" s="678"/>
      <c r="R2479" s="662">
        <v>1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32</v>
      </c>
      <c r="B2480" s="662" t="s">
        <v>592</v>
      </c>
      <c r="C2480" s="662" t="s">
        <v>5111</v>
      </c>
      <c r="D2480" s="743" t="s">
        <v>7938</v>
      </c>
      <c r="E2480" s="744" t="s">
        <v>5127</v>
      </c>
      <c r="F2480" s="662" t="s">
        <v>5106</v>
      </c>
      <c r="G2480" s="662" t="s">
        <v>5272</v>
      </c>
      <c r="H2480" s="662" t="s">
        <v>593</v>
      </c>
      <c r="I2480" s="662" t="s">
        <v>1095</v>
      </c>
      <c r="J2480" s="662" t="s">
        <v>1349</v>
      </c>
      <c r="K2480" s="662" t="s">
        <v>5545</v>
      </c>
      <c r="L2480" s="663">
        <v>0</v>
      </c>
      <c r="M2480" s="663">
        <v>0</v>
      </c>
      <c r="N2480" s="662">
        <v>2</v>
      </c>
      <c r="O2480" s="745">
        <v>1</v>
      </c>
      <c r="P2480" s="663">
        <v>0</v>
      </c>
      <c r="Q2480" s="678"/>
      <c r="R2480" s="662">
        <v>2</v>
      </c>
      <c r="S2480" s="678">
        <v>1</v>
      </c>
      <c r="T2480" s="745">
        <v>1</v>
      </c>
      <c r="U2480" s="701">
        <v>1</v>
      </c>
    </row>
    <row r="2481" spans="1:21" ht="14.4" customHeight="1" x14ac:dyDescent="0.3">
      <c r="A2481" s="661">
        <v>32</v>
      </c>
      <c r="B2481" s="662" t="s">
        <v>592</v>
      </c>
      <c r="C2481" s="662" t="s">
        <v>5111</v>
      </c>
      <c r="D2481" s="743" t="s">
        <v>7938</v>
      </c>
      <c r="E2481" s="744" t="s">
        <v>5127</v>
      </c>
      <c r="F2481" s="662" t="s">
        <v>5106</v>
      </c>
      <c r="G2481" s="662" t="s">
        <v>5618</v>
      </c>
      <c r="H2481" s="662" t="s">
        <v>593</v>
      </c>
      <c r="I2481" s="662" t="s">
        <v>6626</v>
      </c>
      <c r="J2481" s="662" t="s">
        <v>3549</v>
      </c>
      <c r="K2481" s="662" t="s">
        <v>4554</v>
      </c>
      <c r="L2481" s="663">
        <v>207.27</v>
      </c>
      <c r="M2481" s="663">
        <v>621.81000000000006</v>
      </c>
      <c r="N2481" s="662">
        <v>3</v>
      </c>
      <c r="O2481" s="745">
        <v>1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32</v>
      </c>
      <c r="B2482" s="662" t="s">
        <v>592</v>
      </c>
      <c r="C2482" s="662" t="s">
        <v>5111</v>
      </c>
      <c r="D2482" s="743" t="s">
        <v>7938</v>
      </c>
      <c r="E2482" s="744" t="s">
        <v>5127</v>
      </c>
      <c r="F2482" s="662" t="s">
        <v>5106</v>
      </c>
      <c r="G2482" s="662" t="s">
        <v>5759</v>
      </c>
      <c r="H2482" s="662" t="s">
        <v>2438</v>
      </c>
      <c r="I2482" s="662" t="s">
        <v>2702</v>
      </c>
      <c r="J2482" s="662" t="s">
        <v>4870</v>
      </c>
      <c r="K2482" s="662" t="s">
        <v>4871</v>
      </c>
      <c r="L2482" s="663">
        <v>59.27</v>
      </c>
      <c r="M2482" s="663">
        <v>59.27</v>
      </c>
      <c r="N2482" s="662">
        <v>1</v>
      </c>
      <c r="O2482" s="745">
        <v>0.5</v>
      </c>
      <c r="P2482" s="663">
        <v>59.27</v>
      </c>
      <c r="Q2482" s="678">
        <v>1</v>
      </c>
      <c r="R2482" s="662">
        <v>1</v>
      </c>
      <c r="S2482" s="678">
        <v>1</v>
      </c>
      <c r="T2482" s="745">
        <v>0.5</v>
      </c>
      <c r="U2482" s="701">
        <v>1</v>
      </c>
    </row>
    <row r="2483" spans="1:21" ht="14.4" customHeight="1" x14ac:dyDescent="0.3">
      <c r="A2483" s="661">
        <v>32</v>
      </c>
      <c r="B2483" s="662" t="s">
        <v>592</v>
      </c>
      <c r="C2483" s="662" t="s">
        <v>5111</v>
      </c>
      <c r="D2483" s="743" t="s">
        <v>7938</v>
      </c>
      <c r="E2483" s="744" t="s">
        <v>5127</v>
      </c>
      <c r="F2483" s="662" t="s">
        <v>5106</v>
      </c>
      <c r="G2483" s="662" t="s">
        <v>5759</v>
      </c>
      <c r="H2483" s="662" t="s">
        <v>593</v>
      </c>
      <c r="I2483" s="662" t="s">
        <v>636</v>
      </c>
      <c r="J2483" s="662" t="s">
        <v>4872</v>
      </c>
      <c r="K2483" s="662" t="s">
        <v>4873</v>
      </c>
      <c r="L2483" s="663">
        <v>103.74</v>
      </c>
      <c r="M2483" s="663">
        <v>103.74</v>
      </c>
      <c r="N2483" s="662">
        <v>1</v>
      </c>
      <c r="O2483" s="745">
        <v>0.5</v>
      </c>
      <c r="P2483" s="663">
        <v>103.74</v>
      </c>
      <c r="Q2483" s="678">
        <v>1</v>
      </c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32</v>
      </c>
      <c r="B2484" s="662" t="s">
        <v>592</v>
      </c>
      <c r="C2484" s="662" t="s">
        <v>5111</v>
      </c>
      <c r="D2484" s="743" t="s">
        <v>7938</v>
      </c>
      <c r="E2484" s="744" t="s">
        <v>5127</v>
      </c>
      <c r="F2484" s="662" t="s">
        <v>5106</v>
      </c>
      <c r="G2484" s="662" t="s">
        <v>5759</v>
      </c>
      <c r="H2484" s="662" t="s">
        <v>593</v>
      </c>
      <c r="I2484" s="662" t="s">
        <v>636</v>
      </c>
      <c r="J2484" s="662" t="s">
        <v>4872</v>
      </c>
      <c r="K2484" s="662" t="s">
        <v>4873</v>
      </c>
      <c r="L2484" s="663">
        <v>98.78</v>
      </c>
      <c r="M2484" s="663">
        <v>98.78</v>
      </c>
      <c r="N2484" s="662">
        <v>1</v>
      </c>
      <c r="O2484" s="745">
        <v>0.5</v>
      </c>
      <c r="P2484" s="663">
        <v>98.78</v>
      </c>
      <c r="Q2484" s="678">
        <v>1</v>
      </c>
      <c r="R2484" s="662">
        <v>1</v>
      </c>
      <c r="S2484" s="678">
        <v>1</v>
      </c>
      <c r="T2484" s="745">
        <v>0.5</v>
      </c>
      <c r="U2484" s="701">
        <v>1</v>
      </c>
    </row>
    <row r="2485" spans="1:21" ht="14.4" customHeight="1" x14ac:dyDescent="0.3">
      <c r="A2485" s="661">
        <v>32</v>
      </c>
      <c r="B2485" s="662" t="s">
        <v>592</v>
      </c>
      <c r="C2485" s="662" t="s">
        <v>5111</v>
      </c>
      <c r="D2485" s="743" t="s">
        <v>7938</v>
      </c>
      <c r="E2485" s="744" t="s">
        <v>5127</v>
      </c>
      <c r="F2485" s="662" t="s">
        <v>5106</v>
      </c>
      <c r="G2485" s="662" t="s">
        <v>5759</v>
      </c>
      <c r="H2485" s="662" t="s">
        <v>2438</v>
      </c>
      <c r="I2485" s="662" t="s">
        <v>6627</v>
      </c>
      <c r="J2485" s="662" t="s">
        <v>6628</v>
      </c>
      <c r="K2485" s="662" t="s">
        <v>6629</v>
      </c>
      <c r="L2485" s="663">
        <v>124.49</v>
      </c>
      <c r="M2485" s="663">
        <v>248.98</v>
      </c>
      <c r="N2485" s="662">
        <v>2</v>
      </c>
      <c r="O2485" s="745">
        <v>1.5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32</v>
      </c>
      <c r="B2486" s="662" t="s">
        <v>592</v>
      </c>
      <c r="C2486" s="662" t="s">
        <v>5111</v>
      </c>
      <c r="D2486" s="743" t="s">
        <v>7938</v>
      </c>
      <c r="E2486" s="744" t="s">
        <v>5127</v>
      </c>
      <c r="F2486" s="662" t="s">
        <v>5106</v>
      </c>
      <c r="G2486" s="662" t="s">
        <v>5759</v>
      </c>
      <c r="H2486" s="662" t="s">
        <v>2438</v>
      </c>
      <c r="I2486" s="662" t="s">
        <v>6259</v>
      </c>
      <c r="J2486" s="662" t="s">
        <v>2779</v>
      </c>
      <c r="K2486" s="662" t="s">
        <v>6260</v>
      </c>
      <c r="L2486" s="663">
        <v>46.07</v>
      </c>
      <c r="M2486" s="663">
        <v>46.07</v>
      </c>
      <c r="N2486" s="662">
        <v>1</v>
      </c>
      <c r="O2486" s="745">
        <v>0.5</v>
      </c>
      <c r="P2486" s="663">
        <v>46.07</v>
      </c>
      <c r="Q2486" s="678">
        <v>1</v>
      </c>
      <c r="R2486" s="662">
        <v>1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32</v>
      </c>
      <c r="B2487" s="662" t="s">
        <v>592</v>
      </c>
      <c r="C2487" s="662" t="s">
        <v>5111</v>
      </c>
      <c r="D2487" s="743" t="s">
        <v>7938</v>
      </c>
      <c r="E2487" s="744" t="s">
        <v>5127</v>
      </c>
      <c r="F2487" s="662" t="s">
        <v>5106</v>
      </c>
      <c r="G2487" s="662" t="s">
        <v>5759</v>
      </c>
      <c r="H2487" s="662" t="s">
        <v>2438</v>
      </c>
      <c r="I2487" s="662" t="s">
        <v>5760</v>
      </c>
      <c r="J2487" s="662" t="s">
        <v>4875</v>
      </c>
      <c r="K2487" s="662" t="s">
        <v>5761</v>
      </c>
      <c r="L2487" s="663">
        <v>0</v>
      </c>
      <c r="M2487" s="663">
        <v>0</v>
      </c>
      <c r="N2487" s="662">
        <v>1</v>
      </c>
      <c r="O2487" s="745">
        <v>0.5</v>
      </c>
      <c r="P2487" s="663"/>
      <c r="Q2487" s="678"/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32</v>
      </c>
      <c r="B2488" s="662" t="s">
        <v>592</v>
      </c>
      <c r="C2488" s="662" t="s">
        <v>5111</v>
      </c>
      <c r="D2488" s="743" t="s">
        <v>7938</v>
      </c>
      <c r="E2488" s="744" t="s">
        <v>5127</v>
      </c>
      <c r="F2488" s="662" t="s">
        <v>5106</v>
      </c>
      <c r="G2488" s="662" t="s">
        <v>5759</v>
      </c>
      <c r="H2488" s="662" t="s">
        <v>593</v>
      </c>
      <c r="I2488" s="662" t="s">
        <v>6386</v>
      </c>
      <c r="J2488" s="662" t="s">
        <v>6387</v>
      </c>
      <c r="K2488" s="662" t="s">
        <v>6388</v>
      </c>
      <c r="L2488" s="663">
        <v>82.99</v>
      </c>
      <c r="M2488" s="663">
        <v>82.99</v>
      </c>
      <c r="N2488" s="662">
        <v>1</v>
      </c>
      <c r="O2488" s="745">
        <v>0.5</v>
      </c>
      <c r="P2488" s="663">
        <v>82.99</v>
      </c>
      <c r="Q2488" s="678">
        <v>1</v>
      </c>
      <c r="R2488" s="662">
        <v>1</v>
      </c>
      <c r="S2488" s="678">
        <v>1</v>
      </c>
      <c r="T2488" s="745">
        <v>0.5</v>
      </c>
      <c r="U2488" s="701">
        <v>1</v>
      </c>
    </row>
    <row r="2489" spans="1:21" ht="14.4" customHeight="1" x14ac:dyDescent="0.3">
      <c r="A2489" s="661">
        <v>32</v>
      </c>
      <c r="B2489" s="662" t="s">
        <v>592</v>
      </c>
      <c r="C2489" s="662" t="s">
        <v>5111</v>
      </c>
      <c r="D2489" s="743" t="s">
        <v>7938</v>
      </c>
      <c r="E2489" s="744" t="s">
        <v>5127</v>
      </c>
      <c r="F2489" s="662" t="s">
        <v>5106</v>
      </c>
      <c r="G2489" s="662" t="s">
        <v>5759</v>
      </c>
      <c r="H2489" s="662" t="s">
        <v>593</v>
      </c>
      <c r="I2489" s="662" t="s">
        <v>6386</v>
      </c>
      <c r="J2489" s="662" t="s">
        <v>6387</v>
      </c>
      <c r="K2489" s="662" t="s">
        <v>6388</v>
      </c>
      <c r="L2489" s="663">
        <v>79.03</v>
      </c>
      <c r="M2489" s="663">
        <v>79.03</v>
      </c>
      <c r="N2489" s="662">
        <v>1</v>
      </c>
      <c r="O2489" s="745">
        <v>0.5</v>
      </c>
      <c r="P2489" s="663">
        <v>79.03</v>
      </c>
      <c r="Q2489" s="678">
        <v>1</v>
      </c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32</v>
      </c>
      <c r="B2490" s="662" t="s">
        <v>592</v>
      </c>
      <c r="C2490" s="662" t="s">
        <v>5111</v>
      </c>
      <c r="D2490" s="743" t="s">
        <v>7938</v>
      </c>
      <c r="E2490" s="744" t="s">
        <v>5127</v>
      </c>
      <c r="F2490" s="662" t="s">
        <v>5106</v>
      </c>
      <c r="G2490" s="662" t="s">
        <v>5443</v>
      </c>
      <c r="H2490" s="662" t="s">
        <v>2438</v>
      </c>
      <c r="I2490" s="662" t="s">
        <v>2759</v>
      </c>
      <c r="J2490" s="662" t="s">
        <v>2584</v>
      </c>
      <c r="K2490" s="662" t="s">
        <v>4850</v>
      </c>
      <c r="L2490" s="663">
        <v>164.94</v>
      </c>
      <c r="M2490" s="663">
        <v>329.88</v>
      </c>
      <c r="N2490" s="662">
        <v>2</v>
      </c>
      <c r="O2490" s="745">
        <v>1</v>
      </c>
      <c r="P2490" s="663">
        <v>164.94</v>
      </c>
      <c r="Q2490" s="678">
        <v>0.5</v>
      </c>
      <c r="R2490" s="662">
        <v>1</v>
      </c>
      <c r="S2490" s="678">
        <v>0.5</v>
      </c>
      <c r="T2490" s="745">
        <v>0.5</v>
      </c>
      <c r="U2490" s="701">
        <v>0.5</v>
      </c>
    </row>
    <row r="2491" spans="1:21" ht="14.4" customHeight="1" x14ac:dyDescent="0.3">
      <c r="A2491" s="661">
        <v>32</v>
      </c>
      <c r="B2491" s="662" t="s">
        <v>592</v>
      </c>
      <c r="C2491" s="662" t="s">
        <v>5111</v>
      </c>
      <c r="D2491" s="743" t="s">
        <v>7938</v>
      </c>
      <c r="E2491" s="744" t="s">
        <v>5127</v>
      </c>
      <c r="F2491" s="662" t="s">
        <v>5106</v>
      </c>
      <c r="G2491" s="662" t="s">
        <v>5167</v>
      </c>
      <c r="H2491" s="662" t="s">
        <v>2438</v>
      </c>
      <c r="I2491" s="662" t="s">
        <v>5030</v>
      </c>
      <c r="J2491" s="662" t="s">
        <v>2463</v>
      </c>
      <c r="K2491" s="662" t="s">
        <v>1295</v>
      </c>
      <c r="L2491" s="663">
        <v>77.790000000000006</v>
      </c>
      <c r="M2491" s="663">
        <v>77.790000000000006</v>
      </c>
      <c r="N2491" s="662">
        <v>1</v>
      </c>
      <c r="O2491" s="745">
        <v>0.5</v>
      </c>
      <c r="P2491" s="663">
        <v>77.790000000000006</v>
      </c>
      <c r="Q2491" s="678">
        <v>1</v>
      </c>
      <c r="R2491" s="662">
        <v>1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32</v>
      </c>
      <c r="B2492" s="662" t="s">
        <v>592</v>
      </c>
      <c r="C2492" s="662" t="s">
        <v>5111</v>
      </c>
      <c r="D2492" s="743" t="s">
        <v>7938</v>
      </c>
      <c r="E2492" s="744" t="s">
        <v>5127</v>
      </c>
      <c r="F2492" s="662" t="s">
        <v>5106</v>
      </c>
      <c r="G2492" s="662" t="s">
        <v>5167</v>
      </c>
      <c r="H2492" s="662" t="s">
        <v>2438</v>
      </c>
      <c r="I2492" s="662" t="s">
        <v>5030</v>
      </c>
      <c r="J2492" s="662" t="s">
        <v>2463</v>
      </c>
      <c r="K2492" s="662" t="s">
        <v>1295</v>
      </c>
      <c r="L2492" s="663">
        <v>145.66999999999999</v>
      </c>
      <c r="M2492" s="663">
        <v>145.66999999999999</v>
      </c>
      <c r="N2492" s="662">
        <v>1</v>
      </c>
      <c r="O2492" s="745">
        <v>0.5</v>
      </c>
      <c r="P2492" s="663">
        <v>145.66999999999999</v>
      </c>
      <c r="Q2492" s="678">
        <v>1</v>
      </c>
      <c r="R2492" s="662">
        <v>1</v>
      </c>
      <c r="S2492" s="678">
        <v>1</v>
      </c>
      <c r="T2492" s="745">
        <v>0.5</v>
      </c>
      <c r="U2492" s="701">
        <v>1</v>
      </c>
    </row>
    <row r="2493" spans="1:21" ht="14.4" customHeight="1" x14ac:dyDescent="0.3">
      <c r="A2493" s="661">
        <v>32</v>
      </c>
      <c r="B2493" s="662" t="s">
        <v>592</v>
      </c>
      <c r="C2493" s="662" t="s">
        <v>5111</v>
      </c>
      <c r="D2493" s="743" t="s">
        <v>7938</v>
      </c>
      <c r="E2493" s="744" t="s">
        <v>5127</v>
      </c>
      <c r="F2493" s="662" t="s">
        <v>5106</v>
      </c>
      <c r="G2493" s="662" t="s">
        <v>5168</v>
      </c>
      <c r="H2493" s="662" t="s">
        <v>593</v>
      </c>
      <c r="I2493" s="662" t="s">
        <v>814</v>
      </c>
      <c r="J2493" s="662" t="s">
        <v>5170</v>
      </c>
      <c r="K2493" s="662" t="s">
        <v>5446</v>
      </c>
      <c r="L2493" s="663">
        <v>0</v>
      </c>
      <c r="M2493" s="663">
        <v>0</v>
      </c>
      <c r="N2493" s="662">
        <v>4</v>
      </c>
      <c r="O2493" s="745">
        <v>2</v>
      </c>
      <c r="P2493" s="663">
        <v>0</v>
      </c>
      <c r="Q2493" s="678"/>
      <c r="R2493" s="662">
        <v>3</v>
      </c>
      <c r="S2493" s="678">
        <v>0.75</v>
      </c>
      <c r="T2493" s="745">
        <v>1.5</v>
      </c>
      <c r="U2493" s="701">
        <v>0.75</v>
      </c>
    </row>
    <row r="2494" spans="1:21" ht="14.4" customHeight="1" x14ac:dyDescent="0.3">
      <c r="A2494" s="661">
        <v>32</v>
      </c>
      <c r="B2494" s="662" t="s">
        <v>592</v>
      </c>
      <c r="C2494" s="662" t="s">
        <v>5111</v>
      </c>
      <c r="D2494" s="743" t="s">
        <v>7938</v>
      </c>
      <c r="E2494" s="744" t="s">
        <v>5127</v>
      </c>
      <c r="F2494" s="662" t="s">
        <v>5106</v>
      </c>
      <c r="G2494" s="662" t="s">
        <v>5168</v>
      </c>
      <c r="H2494" s="662" t="s">
        <v>593</v>
      </c>
      <c r="I2494" s="662" t="s">
        <v>1055</v>
      </c>
      <c r="J2494" s="662" t="s">
        <v>1056</v>
      </c>
      <c r="K2494" s="662" t="s">
        <v>5895</v>
      </c>
      <c r="L2494" s="663">
        <v>0</v>
      </c>
      <c r="M2494" s="663">
        <v>0</v>
      </c>
      <c r="N2494" s="662">
        <v>1</v>
      </c>
      <c r="O2494" s="745">
        <v>0.5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32</v>
      </c>
      <c r="B2495" s="662" t="s">
        <v>592</v>
      </c>
      <c r="C2495" s="662" t="s">
        <v>5111</v>
      </c>
      <c r="D2495" s="743" t="s">
        <v>7938</v>
      </c>
      <c r="E2495" s="744" t="s">
        <v>5127</v>
      </c>
      <c r="F2495" s="662" t="s">
        <v>5106</v>
      </c>
      <c r="G2495" s="662" t="s">
        <v>6146</v>
      </c>
      <c r="H2495" s="662" t="s">
        <v>593</v>
      </c>
      <c r="I2495" s="662" t="s">
        <v>947</v>
      </c>
      <c r="J2495" s="662" t="s">
        <v>948</v>
      </c>
      <c r="K2495" s="662" t="s">
        <v>6147</v>
      </c>
      <c r="L2495" s="663">
        <v>232.37</v>
      </c>
      <c r="M2495" s="663">
        <v>232.37</v>
      </c>
      <c r="N2495" s="662">
        <v>1</v>
      </c>
      <c r="O2495" s="745">
        <v>1</v>
      </c>
      <c r="P2495" s="663">
        <v>232.37</v>
      </c>
      <c r="Q2495" s="678">
        <v>1</v>
      </c>
      <c r="R2495" s="662">
        <v>1</v>
      </c>
      <c r="S2495" s="678">
        <v>1</v>
      </c>
      <c r="T2495" s="745">
        <v>1</v>
      </c>
      <c r="U2495" s="701">
        <v>1</v>
      </c>
    </row>
    <row r="2496" spans="1:21" ht="14.4" customHeight="1" x14ac:dyDescent="0.3">
      <c r="A2496" s="661">
        <v>32</v>
      </c>
      <c r="B2496" s="662" t="s">
        <v>592</v>
      </c>
      <c r="C2496" s="662" t="s">
        <v>5111</v>
      </c>
      <c r="D2496" s="743" t="s">
        <v>7938</v>
      </c>
      <c r="E2496" s="744" t="s">
        <v>5127</v>
      </c>
      <c r="F2496" s="662" t="s">
        <v>5106</v>
      </c>
      <c r="G2496" s="662" t="s">
        <v>5896</v>
      </c>
      <c r="H2496" s="662" t="s">
        <v>593</v>
      </c>
      <c r="I2496" s="662" t="s">
        <v>5897</v>
      </c>
      <c r="J2496" s="662" t="s">
        <v>2213</v>
      </c>
      <c r="K2496" s="662" t="s">
        <v>2344</v>
      </c>
      <c r="L2496" s="663">
        <v>2214.85</v>
      </c>
      <c r="M2496" s="663">
        <v>4429.7</v>
      </c>
      <c r="N2496" s="662">
        <v>2</v>
      </c>
      <c r="O2496" s="745">
        <v>1</v>
      </c>
      <c r="P2496" s="663">
        <v>2214.85</v>
      </c>
      <c r="Q2496" s="678">
        <v>0.5</v>
      </c>
      <c r="R2496" s="662">
        <v>1</v>
      </c>
      <c r="S2496" s="678">
        <v>0.5</v>
      </c>
      <c r="T2496" s="745">
        <v>0.5</v>
      </c>
      <c r="U2496" s="701">
        <v>0.5</v>
      </c>
    </row>
    <row r="2497" spans="1:21" ht="14.4" customHeight="1" x14ac:dyDescent="0.3">
      <c r="A2497" s="661">
        <v>32</v>
      </c>
      <c r="B2497" s="662" t="s">
        <v>592</v>
      </c>
      <c r="C2497" s="662" t="s">
        <v>5111</v>
      </c>
      <c r="D2497" s="743" t="s">
        <v>7938</v>
      </c>
      <c r="E2497" s="744" t="s">
        <v>5127</v>
      </c>
      <c r="F2497" s="662" t="s">
        <v>5106</v>
      </c>
      <c r="G2497" s="662" t="s">
        <v>6630</v>
      </c>
      <c r="H2497" s="662" t="s">
        <v>2438</v>
      </c>
      <c r="I2497" s="662" t="s">
        <v>6631</v>
      </c>
      <c r="J2497" s="662" t="s">
        <v>6632</v>
      </c>
      <c r="K2497" s="662" t="s">
        <v>6633</v>
      </c>
      <c r="L2497" s="663">
        <v>96.84</v>
      </c>
      <c r="M2497" s="663">
        <v>96.84</v>
      </c>
      <c r="N2497" s="662">
        <v>1</v>
      </c>
      <c r="O2497" s="745">
        <v>0.5</v>
      </c>
      <c r="P2497" s="663">
        <v>96.84</v>
      </c>
      <c r="Q2497" s="678">
        <v>1</v>
      </c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32</v>
      </c>
      <c r="B2498" s="662" t="s">
        <v>592</v>
      </c>
      <c r="C2498" s="662" t="s">
        <v>5111</v>
      </c>
      <c r="D2498" s="743" t="s">
        <v>7938</v>
      </c>
      <c r="E2498" s="744" t="s">
        <v>5127</v>
      </c>
      <c r="F2498" s="662" t="s">
        <v>5106</v>
      </c>
      <c r="G2498" s="662" t="s">
        <v>6630</v>
      </c>
      <c r="H2498" s="662" t="s">
        <v>2438</v>
      </c>
      <c r="I2498" s="662" t="s">
        <v>6634</v>
      </c>
      <c r="J2498" s="662" t="s">
        <v>6632</v>
      </c>
      <c r="K2498" s="662" t="s">
        <v>3416</v>
      </c>
      <c r="L2498" s="663">
        <v>193.68</v>
      </c>
      <c r="M2498" s="663">
        <v>193.68</v>
      </c>
      <c r="N2498" s="662">
        <v>1</v>
      </c>
      <c r="O2498" s="745">
        <v>0.5</v>
      </c>
      <c r="P2498" s="663">
        <v>193.68</v>
      </c>
      <c r="Q2498" s="678">
        <v>1</v>
      </c>
      <c r="R2498" s="662">
        <v>1</v>
      </c>
      <c r="S2498" s="678">
        <v>1</v>
      </c>
      <c r="T2498" s="745">
        <v>0.5</v>
      </c>
      <c r="U2498" s="701">
        <v>1</v>
      </c>
    </row>
    <row r="2499" spans="1:21" ht="14.4" customHeight="1" x14ac:dyDescent="0.3">
      <c r="A2499" s="661">
        <v>32</v>
      </c>
      <c r="B2499" s="662" t="s">
        <v>592</v>
      </c>
      <c r="C2499" s="662" t="s">
        <v>5111</v>
      </c>
      <c r="D2499" s="743" t="s">
        <v>7938</v>
      </c>
      <c r="E2499" s="744" t="s">
        <v>5127</v>
      </c>
      <c r="F2499" s="662" t="s">
        <v>5106</v>
      </c>
      <c r="G2499" s="662" t="s">
        <v>6630</v>
      </c>
      <c r="H2499" s="662" t="s">
        <v>2438</v>
      </c>
      <c r="I2499" s="662" t="s">
        <v>6634</v>
      </c>
      <c r="J2499" s="662" t="s">
        <v>6632</v>
      </c>
      <c r="K2499" s="662" t="s">
        <v>3416</v>
      </c>
      <c r="L2499" s="663">
        <v>146.15</v>
      </c>
      <c r="M2499" s="663">
        <v>146.15</v>
      </c>
      <c r="N2499" s="662">
        <v>1</v>
      </c>
      <c r="O2499" s="745">
        <v>0.5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32</v>
      </c>
      <c r="B2500" s="662" t="s">
        <v>592</v>
      </c>
      <c r="C2500" s="662" t="s">
        <v>5111</v>
      </c>
      <c r="D2500" s="743" t="s">
        <v>7938</v>
      </c>
      <c r="E2500" s="744" t="s">
        <v>5127</v>
      </c>
      <c r="F2500" s="662" t="s">
        <v>5106</v>
      </c>
      <c r="G2500" s="662" t="s">
        <v>5281</v>
      </c>
      <c r="H2500" s="662" t="s">
        <v>2438</v>
      </c>
      <c r="I2500" s="662" t="s">
        <v>5899</v>
      </c>
      <c r="J2500" s="662" t="s">
        <v>2530</v>
      </c>
      <c r="K2500" s="662" t="s">
        <v>2225</v>
      </c>
      <c r="L2500" s="663">
        <v>101.69</v>
      </c>
      <c r="M2500" s="663">
        <v>203.38</v>
      </c>
      <c r="N2500" s="662">
        <v>2</v>
      </c>
      <c r="O2500" s="745">
        <v>1.5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32</v>
      </c>
      <c r="B2501" s="662" t="s">
        <v>592</v>
      </c>
      <c r="C2501" s="662" t="s">
        <v>5111</v>
      </c>
      <c r="D2501" s="743" t="s">
        <v>7938</v>
      </c>
      <c r="E2501" s="744" t="s">
        <v>5127</v>
      </c>
      <c r="F2501" s="662" t="s">
        <v>5106</v>
      </c>
      <c r="G2501" s="662" t="s">
        <v>5281</v>
      </c>
      <c r="H2501" s="662" t="s">
        <v>2438</v>
      </c>
      <c r="I2501" s="662" t="s">
        <v>5899</v>
      </c>
      <c r="J2501" s="662" t="s">
        <v>2530</v>
      </c>
      <c r="K2501" s="662" t="s">
        <v>2225</v>
      </c>
      <c r="L2501" s="663">
        <v>86.43</v>
      </c>
      <c r="M2501" s="663">
        <v>86.43</v>
      </c>
      <c r="N2501" s="662">
        <v>1</v>
      </c>
      <c r="O2501" s="745">
        <v>1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32</v>
      </c>
      <c r="B2502" s="662" t="s">
        <v>592</v>
      </c>
      <c r="C2502" s="662" t="s">
        <v>5111</v>
      </c>
      <c r="D2502" s="743" t="s">
        <v>7938</v>
      </c>
      <c r="E2502" s="744" t="s">
        <v>5127</v>
      </c>
      <c r="F2502" s="662" t="s">
        <v>5106</v>
      </c>
      <c r="G2502" s="662" t="s">
        <v>5281</v>
      </c>
      <c r="H2502" s="662" t="s">
        <v>2438</v>
      </c>
      <c r="I2502" s="662" t="s">
        <v>2529</v>
      </c>
      <c r="J2502" s="662" t="s">
        <v>2530</v>
      </c>
      <c r="K2502" s="662" t="s">
        <v>4806</v>
      </c>
      <c r="L2502" s="663">
        <v>50.85</v>
      </c>
      <c r="M2502" s="663">
        <v>50.85</v>
      </c>
      <c r="N2502" s="662">
        <v>1</v>
      </c>
      <c r="O2502" s="745">
        <v>1</v>
      </c>
      <c r="P2502" s="663">
        <v>50.85</v>
      </c>
      <c r="Q2502" s="678">
        <v>1</v>
      </c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32</v>
      </c>
      <c r="B2503" s="662" t="s">
        <v>592</v>
      </c>
      <c r="C2503" s="662" t="s">
        <v>5111</v>
      </c>
      <c r="D2503" s="743" t="s">
        <v>7938</v>
      </c>
      <c r="E2503" s="744" t="s">
        <v>5127</v>
      </c>
      <c r="F2503" s="662" t="s">
        <v>5106</v>
      </c>
      <c r="G2503" s="662" t="s">
        <v>5281</v>
      </c>
      <c r="H2503" s="662" t="s">
        <v>593</v>
      </c>
      <c r="I2503" s="662" t="s">
        <v>6635</v>
      </c>
      <c r="J2503" s="662" t="s">
        <v>6636</v>
      </c>
      <c r="K2503" s="662" t="s">
        <v>4806</v>
      </c>
      <c r="L2503" s="663">
        <v>0</v>
      </c>
      <c r="M2503" s="663">
        <v>0</v>
      </c>
      <c r="N2503" s="662">
        <v>1</v>
      </c>
      <c r="O2503" s="745">
        <v>0.5</v>
      </c>
      <c r="P2503" s="663">
        <v>0</v>
      </c>
      <c r="Q2503" s="678"/>
      <c r="R2503" s="662">
        <v>1</v>
      </c>
      <c r="S2503" s="678">
        <v>1</v>
      </c>
      <c r="T2503" s="745">
        <v>0.5</v>
      </c>
      <c r="U2503" s="701">
        <v>1</v>
      </c>
    </row>
    <row r="2504" spans="1:21" ht="14.4" customHeight="1" x14ac:dyDescent="0.3">
      <c r="A2504" s="661">
        <v>32</v>
      </c>
      <c r="B2504" s="662" t="s">
        <v>592</v>
      </c>
      <c r="C2504" s="662" t="s">
        <v>5111</v>
      </c>
      <c r="D2504" s="743" t="s">
        <v>7938</v>
      </c>
      <c r="E2504" s="744" t="s">
        <v>5127</v>
      </c>
      <c r="F2504" s="662" t="s">
        <v>5106</v>
      </c>
      <c r="G2504" s="662" t="s">
        <v>5285</v>
      </c>
      <c r="H2504" s="662" t="s">
        <v>593</v>
      </c>
      <c r="I2504" s="662" t="s">
        <v>5286</v>
      </c>
      <c r="J2504" s="662" t="s">
        <v>1170</v>
      </c>
      <c r="K2504" s="662" t="s">
        <v>1171</v>
      </c>
      <c r="L2504" s="663">
        <v>27.5</v>
      </c>
      <c r="M2504" s="663">
        <v>137.5</v>
      </c>
      <c r="N2504" s="662">
        <v>5</v>
      </c>
      <c r="O2504" s="745">
        <v>1</v>
      </c>
      <c r="P2504" s="663">
        <v>137.5</v>
      </c>
      <c r="Q2504" s="678">
        <v>1</v>
      </c>
      <c r="R2504" s="662">
        <v>5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32</v>
      </c>
      <c r="B2505" s="662" t="s">
        <v>592</v>
      </c>
      <c r="C2505" s="662" t="s">
        <v>5111</v>
      </c>
      <c r="D2505" s="743" t="s">
        <v>7938</v>
      </c>
      <c r="E2505" s="744" t="s">
        <v>5127</v>
      </c>
      <c r="F2505" s="662" t="s">
        <v>5106</v>
      </c>
      <c r="G2505" s="662" t="s">
        <v>5285</v>
      </c>
      <c r="H2505" s="662" t="s">
        <v>593</v>
      </c>
      <c r="I2505" s="662" t="s">
        <v>6637</v>
      </c>
      <c r="J2505" s="662" t="s">
        <v>6638</v>
      </c>
      <c r="K2505" s="662" t="s">
        <v>6639</v>
      </c>
      <c r="L2505" s="663">
        <v>234.07</v>
      </c>
      <c r="M2505" s="663">
        <v>234.07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32</v>
      </c>
      <c r="B2506" s="662" t="s">
        <v>592</v>
      </c>
      <c r="C2506" s="662" t="s">
        <v>5111</v>
      </c>
      <c r="D2506" s="743" t="s">
        <v>7938</v>
      </c>
      <c r="E2506" s="744" t="s">
        <v>5127</v>
      </c>
      <c r="F2506" s="662" t="s">
        <v>5106</v>
      </c>
      <c r="G2506" s="662" t="s">
        <v>5285</v>
      </c>
      <c r="H2506" s="662" t="s">
        <v>593</v>
      </c>
      <c r="I2506" s="662" t="s">
        <v>3653</v>
      </c>
      <c r="J2506" s="662" t="s">
        <v>6151</v>
      </c>
      <c r="K2506" s="662" t="s">
        <v>6639</v>
      </c>
      <c r="L2506" s="663">
        <v>234.07</v>
      </c>
      <c r="M2506" s="663">
        <v>234.07</v>
      </c>
      <c r="N2506" s="662">
        <v>1</v>
      </c>
      <c r="O2506" s="745">
        <v>0.5</v>
      </c>
      <c r="P2506" s="663">
        <v>234.07</v>
      </c>
      <c r="Q2506" s="678">
        <v>1</v>
      </c>
      <c r="R2506" s="662">
        <v>1</v>
      </c>
      <c r="S2506" s="678">
        <v>1</v>
      </c>
      <c r="T2506" s="745">
        <v>0.5</v>
      </c>
      <c r="U2506" s="701">
        <v>1</v>
      </c>
    </row>
    <row r="2507" spans="1:21" ht="14.4" customHeight="1" x14ac:dyDescent="0.3">
      <c r="A2507" s="661">
        <v>32</v>
      </c>
      <c r="B2507" s="662" t="s">
        <v>592</v>
      </c>
      <c r="C2507" s="662" t="s">
        <v>5111</v>
      </c>
      <c r="D2507" s="743" t="s">
        <v>7938</v>
      </c>
      <c r="E2507" s="744" t="s">
        <v>5127</v>
      </c>
      <c r="F2507" s="662" t="s">
        <v>5106</v>
      </c>
      <c r="G2507" s="662" t="s">
        <v>5285</v>
      </c>
      <c r="H2507" s="662" t="s">
        <v>593</v>
      </c>
      <c r="I2507" s="662" t="s">
        <v>6640</v>
      </c>
      <c r="J2507" s="662" t="s">
        <v>876</v>
      </c>
      <c r="K2507" s="662" t="s">
        <v>5456</v>
      </c>
      <c r="L2507" s="663">
        <v>117.03</v>
      </c>
      <c r="M2507" s="663">
        <v>351.09000000000003</v>
      </c>
      <c r="N2507" s="662">
        <v>3</v>
      </c>
      <c r="O2507" s="745">
        <v>1.5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32</v>
      </c>
      <c r="B2508" s="662" t="s">
        <v>592</v>
      </c>
      <c r="C2508" s="662" t="s">
        <v>5111</v>
      </c>
      <c r="D2508" s="743" t="s">
        <v>7938</v>
      </c>
      <c r="E2508" s="744" t="s">
        <v>5127</v>
      </c>
      <c r="F2508" s="662" t="s">
        <v>5106</v>
      </c>
      <c r="G2508" s="662" t="s">
        <v>5285</v>
      </c>
      <c r="H2508" s="662" t="s">
        <v>593</v>
      </c>
      <c r="I2508" s="662" t="s">
        <v>4410</v>
      </c>
      <c r="J2508" s="662" t="s">
        <v>4411</v>
      </c>
      <c r="K2508" s="662" t="s">
        <v>4412</v>
      </c>
      <c r="L2508" s="663">
        <v>58.52</v>
      </c>
      <c r="M2508" s="663">
        <v>58.52</v>
      </c>
      <c r="N2508" s="662">
        <v>1</v>
      </c>
      <c r="O2508" s="745">
        <v>0.5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32</v>
      </c>
      <c r="B2509" s="662" t="s">
        <v>592</v>
      </c>
      <c r="C2509" s="662" t="s">
        <v>5111</v>
      </c>
      <c r="D2509" s="743" t="s">
        <v>7938</v>
      </c>
      <c r="E2509" s="744" t="s">
        <v>5127</v>
      </c>
      <c r="F2509" s="662" t="s">
        <v>5106</v>
      </c>
      <c r="G2509" s="662" t="s">
        <v>5172</v>
      </c>
      <c r="H2509" s="662" t="s">
        <v>593</v>
      </c>
      <c r="I2509" s="662" t="s">
        <v>6641</v>
      </c>
      <c r="J2509" s="662" t="s">
        <v>6642</v>
      </c>
      <c r="K2509" s="662" t="s">
        <v>6643</v>
      </c>
      <c r="L2509" s="663">
        <v>459.3</v>
      </c>
      <c r="M2509" s="663">
        <v>1377.9</v>
      </c>
      <c r="N2509" s="662">
        <v>3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32</v>
      </c>
      <c r="B2510" s="662" t="s">
        <v>592</v>
      </c>
      <c r="C2510" s="662" t="s">
        <v>5111</v>
      </c>
      <c r="D2510" s="743" t="s">
        <v>7938</v>
      </c>
      <c r="E2510" s="744" t="s">
        <v>5127</v>
      </c>
      <c r="F2510" s="662" t="s">
        <v>5106</v>
      </c>
      <c r="G2510" s="662" t="s">
        <v>5172</v>
      </c>
      <c r="H2510" s="662" t="s">
        <v>593</v>
      </c>
      <c r="I2510" s="662" t="s">
        <v>6644</v>
      </c>
      <c r="J2510" s="662" t="s">
        <v>6642</v>
      </c>
      <c r="K2510" s="662" t="s">
        <v>6643</v>
      </c>
      <c r="L2510" s="663">
        <v>459.3</v>
      </c>
      <c r="M2510" s="663">
        <v>918.6</v>
      </c>
      <c r="N2510" s="662">
        <v>2</v>
      </c>
      <c r="O2510" s="745">
        <v>0.5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32</v>
      </c>
      <c r="B2511" s="662" t="s">
        <v>592</v>
      </c>
      <c r="C2511" s="662" t="s">
        <v>5111</v>
      </c>
      <c r="D2511" s="743" t="s">
        <v>7938</v>
      </c>
      <c r="E2511" s="744" t="s">
        <v>5127</v>
      </c>
      <c r="F2511" s="662" t="s">
        <v>5106</v>
      </c>
      <c r="G2511" s="662" t="s">
        <v>5175</v>
      </c>
      <c r="H2511" s="662" t="s">
        <v>2438</v>
      </c>
      <c r="I2511" s="662" t="s">
        <v>2679</v>
      </c>
      <c r="J2511" s="662" t="s">
        <v>2474</v>
      </c>
      <c r="K2511" s="662" t="s">
        <v>4813</v>
      </c>
      <c r="L2511" s="663">
        <v>407.55</v>
      </c>
      <c r="M2511" s="663">
        <v>1222.6500000000001</v>
      </c>
      <c r="N2511" s="662">
        <v>3</v>
      </c>
      <c r="O2511" s="745">
        <v>0.5</v>
      </c>
      <c r="P2511" s="663">
        <v>1222.6500000000001</v>
      </c>
      <c r="Q2511" s="678">
        <v>1</v>
      </c>
      <c r="R2511" s="662">
        <v>3</v>
      </c>
      <c r="S2511" s="678">
        <v>1</v>
      </c>
      <c r="T2511" s="745">
        <v>0.5</v>
      </c>
      <c r="U2511" s="701">
        <v>1</v>
      </c>
    </row>
    <row r="2512" spans="1:21" ht="14.4" customHeight="1" x14ac:dyDescent="0.3">
      <c r="A2512" s="661">
        <v>32</v>
      </c>
      <c r="B2512" s="662" t="s">
        <v>592</v>
      </c>
      <c r="C2512" s="662" t="s">
        <v>5111</v>
      </c>
      <c r="D2512" s="743" t="s">
        <v>7938</v>
      </c>
      <c r="E2512" s="744" t="s">
        <v>5127</v>
      </c>
      <c r="F2512" s="662" t="s">
        <v>5106</v>
      </c>
      <c r="G2512" s="662" t="s">
        <v>5175</v>
      </c>
      <c r="H2512" s="662" t="s">
        <v>2438</v>
      </c>
      <c r="I2512" s="662" t="s">
        <v>2682</v>
      </c>
      <c r="J2512" s="662" t="s">
        <v>2474</v>
      </c>
      <c r="K2512" s="662" t="s">
        <v>4816</v>
      </c>
      <c r="L2512" s="663">
        <v>543.39</v>
      </c>
      <c r="M2512" s="663">
        <v>37493.909999999989</v>
      </c>
      <c r="N2512" s="662">
        <v>69</v>
      </c>
      <c r="O2512" s="745">
        <v>18</v>
      </c>
      <c r="P2512" s="663">
        <v>33146.789999999986</v>
      </c>
      <c r="Q2512" s="678">
        <v>0.88405797101449268</v>
      </c>
      <c r="R2512" s="662">
        <v>61</v>
      </c>
      <c r="S2512" s="678">
        <v>0.88405797101449279</v>
      </c>
      <c r="T2512" s="745">
        <v>16</v>
      </c>
      <c r="U2512" s="701">
        <v>0.88888888888888884</v>
      </c>
    </row>
    <row r="2513" spans="1:21" ht="14.4" customHeight="1" x14ac:dyDescent="0.3">
      <c r="A2513" s="661">
        <v>32</v>
      </c>
      <c r="B2513" s="662" t="s">
        <v>592</v>
      </c>
      <c r="C2513" s="662" t="s">
        <v>5111</v>
      </c>
      <c r="D2513" s="743" t="s">
        <v>7938</v>
      </c>
      <c r="E2513" s="744" t="s">
        <v>5127</v>
      </c>
      <c r="F2513" s="662" t="s">
        <v>5106</v>
      </c>
      <c r="G2513" s="662" t="s">
        <v>5175</v>
      </c>
      <c r="H2513" s="662" t="s">
        <v>2438</v>
      </c>
      <c r="I2513" s="662" t="s">
        <v>2473</v>
      </c>
      <c r="J2513" s="662" t="s">
        <v>2474</v>
      </c>
      <c r="K2513" s="662" t="s">
        <v>4814</v>
      </c>
      <c r="L2513" s="663">
        <v>815.1</v>
      </c>
      <c r="M2513" s="663">
        <v>34234.199999999997</v>
      </c>
      <c r="N2513" s="662">
        <v>42</v>
      </c>
      <c r="O2513" s="745">
        <v>13</v>
      </c>
      <c r="P2513" s="663">
        <v>34234.199999999997</v>
      </c>
      <c r="Q2513" s="678">
        <v>1</v>
      </c>
      <c r="R2513" s="662">
        <v>42</v>
      </c>
      <c r="S2513" s="678">
        <v>1</v>
      </c>
      <c r="T2513" s="745">
        <v>13</v>
      </c>
      <c r="U2513" s="701">
        <v>1</v>
      </c>
    </row>
    <row r="2514" spans="1:21" ht="14.4" customHeight="1" x14ac:dyDescent="0.3">
      <c r="A2514" s="661">
        <v>32</v>
      </c>
      <c r="B2514" s="662" t="s">
        <v>592</v>
      </c>
      <c r="C2514" s="662" t="s">
        <v>5111</v>
      </c>
      <c r="D2514" s="743" t="s">
        <v>7938</v>
      </c>
      <c r="E2514" s="744" t="s">
        <v>5127</v>
      </c>
      <c r="F2514" s="662" t="s">
        <v>5106</v>
      </c>
      <c r="G2514" s="662" t="s">
        <v>5175</v>
      </c>
      <c r="H2514" s="662" t="s">
        <v>2438</v>
      </c>
      <c r="I2514" s="662" t="s">
        <v>2477</v>
      </c>
      <c r="J2514" s="662" t="s">
        <v>2474</v>
      </c>
      <c r="K2514" s="662" t="s">
        <v>4818</v>
      </c>
      <c r="L2514" s="663">
        <v>923.74</v>
      </c>
      <c r="M2514" s="663">
        <v>2771.2200000000003</v>
      </c>
      <c r="N2514" s="662">
        <v>3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32</v>
      </c>
      <c r="B2515" s="662" t="s">
        <v>592</v>
      </c>
      <c r="C2515" s="662" t="s">
        <v>5111</v>
      </c>
      <c r="D2515" s="743" t="s">
        <v>7938</v>
      </c>
      <c r="E2515" s="744" t="s">
        <v>5127</v>
      </c>
      <c r="F2515" s="662" t="s">
        <v>5106</v>
      </c>
      <c r="G2515" s="662" t="s">
        <v>5175</v>
      </c>
      <c r="H2515" s="662" t="s">
        <v>2438</v>
      </c>
      <c r="I2515" s="662" t="s">
        <v>4144</v>
      </c>
      <c r="J2515" s="662" t="s">
        <v>2557</v>
      </c>
      <c r="K2515" s="662" t="s">
        <v>4812</v>
      </c>
      <c r="L2515" s="663">
        <v>1385.62</v>
      </c>
      <c r="M2515" s="663">
        <v>54039.179999999993</v>
      </c>
      <c r="N2515" s="662">
        <v>39</v>
      </c>
      <c r="O2515" s="745">
        <v>11.5</v>
      </c>
      <c r="P2515" s="663">
        <v>41568.6</v>
      </c>
      <c r="Q2515" s="678">
        <v>0.76923076923076927</v>
      </c>
      <c r="R2515" s="662">
        <v>30</v>
      </c>
      <c r="S2515" s="678">
        <v>0.76923076923076927</v>
      </c>
      <c r="T2515" s="745">
        <v>9</v>
      </c>
      <c r="U2515" s="701">
        <v>0.78260869565217395</v>
      </c>
    </row>
    <row r="2516" spans="1:21" ht="14.4" customHeight="1" x14ac:dyDescent="0.3">
      <c r="A2516" s="661">
        <v>32</v>
      </c>
      <c r="B2516" s="662" t="s">
        <v>592</v>
      </c>
      <c r="C2516" s="662" t="s">
        <v>5111</v>
      </c>
      <c r="D2516" s="743" t="s">
        <v>7938</v>
      </c>
      <c r="E2516" s="744" t="s">
        <v>5127</v>
      </c>
      <c r="F2516" s="662" t="s">
        <v>5106</v>
      </c>
      <c r="G2516" s="662" t="s">
        <v>5175</v>
      </c>
      <c r="H2516" s="662" t="s">
        <v>2438</v>
      </c>
      <c r="I2516" s="662" t="s">
        <v>2556</v>
      </c>
      <c r="J2516" s="662" t="s">
        <v>2557</v>
      </c>
      <c r="K2516" s="662" t="s">
        <v>4819</v>
      </c>
      <c r="L2516" s="663">
        <v>1847.49</v>
      </c>
      <c r="M2516" s="663">
        <v>11084.94</v>
      </c>
      <c r="N2516" s="662">
        <v>6</v>
      </c>
      <c r="O2516" s="745">
        <v>1.5</v>
      </c>
      <c r="P2516" s="663">
        <v>5542.47</v>
      </c>
      <c r="Q2516" s="678">
        <v>0.5</v>
      </c>
      <c r="R2516" s="662">
        <v>3</v>
      </c>
      <c r="S2516" s="678">
        <v>0.5</v>
      </c>
      <c r="T2516" s="745">
        <v>0.5</v>
      </c>
      <c r="U2516" s="701">
        <v>0.33333333333333331</v>
      </c>
    </row>
    <row r="2517" spans="1:21" ht="14.4" customHeight="1" x14ac:dyDescent="0.3">
      <c r="A2517" s="661">
        <v>32</v>
      </c>
      <c r="B2517" s="662" t="s">
        <v>592</v>
      </c>
      <c r="C2517" s="662" t="s">
        <v>5111</v>
      </c>
      <c r="D2517" s="743" t="s">
        <v>7938</v>
      </c>
      <c r="E2517" s="744" t="s">
        <v>5127</v>
      </c>
      <c r="F2517" s="662" t="s">
        <v>5106</v>
      </c>
      <c r="G2517" s="662" t="s">
        <v>5175</v>
      </c>
      <c r="H2517" s="662" t="s">
        <v>2438</v>
      </c>
      <c r="I2517" s="662" t="s">
        <v>2804</v>
      </c>
      <c r="J2517" s="662" t="s">
        <v>2557</v>
      </c>
      <c r="K2517" s="662" t="s">
        <v>4812</v>
      </c>
      <c r="L2517" s="663">
        <v>1385.62</v>
      </c>
      <c r="M2517" s="663">
        <v>4156.8599999999997</v>
      </c>
      <c r="N2517" s="662">
        <v>3</v>
      </c>
      <c r="O2517" s="745">
        <v>1</v>
      </c>
      <c r="P2517" s="663">
        <v>4156.8599999999997</v>
      </c>
      <c r="Q2517" s="678">
        <v>1</v>
      </c>
      <c r="R2517" s="662">
        <v>3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32</v>
      </c>
      <c r="B2518" s="662" t="s">
        <v>592</v>
      </c>
      <c r="C2518" s="662" t="s">
        <v>5111</v>
      </c>
      <c r="D2518" s="743" t="s">
        <v>7938</v>
      </c>
      <c r="E2518" s="744" t="s">
        <v>5127</v>
      </c>
      <c r="F2518" s="662" t="s">
        <v>5106</v>
      </c>
      <c r="G2518" s="662" t="s">
        <v>5453</v>
      </c>
      <c r="H2518" s="662" t="s">
        <v>593</v>
      </c>
      <c r="I2518" s="662" t="s">
        <v>6645</v>
      </c>
      <c r="J2518" s="662" t="s">
        <v>5455</v>
      </c>
      <c r="K2518" s="662" t="s">
        <v>5456</v>
      </c>
      <c r="L2518" s="663">
        <v>0</v>
      </c>
      <c r="M2518" s="663">
        <v>0</v>
      </c>
      <c r="N2518" s="662">
        <v>2</v>
      </c>
      <c r="O2518" s="745">
        <v>0.5</v>
      </c>
      <c r="P2518" s="663">
        <v>0</v>
      </c>
      <c r="Q2518" s="678"/>
      <c r="R2518" s="662">
        <v>2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32</v>
      </c>
      <c r="B2519" s="662" t="s">
        <v>592</v>
      </c>
      <c r="C2519" s="662" t="s">
        <v>5111</v>
      </c>
      <c r="D2519" s="743" t="s">
        <v>7938</v>
      </c>
      <c r="E2519" s="744" t="s">
        <v>5127</v>
      </c>
      <c r="F2519" s="662" t="s">
        <v>5106</v>
      </c>
      <c r="G2519" s="662" t="s">
        <v>5453</v>
      </c>
      <c r="H2519" s="662" t="s">
        <v>593</v>
      </c>
      <c r="I2519" s="662" t="s">
        <v>5454</v>
      </c>
      <c r="J2519" s="662" t="s">
        <v>5455</v>
      </c>
      <c r="K2519" s="662" t="s">
        <v>5456</v>
      </c>
      <c r="L2519" s="663">
        <v>134.47999999999999</v>
      </c>
      <c r="M2519" s="663">
        <v>403.43999999999994</v>
      </c>
      <c r="N2519" s="662">
        <v>3</v>
      </c>
      <c r="O2519" s="745">
        <v>2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32</v>
      </c>
      <c r="B2520" s="662" t="s">
        <v>592</v>
      </c>
      <c r="C2520" s="662" t="s">
        <v>5111</v>
      </c>
      <c r="D2520" s="743" t="s">
        <v>7938</v>
      </c>
      <c r="E2520" s="744" t="s">
        <v>5127</v>
      </c>
      <c r="F2520" s="662" t="s">
        <v>5106</v>
      </c>
      <c r="G2520" s="662" t="s">
        <v>6646</v>
      </c>
      <c r="H2520" s="662" t="s">
        <v>593</v>
      </c>
      <c r="I2520" s="662" t="s">
        <v>6647</v>
      </c>
      <c r="J2520" s="662" t="s">
        <v>6648</v>
      </c>
      <c r="K2520" s="662" t="s">
        <v>5070</v>
      </c>
      <c r="L2520" s="663">
        <v>0</v>
      </c>
      <c r="M2520" s="663">
        <v>0</v>
      </c>
      <c r="N2520" s="662">
        <v>1</v>
      </c>
      <c r="O2520" s="745">
        <v>1</v>
      </c>
      <c r="P2520" s="663">
        <v>0</v>
      </c>
      <c r="Q2520" s="678"/>
      <c r="R2520" s="662">
        <v>1</v>
      </c>
      <c r="S2520" s="678">
        <v>1</v>
      </c>
      <c r="T2520" s="745">
        <v>1</v>
      </c>
      <c r="U2520" s="701">
        <v>1</v>
      </c>
    </row>
    <row r="2521" spans="1:21" ht="14.4" customHeight="1" x14ac:dyDescent="0.3">
      <c r="A2521" s="661">
        <v>32</v>
      </c>
      <c r="B2521" s="662" t="s">
        <v>592</v>
      </c>
      <c r="C2521" s="662" t="s">
        <v>5111</v>
      </c>
      <c r="D2521" s="743" t="s">
        <v>7938</v>
      </c>
      <c r="E2521" s="744" t="s">
        <v>5127</v>
      </c>
      <c r="F2521" s="662" t="s">
        <v>5106</v>
      </c>
      <c r="G2521" s="662" t="s">
        <v>5559</v>
      </c>
      <c r="H2521" s="662" t="s">
        <v>2438</v>
      </c>
      <c r="I2521" s="662" t="s">
        <v>2451</v>
      </c>
      <c r="J2521" s="662" t="s">
        <v>1967</v>
      </c>
      <c r="K2521" s="662" t="s">
        <v>2452</v>
      </c>
      <c r="L2521" s="663">
        <v>48.42</v>
      </c>
      <c r="M2521" s="663">
        <v>290.52</v>
      </c>
      <c r="N2521" s="662">
        <v>6</v>
      </c>
      <c r="O2521" s="745">
        <v>2</v>
      </c>
      <c r="P2521" s="663">
        <v>193.68</v>
      </c>
      <c r="Q2521" s="678">
        <v>0.66666666666666674</v>
      </c>
      <c r="R2521" s="662">
        <v>4</v>
      </c>
      <c r="S2521" s="678">
        <v>0.66666666666666663</v>
      </c>
      <c r="T2521" s="745">
        <v>1.5</v>
      </c>
      <c r="U2521" s="701">
        <v>0.75</v>
      </c>
    </row>
    <row r="2522" spans="1:21" ht="14.4" customHeight="1" x14ac:dyDescent="0.3">
      <c r="A2522" s="661">
        <v>32</v>
      </c>
      <c r="B2522" s="662" t="s">
        <v>592</v>
      </c>
      <c r="C2522" s="662" t="s">
        <v>5111</v>
      </c>
      <c r="D2522" s="743" t="s">
        <v>7938</v>
      </c>
      <c r="E2522" s="744" t="s">
        <v>5127</v>
      </c>
      <c r="F2522" s="662" t="s">
        <v>5106</v>
      </c>
      <c r="G2522" s="662" t="s">
        <v>5559</v>
      </c>
      <c r="H2522" s="662" t="s">
        <v>2438</v>
      </c>
      <c r="I2522" s="662" t="s">
        <v>2451</v>
      </c>
      <c r="J2522" s="662" t="s">
        <v>1967</v>
      </c>
      <c r="K2522" s="662" t="s">
        <v>2452</v>
      </c>
      <c r="L2522" s="663">
        <v>36.54</v>
      </c>
      <c r="M2522" s="663">
        <v>219.24</v>
      </c>
      <c r="N2522" s="662">
        <v>6</v>
      </c>
      <c r="O2522" s="745">
        <v>2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32</v>
      </c>
      <c r="B2523" s="662" t="s">
        <v>592</v>
      </c>
      <c r="C2523" s="662" t="s">
        <v>5111</v>
      </c>
      <c r="D2523" s="743" t="s">
        <v>7938</v>
      </c>
      <c r="E2523" s="744" t="s">
        <v>5127</v>
      </c>
      <c r="F2523" s="662" t="s">
        <v>5106</v>
      </c>
      <c r="G2523" s="662" t="s">
        <v>5559</v>
      </c>
      <c r="H2523" s="662" t="s">
        <v>2438</v>
      </c>
      <c r="I2523" s="662" t="s">
        <v>6165</v>
      </c>
      <c r="J2523" s="662" t="s">
        <v>1967</v>
      </c>
      <c r="K2523" s="662" t="s">
        <v>5593</v>
      </c>
      <c r="L2523" s="663">
        <v>0</v>
      </c>
      <c r="M2523" s="663">
        <v>0</v>
      </c>
      <c r="N2523" s="662">
        <v>2</v>
      </c>
      <c r="O2523" s="745">
        <v>1.5</v>
      </c>
      <c r="P2523" s="663">
        <v>0</v>
      </c>
      <c r="Q2523" s="678"/>
      <c r="R2523" s="662">
        <v>1</v>
      </c>
      <c r="S2523" s="678">
        <v>0.5</v>
      </c>
      <c r="T2523" s="745">
        <v>0.5</v>
      </c>
      <c r="U2523" s="701">
        <v>0.33333333333333331</v>
      </c>
    </row>
    <row r="2524" spans="1:21" ht="14.4" customHeight="1" x14ac:dyDescent="0.3">
      <c r="A2524" s="661">
        <v>32</v>
      </c>
      <c r="B2524" s="662" t="s">
        <v>592</v>
      </c>
      <c r="C2524" s="662" t="s">
        <v>5111</v>
      </c>
      <c r="D2524" s="743" t="s">
        <v>7938</v>
      </c>
      <c r="E2524" s="744" t="s">
        <v>5127</v>
      </c>
      <c r="F2524" s="662" t="s">
        <v>5106</v>
      </c>
      <c r="G2524" s="662" t="s">
        <v>5559</v>
      </c>
      <c r="H2524" s="662" t="s">
        <v>593</v>
      </c>
      <c r="I2524" s="662" t="s">
        <v>1966</v>
      </c>
      <c r="J2524" s="662" t="s">
        <v>1967</v>
      </c>
      <c r="K2524" s="662" t="s">
        <v>5905</v>
      </c>
      <c r="L2524" s="663">
        <v>48.42</v>
      </c>
      <c r="M2524" s="663">
        <v>193.68</v>
      </c>
      <c r="N2524" s="662">
        <v>4</v>
      </c>
      <c r="O2524" s="745">
        <v>1.5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32</v>
      </c>
      <c r="B2525" s="662" t="s">
        <v>592</v>
      </c>
      <c r="C2525" s="662" t="s">
        <v>5111</v>
      </c>
      <c r="D2525" s="743" t="s">
        <v>7938</v>
      </c>
      <c r="E2525" s="744" t="s">
        <v>5127</v>
      </c>
      <c r="F2525" s="662" t="s">
        <v>5106</v>
      </c>
      <c r="G2525" s="662" t="s">
        <v>5559</v>
      </c>
      <c r="H2525" s="662" t="s">
        <v>593</v>
      </c>
      <c r="I2525" s="662" t="s">
        <v>1966</v>
      </c>
      <c r="J2525" s="662" t="s">
        <v>1967</v>
      </c>
      <c r="K2525" s="662" t="s">
        <v>5905</v>
      </c>
      <c r="L2525" s="663">
        <v>36.54</v>
      </c>
      <c r="M2525" s="663">
        <v>109.62</v>
      </c>
      <c r="N2525" s="662">
        <v>3</v>
      </c>
      <c r="O2525" s="745">
        <v>0.5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32</v>
      </c>
      <c r="B2526" s="662" t="s">
        <v>592</v>
      </c>
      <c r="C2526" s="662" t="s">
        <v>5111</v>
      </c>
      <c r="D2526" s="743" t="s">
        <v>7938</v>
      </c>
      <c r="E2526" s="744" t="s">
        <v>5127</v>
      </c>
      <c r="F2526" s="662" t="s">
        <v>5106</v>
      </c>
      <c r="G2526" s="662" t="s">
        <v>5295</v>
      </c>
      <c r="H2526" s="662" t="s">
        <v>593</v>
      </c>
      <c r="I2526" s="662" t="s">
        <v>6649</v>
      </c>
      <c r="J2526" s="662" t="s">
        <v>2945</v>
      </c>
      <c r="K2526" s="662" t="s">
        <v>6650</v>
      </c>
      <c r="L2526" s="663">
        <v>0</v>
      </c>
      <c r="M2526" s="663">
        <v>0</v>
      </c>
      <c r="N2526" s="662">
        <v>1</v>
      </c>
      <c r="O2526" s="745">
        <v>1</v>
      </c>
      <c r="P2526" s="663">
        <v>0</v>
      </c>
      <c r="Q2526" s="678"/>
      <c r="R2526" s="662">
        <v>1</v>
      </c>
      <c r="S2526" s="678">
        <v>1</v>
      </c>
      <c r="T2526" s="745">
        <v>1</v>
      </c>
      <c r="U2526" s="701">
        <v>1</v>
      </c>
    </row>
    <row r="2527" spans="1:21" ht="14.4" customHeight="1" x14ac:dyDescent="0.3">
      <c r="A2527" s="661">
        <v>32</v>
      </c>
      <c r="B2527" s="662" t="s">
        <v>592</v>
      </c>
      <c r="C2527" s="662" t="s">
        <v>5111</v>
      </c>
      <c r="D2527" s="743" t="s">
        <v>7938</v>
      </c>
      <c r="E2527" s="744" t="s">
        <v>5127</v>
      </c>
      <c r="F2527" s="662" t="s">
        <v>5106</v>
      </c>
      <c r="G2527" s="662" t="s">
        <v>5295</v>
      </c>
      <c r="H2527" s="662" t="s">
        <v>593</v>
      </c>
      <c r="I2527" s="662" t="s">
        <v>5297</v>
      </c>
      <c r="J2527" s="662" t="s">
        <v>2945</v>
      </c>
      <c r="K2527" s="662" t="s">
        <v>4935</v>
      </c>
      <c r="L2527" s="663">
        <v>0</v>
      </c>
      <c r="M2527" s="663">
        <v>0</v>
      </c>
      <c r="N2527" s="662">
        <v>2</v>
      </c>
      <c r="O2527" s="745">
        <v>2</v>
      </c>
      <c r="P2527" s="663">
        <v>0</v>
      </c>
      <c r="Q2527" s="678"/>
      <c r="R2527" s="662">
        <v>1</v>
      </c>
      <c r="S2527" s="678">
        <v>0.5</v>
      </c>
      <c r="T2527" s="745">
        <v>1</v>
      </c>
      <c r="U2527" s="701">
        <v>0.5</v>
      </c>
    </row>
    <row r="2528" spans="1:21" ht="14.4" customHeight="1" x14ac:dyDescent="0.3">
      <c r="A2528" s="661">
        <v>32</v>
      </c>
      <c r="B2528" s="662" t="s">
        <v>592</v>
      </c>
      <c r="C2528" s="662" t="s">
        <v>5111</v>
      </c>
      <c r="D2528" s="743" t="s">
        <v>7938</v>
      </c>
      <c r="E2528" s="744" t="s">
        <v>5127</v>
      </c>
      <c r="F2528" s="662" t="s">
        <v>5106</v>
      </c>
      <c r="G2528" s="662" t="s">
        <v>5176</v>
      </c>
      <c r="H2528" s="662" t="s">
        <v>593</v>
      </c>
      <c r="I2528" s="662" t="s">
        <v>6651</v>
      </c>
      <c r="J2528" s="662" t="s">
        <v>6652</v>
      </c>
      <c r="K2528" s="662" t="s">
        <v>5912</v>
      </c>
      <c r="L2528" s="663">
        <v>115.27</v>
      </c>
      <c r="M2528" s="663">
        <v>230.54</v>
      </c>
      <c r="N2528" s="662">
        <v>2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32</v>
      </c>
      <c r="B2529" s="662" t="s">
        <v>592</v>
      </c>
      <c r="C2529" s="662" t="s">
        <v>5111</v>
      </c>
      <c r="D2529" s="743" t="s">
        <v>7938</v>
      </c>
      <c r="E2529" s="744" t="s">
        <v>5127</v>
      </c>
      <c r="F2529" s="662" t="s">
        <v>5106</v>
      </c>
      <c r="G2529" s="662" t="s">
        <v>5176</v>
      </c>
      <c r="H2529" s="662" t="s">
        <v>593</v>
      </c>
      <c r="I2529" s="662" t="s">
        <v>2422</v>
      </c>
      <c r="J2529" s="662" t="s">
        <v>826</v>
      </c>
      <c r="K2529" s="662" t="s">
        <v>830</v>
      </c>
      <c r="L2529" s="663">
        <v>0</v>
      </c>
      <c r="M2529" s="663">
        <v>0</v>
      </c>
      <c r="N2529" s="662">
        <v>2</v>
      </c>
      <c r="O2529" s="745">
        <v>1</v>
      </c>
      <c r="P2529" s="663">
        <v>0</v>
      </c>
      <c r="Q2529" s="678"/>
      <c r="R2529" s="662">
        <v>1</v>
      </c>
      <c r="S2529" s="678">
        <v>0.5</v>
      </c>
      <c r="T2529" s="745">
        <v>0.5</v>
      </c>
      <c r="U2529" s="701">
        <v>0.5</v>
      </c>
    </row>
    <row r="2530" spans="1:21" ht="14.4" customHeight="1" x14ac:dyDescent="0.3">
      <c r="A2530" s="661">
        <v>32</v>
      </c>
      <c r="B2530" s="662" t="s">
        <v>592</v>
      </c>
      <c r="C2530" s="662" t="s">
        <v>5111</v>
      </c>
      <c r="D2530" s="743" t="s">
        <v>7938</v>
      </c>
      <c r="E2530" s="744" t="s">
        <v>5127</v>
      </c>
      <c r="F2530" s="662" t="s">
        <v>5106</v>
      </c>
      <c r="G2530" s="662" t="s">
        <v>5176</v>
      </c>
      <c r="H2530" s="662" t="s">
        <v>593</v>
      </c>
      <c r="I2530" s="662" t="s">
        <v>5460</v>
      </c>
      <c r="J2530" s="662" t="s">
        <v>5461</v>
      </c>
      <c r="K2530" s="662" t="s">
        <v>5462</v>
      </c>
      <c r="L2530" s="663">
        <v>334.66</v>
      </c>
      <c r="M2530" s="663">
        <v>334.66</v>
      </c>
      <c r="N2530" s="662">
        <v>1</v>
      </c>
      <c r="O2530" s="745">
        <v>0.5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32</v>
      </c>
      <c r="B2531" s="662" t="s">
        <v>592</v>
      </c>
      <c r="C2531" s="662" t="s">
        <v>5111</v>
      </c>
      <c r="D2531" s="743" t="s">
        <v>7938</v>
      </c>
      <c r="E2531" s="744" t="s">
        <v>5127</v>
      </c>
      <c r="F2531" s="662" t="s">
        <v>5106</v>
      </c>
      <c r="G2531" s="662" t="s">
        <v>5176</v>
      </c>
      <c r="H2531" s="662" t="s">
        <v>593</v>
      </c>
      <c r="I2531" s="662" t="s">
        <v>5365</v>
      </c>
      <c r="J2531" s="662" t="s">
        <v>5178</v>
      </c>
      <c r="K2531" s="662" t="s">
        <v>830</v>
      </c>
      <c r="L2531" s="663">
        <v>301.2</v>
      </c>
      <c r="M2531" s="663">
        <v>7228.8</v>
      </c>
      <c r="N2531" s="662">
        <v>24</v>
      </c>
      <c r="O2531" s="745">
        <v>9.5</v>
      </c>
      <c r="P2531" s="663">
        <v>4216.8</v>
      </c>
      <c r="Q2531" s="678">
        <v>0.58333333333333337</v>
      </c>
      <c r="R2531" s="662">
        <v>14</v>
      </c>
      <c r="S2531" s="678">
        <v>0.58333333333333337</v>
      </c>
      <c r="T2531" s="745">
        <v>5.5</v>
      </c>
      <c r="U2531" s="701">
        <v>0.57894736842105265</v>
      </c>
    </row>
    <row r="2532" spans="1:21" ht="14.4" customHeight="1" x14ac:dyDescent="0.3">
      <c r="A2532" s="661">
        <v>32</v>
      </c>
      <c r="B2532" s="662" t="s">
        <v>592</v>
      </c>
      <c r="C2532" s="662" t="s">
        <v>5111</v>
      </c>
      <c r="D2532" s="743" t="s">
        <v>7938</v>
      </c>
      <c r="E2532" s="744" t="s">
        <v>5127</v>
      </c>
      <c r="F2532" s="662" t="s">
        <v>5106</v>
      </c>
      <c r="G2532" s="662" t="s">
        <v>5176</v>
      </c>
      <c r="H2532" s="662" t="s">
        <v>593</v>
      </c>
      <c r="I2532" s="662" t="s">
        <v>5365</v>
      </c>
      <c r="J2532" s="662" t="s">
        <v>5178</v>
      </c>
      <c r="K2532" s="662" t="s">
        <v>830</v>
      </c>
      <c r="L2532" s="663">
        <v>185.26</v>
      </c>
      <c r="M2532" s="663">
        <v>9077.7400000000034</v>
      </c>
      <c r="N2532" s="662">
        <v>49</v>
      </c>
      <c r="O2532" s="745">
        <v>22</v>
      </c>
      <c r="P2532" s="663">
        <v>7410.4000000000033</v>
      </c>
      <c r="Q2532" s="678">
        <v>0.81632653061224492</v>
      </c>
      <c r="R2532" s="662">
        <v>40</v>
      </c>
      <c r="S2532" s="678">
        <v>0.81632653061224492</v>
      </c>
      <c r="T2532" s="745">
        <v>18</v>
      </c>
      <c r="U2532" s="701">
        <v>0.81818181818181823</v>
      </c>
    </row>
    <row r="2533" spans="1:21" ht="14.4" customHeight="1" x14ac:dyDescent="0.3">
      <c r="A2533" s="661">
        <v>32</v>
      </c>
      <c r="B2533" s="662" t="s">
        <v>592</v>
      </c>
      <c r="C2533" s="662" t="s">
        <v>5111</v>
      </c>
      <c r="D2533" s="743" t="s">
        <v>7938</v>
      </c>
      <c r="E2533" s="744" t="s">
        <v>5127</v>
      </c>
      <c r="F2533" s="662" t="s">
        <v>5106</v>
      </c>
      <c r="G2533" s="662" t="s">
        <v>5176</v>
      </c>
      <c r="H2533" s="662" t="s">
        <v>593</v>
      </c>
      <c r="I2533" s="662" t="s">
        <v>829</v>
      </c>
      <c r="J2533" s="662" t="s">
        <v>826</v>
      </c>
      <c r="K2533" s="662" t="s">
        <v>830</v>
      </c>
      <c r="L2533" s="663">
        <v>301.2</v>
      </c>
      <c r="M2533" s="663">
        <v>301.2</v>
      </c>
      <c r="N2533" s="662">
        <v>1</v>
      </c>
      <c r="O2533" s="745">
        <v>0.5</v>
      </c>
      <c r="P2533" s="663">
        <v>301.2</v>
      </c>
      <c r="Q2533" s="678">
        <v>1</v>
      </c>
      <c r="R2533" s="662">
        <v>1</v>
      </c>
      <c r="S2533" s="678">
        <v>1</v>
      </c>
      <c r="T2533" s="745">
        <v>0.5</v>
      </c>
      <c r="U2533" s="701">
        <v>1</v>
      </c>
    </row>
    <row r="2534" spans="1:21" ht="14.4" customHeight="1" x14ac:dyDescent="0.3">
      <c r="A2534" s="661">
        <v>32</v>
      </c>
      <c r="B2534" s="662" t="s">
        <v>592</v>
      </c>
      <c r="C2534" s="662" t="s">
        <v>5111</v>
      </c>
      <c r="D2534" s="743" t="s">
        <v>7938</v>
      </c>
      <c r="E2534" s="744" t="s">
        <v>5127</v>
      </c>
      <c r="F2534" s="662" t="s">
        <v>5106</v>
      </c>
      <c r="G2534" s="662" t="s">
        <v>5176</v>
      </c>
      <c r="H2534" s="662" t="s">
        <v>593</v>
      </c>
      <c r="I2534" s="662" t="s">
        <v>829</v>
      </c>
      <c r="J2534" s="662" t="s">
        <v>826</v>
      </c>
      <c r="K2534" s="662" t="s">
        <v>830</v>
      </c>
      <c r="L2534" s="663">
        <v>185.26</v>
      </c>
      <c r="M2534" s="663">
        <v>3334.68</v>
      </c>
      <c r="N2534" s="662">
        <v>18</v>
      </c>
      <c r="O2534" s="745">
        <v>11</v>
      </c>
      <c r="P2534" s="663">
        <v>2037.86</v>
      </c>
      <c r="Q2534" s="678">
        <v>0.61111111111111116</v>
      </c>
      <c r="R2534" s="662">
        <v>11</v>
      </c>
      <c r="S2534" s="678">
        <v>0.61111111111111116</v>
      </c>
      <c r="T2534" s="745">
        <v>5.5</v>
      </c>
      <c r="U2534" s="701">
        <v>0.5</v>
      </c>
    </row>
    <row r="2535" spans="1:21" ht="14.4" customHeight="1" x14ac:dyDescent="0.3">
      <c r="A2535" s="661">
        <v>32</v>
      </c>
      <c r="B2535" s="662" t="s">
        <v>592</v>
      </c>
      <c r="C2535" s="662" t="s">
        <v>5111</v>
      </c>
      <c r="D2535" s="743" t="s">
        <v>7938</v>
      </c>
      <c r="E2535" s="744" t="s">
        <v>5127</v>
      </c>
      <c r="F2535" s="662" t="s">
        <v>5106</v>
      </c>
      <c r="G2535" s="662" t="s">
        <v>5176</v>
      </c>
      <c r="H2535" s="662" t="s">
        <v>593</v>
      </c>
      <c r="I2535" s="662" t="s">
        <v>5916</v>
      </c>
      <c r="J2535" s="662" t="s">
        <v>826</v>
      </c>
      <c r="K2535" s="662" t="s">
        <v>830</v>
      </c>
      <c r="L2535" s="663">
        <v>301.2</v>
      </c>
      <c r="M2535" s="663">
        <v>301.2</v>
      </c>
      <c r="N2535" s="662">
        <v>1</v>
      </c>
      <c r="O2535" s="745">
        <v>0.5</v>
      </c>
      <c r="P2535" s="663">
        <v>301.2</v>
      </c>
      <c r="Q2535" s="678">
        <v>1</v>
      </c>
      <c r="R2535" s="662">
        <v>1</v>
      </c>
      <c r="S2535" s="678">
        <v>1</v>
      </c>
      <c r="T2535" s="745">
        <v>0.5</v>
      </c>
      <c r="U2535" s="701">
        <v>1</v>
      </c>
    </row>
    <row r="2536" spans="1:21" ht="14.4" customHeight="1" x14ac:dyDescent="0.3">
      <c r="A2536" s="661">
        <v>32</v>
      </c>
      <c r="B2536" s="662" t="s">
        <v>592</v>
      </c>
      <c r="C2536" s="662" t="s">
        <v>5111</v>
      </c>
      <c r="D2536" s="743" t="s">
        <v>7938</v>
      </c>
      <c r="E2536" s="744" t="s">
        <v>5127</v>
      </c>
      <c r="F2536" s="662" t="s">
        <v>5106</v>
      </c>
      <c r="G2536" s="662" t="s">
        <v>5366</v>
      </c>
      <c r="H2536" s="662" t="s">
        <v>2438</v>
      </c>
      <c r="I2536" s="662" t="s">
        <v>6653</v>
      </c>
      <c r="J2536" s="662" t="s">
        <v>2515</v>
      </c>
      <c r="K2536" s="662" t="s">
        <v>6654</v>
      </c>
      <c r="L2536" s="663">
        <v>0</v>
      </c>
      <c r="M2536" s="663">
        <v>0</v>
      </c>
      <c r="N2536" s="662">
        <v>1</v>
      </c>
      <c r="O2536" s="745">
        <v>0.5</v>
      </c>
      <c r="P2536" s="663"/>
      <c r="Q2536" s="678"/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32</v>
      </c>
      <c r="B2537" s="662" t="s">
        <v>592</v>
      </c>
      <c r="C2537" s="662" t="s">
        <v>5111</v>
      </c>
      <c r="D2537" s="743" t="s">
        <v>7938</v>
      </c>
      <c r="E2537" s="744" t="s">
        <v>5127</v>
      </c>
      <c r="F2537" s="662" t="s">
        <v>5106</v>
      </c>
      <c r="G2537" s="662" t="s">
        <v>5704</v>
      </c>
      <c r="H2537" s="662" t="s">
        <v>593</v>
      </c>
      <c r="I2537" s="662" t="s">
        <v>1192</v>
      </c>
      <c r="J2537" s="662" t="s">
        <v>1174</v>
      </c>
      <c r="K2537" s="662" t="s">
        <v>1193</v>
      </c>
      <c r="L2537" s="663">
        <v>0</v>
      </c>
      <c r="M2537" s="663">
        <v>0</v>
      </c>
      <c r="N2537" s="662">
        <v>1</v>
      </c>
      <c r="O2537" s="745">
        <v>0.5</v>
      </c>
      <c r="P2537" s="663">
        <v>0</v>
      </c>
      <c r="Q2537" s="678"/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32</v>
      </c>
      <c r="B2538" s="662" t="s">
        <v>592</v>
      </c>
      <c r="C2538" s="662" t="s">
        <v>5111</v>
      </c>
      <c r="D2538" s="743" t="s">
        <v>7938</v>
      </c>
      <c r="E2538" s="744" t="s">
        <v>5127</v>
      </c>
      <c r="F2538" s="662" t="s">
        <v>5106</v>
      </c>
      <c r="G2538" s="662" t="s">
        <v>5704</v>
      </c>
      <c r="H2538" s="662" t="s">
        <v>593</v>
      </c>
      <c r="I2538" s="662" t="s">
        <v>6352</v>
      </c>
      <c r="J2538" s="662" t="s">
        <v>1174</v>
      </c>
      <c r="K2538" s="662" t="s">
        <v>6353</v>
      </c>
      <c r="L2538" s="663">
        <v>0</v>
      </c>
      <c r="M2538" s="663">
        <v>0</v>
      </c>
      <c r="N2538" s="662">
        <v>2</v>
      </c>
      <c r="O2538" s="745">
        <v>0.5</v>
      </c>
      <c r="P2538" s="663"/>
      <c r="Q2538" s="678"/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32</v>
      </c>
      <c r="B2539" s="662" t="s">
        <v>592</v>
      </c>
      <c r="C2539" s="662" t="s">
        <v>5111</v>
      </c>
      <c r="D2539" s="743" t="s">
        <v>7938</v>
      </c>
      <c r="E2539" s="744" t="s">
        <v>5127</v>
      </c>
      <c r="F2539" s="662" t="s">
        <v>5106</v>
      </c>
      <c r="G2539" s="662" t="s">
        <v>5465</v>
      </c>
      <c r="H2539" s="662" t="s">
        <v>2438</v>
      </c>
      <c r="I2539" s="662" t="s">
        <v>6655</v>
      </c>
      <c r="J2539" s="662" t="s">
        <v>6475</v>
      </c>
      <c r="K2539" s="662" t="s">
        <v>2674</v>
      </c>
      <c r="L2539" s="663">
        <v>289.62</v>
      </c>
      <c r="M2539" s="663">
        <v>289.62</v>
      </c>
      <c r="N2539" s="662">
        <v>1</v>
      </c>
      <c r="O2539" s="745">
        <v>0.5</v>
      </c>
      <c r="P2539" s="663">
        <v>289.62</v>
      </c>
      <c r="Q2539" s="678">
        <v>1</v>
      </c>
      <c r="R2539" s="662">
        <v>1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32</v>
      </c>
      <c r="B2540" s="662" t="s">
        <v>592</v>
      </c>
      <c r="C2540" s="662" t="s">
        <v>5111</v>
      </c>
      <c r="D2540" s="743" t="s">
        <v>7938</v>
      </c>
      <c r="E2540" s="744" t="s">
        <v>5127</v>
      </c>
      <c r="F2540" s="662" t="s">
        <v>5106</v>
      </c>
      <c r="G2540" s="662" t="s">
        <v>5465</v>
      </c>
      <c r="H2540" s="662" t="s">
        <v>593</v>
      </c>
      <c r="I2540" s="662" t="s">
        <v>6656</v>
      </c>
      <c r="J2540" s="662" t="s">
        <v>5931</v>
      </c>
      <c r="K2540" s="662" t="s">
        <v>6657</v>
      </c>
      <c r="L2540" s="663">
        <v>144.81</v>
      </c>
      <c r="M2540" s="663">
        <v>144.81</v>
      </c>
      <c r="N2540" s="662">
        <v>1</v>
      </c>
      <c r="O2540" s="745">
        <v>0.5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32</v>
      </c>
      <c r="B2541" s="662" t="s">
        <v>592</v>
      </c>
      <c r="C2541" s="662" t="s">
        <v>5111</v>
      </c>
      <c r="D2541" s="743" t="s">
        <v>7938</v>
      </c>
      <c r="E2541" s="744" t="s">
        <v>5127</v>
      </c>
      <c r="F2541" s="662" t="s">
        <v>5106</v>
      </c>
      <c r="G2541" s="662" t="s">
        <v>5937</v>
      </c>
      <c r="H2541" s="662" t="s">
        <v>2438</v>
      </c>
      <c r="I2541" s="662" t="s">
        <v>4193</v>
      </c>
      <c r="J2541" s="662" t="s">
        <v>4844</v>
      </c>
      <c r="K2541" s="662" t="s">
        <v>1295</v>
      </c>
      <c r="L2541" s="663">
        <v>291.82</v>
      </c>
      <c r="M2541" s="663">
        <v>291.82</v>
      </c>
      <c r="N2541" s="662">
        <v>1</v>
      </c>
      <c r="O2541" s="745">
        <v>0.5</v>
      </c>
      <c r="P2541" s="663">
        <v>291.82</v>
      </c>
      <c r="Q2541" s="678">
        <v>1</v>
      </c>
      <c r="R2541" s="662">
        <v>1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32</v>
      </c>
      <c r="B2542" s="662" t="s">
        <v>592</v>
      </c>
      <c r="C2542" s="662" t="s">
        <v>5111</v>
      </c>
      <c r="D2542" s="743" t="s">
        <v>7938</v>
      </c>
      <c r="E2542" s="744" t="s">
        <v>5127</v>
      </c>
      <c r="F2542" s="662" t="s">
        <v>5106</v>
      </c>
      <c r="G2542" s="662" t="s">
        <v>5937</v>
      </c>
      <c r="H2542" s="662" t="s">
        <v>2438</v>
      </c>
      <c r="I2542" s="662" t="s">
        <v>4170</v>
      </c>
      <c r="J2542" s="662" t="s">
        <v>4171</v>
      </c>
      <c r="K2542" s="662" t="s">
        <v>1201</v>
      </c>
      <c r="L2542" s="663">
        <v>194.54</v>
      </c>
      <c r="M2542" s="663">
        <v>583.62</v>
      </c>
      <c r="N2542" s="662">
        <v>3</v>
      </c>
      <c r="O2542" s="745">
        <v>0.5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32</v>
      </c>
      <c r="B2543" s="662" t="s">
        <v>592</v>
      </c>
      <c r="C2543" s="662" t="s">
        <v>5111</v>
      </c>
      <c r="D2543" s="743" t="s">
        <v>7938</v>
      </c>
      <c r="E2543" s="744" t="s">
        <v>5127</v>
      </c>
      <c r="F2543" s="662" t="s">
        <v>5106</v>
      </c>
      <c r="G2543" s="662" t="s">
        <v>5937</v>
      </c>
      <c r="H2543" s="662" t="s">
        <v>2438</v>
      </c>
      <c r="I2543" s="662" t="s">
        <v>4204</v>
      </c>
      <c r="J2543" s="662" t="s">
        <v>4171</v>
      </c>
      <c r="K2543" s="662" t="s">
        <v>1295</v>
      </c>
      <c r="L2543" s="663">
        <v>583.62</v>
      </c>
      <c r="M2543" s="663">
        <v>583.62</v>
      </c>
      <c r="N2543" s="662">
        <v>1</v>
      </c>
      <c r="O2543" s="745">
        <v>0.5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32</v>
      </c>
      <c r="B2544" s="662" t="s">
        <v>592</v>
      </c>
      <c r="C2544" s="662" t="s">
        <v>5111</v>
      </c>
      <c r="D2544" s="743" t="s">
        <v>7938</v>
      </c>
      <c r="E2544" s="744" t="s">
        <v>5127</v>
      </c>
      <c r="F2544" s="662" t="s">
        <v>5106</v>
      </c>
      <c r="G2544" s="662" t="s">
        <v>5370</v>
      </c>
      <c r="H2544" s="662" t="s">
        <v>593</v>
      </c>
      <c r="I2544" s="662" t="s">
        <v>2197</v>
      </c>
      <c r="J2544" s="662" t="s">
        <v>2198</v>
      </c>
      <c r="K2544" s="662" t="s">
        <v>1306</v>
      </c>
      <c r="L2544" s="663">
        <v>108.44</v>
      </c>
      <c r="M2544" s="663">
        <v>433.76</v>
      </c>
      <c r="N2544" s="662">
        <v>4</v>
      </c>
      <c r="O2544" s="745">
        <v>2.5</v>
      </c>
      <c r="P2544" s="663">
        <v>108.44</v>
      </c>
      <c r="Q2544" s="678">
        <v>0.25</v>
      </c>
      <c r="R2544" s="662">
        <v>1</v>
      </c>
      <c r="S2544" s="678">
        <v>0.25</v>
      </c>
      <c r="T2544" s="745">
        <v>1</v>
      </c>
      <c r="U2544" s="701">
        <v>0.4</v>
      </c>
    </row>
    <row r="2545" spans="1:21" ht="14.4" customHeight="1" x14ac:dyDescent="0.3">
      <c r="A2545" s="661">
        <v>32</v>
      </c>
      <c r="B2545" s="662" t="s">
        <v>592</v>
      </c>
      <c r="C2545" s="662" t="s">
        <v>5111</v>
      </c>
      <c r="D2545" s="743" t="s">
        <v>7938</v>
      </c>
      <c r="E2545" s="744" t="s">
        <v>5127</v>
      </c>
      <c r="F2545" s="662" t="s">
        <v>5106</v>
      </c>
      <c r="G2545" s="662" t="s">
        <v>5370</v>
      </c>
      <c r="H2545" s="662" t="s">
        <v>593</v>
      </c>
      <c r="I2545" s="662" t="s">
        <v>5938</v>
      </c>
      <c r="J2545" s="662" t="s">
        <v>2198</v>
      </c>
      <c r="K2545" s="662" t="s">
        <v>1624</v>
      </c>
      <c r="L2545" s="663">
        <v>54.23</v>
      </c>
      <c r="M2545" s="663">
        <v>54.23</v>
      </c>
      <c r="N2545" s="662">
        <v>1</v>
      </c>
      <c r="O2545" s="745">
        <v>1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32</v>
      </c>
      <c r="B2546" s="662" t="s">
        <v>592</v>
      </c>
      <c r="C2546" s="662" t="s">
        <v>5111</v>
      </c>
      <c r="D2546" s="743" t="s">
        <v>7938</v>
      </c>
      <c r="E2546" s="744" t="s">
        <v>5127</v>
      </c>
      <c r="F2546" s="662" t="s">
        <v>5106</v>
      </c>
      <c r="G2546" s="662" t="s">
        <v>5179</v>
      </c>
      <c r="H2546" s="662" t="s">
        <v>593</v>
      </c>
      <c r="I2546" s="662" t="s">
        <v>1419</v>
      </c>
      <c r="J2546" s="662" t="s">
        <v>5180</v>
      </c>
      <c r="K2546" s="662" t="s">
        <v>5181</v>
      </c>
      <c r="L2546" s="663">
        <v>99.11</v>
      </c>
      <c r="M2546" s="663">
        <v>1387.54</v>
      </c>
      <c r="N2546" s="662">
        <v>14</v>
      </c>
      <c r="O2546" s="745">
        <v>4.5</v>
      </c>
      <c r="P2546" s="663">
        <v>693.77</v>
      </c>
      <c r="Q2546" s="678">
        <v>0.5</v>
      </c>
      <c r="R2546" s="662">
        <v>7</v>
      </c>
      <c r="S2546" s="678">
        <v>0.5</v>
      </c>
      <c r="T2546" s="745">
        <v>3.5</v>
      </c>
      <c r="U2546" s="701">
        <v>0.77777777777777779</v>
      </c>
    </row>
    <row r="2547" spans="1:21" ht="14.4" customHeight="1" x14ac:dyDescent="0.3">
      <c r="A2547" s="661">
        <v>32</v>
      </c>
      <c r="B2547" s="662" t="s">
        <v>592</v>
      </c>
      <c r="C2547" s="662" t="s">
        <v>5111</v>
      </c>
      <c r="D2547" s="743" t="s">
        <v>7938</v>
      </c>
      <c r="E2547" s="744" t="s">
        <v>5127</v>
      </c>
      <c r="F2547" s="662" t="s">
        <v>5106</v>
      </c>
      <c r="G2547" s="662" t="s">
        <v>5658</v>
      </c>
      <c r="H2547" s="662" t="s">
        <v>593</v>
      </c>
      <c r="I2547" s="662" t="s">
        <v>5659</v>
      </c>
      <c r="J2547" s="662" t="s">
        <v>1273</v>
      </c>
      <c r="K2547" s="662" t="s">
        <v>5660</v>
      </c>
      <c r="L2547" s="663">
        <v>1286.2</v>
      </c>
      <c r="M2547" s="663">
        <v>2572.4</v>
      </c>
      <c r="N2547" s="662">
        <v>2</v>
      </c>
      <c r="O2547" s="745">
        <v>0.5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32</v>
      </c>
      <c r="B2548" s="662" t="s">
        <v>592</v>
      </c>
      <c r="C2548" s="662" t="s">
        <v>5111</v>
      </c>
      <c r="D2548" s="743" t="s">
        <v>7938</v>
      </c>
      <c r="E2548" s="744" t="s">
        <v>5127</v>
      </c>
      <c r="F2548" s="662" t="s">
        <v>5106</v>
      </c>
      <c r="G2548" s="662" t="s">
        <v>5658</v>
      </c>
      <c r="H2548" s="662" t="s">
        <v>593</v>
      </c>
      <c r="I2548" s="662" t="s">
        <v>5939</v>
      </c>
      <c r="J2548" s="662" t="s">
        <v>837</v>
      </c>
      <c r="K2548" s="662" t="s">
        <v>5940</v>
      </c>
      <c r="L2548" s="663">
        <v>1715.48</v>
      </c>
      <c r="M2548" s="663">
        <v>101213.32</v>
      </c>
      <c r="N2548" s="662">
        <v>59</v>
      </c>
      <c r="O2548" s="745">
        <v>11.5</v>
      </c>
      <c r="P2548" s="663">
        <v>70334.680000000008</v>
      </c>
      <c r="Q2548" s="678">
        <v>0.69491525423728817</v>
      </c>
      <c r="R2548" s="662">
        <v>41</v>
      </c>
      <c r="S2548" s="678">
        <v>0.69491525423728817</v>
      </c>
      <c r="T2548" s="745">
        <v>8</v>
      </c>
      <c r="U2548" s="701">
        <v>0.69565217391304346</v>
      </c>
    </row>
    <row r="2549" spans="1:21" ht="14.4" customHeight="1" x14ac:dyDescent="0.3">
      <c r="A2549" s="661">
        <v>32</v>
      </c>
      <c r="B2549" s="662" t="s">
        <v>592</v>
      </c>
      <c r="C2549" s="662" t="s">
        <v>5111</v>
      </c>
      <c r="D2549" s="743" t="s">
        <v>7938</v>
      </c>
      <c r="E2549" s="744" t="s">
        <v>5127</v>
      </c>
      <c r="F2549" s="662" t="s">
        <v>5106</v>
      </c>
      <c r="G2549" s="662" t="s">
        <v>5658</v>
      </c>
      <c r="H2549" s="662" t="s">
        <v>593</v>
      </c>
      <c r="I2549" s="662" t="s">
        <v>5707</v>
      </c>
      <c r="J2549" s="662" t="s">
        <v>837</v>
      </c>
      <c r="K2549" s="662" t="s">
        <v>5708</v>
      </c>
      <c r="L2549" s="663">
        <v>0</v>
      </c>
      <c r="M2549" s="663">
        <v>0</v>
      </c>
      <c r="N2549" s="662">
        <v>2</v>
      </c>
      <c r="O2549" s="745">
        <v>1</v>
      </c>
      <c r="P2549" s="663">
        <v>0</v>
      </c>
      <c r="Q2549" s="678"/>
      <c r="R2549" s="662">
        <v>2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32</v>
      </c>
      <c r="B2550" s="662" t="s">
        <v>592</v>
      </c>
      <c r="C2550" s="662" t="s">
        <v>5111</v>
      </c>
      <c r="D2550" s="743" t="s">
        <v>7938</v>
      </c>
      <c r="E2550" s="744" t="s">
        <v>5127</v>
      </c>
      <c r="F2550" s="662" t="s">
        <v>5106</v>
      </c>
      <c r="G2550" s="662" t="s">
        <v>5658</v>
      </c>
      <c r="H2550" s="662" t="s">
        <v>593</v>
      </c>
      <c r="I2550" s="662" t="s">
        <v>5943</v>
      </c>
      <c r="J2550" s="662" t="s">
        <v>837</v>
      </c>
      <c r="K2550" s="662" t="s">
        <v>5942</v>
      </c>
      <c r="L2550" s="663">
        <v>0</v>
      </c>
      <c r="M2550" s="663">
        <v>0</v>
      </c>
      <c r="N2550" s="662">
        <v>10</v>
      </c>
      <c r="O2550" s="745">
        <v>2</v>
      </c>
      <c r="P2550" s="663">
        <v>0</v>
      </c>
      <c r="Q2550" s="678"/>
      <c r="R2550" s="662">
        <v>10</v>
      </c>
      <c r="S2550" s="678">
        <v>1</v>
      </c>
      <c r="T2550" s="745">
        <v>2</v>
      </c>
      <c r="U2550" s="701">
        <v>1</v>
      </c>
    </row>
    <row r="2551" spans="1:21" ht="14.4" customHeight="1" x14ac:dyDescent="0.3">
      <c r="A2551" s="661">
        <v>32</v>
      </c>
      <c r="B2551" s="662" t="s">
        <v>592</v>
      </c>
      <c r="C2551" s="662" t="s">
        <v>5111</v>
      </c>
      <c r="D2551" s="743" t="s">
        <v>7938</v>
      </c>
      <c r="E2551" s="744" t="s">
        <v>5127</v>
      </c>
      <c r="F2551" s="662" t="s">
        <v>5106</v>
      </c>
      <c r="G2551" s="662" t="s">
        <v>5658</v>
      </c>
      <c r="H2551" s="662" t="s">
        <v>593</v>
      </c>
      <c r="I2551" s="662" t="s">
        <v>6658</v>
      </c>
      <c r="J2551" s="662" t="s">
        <v>1273</v>
      </c>
      <c r="K2551" s="662" t="s">
        <v>6659</v>
      </c>
      <c r="L2551" s="663">
        <v>0</v>
      </c>
      <c r="M2551" s="663">
        <v>0</v>
      </c>
      <c r="N2551" s="662">
        <v>2</v>
      </c>
      <c r="O2551" s="745">
        <v>0.5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32</v>
      </c>
      <c r="B2552" s="662" t="s">
        <v>592</v>
      </c>
      <c r="C2552" s="662" t="s">
        <v>5111</v>
      </c>
      <c r="D2552" s="743" t="s">
        <v>7938</v>
      </c>
      <c r="E2552" s="744" t="s">
        <v>5127</v>
      </c>
      <c r="F2552" s="662" t="s">
        <v>5106</v>
      </c>
      <c r="G2552" s="662" t="s">
        <v>5372</v>
      </c>
      <c r="H2552" s="662" t="s">
        <v>593</v>
      </c>
      <c r="I2552" s="662" t="s">
        <v>6660</v>
      </c>
      <c r="J2552" s="662" t="s">
        <v>5025</v>
      </c>
      <c r="K2552" s="662" t="s">
        <v>5947</v>
      </c>
      <c r="L2552" s="663">
        <v>320.20999999999998</v>
      </c>
      <c r="M2552" s="663">
        <v>1601.0499999999997</v>
      </c>
      <c r="N2552" s="662">
        <v>5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32</v>
      </c>
      <c r="B2553" s="662" t="s">
        <v>592</v>
      </c>
      <c r="C2553" s="662" t="s">
        <v>5111</v>
      </c>
      <c r="D2553" s="743" t="s">
        <v>7938</v>
      </c>
      <c r="E2553" s="744" t="s">
        <v>5127</v>
      </c>
      <c r="F2553" s="662" t="s">
        <v>5106</v>
      </c>
      <c r="G2553" s="662" t="s">
        <v>5372</v>
      </c>
      <c r="H2553" s="662" t="s">
        <v>2438</v>
      </c>
      <c r="I2553" s="662" t="s">
        <v>2525</v>
      </c>
      <c r="J2553" s="662" t="s">
        <v>2526</v>
      </c>
      <c r="K2553" s="662" t="s">
        <v>4825</v>
      </c>
      <c r="L2553" s="663">
        <v>160.1</v>
      </c>
      <c r="M2553" s="663">
        <v>480.29999999999995</v>
      </c>
      <c r="N2553" s="662">
        <v>3</v>
      </c>
      <c r="O2553" s="745">
        <v>0.5</v>
      </c>
      <c r="P2553" s="663">
        <v>480.29999999999995</v>
      </c>
      <c r="Q2553" s="678">
        <v>1</v>
      </c>
      <c r="R2553" s="662">
        <v>3</v>
      </c>
      <c r="S2553" s="678">
        <v>1</v>
      </c>
      <c r="T2553" s="745">
        <v>0.5</v>
      </c>
      <c r="U2553" s="701">
        <v>1</v>
      </c>
    </row>
    <row r="2554" spans="1:21" ht="14.4" customHeight="1" x14ac:dyDescent="0.3">
      <c r="A2554" s="661">
        <v>32</v>
      </c>
      <c r="B2554" s="662" t="s">
        <v>592</v>
      </c>
      <c r="C2554" s="662" t="s">
        <v>5111</v>
      </c>
      <c r="D2554" s="743" t="s">
        <v>7938</v>
      </c>
      <c r="E2554" s="744" t="s">
        <v>5127</v>
      </c>
      <c r="F2554" s="662" t="s">
        <v>5106</v>
      </c>
      <c r="G2554" s="662" t="s">
        <v>5372</v>
      </c>
      <c r="H2554" s="662" t="s">
        <v>593</v>
      </c>
      <c r="I2554" s="662" t="s">
        <v>6661</v>
      </c>
      <c r="J2554" s="662" t="s">
        <v>2526</v>
      </c>
      <c r="K2554" s="662" t="s">
        <v>5947</v>
      </c>
      <c r="L2554" s="663">
        <v>320.20999999999998</v>
      </c>
      <c r="M2554" s="663">
        <v>640.41999999999996</v>
      </c>
      <c r="N2554" s="662">
        <v>2</v>
      </c>
      <c r="O2554" s="745">
        <v>0.5</v>
      </c>
      <c r="P2554" s="663">
        <v>640.41999999999996</v>
      </c>
      <c r="Q2554" s="678">
        <v>1</v>
      </c>
      <c r="R2554" s="662">
        <v>2</v>
      </c>
      <c r="S2554" s="678">
        <v>1</v>
      </c>
      <c r="T2554" s="745">
        <v>0.5</v>
      </c>
      <c r="U2554" s="701">
        <v>1</v>
      </c>
    </row>
    <row r="2555" spans="1:21" ht="14.4" customHeight="1" x14ac:dyDescent="0.3">
      <c r="A2555" s="661">
        <v>32</v>
      </c>
      <c r="B2555" s="662" t="s">
        <v>592</v>
      </c>
      <c r="C2555" s="662" t="s">
        <v>5111</v>
      </c>
      <c r="D2555" s="743" t="s">
        <v>7938</v>
      </c>
      <c r="E2555" s="744" t="s">
        <v>5127</v>
      </c>
      <c r="F2555" s="662" t="s">
        <v>5106</v>
      </c>
      <c r="G2555" s="662" t="s">
        <v>5372</v>
      </c>
      <c r="H2555" s="662" t="s">
        <v>593</v>
      </c>
      <c r="I2555" s="662" t="s">
        <v>3474</v>
      </c>
      <c r="J2555" s="662" t="s">
        <v>5025</v>
      </c>
      <c r="K2555" s="662" t="s">
        <v>4825</v>
      </c>
      <c r="L2555" s="663">
        <v>160.1</v>
      </c>
      <c r="M2555" s="663">
        <v>640.4</v>
      </c>
      <c r="N2555" s="662">
        <v>4</v>
      </c>
      <c r="O2555" s="745">
        <v>0.5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32</v>
      </c>
      <c r="B2556" s="662" t="s">
        <v>592</v>
      </c>
      <c r="C2556" s="662" t="s">
        <v>5111</v>
      </c>
      <c r="D2556" s="743" t="s">
        <v>7938</v>
      </c>
      <c r="E2556" s="744" t="s">
        <v>5127</v>
      </c>
      <c r="F2556" s="662" t="s">
        <v>5106</v>
      </c>
      <c r="G2556" s="662" t="s">
        <v>5625</v>
      </c>
      <c r="H2556" s="662" t="s">
        <v>593</v>
      </c>
      <c r="I2556" s="662" t="s">
        <v>6662</v>
      </c>
      <c r="J2556" s="662" t="s">
        <v>2382</v>
      </c>
      <c r="K2556" s="662" t="s">
        <v>5920</v>
      </c>
      <c r="L2556" s="663">
        <v>115.27</v>
      </c>
      <c r="M2556" s="663">
        <v>230.54</v>
      </c>
      <c r="N2556" s="662">
        <v>2</v>
      </c>
      <c r="O2556" s="745">
        <v>1.5</v>
      </c>
      <c r="P2556" s="663">
        <v>115.27</v>
      </c>
      <c r="Q2556" s="678">
        <v>0.5</v>
      </c>
      <c r="R2556" s="662">
        <v>1</v>
      </c>
      <c r="S2556" s="678">
        <v>0.5</v>
      </c>
      <c r="T2556" s="745">
        <v>0.5</v>
      </c>
      <c r="U2556" s="701">
        <v>0.33333333333333331</v>
      </c>
    </row>
    <row r="2557" spans="1:21" ht="14.4" customHeight="1" x14ac:dyDescent="0.3">
      <c r="A2557" s="661">
        <v>32</v>
      </c>
      <c r="B2557" s="662" t="s">
        <v>592</v>
      </c>
      <c r="C2557" s="662" t="s">
        <v>5111</v>
      </c>
      <c r="D2557" s="743" t="s">
        <v>7938</v>
      </c>
      <c r="E2557" s="744" t="s">
        <v>5127</v>
      </c>
      <c r="F2557" s="662" t="s">
        <v>5106</v>
      </c>
      <c r="G2557" s="662" t="s">
        <v>5404</v>
      </c>
      <c r="H2557" s="662" t="s">
        <v>2438</v>
      </c>
      <c r="I2557" s="662" t="s">
        <v>6663</v>
      </c>
      <c r="J2557" s="662" t="s">
        <v>6664</v>
      </c>
      <c r="K2557" s="662" t="s">
        <v>2735</v>
      </c>
      <c r="L2557" s="663">
        <v>96.53</v>
      </c>
      <c r="M2557" s="663">
        <v>1158.3600000000001</v>
      </c>
      <c r="N2557" s="662">
        <v>12</v>
      </c>
      <c r="O2557" s="745">
        <v>3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32</v>
      </c>
      <c r="B2558" s="662" t="s">
        <v>592</v>
      </c>
      <c r="C2558" s="662" t="s">
        <v>5111</v>
      </c>
      <c r="D2558" s="743" t="s">
        <v>7938</v>
      </c>
      <c r="E2558" s="744" t="s">
        <v>5127</v>
      </c>
      <c r="F2558" s="662" t="s">
        <v>5106</v>
      </c>
      <c r="G2558" s="662" t="s">
        <v>5404</v>
      </c>
      <c r="H2558" s="662" t="s">
        <v>593</v>
      </c>
      <c r="I2558" s="662" t="s">
        <v>6177</v>
      </c>
      <c r="J2558" s="662" t="s">
        <v>6178</v>
      </c>
      <c r="K2558" s="662" t="s">
        <v>6056</v>
      </c>
      <c r="L2558" s="663">
        <v>144.81</v>
      </c>
      <c r="M2558" s="663">
        <v>289.62</v>
      </c>
      <c r="N2558" s="662">
        <v>2</v>
      </c>
      <c r="O2558" s="745">
        <v>1.5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32</v>
      </c>
      <c r="B2559" s="662" t="s">
        <v>592</v>
      </c>
      <c r="C2559" s="662" t="s">
        <v>5111</v>
      </c>
      <c r="D2559" s="743" t="s">
        <v>7938</v>
      </c>
      <c r="E2559" s="744" t="s">
        <v>5127</v>
      </c>
      <c r="F2559" s="662" t="s">
        <v>5106</v>
      </c>
      <c r="G2559" s="662" t="s">
        <v>5404</v>
      </c>
      <c r="H2559" s="662" t="s">
        <v>2438</v>
      </c>
      <c r="I2559" s="662" t="s">
        <v>5950</v>
      </c>
      <c r="J2559" s="662" t="s">
        <v>4124</v>
      </c>
      <c r="K2559" s="662" t="s">
        <v>5951</v>
      </c>
      <c r="L2559" s="663">
        <v>0</v>
      </c>
      <c r="M2559" s="663">
        <v>0</v>
      </c>
      <c r="N2559" s="662">
        <v>2</v>
      </c>
      <c r="O2559" s="745">
        <v>1.5</v>
      </c>
      <c r="P2559" s="663">
        <v>0</v>
      </c>
      <c r="Q2559" s="678"/>
      <c r="R2559" s="662">
        <v>2</v>
      </c>
      <c r="S2559" s="678">
        <v>1</v>
      </c>
      <c r="T2559" s="745">
        <v>1.5</v>
      </c>
      <c r="U2559" s="701">
        <v>1</v>
      </c>
    </row>
    <row r="2560" spans="1:21" ht="14.4" customHeight="1" x14ac:dyDescent="0.3">
      <c r="A2560" s="661">
        <v>32</v>
      </c>
      <c r="B2560" s="662" t="s">
        <v>592</v>
      </c>
      <c r="C2560" s="662" t="s">
        <v>5111</v>
      </c>
      <c r="D2560" s="743" t="s">
        <v>7938</v>
      </c>
      <c r="E2560" s="744" t="s">
        <v>5127</v>
      </c>
      <c r="F2560" s="662" t="s">
        <v>5106</v>
      </c>
      <c r="G2560" s="662" t="s">
        <v>5404</v>
      </c>
      <c r="H2560" s="662" t="s">
        <v>2438</v>
      </c>
      <c r="I2560" s="662" t="s">
        <v>2537</v>
      </c>
      <c r="J2560" s="662" t="s">
        <v>4842</v>
      </c>
      <c r="K2560" s="662" t="s">
        <v>1186</v>
      </c>
      <c r="L2560" s="663">
        <v>48.27</v>
      </c>
      <c r="M2560" s="663">
        <v>96.54</v>
      </c>
      <c r="N2560" s="662">
        <v>2</v>
      </c>
      <c r="O2560" s="745">
        <v>1</v>
      </c>
      <c r="P2560" s="663">
        <v>96.54</v>
      </c>
      <c r="Q2560" s="678">
        <v>1</v>
      </c>
      <c r="R2560" s="662">
        <v>2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32</v>
      </c>
      <c r="B2561" s="662" t="s">
        <v>592</v>
      </c>
      <c r="C2561" s="662" t="s">
        <v>5111</v>
      </c>
      <c r="D2561" s="743" t="s">
        <v>7938</v>
      </c>
      <c r="E2561" s="744" t="s">
        <v>5127</v>
      </c>
      <c r="F2561" s="662" t="s">
        <v>5106</v>
      </c>
      <c r="G2561" s="662" t="s">
        <v>5404</v>
      </c>
      <c r="H2561" s="662" t="s">
        <v>593</v>
      </c>
      <c r="I2561" s="662" t="s">
        <v>6665</v>
      </c>
      <c r="J2561" s="662" t="s">
        <v>5599</v>
      </c>
      <c r="K2561" s="662" t="s">
        <v>1183</v>
      </c>
      <c r="L2561" s="663">
        <v>0</v>
      </c>
      <c r="M2561" s="663">
        <v>0</v>
      </c>
      <c r="N2561" s="662">
        <v>1</v>
      </c>
      <c r="O2561" s="745">
        <v>0.5</v>
      </c>
      <c r="P2561" s="663">
        <v>0</v>
      </c>
      <c r="Q2561" s="678"/>
      <c r="R2561" s="662">
        <v>1</v>
      </c>
      <c r="S2561" s="678">
        <v>1</v>
      </c>
      <c r="T2561" s="745">
        <v>0.5</v>
      </c>
      <c r="U2561" s="701">
        <v>1</v>
      </c>
    </row>
    <row r="2562" spans="1:21" ht="14.4" customHeight="1" x14ac:dyDescent="0.3">
      <c r="A2562" s="661">
        <v>32</v>
      </c>
      <c r="B2562" s="662" t="s">
        <v>592</v>
      </c>
      <c r="C2562" s="662" t="s">
        <v>5111</v>
      </c>
      <c r="D2562" s="743" t="s">
        <v>7938</v>
      </c>
      <c r="E2562" s="744" t="s">
        <v>5127</v>
      </c>
      <c r="F2562" s="662" t="s">
        <v>5106</v>
      </c>
      <c r="G2562" s="662" t="s">
        <v>6537</v>
      </c>
      <c r="H2562" s="662" t="s">
        <v>593</v>
      </c>
      <c r="I2562" s="662" t="s">
        <v>6666</v>
      </c>
      <c r="J2562" s="662" t="s">
        <v>6539</v>
      </c>
      <c r="K2562" s="662" t="s">
        <v>6667</v>
      </c>
      <c r="L2562" s="663">
        <v>0</v>
      </c>
      <c r="M2562" s="663">
        <v>0</v>
      </c>
      <c r="N2562" s="662">
        <v>2</v>
      </c>
      <c r="O2562" s="745">
        <v>1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32</v>
      </c>
      <c r="B2563" s="662" t="s">
        <v>592</v>
      </c>
      <c r="C2563" s="662" t="s">
        <v>5111</v>
      </c>
      <c r="D2563" s="743" t="s">
        <v>7938</v>
      </c>
      <c r="E2563" s="744" t="s">
        <v>5127</v>
      </c>
      <c r="F2563" s="662" t="s">
        <v>5106</v>
      </c>
      <c r="G2563" s="662" t="s">
        <v>5373</v>
      </c>
      <c r="H2563" s="662" t="s">
        <v>593</v>
      </c>
      <c r="I2563" s="662" t="s">
        <v>5955</v>
      </c>
      <c r="J2563" s="662" t="s">
        <v>5956</v>
      </c>
      <c r="K2563" s="662" t="s">
        <v>5957</v>
      </c>
      <c r="L2563" s="663">
        <v>434.59</v>
      </c>
      <c r="M2563" s="663">
        <v>869.18</v>
      </c>
      <c r="N2563" s="662">
        <v>2</v>
      </c>
      <c r="O2563" s="745">
        <v>1</v>
      </c>
      <c r="P2563" s="663">
        <v>869.18</v>
      </c>
      <c r="Q2563" s="678">
        <v>1</v>
      </c>
      <c r="R2563" s="662">
        <v>2</v>
      </c>
      <c r="S2563" s="678">
        <v>1</v>
      </c>
      <c r="T2563" s="745">
        <v>1</v>
      </c>
      <c r="U2563" s="701">
        <v>1</v>
      </c>
    </row>
    <row r="2564" spans="1:21" ht="14.4" customHeight="1" x14ac:dyDescent="0.3">
      <c r="A2564" s="661">
        <v>32</v>
      </c>
      <c r="B2564" s="662" t="s">
        <v>592</v>
      </c>
      <c r="C2564" s="662" t="s">
        <v>5111</v>
      </c>
      <c r="D2564" s="743" t="s">
        <v>7938</v>
      </c>
      <c r="E2564" s="744" t="s">
        <v>5127</v>
      </c>
      <c r="F2564" s="662" t="s">
        <v>5106</v>
      </c>
      <c r="G2564" s="662" t="s">
        <v>5304</v>
      </c>
      <c r="H2564" s="662" t="s">
        <v>593</v>
      </c>
      <c r="I2564" s="662" t="s">
        <v>5961</v>
      </c>
      <c r="J2564" s="662" t="s">
        <v>3562</v>
      </c>
      <c r="K2564" s="662" t="s">
        <v>5954</v>
      </c>
      <c r="L2564" s="663">
        <v>316.36</v>
      </c>
      <c r="M2564" s="663">
        <v>949.08</v>
      </c>
      <c r="N2564" s="662">
        <v>3</v>
      </c>
      <c r="O2564" s="745">
        <v>1.5</v>
      </c>
      <c r="P2564" s="663">
        <v>316.36</v>
      </c>
      <c r="Q2564" s="678">
        <v>0.33333333333333331</v>
      </c>
      <c r="R2564" s="662">
        <v>1</v>
      </c>
      <c r="S2564" s="678">
        <v>0.33333333333333331</v>
      </c>
      <c r="T2564" s="745">
        <v>0.5</v>
      </c>
      <c r="U2564" s="701">
        <v>0.33333333333333331</v>
      </c>
    </row>
    <row r="2565" spans="1:21" ht="14.4" customHeight="1" x14ac:dyDescent="0.3">
      <c r="A2565" s="661">
        <v>32</v>
      </c>
      <c r="B2565" s="662" t="s">
        <v>592</v>
      </c>
      <c r="C2565" s="662" t="s">
        <v>5111</v>
      </c>
      <c r="D2565" s="743" t="s">
        <v>7938</v>
      </c>
      <c r="E2565" s="744" t="s">
        <v>5127</v>
      </c>
      <c r="F2565" s="662" t="s">
        <v>5106</v>
      </c>
      <c r="G2565" s="662" t="s">
        <v>6410</v>
      </c>
      <c r="H2565" s="662" t="s">
        <v>2438</v>
      </c>
      <c r="I2565" s="662" t="s">
        <v>6413</v>
      </c>
      <c r="J2565" s="662" t="s">
        <v>2600</v>
      </c>
      <c r="K2565" s="662" t="s">
        <v>2794</v>
      </c>
      <c r="L2565" s="663">
        <v>579.30999999999995</v>
      </c>
      <c r="M2565" s="663">
        <v>1158.6199999999999</v>
      </c>
      <c r="N2565" s="662">
        <v>2</v>
      </c>
      <c r="O2565" s="745">
        <v>1</v>
      </c>
      <c r="P2565" s="663">
        <v>579.30999999999995</v>
      </c>
      <c r="Q2565" s="678">
        <v>0.5</v>
      </c>
      <c r="R2565" s="662">
        <v>1</v>
      </c>
      <c r="S2565" s="678">
        <v>0.5</v>
      </c>
      <c r="T2565" s="745">
        <v>0.5</v>
      </c>
      <c r="U2565" s="701">
        <v>0.5</v>
      </c>
    </row>
    <row r="2566" spans="1:21" ht="14.4" customHeight="1" x14ac:dyDescent="0.3">
      <c r="A2566" s="661">
        <v>32</v>
      </c>
      <c r="B2566" s="662" t="s">
        <v>592</v>
      </c>
      <c r="C2566" s="662" t="s">
        <v>5111</v>
      </c>
      <c r="D2566" s="743" t="s">
        <v>7938</v>
      </c>
      <c r="E2566" s="744" t="s">
        <v>5127</v>
      </c>
      <c r="F2566" s="662" t="s">
        <v>5106</v>
      </c>
      <c r="G2566" s="662" t="s">
        <v>6410</v>
      </c>
      <c r="H2566" s="662" t="s">
        <v>2438</v>
      </c>
      <c r="I2566" s="662" t="s">
        <v>6413</v>
      </c>
      <c r="J2566" s="662" t="s">
        <v>2600</v>
      </c>
      <c r="K2566" s="662" t="s">
        <v>2794</v>
      </c>
      <c r="L2566" s="663">
        <v>543.36</v>
      </c>
      <c r="M2566" s="663">
        <v>1086.72</v>
      </c>
      <c r="N2566" s="662">
        <v>2</v>
      </c>
      <c r="O2566" s="745">
        <v>1.5</v>
      </c>
      <c r="P2566" s="663">
        <v>1086.72</v>
      </c>
      <c r="Q2566" s="678">
        <v>1</v>
      </c>
      <c r="R2566" s="662">
        <v>2</v>
      </c>
      <c r="S2566" s="678">
        <v>1</v>
      </c>
      <c r="T2566" s="745">
        <v>1.5</v>
      </c>
      <c r="U2566" s="701">
        <v>1</v>
      </c>
    </row>
    <row r="2567" spans="1:21" ht="14.4" customHeight="1" x14ac:dyDescent="0.3">
      <c r="A2567" s="661">
        <v>32</v>
      </c>
      <c r="B2567" s="662" t="s">
        <v>592</v>
      </c>
      <c r="C2567" s="662" t="s">
        <v>5111</v>
      </c>
      <c r="D2567" s="743" t="s">
        <v>7938</v>
      </c>
      <c r="E2567" s="744" t="s">
        <v>5127</v>
      </c>
      <c r="F2567" s="662" t="s">
        <v>5106</v>
      </c>
      <c r="G2567" s="662" t="s">
        <v>5305</v>
      </c>
      <c r="H2567" s="662" t="s">
        <v>593</v>
      </c>
      <c r="I2567" s="662" t="s">
        <v>5407</v>
      </c>
      <c r="J2567" s="662" t="s">
        <v>1064</v>
      </c>
      <c r="K2567" s="662" t="s">
        <v>5408</v>
      </c>
      <c r="L2567" s="663">
        <v>0</v>
      </c>
      <c r="M2567" s="663">
        <v>0</v>
      </c>
      <c r="N2567" s="662">
        <v>3</v>
      </c>
      <c r="O2567" s="745">
        <v>0.5</v>
      </c>
      <c r="P2567" s="663">
        <v>0</v>
      </c>
      <c r="Q2567" s="678"/>
      <c r="R2567" s="662">
        <v>3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32</v>
      </c>
      <c r="B2568" s="662" t="s">
        <v>592</v>
      </c>
      <c r="C2568" s="662" t="s">
        <v>5111</v>
      </c>
      <c r="D2568" s="743" t="s">
        <v>7938</v>
      </c>
      <c r="E2568" s="744" t="s">
        <v>5127</v>
      </c>
      <c r="F2568" s="662" t="s">
        <v>5106</v>
      </c>
      <c r="G2568" s="662" t="s">
        <v>5305</v>
      </c>
      <c r="H2568" s="662" t="s">
        <v>593</v>
      </c>
      <c r="I2568" s="662" t="s">
        <v>5409</v>
      </c>
      <c r="J2568" s="662" t="s">
        <v>1064</v>
      </c>
      <c r="K2568" s="662" t="s">
        <v>5410</v>
      </c>
      <c r="L2568" s="663">
        <v>214.5</v>
      </c>
      <c r="M2568" s="663">
        <v>1930.5</v>
      </c>
      <c r="N2568" s="662">
        <v>9</v>
      </c>
      <c r="O2568" s="745">
        <v>6.5</v>
      </c>
      <c r="P2568" s="663">
        <v>1287</v>
      </c>
      <c r="Q2568" s="678">
        <v>0.66666666666666663</v>
      </c>
      <c r="R2568" s="662">
        <v>6</v>
      </c>
      <c r="S2568" s="678">
        <v>0.66666666666666663</v>
      </c>
      <c r="T2568" s="745">
        <v>4.5</v>
      </c>
      <c r="U2568" s="701">
        <v>0.69230769230769229</v>
      </c>
    </row>
    <row r="2569" spans="1:21" ht="14.4" customHeight="1" x14ac:dyDescent="0.3">
      <c r="A2569" s="661">
        <v>32</v>
      </c>
      <c r="B2569" s="662" t="s">
        <v>592</v>
      </c>
      <c r="C2569" s="662" t="s">
        <v>5111</v>
      </c>
      <c r="D2569" s="743" t="s">
        <v>7938</v>
      </c>
      <c r="E2569" s="744" t="s">
        <v>5127</v>
      </c>
      <c r="F2569" s="662" t="s">
        <v>5106</v>
      </c>
      <c r="G2569" s="662" t="s">
        <v>5305</v>
      </c>
      <c r="H2569" s="662" t="s">
        <v>593</v>
      </c>
      <c r="I2569" s="662" t="s">
        <v>5977</v>
      </c>
      <c r="J2569" s="662" t="s">
        <v>5978</v>
      </c>
      <c r="K2569" s="662" t="s">
        <v>5979</v>
      </c>
      <c r="L2569" s="663">
        <v>71.67</v>
      </c>
      <c r="M2569" s="663">
        <v>143.34</v>
      </c>
      <c r="N2569" s="662">
        <v>2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32</v>
      </c>
      <c r="B2570" s="662" t="s">
        <v>592</v>
      </c>
      <c r="C2570" s="662" t="s">
        <v>5111</v>
      </c>
      <c r="D2570" s="743" t="s">
        <v>7938</v>
      </c>
      <c r="E2570" s="744" t="s">
        <v>5127</v>
      </c>
      <c r="F2570" s="662" t="s">
        <v>5106</v>
      </c>
      <c r="G2570" s="662" t="s">
        <v>5377</v>
      </c>
      <c r="H2570" s="662" t="s">
        <v>2438</v>
      </c>
      <c r="I2570" s="662" t="s">
        <v>4208</v>
      </c>
      <c r="J2570" s="662" t="s">
        <v>5066</v>
      </c>
      <c r="K2570" s="662" t="s">
        <v>4626</v>
      </c>
      <c r="L2570" s="663">
        <v>123.2</v>
      </c>
      <c r="M2570" s="663">
        <v>369.6</v>
      </c>
      <c r="N2570" s="662">
        <v>3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32</v>
      </c>
      <c r="B2571" s="662" t="s">
        <v>592</v>
      </c>
      <c r="C2571" s="662" t="s">
        <v>5111</v>
      </c>
      <c r="D2571" s="743" t="s">
        <v>7938</v>
      </c>
      <c r="E2571" s="744" t="s">
        <v>5127</v>
      </c>
      <c r="F2571" s="662" t="s">
        <v>5106</v>
      </c>
      <c r="G2571" s="662" t="s">
        <v>5377</v>
      </c>
      <c r="H2571" s="662" t="s">
        <v>593</v>
      </c>
      <c r="I2571" s="662" t="s">
        <v>6668</v>
      </c>
      <c r="J2571" s="662" t="s">
        <v>6669</v>
      </c>
      <c r="K2571" s="662" t="s">
        <v>6623</v>
      </c>
      <c r="L2571" s="663">
        <v>369.59</v>
      </c>
      <c r="M2571" s="663">
        <v>369.59</v>
      </c>
      <c r="N2571" s="662">
        <v>1</v>
      </c>
      <c r="O2571" s="745">
        <v>1</v>
      </c>
      <c r="P2571" s="663">
        <v>369.59</v>
      </c>
      <c r="Q2571" s="678">
        <v>1</v>
      </c>
      <c r="R2571" s="662">
        <v>1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32</v>
      </c>
      <c r="B2572" s="662" t="s">
        <v>592</v>
      </c>
      <c r="C2572" s="662" t="s">
        <v>5111</v>
      </c>
      <c r="D2572" s="743" t="s">
        <v>7938</v>
      </c>
      <c r="E2572" s="744" t="s">
        <v>5127</v>
      </c>
      <c r="F2572" s="662" t="s">
        <v>5106</v>
      </c>
      <c r="G2572" s="662" t="s">
        <v>5565</v>
      </c>
      <c r="H2572" s="662" t="s">
        <v>593</v>
      </c>
      <c r="I2572" s="662" t="s">
        <v>1146</v>
      </c>
      <c r="J2572" s="662" t="s">
        <v>929</v>
      </c>
      <c r="K2572" s="662" t="s">
        <v>6670</v>
      </c>
      <c r="L2572" s="663">
        <v>0</v>
      </c>
      <c r="M2572" s="663">
        <v>0</v>
      </c>
      <c r="N2572" s="662">
        <v>1</v>
      </c>
      <c r="O2572" s="745">
        <v>1</v>
      </c>
      <c r="P2572" s="663">
        <v>0</v>
      </c>
      <c r="Q2572" s="678"/>
      <c r="R2572" s="662">
        <v>1</v>
      </c>
      <c r="S2572" s="678">
        <v>1</v>
      </c>
      <c r="T2572" s="745">
        <v>1</v>
      </c>
      <c r="U2572" s="701">
        <v>1</v>
      </c>
    </row>
    <row r="2573" spans="1:21" ht="14.4" customHeight="1" x14ac:dyDescent="0.3">
      <c r="A2573" s="661">
        <v>32</v>
      </c>
      <c r="B2573" s="662" t="s">
        <v>592</v>
      </c>
      <c r="C2573" s="662" t="s">
        <v>5111</v>
      </c>
      <c r="D2573" s="743" t="s">
        <v>7938</v>
      </c>
      <c r="E2573" s="744" t="s">
        <v>5127</v>
      </c>
      <c r="F2573" s="662" t="s">
        <v>5106</v>
      </c>
      <c r="G2573" s="662" t="s">
        <v>5309</v>
      </c>
      <c r="H2573" s="662" t="s">
        <v>593</v>
      </c>
      <c r="I2573" s="662" t="s">
        <v>910</v>
      </c>
      <c r="J2573" s="662" t="s">
        <v>5310</v>
      </c>
      <c r="K2573" s="662" t="s">
        <v>5268</v>
      </c>
      <c r="L2573" s="663">
        <v>0</v>
      </c>
      <c r="M2573" s="663">
        <v>0</v>
      </c>
      <c r="N2573" s="662">
        <v>77</v>
      </c>
      <c r="O2573" s="745">
        <v>19</v>
      </c>
      <c r="P2573" s="663">
        <v>0</v>
      </c>
      <c r="Q2573" s="678"/>
      <c r="R2573" s="662">
        <v>53</v>
      </c>
      <c r="S2573" s="678">
        <v>0.68831168831168832</v>
      </c>
      <c r="T2573" s="745">
        <v>13.5</v>
      </c>
      <c r="U2573" s="701">
        <v>0.71052631578947367</v>
      </c>
    </row>
    <row r="2574" spans="1:21" ht="14.4" customHeight="1" x14ac:dyDescent="0.3">
      <c r="A2574" s="661">
        <v>32</v>
      </c>
      <c r="B2574" s="662" t="s">
        <v>592</v>
      </c>
      <c r="C2574" s="662" t="s">
        <v>5111</v>
      </c>
      <c r="D2574" s="743" t="s">
        <v>7938</v>
      </c>
      <c r="E2574" s="744" t="s">
        <v>5127</v>
      </c>
      <c r="F2574" s="662" t="s">
        <v>5106</v>
      </c>
      <c r="G2574" s="662" t="s">
        <v>5311</v>
      </c>
      <c r="H2574" s="662" t="s">
        <v>593</v>
      </c>
      <c r="I2574" s="662" t="s">
        <v>844</v>
      </c>
      <c r="J2574" s="662" t="s">
        <v>753</v>
      </c>
      <c r="K2574" s="662" t="s">
        <v>5312</v>
      </c>
      <c r="L2574" s="663">
        <v>152.33000000000001</v>
      </c>
      <c r="M2574" s="663">
        <v>456.99</v>
      </c>
      <c r="N2574" s="662">
        <v>3</v>
      </c>
      <c r="O2574" s="745">
        <v>1.5</v>
      </c>
      <c r="P2574" s="663">
        <v>152.33000000000001</v>
      </c>
      <c r="Q2574" s="678">
        <v>0.33333333333333337</v>
      </c>
      <c r="R2574" s="662">
        <v>1</v>
      </c>
      <c r="S2574" s="678">
        <v>0.33333333333333331</v>
      </c>
      <c r="T2574" s="745">
        <v>0.5</v>
      </c>
      <c r="U2574" s="701">
        <v>0.33333333333333331</v>
      </c>
    </row>
    <row r="2575" spans="1:21" ht="14.4" customHeight="1" x14ac:dyDescent="0.3">
      <c r="A2575" s="661">
        <v>32</v>
      </c>
      <c r="B2575" s="662" t="s">
        <v>592</v>
      </c>
      <c r="C2575" s="662" t="s">
        <v>5111</v>
      </c>
      <c r="D2575" s="743" t="s">
        <v>7938</v>
      </c>
      <c r="E2575" s="744" t="s">
        <v>5127</v>
      </c>
      <c r="F2575" s="662" t="s">
        <v>5106</v>
      </c>
      <c r="G2575" s="662" t="s">
        <v>5311</v>
      </c>
      <c r="H2575" s="662" t="s">
        <v>593</v>
      </c>
      <c r="I2575" s="662" t="s">
        <v>844</v>
      </c>
      <c r="J2575" s="662" t="s">
        <v>753</v>
      </c>
      <c r="K2575" s="662" t="s">
        <v>5312</v>
      </c>
      <c r="L2575" s="663">
        <v>210.38</v>
      </c>
      <c r="M2575" s="663">
        <v>420.76</v>
      </c>
      <c r="N2575" s="662">
        <v>2</v>
      </c>
      <c r="O2575" s="745">
        <v>1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32</v>
      </c>
      <c r="B2576" s="662" t="s">
        <v>592</v>
      </c>
      <c r="C2576" s="662" t="s">
        <v>5111</v>
      </c>
      <c r="D2576" s="743" t="s">
        <v>7938</v>
      </c>
      <c r="E2576" s="744" t="s">
        <v>5127</v>
      </c>
      <c r="F2576" s="662" t="s">
        <v>5106</v>
      </c>
      <c r="G2576" s="662" t="s">
        <v>5182</v>
      </c>
      <c r="H2576" s="662" t="s">
        <v>593</v>
      </c>
      <c r="I2576" s="662" t="s">
        <v>2928</v>
      </c>
      <c r="J2576" s="662" t="s">
        <v>2409</v>
      </c>
      <c r="K2576" s="662" t="s">
        <v>5313</v>
      </c>
      <c r="L2576" s="663">
        <v>22.44</v>
      </c>
      <c r="M2576" s="663">
        <v>291.72000000000003</v>
      </c>
      <c r="N2576" s="662">
        <v>13</v>
      </c>
      <c r="O2576" s="745">
        <v>2.5</v>
      </c>
      <c r="P2576" s="663">
        <v>67.320000000000007</v>
      </c>
      <c r="Q2576" s="678">
        <v>0.23076923076923078</v>
      </c>
      <c r="R2576" s="662">
        <v>3</v>
      </c>
      <c r="S2576" s="678">
        <v>0.23076923076923078</v>
      </c>
      <c r="T2576" s="745">
        <v>0.5</v>
      </c>
      <c r="U2576" s="701">
        <v>0.2</v>
      </c>
    </row>
    <row r="2577" spans="1:21" ht="14.4" customHeight="1" x14ac:dyDescent="0.3">
      <c r="A2577" s="661">
        <v>32</v>
      </c>
      <c r="B2577" s="662" t="s">
        <v>592</v>
      </c>
      <c r="C2577" s="662" t="s">
        <v>5111</v>
      </c>
      <c r="D2577" s="743" t="s">
        <v>7938</v>
      </c>
      <c r="E2577" s="744" t="s">
        <v>5127</v>
      </c>
      <c r="F2577" s="662" t="s">
        <v>5106</v>
      </c>
      <c r="G2577" s="662" t="s">
        <v>5182</v>
      </c>
      <c r="H2577" s="662" t="s">
        <v>593</v>
      </c>
      <c r="I2577" s="662" t="s">
        <v>2977</v>
      </c>
      <c r="J2577" s="662" t="s">
        <v>2978</v>
      </c>
      <c r="K2577" s="662" t="s">
        <v>5183</v>
      </c>
      <c r="L2577" s="663">
        <v>51.21</v>
      </c>
      <c r="M2577" s="663">
        <v>307.26</v>
      </c>
      <c r="N2577" s="662">
        <v>6</v>
      </c>
      <c r="O2577" s="745">
        <v>1.5</v>
      </c>
      <c r="P2577" s="663">
        <v>204.84</v>
      </c>
      <c r="Q2577" s="678">
        <v>0.66666666666666674</v>
      </c>
      <c r="R2577" s="662">
        <v>4</v>
      </c>
      <c r="S2577" s="678">
        <v>0.66666666666666663</v>
      </c>
      <c r="T2577" s="745">
        <v>1</v>
      </c>
      <c r="U2577" s="701">
        <v>0.66666666666666663</v>
      </c>
    </row>
    <row r="2578" spans="1:21" ht="14.4" customHeight="1" x14ac:dyDescent="0.3">
      <c r="A2578" s="661">
        <v>32</v>
      </c>
      <c r="B2578" s="662" t="s">
        <v>592</v>
      </c>
      <c r="C2578" s="662" t="s">
        <v>5111</v>
      </c>
      <c r="D2578" s="743" t="s">
        <v>7938</v>
      </c>
      <c r="E2578" s="744" t="s">
        <v>5127</v>
      </c>
      <c r="F2578" s="662" t="s">
        <v>5106</v>
      </c>
      <c r="G2578" s="662" t="s">
        <v>6671</v>
      </c>
      <c r="H2578" s="662" t="s">
        <v>2438</v>
      </c>
      <c r="I2578" s="662" t="s">
        <v>4183</v>
      </c>
      <c r="J2578" s="662" t="s">
        <v>2459</v>
      </c>
      <c r="K2578" s="662" t="s">
        <v>4184</v>
      </c>
      <c r="L2578" s="663">
        <v>394.64</v>
      </c>
      <c r="M2578" s="663">
        <v>1578.56</v>
      </c>
      <c r="N2578" s="662">
        <v>4</v>
      </c>
      <c r="O2578" s="745">
        <v>2.5</v>
      </c>
      <c r="P2578" s="663">
        <v>1183.92</v>
      </c>
      <c r="Q2578" s="678">
        <v>0.75000000000000011</v>
      </c>
      <c r="R2578" s="662">
        <v>3</v>
      </c>
      <c r="S2578" s="678">
        <v>0.75</v>
      </c>
      <c r="T2578" s="745">
        <v>1.5</v>
      </c>
      <c r="U2578" s="701">
        <v>0.6</v>
      </c>
    </row>
    <row r="2579" spans="1:21" ht="14.4" customHeight="1" x14ac:dyDescent="0.3">
      <c r="A2579" s="661">
        <v>32</v>
      </c>
      <c r="B2579" s="662" t="s">
        <v>592</v>
      </c>
      <c r="C2579" s="662" t="s">
        <v>5111</v>
      </c>
      <c r="D2579" s="743" t="s">
        <v>7938</v>
      </c>
      <c r="E2579" s="744" t="s">
        <v>5127</v>
      </c>
      <c r="F2579" s="662" t="s">
        <v>5106</v>
      </c>
      <c r="G2579" s="662" t="s">
        <v>6671</v>
      </c>
      <c r="H2579" s="662" t="s">
        <v>2438</v>
      </c>
      <c r="I2579" s="662" t="s">
        <v>6672</v>
      </c>
      <c r="J2579" s="662" t="s">
        <v>2459</v>
      </c>
      <c r="K2579" s="662" t="s">
        <v>6673</v>
      </c>
      <c r="L2579" s="663">
        <v>438.49</v>
      </c>
      <c r="M2579" s="663">
        <v>1315.47</v>
      </c>
      <c r="N2579" s="662">
        <v>3</v>
      </c>
      <c r="O2579" s="745">
        <v>2</v>
      </c>
      <c r="P2579" s="663">
        <v>438.49</v>
      </c>
      <c r="Q2579" s="678">
        <v>0.33333333333333331</v>
      </c>
      <c r="R2579" s="662">
        <v>1</v>
      </c>
      <c r="S2579" s="678">
        <v>0.33333333333333331</v>
      </c>
      <c r="T2579" s="745">
        <v>0.5</v>
      </c>
      <c r="U2579" s="701">
        <v>0.25</v>
      </c>
    </row>
    <row r="2580" spans="1:21" ht="14.4" customHeight="1" x14ac:dyDescent="0.3">
      <c r="A2580" s="661">
        <v>32</v>
      </c>
      <c r="B2580" s="662" t="s">
        <v>592</v>
      </c>
      <c r="C2580" s="662" t="s">
        <v>5111</v>
      </c>
      <c r="D2580" s="743" t="s">
        <v>7938</v>
      </c>
      <c r="E2580" s="744" t="s">
        <v>5127</v>
      </c>
      <c r="F2580" s="662" t="s">
        <v>5106</v>
      </c>
      <c r="G2580" s="662" t="s">
        <v>5473</v>
      </c>
      <c r="H2580" s="662" t="s">
        <v>593</v>
      </c>
      <c r="I2580" s="662" t="s">
        <v>6674</v>
      </c>
      <c r="J2580" s="662" t="s">
        <v>6356</v>
      </c>
      <c r="K2580" s="662" t="s">
        <v>6675</v>
      </c>
      <c r="L2580" s="663">
        <v>0</v>
      </c>
      <c r="M2580" s="663">
        <v>0</v>
      </c>
      <c r="N2580" s="662">
        <v>1</v>
      </c>
      <c r="O2580" s="745">
        <v>1</v>
      </c>
      <c r="P2580" s="663"/>
      <c r="Q2580" s="678"/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32</v>
      </c>
      <c r="B2581" s="662" t="s">
        <v>592</v>
      </c>
      <c r="C2581" s="662" t="s">
        <v>5111</v>
      </c>
      <c r="D2581" s="743" t="s">
        <v>7938</v>
      </c>
      <c r="E2581" s="744" t="s">
        <v>5127</v>
      </c>
      <c r="F2581" s="662" t="s">
        <v>5106</v>
      </c>
      <c r="G2581" s="662" t="s">
        <v>5473</v>
      </c>
      <c r="H2581" s="662" t="s">
        <v>593</v>
      </c>
      <c r="I2581" s="662" t="s">
        <v>6676</v>
      </c>
      <c r="J2581" s="662" t="s">
        <v>6356</v>
      </c>
      <c r="K2581" s="662" t="s">
        <v>6677</v>
      </c>
      <c r="L2581" s="663">
        <v>0</v>
      </c>
      <c r="M2581" s="663">
        <v>0</v>
      </c>
      <c r="N2581" s="662">
        <v>1</v>
      </c>
      <c r="O2581" s="745">
        <v>1</v>
      </c>
      <c r="P2581" s="663"/>
      <c r="Q2581" s="678"/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32</v>
      </c>
      <c r="B2582" s="662" t="s">
        <v>592</v>
      </c>
      <c r="C2582" s="662" t="s">
        <v>5111</v>
      </c>
      <c r="D2582" s="743" t="s">
        <v>7938</v>
      </c>
      <c r="E2582" s="744" t="s">
        <v>5127</v>
      </c>
      <c r="F2582" s="662" t="s">
        <v>5106</v>
      </c>
      <c r="G2582" s="662" t="s">
        <v>5473</v>
      </c>
      <c r="H2582" s="662" t="s">
        <v>593</v>
      </c>
      <c r="I2582" s="662" t="s">
        <v>6678</v>
      </c>
      <c r="J2582" s="662" t="s">
        <v>6679</v>
      </c>
      <c r="K2582" s="662" t="s">
        <v>6680</v>
      </c>
      <c r="L2582" s="663">
        <v>0</v>
      </c>
      <c r="M2582" s="663">
        <v>0</v>
      </c>
      <c r="N2582" s="662">
        <v>1</v>
      </c>
      <c r="O2582" s="745">
        <v>1</v>
      </c>
      <c r="P2582" s="663"/>
      <c r="Q2582" s="678"/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32</v>
      </c>
      <c r="B2583" s="662" t="s">
        <v>592</v>
      </c>
      <c r="C2583" s="662" t="s">
        <v>5111</v>
      </c>
      <c r="D2583" s="743" t="s">
        <v>7938</v>
      </c>
      <c r="E2583" s="744" t="s">
        <v>5127</v>
      </c>
      <c r="F2583" s="662" t="s">
        <v>5106</v>
      </c>
      <c r="G2583" s="662" t="s">
        <v>5476</v>
      </c>
      <c r="H2583" s="662" t="s">
        <v>593</v>
      </c>
      <c r="I2583" s="662" t="s">
        <v>6681</v>
      </c>
      <c r="J2583" s="662" t="s">
        <v>6682</v>
      </c>
      <c r="K2583" s="662" t="s">
        <v>6683</v>
      </c>
      <c r="L2583" s="663">
        <v>0</v>
      </c>
      <c r="M2583" s="663">
        <v>0</v>
      </c>
      <c r="N2583" s="662">
        <v>1</v>
      </c>
      <c r="O2583" s="745">
        <v>0.5</v>
      </c>
      <c r="P2583" s="663"/>
      <c r="Q2583" s="678"/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32</v>
      </c>
      <c r="B2584" s="662" t="s">
        <v>592</v>
      </c>
      <c r="C2584" s="662" t="s">
        <v>5111</v>
      </c>
      <c r="D2584" s="743" t="s">
        <v>7938</v>
      </c>
      <c r="E2584" s="744" t="s">
        <v>5127</v>
      </c>
      <c r="F2584" s="662" t="s">
        <v>5106</v>
      </c>
      <c r="G2584" s="662" t="s">
        <v>5514</v>
      </c>
      <c r="H2584" s="662" t="s">
        <v>593</v>
      </c>
      <c r="I2584" s="662" t="s">
        <v>5663</v>
      </c>
      <c r="J2584" s="662" t="s">
        <v>864</v>
      </c>
      <c r="K2584" s="662" t="s">
        <v>865</v>
      </c>
      <c r="L2584" s="663">
        <v>47.2</v>
      </c>
      <c r="M2584" s="663">
        <v>188.8</v>
      </c>
      <c r="N2584" s="662">
        <v>4</v>
      </c>
      <c r="O2584" s="745">
        <v>0.5</v>
      </c>
      <c r="P2584" s="663">
        <v>188.8</v>
      </c>
      <c r="Q2584" s="678">
        <v>1</v>
      </c>
      <c r="R2584" s="662">
        <v>4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32</v>
      </c>
      <c r="B2585" s="662" t="s">
        <v>592</v>
      </c>
      <c r="C2585" s="662" t="s">
        <v>5111</v>
      </c>
      <c r="D2585" s="743" t="s">
        <v>7938</v>
      </c>
      <c r="E2585" s="744" t="s">
        <v>5127</v>
      </c>
      <c r="F2585" s="662" t="s">
        <v>5106</v>
      </c>
      <c r="G2585" s="662" t="s">
        <v>6684</v>
      </c>
      <c r="H2585" s="662" t="s">
        <v>593</v>
      </c>
      <c r="I2585" s="662" t="s">
        <v>6685</v>
      </c>
      <c r="J2585" s="662" t="s">
        <v>6686</v>
      </c>
      <c r="K2585" s="662" t="s">
        <v>6216</v>
      </c>
      <c r="L2585" s="663">
        <v>131.08000000000001</v>
      </c>
      <c r="M2585" s="663">
        <v>131.08000000000001</v>
      </c>
      <c r="N2585" s="662">
        <v>1</v>
      </c>
      <c r="O2585" s="745">
        <v>0.5</v>
      </c>
      <c r="P2585" s="663">
        <v>131.08000000000001</v>
      </c>
      <c r="Q2585" s="678">
        <v>1</v>
      </c>
      <c r="R2585" s="662">
        <v>1</v>
      </c>
      <c r="S2585" s="678">
        <v>1</v>
      </c>
      <c r="T2585" s="745">
        <v>0.5</v>
      </c>
      <c r="U2585" s="701">
        <v>1</v>
      </c>
    </row>
    <row r="2586" spans="1:21" ht="14.4" customHeight="1" x14ac:dyDescent="0.3">
      <c r="A2586" s="661">
        <v>32</v>
      </c>
      <c r="B2586" s="662" t="s">
        <v>592</v>
      </c>
      <c r="C2586" s="662" t="s">
        <v>5111</v>
      </c>
      <c r="D2586" s="743" t="s">
        <v>7938</v>
      </c>
      <c r="E2586" s="744" t="s">
        <v>5127</v>
      </c>
      <c r="F2586" s="662" t="s">
        <v>5106</v>
      </c>
      <c r="G2586" s="662" t="s">
        <v>6545</v>
      </c>
      <c r="H2586" s="662" t="s">
        <v>593</v>
      </c>
      <c r="I2586" s="662" t="s">
        <v>6687</v>
      </c>
      <c r="J2586" s="662" t="s">
        <v>6547</v>
      </c>
      <c r="K2586" s="662" t="s">
        <v>6688</v>
      </c>
      <c r="L2586" s="663">
        <v>85.76</v>
      </c>
      <c r="M2586" s="663">
        <v>85.76</v>
      </c>
      <c r="N2586" s="662">
        <v>1</v>
      </c>
      <c r="O2586" s="745">
        <v>0.5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32</v>
      </c>
      <c r="B2587" s="662" t="s">
        <v>592</v>
      </c>
      <c r="C2587" s="662" t="s">
        <v>5111</v>
      </c>
      <c r="D2587" s="743" t="s">
        <v>7938</v>
      </c>
      <c r="E2587" s="744" t="s">
        <v>5127</v>
      </c>
      <c r="F2587" s="662" t="s">
        <v>5106</v>
      </c>
      <c r="G2587" s="662" t="s">
        <v>5322</v>
      </c>
      <c r="H2587" s="662" t="s">
        <v>2438</v>
      </c>
      <c r="I2587" s="662" t="s">
        <v>6015</v>
      </c>
      <c r="J2587" s="662" t="s">
        <v>6016</v>
      </c>
      <c r="K2587" s="662" t="s">
        <v>4009</v>
      </c>
      <c r="L2587" s="663">
        <v>140.94999999999999</v>
      </c>
      <c r="M2587" s="663">
        <v>422.84999999999997</v>
      </c>
      <c r="N2587" s="662">
        <v>3</v>
      </c>
      <c r="O2587" s="745">
        <v>0.5</v>
      </c>
      <c r="P2587" s="663">
        <v>422.84999999999997</v>
      </c>
      <c r="Q2587" s="678">
        <v>1</v>
      </c>
      <c r="R2587" s="662">
        <v>3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32</v>
      </c>
      <c r="B2588" s="662" t="s">
        <v>592</v>
      </c>
      <c r="C2588" s="662" t="s">
        <v>5111</v>
      </c>
      <c r="D2588" s="743" t="s">
        <v>7938</v>
      </c>
      <c r="E2588" s="744" t="s">
        <v>5127</v>
      </c>
      <c r="F2588" s="662" t="s">
        <v>5106</v>
      </c>
      <c r="G2588" s="662" t="s">
        <v>5322</v>
      </c>
      <c r="H2588" s="662" t="s">
        <v>2438</v>
      </c>
      <c r="I2588" s="662" t="s">
        <v>2553</v>
      </c>
      <c r="J2588" s="662" t="s">
        <v>2550</v>
      </c>
      <c r="K2588" s="662" t="s">
        <v>4957</v>
      </c>
      <c r="L2588" s="663">
        <v>156.61000000000001</v>
      </c>
      <c r="M2588" s="663">
        <v>3758.6400000000003</v>
      </c>
      <c r="N2588" s="662">
        <v>24</v>
      </c>
      <c r="O2588" s="745">
        <v>3.5</v>
      </c>
      <c r="P2588" s="663">
        <v>2035.9300000000003</v>
      </c>
      <c r="Q2588" s="678">
        <v>0.54166666666666674</v>
      </c>
      <c r="R2588" s="662">
        <v>13</v>
      </c>
      <c r="S2588" s="678">
        <v>0.54166666666666663</v>
      </c>
      <c r="T2588" s="745">
        <v>2</v>
      </c>
      <c r="U2588" s="701">
        <v>0.5714285714285714</v>
      </c>
    </row>
    <row r="2589" spans="1:21" ht="14.4" customHeight="1" x14ac:dyDescent="0.3">
      <c r="A2589" s="661">
        <v>32</v>
      </c>
      <c r="B2589" s="662" t="s">
        <v>592</v>
      </c>
      <c r="C2589" s="662" t="s">
        <v>5111</v>
      </c>
      <c r="D2589" s="743" t="s">
        <v>7938</v>
      </c>
      <c r="E2589" s="744" t="s">
        <v>5127</v>
      </c>
      <c r="F2589" s="662" t="s">
        <v>5106</v>
      </c>
      <c r="G2589" s="662" t="s">
        <v>5323</v>
      </c>
      <c r="H2589" s="662" t="s">
        <v>593</v>
      </c>
      <c r="I2589" s="662" t="s">
        <v>1352</v>
      </c>
      <c r="J2589" s="662" t="s">
        <v>1353</v>
      </c>
      <c r="K2589" s="662" t="s">
        <v>6689</v>
      </c>
      <c r="L2589" s="663">
        <v>75.22</v>
      </c>
      <c r="M2589" s="663">
        <v>225.66</v>
      </c>
      <c r="N2589" s="662">
        <v>3</v>
      </c>
      <c r="O2589" s="745">
        <v>0.5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32</v>
      </c>
      <c r="B2590" s="662" t="s">
        <v>592</v>
      </c>
      <c r="C2590" s="662" t="s">
        <v>5111</v>
      </c>
      <c r="D2590" s="743" t="s">
        <v>7938</v>
      </c>
      <c r="E2590" s="744" t="s">
        <v>5127</v>
      </c>
      <c r="F2590" s="662" t="s">
        <v>5106</v>
      </c>
      <c r="G2590" s="662" t="s">
        <v>5323</v>
      </c>
      <c r="H2590" s="662" t="s">
        <v>593</v>
      </c>
      <c r="I2590" s="662" t="s">
        <v>6690</v>
      </c>
      <c r="J2590" s="662" t="s">
        <v>1353</v>
      </c>
      <c r="K2590" s="662" t="s">
        <v>6691</v>
      </c>
      <c r="L2590" s="663">
        <v>0</v>
      </c>
      <c r="M2590" s="663">
        <v>0</v>
      </c>
      <c r="N2590" s="662">
        <v>2</v>
      </c>
      <c r="O2590" s="745">
        <v>1</v>
      </c>
      <c r="P2590" s="663"/>
      <c r="Q2590" s="678"/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32</v>
      </c>
      <c r="B2591" s="662" t="s">
        <v>592</v>
      </c>
      <c r="C2591" s="662" t="s">
        <v>5111</v>
      </c>
      <c r="D2591" s="743" t="s">
        <v>7938</v>
      </c>
      <c r="E2591" s="744" t="s">
        <v>5127</v>
      </c>
      <c r="F2591" s="662" t="s">
        <v>5106</v>
      </c>
      <c r="G2591" s="662" t="s">
        <v>5323</v>
      </c>
      <c r="H2591" s="662" t="s">
        <v>593</v>
      </c>
      <c r="I2591" s="662" t="s">
        <v>5380</v>
      </c>
      <c r="J2591" s="662" t="s">
        <v>2329</v>
      </c>
      <c r="K2591" s="662" t="s">
        <v>780</v>
      </c>
      <c r="L2591" s="663">
        <v>100.62</v>
      </c>
      <c r="M2591" s="663">
        <v>301.86</v>
      </c>
      <c r="N2591" s="662">
        <v>3</v>
      </c>
      <c r="O2591" s="745">
        <v>1</v>
      </c>
      <c r="P2591" s="663">
        <v>100.62</v>
      </c>
      <c r="Q2591" s="678">
        <v>0.33333333333333331</v>
      </c>
      <c r="R2591" s="662">
        <v>1</v>
      </c>
      <c r="S2591" s="678">
        <v>0.33333333333333331</v>
      </c>
      <c r="T2591" s="745">
        <v>0.5</v>
      </c>
      <c r="U2591" s="701">
        <v>0.5</v>
      </c>
    </row>
    <row r="2592" spans="1:21" ht="14.4" customHeight="1" x14ac:dyDescent="0.3">
      <c r="A2592" s="661">
        <v>32</v>
      </c>
      <c r="B2592" s="662" t="s">
        <v>592</v>
      </c>
      <c r="C2592" s="662" t="s">
        <v>5111</v>
      </c>
      <c r="D2592" s="743" t="s">
        <v>7938</v>
      </c>
      <c r="E2592" s="744" t="s">
        <v>5127</v>
      </c>
      <c r="F2592" s="662" t="s">
        <v>5106</v>
      </c>
      <c r="G2592" s="662" t="s">
        <v>5323</v>
      </c>
      <c r="H2592" s="662" t="s">
        <v>593</v>
      </c>
      <c r="I2592" s="662" t="s">
        <v>5380</v>
      </c>
      <c r="J2592" s="662" t="s">
        <v>2329</v>
      </c>
      <c r="K2592" s="662" t="s">
        <v>780</v>
      </c>
      <c r="L2592" s="663">
        <v>150.43</v>
      </c>
      <c r="M2592" s="663">
        <v>902.58</v>
      </c>
      <c r="N2592" s="662">
        <v>6</v>
      </c>
      <c r="O2592" s="745">
        <v>2</v>
      </c>
      <c r="P2592" s="663">
        <v>902.58</v>
      </c>
      <c r="Q2592" s="678">
        <v>1</v>
      </c>
      <c r="R2592" s="662">
        <v>6</v>
      </c>
      <c r="S2592" s="678">
        <v>1</v>
      </c>
      <c r="T2592" s="745">
        <v>2</v>
      </c>
      <c r="U2592" s="701">
        <v>1</v>
      </c>
    </row>
    <row r="2593" spans="1:21" ht="14.4" customHeight="1" x14ac:dyDescent="0.3">
      <c r="A2593" s="661">
        <v>32</v>
      </c>
      <c r="B2593" s="662" t="s">
        <v>592</v>
      </c>
      <c r="C2593" s="662" t="s">
        <v>5111</v>
      </c>
      <c r="D2593" s="743" t="s">
        <v>7938</v>
      </c>
      <c r="E2593" s="744" t="s">
        <v>5127</v>
      </c>
      <c r="F2593" s="662" t="s">
        <v>5106</v>
      </c>
      <c r="G2593" s="662" t="s">
        <v>5323</v>
      </c>
      <c r="H2593" s="662" t="s">
        <v>593</v>
      </c>
      <c r="I2593" s="662" t="s">
        <v>6020</v>
      </c>
      <c r="J2593" s="662" t="s">
        <v>5328</v>
      </c>
      <c r="K2593" s="662" t="s">
        <v>6021</v>
      </c>
      <c r="L2593" s="663">
        <v>136.93</v>
      </c>
      <c r="M2593" s="663">
        <v>410.79</v>
      </c>
      <c r="N2593" s="662">
        <v>3</v>
      </c>
      <c r="O2593" s="745">
        <v>0.5</v>
      </c>
      <c r="P2593" s="663">
        <v>410.79</v>
      </c>
      <c r="Q2593" s="678">
        <v>1</v>
      </c>
      <c r="R2593" s="662">
        <v>3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32</v>
      </c>
      <c r="B2594" s="662" t="s">
        <v>592</v>
      </c>
      <c r="C2594" s="662" t="s">
        <v>5111</v>
      </c>
      <c r="D2594" s="743" t="s">
        <v>7938</v>
      </c>
      <c r="E2594" s="744" t="s">
        <v>5127</v>
      </c>
      <c r="F2594" s="662" t="s">
        <v>5106</v>
      </c>
      <c r="G2594" s="662" t="s">
        <v>5323</v>
      </c>
      <c r="H2594" s="662" t="s">
        <v>593</v>
      </c>
      <c r="I2594" s="662" t="s">
        <v>6429</v>
      </c>
      <c r="J2594" s="662" t="s">
        <v>5328</v>
      </c>
      <c r="K2594" s="662" t="s">
        <v>6430</v>
      </c>
      <c r="L2594" s="663">
        <v>410.78</v>
      </c>
      <c r="M2594" s="663">
        <v>1232.3399999999999</v>
      </c>
      <c r="N2594" s="662">
        <v>3</v>
      </c>
      <c r="O2594" s="745">
        <v>2</v>
      </c>
      <c r="P2594" s="663">
        <v>1232.3399999999999</v>
      </c>
      <c r="Q2594" s="678">
        <v>1</v>
      </c>
      <c r="R2594" s="662">
        <v>3</v>
      </c>
      <c r="S2594" s="678">
        <v>1</v>
      </c>
      <c r="T2594" s="745">
        <v>2</v>
      </c>
      <c r="U2594" s="701">
        <v>1</v>
      </c>
    </row>
    <row r="2595" spans="1:21" ht="14.4" customHeight="1" x14ac:dyDescent="0.3">
      <c r="A2595" s="661">
        <v>32</v>
      </c>
      <c r="B2595" s="662" t="s">
        <v>592</v>
      </c>
      <c r="C2595" s="662" t="s">
        <v>5111</v>
      </c>
      <c r="D2595" s="743" t="s">
        <v>7938</v>
      </c>
      <c r="E2595" s="744" t="s">
        <v>5127</v>
      </c>
      <c r="F2595" s="662" t="s">
        <v>5106</v>
      </c>
      <c r="G2595" s="662" t="s">
        <v>5323</v>
      </c>
      <c r="H2595" s="662" t="s">
        <v>593</v>
      </c>
      <c r="I2595" s="662" t="s">
        <v>6692</v>
      </c>
      <c r="J2595" s="662" t="s">
        <v>6693</v>
      </c>
      <c r="K2595" s="662" t="s">
        <v>1295</v>
      </c>
      <c r="L2595" s="663">
        <v>0</v>
      </c>
      <c r="M2595" s="663">
        <v>0</v>
      </c>
      <c r="N2595" s="662">
        <v>2</v>
      </c>
      <c r="O2595" s="745">
        <v>0.5</v>
      </c>
      <c r="P2595" s="663"/>
      <c r="Q2595" s="678"/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32</v>
      </c>
      <c r="B2596" s="662" t="s">
        <v>592</v>
      </c>
      <c r="C2596" s="662" t="s">
        <v>5111</v>
      </c>
      <c r="D2596" s="743" t="s">
        <v>7938</v>
      </c>
      <c r="E2596" s="744" t="s">
        <v>5127</v>
      </c>
      <c r="F2596" s="662" t="s">
        <v>5106</v>
      </c>
      <c r="G2596" s="662" t="s">
        <v>5323</v>
      </c>
      <c r="H2596" s="662" t="s">
        <v>593</v>
      </c>
      <c r="I2596" s="662" t="s">
        <v>6359</v>
      </c>
      <c r="J2596" s="662" t="s">
        <v>2329</v>
      </c>
      <c r="K2596" s="662" t="s">
        <v>5564</v>
      </c>
      <c r="L2596" s="663">
        <v>125.36</v>
      </c>
      <c r="M2596" s="663">
        <v>125.36</v>
      </c>
      <c r="N2596" s="662">
        <v>1</v>
      </c>
      <c r="O2596" s="745">
        <v>1</v>
      </c>
      <c r="P2596" s="663">
        <v>125.36</v>
      </c>
      <c r="Q2596" s="678">
        <v>1</v>
      </c>
      <c r="R2596" s="662">
        <v>1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32</v>
      </c>
      <c r="B2597" s="662" t="s">
        <v>592</v>
      </c>
      <c r="C2597" s="662" t="s">
        <v>5111</v>
      </c>
      <c r="D2597" s="743" t="s">
        <v>7938</v>
      </c>
      <c r="E2597" s="744" t="s">
        <v>5127</v>
      </c>
      <c r="F2597" s="662" t="s">
        <v>5106</v>
      </c>
      <c r="G2597" s="662" t="s">
        <v>5323</v>
      </c>
      <c r="H2597" s="662" t="s">
        <v>593</v>
      </c>
      <c r="I2597" s="662" t="s">
        <v>6694</v>
      </c>
      <c r="J2597" s="662" t="s">
        <v>1353</v>
      </c>
      <c r="K2597" s="662" t="s">
        <v>6695</v>
      </c>
      <c r="L2597" s="663">
        <v>206.04</v>
      </c>
      <c r="M2597" s="663">
        <v>412.08</v>
      </c>
      <c r="N2597" s="662">
        <v>2</v>
      </c>
      <c r="O2597" s="745">
        <v>0.5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32</v>
      </c>
      <c r="B2598" s="662" t="s">
        <v>592</v>
      </c>
      <c r="C2598" s="662" t="s">
        <v>5111</v>
      </c>
      <c r="D2598" s="743" t="s">
        <v>7938</v>
      </c>
      <c r="E2598" s="744" t="s">
        <v>5127</v>
      </c>
      <c r="F2598" s="662" t="s">
        <v>5106</v>
      </c>
      <c r="G2598" s="662" t="s">
        <v>5323</v>
      </c>
      <c r="H2598" s="662" t="s">
        <v>593</v>
      </c>
      <c r="I2598" s="662" t="s">
        <v>6551</v>
      </c>
      <c r="J2598" s="662" t="s">
        <v>2329</v>
      </c>
      <c r="K2598" s="662" t="s">
        <v>780</v>
      </c>
      <c r="L2598" s="663">
        <v>150.43</v>
      </c>
      <c r="M2598" s="663">
        <v>300.86</v>
      </c>
      <c r="N2598" s="662">
        <v>2</v>
      </c>
      <c r="O2598" s="745">
        <v>0.5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32</v>
      </c>
      <c r="B2599" s="662" t="s">
        <v>592</v>
      </c>
      <c r="C2599" s="662" t="s">
        <v>5111</v>
      </c>
      <c r="D2599" s="743" t="s">
        <v>7938</v>
      </c>
      <c r="E2599" s="744" t="s">
        <v>5127</v>
      </c>
      <c r="F2599" s="662" t="s">
        <v>5106</v>
      </c>
      <c r="G2599" s="662" t="s">
        <v>5323</v>
      </c>
      <c r="H2599" s="662" t="s">
        <v>593</v>
      </c>
      <c r="I2599" s="662" t="s">
        <v>6696</v>
      </c>
      <c r="J2599" s="662" t="s">
        <v>6697</v>
      </c>
      <c r="K2599" s="662" t="s">
        <v>1295</v>
      </c>
      <c r="L2599" s="663">
        <v>0</v>
      </c>
      <c r="M2599" s="663">
        <v>0</v>
      </c>
      <c r="N2599" s="662">
        <v>9</v>
      </c>
      <c r="O2599" s="745">
        <v>2</v>
      </c>
      <c r="P2599" s="663">
        <v>0</v>
      </c>
      <c r="Q2599" s="678"/>
      <c r="R2599" s="662">
        <v>6</v>
      </c>
      <c r="S2599" s="678">
        <v>0.66666666666666663</v>
      </c>
      <c r="T2599" s="745">
        <v>1</v>
      </c>
      <c r="U2599" s="701">
        <v>0.5</v>
      </c>
    </row>
    <row r="2600" spans="1:21" ht="14.4" customHeight="1" x14ac:dyDescent="0.3">
      <c r="A2600" s="661">
        <v>32</v>
      </c>
      <c r="B2600" s="662" t="s">
        <v>592</v>
      </c>
      <c r="C2600" s="662" t="s">
        <v>5111</v>
      </c>
      <c r="D2600" s="743" t="s">
        <v>7938</v>
      </c>
      <c r="E2600" s="744" t="s">
        <v>5127</v>
      </c>
      <c r="F2600" s="662" t="s">
        <v>5106</v>
      </c>
      <c r="G2600" s="662" t="s">
        <v>5323</v>
      </c>
      <c r="H2600" s="662" t="s">
        <v>593</v>
      </c>
      <c r="I2600" s="662" t="s">
        <v>6698</v>
      </c>
      <c r="J2600" s="662" t="s">
        <v>1353</v>
      </c>
      <c r="K2600" s="662" t="s">
        <v>6699</v>
      </c>
      <c r="L2600" s="663">
        <v>0</v>
      </c>
      <c r="M2600" s="663">
        <v>0</v>
      </c>
      <c r="N2600" s="662">
        <v>5</v>
      </c>
      <c r="O2600" s="745">
        <v>1</v>
      </c>
      <c r="P2600" s="663">
        <v>0</v>
      </c>
      <c r="Q2600" s="678"/>
      <c r="R2600" s="662">
        <v>5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32</v>
      </c>
      <c r="B2601" s="662" t="s">
        <v>592</v>
      </c>
      <c r="C2601" s="662" t="s">
        <v>5111</v>
      </c>
      <c r="D2601" s="743" t="s">
        <v>7938</v>
      </c>
      <c r="E2601" s="744" t="s">
        <v>5127</v>
      </c>
      <c r="F2601" s="662" t="s">
        <v>5106</v>
      </c>
      <c r="G2601" s="662" t="s">
        <v>5323</v>
      </c>
      <c r="H2601" s="662" t="s">
        <v>593</v>
      </c>
      <c r="I2601" s="662" t="s">
        <v>6700</v>
      </c>
      <c r="J2601" s="662" t="s">
        <v>6701</v>
      </c>
      <c r="K2601" s="662" t="s">
        <v>6702</v>
      </c>
      <c r="L2601" s="663">
        <v>0</v>
      </c>
      <c r="M2601" s="663">
        <v>0</v>
      </c>
      <c r="N2601" s="662">
        <v>2</v>
      </c>
      <c r="O2601" s="745">
        <v>0.5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32</v>
      </c>
      <c r="B2602" s="662" t="s">
        <v>592</v>
      </c>
      <c r="C2602" s="662" t="s">
        <v>5111</v>
      </c>
      <c r="D2602" s="743" t="s">
        <v>7938</v>
      </c>
      <c r="E2602" s="744" t="s">
        <v>5127</v>
      </c>
      <c r="F2602" s="662" t="s">
        <v>5106</v>
      </c>
      <c r="G2602" s="662" t="s">
        <v>5323</v>
      </c>
      <c r="H2602" s="662" t="s">
        <v>593</v>
      </c>
      <c r="I2602" s="662" t="s">
        <v>6703</v>
      </c>
      <c r="J2602" s="662" t="s">
        <v>6701</v>
      </c>
      <c r="K2602" s="662" t="s">
        <v>6704</v>
      </c>
      <c r="L2602" s="663">
        <v>0</v>
      </c>
      <c r="M2602" s="663">
        <v>0</v>
      </c>
      <c r="N2602" s="662">
        <v>3</v>
      </c>
      <c r="O2602" s="745">
        <v>0.5</v>
      </c>
      <c r="P2602" s="663"/>
      <c r="Q2602" s="678"/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32</v>
      </c>
      <c r="B2603" s="662" t="s">
        <v>592</v>
      </c>
      <c r="C2603" s="662" t="s">
        <v>5111</v>
      </c>
      <c r="D2603" s="743" t="s">
        <v>7938</v>
      </c>
      <c r="E2603" s="744" t="s">
        <v>5127</v>
      </c>
      <c r="F2603" s="662" t="s">
        <v>5106</v>
      </c>
      <c r="G2603" s="662" t="s">
        <v>6705</v>
      </c>
      <c r="H2603" s="662" t="s">
        <v>593</v>
      </c>
      <c r="I2603" s="662" t="s">
        <v>6706</v>
      </c>
      <c r="J2603" s="662" t="s">
        <v>6707</v>
      </c>
      <c r="K2603" s="662" t="s">
        <v>6708</v>
      </c>
      <c r="L2603" s="663">
        <v>468.21</v>
      </c>
      <c r="M2603" s="663">
        <v>468.21</v>
      </c>
      <c r="N2603" s="662">
        <v>1</v>
      </c>
      <c r="O2603" s="745">
        <v>0.5</v>
      </c>
      <c r="P2603" s="663"/>
      <c r="Q2603" s="678">
        <v>0</v>
      </c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32</v>
      </c>
      <c r="B2604" s="662" t="s">
        <v>592</v>
      </c>
      <c r="C2604" s="662" t="s">
        <v>5111</v>
      </c>
      <c r="D2604" s="743" t="s">
        <v>7938</v>
      </c>
      <c r="E2604" s="744" t="s">
        <v>5127</v>
      </c>
      <c r="F2604" s="662" t="s">
        <v>5106</v>
      </c>
      <c r="G2604" s="662" t="s">
        <v>6705</v>
      </c>
      <c r="H2604" s="662" t="s">
        <v>593</v>
      </c>
      <c r="I2604" s="662" t="s">
        <v>6709</v>
      </c>
      <c r="J2604" s="662" t="s">
        <v>1250</v>
      </c>
      <c r="K2604" s="662" t="s">
        <v>6710</v>
      </c>
      <c r="L2604" s="663">
        <v>234.09</v>
      </c>
      <c r="M2604" s="663">
        <v>702.27</v>
      </c>
      <c r="N2604" s="662">
        <v>3</v>
      </c>
      <c r="O2604" s="745">
        <v>1.5</v>
      </c>
      <c r="P2604" s="663">
        <v>234.09</v>
      </c>
      <c r="Q2604" s="678">
        <v>0.33333333333333337</v>
      </c>
      <c r="R2604" s="662">
        <v>1</v>
      </c>
      <c r="S2604" s="678">
        <v>0.33333333333333331</v>
      </c>
      <c r="T2604" s="745">
        <v>1</v>
      </c>
      <c r="U2604" s="701">
        <v>0.66666666666666663</v>
      </c>
    </row>
    <row r="2605" spans="1:21" ht="14.4" customHeight="1" x14ac:dyDescent="0.3">
      <c r="A2605" s="661">
        <v>32</v>
      </c>
      <c r="B2605" s="662" t="s">
        <v>592</v>
      </c>
      <c r="C2605" s="662" t="s">
        <v>5111</v>
      </c>
      <c r="D2605" s="743" t="s">
        <v>7938</v>
      </c>
      <c r="E2605" s="744" t="s">
        <v>5127</v>
      </c>
      <c r="F2605" s="662" t="s">
        <v>5106</v>
      </c>
      <c r="G2605" s="662" t="s">
        <v>6711</v>
      </c>
      <c r="H2605" s="662" t="s">
        <v>593</v>
      </c>
      <c r="I2605" s="662" t="s">
        <v>6712</v>
      </c>
      <c r="J2605" s="662" t="s">
        <v>2392</v>
      </c>
      <c r="K2605" s="662" t="s">
        <v>6713</v>
      </c>
      <c r="L2605" s="663">
        <v>0</v>
      </c>
      <c r="M2605" s="663">
        <v>0</v>
      </c>
      <c r="N2605" s="662">
        <v>1</v>
      </c>
      <c r="O2605" s="745">
        <v>1</v>
      </c>
      <c r="P2605" s="663">
        <v>0</v>
      </c>
      <c r="Q2605" s="678"/>
      <c r="R2605" s="662">
        <v>1</v>
      </c>
      <c r="S2605" s="678">
        <v>1</v>
      </c>
      <c r="T2605" s="745">
        <v>1</v>
      </c>
      <c r="U2605" s="701">
        <v>1</v>
      </c>
    </row>
    <row r="2606" spans="1:21" ht="14.4" customHeight="1" x14ac:dyDescent="0.3">
      <c r="A2606" s="661">
        <v>32</v>
      </c>
      <c r="B2606" s="662" t="s">
        <v>592</v>
      </c>
      <c r="C2606" s="662" t="s">
        <v>5111</v>
      </c>
      <c r="D2606" s="743" t="s">
        <v>7938</v>
      </c>
      <c r="E2606" s="744" t="s">
        <v>5127</v>
      </c>
      <c r="F2606" s="662" t="s">
        <v>5106</v>
      </c>
      <c r="G2606" s="662" t="s">
        <v>5330</v>
      </c>
      <c r="H2606" s="662" t="s">
        <v>2438</v>
      </c>
      <c r="I2606" s="662" t="s">
        <v>2755</v>
      </c>
      <c r="J2606" s="662" t="s">
        <v>2756</v>
      </c>
      <c r="K2606" s="662" t="s">
        <v>3488</v>
      </c>
      <c r="L2606" s="663">
        <v>1427.23</v>
      </c>
      <c r="M2606" s="663">
        <v>32826.289999999994</v>
      </c>
      <c r="N2606" s="662">
        <v>23</v>
      </c>
      <c r="O2606" s="745">
        <v>5.5</v>
      </c>
      <c r="P2606" s="663">
        <v>14272.3</v>
      </c>
      <c r="Q2606" s="678">
        <v>0.43478260869565222</v>
      </c>
      <c r="R2606" s="662">
        <v>10</v>
      </c>
      <c r="S2606" s="678">
        <v>0.43478260869565216</v>
      </c>
      <c r="T2606" s="745">
        <v>2</v>
      </c>
      <c r="U2606" s="701">
        <v>0.36363636363636365</v>
      </c>
    </row>
    <row r="2607" spans="1:21" ht="14.4" customHeight="1" x14ac:dyDescent="0.3">
      <c r="A2607" s="661">
        <v>32</v>
      </c>
      <c r="B2607" s="662" t="s">
        <v>592</v>
      </c>
      <c r="C2607" s="662" t="s">
        <v>5111</v>
      </c>
      <c r="D2607" s="743" t="s">
        <v>7938</v>
      </c>
      <c r="E2607" s="744" t="s">
        <v>5127</v>
      </c>
      <c r="F2607" s="662" t="s">
        <v>5106</v>
      </c>
      <c r="G2607" s="662" t="s">
        <v>5577</v>
      </c>
      <c r="H2607" s="662" t="s">
        <v>593</v>
      </c>
      <c r="I2607" s="662" t="s">
        <v>6714</v>
      </c>
      <c r="J2607" s="662" t="s">
        <v>1131</v>
      </c>
      <c r="K2607" s="662" t="s">
        <v>6715</v>
      </c>
      <c r="L2607" s="663">
        <v>153.94</v>
      </c>
      <c r="M2607" s="663">
        <v>153.94</v>
      </c>
      <c r="N2607" s="662">
        <v>1</v>
      </c>
      <c r="O2607" s="745">
        <v>0.5</v>
      </c>
      <c r="P2607" s="663">
        <v>153.94</v>
      </c>
      <c r="Q2607" s="678">
        <v>1</v>
      </c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32</v>
      </c>
      <c r="B2608" s="662" t="s">
        <v>592</v>
      </c>
      <c r="C2608" s="662" t="s">
        <v>5111</v>
      </c>
      <c r="D2608" s="743" t="s">
        <v>7938</v>
      </c>
      <c r="E2608" s="744" t="s">
        <v>5127</v>
      </c>
      <c r="F2608" s="662" t="s">
        <v>5106</v>
      </c>
      <c r="G2608" s="662" t="s">
        <v>5577</v>
      </c>
      <c r="H2608" s="662" t="s">
        <v>593</v>
      </c>
      <c r="I2608" s="662" t="s">
        <v>6716</v>
      </c>
      <c r="J2608" s="662" t="s">
        <v>1131</v>
      </c>
      <c r="K2608" s="662" t="s">
        <v>6717</v>
      </c>
      <c r="L2608" s="663">
        <v>0</v>
      </c>
      <c r="M2608" s="663">
        <v>0</v>
      </c>
      <c r="N2608" s="662">
        <v>3</v>
      </c>
      <c r="O2608" s="745">
        <v>1.5</v>
      </c>
      <c r="P2608" s="663">
        <v>0</v>
      </c>
      <c r="Q2608" s="678"/>
      <c r="R2608" s="662">
        <v>3</v>
      </c>
      <c r="S2608" s="678">
        <v>1</v>
      </c>
      <c r="T2608" s="745">
        <v>1.5</v>
      </c>
      <c r="U2608" s="701">
        <v>1</v>
      </c>
    </row>
    <row r="2609" spans="1:21" ht="14.4" customHeight="1" x14ac:dyDescent="0.3">
      <c r="A2609" s="661">
        <v>32</v>
      </c>
      <c r="B2609" s="662" t="s">
        <v>592</v>
      </c>
      <c r="C2609" s="662" t="s">
        <v>5111</v>
      </c>
      <c r="D2609" s="743" t="s">
        <v>7938</v>
      </c>
      <c r="E2609" s="744" t="s">
        <v>5127</v>
      </c>
      <c r="F2609" s="662" t="s">
        <v>5106</v>
      </c>
      <c r="G2609" s="662" t="s">
        <v>5331</v>
      </c>
      <c r="H2609" s="662" t="s">
        <v>593</v>
      </c>
      <c r="I2609" s="662" t="s">
        <v>1293</v>
      </c>
      <c r="J2609" s="662" t="s">
        <v>1294</v>
      </c>
      <c r="K2609" s="662" t="s">
        <v>1295</v>
      </c>
      <c r="L2609" s="663">
        <v>271.94</v>
      </c>
      <c r="M2609" s="663">
        <v>4351.04</v>
      </c>
      <c r="N2609" s="662">
        <v>16</v>
      </c>
      <c r="O2609" s="745">
        <v>10</v>
      </c>
      <c r="P2609" s="663">
        <v>1631.6399999999999</v>
      </c>
      <c r="Q2609" s="678">
        <v>0.375</v>
      </c>
      <c r="R2609" s="662">
        <v>6</v>
      </c>
      <c r="S2609" s="678">
        <v>0.375</v>
      </c>
      <c r="T2609" s="745">
        <v>3</v>
      </c>
      <c r="U2609" s="701">
        <v>0.3</v>
      </c>
    </row>
    <row r="2610" spans="1:21" ht="14.4" customHeight="1" x14ac:dyDescent="0.3">
      <c r="A2610" s="661">
        <v>32</v>
      </c>
      <c r="B2610" s="662" t="s">
        <v>592</v>
      </c>
      <c r="C2610" s="662" t="s">
        <v>5111</v>
      </c>
      <c r="D2610" s="743" t="s">
        <v>7938</v>
      </c>
      <c r="E2610" s="744" t="s">
        <v>5127</v>
      </c>
      <c r="F2610" s="662" t="s">
        <v>5106</v>
      </c>
      <c r="G2610" s="662" t="s">
        <v>5331</v>
      </c>
      <c r="H2610" s="662" t="s">
        <v>593</v>
      </c>
      <c r="I2610" s="662" t="s">
        <v>1023</v>
      </c>
      <c r="J2610" s="662" t="s">
        <v>1024</v>
      </c>
      <c r="K2610" s="662" t="s">
        <v>1025</v>
      </c>
      <c r="L2610" s="663">
        <v>151.62</v>
      </c>
      <c r="M2610" s="663">
        <v>1516.2</v>
      </c>
      <c r="N2610" s="662">
        <v>10</v>
      </c>
      <c r="O2610" s="745">
        <v>4.5</v>
      </c>
      <c r="P2610" s="663">
        <v>758.1</v>
      </c>
      <c r="Q2610" s="678">
        <v>0.5</v>
      </c>
      <c r="R2610" s="662">
        <v>5</v>
      </c>
      <c r="S2610" s="678">
        <v>0.5</v>
      </c>
      <c r="T2610" s="745">
        <v>1.5</v>
      </c>
      <c r="U2610" s="701">
        <v>0.33333333333333331</v>
      </c>
    </row>
    <row r="2611" spans="1:21" ht="14.4" customHeight="1" x14ac:dyDescent="0.3">
      <c r="A2611" s="661">
        <v>32</v>
      </c>
      <c r="B2611" s="662" t="s">
        <v>592</v>
      </c>
      <c r="C2611" s="662" t="s">
        <v>5111</v>
      </c>
      <c r="D2611" s="743" t="s">
        <v>7938</v>
      </c>
      <c r="E2611" s="744" t="s">
        <v>5127</v>
      </c>
      <c r="F2611" s="662" t="s">
        <v>5106</v>
      </c>
      <c r="G2611" s="662" t="s">
        <v>5331</v>
      </c>
      <c r="H2611" s="662" t="s">
        <v>593</v>
      </c>
      <c r="I2611" s="662" t="s">
        <v>6029</v>
      </c>
      <c r="J2611" s="662" t="s">
        <v>1024</v>
      </c>
      <c r="K2611" s="662" t="s">
        <v>6030</v>
      </c>
      <c r="L2611" s="663">
        <v>0</v>
      </c>
      <c r="M2611" s="663">
        <v>0</v>
      </c>
      <c r="N2611" s="662">
        <v>2</v>
      </c>
      <c r="O2611" s="745">
        <v>1.5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32</v>
      </c>
      <c r="B2612" s="662" t="s">
        <v>592</v>
      </c>
      <c r="C2612" s="662" t="s">
        <v>5111</v>
      </c>
      <c r="D2612" s="743" t="s">
        <v>7938</v>
      </c>
      <c r="E2612" s="744" t="s">
        <v>5127</v>
      </c>
      <c r="F2612" s="662" t="s">
        <v>5106</v>
      </c>
      <c r="G2612" s="662" t="s">
        <v>5331</v>
      </c>
      <c r="H2612" s="662" t="s">
        <v>593</v>
      </c>
      <c r="I2612" s="662" t="s">
        <v>6718</v>
      </c>
      <c r="J2612" s="662" t="s">
        <v>5579</v>
      </c>
      <c r="K2612" s="662" t="s">
        <v>6030</v>
      </c>
      <c r="L2612" s="663">
        <v>0</v>
      </c>
      <c r="M2612" s="663">
        <v>0</v>
      </c>
      <c r="N2612" s="662">
        <v>2</v>
      </c>
      <c r="O2612" s="745">
        <v>2</v>
      </c>
      <c r="P2612" s="663">
        <v>0</v>
      </c>
      <c r="Q2612" s="678"/>
      <c r="R2612" s="662">
        <v>2</v>
      </c>
      <c r="S2612" s="678">
        <v>1</v>
      </c>
      <c r="T2612" s="745">
        <v>2</v>
      </c>
      <c r="U2612" s="701">
        <v>1</v>
      </c>
    </row>
    <row r="2613" spans="1:21" ht="14.4" customHeight="1" x14ac:dyDescent="0.3">
      <c r="A2613" s="661">
        <v>32</v>
      </c>
      <c r="B2613" s="662" t="s">
        <v>592</v>
      </c>
      <c r="C2613" s="662" t="s">
        <v>5111</v>
      </c>
      <c r="D2613" s="743" t="s">
        <v>7938</v>
      </c>
      <c r="E2613" s="744" t="s">
        <v>5127</v>
      </c>
      <c r="F2613" s="662" t="s">
        <v>5106</v>
      </c>
      <c r="G2613" s="662" t="s">
        <v>5331</v>
      </c>
      <c r="H2613" s="662" t="s">
        <v>593</v>
      </c>
      <c r="I2613" s="662" t="s">
        <v>5480</v>
      </c>
      <c r="J2613" s="662" t="s">
        <v>1024</v>
      </c>
      <c r="K2613" s="662" t="s">
        <v>5481</v>
      </c>
      <c r="L2613" s="663">
        <v>0</v>
      </c>
      <c r="M2613" s="663">
        <v>0</v>
      </c>
      <c r="N2613" s="662">
        <v>8</v>
      </c>
      <c r="O2613" s="745">
        <v>3.5</v>
      </c>
      <c r="P2613" s="663">
        <v>0</v>
      </c>
      <c r="Q2613" s="678"/>
      <c r="R2613" s="662">
        <v>3</v>
      </c>
      <c r="S2613" s="678">
        <v>0.375</v>
      </c>
      <c r="T2613" s="745">
        <v>1.5</v>
      </c>
      <c r="U2613" s="701">
        <v>0.42857142857142855</v>
      </c>
    </row>
    <row r="2614" spans="1:21" ht="14.4" customHeight="1" x14ac:dyDescent="0.3">
      <c r="A2614" s="661">
        <v>32</v>
      </c>
      <c r="B2614" s="662" t="s">
        <v>592</v>
      </c>
      <c r="C2614" s="662" t="s">
        <v>5111</v>
      </c>
      <c r="D2614" s="743" t="s">
        <v>7938</v>
      </c>
      <c r="E2614" s="744" t="s">
        <v>5127</v>
      </c>
      <c r="F2614" s="662" t="s">
        <v>5106</v>
      </c>
      <c r="G2614" s="662" t="s">
        <v>5331</v>
      </c>
      <c r="H2614" s="662" t="s">
        <v>593</v>
      </c>
      <c r="I2614" s="662" t="s">
        <v>6719</v>
      </c>
      <c r="J2614" s="662" t="s">
        <v>1024</v>
      </c>
      <c r="K2614" s="662" t="s">
        <v>6720</v>
      </c>
      <c r="L2614" s="663">
        <v>0</v>
      </c>
      <c r="M2614" s="663">
        <v>0</v>
      </c>
      <c r="N2614" s="662">
        <v>2</v>
      </c>
      <c r="O2614" s="745">
        <v>1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32</v>
      </c>
      <c r="B2615" s="662" t="s">
        <v>592</v>
      </c>
      <c r="C2615" s="662" t="s">
        <v>5111</v>
      </c>
      <c r="D2615" s="743" t="s">
        <v>7938</v>
      </c>
      <c r="E2615" s="744" t="s">
        <v>5127</v>
      </c>
      <c r="F2615" s="662" t="s">
        <v>5106</v>
      </c>
      <c r="G2615" s="662" t="s">
        <v>6721</v>
      </c>
      <c r="H2615" s="662" t="s">
        <v>593</v>
      </c>
      <c r="I2615" s="662" t="s">
        <v>6722</v>
      </c>
      <c r="J2615" s="662" t="s">
        <v>6723</v>
      </c>
      <c r="K2615" s="662" t="s">
        <v>6724</v>
      </c>
      <c r="L2615" s="663">
        <v>0</v>
      </c>
      <c r="M2615" s="663">
        <v>0</v>
      </c>
      <c r="N2615" s="662">
        <v>2</v>
      </c>
      <c r="O2615" s="745">
        <v>2</v>
      </c>
      <c r="P2615" s="663"/>
      <c r="Q2615" s="678"/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32</v>
      </c>
      <c r="B2616" s="662" t="s">
        <v>592</v>
      </c>
      <c r="C2616" s="662" t="s">
        <v>5111</v>
      </c>
      <c r="D2616" s="743" t="s">
        <v>7938</v>
      </c>
      <c r="E2616" s="744" t="s">
        <v>5127</v>
      </c>
      <c r="F2616" s="662" t="s">
        <v>5106</v>
      </c>
      <c r="G2616" s="662" t="s">
        <v>6721</v>
      </c>
      <c r="H2616" s="662" t="s">
        <v>593</v>
      </c>
      <c r="I2616" s="662" t="s">
        <v>6725</v>
      </c>
      <c r="J2616" s="662" t="s">
        <v>6723</v>
      </c>
      <c r="K2616" s="662" t="s">
        <v>6726</v>
      </c>
      <c r="L2616" s="663">
        <v>1128.1500000000001</v>
      </c>
      <c r="M2616" s="663">
        <v>3384.4500000000003</v>
      </c>
      <c r="N2616" s="662">
        <v>3</v>
      </c>
      <c r="O2616" s="745">
        <v>1.5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32</v>
      </c>
      <c r="B2617" s="662" t="s">
        <v>592</v>
      </c>
      <c r="C2617" s="662" t="s">
        <v>5111</v>
      </c>
      <c r="D2617" s="743" t="s">
        <v>7938</v>
      </c>
      <c r="E2617" s="744" t="s">
        <v>5127</v>
      </c>
      <c r="F2617" s="662" t="s">
        <v>5106</v>
      </c>
      <c r="G2617" s="662" t="s">
        <v>6721</v>
      </c>
      <c r="H2617" s="662" t="s">
        <v>593</v>
      </c>
      <c r="I2617" s="662" t="s">
        <v>6725</v>
      </c>
      <c r="J2617" s="662" t="s">
        <v>6723</v>
      </c>
      <c r="K2617" s="662" t="s">
        <v>6726</v>
      </c>
      <c r="L2617" s="663">
        <v>1062.21</v>
      </c>
      <c r="M2617" s="663">
        <v>1062.21</v>
      </c>
      <c r="N2617" s="662">
        <v>1</v>
      </c>
      <c r="O2617" s="745">
        <v>1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32</v>
      </c>
      <c r="B2618" s="662" t="s">
        <v>592</v>
      </c>
      <c r="C2618" s="662" t="s">
        <v>5111</v>
      </c>
      <c r="D2618" s="743" t="s">
        <v>7938</v>
      </c>
      <c r="E2618" s="744" t="s">
        <v>5127</v>
      </c>
      <c r="F2618" s="662" t="s">
        <v>5106</v>
      </c>
      <c r="G2618" s="662" t="s">
        <v>5583</v>
      </c>
      <c r="H2618" s="662" t="s">
        <v>593</v>
      </c>
      <c r="I2618" s="662" t="s">
        <v>1901</v>
      </c>
      <c r="J2618" s="662" t="s">
        <v>5668</v>
      </c>
      <c r="K2618" s="662" t="s">
        <v>6216</v>
      </c>
      <c r="L2618" s="663">
        <v>0</v>
      </c>
      <c r="M2618" s="663">
        <v>0</v>
      </c>
      <c r="N2618" s="662">
        <v>1</v>
      </c>
      <c r="O2618" s="745">
        <v>0.5</v>
      </c>
      <c r="P2618" s="663">
        <v>0</v>
      </c>
      <c r="Q2618" s="678"/>
      <c r="R2618" s="662">
        <v>1</v>
      </c>
      <c r="S2618" s="678">
        <v>1</v>
      </c>
      <c r="T2618" s="745">
        <v>0.5</v>
      </c>
      <c r="U2618" s="701">
        <v>1</v>
      </c>
    </row>
    <row r="2619" spans="1:21" ht="14.4" customHeight="1" x14ac:dyDescent="0.3">
      <c r="A2619" s="661">
        <v>32</v>
      </c>
      <c r="B2619" s="662" t="s">
        <v>592</v>
      </c>
      <c r="C2619" s="662" t="s">
        <v>5111</v>
      </c>
      <c r="D2619" s="743" t="s">
        <v>7938</v>
      </c>
      <c r="E2619" s="744" t="s">
        <v>5127</v>
      </c>
      <c r="F2619" s="662" t="s">
        <v>5106</v>
      </c>
      <c r="G2619" s="662" t="s">
        <v>5583</v>
      </c>
      <c r="H2619" s="662" t="s">
        <v>593</v>
      </c>
      <c r="I2619" s="662" t="s">
        <v>6038</v>
      </c>
      <c r="J2619" s="662" t="s">
        <v>6037</v>
      </c>
      <c r="K2619" s="662" t="s">
        <v>2244</v>
      </c>
      <c r="L2619" s="663">
        <v>0</v>
      </c>
      <c r="M2619" s="663">
        <v>0</v>
      </c>
      <c r="N2619" s="662">
        <v>7</v>
      </c>
      <c r="O2619" s="745">
        <v>2.5</v>
      </c>
      <c r="P2619" s="663">
        <v>0</v>
      </c>
      <c r="Q2619" s="678"/>
      <c r="R2619" s="662">
        <v>2</v>
      </c>
      <c r="S2619" s="678">
        <v>0.2857142857142857</v>
      </c>
      <c r="T2619" s="745">
        <v>0.5</v>
      </c>
      <c r="U2619" s="701">
        <v>0.2</v>
      </c>
    </row>
    <row r="2620" spans="1:21" ht="14.4" customHeight="1" x14ac:dyDescent="0.3">
      <c r="A2620" s="661">
        <v>32</v>
      </c>
      <c r="B2620" s="662" t="s">
        <v>592</v>
      </c>
      <c r="C2620" s="662" t="s">
        <v>5111</v>
      </c>
      <c r="D2620" s="743" t="s">
        <v>7938</v>
      </c>
      <c r="E2620" s="744" t="s">
        <v>5127</v>
      </c>
      <c r="F2620" s="662" t="s">
        <v>5106</v>
      </c>
      <c r="G2620" s="662" t="s">
        <v>5583</v>
      </c>
      <c r="H2620" s="662" t="s">
        <v>593</v>
      </c>
      <c r="I2620" s="662" t="s">
        <v>6727</v>
      </c>
      <c r="J2620" s="662" t="s">
        <v>3870</v>
      </c>
      <c r="K2620" s="662" t="s">
        <v>2253</v>
      </c>
      <c r="L2620" s="663">
        <v>0</v>
      </c>
      <c r="M2620" s="663">
        <v>0</v>
      </c>
      <c r="N2620" s="662">
        <v>1</v>
      </c>
      <c r="O2620" s="745">
        <v>1</v>
      </c>
      <c r="P2620" s="663">
        <v>0</v>
      </c>
      <c r="Q2620" s="678"/>
      <c r="R2620" s="662">
        <v>1</v>
      </c>
      <c r="S2620" s="678">
        <v>1</v>
      </c>
      <c r="T2620" s="745">
        <v>1</v>
      </c>
      <c r="U2620" s="701">
        <v>1</v>
      </c>
    </row>
    <row r="2621" spans="1:21" ht="14.4" customHeight="1" x14ac:dyDescent="0.3">
      <c r="A2621" s="661">
        <v>32</v>
      </c>
      <c r="B2621" s="662" t="s">
        <v>592</v>
      </c>
      <c r="C2621" s="662" t="s">
        <v>5111</v>
      </c>
      <c r="D2621" s="743" t="s">
        <v>7938</v>
      </c>
      <c r="E2621" s="744" t="s">
        <v>5127</v>
      </c>
      <c r="F2621" s="662" t="s">
        <v>5106</v>
      </c>
      <c r="G2621" s="662" t="s">
        <v>5583</v>
      </c>
      <c r="H2621" s="662" t="s">
        <v>593</v>
      </c>
      <c r="I2621" s="662" t="s">
        <v>6728</v>
      </c>
      <c r="J2621" s="662" t="s">
        <v>6215</v>
      </c>
      <c r="K2621" s="662" t="s">
        <v>2244</v>
      </c>
      <c r="L2621" s="663">
        <v>0</v>
      </c>
      <c r="M2621" s="663">
        <v>0</v>
      </c>
      <c r="N2621" s="662">
        <v>1</v>
      </c>
      <c r="O2621" s="745">
        <v>1</v>
      </c>
      <c r="P2621" s="663"/>
      <c r="Q2621" s="678"/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32</v>
      </c>
      <c r="B2622" s="662" t="s">
        <v>592</v>
      </c>
      <c r="C2622" s="662" t="s">
        <v>5111</v>
      </c>
      <c r="D2622" s="743" t="s">
        <v>7938</v>
      </c>
      <c r="E2622" s="744" t="s">
        <v>5127</v>
      </c>
      <c r="F2622" s="662" t="s">
        <v>5106</v>
      </c>
      <c r="G2622" s="662" t="s">
        <v>5583</v>
      </c>
      <c r="H2622" s="662" t="s">
        <v>593</v>
      </c>
      <c r="I2622" s="662" t="s">
        <v>6217</v>
      </c>
      <c r="J2622" s="662" t="s">
        <v>3870</v>
      </c>
      <c r="K2622" s="662" t="s">
        <v>968</v>
      </c>
      <c r="L2622" s="663">
        <v>0</v>
      </c>
      <c r="M2622" s="663">
        <v>0</v>
      </c>
      <c r="N2622" s="662">
        <v>3</v>
      </c>
      <c r="O2622" s="745">
        <v>2.5</v>
      </c>
      <c r="P2622" s="663">
        <v>0</v>
      </c>
      <c r="Q2622" s="678"/>
      <c r="R2622" s="662">
        <v>1</v>
      </c>
      <c r="S2622" s="678">
        <v>0.33333333333333331</v>
      </c>
      <c r="T2622" s="745">
        <v>1</v>
      </c>
      <c r="U2622" s="701">
        <v>0.4</v>
      </c>
    </row>
    <row r="2623" spans="1:21" ht="14.4" customHeight="1" x14ac:dyDescent="0.3">
      <c r="A2623" s="661">
        <v>32</v>
      </c>
      <c r="B2623" s="662" t="s">
        <v>592</v>
      </c>
      <c r="C2623" s="662" t="s">
        <v>5111</v>
      </c>
      <c r="D2623" s="743" t="s">
        <v>7938</v>
      </c>
      <c r="E2623" s="744" t="s">
        <v>5127</v>
      </c>
      <c r="F2623" s="662" t="s">
        <v>5106</v>
      </c>
      <c r="G2623" s="662" t="s">
        <v>5583</v>
      </c>
      <c r="H2623" s="662" t="s">
        <v>593</v>
      </c>
      <c r="I2623" s="662" t="s">
        <v>6559</v>
      </c>
      <c r="J2623" s="662" t="s">
        <v>6037</v>
      </c>
      <c r="K2623" s="662" t="s">
        <v>2244</v>
      </c>
      <c r="L2623" s="663">
        <v>0</v>
      </c>
      <c r="M2623" s="663">
        <v>0</v>
      </c>
      <c r="N2623" s="662">
        <v>4</v>
      </c>
      <c r="O2623" s="745">
        <v>1.5</v>
      </c>
      <c r="P2623" s="663">
        <v>0</v>
      </c>
      <c r="Q2623" s="678"/>
      <c r="R2623" s="662">
        <v>2</v>
      </c>
      <c r="S2623" s="678">
        <v>0.5</v>
      </c>
      <c r="T2623" s="745">
        <v>0.5</v>
      </c>
      <c r="U2623" s="701">
        <v>0.33333333333333331</v>
      </c>
    </row>
    <row r="2624" spans="1:21" ht="14.4" customHeight="1" x14ac:dyDescent="0.3">
      <c r="A2624" s="661">
        <v>32</v>
      </c>
      <c r="B2624" s="662" t="s">
        <v>592</v>
      </c>
      <c r="C2624" s="662" t="s">
        <v>5111</v>
      </c>
      <c r="D2624" s="743" t="s">
        <v>7938</v>
      </c>
      <c r="E2624" s="744" t="s">
        <v>5127</v>
      </c>
      <c r="F2624" s="662" t="s">
        <v>5106</v>
      </c>
      <c r="G2624" s="662" t="s">
        <v>5583</v>
      </c>
      <c r="H2624" s="662" t="s">
        <v>593</v>
      </c>
      <c r="I2624" s="662" t="s">
        <v>6480</v>
      </c>
      <c r="J2624" s="662" t="s">
        <v>6037</v>
      </c>
      <c r="K2624" s="662" t="s">
        <v>2244</v>
      </c>
      <c r="L2624" s="663">
        <v>0</v>
      </c>
      <c r="M2624" s="663">
        <v>0</v>
      </c>
      <c r="N2624" s="662">
        <v>1</v>
      </c>
      <c r="O2624" s="745">
        <v>1</v>
      </c>
      <c r="P2624" s="663">
        <v>0</v>
      </c>
      <c r="Q2624" s="678"/>
      <c r="R2624" s="662">
        <v>1</v>
      </c>
      <c r="S2624" s="678">
        <v>1</v>
      </c>
      <c r="T2624" s="745">
        <v>1</v>
      </c>
      <c r="U2624" s="701">
        <v>1</v>
      </c>
    </row>
    <row r="2625" spans="1:21" ht="14.4" customHeight="1" x14ac:dyDescent="0.3">
      <c r="A2625" s="661">
        <v>32</v>
      </c>
      <c r="B2625" s="662" t="s">
        <v>592</v>
      </c>
      <c r="C2625" s="662" t="s">
        <v>5111</v>
      </c>
      <c r="D2625" s="743" t="s">
        <v>7938</v>
      </c>
      <c r="E2625" s="744" t="s">
        <v>5127</v>
      </c>
      <c r="F2625" s="662" t="s">
        <v>5106</v>
      </c>
      <c r="G2625" s="662" t="s">
        <v>6729</v>
      </c>
      <c r="H2625" s="662" t="s">
        <v>593</v>
      </c>
      <c r="I2625" s="662" t="s">
        <v>6730</v>
      </c>
      <c r="J2625" s="662" t="s">
        <v>6731</v>
      </c>
      <c r="K2625" s="662" t="s">
        <v>6732</v>
      </c>
      <c r="L2625" s="663">
        <v>842.31</v>
      </c>
      <c r="M2625" s="663">
        <v>1684.62</v>
      </c>
      <c r="N2625" s="662">
        <v>2</v>
      </c>
      <c r="O2625" s="745">
        <v>1</v>
      </c>
      <c r="P2625" s="663"/>
      <c r="Q2625" s="678">
        <v>0</v>
      </c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32</v>
      </c>
      <c r="B2626" s="662" t="s">
        <v>592</v>
      </c>
      <c r="C2626" s="662" t="s">
        <v>5111</v>
      </c>
      <c r="D2626" s="743" t="s">
        <v>7938</v>
      </c>
      <c r="E2626" s="744" t="s">
        <v>5127</v>
      </c>
      <c r="F2626" s="662" t="s">
        <v>5106</v>
      </c>
      <c r="G2626" s="662" t="s">
        <v>5335</v>
      </c>
      <c r="H2626" s="662" t="s">
        <v>2438</v>
      </c>
      <c r="I2626" s="662" t="s">
        <v>5012</v>
      </c>
      <c r="J2626" s="662" t="s">
        <v>2563</v>
      </c>
      <c r="K2626" s="662" t="s">
        <v>5013</v>
      </c>
      <c r="L2626" s="663">
        <v>133.94</v>
      </c>
      <c r="M2626" s="663">
        <v>803.6400000000001</v>
      </c>
      <c r="N2626" s="662">
        <v>6</v>
      </c>
      <c r="O2626" s="745">
        <v>2</v>
      </c>
      <c r="P2626" s="663">
        <v>803.6400000000001</v>
      </c>
      <c r="Q2626" s="678">
        <v>1</v>
      </c>
      <c r="R2626" s="662">
        <v>6</v>
      </c>
      <c r="S2626" s="678">
        <v>1</v>
      </c>
      <c r="T2626" s="745">
        <v>2</v>
      </c>
      <c r="U2626" s="701">
        <v>1</v>
      </c>
    </row>
    <row r="2627" spans="1:21" ht="14.4" customHeight="1" x14ac:dyDescent="0.3">
      <c r="A2627" s="661">
        <v>32</v>
      </c>
      <c r="B2627" s="662" t="s">
        <v>592</v>
      </c>
      <c r="C2627" s="662" t="s">
        <v>5111</v>
      </c>
      <c r="D2627" s="743" t="s">
        <v>7938</v>
      </c>
      <c r="E2627" s="744" t="s">
        <v>5127</v>
      </c>
      <c r="F2627" s="662" t="s">
        <v>5107</v>
      </c>
      <c r="G2627" s="662" t="s">
        <v>5249</v>
      </c>
      <c r="H2627" s="662" t="s">
        <v>593</v>
      </c>
      <c r="I2627" s="662" t="s">
        <v>6733</v>
      </c>
      <c r="J2627" s="662" t="s">
        <v>5251</v>
      </c>
      <c r="K2627" s="662"/>
      <c r="L2627" s="663">
        <v>0</v>
      </c>
      <c r="M2627" s="663">
        <v>0</v>
      </c>
      <c r="N2627" s="662">
        <v>1</v>
      </c>
      <c r="O2627" s="745">
        <v>0.5</v>
      </c>
      <c r="P2627" s="663"/>
      <c r="Q2627" s="678"/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32</v>
      </c>
      <c r="B2628" s="662" t="s">
        <v>592</v>
      </c>
      <c r="C2628" s="662" t="s">
        <v>5111</v>
      </c>
      <c r="D2628" s="743" t="s">
        <v>7938</v>
      </c>
      <c r="E2628" s="744" t="s">
        <v>5127</v>
      </c>
      <c r="F2628" s="662" t="s">
        <v>5107</v>
      </c>
      <c r="G2628" s="662" t="s">
        <v>5249</v>
      </c>
      <c r="H2628" s="662" t="s">
        <v>593</v>
      </c>
      <c r="I2628" s="662" t="s">
        <v>5382</v>
      </c>
      <c r="J2628" s="662" t="s">
        <v>5251</v>
      </c>
      <c r="K2628" s="662"/>
      <c r="L2628" s="663">
        <v>0</v>
      </c>
      <c r="M2628" s="663">
        <v>0</v>
      </c>
      <c r="N2628" s="662">
        <v>44</v>
      </c>
      <c r="O2628" s="745">
        <v>41.5</v>
      </c>
      <c r="P2628" s="663">
        <v>0</v>
      </c>
      <c r="Q2628" s="678"/>
      <c r="R2628" s="662">
        <v>34</v>
      </c>
      <c r="S2628" s="678">
        <v>0.77272727272727271</v>
      </c>
      <c r="T2628" s="745">
        <v>31.5</v>
      </c>
      <c r="U2628" s="701">
        <v>0.75903614457831325</v>
      </c>
    </row>
    <row r="2629" spans="1:21" ht="14.4" customHeight="1" x14ac:dyDescent="0.3">
      <c r="A2629" s="661">
        <v>32</v>
      </c>
      <c r="B2629" s="662" t="s">
        <v>592</v>
      </c>
      <c r="C2629" s="662" t="s">
        <v>5111</v>
      </c>
      <c r="D2629" s="743" t="s">
        <v>7938</v>
      </c>
      <c r="E2629" s="744" t="s">
        <v>5127</v>
      </c>
      <c r="F2629" s="662" t="s">
        <v>5107</v>
      </c>
      <c r="G2629" s="662" t="s">
        <v>5249</v>
      </c>
      <c r="H2629" s="662" t="s">
        <v>593</v>
      </c>
      <c r="I2629" s="662" t="s">
        <v>5383</v>
      </c>
      <c r="J2629" s="662" t="s">
        <v>5251</v>
      </c>
      <c r="K2629" s="662"/>
      <c r="L2629" s="663">
        <v>0</v>
      </c>
      <c r="M2629" s="663">
        <v>0</v>
      </c>
      <c r="N2629" s="662">
        <v>15</v>
      </c>
      <c r="O2629" s="745">
        <v>14.5</v>
      </c>
      <c r="P2629" s="663">
        <v>0</v>
      </c>
      <c r="Q2629" s="678"/>
      <c r="R2629" s="662">
        <v>14</v>
      </c>
      <c r="S2629" s="678">
        <v>0.93333333333333335</v>
      </c>
      <c r="T2629" s="745">
        <v>13.5</v>
      </c>
      <c r="U2629" s="701">
        <v>0.93103448275862066</v>
      </c>
    </row>
    <row r="2630" spans="1:21" ht="14.4" customHeight="1" x14ac:dyDescent="0.3">
      <c r="A2630" s="661">
        <v>32</v>
      </c>
      <c r="B2630" s="662" t="s">
        <v>592</v>
      </c>
      <c r="C2630" s="662" t="s">
        <v>5111</v>
      </c>
      <c r="D2630" s="743" t="s">
        <v>7938</v>
      </c>
      <c r="E2630" s="744" t="s">
        <v>5127</v>
      </c>
      <c r="F2630" s="662" t="s">
        <v>5107</v>
      </c>
      <c r="G2630" s="662" t="s">
        <v>5249</v>
      </c>
      <c r="H2630" s="662" t="s">
        <v>593</v>
      </c>
      <c r="I2630" s="662" t="s">
        <v>6734</v>
      </c>
      <c r="J2630" s="662" t="s">
        <v>5251</v>
      </c>
      <c r="K2630" s="662"/>
      <c r="L2630" s="663">
        <v>0</v>
      </c>
      <c r="M2630" s="663">
        <v>0</v>
      </c>
      <c r="N2630" s="662">
        <v>1</v>
      </c>
      <c r="O2630" s="745">
        <v>1</v>
      </c>
      <c r="P2630" s="663"/>
      <c r="Q2630" s="678"/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32</v>
      </c>
      <c r="B2631" s="662" t="s">
        <v>592</v>
      </c>
      <c r="C2631" s="662" t="s">
        <v>5111</v>
      </c>
      <c r="D2631" s="743" t="s">
        <v>7938</v>
      </c>
      <c r="E2631" s="744" t="s">
        <v>5128</v>
      </c>
      <c r="F2631" s="662" t="s">
        <v>5106</v>
      </c>
      <c r="G2631" s="662" t="s">
        <v>5155</v>
      </c>
      <c r="H2631" s="662" t="s">
        <v>593</v>
      </c>
      <c r="I2631" s="662" t="s">
        <v>5344</v>
      </c>
      <c r="J2631" s="662" t="s">
        <v>5197</v>
      </c>
      <c r="K2631" s="662" t="s">
        <v>3770</v>
      </c>
      <c r="L2631" s="663">
        <v>0</v>
      </c>
      <c r="M2631" s="663">
        <v>0</v>
      </c>
      <c r="N2631" s="662">
        <v>1</v>
      </c>
      <c r="O2631" s="745">
        <v>0.5</v>
      </c>
      <c r="P2631" s="663">
        <v>0</v>
      </c>
      <c r="Q2631" s="678"/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32</v>
      </c>
      <c r="B2632" s="662" t="s">
        <v>592</v>
      </c>
      <c r="C2632" s="662" t="s">
        <v>5111</v>
      </c>
      <c r="D2632" s="743" t="s">
        <v>7938</v>
      </c>
      <c r="E2632" s="744" t="s">
        <v>5128</v>
      </c>
      <c r="F2632" s="662" t="s">
        <v>5106</v>
      </c>
      <c r="G2632" s="662" t="s">
        <v>5155</v>
      </c>
      <c r="H2632" s="662" t="s">
        <v>593</v>
      </c>
      <c r="I2632" s="662" t="s">
        <v>5195</v>
      </c>
      <c r="J2632" s="662" t="s">
        <v>721</v>
      </c>
      <c r="K2632" s="662" t="s">
        <v>5196</v>
      </c>
      <c r="L2632" s="663">
        <v>135.25</v>
      </c>
      <c r="M2632" s="663">
        <v>135.25</v>
      </c>
      <c r="N2632" s="662">
        <v>1</v>
      </c>
      <c r="O2632" s="745">
        <v>0.5</v>
      </c>
      <c r="P2632" s="663">
        <v>135.25</v>
      </c>
      <c r="Q2632" s="678">
        <v>1</v>
      </c>
      <c r="R2632" s="662">
        <v>1</v>
      </c>
      <c r="S2632" s="678">
        <v>1</v>
      </c>
      <c r="T2632" s="745">
        <v>0.5</v>
      </c>
      <c r="U2632" s="701">
        <v>1</v>
      </c>
    </row>
    <row r="2633" spans="1:21" ht="14.4" customHeight="1" x14ac:dyDescent="0.3">
      <c r="A2633" s="661">
        <v>32</v>
      </c>
      <c r="B2633" s="662" t="s">
        <v>592</v>
      </c>
      <c r="C2633" s="662" t="s">
        <v>5111</v>
      </c>
      <c r="D2633" s="743" t="s">
        <v>7938</v>
      </c>
      <c r="E2633" s="744" t="s">
        <v>5128</v>
      </c>
      <c r="F2633" s="662" t="s">
        <v>5106</v>
      </c>
      <c r="G2633" s="662" t="s">
        <v>6735</v>
      </c>
      <c r="H2633" s="662" t="s">
        <v>593</v>
      </c>
      <c r="I2633" s="662" t="s">
        <v>6736</v>
      </c>
      <c r="J2633" s="662" t="s">
        <v>6737</v>
      </c>
      <c r="K2633" s="662" t="s">
        <v>6738</v>
      </c>
      <c r="L2633" s="663">
        <v>590.26</v>
      </c>
      <c r="M2633" s="663">
        <v>590.26</v>
      </c>
      <c r="N2633" s="662">
        <v>1</v>
      </c>
      <c r="O2633" s="745">
        <v>1</v>
      </c>
      <c r="P2633" s="663">
        <v>590.26</v>
      </c>
      <c r="Q2633" s="678">
        <v>1</v>
      </c>
      <c r="R2633" s="662">
        <v>1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32</v>
      </c>
      <c r="B2634" s="662" t="s">
        <v>592</v>
      </c>
      <c r="C2634" s="662" t="s">
        <v>5111</v>
      </c>
      <c r="D2634" s="743" t="s">
        <v>7938</v>
      </c>
      <c r="E2634" s="744" t="s">
        <v>5128</v>
      </c>
      <c r="F2634" s="662" t="s">
        <v>5106</v>
      </c>
      <c r="G2634" s="662" t="s">
        <v>5777</v>
      </c>
      <c r="H2634" s="662" t="s">
        <v>593</v>
      </c>
      <c r="I2634" s="662" t="s">
        <v>5778</v>
      </c>
      <c r="J2634" s="662" t="s">
        <v>5779</v>
      </c>
      <c r="K2634" s="662" t="s">
        <v>5780</v>
      </c>
      <c r="L2634" s="663">
        <v>10277.59</v>
      </c>
      <c r="M2634" s="663">
        <v>51387.95</v>
      </c>
      <c r="N2634" s="662">
        <v>5</v>
      </c>
      <c r="O2634" s="745">
        <v>0.5</v>
      </c>
      <c r="P2634" s="663">
        <v>51387.95</v>
      </c>
      <c r="Q2634" s="678">
        <v>1</v>
      </c>
      <c r="R2634" s="662">
        <v>5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32</v>
      </c>
      <c r="B2635" s="662" t="s">
        <v>592</v>
      </c>
      <c r="C2635" s="662" t="s">
        <v>5111</v>
      </c>
      <c r="D2635" s="743" t="s">
        <v>7938</v>
      </c>
      <c r="E2635" s="744" t="s">
        <v>5128</v>
      </c>
      <c r="F2635" s="662" t="s">
        <v>5106</v>
      </c>
      <c r="G2635" s="662" t="s">
        <v>5209</v>
      </c>
      <c r="H2635" s="662" t="s">
        <v>593</v>
      </c>
      <c r="I2635" s="662" t="s">
        <v>818</v>
      </c>
      <c r="J2635" s="662" t="s">
        <v>819</v>
      </c>
      <c r="K2635" s="662" t="s">
        <v>820</v>
      </c>
      <c r="L2635" s="663">
        <v>0</v>
      </c>
      <c r="M2635" s="663">
        <v>0</v>
      </c>
      <c r="N2635" s="662">
        <v>3</v>
      </c>
      <c r="O2635" s="745">
        <v>2</v>
      </c>
      <c r="P2635" s="663">
        <v>0</v>
      </c>
      <c r="Q2635" s="678"/>
      <c r="R2635" s="662">
        <v>1</v>
      </c>
      <c r="S2635" s="678">
        <v>0.33333333333333331</v>
      </c>
      <c r="T2635" s="745">
        <v>1</v>
      </c>
      <c r="U2635" s="701">
        <v>0.5</v>
      </c>
    </row>
    <row r="2636" spans="1:21" ht="14.4" customHeight="1" x14ac:dyDescent="0.3">
      <c r="A2636" s="661">
        <v>32</v>
      </c>
      <c r="B2636" s="662" t="s">
        <v>592</v>
      </c>
      <c r="C2636" s="662" t="s">
        <v>5111</v>
      </c>
      <c r="D2636" s="743" t="s">
        <v>7938</v>
      </c>
      <c r="E2636" s="744" t="s">
        <v>5128</v>
      </c>
      <c r="F2636" s="662" t="s">
        <v>5106</v>
      </c>
      <c r="G2636" s="662" t="s">
        <v>5631</v>
      </c>
      <c r="H2636" s="662" t="s">
        <v>593</v>
      </c>
      <c r="I2636" s="662" t="s">
        <v>1233</v>
      </c>
      <c r="J2636" s="662" t="s">
        <v>1234</v>
      </c>
      <c r="K2636" s="662" t="s">
        <v>5632</v>
      </c>
      <c r="L2636" s="663">
        <v>43.76</v>
      </c>
      <c r="M2636" s="663">
        <v>43.76</v>
      </c>
      <c r="N2636" s="662">
        <v>1</v>
      </c>
      <c r="O2636" s="745">
        <v>1</v>
      </c>
      <c r="P2636" s="663">
        <v>43.76</v>
      </c>
      <c r="Q2636" s="678">
        <v>1</v>
      </c>
      <c r="R2636" s="662">
        <v>1</v>
      </c>
      <c r="S2636" s="678">
        <v>1</v>
      </c>
      <c r="T2636" s="745">
        <v>1</v>
      </c>
      <c r="U2636" s="701">
        <v>1</v>
      </c>
    </row>
    <row r="2637" spans="1:21" ht="14.4" customHeight="1" x14ac:dyDescent="0.3">
      <c r="A2637" s="661">
        <v>32</v>
      </c>
      <c r="B2637" s="662" t="s">
        <v>592</v>
      </c>
      <c r="C2637" s="662" t="s">
        <v>5111</v>
      </c>
      <c r="D2637" s="743" t="s">
        <v>7938</v>
      </c>
      <c r="E2637" s="744" t="s">
        <v>5128</v>
      </c>
      <c r="F2637" s="662" t="s">
        <v>5106</v>
      </c>
      <c r="G2637" s="662" t="s">
        <v>5345</v>
      </c>
      <c r="H2637" s="662" t="s">
        <v>593</v>
      </c>
      <c r="I2637" s="662" t="s">
        <v>990</v>
      </c>
      <c r="J2637" s="662" t="s">
        <v>5346</v>
      </c>
      <c r="K2637" s="662" t="s">
        <v>5347</v>
      </c>
      <c r="L2637" s="663">
        <v>23.72</v>
      </c>
      <c r="M2637" s="663">
        <v>47.44</v>
      </c>
      <c r="N2637" s="662">
        <v>2</v>
      </c>
      <c r="O2637" s="745">
        <v>1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32</v>
      </c>
      <c r="B2638" s="662" t="s">
        <v>592</v>
      </c>
      <c r="C2638" s="662" t="s">
        <v>5111</v>
      </c>
      <c r="D2638" s="743" t="s">
        <v>7938</v>
      </c>
      <c r="E2638" s="744" t="s">
        <v>5128</v>
      </c>
      <c r="F2638" s="662" t="s">
        <v>5106</v>
      </c>
      <c r="G2638" s="662" t="s">
        <v>5160</v>
      </c>
      <c r="H2638" s="662" t="s">
        <v>593</v>
      </c>
      <c r="I2638" s="662" t="s">
        <v>3159</v>
      </c>
      <c r="J2638" s="662" t="s">
        <v>3160</v>
      </c>
      <c r="K2638" s="662" t="s">
        <v>4933</v>
      </c>
      <c r="L2638" s="663">
        <v>2991.23</v>
      </c>
      <c r="M2638" s="663">
        <v>2991.23</v>
      </c>
      <c r="N2638" s="662">
        <v>1</v>
      </c>
      <c r="O2638" s="745">
        <v>1</v>
      </c>
      <c r="P2638" s="663">
        <v>2991.23</v>
      </c>
      <c r="Q2638" s="678">
        <v>1</v>
      </c>
      <c r="R2638" s="662">
        <v>1</v>
      </c>
      <c r="S2638" s="678">
        <v>1</v>
      </c>
      <c r="T2638" s="745">
        <v>1</v>
      </c>
      <c r="U2638" s="701">
        <v>1</v>
      </c>
    </row>
    <row r="2639" spans="1:21" ht="14.4" customHeight="1" x14ac:dyDescent="0.3">
      <c r="A2639" s="661">
        <v>32</v>
      </c>
      <c r="B2639" s="662" t="s">
        <v>592</v>
      </c>
      <c r="C2639" s="662" t="s">
        <v>5111</v>
      </c>
      <c r="D2639" s="743" t="s">
        <v>7938</v>
      </c>
      <c r="E2639" s="744" t="s">
        <v>5128</v>
      </c>
      <c r="F2639" s="662" t="s">
        <v>5106</v>
      </c>
      <c r="G2639" s="662" t="s">
        <v>5244</v>
      </c>
      <c r="H2639" s="662" t="s">
        <v>593</v>
      </c>
      <c r="I2639" s="662" t="s">
        <v>1283</v>
      </c>
      <c r="J2639" s="662" t="s">
        <v>1284</v>
      </c>
      <c r="K2639" s="662" t="s">
        <v>5245</v>
      </c>
      <c r="L2639" s="663">
        <v>420.07</v>
      </c>
      <c r="M2639" s="663">
        <v>5040.84</v>
      </c>
      <c r="N2639" s="662">
        <v>12</v>
      </c>
      <c r="O2639" s="745">
        <v>8</v>
      </c>
      <c r="P2639" s="663">
        <v>1260.21</v>
      </c>
      <c r="Q2639" s="678">
        <v>0.25</v>
      </c>
      <c r="R2639" s="662">
        <v>3</v>
      </c>
      <c r="S2639" s="678">
        <v>0.25</v>
      </c>
      <c r="T2639" s="745">
        <v>2.5</v>
      </c>
      <c r="U2639" s="701">
        <v>0.3125</v>
      </c>
    </row>
    <row r="2640" spans="1:21" ht="14.4" customHeight="1" x14ac:dyDescent="0.3">
      <c r="A2640" s="661">
        <v>32</v>
      </c>
      <c r="B2640" s="662" t="s">
        <v>592</v>
      </c>
      <c r="C2640" s="662" t="s">
        <v>5111</v>
      </c>
      <c r="D2640" s="743" t="s">
        <v>7938</v>
      </c>
      <c r="E2640" s="744" t="s">
        <v>5128</v>
      </c>
      <c r="F2640" s="662" t="s">
        <v>5106</v>
      </c>
      <c r="G2640" s="662" t="s">
        <v>5394</v>
      </c>
      <c r="H2640" s="662" t="s">
        <v>593</v>
      </c>
      <c r="I2640" s="662" t="s">
        <v>5650</v>
      </c>
      <c r="J2640" s="662" t="s">
        <v>5396</v>
      </c>
      <c r="K2640" s="662" t="s">
        <v>2452</v>
      </c>
      <c r="L2640" s="663">
        <v>0</v>
      </c>
      <c r="M2640" s="663">
        <v>0</v>
      </c>
      <c r="N2640" s="662">
        <v>1</v>
      </c>
      <c r="O2640" s="745">
        <v>0.5</v>
      </c>
      <c r="P2640" s="663">
        <v>0</v>
      </c>
      <c r="Q2640" s="678"/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32</v>
      </c>
      <c r="B2641" s="662" t="s">
        <v>592</v>
      </c>
      <c r="C2641" s="662" t="s">
        <v>5111</v>
      </c>
      <c r="D2641" s="743" t="s">
        <v>7938</v>
      </c>
      <c r="E2641" s="744" t="s">
        <v>5128</v>
      </c>
      <c r="F2641" s="662" t="s">
        <v>5106</v>
      </c>
      <c r="G2641" s="662" t="s">
        <v>5394</v>
      </c>
      <c r="H2641" s="662" t="s">
        <v>593</v>
      </c>
      <c r="I2641" s="662" t="s">
        <v>3585</v>
      </c>
      <c r="J2641" s="662" t="s">
        <v>1178</v>
      </c>
      <c r="K2641" s="662" t="s">
        <v>3586</v>
      </c>
      <c r="L2641" s="663">
        <v>52.75</v>
      </c>
      <c r="M2641" s="663">
        <v>105.5</v>
      </c>
      <c r="N2641" s="662">
        <v>2</v>
      </c>
      <c r="O2641" s="745">
        <v>1</v>
      </c>
      <c r="P2641" s="663">
        <v>105.5</v>
      </c>
      <c r="Q2641" s="678">
        <v>1</v>
      </c>
      <c r="R2641" s="662">
        <v>2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32</v>
      </c>
      <c r="B2642" s="662" t="s">
        <v>592</v>
      </c>
      <c r="C2642" s="662" t="s">
        <v>5111</v>
      </c>
      <c r="D2642" s="743" t="s">
        <v>7938</v>
      </c>
      <c r="E2642" s="744" t="s">
        <v>5128</v>
      </c>
      <c r="F2642" s="662" t="s">
        <v>5106</v>
      </c>
      <c r="G2642" s="662" t="s">
        <v>5394</v>
      </c>
      <c r="H2642" s="662" t="s">
        <v>593</v>
      </c>
      <c r="I2642" s="662" t="s">
        <v>5395</v>
      </c>
      <c r="J2642" s="662" t="s">
        <v>5396</v>
      </c>
      <c r="K2642" s="662" t="s">
        <v>5397</v>
      </c>
      <c r="L2642" s="663">
        <v>0</v>
      </c>
      <c r="M2642" s="663">
        <v>0</v>
      </c>
      <c r="N2642" s="662">
        <v>2</v>
      </c>
      <c r="O2642" s="745">
        <v>1</v>
      </c>
      <c r="P2642" s="663"/>
      <c r="Q2642" s="678"/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32</v>
      </c>
      <c r="B2643" s="662" t="s">
        <v>592</v>
      </c>
      <c r="C2643" s="662" t="s">
        <v>5111</v>
      </c>
      <c r="D2643" s="743" t="s">
        <v>7938</v>
      </c>
      <c r="E2643" s="744" t="s">
        <v>5128</v>
      </c>
      <c r="F2643" s="662" t="s">
        <v>5106</v>
      </c>
      <c r="G2643" s="662" t="s">
        <v>5269</v>
      </c>
      <c r="H2643" s="662" t="s">
        <v>593</v>
      </c>
      <c r="I2643" s="662" t="s">
        <v>970</v>
      </c>
      <c r="J2643" s="662" t="s">
        <v>5270</v>
      </c>
      <c r="K2643" s="662" t="s">
        <v>5271</v>
      </c>
      <c r="L2643" s="663">
        <v>88.76</v>
      </c>
      <c r="M2643" s="663">
        <v>177.52</v>
      </c>
      <c r="N2643" s="662">
        <v>2</v>
      </c>
      <c r="O2643" s="745">
        <v>0.5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32</v>
      </c>
      <c r="B2644" s="662" t="s">
        <v>592</v>
      </c>
      <c r="C2644" s="662" t="s">
        <v>5111</v>
      </c>
      <c r="D2644" s="743" t="s">
        <v>7938</v>
      </c>
      <c r="E2644" s="744" t="s">
        <v>5128</v>
      </c>
      <c r="F2644" s="662" t="s">
        <v>5106</v>
      </c>
      <c r="G2644" s="662" t="s">
        <v>5285</v>
      </c>
      <c r="H2644" s="662" t="s">
        <v>593</v>
      </c>
      <c r="I2644" s="662" t="s">
        <v>879</v>
      </c>
      <c r="J2644" s="662" t="s">
        <v>6151</v>
      </c>
      <c r="K2644" s="662" t="s">
        <v>3544</v>
      </c>
      <c r="L2644" s="663">
        <v>70.23</v>
      </c>
      <c r="M2644" s="663">
        <v>70.23</v>
      </c>
      <c r="N2644" s="662">
        <v>1</v>
      </c>
      <c r="O2644" s="745">
        <v>1</v>
      </c>
      <c r="P2644" s="663">
        <v>70.23</v>
      </c>
      <c r="Q2644" s="678">
        <v>1</v>
      </c>
      <c r="R2644" s="662">
        <v>1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32</v>
      </c>
      <c r="B2645" s="662" t="s">
        <v>592</v>
      </c>
      <c r="C2645" s="662" t="s">
        <v>5111</v>
      </c>
      <c r="D2645" s="743" t="s">
        <v>7938</v>
      </c>
      <c r="E2645" s="744" t="s">
        <v>5128</v>
      </c>
      <c r="F2645" s="662" t="s">
        <v>5106</v>
      </c>
      <c r="G2645" s="662" t="s">
        <v>5175</v>
      </c>
      <c r="H2645" s="662" t="s">
        <v>2438</v>
      </c>
      <c r="I2645" s="662" t="s">
        <v>6266</v>
      </c>
      <c r="J2645" s="662" t="s">
        <v>2474</v>
      </c>
      <c r="K2645" s="662" t="s">
        <v>6267</v>
      </c>
      <c r="L2645" s="663">
        <v>0</v>
      </c>
      <c r="M2645" s="663">
        <v>0</v>
      </c>
      <c r="N2645" s="662">
        <v>1</v>
      </c>
      <c r="O2645" s="745">
        <v>1</v>
      </c>
      <c r="P2645" s="663">
        <v>0</v>
      </c>
      <c r="Q2645" s="678"/>
      <c r="R2645" s="662">
        <v>1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32</v>
      </c>
      <c r="B2646" s="662" t="s">
        <v>592</v>
      </c>
      <c r="C2646" s="662" t="s">
        <v>5111</v>
      </c>
      <c r="D2646" s="743" t="s">
        <v>7938</v>
      </c>
      <c r="E2646" s="744" t="s">
        <v>5128</v>
      </c>
      <c r="F2646" s="662" t="s">
        <v>5106</v>
      </c>
      <c r="G2646" s="662" t="s">
        <v>5175</v>
      </c>
      <c r="H2646" s="662" t="s">
        <v>2438</v>
      </c>
      <c r="I2646" s="662" t="s">
        <v>6739</v>
      </c>
      <c r="J2646" s="662" t="s">
        <v>2557</v>
      </c>
      <c r="K2646" s="662" t="s">
        <v>6740</v>
      </c>
      <c r="L2646" s="663">
        <v>277.12</v>
      </c>
      <c r="M2646" s="663">
        <v>277.12</v>
      </c>
      <c r="N2646" s="662">
        <v>1</v>
      </c>
      <c r="O2646" s="745">
        <v>1</v>
      </c>
      <c r="P2646" s="663">
        <v>277.12</v>
      </c>
      <c r="Q2646" s="678">
        <v>1</v>
      </c>
      <c r="R2646" s="662">
        <v>1</v>
      </c>
      <c r="S2646" s="678">
        <v>1</v>
      </c>
      <c r="T2646" s="745">
        <v>1</v>
      </c>
      <c r="U2646" s="701">
        <v>1</v>
      </c>
    </row>
    <row r="2647" spans="1:21" ht="14.4" customHeight="1" x14ac:dyDescent="0.3">
      <c r="A2647" s="661">
        <v>32</v>
      </c>
      <c r="B2647" s="662" t="s">
        <v>592</v>
      </c>
      <c r="C2647" s="662" t="s">
        <v>5111</v>
      </c>
      <c r="D2647" s="743" t="s">
        <v>7938</v>
      </c>
      <c r="E2647" s="744" t="s">
        <v>5128</v>
      </c>
      <c r="F2647" s="662" t="s">
        <v>5106</v>
      </c>
      <c r="G2647" s="662" t="s">
        <v>6162</v>
      </c>
      <c r="H2647" s="662" t="s">
        <v>593</v>
      </c>
      <c r="I2647" s="662" t="s">
        <v>6394</v>
      </c>
      <c r="J2647" s="662" t="s">
        <v>6395</v>
      </c>
      <c r="K2647" s="662" t="s">
        <v>6396</v>
      </c>
      <c r="L2647" s="663">
        <v>36.86</v>
      </c>
      <c r="M2647" s="663">
        <v>73.72</v>
      </c>
      <c r="N2647" s="662">
        <v>2</v>
      </c>
      <c r="O2647" s="745">
        <v>1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32</v>
      </c>
      <c r="B2648" s="662" t="s">
        <v>592</v>
      </c>
      <c r="C2648" s="662" t="s">
        <v>5111</v>
      </c>
      <c r="D2648" s="743" t="s">
        <v>7938</v>
      </c>
      <c r="E2648" s="744" t="s">
        <v>5128</v>
      </c>
      <c r="F2648" s="662" t="s">
        <v>5106</v>
      </c>
      <c r="G2648" s="662" t="s">
        <v>5176</v>
      </c>
      <c r="H2648" s="662" t="s">
        <v>593</v>
      </c>
      <c r="I2648" s="662" t="s">
        <v>5365</v>
      </c>
      <c r="J2648" s="662" t="s">
        <v>5178</v>
      </c>
      <c r="K2648" s="662" t="s">
        <v>830</v>
      </c>
      <c r="L2648" s="663">
        <v>185.26</v>
      </c>
      <c r="M2648" s="663">
        <v>185.26</v>
      </c>
      <c r="N2648" s="662">
        <v>1</v>
      </c>
      <c r="O2648" s="745">
        <v>1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32</v>
      </c>
      <c r="B2649" s="662" t="s">
        <v>592</v>
      </c>
      <c r="C2649" s="662" t="s">
        <v>5111</v>
      </c>
      <c r="D2649" s="743" t="s">
        <v>7938</v>
      </c>
      <c r="E2649" s="744" t="s">
        <v>5128</v>
      </c>
      <c r="F2649" s="662" t="s">
        <v>5106</v>
      </c>
      <c r="G2649" s="662" t="s">
        <v>5366</v>
      </c>
      <c r="H2649" s="662" t="s">
        <v>2438</v>
      </c>
      <c r="I2649" s="662" t="s">
        <v>4201</v>
      </c>
      <c r="J2649" s="662" t="s">
        <v>2515</v>
      </c>
      <c r="K2649" s="662" t="s">
        <v>5008</v>
      </c>
      <c r="L2649" s="663">
        <v>205.84</v>
      </c>
      <c r="M2649" s="663">
        <v>205.84</v>
      </c>
      <c r="N2649" s="662">
        <v>1</v>
      </c>
      <c r="O2649" s="745">
        <v>0.5</v>
      </c>
      <c r="P2649" s="663">
        <v>205.84</v>
      </c>
      <c r="Q2649" s="678">
        <v>1</v>
      </c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32</v>
      </c>
      <c r="B2650" s="662" t="s">
        <v>592</v>
      </c>
      <c r="C2650" s="662" t="s">
        <v>5111</v>
      </c>
      <c r="D2650" s="743" t="s">
        <v>7938</v>
      </c>
      <c r="E2650" s="744" t="s">
        <v>5128</v>
      </c>
      <c r="F2650" s="662" t="s">
        <v>5106</v>
      </c>
      <c r="G2650" s="662" t="s">
        <v>5334</v>
      </c>
      <c r="H2650" s="662" t="s">
        <v>2438</v>
      </c>
      <c r="I2650" s="662" t="s">
        <v>2651</v>
      </c>
      <c r="J2650" s="662" t="s">
        <v>4809</v>
      </c>
      <c r="K2650" s="662" t="s">
        <v>4810</v>
      </c>
      <c r="L2650" s="663">
        <v>120.61</v>
      </c>
      <c r="M2650" s="663">
        <v>120.61</v>
      </c>
      <c r="N2650" s="662">
        <v>1</v>
      </c>
      <c r="O2650" s="745">
        <v>1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32</v>
      </c>
      <c r="B2651" s="662" t="s">
        <v>592</v>
      </c>
      <c r="C2651" s="662" t="s">
        <v>5111</v>
      </c>
      <c r="D2651" s="743" t="s">
        <v>7938</v>
      </c>
      <c r="E2651" s="744" t="s">
        <v>5129</v>
      </c>
      <c r="F2651" s="662" t="s">
        <v>5106</v>
      </c>
      <c r="G2651" s="662" t="s">
        <v>5184</v>
      </c>
      <c r="H2651" s="662" t="s">
        <v>593</v>
      </c>
      <c r="I2651" s="662" t="s">
        <v>925</v>
      </c>
      <c r="J2651" s="662" t="s">
        <v>922</v>
      </c>
      <c r="K2651" s="662" t="s">
        <v>6050</v>
      </c>
      <c r="L2651" s="663">
        <v>0</v>
      </c>
      <c r="M2651" s="663">
        <v>0</v>
      </c>
      <c r="N2651" s="662">
        <v>1</v>
      </c>
      <c r="O2651" s="745">
        <v>0.5</v>
      </c>
      <c r="P2651" s="663">
        <v>0</v>
      </c>
      <c r="Q2651" s="678"/>
      <c r="R2651" s="662">
        <v>1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32</v>
      </c>
      <c r="B2652" s="662" t="s">
        <v>592</v>
      </c>
      <c r="C2652" s="662" t="s">
        <v>5111</v>
      </c>
      <c r="D2652" s="743" t="s">
        <v>7938</v>
      </c>
      <c r="E2652" s="744" t="s">
        <v>5129</v>
      </c>
      <c r="F2652" s="662" t="s">
        <v>5106</v>
      </c>
      <c r="G2652" s="662" t="s">
        <v>5151</v>
      </c>
      <c r="H2652" s="662" t="s">
        <v>593</v>
      </c>
      <c r="I2652" s="662" t="s">
        <v>1618</v>
      </c>
      <c r="J2652" s="662" t="s">
        <v>1619</v>
      </c>
      <c r="K2652" s="662" t="s">
        <v>1577</v>
      </c>
      <c r="L2652" s="663">
        <v>263.26</v>
      </c>
      <c r="M2652" s="663">
        <v>2106.08</v>
      </c>
      <c r="N2652" s="662">
        <v>8</v>
      </c>
      <c r="O2652" s="745">
        <v>3</v>
      </c>
      <c r="P2652" s="663">
        <v>2106.08</v>
      </c>
      <c r="Q2652" s="678">
        <v>1</v>
      </c>
      <c r="R2652" s="662">
        <v>8</v>
      </c>
      <c r="S2652" s="678">
        <v>1</v>
      </c>
      <c r="T2652" s="745">
        <v>3</v>
      </c>
      <c r="U2652" s="701">
        <v>1</v>
      </c>
    </row>
    <row r="2653" spans="1:21" ht="14.4" customHeight="1" x14ac:dyDescent="0.3">
      <c r="A2653" s="661">
        <v>32</v>
      </c>
      <c r="B2653" s="662" t="s">
        <v>592</v>
      </c>
      <c r="C2653" s="662" t="s">
        <v>5111</v>
      </c>
      <c r="D2653" s="743" t="s">
        <v>7938</v>
      </c>
      <c r="E2653" s="744" t="s">
        <v>5129</v>
      </c>
      <c r="F2653" s="662" t="s">
        <v>5106</v>
      </c>
      <c r="G2653" s="662" t="s">
        <v>5151</v>
      </c>
      <c r="H2653" s="662" t="s">
        <v>593</v>
      </c>
      <c r="I2653" s="662" t="s">
        <v>1699</v>
      </c>
      <c r="J2653" s="662" t="s">
        <v>1700</v>
      </c>
      <c r="K2653" s="662" t="s">
        <v>5152</v>
      </c>
      <c r="L2653" s="663">
        <v>1295.6400000000001</v>
      </c>
      <c r="M2653" s="663">
        <v>20730.239999999998</v>
      </c>
      <c r="N2653" s="662">
        <v>16</v>
      </c>
      <c r="O2653" s="745">
        <v>10</v>
      </c>
      <c r="P2653" s="663">
        <v>16843.32</v>
      </c>
      <c r="Q2653" s="678">
        <v>0.81250000000000011</v>
      </c>
      <c r="R2653" s="662">
        <v>13</v>
      </c>
      <c r="S2653" s="678">
        <v>0.8125</v>
      </c>
      <c r="T2653" s="745">
        <v>8.5</v>
      </c>
      <c r="U2653" s="701">
        <v>0.85</v>
      </c>
    </row>
    <row r="2654" spans="1:21" ht="14.4" customHeight="1" x14ac:dyDescent="0.3">
      <c r="A2654" s="661">
        <v>32</v>
      </c>
      <c r="B2654" s="662" t="s">
        <v>592</v>
      </c>
      <c r="C2654" s="662" t="s">
        <v>5111</v>
      </c>
      <c r="D2654" s="743" t="s">
        <v>7938</v>
      </c>
      <c r="E2654" s="744" t="s">
        <v>5129</v>
      </c>
      <c r="F2654" s="662" t="s">
        <v>5106</v>
      </c>
      <c r="G2654" s="662" t="s">
        <v>5151</v>
      </c>
      <c r="H2654" s="662" t="s">
        <v>593</v>
      </c>
      <c r="I2654" s="662" t="s">
        <v>6486</v>
      </c>
      <c r="J2654" s="662" t="s">
        <v>6487</v>
      </c>
      <c r="K2654" s="662" t="s">
        <v>6488</v>
      </c>
      <c r="L2654" s="663">
        <v>1295.6400000000001</v>
      </c>
      <c r="M2654" s="663">
        <v>5182.5600000000004</v>
      </c>
      <c r="N2654" s="662">
        <v>4</v>
      </c>
      <c r="O2654" s="745">
        <v>1.5</v>
      </c>
      <c r="P2654" s="663">
        <v>5182.5600000000004</v>
      </c>
      <c r="Q2654" s="678">
        <v>1</v>
      </c>
      <c r="R2654" s="662">
        <v>4</v>
      </c>
      <c r="S2654" s="678">
        <v>1</v>
      </c>
      <c r="T2654" s="745">
        <v>1.5</v>
      </c>
      <c r="U2654" s="701">
        <v>1</v>
      </c>
    </row>
    <row r="2655" spans="1:21" ht="14.4" customHeight="1" x14ac:dyDescent="0.3">
      <c r="A2655" s="661">
        <v>32</v>
      </c>
      <c r="B2655" s="662" t="s">
        <v>592</v>
      </c>
      <c r="C2655" s="662" t="s">
        <v>5111</v>
      </c>
      <c r="D2655" s="743" t="s">
        <v>7938</v>
      </c>
      <c r="E2655" s="744" t="s">
        <v>5129</v>
      </c>
      <c r="F2655" s="662" t="s">
        <v>5106</v>
      </c>
      <c r="G2655" s="662" t="s">
        <v>5151</v>
      </c>
      <c r="H2655" s="662" t="s">
        <v>593</v>
      </c>
      <c r="I2655" s="662" t="s">
        <v>1473</v>
      </c>
      <c r="J2655" s="662" t="s">
        <v>1474</v>
      </c>
      <c r="K2655" s="662" t="s">
        <v>1475</v>
      </c>
      <c r="L2655" s="663">
        <v>462.73</v>
      </c>
      <c r="M2655" s="663">
        <v>2776.38</v>
      </c>
      <c r="N2655" s="662">
        <v>6</v>
      </c>
      <c r="O2655" s="745">
        <v>1</v>
      </c>
      <c r="P2655" s="663">
        <v>2776.38</v>
      </c>
      <c r="Q2655" s="678">
        <v>1</v>
      </c>
      <c r="R2655" s="662">
        <v>6</v>
      </c>
      <c r="S2655" s="678">
        <v>1</v>
      </c>
      <c r="T2655" s="745">
        <v>1</v>
      </c>
      <c r="U2655" s="701">
        <v>1</v>
      </c>
    </row>
    <row r="2656" spans="1:21" ht="14.4" customHeight="1" x14ac:dyDescent="0.3">
      <c r="A2656" s="661">
        <v>32</v>
      </c>
      <c r="B2656" s="662" t="s">
        <v>592</v>
      </c>
      <c r="C2656" s="662" t="s">
        <v>5111</v>
      </c>
      <c r="D2656" s="743" t="s">
        <v>7938</v>
      </c>
      <c r="E2656" s="744" t="s">
        <v>5129</v>
      </c>
      <c r="F2656" s="662" t="s">
        <v>5106</v>
      </c>
      <c r="G2656" s="662" t="s">
        <v>5151</v>
      </c>
      <c r="H2656" s="662" t="s">
        <v>593</v>
      </c>
      <c r="I2656" s="662" t="s">
        <v>1575</v>
      </c>
      <c r="J2656" s="662" t="s">
        <v>1576</v>
      </c>
      <c r="K2656" s="662" t="s">
        <v>1577</v>
      </c>
      <c r="L2656" s="663">
        <v>263.26</v>
      </c>
      <c r="M2656" s="663">
        <v>3422.38</v>
      </c>
      <c r="N2656" s="662">
        <v>13</v>
      </c>
      <c r="O2656" s="745">
        <v>1.5</v>
      </c>
      <c r="P2656" s="663">
        <v>1053.04</v>
      </c>
      <c r="Q2656" s="678">
        <v>0.30769230769230765</v>
      </c>
      <c r="R2656" s="662">
        <v>4</v>
      </c>
      <c r="S2656" s="678">
        <v>0.30769230769230771</v>
      </c>
      <c r="T2656" s="745">
        <v>0.5</v>
      </c>
      <c r="U2656" s="701">
        <v>0.33333333333333331</v>
      </c>
    </row>
    <row r="2657" spans="1:21" ht="14.4" customHeight="1" x14ac:dyDescent="0.3">
      <c r="A2657" s="661">
        <v>32</v>
      </c>
      <c r="B2657" s="662" t="s">
        <v>592</v>
      </c>
      <c r="C2657" s="662" t="s">
        <v>5111</v>
      </c>
      <c r="D2657" s="743" t="s">
        <v>7938</v>
      </c>
      <c r="E2657" s="744" t="s">
        <v>5129</v>
      </c>
      <c r="F2657" s="662" t="s">
        <v>5106</v>
      </c>
      <c r="G2657" s="662" t="s">
        <v>5151</v>
      </c>
      <c r="H2657" s="662" t="s">
        <v>593</v>
      </c>
      <c r="I2657" s="662" t="s">
        <v>1579</v>
      </c>
      <c r="J2657" s="662" t="s">
        <v>6443</v>
      </c>
      <c r="K2657" s="662" t="s">
        <v>6444</v>
      </c>
      <c r="L2657" s="663">
        <v>0</v>
      </c>
      <c r="M2657" s="663">
        <v>0</v>
      </c>
      <c r="N2657" s="662">
        <v>1</v>
      </c>
      <c r="O2657" s="745">
        <v>0.5</v>
      </c>
      <c r="P2657" s="663">
        <v>0</v>
      </c>
      <c r="Q2657" s="678"/>
      <c r="R2657" s="662">
        <v>1</v>
      </c>
      <c r="S2657" s="678">
        <v>1</v>
      </c>
      <c r="T2657" s="745">
        <v>0.5</v>
      </c>
      <c r="U2657" s="701">
        <v>1</v>
      </c>
    </row>
    <row r="2658" spans="1:21" ht="14.4" customHeight="1" x14ac:dyDescent="0.3">
      <c r="A2658" s="661">
        <v>32</v>
      </c>
      <c r="B2658" s="662" t="s">
        <v>592</v>
      </c>
      <c r="C2658" s="662" t="s">
        <v>5111</v>
      </c>
      <c r="D2658" s="743" t="s">
        <v>7938</v>
      </c>
      <c r="E2658" s="744" t="s">
        <v>5129</v>
      </c>
      <c r="F2658" s="662" t="s">
        <v>5106</v>
      </c>
      <c r="G2658" s="662" t="s">
        <v>5151</v>
      </c>
      <c r="H2658" s="662" t="s">
        <v>593</v>
      </c>
      <c r="I2658" s="662" t="s">
        <v>1868</v>
      </c>
      <c r="J2658" s="662" t="s">
        <v>6443</v>
      </c>
      <c r="K2658" s="662" t="s">
        <v>6741</v>
      </c>
      <c r="L2658" s="663">
        <v>0</v>
      </c>
      <c r="M2658" s="663">
        <v>0</v>
      </c>
      <c r="N2658" s="662">
        <v>15</v>
      </c>
      <c r="O2658" s="745">
        <v>3.5</v>
      </c>
      <c r="P2658" s="663">
        <v>0</v>
      </c>
      <c r="Q2658" s="678"/>
      <c r="R2658" s="662">
        <v>10</v>
      </c>
      <c r="S2658" s="678">
        <v>0.66666666666666663</v>
      </c>
      <c r="T2658" s="745">
        <v>2.5</v>
      </c>
      <c r="U2658" s="701">
        <v>0.7142857142857143</v>
      </c>
    </row>
    <row r="2659" spans="1:21" ht="14.4" customHeight="1" x14ac:dyDescent="0.3">
      <c r="A2659" s="661">
        <v>32</v>
      </c>
      <c r="B2659" s="662" t="s">
        <v>592</v>
      </c>
      <c r="C2659" s="662" t="s">
        <v>5111</v>
      </c>
      <c r="D2659" s="743" t="s">
        <v>7938</v>
      </c>
      <c r="E2659" s="744" t="s">
        <v>5129</v>
      </c>
      <c r="F2659" s="662" t="s">
        <v>5106</v>
      </c>
      <c r="G2659" s="662" t="s">
        <v>5151</v>
      </c>
      <c r="H2659" s="662" t="s">
        <v>593</v>
      </c>
      <c r="I2659" s="662" t="s">
        <v>5518</v>
      </c>
      <c r="J2659" s="662" t="s">
        <v>1576</v>
      </c>
      <c r="K2659" s="662" t="s">
        <v>1577</v>
      </c>
      <c r="L2659" s="663">
        <v>263.26</v>
      </c>
      <c r="M2659" s="663">
        <v>1842.82</v>
      </c>
      <c r="N2659" s="662">
        <v>7</v>
      </c>
      <c r="O2659" s="745">
        <v>1.5</v>
      </c>
      <c r="P2659" s="663">
        <v>526.52</v>
      </c>
      <c r="Q2659" s="678">
        <v>0.2857142857142857</v>
      </c>
      <c r="R2659" s="662">
        <v>2</v>
      </c>
      <c r="S2659" s="678">
        <v>0.2857142857142857</v>
      </c>
      <c r="T2659" s="745">
        <v>0.5</v>
      </c>
      <c r="U2659" s="701">
        <v>0.33333333333333331</v>
      </c>
    </row>
    <row r="2660" spans="1:21" ht="14.4" customHeight="1" x14ac:dyDescent="0.3">
      <c r="A2660" s="661">
        <v>32</v>
      </c>
      <c r="B2660" s="662" t="s">
        <v>592</v>
      </c>
      <c r="C2660" s="662" t="s">
        <v>5111</v>
      </c>
      <c r="D2660" s="743" t="s">
        <v>7938</v>
      </c>
      <c r="E2660" s="744" t="s">
        <v>5129</v>
      </c>
      <c r="F2660" s="662" t="s">
        <v>5106</v>
      </c>
      <c r="G2660" s="662" t="s">
        <v>5151</v>
      </c>
      <c r="H2660" s="662" t="s">
        <v>593</v>
      </c>
      <c r="I2660" s="662" t="s">
        <v>5492</v>
      </c>
      <c r="J2660" s="662" t="s">
        <v>1474</v>
      </c>
      <c r="K2660" s="662" t="s">
        <v>1475</v>
      </c>
      <c r="L2660" s="663">
        <v>462.73</v>
      </c>
      <c r="M2660" s="663">
        <v>2776.38</v>
      </c>
      <c r="N2660" s="662">
        <v>6</v>
      </c>
      <c r="O2660" s="745">
        <v>1</v>
      </c>
      <c r="P2660" s="663">
        <v>1850.92</v>
      </c>
      <c r="Q2660" s="678">
        <v>0.66666666666666663</v>
      </c>
      <c r="R2660" s="662">
        <v>4</v>
      </c>
      <c r="S2660" s="678">
        <v>0.66666666666666663</v>
      </c>
      <c r="T2660" s="745">
        <v>0.5</v>
      </c>
      <c r="U2660" s="701">
        <v>0.5</v>
      </c>
    </row>
    <row r="2661" spans="1:21" ht="14.4" customHeight="1" x14ac:dyDescent="0.3">
      <c r="A2661" s="661">
        <v>32</v>
      </c>
      <c r="B2661" s="662" t="s">
        <v>592</v>
      </c>
      <c r="C2661" s="662" t="s">
        <v>5111</v>
      </c>
      <c r="D2661" s="743" t="s">
        <v>7938</v>
      </c>
      <c r="E2661" s="744" t="s">
        <v>5129</v>
      </c>
      <c r="F2661" s="662" t="s">
        <v>5106</v>
      </c>
      <c r="G2661" s="662" t="s">
        <v>5151</v>
      </c>
      <c r="H2661" s="662" t="s">
        <v>593</v>
      </c>
      <c r="I2661" s="662" t="s">
        <v>5343</v>
      </c>
      <c r="J2661" s="662" t="s">
        <v>1474</v>
      </c>
      <c r="K2661" s="662" t="s">
        <v>5154</v>
      </c>
      <c r="L2661" s="663">
        <v>0</v>
      </c>
      <c r="M2661" s="663">
        <v>0</v>
      </c>
      <c r="N2661" s="662">
        <v>4</v>
      </c>
      <c r="O2661" s="745">
        <v>1</v>
      </c>
      <c r="P2661" s="663">
        <v>0</v>
      </c>
      <c r="Q2661" s="678"/>
      <c r="R2661" s="662">
        <v>2</v>
      </c>
      <c r="S2661" s="678">
        <v>0.5</v>
      </c>
      <c r="T2661" s="745">
        <v>0.5</v>
      </c>
      <c r="U2661" s="701">
        <v>0.5</v>
      </c>
    </row>
    <row r="2662" spans="1:21" ht="14.4" customHeight="1" x14ac:dyDescent="0.3">
      <c r="A2662" s="661">
        <v>32</v>
      </c>
      <c r="B2662" s="662" t="s">
        <v>592</v>
      </c>
      <c r="C2662" s="662" t="s">
        <v>5111</v>
      </c>
      <c r="D2662" s="743" t="s">
        <v>7938</v>
      </c>
      <c r="E2662" s="744" t="s">
        <v>5129</v>
      </c>
      <c r="F2662" s="662" t="s">
        <v>5106</v>
      </c>
      <c r="G2662" s="662" t="s">
        <v>5151</v>
      </c>
      <c r="H2662" s="662" t="s">
        <v>593</v>
      </c>
      <c r="I2662" s="662" t="s">
        <v>5153</v>
      </c>
      <c r="J2662" s="662" t="s">
        <v>1474</v>
      </c>
      <c r="K2662" s="662" t="s">
        <v>5154</v>
      </c>
      <c r="L2662" s="663">
        <v>0</v>
      </c>
      <c r="M2662" s="663">
        <v>0</v>
      </c>
      <c r="N2662" s="662">
        <v>19</v>
      </c>
      <c r="O2662" s="745">
        <v>10</v>
      </c>
      <c r="P2662" s="663">
        <v>0</v>
      </c>
      <c r="Q2662" s="678"/>
      <c r="R2662" s="662">
        <v>8</v>
      </c>
      <c r="S2662" s="678">
        <v>0.42105263157894735</v>
      </c>
      <c r="T2662" s="745">
        <v>3.5</v>
      </c>
      <c r="U2662" s="701">
        <v>0.35</v>
      </c>
    </row>
    <row r="2663" spans="1:21" ht="14.4" customHeight="1" x14ac:dyDescent="0.3">
      <c r="A2663" s="661">
        <v>32</v>
      </c>
      <c r="B2663" s="662" t="s">
        <v>592</v>
      </c>
      <c r="C2663" s="662" t="s">
        <v>5111</v>
      </c>
      <c r="D2663" s="743" t="s">
        <v>7938</v>
      </c>
      <c r="E2663" s="744" t="s">
        <v>5129</v>
      </c>
      <c r="F2663" s="662" t="s">
        <v>5106</v>
      </c>
      <c r="G2663" s="662" t="s">
        <v>5155</v>
      </c>
      <c r="H2663" s="662" t="s">
        <v>593</v>
      </c>
      <c r="I2663" s="662" t="s">
        <v>5768</v>
      </c>
      <c r="J2663" s="662" t="s">
        <v>5412</v>
      </c>
      <c r="K2663" s="662" t="s">
        <v>3770</v>
      </c>
      <c r="L2663" s="663">
        <v>85.71</v>
      </c>
      <c r="M2663" s="663">
        <v>257.13</v>
      </c>
      <c r="N2663" s="662">
        <v>3</v>
      </c>
      <c r="O2663" s="745">
        <v>2</v>
      </c>
      <c r="P2663" s="663">
        <v>85.71</v>
      </c>
      <c r="Q2663" s="678">
        <v>0.33333333333333331</v>
      </c>
      <c r="R2663" s="662">
        <v>1</v>
      </c>
      <c r="S2663" s="678">
        <v>0.33333333333333331</v>
      </c>
      <c r="T2663" s="745">
        <v>0.5</v>
      </c>
      <c r="U2663" s="701">
        <v>0.25</v>
      </c>
    </row>
    <row r="2664" spans="1:21" ht="14.4" customHeight="1" x14ac:dyDescent="0.3">
      <c r="A2664" s="661">
        <v>32</v>
      </c>
      <c r="B2664" s="662" t="s">
        <v>592</v>
      </c>
      <c r="C2664" s="662" t="s">
        <v>5111</v>
      </c>
      <c r="D2664" s="743" t="s">
        <v>7938</v>
      </c>
      <c r="E2664" s="744" t="s">
        <v>5129</v>
      </c>
      <c r="F2664" s="662" t="s">
        <v>5106</v>
      </c>
      <c r="G2664" s="662" t="s">
        <v>5155</v>
      </c>
      <c r="H2664" s="662" t="s">
        <v>593</v>
      </c>
      <c r="I2664" s="662" t="s">
        <v>5768</v>
      </c>
      <c r="J2664" s="662" t="s">
        <v>5412</v>
      </c>
      <c r="K2664" s="662" t="s">
        <v>3770</v>
      </c>
      <c r="L2664" s="663">
        <v>72.55</v>
      </c>
      <c r="M2664" s="663">
        <v>72.55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32</v>
      </c>
      <c r="B2665" s="662" t="s">
        <v>592</v>
      </c>
      <c r="C2665" s="662" t="s">
        <v>5111</v>
      </c>
      <c r="D2665" s="743" t="s">
        <v>7938</v>
      </c>
      <c r="E2665" s="744" t="s">
        <v>5129</v>
      </c>
      <c r="F2665" s="662" t="s">
        <v>5106</v>
      </c>
      <c r="G2665" s="662" t="s">
        <v>5155</v>
      </c>
      <c r="H2665" s="662" t="s">
        <v>593</v>
      </c>
      <c r="I2665" s="662" t="s">
        <v>5344</v>
      </c>
      <c r="J2665" s="662" t="s">
        <v>5197</v>
      </c>
      <c r="K2665" s="662" t="s">
        <v>3770</v>
      </c>
      <c r="L2665" s="663">
        <v>0</v>
      </c>
      <c r="M2665" s="663">
        <v>0</v>
      </c>
      <c r="N2665" s="662">
        <v>8</v>
      </c>
      <c r="O2665" s="745">
        <v>4.5</v>
      </c>
      <c r="P2665" s="663">
        <v>0</v>
      </c>
      <c r="Q2665" s="678"/>
      <c r="R2665" s="662">
        <v>6</v>
      </c>
      <c r="S2665" s="678">
        <v>0.75</v>
      </c>
      <c r="T2665" s="745">
        <v>3.5</v>
      </c>
      <c r="U2665" s="701">
        <v>0.77777777777777779</v>
      </c>
    </row>
    <row r="2666" spans="1:21" ht="14.4" customHeight="1" x14ac:dyDescent="0.3">
      <c r="A2666" s="661">
        <v>32</v>
      </c>
      <c r="B2666" s="662" t="s">
        <v>592</v>
      </c>
      <c r="C2666" s="662" t="s">
        <v>5111</v>
      </c>
      <c r="D2666" s="743" t="s">
        <v>7938</v>
      </c>
      <c r="E2666" s="744" t="s">
        <v>5129</v>
      </c>
      <c r="F2666" s="662" t="s">
        <v>5106</v>
      </c>
      <c r="G2666" s="662" t="s">
        <v>5155</v>
      </c>
      <c r="H2666" s="662" t="s">
        <v>593</v>
      </c>
      <c r="I2666" s="662" t="s">
        <v>720</v>
      </c>
      <c r="J2666" s="662" t="s">
        <v>721</v>
      </c>
      <c r="K2666" s="662" t="s">
        <v>5156</v>
      </c>
      <c r="L2666" s="663">
        <v>65.28</v>
      </c>
      <c r="M2666" s="663">
        <v>65.28</v>
      </c>
      <c r="N2666" s="662">
        <v>1</v>
      </c>
      <c r="O2666" s="745">
        <v>0.5</v>
      </c>
      <c r="P2666" s="663">
        <v>65.28</v>
      </c>
      <c r="Q2666" s="678">
        <v>1</v>
      </c>
      <c r="R2666" s="662">
        <v>1</v>
      </c>
      <c r="S2666" s="678">
        <v>1</v>
      </c>
      <c r="T2666" s="745">
        <v>0.5</v>
      </c>
      <c r="U2666" s="701">
        <v>1</v>
      </c>
    </row>
    <row r="2667" spans="1:21" ht="14.4" customHeight="1" x14ac:dyDescent="0.3">
      <c r="A2667" s="661">
        <v>32</v>
      </c>
      <c r="B2667" s="662" t="s">
        <v>592</v>
      </c>
      <c r="C2667" s="662" t="s">
        <v>5111</v>
      </c>
      <c r="D2667" s="743" t="s">
        <v>7938</v>
      </c>
      <c r="E2667" s="744" t="s">
        <v>5129</v>
      </c>
      <c r="F2667" s="662" t="s">
        <v>5106</v>
      </c>
      <c r="G2667" s="662" t="s">
        <v>5155</v>
      </c>
      <c r="H2667" s="662" t="s">
        <v>593</v>
      </c>
      <c r="I2667" s="662" t="s">
        <v>5195</v>
      </c>
      <c r="J2667" s="662" t="s">
        <v>721</v>
      </c>
      <c r="K2667" s="662" t="s">
        <v>5196</v>
      </c>
      <c r="L2667" s="663">
        <v>0</v>
      </c>
      <c r="M2667" s="663">
        <v>0</v>
      </c>
      <c r="N2667" s="662">
        <v>36</v>
      </c>
      <c r="O2667" s="745">
        <v>24.5</v>
      </c>
      <c r="P2667" s="663">
        <v>0</v>
      </c>
      <c r="Q2667" s="678"/>
      <c r="R2667" s="662">
        <v>22</v>
      </c>
      <c r="S2667" s="678">
        <v>0.61111111111111116</v>
      </c>
      <c r="T2667" s="745">
        <v>15.5</v>
      </c>
      <c r="U2667" s="701">
        <v>0.63265306122448983</v>
      </c>
    </row>
    <row r="2668" spans="1:21" ht="14.4" customHeight="1" x14ac:dyDescent="0.3">
      <c r="A2668" s="661">
        <v>32</v>
      </c>
      <c r="B2668" s="662" t="s">
        <v>592</v>
      </c>
      <c r="C2668" s="662" t="s">
        <v>5111</v>
      </c>
      <c r="D2668" s="743" t="s">
        <v>7938</v>
      </c>
      <c r="E2668" s="744" t="s">
        <v>5129</v>
      </c>
      <c r="F2668" s="662" t="s">
        <v>5106</v>
      </c>
      <c r="G2668" s="662" t="s">
        <v>5155</v>
      </c>
      <c r="H2668" s="662" t="s">
        <v>593</v>
      </c>
      <c r="I2668" s="662" t="s">
        <v>5195</v>
      </c>
      <c r="J2668" s="662" t="s">
        <v>721</v>
      </c>
      <c r="K2668" s="662" t="s">
        <v>5196</v>
      </c>
      <c r="L2668" s="663">
        <v>135.25</v>
      </c>
      <c r="M2668" s="663">
        <v>4192.75</v>
      </c>
      <c r="N2668" s="662">
        <v>31</v>
      </c>
      <c r="O2668" s="745">
        <v>21.5</v>
      </c>
      <c r="P2668" s="663">
        <v>2299.25</v>
      </c>
      <c r="Q2668" s="678">
        <v>0.54838709677419351</v>
      </c>
      <c r="R2668" s="662">
        <v>17</v>
      </c>
      <c r="S2668" s="678">
        <v>0.54838709677419351</v>
      </c>
      <c r="T2668" s="745">
        <v>12</v>
      </c>
      <c r="U2668" s="701">
        <v>0.55813953488372092</v>
      </c>
    </row>
    <row r="2669" spans="1:21" ht="14.4" customHeight="1" x14ac:dyDescent="0.3">
      <c r="A2669" s="661">
        <v>32</v>
      </c>
      <c r="B2669" s="662" t="s">
        <v>592</v>
      </c>
      <c r="C2669" s="662" t="s">
        <v>5111</v>
      </c>
      <c r="D2669" s="743" t="s">
        <v>7938</v>
      </c>
      <c r="E2669" s="744" t="s">
        <v>5129</v>
      </c>
      <c r="F2669" s="662" t="s">
        <v>5106</v>
      </c>
      <c r="G2669" s="662" t="s">
        <v>5155</v>
      </c>
      <c r="H2669" s="662" t="s">
        <v>593</v>
      </c>
      <c r="I2669" s="662" t="s">
        <v>740</v>
      </c>
      <c r="J2669" s="662" t="s">
        <v>5197</v>
      </c>
      <c r="K2669" s="662" t="s">
        <v>1361</v>
      </c>
      <c r="L2669" s="663">
        <v>36.270000000000003</v>
      </c>
      <c r="M2669" s="663">
        <v>36.270000000000003</v>
      </c>
      <c r="N2669" s="662">
        <v>1</v>
      </c>
      <c r="O2669" s="745">
        <v>0.5</v>
      </c>
      <c r="P2669" s="663">
        <v>36.270000000000003</v>
      </c>
      <c r="Q2669" s="678">
        <v>1</v>
      </c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32</v>
      </c>
      <c r="B2670" s="662" t="s">
        <v>592</v>
      </c>
      <c r="C2670" s="662" t="s">
        <v>5111</v>
      </c>
      <c r="D2670" s="743" t="s">
        <v>7938</v>
      </c>
      <c r="E2670" s="744" t="s">
        <v>5129</v>
      </c>
      <c r="F2670" s="662" t="s">
        <v>5106</v>
      </c>
      <c r="G2670" s="662" t="s">
        <v>5155</v>
      </c>
      <c r="H2670" s="662" t="s">
        <v>593</v>
      </c>
      <c r="I2670" s="662" t="s">
        <v>740</v>
      </c>
      <c r="J2670" s="662" t="s">
        <v>5197</v>
      </c>
      <c r="K2670" s="662" t="s">
        <v>1361</v>
      </c>
      <c r="L2670" s="663">
        <v>42.85</v>
      </c>
      <c r="M2670" s="663">
        <v>214.25</v>
      </c>
      <c r="N2670" s="662">
        <v>5</v>
      </c>
      <c r="O2670" s="745">
        <v>2.5</v>
      </c>
      <c r="P2670" s="663">
        <v>42.85</v>
      </c>
      <c r="Q2670" s="678">
        <v>0.2</v>
      </c>
      <c r="R2670" s="662">
        <v>1</v>
      </c>
      <c r="S2670" s="678">
        <v>0.2</v>
      </c>
      <c r="T2670" s="745">
        <v>0.5</v>
      </c>
      <c r="U2670" s="701">
        <v>0.2</v>
      </c>
    </row>
    <row r="2671" spans="1:21" ht="14.4" customHeight="1" x14ac:dyDescent="0.3">
      <c r="A2671" s="661">
        <v>32</v>
      </c>
      <c r="B2671" s="662" t="s">
        <v>592</v>
      </c>
      <c r="C2671" s="662" t="s">
        <v>5111</v>
      </c>
      <c r="D2671" s="743" t="s">
        <v>7938</v>
      </c>
      <c r="E2671" s="744" t="s">
        <v>5129</v>
      </c>
      <c r="F2671" s="662" t="s">
        <v>5106</v>
      </c>
      <c r="G2671" s="662" t="s">
        <v>5155</v>
      </c>
      <c r="H2671" s="662" t="s">
        <v>593</v>
      </c>
      <c r="I2671" s="662" t="s">
        <v>5673</v>
      </c>
      <c r="J2671" s="662" t="s">
        <v>721</v>
      </c>
      <c r="K2671" s="662" t="s">
        <v>5674</v>
      </c>
      <c r="L2671" s="663">
        <v>121.75</v>
      </c>
      <c r="M2671" s="663">
        <v>121.75</v>
      </c>
      <c r="N2671" s="662">
        <v>1</v>
      </c>
      <c r="O2671" s="745">
        <v>0.5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32</v>
      </c>
      <c r="B2672" s="662" t="s">
        <v>592</v>
      </c>
      <c r="C2672" s="662" t="s">
        <v>5111</v>
      </c>
      <c r="D2672" s="743" t="s">
        <v>7938</v>
      </c>
      <c r="E2672" s="744" t="s">
        <v>5129</v>
      </c>
      <c r="F2672" s="662" t="s">
        <v>5106</v>
      </c>
      <c r="G2672" s="662" t="s">
        <v>5198</v>
      </c>
      <c r="H2672" s="662" t="s">
        <v>2438</v>
      </c>
      <c r="I2672" s="662" t="s">
        <v>5199</v>
      </c>
      <c r="J2672" s="662" t="s">
        <v>2455</v>
      </c>
      <c r="K2672" s="662" t="s">
        <v>5200</v>
      </c>
      <c r="L2672" s="663">
        <v>144.01</v>
      </c>
      <c r="M2672" s="663">
        <v>288.02</v>
      </c>
      <c r="N2672" s="662">
        <v>2</v>
      </c>
      <c r="O2672" s="745">
        <v>1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32</v>
      </c>
      <c r="B2673" s="662" t="s">
        <v>592</v>
      </c>
      <c r="C2673" s="662" t="s">
        <v>5111</v>
      </c>
      <c r="D2673" s="743" t="s">
        <v>7938</v>
      </c>
      <c r="E2673" s="744" t="s">
        <v>5129</v>
      </c>
      <c r="F2673" s="662" t="s">
        <v>5106</v>
      </c>
      <c r="G2673" s="662" t="s">
        <v>5201</v>
      </c>
      <c r="H2673" s="662" t="s">
        <v>593</v>
      </c>
      <c r="I2673" s="662" t="s">
        <v>1188</v>
      </c>
      <c r="J2673" s="662" t="s">
        <v>1189</v>
      </c>
      <c r="K2673" s="662" t="s">
        <v>1190</v>
      </c>
      <c r="L2673" s="663">
        <v>207.27</v>
      </c>
      <c r="M2673" s="663">
        <v>207.27</v>
      </c>
      <c r="N2673" s="662">
        <v>1</v>
      </c>
      <c r="O2673" s="745">
        <v>0.5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32</v>
      </c>
      <c r="B2674" s="662" t="s">
        <v>592</v>
      </c>
      <c r="C2674" s="662" t="s">
        <v>5111</v>
      </c>
      <c r="D2674" s="743" t="s">
        <v>7938</v>
      </c>
      <c r="E2674" s="744" t="s">
        <v>5129</v>
      </c>
      <c r="F2674" s="662" t="s">
        <v>5106</v>
      </c>
      <c r="G2674" s="662" t="s">
        <v>5201</v>
      </c>
      <c r="H2674" s="662" t="s">
        <v>593</v>
      </c>
      <c r="I2674" s="662" t="s">
        <v>6742</v>
      </c>
      <c r="J2674" s="662" t="s">
        <v>6743</v>
      </c>
      <c r="K2674" s="662" t="s">
        <v>2735</v>
      </c>
      <c r="L2674" s="663">
        <v>77.680000000000007</v>
      </c>
      <c r="M2674" s="663">
        <v>155.36000000000001</v>
      </c>
      <c r="N2674" s="662">
        <v>2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32</v>
      </c>
      <c r="B2675" s="662" t="s">
        <v>592</v>
      </c>
      <c r="C2675" s="662" t="s">
        <v>5111</v>
      </c>
      <c r="D2675" s="743" t="s">
        <v>7938</v>
      </c>
      <c r="E2675" s="744" t="s">
        <v>5129</v>
      </c>
      <c r="F2675" s="662" t="s">
        <v>5106</v>
      </c>
      <c r="G2675" s="662" t="s">
        <v>5157</v>
      </c>
      <c r="H2675" s="662" t="s">
        <v>593</v>
      </c>
      <c r="I2675" s="662" t="s">
        <v>5493</v>
      </c>
      <c r="J2675" s="662" t="s">
        <v>2406</v>
      </c>
      <c r="K2675" s="662" t="s">
        <v>5494</v>
      </c>
      <c r="L2675" s="663">
        <v>154.36000000000001</v>
      </c>
      <c r="M2675" s="663">
        <v>308.72000000000003</v>
      </c>
      <c r="N2675" s="662">
        <v>2</v>
      </c>
      <c r="O2675" s="745">
        <v>0.5</v>
      </c>
      <c r="P2675" s="663">
        <v>308.72000000000003</v>
      </c>
      <c r="Q2675" s="678">
        <v>1</v>
      </c>
      <c r="R2675" s="662">
        <v>2</v>
      </c>
      <c r="S2675" s="678">
        <v>1</v>
      </c>
      <c r="T2675" s="745">
        <v>0.5</v>
      </c>
      <c r="U2675" s="701">
        <v>1</v>
      </c>
    </row>
    <row r="2676" spans="1:21" ht="14.4" customHeight="1" x14ac:dyDescent="0.3">
      <c r="A2676" s="661">
        <v>32</v>
      </c>
      <c r="B2676" s="662" t="s">
        <v>592</v>
      </c>
      <c r="C2676" s="662" t="s">
        <v>5111</v>
      </c>
      <c r="D2676" s="743" t="s">
        <v>7938</v>
      </c>
      <c r="E2676" s="744" t="s">
        <v>5129</v>
      </c>
      <c r="F2676" s="662" t="s">
        <v>5106</v>
      </c>
      <c r="G2676" s="662" t="s">
        <v>5157</v>
      </c>
      <c r="H2676" s="662" t="s">
        <v>593</v>
      </c>
      <c r="I2676" s="662" t="s">
        <v>6744</v>
      </c>
      <c r="J2676" s="662" t="s">
        <v>2406</v>
      </c>
      <c r="K2676" s="662" t="s">
        <v>4879</v>
      </c>
      <c r="L2676" s="663">
        <v>154.36000000000001</v>
      </c>
      <c r="M2676" s="663">
        <v>154.36000000000001</v>
      </c>
      <c r="N2676" s="662">
        <v>1</v>
      </c>
      <c r="O2676" s="745">
        <v>0.5</v>
      </c>
      <c r="P2676" s="663">
        <v>154.36000000000001</v>
      </c>
      <c r="Q2676" s="678">
        <v>1</v>
      </c>
      <c r="R2676" s="662">
        <v>1</v>
      </c>
      <c r="S2676" s="678">
        <v>1</v>
      </c>
      <c r="T2676" s="745">
        <v>0.5</v>
      </c>
      <c r="U2676" s="701">
        <v>1</v>
      </c>
    </row>
    <row r="2677" spans="1:21" ht="14.4" customHeight="1" x14ac:dyDescent="0.3">
      <c r="A2677" s="661">
        <v>32</v>
      </c>
      <c r="B2677" s="662" t="s">
        <v>592</v>
      </c>
      <c r="C2677" s="662" t="s">
        <v>5111</v>
      </c>
      <c r="D2677" s="743" t="s">
        <v>7938</v>
      </c>
      <c r="E2677" s="744" t="s">
        <v>5129</v>
      </c>
      <c r="F2677" s="662" t="s">
        <v>5106</v>
      </c>
      <c r="G2677" s="662" t="s">
        <v>5157</v>
      </c>
      <c r="H2677" s="662" t="s">
        <v>2438</v>
      </c>
      <c r="I2677" s="662" t="s">
        <v>3061</v>
      </c>
      <c r="J2677" s="662" t="s">
        <v>2796</v>
      </c>
      <c r="K2677" s="662" t="s">
        <v>4879</v>
      </c>
      <c r="L2677" s="663">
        <v>150.04</v>
      </c>
      <c r="M2677" s="663">
        <v>750.2</v>
      </c>
      <c r="N2677" s="662">
        <v>5</v>
      </c>
      <c r="O2677" s="745">
        <v>3</v>
      </c>
      <c r="P2677" s="663">
        <v>450.12</v>
      </c>
      <c r="Q2677" s="678">
        <v>0.6</v>
      </c>
      <c r="R2677" s="662">
        <v>3</v>
      </c>
      <c r="S2677" s="678">
        <v>0.6</v>
      </c>
      <c r="T2677" s="745">
        <v>1.5</v>
      </c>
      <c r="U2677" s="701">
        <v>0.5</v>
      </c>
    </row>
    <row r="2678" spans="1:21" ht="14.4" customHeight="1" x14ac:dyDescent="0.3">
      <c r="A2678" s="661">
        <v>32</v>
      </c>
      <c r="B2678" s="662" t="s">
        <v>592</v>
      </c>
      <c r="C2678" s="662" t="s">
        <v>5111</v>
      </c>
      <c r="D2678" s="743" t="s">
        <v>7938</v>
      </c>
      <c r="E2678" s="744" t="s">
        <v>5129</v>
      </c>
      <c r="F2678" s="662" t="s">
        <v>5106</v>
      </c>
      <c r="G2678" s="662" t="s">
        <v>5157</v>
      </c>
      <c r="H2678" s="662" t="s">
        <v>2438</v>
      </c>
      <c r="I2678" s="662" t="s">
        <v>3061</v>
      </c>
      <c r="J2678" s="662" t="s">
        <v>2796</v>
      </c>
      <c r="K2678" s="662" t="s">
        <v>4879</v>
      </c>
      <c r="L2678" s="663">
        <v>154.36000000000001</v>
      </c>
      <c r="M2678" s="663">
        <v>4322.0800000000008</v>
      </c>
      <c r="N2678" s="662">
        <v>28</v>
      </c>
      <c r="O2678" s="745">
        <v>14.5</v>
      </c>
      <c r="P2678" s="663">
        <v>1543.6000000000004</v>
      </c>
      <c r="Q2678" s="678">
        <v>0.35714285714285715</v>
      </c>
      <c r="R2678" s="662">
        <v>10</v>
      </c>
      <c r="S2678" s="678">
        <v>0.35714285714285715</v>
      </c>
      <c r="T2678" s="745">
        <v>8.5</v>
      </c>
      <c r="U2678" s="701">
        <v>0.58620689655172409</v>
      </c>
    </row>
    <row r="2679" spans="1:21" ht="14.4" customHeight="1" x14ac:dyDescent="0.3">
      <c r="A2679" s="661">
        <v>32</v>
      </c>
      <c r="B2679" s="662" t="s">
        <v>592</v>
      </c>
      <c r="C2679" s="662" t="s">
        <v>5111</v>
      </c>
      <c r="D2679" s="743" t="s">
        <v>7938</v>
      </c>
      <c r="E2679" s="744" t="s">
        <v>5129</v>
      </c>
      <c r="F2679" s="662" t="s">
        <v>5106</v>
      </c>
      <c r="G2679" s="662" t="s">
        <v>5157</v>
      </c>
      <c r="H2679" s="662" t="s">
        <v>2438</v>
      </c>
      <c r="I2679" s="662" t="s">
        <v>4318</v>
      </c>
      <c r="J2679" s="662" t="s">
        <v>5044</v>
      </c>
      <c r="K2679" s="662" t="s">
        <v>4878</v>
      </c>
      <c r="L2679" s="663">
        <v>145.02000000000001</v>
      </c>
      <c r="M2679" s="663">
        <v>145.02000000000001</v>
      </c>
      <c r="N2679" s="662">
        <v>1</v>
      </c>
      <c r="O2679" s="745">
        <v>0.5</v>
      </c>
      <c r="P2679" s="663">
        <v>145.02000000000001</v>
      </c>
      <c r="Q2679" s="678">
        <v>1</v>
      </c>
      <c r="R2679" s="662">
        <v>1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32</v>
      </c>
      <c r="B2680" s="662" t="s">
        <v>592</v>
      </c>
      <c r="C2680" s="662" t="s">
        <v>5111</v>
      </c>
      <c r="D2680" s="743" t="s">
        <v>7938</v>
      </c>
      <c r="E2680" s="744" t="s">
        <v>5129</v>
      </c>
      <c r="F2680" s="662" t="s">
        <v>5106</v>
      </c>
      <c r="G2680" s="662" t="s">
        <v>5157</v>
      </c>
      <c r="H2680" s="662" t="s">
        <v>2438</v>
      </c>
      <c r="I2680" s="662" t="s">
        <v>2795</v>
      </c>
      <c r="J2680" s="662" t="s">
        <v>2796</v>
      </c>
      <c r="K2680" s="662" t="s">
        <v>4878</v>
      </c>
      <c r="L2680" s="663">
        <v>225.06</v>
      </c>
      <c r="M2680" s="663">
        <v>225.06</v>
      </c>
      <c r="N2680" s="662">
        <v>1</v>
      </c>
      <c r="O2680" s="745">
        <v>1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32</v>
      </c>
      <c r="B2681" s="662" t="s">
        <v>592</v>
      </c>
      <c r="C2681" s="662" t="s">
        <v>5111</v>
      </c>
      <c r="D2681" s="743" t="s">
        <v>7938</v>
      </c>
      <c r="E2681" s="744" t="s">
        <v>5129</v>
      </c>
      <c r="F2681" s="662" t="s">
        <v>5106</v>
      </c>
      <c r="G2681" s="662" t="s">
        <v>5157</v>
      </c>
      <c r="H2681" s="662" t="s">
        <v>593</v>
      </c>
      <c r="I2681" s="662" t="s">
        <v>5629</v>
      </c>
      <c r="J2681" s="662" t="s">
        <v>2406</v>
      </c>
      <c r="K2681" s="662" t="s">
        <v>4879</v>
      </c>
      <c r="L2681" s="663">
        <v>154.36000000000001</v>
      </c>
      <c r="M2681" s="663">
        <v>154.36000000000001</v>
      </c>
      <c r="N2681" s="662">
        <v>1</v>
      </c>
      <c r="O2681" s="745">
        <v>0.5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32</v>
      </c>
      <c r="B2682" s="662" t="s">
        <v>592</v>
      </c>
      <c r="C2682" s="662" t="s">
        <v>5111</v>
      </c>
      <c r="D2682" s="743" t="s">
        <v>7938</v>
      </c>
      <c r="E2682" s="744" t="s">
        <v>5129</v>
      </c>
      <c r="F2682" s="662" t="s">
        <v>5106</v>
      </c>
      <c r="G2682" s="662" t="s">
        <v>5777</v>
      </c>
      <c r="H2682" s="662" t="s">
        <v>593</v>
      </c>
      <c r="I2682" s="662" t="s">
        <v>5778</v>
      </c>
      <c r="J2682" s="662" t="s">
        <v>5779</v>
      </c>
      <c r="K2682" s="662" t="s">
        <v>5780</v>
      </c>
      <c r="L2682" s="663">
        <v>10277.59</v>
      </c>
      <c r="M2682" s="663">
        <v>51387.95</v>
      </c>
      <c r="N2682" s="662">
        <v>5</v>
      </c>
      <c r="O2682" s="745">
        <v>1.5</v>
      </c>
      <c r="P2682" s="663">
        <v>10277.59</v>
      </c>
      <c r="Q2682" s="678">
        <v>0.2</v>
      </c>
      <c r="R2682" s="662">
        <v>1</v>
      </c>
      <c r="S2682" s="678">
        <v>0.2</v>
      </c>
      <c r="T2682" s="745">
        <v>0.5</v>
      </c>
      <c r="U2682" s="701">
        <v>0.33333333333333331</v>
      </c>
    </row>
    <row r="2683" spans="1:21" ht="14.4" customHeight="1" x14ac:dyDescent="0.3">
      <c r="A2683" s="661">
        <v>32</v>
      </c>
      <c r="B2683" s="662" t="s">
        <v>592</v>
      </c>
      <c r="C2683" s="662" t="s">
        <v>5111</v>
      </c>
      <c r="D2683" s="743" t="s">
        <v>7938</v>
      </c>
      <c r="E2683" s="744" t="s">
        <v>5129</v>
      </c>
      <c r="F2683" s="662" t="s">
        <v>5106</v>
      </c>
      <c r="G2683" s="662" t="s">
        <v>5777</v>
      </c>
      <c r="H2683" s="662" t="s">
        <v>593</v>
      </c>
      <c r="I2683" s="662" t="s">
        <v>5778</v>
      </c>
      <c r="J2683" s="662" t="s">
        <v>5779</v>
      </c>
      <c r="K2683" s="662" t="s">
        <v>5780</v>
      </c>
      <c r="L2683" s="663">
        <v>9989.3700000000008</v>
      </c>
      <c r="M2683" s="663">
        <v>59936.220000000008</v>
      </c>
      <c r="N2683" s="662">
        <v>6</v>
      </c>
      <c r="O2683" s="745">
        <v>5</v>
      </c>
      <c r="P2683" s="663">
        <v>49946.850000000006</v>
      </c>
      <c r="Q2683" s="678">
        <v>0.83333333333333326</v>
      </c>
      <c r="R2683" s="662">
        <v>5</v>
      </c>
      <c r="S2683" s="678">
        <v>0.83333333333333337</v>
      </c>
      <c r="T2683" s="745">
        <v>4</v>
      </c>
      <c r="U2683" s="701">
        <v>0.8</v>
      </c>
    </row>
    <row r="2684" spans="1:21" ht="14.4" customHeight="1" x14ac:dyDescent="0.3">
      <c r="A2684" s="661">
        <v>32</v>
      </c>
      <c r="B2684" s="662" t="s">
        <v>592</v>
      </c>
      <c r="C2684" s="662" t="s">
        <v>5111</v>
      </c>
      <c r="D2684" s="743" t="s">
        <v>7938</v>
      </c>
      <c r="E2684" s="744" t="s">
        <v>5129</v>
      </c>
      <c r="F2684" s="662" t="s">
        <v>5106</v>
      </c>
      <c r="G2684" s="662" t="s">
        <v>6745</v>
      </c>
      <c r="H2684" s="662" t="s">
        <v>593</v>
      </c>
      <c r="I2684" s="662" t="s">
        <v>1985</v>
      </c>
      <c r="J2684" s="662" t="s">
        <v>1986</v>
      </c>
      <c r="K2684" s="662" t="s">
        <v>1987</v>
      </c>
      <c r="L2684" s="663">
        <v>1540.82</v>
      </c>
      <c r="M2684" s="663">
        <v>3081.64</v>
      </c>
      <c r="N2684" s="662">
        <v>2</v>
      </c>
      <c r="O2684" s="745">
        <v>1.5</v>
      </c>
      <c r="P2684" s="663">
        <v>3081.64</v>
      </c>
      <c r="Q2684" s="678">
        <v>1</v>
      </c>
      <c r="R2684" s="662">
        <v>2</v>
      </c>
      <c r="S2684" s="678">
        <v>1</v>
      </c>
      <c r="T2684" s="745">
        <v>1.5</v>
      </c>
      <c r="U2684" s="701">
        <v>1</v>
      </c>
    </row>
    <row r="2685" spans="1:21" ht="14.4" customHeight="1" x14ac:dyDescent="0.3">
      <c r="A2685" s="661">
        <v>32</v>
      </c>
      <c r="B2685" s="662" t="s">
        <v>592</v>
      </c>
      <c r="C2685" s="662" t="s">
        <v>5111</v>
      </c>
      <c r="D2685" s="743" t="s">
        <v>7938</v>
      </c>
      <c r="E2685" s="744" t="s">
        <v>5129</v>
      </c>
      <c r="F2685" s="662" t="s">
        <v>5106</v>
      </c>
      <c r="G2685" s="662" t="s">
        <v>5414</v>
      </c>
      <c r="H2685" s="662" t="s">
        <v>593</v>
      </c>
      <c r="I2685" s="662" t="s">
        <v>5783</v>
      </c>
      <c r="J2685" s="662" t="s">
        <v>5784</v>
      </c>
      <c r="K2685" s="662" t="s">
        <v>4626</v>
      </c>
      <c r="L2685" s="663">
        <v>30.79</v>
      </c>
      <c r="M2685" s="663">
        <v>30.79</v>
      </c>
      <c r="N2685" s="662">
        <v>1</v>
      </c>
      <c r="O2685" s="745">
        <v>1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32</v>
      </c>
      <c r="B2686" s="662" t="s">
        <v>592</v>
      </c>
      <c r="C2686" s="662" t="s">
        <v>5111</v>
      </c>
      <c r="D2686" s="743" t="s">
        <v>7938</v>
      </c>
      <c r="E2686" s="744" t="s">
        <v>5129</v>
      </c>
      <c r="F2686" s="662" t="s">
        <v>5106</v>
      </c>
      <c r="G2686" s="662" t="s">
        <v>6368</v>
      </c>
      <c r="H2686" s="662" t="s">
        <v>593</v>
      </c>
      <c r="I2686" s="662" t="s">
        <v>6746</v>
      </c>
      <c r="J2686" s="662" t="s">
        <v>3691</v>
      </c>
      <c r="K2686" s="662" t="s">
        <v>5013</v>
      </c>
      <c r="L2686" s="663">
        <v>450.81</v>
      </c>
      <c r="M2686" s="663">
        <v>450.81</v>
      </c>
      <c r="N2686" s="662">
        <v>1</v>
      </c>
      <c r="O2686" s="745">
        <v>1</v>
      </c>
      <c r="P2686" s="663">
        <v>450.81</v>
      </c>
      <c r="Q2686" s="678">
        <v>1</v>
      </c>
      <c r="R2686" s="662">
        <v>1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32</v>
      </c>
      <c r="B2687" s="662" t="s">
        <v>592</v>
      </c>
      <c r="C2687" s="662" t="s">
        <v>5111</v>
      </c>
      <c r="D2687" s="743" t="s">
        <v>7938</v>
      </c>
      <c r="E2687" s="744" t="s">
        <v>5129</v>
      </c>
      <c r="F2687" s="662" t="s">
        <v>5106</v>
      </c>
      <c r="G2687" s="662" t="s">
        <v>6057</v>
      </c>
      <c r="H2687" s="662" t="s">
        <v>2438</v>
      </c>
      <c r="I2687" s="662" t="s">
        <v>3092</v>
      </c>
      <c r="J2687" s="662" t="s">
        <v>3093</v>
      </c>
      <c r="K2687" s="662" t="s">
        <v>3094</v>
      </c>
      <c r="L2687" s="663">
        <v>119.7</v>
      </c>
      <c r="M2687" s="663">
        <v>957.60000000000014</v>
      </c>
      <c r="N2687" s="662">
        <v>8</v>
      </c>
      <c r="O2687" s="745">
        <v>6</v>
      </c>
      <c r="P2687" s="663">
        <v>837.90000000000009</v>
      </c>
      <c r="Q2687" s="678">
        <v>0.875</v>
      </c>
      <c r="R2687" s="662">
        <v>7</v>
      </c>
      <c r="S2687" s="678">
        <v>0.875</v>
      </c>
      <c r="T2687" s="745">
        <v>5</v>
      </c>
      <c r="U2687" s="701">
        <v>0.83333333333333337</v>
      </c>
    </row>
    <row r="2688" spans="1:21" ht="14.4" customHeight="1" x14ac:dyDescent="0.3">
      <c r="A2688" s="661">
        <v>32</v>
      </c>
      <c r="B2688" s="662" t="s">
        <v>592</v>
      </c>
      <c r="C2688" s="662" t="s">
        <v>5111</v>
      </c>
      <c r="D2688" s="743" t="s">
        <v>7938</v>
      </c>
      <c r="E2688" s="744" t="s">
        <v>5129</v>
      </c>
      <c r="F2688" s="662" t="s">
        <v>5106</v>
      </c>
      <c r="G2688" s="662" t="s">
        <v>6057</v>
      </c>
      <c r="H2688" s="662" t="s">
        <v>2438</v>
      </c>
      <c r="I2688" s="662" t="s">
        <v>3092</v>
      </c>
      <c r="J2688" s="662" t="s">
        <v>3093</v>
      </c>
      <c r="K2688" s="662" t="s">
        <v>3094</v>
      </c>
      <c r="L2688" s="663">
        <v>70.540000000000006</v>
      </c>
      <c r="M2688" s="663">
        <v>846.48</v>
      </c>
      <c r="N2688" s="662">
        <v>12</v>
      </c>
      <c r="O2688" s="745">
        <v>10</v>
      </c>
      <c r="P2688" s="663">
        <v>564.32000000000005</v>
      </c>
      <c r="Q2688" s="678">
        <v>0.66666666666666674</v>
      </c>
      <c r="R2688" s="662">
        <v>8</v>
      </c>
      <c r="S2688" s="678">
        <v>0.66666666666666663</v>
      </c>
      <c r="T2688" s="745">
        <v>6.5</v>
      </c>
      <c r="U2688" s="701">
        <v>0.65</v>
      </c>
    </row>
    <row r="2689" spans="1:21" ht="14.4" customHeight="1" x14ac:dyDescent="0.3">
      <c r="A2689" s="661">
        <v>32</v>
      </c>
      <c r="B2689" s="662" t="s">
        <v>592</v>
      </c>
      <c r="C2689" s="662" t="s">
        <v>5111</v>
      </c>
      <c r="D2689" s="743" t="s">
        <v>7938</v>
      </c>
      <c r="E2689" s="744" t="s">
        <v>5129</v>
      </c>
      <c r="F2689" s="662" t="s">
        <v>5106</v>
      </c>
      <c r="G2689" s="662" t="s">
        <v>6057</v>
      </c>
      <c r="H2689" s="662" t="s">
        <v>2438</v>
      </c>
      <c r="I2689" s="662" t="s">
        <v>6235</v>
      </c>
      <c r="J2689" s="662" t="s">
        <v>3093</v>
      </c>
      <c r="K2689" s="662" t="s">
        <v>6236</v>
      </c>
      <c r="L2689" s="663">
        <v>141.09</v>
      </c>
      <c r="M2689" s="663">
        <v>141.09</v>
      </c>
      <c r="N2689" s="662">
        <v>1</v>
      </c>
      <c r="O2689" s="745">
        <v>0.5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32</v>
      </c>
      <c r="B2690" s="662" t="s">
        <v>592</v>
      </c>
      <c r="C2690" s="662" t="s">
        <v>5111</v>
      </c>
      <c r="D2690" s="743" t="s">
        <v>7938</v>
      </c>
      <c r="E2690" s="744" t="s">
        <v>5129</v>
      </c>
      <c r="F2690" s="662" t="s">
        <v>5106</v>
      </c>
      <c r="G2690" s="662" t="s">
        <v>6237</v>
      </c>
      <c r="H2690" s="662" t="s">
        <v>593</v>
      </c>
      <c r="I2690" s="662" t="s">
        <v>2959</v>
      </c>
      <c r="J2690" s="662" t="s">
        <v>2960</v>
      </c>
      <c r="K2690" s="662" t="s">
        <v>6370</v>
      </c>
      <c r="L2690" s="663">
        <v>64.12</v>
      </c>
      <c r="M2690" s="663">
        <v>128.24</v>
      </c>
      <c r="N2690" s="662">
        <v>2</v>
      </c>
      <c r="O2690" s="745">
        <v>0.5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32</v>
      </c>
      <c r="B2691" s="662" t="s">
        <v>592</v>
      </c>
      <c r="C2691" s="662" t="s">
        <v>5111</v>
      </c>
      <c r="D2691" s="743" t="s">
        <v>7938</v>
      </c>
      <c r="E2691" s="744" t="s">
        <v>5129</v>
      </c>
      <c r="F2691" s="662" t="s">
        <v>5106</v>
      </c>
      <c r="G2691" s="662" t="s">
        <v>6237</v>
      </c>
      <c r="H2691" s="662" t="s">
        <v>593</v>
      </c>
      <c r="I2691" s="662" t="s">
        <v>2959</v>
      </c>
      <c r="J2691" s="662" t="s">
        <v>2960</v>
      </c>
      <c r="K2691" s="662" t="s">
        <v>6370</v>
      </c>
      <c r="L2691" s="663">
        <v>86.02</v>
      </c>
      <c r="M2691" s="663">
        <v>172.04</v>
      </c>
      <c r="N2691" s="662">
        <v>2</v>
      </c>
      <c r="O2691" s="745">
        <v>1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32</v>
      </c>
      <c r="B2692" s="662" t="s">
        <v>592</v>
      </c>
      <c r="C2692" s="662" t="s">
        <v>5111</v>
      </c>
      <c r="D2692" s="743" t="s">
        <v>7938</v>
      </c>
      <c r="E2692" s="744" t="s">
        <v>5129</v>
      </c>
      <c r="F2692" s="662" t="s">
        <v>5106</v>
      </c>
      <c r="G2692" s="662" t="s">
        <v>5523</v>
      </c>
      <c r="H2692" s="662" t="s">
        <v>2438</v>
      </c>
      <c r="I2692" s="662" t="s">
        <v>2518</v>
      </c>
      <c r="J2692" s="662" t="s">
        <v>2519</v>
      </c>
      <c r="K2692" s="662" t="s">
        <v>2520</v>
      </c>
      <c r="L2692" s="663">
        <v>65.540000000000006</v>
      </c>
      <c r="M2692" s="663">
        <v>131.08000000000001</v>
      </c>
      <c r="N2692" s="662">
        <v>2</v>
      </c>
      <c r="O2692" s="745">
        <v>2</v>
      </c>
      <c r="P2692" s="663">
        <v>131.08000000000001</v>
      </c>
      <c r="Q2692" s="678">
        <v>1</v>
      </c>
      <c r="R2692" s="662">
        <v>2</v>
      </c>
      <c r="S2692" s="678">
        <v>1</v>
      </c>
      <c r="T2692" s="745">
        <v>2</v>
      </c>
      <c r="U2692" s="701">
        <v>1</v>
      </c>
    </row>
    <row r="2693" spans="1:21" ht="14.4" customHeight="1" x14ac:dyDescent="0.3">
      <c r="A2693" s="661">
        <v>32</v>
      </c>
      <c r="B2693" s="662" t="s">
        <v>592</v>
      </c>
      <c r="C2693" s="662" t="s">
        <v>5111</v>
      </c>
      <c r="D2693" s="743" t="s">
        <v>7938</v>
      </c>
      <c r="E2693" s="744" t="s">
        <v>5129</v>
      </c>
      <c r="F2693" s="662" t="s">
        <v>5106</v>
      </c>
      <c r="G2693" s="662" t="s">
        <v>5630</v>
      </c>
      <c r="H2693" s="662" t="s">
        <v>593</v>
      </c>
      <c r="I2693" s="662" t="s">
        <v>5790</v>
      </c>
      <c r="J2693" s="662" t="s">
        <v>5791</v>
      </c>
      <c r="K2693" s="662" t="s">
        <v>5792</v>
      </c>
      <c r="L2693" s="663">
        <v>16.38</v>
      </c>
      <c r="M2693" s="663">
        <v>16.38</v>
      </c>
      <c r="N2693" s="662">
        <v>1</v>
      </c>
      <c r="O2693" s="745">
        <v>0.5</v>
      </c>
      <c r="P2693" s="663">
        <v>16.38</v>
      </c>
      <c r="Q2693" s="678">
        <v>1</v>
      </c>
      <c r="R2693" s="662">
        <v>1</v>
      </c>
      <c r="S2693" s="678">
        <v>1</v>
      </c>
      <c r="T2693" s="745">
        <v>0.5</v>
      </c>
      <c r="U2693" s="701">
        <v>1</v>
      </c>
    </row>
    <row r="2694" spans="1:21" ht="14.4" customHeight="1" x14ac:dyDescent="0.3">
      <c r="A2694" s="661">
        <v>32</v>
      </c>
      <c r="B2694" s="662" t="s">
        <v>592</v>
      </c>
      <c r="C2694" s="662" t="s">
        <v>5111</v>
      </c>
      <c r="D2694" s="743" t="s">
        <v>7938</v>
      </c>
      <c r="E2694" s="744" t="s">
        <v>5129</v>
      </c>
      <c r="F2694" s="662" t="s">
        <v>5106</v>
      </c>
      <c r="G2694" s="662" t="s">
        <v>5630</v>
      </c>
      <c r="H2694" s="662" t="s">
        <v>593</v>
      </c>
      <c r="I2694" s="662" t="s">
        <v>6747</v>
      </c>
      <c r="J2694" s="662" t="s">
        <v>5791</v>
      </c>
      <c r="K2694" s="662" t="s">
        <v>6748</v>
      </c>
      <c r="L2694" s="663">
        <v>0</v>
      </c>
      <c r="M2694" s="663">
        <v>0</v>
      </c>
      <c r="N2694" s="662">
        <v>1</v>
      </c>
      <c r="O2694" s="745">
        <v>0.5</v>
      </c>
      <c r="P2694" s="663">
        <v>0</v>
      </c>
      <c r="Q2694" s="678"/>
      <c r="R2694" s="662">
        <v>1</v>
      </c>
      <c r="S2694" s="678">
        <v>1</v>
      </c>
      <c r="T2694" s="745">
        <v>0.5</v>
      </c>
      <c r="U2694" s="701">
        <v>1</v>
      </c>
    </row>
    <row r="2695" spans="1:21" ht="14.4" customHeight="1" x14ac:dyDescent="0.3">
      <c r="A2695" s="661">
        <v>32</v>
      </c>
      <c r="B2695" s="662" t="s">
        <v>592</v>
      </c>
      <c r="C2695" s="662" t="s">
        <v>5111</v>
      </c>
      <c r="D2695" s="743" t="s">
        <v>7938</v>
      </c>
      <c r="E2695" s="744" t="s">
        <v>5129</v>
      </c>
      <c r="F2695" s="662" t="s">
        <v>5106</v>
      </c>
      <c r="G2695" s="662" t="s">
        <v>5630</v>
      </c>
      <c r="H2695" s="662" t="s">
        <v>2438</v>
      </c>
      <c r="I2695" s="662" t="s">
        <v>2511</v>
      </c>
      <c r="J2695" s="662" t="s">
        <v>2512</v>
      </c>
      <c r="K2695" s="662" t="s">
        <v>1270</v>
      </c>
      <c r="L2695" s="663">
        <v>35.11</v>
      </c>
      <c r="M2695" s="663">
        <v>35.11</v>
      </c>
      <c r="N2695" s="662">
        <v>1</v>
      </c>
      <c r="O2695" s="745">
        <v>1</v>
      </c>
      <c r="P2695" s="663">
        <v>35.11</v>
      </c>
      <c r="Q2695" s="678">
        <v>1</v>
      </c>
      <c r="R2695" s="662">
        <v>1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32</v>
      </c>
      <c r="B2696" s="662" t="s">
        <v>592</v>
      </c>
      <c r="C2696" s="662" t="s">
        <v>5111</v>
      </c>
      <c r="D2696" s="743" t="s">
        <v>7938</v>
      </c>
      <c r="E2696" s="744" t="s">
        <v>5129</v>
      </c>
      <c r="F2696" s="662" t="s">
        <v>5106</v>
      </c>
      <c r="G2696" s="662" t="s">
        <v>5204</v>
      </c>
      <c r="H2696" s="662" t="s">
        <v>593</v>
      </c>
      <c r="I2696" s="662" t="s">
        <v>1009</v>
      </c>
      <c r="J2696" s="662" t="s">
        <v>5205</v>
      </c>
      <c r="K2696" s="662" t="s">
        <v>5206</v>
      </c>
      <c r="L2696" s="663">
        <v>0</v>
      </c>
      <c r="M2696" s="663">
        <v>0</v>
      </c>
      <c r="N2696" s="662">
        <v>3</v>
      </c>
      <c r="O2696" s="745">
        <v>1.5</v>
      </c>
      <c r="P2696" s="663">
        <v>0</v>
      </c>
      <c r="Q2696" s="678"/>
      <c r="R2696" s="662">
        <v>3</v>
      </c>
      <c r="S2696" s="678">
        <v>1</v>
      </c>
      <c r="T2696" s="745">
        <v>1.5</v>
      </c>
      <c r="U2696" s="701">
        <v>1</v>
      </c>
    </row>
    <row r="2697" spans="1:21" ht="14.4" customHeight="1" x14ac:dyDescent="0.3">
      <c r="A2697" s="661">
        <v>32</v>
      </c>
      <c r="B2697" s="662" t="s">
        <v>592</v>
      </c>
      <c r="C2697" s="662" t="s">
        <v>5111</v>
      </c>
      <c r="D2697" s="743" t="s">
        <v>7938</v>
      </c>
      <c r="E2697" s="744" t="s">
        <v>5129</v>
      </c>
      <c r="F2697" s="662" t="s">
        <v>5106</v>
      </c>
      <c r="G2697" s="662" t="s">
        <v>5204</v>
      </c>
      <c r="H2697" s="662" t="s">
        <v>593</v>
      </c>
      <c r="I2697" s="662" t="s">
        <v>1013</v>
      </c>
      <c r="J2697" s="662" t="s">
        <v>5796</v>
      </c>
      <c r="K2697" s="662" t="s">
        <v>4168</v>
      </c>
      <c r="L2697" s="663">
        <v>0</v>
      </c>
      <c r="M2697" s="663">
        <v>0</v>
      </c>
      <c r="N2697" s="662">
        <v>1</v>
      </c>
      <c r="O2697" s="745">
        <v>0.5</v>
      </c>
      <c r="P2697" s="663"/>
      <c r="Q2697" s="678"/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32</v>
      </c>
      <c r="B2698" s="662" t="s">
        <v>592</v>
      </c>
      <c r="C2698" s="662" t="s">
        <v>5111</v>
      </c>
      <c r="D2698" s="743" t="s">
        <v>7938</v>
      </c>
      <c r="E2698" s="744" t="s">
        <v>5129</v>
      </c>
      <c r="F2698" s="662" t="s">
        <v>5106</v>
      </c>
      <c r="G2698" s="662" t="s">
        <v>5204</v>
      </c>
      <c r="H2698" s="662" t="s">
        <v>593</v>
      </c>
      <c r="I2698" s="662" t="s">
        <v>6749</v>
      </c>
      <c r="J2698" s="662" t="s">
        <v>5796</v>
      </c>
      <c r="K2698" s="662" t="s">
        <v>4168</v>
      </c>
      <c r="L2698" s="663">
        <v>0</v>
      </c>
      <c r="M2698" s="663">
        <v>0</v>
      </c>
      <c r="N2698" s="662">
        <v>1</v>
      </c>
      <c r="O2698" s="745">
        <v>0.5</v>
      </c>
      <c r="P2698" s="663">
        <v>0</v>
      </c>
      <c r="Q2698" s="678"/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32</v>
      </c>
      <c r="B2699" s="662" t="s">
        <v>592</v>
      </c>
      <c r="C2699" s="662" t="s">
        <v>5111</v>
      </c>
      <c r="D2699" s="743" t="s">
        <v>7938</v>
      </c>
      <c r="E2699" s="744" t="s">
        <v>5129</v>
      </c>
      <c r="F2699" s="662" t="s">
        <v>5106</v>
      </c>
      <c r="G2699" s="662" t="s">
        <v>5204</v>
      </c>
      <c r="H2699" s="662" t="s">
        <v>593</v>
      </c>
      <c r="I2699" s="662" t="s">
        <v>6750</v>
      </c>
      <c r="J2699" s="662" t="s">
        <v>5796</v>
      </c>
      <c r="K2699" s="662" t="s">
        <v>4168</v>
      </c>
      <c r="L2699" s="663">
        <v>0</v>
      </c>
      <c r="M2699" s="663">
        <v>0</v>
      </c>
      <c r="N2699" s="662">
        <v>1</v>
      </c>
      <c r="O2699" s="745">
        <v>0.5</v>
      </c>
      <c r="P2699" s="663">
        <v>0</v>
      </c>
      <c r="Q2699" s="678"/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32</v>
      </c>
      <c r="B2700" s="662" t="s">
        <v>592</v>
      </c>
      <c r="C2700" s="662" t="s">
        <v>5111</v>
      </c>
      <c r="D2700" s="743" t="s">
        <v>7938</v>
      </c>
      <c r="E2700" s="744" t="s">
        <v>5129</v>
      </c>
      <c r="F2700" s="662" t="s">
        <v>5106</v>
      </c>
      <c r="G2700" s="662" t="s">
        <v>6446</v>
      </c>
      <c r="H2700" s="662" t="s">
        <v>593</v>
      </c>
      <c r="I2700" s="662" t="s">
        <v>6751</v>
      </c>
      <c r="J2700" s="662" t="s">
        <v>6752</v>
      </c>
      <c r="K2700" s="662" t="s">
        <v>6753</v>
      </c>
      <c r="L2700" s="663">
        <v>0</v>
      </c>
      <c r="M2700" s="663">
        <v>0</v>
      </c>
      <c r="N2700" s="662">
        <v>1</v>
      </c>
      <c r="O2700" s="745">
        <v>1</v>
      </c>
      <c r="P2700" s="663">
        <v>0</v>
      </c>
      <c r="Q2700" s="678"/>
      <c r="R2700" s="662">
        <v>1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32</v>
      </c>
      <c r="B2701" s="662" t="s">
        <v>592</v>
      </c>
      <c r="C2701" s="662" t="s">
        <v>5111</v>
      </c>
      <c r="D2701" s="743" t="s">
        <v>7938</v>
      </c>
      <c r="E2701" s="744" t="s">
        <v>5129</v>
      </c>
      <c r="F2701" s="662" t="s">
        <v>5106</v>
      </c>
      <c r="G2701" s="662" t="s">
        <v>5207</v>
      </c>
      <c r="H2701" s="662" t="s">
        <v>593</v>
      </c>
      <c r="I2701" s="662" t="s">
        <v>2970</v>
      </c>
      <c r="J2701" s="662" t="s">
        <v>2971</v>
      </c>
      <c r="K2701" s="662" t="s">
        <v>5746</v>
      </c>
      <c r="L2701" s="663">
        <v>85.27</v>
      </c>
      <c r="M2701" s="663">
        <v>85.27</v>
      </c>
      <c r="N2701" s="662">
        <v>1</v>
      </c>
      <c r="O2701" s="745">
        <v>1</v>
      </c>
      <c r="P2701" s="663">
        <v>85.27</v>
      </c>
      <c r="Q2701" s="678">
        <v>1</v>
      </c>
      <c r="R2701" s="662">
        <v>1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32</v>
      </c>
      <c r="B2702" s="662" t="s">
        <v>592</v>
      </c>
      <c r="C2702" s="662" t="s">
        <v>5111</v>
      </c>
      <c r="D2702" s="743" t="s">
        <v>7938</v>
      </c>
      <c r="E2702" s="744" t="s">
        <v>5129</v>
      </c>
      <c r="F2702" s="662" t="s">
        <v>5106</v>
      </c>
      <c r="G2702" s="662" t="s">
        <v>5207</v>
      </c>
      <c r="H2702" s="662" t="s">
        <v>593</v>
      </c>
      <c r="I2702" s="662" t="s">
        <v>2934</v>
      </c>
      <c r="J2702" s="662" t="s">
        <v>2935</v>
      </c>
      <c r="K2702" s="662" t="s">
        <v>2788</v>
      </c>
      <c r="L2702" s="663">
        <v>170.52</v>
      </c>
      <c r="M2702" s="663">
        <v>852.60000000000014</v>
      </c>
      <c r="N2702" s="662">
        <v>5</v>
      </c>
      <c r="O2702" s="745">
        <v>3.5</v>
      </c>
      <c r="P2702" s="663">
        <v>511.56000000000006</v>
      </c>
      <c r="Q2702" s="678">
        <v>0.6</v>
      </c>
      <c r="R2702" s="662">
        <v>3</v>
      </c>
      <c r="S2702" s="678">
        <v>0.6</v>
      </c>
      <c r="T2702" s="745">
        <v>2.5</v>
      </c>
      <c r="U2702" s="701">
        <v>0.7142857142857143</v>
      </c>
    </row>
    <row r="2703" spans="1:21" ht="14.4" customHeight="1" x14ac:dyDescent="0.3">
      <c r="A2703" s="661">
        <v>32</v>
      </c>
      <c r="B2703" s="662" t="s">
        <v>592</v>
      </c>
      <c r="C2703" s="662" t="s">
        <v>5111</v>
      </c>
      <c r="D2703" s="743" t="s">
        <v>7938</v>
      </c>
      <c r="E2703" s="744" t="s">
        <v>5129</v>
      </c>
      <c r="F2703" s="662" t="s">
        <v>5106</v>
      </c>
      <c r="G2703" s="662" t="s">
        <v>5207</v>
      </c>
      <c r="H2703" s="662" t="s">
        <v>593</v>
      </c>
      <c r="I2703" s="662" t="s">
        <v>5526</v>
      </c>
      <c r="J2703" s="662" t="s">
        <v>2935</v>
      </c>
      <c r="K2703" s="662" t="s">
        <v>2911</v>
      </c>
      <c r="L2703" s="663">
        <v>0</v>
      </c>
      <c r="M2703" s="663">
        <v>0</v>
      </c>
      <c r="N2703" s="662">
        <v>15</v>
      </c>
      <c r="O2703" s="745">
        <v>10</v>
      </c>
      <c r="P2703" s="663">
        <v>0</v>
      </c>
      <c r="Q2703" s="678"/>
      <c r="R2703" s="662">
        <v>12</v>
      </c>
      <c r="S2703" s="678">
        <v>0.8</v>
      </c>
      <c r="T2703" s="745">
        <v>8</v>
      </c>
      <c r="U2703" s="701">
        <v>0.8</v>
      </c>
    </row>
    <row r="2704" spans="1:21" ht="14.4" customHeight="1" x14ac:dyDescent="0.3">
      <c r="A2704" s="661">
        <v>32</v>
      </c>
      <c r="B2704" s="662" t="s">
        <v>592</v>
      </c>
      <c r="C2704" s="662" t="s">
        <v>5111</v>
      </c>
      <c r="D2704" s="743" t="s">
        <v>7938</v>
      </c>
      <c r="E2704" s="744" t="s">
        <v>5129</v>
      </c>
      <c r="F2704" s="662" t="s">
        <v>5106</v>
      </c>
      <c r="G2704" s="662" t="s">
        <v>5207</v>
      </c>
      <c r="H2704" s="662" t="s">
        <v>593</v>
      </c>
      <c r="I2704" s="662" t="s">
        <v>6449</v>
      </c>
      <c r="J2704" s="662" t="s">
        <v>2935</v>
      </c>
      <c r="K2704" s="662" t="s">
        <v>2788</v>
      </c>
      <c r="L2704" s="663">
        <v>0</v>
      </c>
      <c r="M2704" s="663">
        <v>0</v>
      </c>
      <c r="N2704" s="662">
        <v>1</v>
      </c>
      <c r="O2704" s="745">
        <v>0.5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32</v>
      </c>
      <c r="B2705" s="662" t="s">
        <v>592</v>
      </c>
      <c r="C2705" s="662" t="s">
        <v>5111</v>
      </c>
      <c r="D2705" s="743" t="s">
        <v>7938</v>
      </c>
      <c r="E2705" s="744" t="s">
        <v>5129</v>
      </c>
      <c r="F2705" s="662" t="s">
        <v>5106</v>
      </c>
      <c r="G2705" s="662" t="s">
        <v>5208</v>
      </c>
      <c r="H2705" s="662" t="s">
        <v>2438</v>
      </c>
      <c r="I2705" s="662" t="s">
        <v>2443</v>
      </c>
      <c r="J2705" s="662" t="s">
        <v>2444</v>
      </c>
      <c r="K2705" s="662" t="s">
        <v>4992</v>
      </c>
      <c r="L2705" s="663">
        <v>227.32</v>
      </c>
      <c r="M2705" s="663">
        <v>227.32</v>
      </c>
      <c r="N2705" s="662">
        <v>1</v>
      </c>
      <c r="O2705" s="745">
        <v>0.5</v>
      </c>
      <c r="P2705" s="663">
        <v>227.32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32</v>
      </c>
      <c r="B2706" s="662" t="s">
        <v>592</v>
      </c>
      <c r="C2706" s="662" t="s">
        <v>5111</v>
      </c>
      <c r="D2706" s="743" t="s">
        <v>7938</v>
      </c>
      <c r="E2706" s="744" t="s">
        <v>5129</v>
      </c>
      <c r="F2706" s="662" t="s">
        <v>5106</v>
      </c>
      <c r="G2706" s="662" t="s">
        <v>5208</v>
      </c>
      <c r="H2706" s="662" t="s">
        <v>2438</v>
      </c>
      <c r="I2706" s="662" t="s">
        <v>2560</v>
      </c>
      <c r="J2706" s="662" t="s">
        <v>2444</v>
      </c>
      <c r="K2706" s="662" t="s">
        <v>968</v>
      </c>
      <c r="L2706" s="663">
        <v>69.16</v>
      </c>
      <c r="M2706" s="663">
        <v>207.48</v>
      </c>
      <c r="N2706" s="662">
        <v>3</v>
      </c>
      <c r="O2706" s="745">
        <v>1.5</v>
      </c>
      <c r="P2706" s="663">
        <v>138.32</v>
      </c>
      <c r="Q2706" s="678">
        <v>0.66666666666666663</v>
      </c>
      <c r="R2706" s="662">
        <v>2</v>
      </c>
      <c r="S2706" s="678">
        <v>0.66666666666666663</v>
      </c>
      <c r="T2706" s="745">
        <v>0.5</v>
      </c>
      <c r="U2706" s="701">
        <v>0.33333333333333331</v>
      </c>
    </row>
    <row r="2707" spans="1:21" ht="14.4" customHeight="1" x14ac:dyDescent="0.3">
      <c r="A2707" s="661">
        <v>32</v>
      </c>
      <c r="B2707" s="662" t="s">
        <v>592</v>
      </c>
      <c r="C2707" s="662" t="s">
        <v>5111</v>
      </c>
      <c r="D2707" s="743" t="s">
        <v>7938</v>
      </c>
      <c r="E2707" s="744" t="s">
        <v>5129</v>
      </c>
      <c r="F2707" s="662" t="s">
        <v>5106</v>
      </c>
      <c r="G2707" s="662" t="s">
        <v>5212</v>
      </c>
      <c r="H2707" s="662" t="s">
        <v>593</v>
      </c>
      <c r="I2707" s="662" t="s">
        <v>2938</v>
      </c>
      <c r="J2707" s="662" t="s">
        <v>2939</v>
      </c>
      <c r="K2707" s="662" t="s">
        <v>2788</v>
      </c>
      <c r="L2707" s="663">
        <v>66.819999999999993</v>
      </c>
      <c r="M2707" s="663">
        <v>133.63999999999999</v>
      </c>
      <c r="N2707" s="662">
        <v>2</v>
      </c>
      <c r="O2707" s="745">
        <v>1</v>
      </c>
      <c r="P2707" s="663">
        <v>133.63999999999999</v>
      </c>
      <c r="Q2707" s="678">
        <v>1</v>
      </c>
      <c r="R2707" s="662">
        <v>2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32</v>
      </c>
      <c r="B2708" s="662" t="s">
        <v>592</v>
      </c>
      <c r="C2708" s="662" t="s">
        <v>5111</v>
      </c>
      <c r="D2708" s="743" t="s">
        <v>7938</v>
      </c>
      <c r="E2708" s="744" t="s">
        <v>5129</v>
      </c>
      <c r="F2708" s="662" t="s">
        <v>5106</v>
      </c>
      <c r="G2708" s="662" t="s">
        <v>5212</v>
      </c>
      <c r="H2708" s="662" t="s">
        <v>593</v>
      </c>
      <c r="I2708" s="662" t="s">
        <v>2938</v>
      </c>
      <c r="J2708" s="662" t="s">
        <v>2939</v>
      </c>
      <c r="K2708" s="662" t="s">
        <v>2788</v>
      </c>
      <c r="L2708" s="663">
        <v>78.33</v>
      </c>
      <c r="M2708" s="663">
        <v>469.97999999999996</v>
      </c>
      <c r="N2708" s="662">
        <v>6</v>
      </c>
      <c r="O2708" s="745">
        <v>3.5</v>
      </c>
      <c r="P2708" s="663">
        <v>391.65</v>
      </c>
      <c r="Q2708" s="678">
        <v>0.83333333333333337</v>
      </c>
      <c r="R2708" s="662">
        <v>5</v>
      </c>
      <c r="S2708" s="678">
        <v>0.83333333333333337</v>
      </c>
      <c r="T2708" s="745">
        <v>3</v>
      </c>
      <c r="U2708" s="701">
        <v>0.8571428571428571</v>
      </c>
    </row>
    <row r="2709" spans="1:21" ht="14.4" customHeight="1" x14ac:dyDescent="0.3">
      <c r="A2709" s="661">
        <v>32</v>
      </c>
      <c r="B2709" s="662" t="s">
        <v>592</v>
      </c>
      <c r="C2709" s="662" t="s">
        <v>5111</v>
      </c>
      <c r="D2709" s="743" t="s">
        <v>7938</v>
      </c>
      <c r="E2709" s="744" t="s">
        <v>5129</v>
      </c>
      <c r="F2709" s="662" t="s">
        <v>5106</v>
      </c>
      <c r="G2709" s="662" t="s">
        <v>5212</v>
      </c>
      <c r="H2709" s="662" t="s">
        <v>593</v>
      </c>
      <c r="I2709" s="662" t="s">
        <v>6754</v>
      </c>
      <c r="J2709" s="662" t="s">
        <v>6755</v>
      </c>
      <c r="K2709" s="662" t="s">
        <v>5549</v>
      </c>
      <c r="L2709" s="663">
        <v>195.83</v>
      </c>
      <c r="M2709" s="663">
        <v>195.83</v>
      </c>
      <c r="N2709" s="662">
        <v>1</v>
      </c>
      <c r="O2709" s="745">
        <v>0.5</v>
      </c>
      <c r="P2709" s="663">
        <v>195.83</v>
      </c>
      <c r="Q2709" s="678">
        <v>1</v>
      </c>
      <c r="R2709" s="662">
        <v>1</v>
      </c>
      <c r="S2709" s="678">
        <v>1</v>
      </c>
      <c r="T2709" s="745">
        <v>0.5</v>
      </c>
      <c r="U2709" s="701">
        <v>1</v>
      </c>
    </row>
    <row r="2710" spans="1:21" ht="14.4" customHeight="1" x14ac:dyDescent="0.3">
      <c r="A2710" s="661">
        <v>32</v>
      </c>
      <c r="B2710" s="662" t="s">
        <v>592</v>
      </c>
      <c r="C2710" s="662" t="s">
        <v>5111</v>
      </c>
      <c r="D2710" s="743" t="s">
        <v>7938</v>
      </c>
      <c r="E2710" s="744" t="s">
        <v>5129</v>
      </c>
      <c r="F2710" s="662" t="s">
        <v>5106</v>
      </c>
      <c r="G2710" s="662" t="s">
        <v>5158</v>
      </c>
      <c r="H2710" s="662" t="s">
        <v>2438</v>
      </c>
      <c r="I2710" s="662" t="s">
        <v>2621</v>
      </c>
      <c r="J2710" s="662" t="s">
        <v>2622</v>
      </c>
      <c r="K2710" s="662" t="s">
        <v>968</v>
      </c>
      <c r="L2710" s="663">
        <v>65.989999999999995</v>
      </c>
      <c r="M2710" s="663">
        <v>263.95999999999998</v>
      </c>
      <c r="N2710" s="662">
        <v>4</v>
      </c>
      <c r="O2710" s="745">
        <v>2.5</v>
      </c>
      <c r="P2710" s="663">
        <v>263.95999999999998</v>
      </c>
      <c r="Q2710" s="678">
        <v>1</v>
      </c>
      <c r="R2710" s="662">
        <v>4</v>
      </c>
      <c r="S2710" s="678">
        <v>1</v>
      </c>
      <c r="T2710" s="745">
        <v>2.5</v>
      </c>
      <c r="U2710" s="701">
        <v>1</v>
      </c>
    </row>
    <row r="2711" spans="1:21" ht="14.4" customHeight="1" x14ac:dyDescent="0.3">
      <c r="A2711" s="661">
        <v>32</v>
      </c>
      <c r="B2711" s="662" t="s">
        <v>592</v>
      </c>
      <c r="C2711" s="662" t="s">
        <v>5111</v>
      </c>
      <c r="D2711" s="743" t="s">
        <v>7938</v>
      </c>
      <c r="E2711" s="744" t="s">
        <v>5129</v>
      </c>
      <c r="F2711" s="662" t="s">
        <v>5106</v>
      </c>
      <c r="G2711" s="662" t="s">
        <v>5158</v>
      </c>
      <c r="H2711" s="662" t="s">
        <v>2438</v>
      </c>
      <c r="I2711" s="662" t="s">
        <v>2465</v>
      </c>
      <c r="J2711" s="662" t="s">
        <v>2466</v>
      </c>
      <c r="K2711" s="662" t="s">
        <v>2467</v>
      </c>
      <c r="L2711" s="663">
        <v>264</v>
      </c>
      <c r="M2711" s="663">
        <v>1056</v>
      </c>
      <c r="N2711" s="662">
        <v>4</v>
      </c>
      <c r="O2711" s="745">
        <v>2</v>
      </c>
      <c r="P2711" s="663">
        <v>264</v>
      </c>
      <c r="Q2711" s="678">
        <v>0.25</v>
      </c>
      <c r="R2711" s="662">
        <v>1</v>
      </c>
      <c r="S2711" s="678">
        <v>0.25</v>
      </c>
      <c r="T2711" s="745">
        <v>0.5</v>
      </c>
      <c r="U2711" s="701">
        <v>0.25</v>
      </c>
    </row>
    <row r="2712" spans="1:21" ht="14.4" customHeight="1" x14ac:dyDescent="0.3">
      <c r="A2712" s="661">
        <v>32</v>
      </c>
      <c r="B2712" s="662" t="s">
        <v>592</v>
      </c>
      <c r="C2712" s="662" t="s">
        <v>5111</v>
      </c>
      <c r="D2712" s="743" t="s">
        <v>7938</v>
      </c>
      <c r="E2712" s="744" t="s">
        <v>5129</v>
      </c>
      <c r="F2712" s="662" t="s">
        <v>5106</v>
      </c>
      <c r="G2712" s="662" t="s">
        <v>5591</v>
      </c>
      <c r="H2712" s="662" t="s">
        <v>593</v>
      </c>
      <c r="I2712" s="662" t="s">
        <v>3400</v>
      </c>
      <c r="J2712" s="662" t="s">
        <v>3401</v>
      </c>
      <c r="K2712" s="662" t="s">
        <v>3402</v>
      </c>
      <c r="L2712" s="663">
        <v>0</v>
      </c>
      <c r="M2712" s="663">
        <v>0</v>
      </c>
      <c r="N2712" s="662">
        <v>6</v>
      </c>
      <c r="O2712" s="745">
        <v>4</v>
      </c>
      <c r="P2712" s="663">
        <v>0</v>
      </c>
      <c r="Q2712" s="678"/>
      <c r="R2712" s="662">
        <v>6</v>
      </c>
      <c r="S2712" s="678">
        <v>1</v>
      </c>
      <c r="T2712" s="745">
        <v>4</v>
      </c>
      <c r="U2712" s="701">
        <v>1</v>
      </c>
    </row>
    <row r="2713" spans="1:21" ht="14.4" customHeight="1" x14ac:dyDescent="0.3">
      <c r="A2713" s="661">
        <v>32</v>
      </c>
      <c r="B2713" s="662" t="s">
        <v>592</v>
      </c>
      <c r="C2713" s="662" t="s">
        <v>5111</v>
      </c>
      <c r="D2713" s="743" t="s">
        <v>7938</v>
      </c>
      <c r="E2713" s="744" t="s">
        <v>5129</v>
      </c>
      <c r="F2713" s="662" t="s">
        <v>5106</v>
      </c>
      <c r="G2713" s="662" t="s">
        <v>5384</v>
      </c>
      <c r="H2713" s="662" t="s">
        <v>593</v>
      </c>
      <c r="I2713" s="662" t="s">
        <v>2019</v>
      </c>
      <c r="J2713" s="662" t="s">
        <v>5385</v>
      </c>
      <c r="K2713" s="662" t="s">
        <v>5386</v>
      </c>
      <c r="L2713" s="663">
        <v>968.92</v>
      </c>
      <c r="M2713" s="663">
        <v>7751.36</v>
      </c>
      <c r="N2713" s="662">
        <v>8</v>
      </c>
      <c r="O2713" s="745">
        <v>3.5</v>
      </c>
      <c r="P2713" s="663">
        <v>7751.36</v>
      </c>
      <c r="Q2713" s="678">
        <v>1</v>
      </c>
      <c r="R2713" s="662">
        <v>8</v>
      </c>
      <c r="S2713" s="678">
        <v>1</v>
      </c>
      <c r="T2713" s="745">
        <v>3.5</v>
      </c>
      <c r="U2713" s="701">
        <v>1</v>
      </c>
    </row>
    <row r="2714" spans="1:21" ht="14.4" customHeight="1" x14ac:dyDescent="0.3">
      <c r="A2714" s="661">
        <v>32</v>
      </c>
      <c r="B2714" s="662" t="s">
        <v>592</v>
      </c>
      <c r="C2714" s="662" t="s">
        <v>5111</v>
      </c>
      <c r="D2714" s="743" t="s">
        <v>7938</v>
      </c>
      <c r="E2714" s="744" t="s">
        <v>5129</v>
      </c>
      <c r="F2714" s="662" t="s">
        <v>5106</v>
      </c>
      <c r="G2714" s="662" t="s">
        <v>5384</v>
      </c>
      <c r="H2714" s="662" t="s">
        <v>593</v>
      </c>
      <c r="I2714" s="662" t="s">
        <v>5527</v>
      </c>
      <c r="J2714" s="662" t="s">
        <v>5528</v>
      </c>
      <c r="K2714" s="662" t="s">
        <v>5529</v>
      </c>
      <c r="L2714" s="663">
        <v>1937.84</v>
      </c>
      <c r="M2714" s="663">
        <v>17440.559999999998</v>
      </c>
      <c r="N2714" s="662">
        <v>9</v>
      </c>
      <c r="O2714" s="745">
        <v>5</v>
      </c>
      <c r="P2714" s="663">
        <v>17440.559999999998</v>
      </c>
      <c r="Q2714" s="678">
        <v>1</v>
      </c>
      <c r="R2714" s="662">
        <v>9</v>
      </c>
      <c r="S2714" s="678">
        <v>1</v>
      </c>
      <c r="T2714" s="745">
        <v>5</v>
      </c>
      <c r="U2714" s="701">
        <v>1</v>
      </c>
    </row>
    <row r="2715" spans="1:21" ht="14.4" customHeight="1" x14ac:dyDescent="0.3">
      <c r="A2715" s="661">
        <v>32</v>
      </c>
      <c r="B2715" s="662" t="s">
        <v>592</v>
      </c>
      <c r="C2715" s="662" t="s">
        <v>5111</v>
      </c>
      <c r="D2715" s="743" t="s">
        <v>7938</v>
      </c>
      <c r="E2715" s="744" t="s">
        <v>5129</v>
      </c>
      <c r="F2715" s="662" t="s">
        <v>5106</v>
      </c>
      <c r="G2715" s="662" t="s">
        <v>5384</v>
      </c>
      <c r="H2715" s="662" t="s">
        <v>593</v>
      </c>
      <c r="I2715" s="662" t="s">
        <v>1793</v>
      </c>
      <c r="J2715" s="662" t="s">
        <v>1794</v>
      </c>
      <c r="K2715" s="662" t="s">
        <v>5498</v>
      </c>
      <c r="L2715" s="663">
        <v>1937.84</v>
      </c>
      <c r="M2715" s="663">
        <v>3875.68</v>
      </c>
      <c r="N2715" s="662">
        <v>2</v>
      </c>
      <c r="O2715" s="745">
        <v>2</v>
      </c>
      <c r="P2715" s="663">
        <v>3875.68</v>
      </c>
      <c r="Q2715" s="678">
        <v>1</v>
      </c>
      <c r="R2715" s="662">
        <v>2</v>
      </c>
      <c r="S2715" s="678">
        <v>1</v>
      </c>
      <c r="T2715" s="745">
        <v>2</v>
      </c>
      <c r="U2715" s="701">
        <v>1</v>
      </c>
    </row>
    <row r="2716" spans="1:21" ht="14.4" customHeight="1" x14ac:dyDescent="0.3">
      <c r="A2716" s="661">
        <v>32</v>
      </c>
      <c r="B2716" s="662" t="s">
        <v>592</v>
      </c>
      <c r="C2716" s="662" t="s">
        <v>5111</v>
      </c>
      <c r="D2716" s="743" t="s">
        <v>7938</v>
      </c>
      <c r="E2716" s="744" t="s">
        <v>5129</v>
      </c>
      <c r="F2716" s="662" t="s">
        <v>5106</v>
      </c>
      <c r="G2716" s="662" t="s">
        <v>5384</v>
      </c>
      <c r="H2716" s="662" t="s">
        <v>593</v>
      </c>
      <c r="I2716" s="662" t="s">
        <v>5697</v>
      </c>
      <c r="J2716" s="662" t="s">
        <v>5698</v>
      </c>
      <c r="K2716" s="662" t="s">
        <v>5498</v>
      </c>
      <c r="L2716" s="663">
        <v>1937.84</v>
      </c>
      <c r="M2716" s="663">
        <v>7751.36</v>
      </c>
      <c r="N2716" s="662">
        <v>4</v>
      </c>
      <c r="O2716" s="745">
        <v>1</v>
      </c>
      <c r="P2716" s="663">
        <v>7751.36</v>
      </c>
      <c r="Q2716" s="678">
        <v>1</v>
      </c>
      <c r="R2716" s="662">
        <v>4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32</v>
      </c>
      <c r="B2717" s="662" t="s">
        <v>592</v>
      </c>
      <c r="C2717" s="662" t="s">
        <v>5111</v>
      </c>
      <c r="D2717" s="743" t="s">
        <v>7938</v>
      </c>
      <c r="E2717" s="744" t="s">
        <v>5129</v>
      </c>
      <c r="F2717" s="662" t="s">
        <v>5106</v>
      </c>
      <c r="G2717" s="662" t="s">
        <v>5749</v>
      </c>
      <c r="H2717" s="662" t="s">
        <v>593</v>
      </c>
      <c r="I2717" s="662" t="s">
        <v>2388</v>
      </c>
      <c r="J2717" s="662" t="s">
        <v>2389</v>
      </c>
      <c r="K2717" s="662" t="s">
        <v>2390</v>
      </c>
      <c r="L2717" s="663">
        <v>6210.27</v>
      </c>
      <c r="M2717" s="663">
        <v>18630.810000000001</v>
      </c>
      <c r="N2717" s="662">
        <v>3</v>
      </c>
      <c r="O2717" s="745">
        <v>1</v>
      </c>
      <c r="P2717" s="663">
        <v>18630.810000000001</v>
      </c>
      <c r="Q2717" s="678">
        <v>1</v>
      </c>
      <c r="R2717" s="662">
        <v>3</v>
      </c>
      <c r="S2717" s="678">
        <v>1</v>
      </c>
      <c r="T2717" s="745">
        <v>1</v>
      </c>
      <c r="U2717" s="701">
        <v>1</v>
      </c>
    </row>
    <row r="2718" spans="1:21" ht="14.4" customHeight="1" x14ac:dyDescent="0.3">
      <c r="A2718" s="661">
        <v>32</v>
      </c>
      <c r="B2718" s="662" t="s">
        <v>592</v>
      </c>
      <c r="C2718" s="662" t="s">
        <v>5111</v>
      </c>
      <c r="D2718" s="743" t="s">
        <v>7938</v>
      </c>
      <c r="E2718" s="744" t="s">
        <v>5129</v>
      </c>
      <c r="F2718" s="662" t="s">
        <v>5106</v>
      </c>
      <c r="G2718" s="662" t="s">
        <v>5213</v>
      </c>
      <c r="H2718" s="662" t="s">
        <v>593</v>
      </c>
      <c r="I2718" s="662" t="s">
        <v>5217</v>
      </c>
      <c r="J2718" s="662" t="s">
        <v>5215</v>
      </c>
      <c r="K2718" s="662" t="s">
        <v>1760</v>
      </c>
      <c r="L2718" s="663">
        <v>0</v>
      </c>
      <c r="M2718" s="663">
        <v>0</v>
      </c>
      <c r="N2718" s="662">
        <v>1</v>
      </c>
      <c r="O2718" s="745">
        <v>1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32</v>
      </c>
      <c r="B2719" s="662" t="s">
        <v>592</v>
      </c>
      <c r="C2719" s="662" t="s">
        <v>5111</v>
      </c>
      <c r="D2719" s="743" t="s">
        <v>7938</v>
      </c>
      <c r="E2719" s="744" t="s">
        <v>5129</v>
      </c>
      <c r="F2719" s="662" t="s">
        <v>5106</v>
      </c>
      <c r="G2719" s="662" t="s">
        <v>5631</v>
      </c>
      <c r="H2719" s="662" t="s">
        <v>593</v>
      </c>
      <c r="I2719" s="662" t="s">
        <v>1233</v>
      </c>
      <c r="J2719" s="662" t="s">
        <v>1234</v>
      </c>
      <c r="K2719" s="662" t="s">
        <v>5632</v>
      </c>
      <c r="L2719" s="663">
        <v>43.76</v>
      </c>
      <c r="M2719" s="663">
        <v>43.76</v>
      </c>
      <c r="N2719" s="662">
        <v>1</v>
      </c>
      <c r="O2719" s="745">
        <v>1</v>
      </c>
      <c r="P2719" s="663">
        <v>43.76</v>
      </c>
      <c r="Q2719" s="678">
        <v>1</v>
      </c>
      <c r="R2719" s="662">
        <v>1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32</v>
      </c>
      <c r="B2720" s="662" t="s">
        <v>592</v>
      </c>
      <c r="C2720" s="662" t="s">
        <v>5111</v>
      </c>
      <c r="D2720" s="743" t="s">
        <v>7938</v>
      </c>
      <c r="E2720" s="744" t="s">
        <v>5129</v>
      </c>
      <c r="F2720" s="662" t="s">
        <v>5106</v>
      </c>
      <c r="G2720" s="662" t="s">
        <v>5631</v>
      </c>
      <c r="H2720" s="662" t="s">
        <v>593</v>
      </c>
      <c r="I2720" s="662" t="s">
        <v>1599</v>
      </c>
      <c r="J2720" s="662" t="s">
        <v>1234</v>
      </c>
      <c r="K2720" s="662" t="s">
        <v>5804</v>
      </c>
      <c r="L2720" s="663">
        <v>43.76</v>
      </c>
      <c r="M2720" s="663">
        <v>131.28</v>
      </c>
      <c r="N2720" s="662">
        <v>3</v>
      </c>
      <c r="O2720" s="745">
        <v>2</v>
      </c>
      <c r="P2720" s="663">
        <v>43.76</v>
      </c>
      <c r="Q2720" s="678">
        <v>0.33333333333333331</v>
      </c>
      <c r="R2720" s="662">
        <v>1</v>
      </c>
      <c r="S2720" s="678">
        <v>0.33333333333333331</v>
      </c>
      <c r="T2720" s="745">
        <v>0.5</v>
      </c>
      <c r="U2720" s="701">
        <v>0.25</v>
      </c>
    </row>
    <row r="2721" spans="1:21" ht="14.4" customHeight="1" x14ac:dyDescent="0.3">
      <c r="A2721" s="661">
        <v>32</v>
      </c>
      <c r="B2721" s="662" t="s">
        <v>592</v>
      </c>
      <c r="C2721" s="662" t="s">
        <v>5111</v>
      </c>
      <c r="D2721" s="743" t="s">
        <v>7938</v>
      </c>
      <c r="E2721" s="744" t="s">
        <v>5129</v>
      </c>
      <c r="F2721" s="662" t="s">
        <v>5106</v>
      </c>
      <c r="G2721" s="662" t="s">
        <v>5807</v>
      </c>
      <c r="H2721" s="662" t="s">
        <v>593</v>
      </c>
      <c r="I2721" s="662" t="s">
        <v>6756</v>
      </c>
      <c r="J2721" s="662" t="s">
        <v>6757</v>
      </c>
      <c r="K2721" s="662" t="s">
        <v>6517</v>
      </c>
      <c r="L2721" s="663">
        <v>0</v>
      </c>
      <c r="M2721" s="663">
        <v>0</v>
      </c>
      <c r="N2721" s="662">
        <v>2</v>
      </c>
      <c r="O2721" s="745">
        <v>1</v>
      </c>
      <c r="P2721" s="663">
        <v>0</v>
      </c>
      <c r="Q2721" s="678"/>
      <c r="R2721" s="662">
        <v>2</v>
      </c>
      <c r="S2721" s="678">
        <v>1</v>
      </c>
      <c r="T2721" s="745">
        <v>1</v>
      </c>
      <c r="U2721" s="701">
        <v>1</v>
      </c>
    </row>
    <row r="2722" spans="1:21" ht="14.4" customHeight="1" x14ac:dyDescent="0.3">
      <c r="A2722" s="661">
        <v>32</v>
      </c>
      <c r="B2722" s="662" t="s">
        <v>592</v>
      </c>
      <c r="C2722" s="662" t="s">
        <v>5111</v>
      </c>
      <c r="D2722" s="743" t="s">
        <v>7938</v>
      </c>
      <c r="E2722" s="744" t="s">
        <v>5129</v>
      </c>
      <c r="F2722" s="662" t="s">
        <v>5106</v>
      </c>
      <c r="G2722" s="662" t="s">
        <v>5807</v>
      </c>
      <c r="H2722" s="662" t="s">
        <v>593</v>
      </c>
      <c r="I2722" s="662" t="s">
        <v>6758</v>
      </c>
      <c r="J2722" s="662" t="s">
        <v>6757</v>
      </c>
      <c r="K2722" s="662" t="s">
        <v>6123</v>
      </c>
      <c r="L2722" s="663">
        <v>0</v>
      </c>
      <c r="M2722" s="663">
        <v>0</v>
      </c>
      <c r="N2722" s="662">
        <v>2</v>
      </c>
      <c r="O2722" s="745">
        <v>0.5</v>
      </c>
      <c r="P2722" s="663">
        <v>0</v>
      </c>
      <c r="Q2722" s="678"/>
      <c r="R2722" s="662">
        <v>2</v>
      </c>
      <c r="S2722" s="678">
        <v>1</v>
      </c>
      <c r="T2722" s="745">
        <v>0.5</v>
      </c>
      <c r="U2722" s="701">
        <v>1</v>
      </c>
    </row>
    <row r="2723" spans="1:21" ht="14.4" customHeight="1" x14ac:dyDescent="0.3">
      <c r="A2723" s="661">
        <v>32</v>
      </c>
      <c r="B2723" s="662" t="s">
        <v>592</v>
      </c>
      <c r="C2723" s="662" t="s">
        <v>5111</v>
      </c>
      <c r="D2723" s="743" t="s">
        <v>7938</v>
      </c>
      <c r="E2723" s="744" t="s">
        <v>5129</v>
      </c>
      <c r="F2723" s="662" t="s">
        <v>5106</v>
      </c>
      <c r="G2723" s="662" t="s">
        <v>5807</v>
      </c>
      <c r="H2723" s="662" t="s">
        <v>593</v>
      </c>
      <c r="I2723" s="662" t="s">
        <v>6759</v>
      </c>
      <c r="J2723" s="662" t="s">
        <v>6757</v>
      </c>
      <c r="K2723" s="662" t="s">
        <v>6760</v>
      </c>
      <c r="L2723" s="663">
        <v>0</v>
      </c>
      <c r="M2723" s="663">
        <v>0</v>
      </c>
      <c r="N2723" s="662">
        <v>1</v>
      </c>
      <c r="O2723" s="745">
        <v>1</v>
      </c>
      <c r="P2723" s="663">
        <v>0</v>
      </c>
      <c r="Q2723" s="678"/>
      <c r="R2723" s="662">
        <v>1</v>
      </c>
      <c r="S2723" s="678">
        <v>1</v>
      </c>
      <c r="T2723" s="745">
        <v>1</v>
      </c>
      <c r="U2723" s="701">
        <v>1</v>
      </c>
    </row>
    <row r="2724" spans="1:21" ht="14.4" customHeight="1" x14ac:dyDescent="0.3">
      <c r="A2724" s="661">
        <v>32</v>
      </c>
      <c r="B2724" s="662" t="s">
        <v>592</v>
      </c>
      <c r="C2724" s="662" t="s">
        <v>5111</v>
      </c>
      <c r="D2724" s="743" t="s">
        <v>7938</v>
      </c>
      <c r="E2724" s="744" t="s">
        <v>5129</v>
      </c>
      <c r="F2724" s="662" t="s">
        <v>5106</v>
      </c>
      <c r="G2724" s="662" t="s">
        <v>5159</v>
      </c>
      <c r="H2724" s="662" t="s">
        <v>593</v>
      </c>
      <c r="I2724" s="662" t="s">
        <v>778</v>
      </c>
      <c r="J2724" s="662" t="s">
        <v>779</v>
      </c>
      <c r="K2724" s="662" t="s">
        <v>4806</v>
      </c>
      <c r="L2724" s="663">
        <v>110.28</v>
      </c>
      <c r="M2724" s="663">
        <v>992.5200000000001</v>
      </c>
      <c r="N2724" s="662">
        <v>9</v>
      </c>
      <c r="O2724" s="745">
        <v>5</v>
      </c>
      <c r="P2724" s="663">
        <v>661.68000000000006</v>
      </c>
      <c r="Q2724" s="678">
        <v>0.66666666666666663</v>
      </c>
      <c r="R2724" s="662">
        <v>6</v>
      </c>
      <c r="S2724" s="678">
        <v>0.66666666666666663</v>
      </c>
      <c r="T2724" s="745">
        <v>3</v>
      </c>
      <c r="U2724" s="701">
        <v>0.6</v>
      </c>
    </row>
    <row r="2725" spans="1:21" ht="14.4" customHeight="1" x14ac:dyDescent="0.3">
      <c r="A2725" s="661">
        <v>32</v>
      </c>
      <c r="B2725" s="662" t="s">
        <v>592</v>
      </c>
      <c r="C2725" s="662" t="s">
        <v>5111</v>
      </c>
      <c r="D2725" s="743" t="s">
        <v>7938</v>
      </c>
      <c r="E2725" s="744" t="s">
        <v>5129</v>
      </c>
      <c r="F2725" s="662" t="s">
        <v>5106</v>
      </c>
      <c r="G2725" s="662" t="s">
        <v>5159</v>
      </c>
      <c r="H2725" s="662" t="s">
        <v>593</v>
      </c>
      <c r="I2725" s="662" t="s">
        <v>2224</v>
      </c>
      <c r="J2725" s="662" t="s">
        <v>779</v>
      </c>
      <c r="K2725" s="662" t="s">
        <v>2225</v>
      </c>
      <c r="L2725" s="663">
        <v>220.56</v>
      </c>
      <c r="M2725" s="663">
        <v>220.56</v>
      </c>
      <c r="N2725" s="662">
        <v>1</v>
      </c>
      <c r="O2725" s="745">
        <v>1</v>
      </c>
      <c r="P2725" s="663">
        <v>220.56</v>
      </c>
      <c r="Q2725" s="678">
        <v>1</v>
      </c>
      <c r="R2725" s="662">
        <v>1</v>
      </c>
      <c r="S2725" s="678">
        <v>1</v>
      </c>
      <c r="T2725" s="745">
        <v>1</v>
      </c>
      <c r="U2725" s="701">
        <v>1</v>
      </c>
    </row>
    <row r="2726" spans="1:21" ht="14.4" customHeight="1" x14ac:dyDescent="0.3">
      <c r="A2726" s="661">
        <v>32</v>
      </c>
      <c r="B2726" s="662" t="s">
        <v>592</v>
      </c>
      <c r="C2726" s="662" t="s">
        <v>5111</v>
      </c>
      <c r="D2726" s="743" t="s">
        <v>7938</v>
      </c>
      <c r="E2726" s="744" t="s">
        <v>5129</v>
      </c>
      <c r="F2726" s="662" t="s">
        <v>5106</v>
      </c>
      <c r="G2726" s="662" t="s">
        <v>5218</v>
      </c>
      <c r="H2726" s="662" t="s">
        <v>593</v>
      </c>
      <c r="I2726" s="662" t="s">
        <v>1161</v>
      </c>
      <c r="J2726" s="662" t="s">
        <v>1162</v>
      </c>
      <c r="K2726" s="662" t="s">
        <v>5219</v>
      </c>
      <c r="L2726" s="663">
        <v>923.74</v>
      </c>
      <c r="M2726" s="663">
        <v>4618.7000000000007</v>
      </c>
      <c r="N2726" s="662">
        <v>5</v>
      </c>
      <c r="O2726" s="745">
        <v>1.5</v>
      </c>
      <c r="P2726" s="663">
        <v>4618.7000000000007</v>
      </c>
      <c r="Q2726" s="678">
        <v>1</v>
      </c>
      <c r="R2726" s="662">
        <v>5</v>
      </c>
      <c r="S2726" s="678">
        <v>1</v>
      </c>
      <c r="T2726" s="745">
        <v>1.5</v>
      </c>
      <c r="U2726" s="701">
        <v>1</v>
      </c>
    </row>
    <row r="2727" spans="1:21" ht="14.4" customHeight="1" x14ac:dyDescent="0.3">
      <c r="A2727" s="661">
        <v>32</v>
      </c>
      <c r="B2727" s="662" t="s">
        <v>592</v>
      </c>
      <c r="C2727" s="662" t="s">
        <v>5111</v>
      </c>
      <c r="D2727" s="743" t="s">
        <v>7938</v>
      </c>
      <c r="E2727" s="744" t="s">
        <v>5129</v>
      </c>
      <c r="F2727" s="662" t="s">
        <v>5106</v>
      </c>
      <c r="G2727" s="662" t="s">
        <v>5218</v>
      </c>
      <c r="H2727" s="662" t="s">
        <v>593</v>
      </c>
      <c r="I2727" s="662" t="s">
        <v>6761</v>
      </c>
      <c r="J2727" s="662" t="s">
        <v>6762</v>
      </c>
      <c r="K2727" s="662" t="s">
        <v>6763</v>
      </c>
      <c r="L2727" s="663">
        <v>1847.49</v>
      </c>
      <c r="M2727" s="663">
        <v>1847.49</v>
      </c>
      <c r="N2727" s="662">
        <v>1</v>
      </c>
      <c r="O2727" s="745">
        <v>1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32</v>
      </c>
      <c r="B2728" s="662" t="s">
        <v>592</v>
      </c>
      <c r="C2728" s="662" t="s">
        <v>5111</v>
      </c>
      <c r="D2728" s="743" t="s">
        <v>7938</v>
      </c>
      <c r="E2728" s="744" t="s">
        <v>5129</v>
      </c>
      <c r="F2728" s="662" t="s">
        <v>5106</v>
      </c>
      <c r="G2728" s="662" t="s">
        <v>5220</v>
      </c>
      <c r="H2728" s="662" t="s">
        <v>593</v>
      </c>
      <c r="I2728" s="662" t="s">
        <v>1005</v>
      </c>
      <c r="J2728" s="662" t="s">
        <v>1086</v>
      </c>
      <c r="K2728" s="662" t="s">
        <v>5221</v>
      </c>
      <c r="L2728" s="663">
        <v>123.3</v>
      </c>
      <c r="M2728" s="663">
        <v>123.3</v>
      </c>
      <c r="N2728" s="662">
        <v>1</v>
      </c>
      <c r="O2728" s="745">
        <v>1</v>
      </c>
      <c r="P2728" s="663">
        <v>123.3</v>
      </c>
      <c r="Q2728" s="678">
        <v>1</v>
      </c>
      <c r="R2728" s="662">
        <v>1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32</v>
      </c>
      <c r="B2729" s="662" t="s">
        <v>592</v>
      </c>
      <c r="C2729" s="662" t="s">
        <v>5111</v>
      </c>
      <c r="D2729" s="743" t="s">
        <v>7938</v>
      </c>
      <c r="E2729" s="744" t="s">
        <v>5129</v>
      </c>
      <c r="F2729" s="662" t="s">
        <v>5106</v>
      </c>
      <c r="G2729" s="662" t="s">
        <v>5220</v>
      </c>
      <c r="H2729" s="662" t="s">
        <v>593</v>
      </c>
      <c r="I2729" s="662" t="s">
        <v>1085</v>
      </c>
      <c r="J2729" s="662" t="s">
        <v>1086</v>
      </c>
      <c r="K2729" s="662" t="s">
        <v>1087</v>
      </c>
      <c r="L2729" s="663">
        <v>369.91</v>
      </c>
      <c r="M2729" s="663">
        <v>369.91</v>
      </c>
      <c r="N2729" s="662">
        <v>1</v>
      </c>
      <c r="O2729" s="745">
        <v>1</v>
      </c>
      <c r="P2729" s="663">
        <v>369.91</v>
      </c>
      <c r="Q2729" s="678">
        <v>1</v>
      </c>
      <c r="R2729" s="662">
        <v>1</v>
      </c>
      <c r="S2729" s="678">
        <v>1</v>
      </c>
      <c r="T2729" s="745">
        <v>1</v>
      </c>
      <c r="U2729" s="701">
        <v>1</v>
      </c>
    </row>
    <row r="2730" spans="1:21" ht="14.4" customHeight="1" x14ac:dyDescent="0.3">
      <c r="A2730" s="661">
        <v>32</v>
      </c>
      <c r="B2730" s="662" t="s">
        <v>592</v>
      </c>
      <c r="C2730" s="662" t="s">
        <v>5111</v>
      </c>
      <c r="D2730" s="743" t="s">
        <v>7938</v>
      </c>
      <c r="E2730" s="744" t="s">
        <v>5129</v>
      </c>
      <c r="F2730" s="662" t="s">
        <v>5106</v>
      </c>
      <c r="G2730" s="662" t="s">
        <v>5680</v>
      </c>
      <c r="H2730" s="662" t="s">
        <v>2438</v>
      </c>
      <c r="I2730" s="662" t="s">
        <v>2667</v>
      </c>
      <c r="J2730" s="662" t="s">
        <v>2668</v>
      </c>
      <c r="K2730" s="662" t="s">
        <v>968</v>
      </c>
      <c r="L2730" s="663">
        <v>132</v>
      </c>
      <c r="M2730" s="663">
        <v>132</v>
      </c>
      <c r="N2730" s="662">
        <v>1</v>
      </c>
      <c r="O2730" s="745">
        <v>0.5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32</v>
      </c>
      <c r="B2731" s="662" t="s">
        <v>592</v>
      </c>
      <c r="C2731" s="662" t="s">
        <v>5111</v>
      </c>
      <c r="D2731" s="743" t="s">
        <v>7938</v>
      </c>
      <c r="E2731" s="744" t="s">
        <v>5129</v>
      </c>
      <c r="F2731" s="662" t="s">
        <v>5106</v>
      </c>
      <c r="G2731" s="662" t="s">
        <v>5818</v>
      </c>
      <c r="H2731" s="662" t="s">
        <v>2438</v>
      </c>
      <c r="I2731" s="662" t="s">
        <v>6764</v>
      </c>
      <c r="J2731" s="662" t="s">
        <v>2542</v>
      </c>
      <c r="K2731" s="662" t="s">
        <v>6765</v>
      </c>
      <c r="L2731" s="663">
        <v>556.04</v>
      </c>
      <c r="M2731" s="663">
        <v>556.04</v>
      </c>
      <c r="N2731" s="662">
        <v>1</v>
      </c>
      <c r="O2731" s="745">
        <v>1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32</v>
      </c>
      <c r="B2732" s="662" t="s">
        <v>592</v>
      </c>
      <c r="C2732" s="662" t="s">
        <v>5111</v>
      </c>
      <c r="D2732" s="743" t="s">
        <v>7938</v>
      </c>
      <c r="E2732" s="744" t="s">
        <v>5129</v>
      </c>
      <c r="F2732" s="662" t="s">
        <v>5106</v>
      </c>
      <c r="G2732" s="662" t="s">
        <v>6454</v>
      </c>
      <c r="H2732" s="662" t="s">
        <v>593</v>
      </c>
      <c r="I2732" s="662" t="s">
        <v>6766</v>
      </c>
      <c r="J2732" s="662" t="s">
        <v>6767</v>
      </c>
      <c r="K2732" s="662" t="s">
        <v>6768</v>
      </c>
      <c r="L2732" s="663">
        <v>0</v>
      </c>
      <c r="M2732" s="663">
        <v>0</v>
      </c>
      <c r="N2732" s="662">
        <v>1</v>
      </c>
      <c r="O2732" s="745">
        <v>0.5</v>
      </c>
      <c r="P2732" s="663">
        <v>0</v>
      </c>
      <c r="Q2732" s="678"/>
      <c r="R2732" s="662">
        <v>1</v>
      </c>
      <c r="S2732" s="678">
        <v>1</v>
      </c>
      <c r="T2732" s="745">
        <v>0.5</v>
      </c>
      <c r="U2732" s="701">
        <v>1</v>
      </c>
    </row>
    <row r="2733" spans="1:21" ht="14.4" customHeight="1" x14ac:dyDescent="0.3">
      <c r="A2733" s="661">
        <v>32</v>
      </c>
      <c r="B2733" s="662" t="s">
        <v>592</v>
      </c>
      <c r="C2733" s="662" t="s">
        <v>5111</v>
      </c>
      <c r="D2733" s="743" t="s">
        <v>7938</v>
      </c>
      <c r="E2733" s="744" t="s">
        <v>5129</v>
      </c>
      <c r="F2733" s="662" t="s">
        <v>5106</v>
      </c>
      <c r="G2733" s="662" t="s">
        <v>5224</v>
      </c>
      <c r="H2733" s="662" t="s">
        <v>593</v>
      </c>
      <c r="I2733" s="662" t="s">
        <v>6769</v>
      </c>
      <c r="J2733" s="662" t="s">
        <v>4118</v>
      </c>
      <c r="K2733" s="662" t="s">
        <v>2244</v>
      </c>
      <c r="L2733" s="663">
        <v>13168.84</v>
      </c>
      <c r="M2733" s="663">
        <v>26337.68</v>
      </c>
      <c r="N2733" s="662">
        <v>2</v>
      </c>
      <c r="O2733" s="745">
        <v>1</v>
      </c>
      <c r="P2733" s="663">
        <v>26337.68</v>
      </c>
      <c r="Q2733" s="678">
        <v>1</v>
      </c>
      <c r="R2733" s="662">
        <v>2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32</v>
      </c>
      <c r="B2734" s="662" t="s">
        <v>592</v>
      </c>
      <c r="C2734" s="662" t="s">
        <v>5111</v>
      </c>
      <c r="D2734" s="743" t="s">
        <v>7938</v>
      </c>
      <c r="E2734" s="744" t="s">
        <v>5129</v>
      </c>
      <c r="F2734" s="662" t="s">
        <v>5106</v>
      </c>
      <c r="G2734" s="662" t="s">
        <v>5224</v>
      </c>
      <c r="H2734" s="662" t="s">
        <v>593</v>
      </c>
      <c r="I2734" s="662" t="s">
        <v>4117</v>
      </c>
      <c r="J2734" s="662" t="s">
        <v>4118</v>
      </c>
      <c r="K2734" s="662" t="s">
        <v>2244</v>
      </c>
      <c r="L2734" s="663">
        <v>12596.28</v>
      </c>
      <c r="M2734" s="663">
        <v>75577.680000000008</v>
      </c>
      <c r="N2734" s="662">
        <v>6</v>
      </c>
      <c r="O2734" s="745">
        <v>3.5</v>
      </c>
      <c r="P2734" s="663">
        <v>75577.680000000008</v>
      </c>
      <c r="Q2734" s="678">
        <v>1</v>
      </c>
      <c r="R2734" s="662">
        <v>6</v>
      </c>
      <c r="S2734" s="678">
        <v>1</v>
      </c>
      <c r="T2734" s="745">
        <v>3.5</v>
      </c>
      <c r="U2734" s="701">
        <v>1</v>
      </c>
    </row>
    <row r="2735" spans="1:21" ht="14.4" customHeight="1" x14ac:dyDescent="0.3">
      <c r="A2735" s="661">
        <v>32</v>
      </c>
      <c r="B2735" s="662" t="s">
        <v>592</v>
      </c>
      <c r="C2735" s="662" t="s">
        <v>5111</v>
      </c>
      <c r="D2735" s="743" t="s">
        <v>7938</v>
      </c>
      <c r="E2735" s="744" t="s">
        <v>5129</v>
      </c>
      <c r="F2735" s="662" t="s">
        <v>5106</v>
      </c>
      <c r="G2735" s="662" t="s">
        <v>5224</v>
      </c>
      <c r="H2735" s="662" t="s">
        <v>593</v>
      </c>
      <c r="I2735" s="662" t="s">
        <v>4117</v>
      </c>
      <c r="J2735" s="662" t="s">
        <v>4118</v>
      </c>
      <c r="K2735" s="662" t="s">
        <v>2244</v>
      </c>
      <c r="L2735" s="663">
        <v>8540.5</v>
      </c>
      <c r="M2735" s="663">
        <v>204972</v>
      </c>
      <c r="N2735" s="662">
        <v>24</v>
      </c>
      <c r="O2735" s="745">
        <v>10.5</v>
      </c>
      <c r="P2735" s="663">
        <v>204972</v>
      </c>
      <c r="Q2735" s="678">
        <v>1</v>
      </c>
      <c r="R2735" s="662">
        <v>24</v>
      </c>
      <c r="S2735" s="678">
        <v>1</v>
      </c>
      <c r="T2735" s="745">
        <v>10.5</v>
      </c>
      <c r="U2735" s="701">
        <v>1</v>
      </c>
    </row>
    <row r="2736" spans="1:21" ht="14.4" customHeight="1" x14ac:dyDescent="0.3">
      <c r="A2736" s="661">
        <v>32</v>
      </c>
      <c r="B2736" s="662" t="s">
        <v>592</v>
      </c>
      <c r="C2736" s="662" t="s">
        <v>5111</v>
      </c>
      <c r="D2736" s="743" t="s">
        <v>7938</v>
      </c>
      <c r="E2736" s="744" t="s">
        <v>5129</v>
      </c>
      <c r="F2736" s="662" t="s">
        <v>5106</v>
      </c>
      <c r="G2736" s="662" t="s">
        <v>5224</v>
      </c>
      <c r="H2736" s="662" t="s">
        <v>593</v>
      </c>
      <c r="I2736" s="662" t="s">
        <v>5225</v>
      </c>
      <c r="J2736" s="662" t="s">
        <v>4118</v>
      </c>
      <c r="K2736" s="662" t="s">
        <v>5226</v>
      </c>
      <c r="L2736" s="663">
        <v>0</v>
      </c>
      <c r="M2736" s="663">
        <v>0</v>
      </c>
      <c r="N2736" s="662">
        <v>1</v>
      </c>
      <c r="O2736" s="745">
        <v>1</v>
      </c>
      <c r="P2736" s="663">
        <v>0</v>
      </c>
      <c r="Q2736" s="678"/>
      <c r="R2736" s="662">
        <v>1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32</v>
      </c>
      <c r="B2737" s="662" t="s">
        <v>592</v>
      </c>
      <c r="C2737" s="662" t="s">
        <v>5111</v>
      </c>
      <c r="D2737" s="743" t="s">
        <v>7938</v>
      </c>
      <c r="E2737" s="744" t="s">
        <v>5129</v>
      </c>
      <c r="F2737" s="662" t="s">
        <v>5106</v>
      </c>
      <c r="G2737" s="662" t="s">
        <v>5160</v>
      </c>
      <c r="H2737" s="662" t="s">
        <v>593</v>
      </c>
      <c r="I2737" s="662" t="s">
        <v>3159</v>
      </c>
      <c r="J2737" s="662" t="s">
        <v>3160</v>
      </c>
      <c r="K2737" s="662" t="s">
        <v>4933</v>
      </c>
      <c r="L2737" s="663">
        <v>2991.23</v>
      </c>
      <c r="M2737" s="663">
        <v>236307.17000000022</v>
      </c>
      <c r="N2737" s="662">
        <v>79</v>
      </c>
      <c r="O2737" s="745">
        <v>48</v>
      </c>
      <c r="P2737" s="663">
        <v>197421.1800000002</v>
      </c>
      <c r="Q2737" s="678">
        <v>0.83544303797468367</v>
      </c>
      <c r="R2737" s="662">
        <v>66</v>
      </c>
      <c r="S2737" s="678">
        <v>0.83544303797468356</v>
      </c>
      <c r="T2737" s="745">
        <v>39.5</v>
      </c>
      <c r="U2737" s="701">
        <v>0.82291666666666663</v>
      </c>
    </row>
    <row r="2738" spans="1:21" ht="14.4" customHeight="1" x14ac:dyDescent="0.3">
      <c r="A2738" s="661">
        <v>32</v>
      </c>
      <c r="B2738" s="662" t="s">
        <v>592</v>
      </c>
      <c r="C2738" s="662" t="s">
        <v>5111</v>
      </c>
      <c r="D2738" s="743" t="s">
        <v>7938</v>
      </c>
      <c r="E2738" s="744" t="s">
        <v>5129</v>
      </c>
      <c r="F2738" s="662" t="s">
        <v>5106</v>
      </c>
      <c r="G2738" s="662" t="s">
        <v>5160</v>
      </c>
      <c r="H2738" s="662" t="s">
        <v>593</v>
      </c>
      <c r="I2738" s="662" t="s">
        <v>5161</v>
      </c>
      <c r="J2738" s="662" t="s">
        <v>3160</v>
      </c>
      <c r="K2738" s="662" t="s">
        <v>5162</v>
      </c>
      <c r="L2738" s="663">
        <v>748.21</v>
      </c>
      <c r="M2738" s="663">
        <v>5237.47</v>
      </c>
      <c r="N2738" s="662">
        <v>7</v>
      </c>
      <c r="O2738" s="745">
        <v>4.5</v>
      </c>
      <c r="P2738" s="663">
        <v>3741.05</v>
      </c>
      <c r="Q2738" s="678">
        <v>0.7142857142857143</v>
      </c>
      <c r="R2738" s="662">
        <v>5</v>
      </c>
      <c r="S2738" s="678">
        <v>0.7142857142857143</v>
      </c>
      <c r="T2738" s="745">
        <v>3</v>
      </c>
      <c r="U2738" s="701">
        <v>0.66666666666666663</v>
      </c>
    </row>
    <row r="2739" spans="1:21" ht="14.4" customHeight="1" x14ac:dyDescent="0.3">
      <c r="A2739" s="661">
        <v>32</v>
      </c>
      <c r="B2739" s="662" t="s">
        <v>592</v>
      </c>
      <c r="C2739" s="662" t="s">
        <v>5111</v>
      </c>
      <c r="D2739" s="743" t="s">
        <v>7938</v>
      </c>
      <c r="E2739" s="744" t="s">
        <v>5129</v>
      </c>
      <c r="F2739" s="662" t="s">
        <v>5106</v>
      </c>
      <c r="G2739" s="662" t="s">
        <v>5231</v>
      </c>
      <c r="H2739" s="662" t="s">
        <v>593</v>
      </c>
      <c r="I2739" s="662" t="s">
        <v>5423</v>
      </c>
      <c r="J2739" s="662" t="s">
        <v>5424</v>
      </c>
      <c r="K2739" s="662" t="s">
        <v>5237</v>
      </c>
      <c r="L2739" s="663">
        <v>0</v>
      </c>
      <c r="M2739" s="663">
        <v>0</v>
      </c>
      <c r="N2739" s="662">
        <v>2</v>
      </c>
      <c r="O2739" s="745">
        <v>2</v>
      </c>
      <c r="P2739" s="663">
        <v>0</v>
      </c>
      <c r="Q2739" s="678"/>
      <c r="R2739" s="662">
        <v>1</v>
      </c>
      <c r="S2739" s="678">
        <v>0.5</v>
      </c>
      <c r="T2739" s="745">
        <v>1</v>
      </c>
      <c r="U2739" s="701">
        <v>0.5</v>
      </c>
    </row>
    <row r="2740" spans="1:21" ht="14.4" customHeight="1" x14ac:dyDescent="0.3">
      <c r="A2740" s="661">
        <v>32</v>
      </c>
      <c r="B2740" s="662" t="s">
        <v>592</v>
      </c>
      <c r="C2740" s="662" t="s">
        <v>5111</v>
      </c>
      <c r="D2740" s="743" t="s">
        <v>7938</v>
      </c>
      <c r="E2740" s="744" t="s">
        <v>5129</v>
      </c>
      <c r="F2740" s="662" t="s">
        <v>5106</v>
      </c>
      <c r="G2740" s="662" t="s">
        <v>5231</v>
      </c>
      <c r="H2740" s="662" t="s">
        <v>593</v>
      </c>
      <c r="I2740" s="662" t="s">
        <v>5820</v>
      </c>
      <c r="J2740" s="662" t="s">
        <v>5424</v>
      </c>
      <c r="K2740" s="662" t="s">
        <v>5238</v>
      </c>
      <c r="L2740" s="663">
        <v>63.7</v>
      </c>
      <c r="M2740" s="663">
        <v>127.4</v>
      </c>
      <c r="N2740" s="662">
        <v>2</v>
      </c>
      <c r="O2740" s="745">
        <v>1.5</v>
      </c>
      <c r="P2740" s="663">
        <v>127.4</v>
      </c>
      <c r="Q2740" s="678">
        <v>1</v>
      </c>
      <c r="R2740" s="662">
        <v>2</v>
      </c>
      <c r="S2740" s="678">
        <v>1</v>
      </c>
      <c r="T2740" s="745">
        <v>1.5</v>
      </c>
      <c r="U2740" s="701">
        <v>1</v>
      </c>
    </row>
    <row r="2741" spans="1:21" ht="14.4" customHeight="1" x14ac:dyDescent="0.3">
      <c r="A2741" s="661">
        <v>32</v>
      </c>
      <c r="B2741" s="662" t="s">
        <v>592</v>
      </c>
      <c r="C2741" s="662" t="s">
        <v>5111</v>
      </c>
      <c r="D2741" s="743" t="s">
        <v>7938</v>
      </c>
      <c r="E2741" s="744" t="s">
        <v>5129</v>
      </c>
      <c r="F2741" s="662" t="s">
        <v>5106</v>
      </c>
      <c r="G2741" s="662" t="s">
        <v>5231</v>
      </c>
      <c r="H2741" s="662" t="s">
        <v>593</v>
      </c>
      <c r="I2741" s="662" t="s">
        <v>6770</v>
      </c>
      <c r="J2741" s="662" t="s">
        <v>5424</v>
      </c>
      <c r="K2741" s="662" t="s">
        <v>6677</v>
      </c>
      <c r="L2741" s="663">
        <v>127.39</v>
      </c>
      <c r="M2741" s="663">
        <v>127.39</v>
      </c>
      <c r="N2741" s="662">
        <v>1</v>
      </c>
      <c r="O2741" s="745">
        <v>0.5</v>
      </c>
      <c r="P2741" s="663">
        <v>127.39</v>
      </c>
      <c r="Q2741" s="678">
        <v>1</v>
      </c>
      <c r="R2741" s="662">
        <v>1</v>
      </c>
      <c r="S2741" s="678">
        <v>1</v>
      </c>
      <c r="T2741" s="745">
        <v>0.5</v>
      </c>
      <c r="U2741" s="701">
        <v>1</v>
      </c>
    </row>
    <row r="2742" spans="1:21" ht="14.4" customHeight="1" x14ac:dyDescent="0.3">
      <c r="A2742" s="661">
        <v>32</v>
      </c>
      <c r="B2742" s="662" t="s">
        <v>592</v>
      </c>
      <c r="C2742" s="662" t="s">
        <v>5111</v>
      </c>
      <c r="D2742" s="743" t="s">
        <v>7938</v>
      </c>
      <c r="E2742" s="744" t="s">
        <v>5129</v>
      </c>
      <c r="F2742" s="662" t="s">
        <v>5106</v>
      </c>
      <c r="G2742" s="662" t="s">
        <v>5231</v>
      </c>
      <c r="H2742" s="662" t="s">
        <v>593</v>
      </c>
      <c r="I2742" s="662" t="s">
        <v>5235</v>
      </c>
      <c r="J2742" s="662" t="s">
        <v>5236</v>
      </c>
      <c r="K2742" s="662" t="s">
        <v>5237</v>
      </c>
      <c r="L2742" s="663">
        <v>0</v>
      </c>
      <c r="M2742" s="663">
        <v>0</v>
      </c>
      <c r="N2742" s="662">
        <v>6</v>
      </c>
      <c r="O2742" s="745">
        <v>4.5</v>
      </c>
      <c r="P2742" s="663">
        <v>0</v>
      </c>
      <c r="Q2742" s="678"/>
      <c r="R2742" s="662">
        <v>4</v>
      </c>
      <c r="S2742" s="678">
        <v>0.66666666666666663</v>
      </c>
      <c r="T2742" s="745">
        <v>2.5</v>
      </c>
      <c r="U2742" s="701">
        <v>0.55555555555555558</v>
      </c>
    </row>
    <row r="2743" spans="1:21" ht="14.4" customHeight="1" x14ac:dyDescent="0.3">
      <c r="A2743" s="661">
        <v>32</v>
      </c>
      <c r="B2743" s="662" t="s">
        <v>592</v>
      </c>
      <c r="C2743" s="662" t="s">
        <v>5111</v>
      </c>
      <c r="D2743" s="743" t="s">
        <v>7938</v>
      </c>
      <c r="E2743" s="744" t="s">
        <v>5129</v>
      </c>
      <c r="F2743" s="662" t="s">
        <v>5106</v>
      </c>
      <c r="G2743" s="662" t="s">
        <v>5231</v>
      </c>
      <c r="H2743" s="662" t="s">
        <v>593</v>
      </c>
      <c r="I2743" s="662" t="s">
        <v>1074</v>
      </c>
      <c r="J2743" s="662" t="s">
        <v>5236</v>
      </c>
      <c r="K2743" s="662" t="s">
        <v>5238</v>
      </c>
      <c r="L2743" s="663">
        <v>63.7</v>
      </c>
      <c r="M2743" s="663">
        <v>700.7</v>
      </c>
      <c r="N2743" s="662">
        <v>11</v>
      </c>
      <c r="O2743" s="745">
        <v>6</v>
      </c>
      <c r="P2743" s="663">
        <v>318.5</v>
      </c>
      <c r="Q2743" s="678">
        <v>0.45454545454545453</v>
      </c>
      <c r="R2743" s="662">
        <v>5</v>
      </c>
      <c r="S2743" s="678">
        <v>0.45454545454545453</v>
      </c>
      <c r="T2743" s="745">
        <v>3</v>
      </c>
      <c r="U2743" s="701">
        <v>0.5</v>
      </c>
    </row>
    <row r="2744" spans="1:21" ht="14.4" customHeight="1" x14ac:dyDescent="0.3">
      <c r="A2744" s="661">
        <v>32</v>
      </c>
      <c r="B2744" s="662" t="s">
        <v>592</v>
      </c>
      <c r="C2744" s="662" t="s">
        <v>5111</v>
      </c>
      <c r="D2744" s="743" t="s">
        <v>7938</v>
      </c>
      <c r="E2744" s="744" t="s">
        <v>5129</v>
      </c>
      <c r="F2744" s="662" t="s">
        <v>5106</v>
      </c>
      <c r="G2744" s="662" t="s">
        <v>5532</v>
      </c>
      <c r="H2744" s="662" t="s">
        <v>2438</v>
      </c>
      <c r="I2744" s="662" t="s">
        <v>2569</v>
      </c>
      <c r="J2744" s="662" t="s">
        <v>4148</v>
      </c>
      <c r="K2744" s="662" t="s">
        <v>4972</v>
      </c>
      <c r="L2744" s="663">
        <v>424.24</v>
      </c>
      <c r="M2744" s="663">
        <v>424.24</v>
      </c>
      <c r="N2744" s="662">
        <v>1</v>
      </c>
      <c r="O2744" s="745">
        <v>1</v>
      </c>
      <c r="P2744" s="663">
        <v>424.24</v>
      </c>
      <c r="Q2744" s="678">
        <v>1</v>
      </c>
      <c r="R2744" s="662">
        <v>1</v>
      </c>
      <c r="S2744" s="678">
        <v>1</v>
      </c>
      <c r="T2744" s="745">
        <v>1</v>
      </c>
      <c r="U2744" s="701">
        <v>1</v>
      </c>
    </row>
    <row r="2745" spans="1:21" ht="14.4" customHeight="1" x14ac:dyDescent="0.3">
      <c r="A2745" s="661">
        <v>32</v>
      </c>
      <c r="B2745" s="662" t="s">
        <v>592</v>
      </c>
      <c r="C2745" s="662" t="s">
        <v>5111</v>
      </c>
      <c r="D2745" s="743" t="s">
        <v>7938</v>
      </c>
      <c r="E2745" s="744" t="s">
        <v>5129</v>
      </c>
      <c r="F2745" s="662" t="s">
        <v>5106</v>
      </c>
      <c r="G2745" s="662" t="s">
        <v>6771</v>
      </c>
      <c r="H2745" s="662" t="s">
        <v>2438</v>
      </c>
      <c r="I2745" s="662" t="s">
        <v>2741</v>
      </c>
      <c r="J2745" s="662" t="s">
        <v>2742</v>
      </c>
      <c r="K2745" s="662" t="s">
        <v>4803</v>
      </c>
      <c r="L2745" s="663">
        <v>635.35</v>
      </c>
      <c r="M2745" s="663">
        <v>1906.0500000000002</v>
      </c>
      <c r="N2745" s="662">
        <v>3</v>
      </c>
      <c r="O2745" s="745">
        <v>3</v>
      </c>
      <c r="P2745" s="663">
        <v>1906.0500000000002</v>
      </c>
      <c r="Q2745" s="678">
        <v>1</v>
      </c>
      <c r="R2745" s="662">
        <v>3</v>
      </c>
      <c r="S2745" s="678">
        <v>1</v>
      </c>
      <c r="T2745" s="745">
        <v>3</v>
      </c>
      <c r="U2745" s="701">
        <v>1</v>
      </c>
    </row>
    <row r="2746" spans="1:21" ht="14.4" customHeight="1" x14ac:dyDescent="0.3">
      <c r="A2746" s="661">
        <v>32</v>
      </c>
      <c r="B2746" s="662" t="s">
        <v>592</v>
      </c>
      <c r="C2746" s="662" t="s">
        <v>5111</v>
      </c>
      <c r="D2746" s="743" t="s">
        <v>7938</v>
      </c>
      <c r="E2746" s="744" t="s">
        <v>5129</v>
      </c>
      <c r="F2746" s="662" t="s">
        <v>5106</v>
      </c>
      <c r="G2746" s="662" t="s">
        <v>5239</v>
      </c>
      <c r="H2746" s="662" t="s">
        <v>593</v>
      </c>
      <c r="I2746" s="662" t="s">
        <v>963</v>
      </c>
      <c r="J2746" s="662" t="s">
        <v>964</v>
      </c>
      <c r="K2746" s="662" t="s">
        <v>5240</v>
      </c>
      <c r="L2746" s="663">
        <v>156.77000000000001</v>
      </c>
      <c r="M2746" s="663">
        <v>2665.09</v>
      </c>
      <c r="N2746" s="662">
        <v>17</v>
      </c>
      <c r="O2746" s="745">
        <v>9</v>
      </c>
      <c r="P2746" s="663">
        <v>1724.4700000000003</v>
      </c>
      <c r="Q2746" s="678">
        <v>0.6470588235294118</v>
      </c>
      <c r="R2746" s="662">
        <v>11</v>
      </c>
      <c r="S2746" s="678">
        <v>0.6470588235294118</v>
      </c>
      <c r="T2746" s="745">
        <v>4.5</v>
      </c>
      <c r="U2746" s="701">
        <v>0.5</v>
      </c>
    </row>
    <row r="2747" spans="1:21" ht="14.4" customHeight="1" x14ac:dyDescent="0.3">
      <c r="A2747" s="661">
        <v>32</v>
      </c>
      <c r="B2747" s="662" t="s">
        <v>592</v>
      </c>
      <c r="C2747" s="662" t="s">
        <v>5111</v>
      </c>
      <c r="D2747" s="743" t="s">
        <v>7938</v>
      </c>
      <c r="E2747" s="744" t="s">
        <v>5129</v>
      </c>
      <c r="F2747" s="662" t="s">
        <v>5106</v>
      </c>
      <c r="G2747" s="662" t="s">
        <v>5239</v>
      </c>
      <c r="H2747" s="662" t="s">
        <v>593</v>
      </c>
      <c r="I2747" s="662" t="s">
        <v>963</v>
      </c>
      <c r="J2747" s="662" t="s">
        <v>964</v>
      </c>
      <c r="K2747" s="662" t="s">
        <v>5240</v>
      </c>
      <c r="L2747" s="663">
        <v>107.27</v>
      </c>
      <c r="M2747" s="663">
        <v>1287.24</v>
      </c>
      <c r="N2747" s="662">
        <v>12</v>
      </c>
      <c r="O2747" s="745">
        <v>4.5</v>
      </c>
      <c r="P2747" s="663">
        <v>965.43</v>
      </c>
      <c r="Q2747" s="678">
        <v>0.75</v>
      </c>
      <c r="R2747" s="662">
        <v>9</v>
      </c>
      <c r="S2747" s="678">
        <v>0.75</v>
      </c>
      <c r="T2747" s="745">
        <v>3.5</v>
      </c>
      <c r="U2747" s="701">
        <v>0.77777777777777779</v>
      </c>
    </row>
    <row r="2748" spans="1:21" ht="14.4" customHeight="1" x14ac:dyDescent="0.3">
      <c r="A2748" s="661">
        <v>32</v>
      </c>
      <c r="B2748" s="662" t="s">
        <v>592</v>
      </c>
      <c r="C2748" s="662" t="s">
        <v>5111</v>
      </c>
      <c r="D2748" s="743" t="s">
        <v>7938</v>
      </c>
      <c r="E2748" s="744" t="s">
        <v>5129</v>
      </c>
      <c r="F2748" s="662" t="s">
        <v>5106</v>
      </c>
      <c r="G2748" s="662" t="s">
        <v>5241</v>
      </c>
      <c r="H2748" s="662" t="s">
        <v>593</v>
      </c>
      <c r="I2748" s="662" t="s">
        <v>668</v>
      </c>
      <c r="J2748" s="662" t="s">
        <v>5242</v>
      </c>
      <c r="K2748" s="662" t="s">
        <v>5243</v>
      </c>
      <c r="L2748" s="663">
        <v>30.56</v>
      </c>
      <c r="M2748" s="663">
        <v>61.12</v>
      </c>
      <c r="N2748" s="662">
        <v>2</v>
      </c>
      <c r="O2748" s="745">
        <v>0.5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32</v>
      </c>
      <c r="B2749" s="662" t="s">
        <v>592</v>
      </c>
      <c r="C2749" s="662" t="s">
        <v>5111</v>
      </c>
      <c r="D2749" s="743" t="s">
        <v>7938</v>
      </c>
      <c r="E2749" s="744" t="s">
        <v>5129</v>
      </c>
      <c r="F2749" s="662" t="s">
        <v>5106</v>
      </c>
      <c r="G2749" s="662" t="s">
        <v>6110</v>
      </c>
      <c r="H2749" s="662" t="s">
        <v>593</v>
      </c>
      <c r="I2749" s="662" t="s">
        <v>6772</v>
      </c>
      <c r="J2749" s="662" t="s">
        <v>6773</v>
      </c>
      <c r="K2749" s="662" t="s">
        <v>999</v>
      </c>
      <c r="L2749" s="663">
        <v>32.270000000000003</v>
      </c>
      <c r="M2749" s="663">
        <v>96.81</v>
      </c>
      <c r="N2749" s="662">
        <v>3</v>
      </c>
      <c r="O2749" s="745">
        <v>0.5</v>
      </c>
      <c r="P2749" s="663">
        <v>96.81</v>
      </c>
      <c r="Q2749" s="678">
        <v>1</v>
      </c>
      <c r="R2749" s="662">
        <v>3</v>
      </c>
      <c r="S2749" s="678">
        <v>1</v>
      </c>
      <c r="T2749" s="745">
        <v>0.5</v>
      </c>
      <c r="U2749" s="701">
        <v>1</v>
      </c>
    </row>
    <row r="2750" spans="1:21" ht="14.4" customHeight="1" x14ac:dyDescent="0.3">
      <c r="A2750" s="661">
        <v>32</v>
      </c>
      <c r="B2750" s="662" t="s">
        <v>592</v>
      </c>
      <c r="C2750" s="662" t="s">
        <v>5111</v>
      </c>
      <c r="D2750" s="743" t="s">
        <v>7938</v>
      </c>
      <c r="E2750" s="744" t="s">
        <v>5129</v>
      </c>
      <c r="F2750" s="662" t="s">
        <v>5106</v>
      </c>
      <c r="G2750" s="662" t="s">
        <v>5389</v>
      </c>
      <c r="H2750" s="662" t="s">
        <v>593</v>
      </c>
      <c r="I2750" s="662" t="s">
        <v>3354</v>
      </c>
      <c r="J2750" s="662" t="s">
        <v>6774</v>
      </c>
      <c r="K2750" s="662" t="s">
        <v>6775</v>
      </c>
      <c r="L2750" s="663">
        <v>0</v>
      </c>
      <c r="M2750" s="663">
        <v>0</v>
      </c>
      <c r="N2750" s="662">
        <v>12</v>
      </c>
      <c r="O2750" s="745">
        <v>1.5</v>
      </c>
      <c r="P2750" s="663">
        <v>0</v>
      </c>
      <c r="Q2750" s="678"/>
      <c r="R2750" s="662">
        <v>12</v>
      </c>
      <c r="S2750" s="678">
        <v>1</v>
      </c>
      <c r="T2750" s="745">
        <v>1.5</v>
      </c>
      <c r="U2750" s="701">
        <v>1</v>
      </c>
    </row>
    <row r="2751" spans="1:21" ht="14.4" customHeight="1" x14ac:dyDescent="0.3">
      <c r="A2751" s="661">
        <v>32</v>
      </c>
      <c r="B2751" s="662" t="s">
        <v>592</v>
      </c>
      <c r="C2751" s="662" t="s">
        <v>5111</v>
      </c>
      <c r="D2751" s="743" t="s">
        <v>7938</v>
      </c>
      <c r="E2751" s="744" t="s">
        <v>5129</v>
      </c>
      <c r="F2751" s="662" t="s">
        <v>5106</v>
      </c>
      <c r="G2751" s="662" t="s">
        <v>5244</v>
      </c>
      <c r="H2751" s="662" t="s">
        <v>593</v>
      </c>
      <c r="I2751" s="662" t="s">
        <v>1283</v>
      </c>
      <c r="J2751" s="662" t="s">
        <v>1284</v>
      </c>
      <c r="K2751" s="662" t="s">
        <v>5245</v>
      </c>
      <c r="L2751" s="663">
        <v>420.07</v>
      </c>
      <c r="M2751" s="663">
        <v>31505.249999999985</v>
      </c>
      <c r="N2751" s="662">
        <v>75</v>
      </c>
      <c r="O2751" s="745">
        <v>47</v>
      </c>
      <c r="P2751" s="663">
        <v>16382.729999999992</v>
      </c>
      <c r="Q2751" s="678">
        <v>0.52</v>
      </c>
      <c r="R2751" s="662">
        <v>39</v>
      </c>
      <c r="S2751" s="678">
        <v>0.52</v>
      </c>
      <c r="T2751" s="745">
        <v>26</v>
      </c>
      <c r="U2751" s="701">
        <v>0.55319148936170215</v>
      </c>
    </row>
    <row r="2752" spans="1:21" ht="14.4" customHeight="1" x14ac:dyDescent="0.3">
      <c r="A2752" s="661">
        <v>32</v>
      </c>
      <c r="B2752" s="662" t="s">
        <v>592</v>
      </c>
      <c r="C2752" s="662" t="s">
        <v>5111</v>
      </c>
      <c r="D2752" s="743" t="s">
        <v>7938</v>
      </c>
      <c r="E2752" s="744" t="s">
        <v>5129</v>
      </c>
      <c r="F2752" s="662" t="s">
        <v>5106</v>
      </c>
      <c r="G2752" s="662" t="s">
        <v>5166</v>
      </c>
      <c r="H2752" s="662" t="s">
        <v>593</v>
      </c>
      <c r="I2752" s="662" t="s">
        <v>1138</v>
      </c>
      <c r="J2752" s="662" t="s">
        <v>1139</v>
      </c>
      <c r="K2752" s="662" t="s">
        <v>1140</v>
      </c>
      <c r="L2752" s="663">
        <v>33</v>
      </c>
      <c r="M2752" s="663">
        <v>198</v>
      </c>
      <c r="N2752" s="662">
        <v>6</v>
      </c>
      <c r="O2752" s="745">
        <v>2</v>
      </c>
      <c r="P2752" s="663">
        <v>66</v>
      </c>
      <c r="Q2752" s="678">
        <v>0.33333333333333331</v>
      </c>
      <c r="R2752" s="662">
        <v>2</v>
      </c>
      <c r="S2752" s="678">
        <v>0.33333333333333331</v>
      </c>
      <c r="T2752" s="745">
        <v>1</v>
      </c>
      <c r="U2752" s="701">
        <v>0.5</v>
      </c>
    </row>
    <row r="2753" spans="1:21" ht="14.4" customHeight="1" x14ac:dyDescent="0.3">
      <c r="A2753" s="661">
        <v>32</v>
      </c>
      <c r="B2753" s="662" t="s">
        <v>592</v>
      </c>
      <c r="C2753" s="662" t="s">
        <v>5111</v>
      </c>
      <c r="D2753" s="743" t="s">
        <v>7938</v>
      </c>
      <c r="E2753" s="744" t="s">
        <v>5129</v>
      </c>
      <c r="F2753" s="662" t="s">
        <v>5106</v>
      </c>
      <c r="G2753" s="662" t="s">
        <v>5428</v>
      </c>
      <c r="H2753" s="662" t="s">
        <v>593</v>
      </c>
      <c r="I2753" s="662" t="s">
        <v>6376</v>
      </c>
      <c r="J2753" s="662" t="s">
        <v>5838</v>
      </c>
      <c r="K2753" s="662" t="s">
        <v>1156</v>
      </c>
      <c r="L2753" s="663">
        <v>0</v>
      </c>
      <c r="M2753" s="663">
        <v>0</v>
      </c>
      <c r="N2753" s="662">
        <v>1</v>
      </c>
      <c r="O2753" s="745">
        <v>0.5</v>
      </c>
      <c r="P2753" s="663">
        <v>0</v>
      </c>
      <c r="Q2753" s="678"/>
      <c r="R2753" s="662">
        <v>1</v>
      </c>
      <c r="S2753" s="678">
        <v>1</v>
      </c>
      <c r="T2753" s="745">
        <v>0.5</v>
      </c>
      <c r="U2753" s="701">
        <v>1</v>
      </c>
    </row>
    <row r="2754" spans="1:21" ht="14.4" customHeight="1" x14ac:dyDescent="0.3">
      <c r="A2754" s="661">
        <v>32</v>
      </c>
      <c r="B2754" s="662" t="s">
        <v>592</v>
      </c>
      <c r="C2754" s="662" t="s">
        <v>5111</v>
      </c>
      <c r="D2754" s="743" t="s">
        <v>7938</v>
      </c>
      <c r="E2754" s="744" t="s">
        <v>5129</v>
      </c>
      <c r="F2754" s="662" t="s">
        <v>5106</v>
      </c>
      <c r="G2754" s="662" t="s">
        <v>6776</v>
      </c>
      <c r="H2754" s="662" t="s">
        <v>593</v>
      </c>
      <c r="I2754" s="662" t="s">
        <v>3155</v>
      </c>
      <c r="J2754" s="662" t="s">
        <v>3156</v>
      </c>
      <c r="K2754" s="662" t="s">
        <v>6370</v>
      </c>
      <c r="L2754" s="663">
        <v>0</v>
      </c>
      <c r="M2754" s="663">
        <v>0</v>
      </c>
      <c r="N2754" s="662">
        <v>6</v>
      </c>
      <c r="O2754" s="745">
        <v>3.5</v>
      </c>
      <c r="P2754" s="663">
        <v>0</v>
      </c>
      <c r="Q2754" s="678"/>
      <c r="R2754" s="662">
        <v>6</v>
      </c>
      <c r="S2754" s="678">
        <v>1</v>
      </c>
      <c r="T2754" s="745">
        <v>3.5</v>
      </c>
      <c r="U2754" s="701">
        <v>1</v>
      </c>
    </row>
    <row r="2755" spans="1:21" ht="14.4" customHeight="1" x14ac:dyDescent="0.3">
      <c r="A2755" s="661">
        <v>32</v>
      </c>
      <c r="B2755" s="662" t="s">
        <v>592</v>
      </c>
      <c r="C2755" s="662" t="s">
        <v>5111</v>
      </c>
      <c r="D2755" s="743" t="s">
        <v>7938</v>
      </c>
      <c r="E2755" s="744" t="s">
        <v>5129</v>
      </c>
      <c r="F2755" s="662" t="s">
        <v>5106</v>
      </c>
      <c r="G2755" s="662" t="s">
        <v>6114</v>
      </c>
      <c r="H2755" s="662" t="s">
        <v>593</v>
      </c>
      <c r="I2755" s="662" t="s">
        <v>3527</v>
      </c>
      <c r="J2755" s="662" t="s">
        <v>3528</v>
      </c>
      <c r="K2755" s="662" t="s">
        <v>4828</v>
      </c>
      <c r="L2755" s="663">
        <v>0</v>
      </c>
      <c r="M2755" s="663">
        <v>0</v>
      </c>
      <c r="N2755" s="662">
        <v>2</v>
      </c>
      <c r="O2755" s="745">
        <v>0.5</v>
      </c>
      <c r="P2755" s="663">
        <v>0</v>
      </c>
      <c r="Q2755" s="678"/>
      <c r="R2755" s="662">
        <v>2</v>
      </c>
      <c r="S2755" s="678">
        <v>1</v>
      </c>
      <c r="T2755" s="745">
        <v>0.5</v>
      </c>
      <c r="U2755" s="701">
        <v>1</v>
      </c>
    </row>
    <row r="2756" spans="1:21" ht="14.4" customHeight="1" x14ac:dyDescent="0.3">
      <c r="A2756" s="661">
        <v>32</v>
      </c>
      <c r="B2756" s="662" t="s">
        <v>592</v>
      </c>
      <c r="C2756" s="662" t="s">
        <v>5111</v>
      </c>
      <c r="D2756" s="743" t="s">
        <v>7938</v>
      </c>
      <c r="E2756" s="744" t="s">
        <v>5129</v>
      </c>
      <c r="F2756" s="662" t="s">
        <v>5106</v>
      </c>
      <c r="G2756" s="662" t="s">
        <v>6514</v>
      </c>
      <c r="H2756" s="662" t="s">
        <v>593</v>
      </c>
      <c r="I2756" s="662" t="s">
        <v>1493</v>
      </c>
      <c r="J2756" s="662" t="s">
        <v>1494</v>
      </c>
      <c r="K2756" s="662" t="s">
        <v>6777</v>
      </c>
      <c r="L2756" s="663">
        <v>30.46</v>
      </c>
      <c r="M2756" s="663">
        <v>30.46</v>
      </c>
      <c r="N2756" s="662">
        <v>1</v>
      </c>
      <c r="O2756" s="745">
        <v>1</v>
      </c>
      <c r="P2756" s="663">
        <v>30.46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32</v>
      </c>
      <c r="B2757" s="662" t="s">
        <v>592</v>
      </c>
      <c r="C2757" s="662" t="s">
        <v>5111</v>
      </c>
      <c r="D2757" s="743" t="s">
        <v>7938</v>
      </c>
      <c r="E2757" s="744" t="s">
        <v>5129</v>
      </c>
      <c r="F2757" s="662" t="s">
        <v>5106</v>
      </c>
      <c r="G2757" s="662" t="s">
        <v>5701</v>
      </c>
      <c r="H2757" s="662" t="s">
        <v>2438</v>
      </c>
      <c r="I2757" s="662" t="s">
        <v>2814</v>
      </c>
      <c r="J2757" s="662" t="s">
        <v>4948</v>
      </c>
      <c r="K2757" s="662" t="s">
        <v>4949</v>
      </c>
      <c r="L2757" s="663">
        <v>2179.9299999999998</v>
      </c>
      <c r="M2757" s="663">
        <v>41418.67</v>
      </c>
      <c r="N2757" s="662">
        <v>19</v>
      </c>
      <c r="O2757" s="745">
        <v>2.5</v>
      </c>
      <c r="P2757" s="663">
        <v>41418.67</v>
      </c>
      <c r="Q2757" s="678">
        <v>1</v>
      </c>
      <c r="R2757" s="662">
        <v>19</v>
      </c>
      <c r="S2757" s="678">
        <v>1</v>
      </c>
      <c r="T2757" s="745">
        <v>2.5</v>
      </c>
      <c r="U2757" s="701">
        <v>1</v>
      </c>
    </row>
    <row r="2758" spans="1:21" ht="14.4" customHeight="1" x14ac:dyDescent="0.3">
      <c r="A2758" s="661">
        <v>32</v>
      </c>
      <c r="B2758" s="662" t="s">
        <v>592</v>
      </c>
      <c r="C2758" s="662" t="s">
        <v>5111</v>
      </c>
      <c r="D2758" s="743" t="s">
        <v>7938</v>
      </c>
      <c r="E2758" s="744" t="s">
        <v>5129</v>
      </c>
      <c r="F2758" s="662" t="s">
        <v>5106</v>
      </c>
      <c r="G2758" s="662" t="s">
        <v>5843</v>
      </c>
      <c r="H2758" s="662" t="s">
        <v>593</v>
      </c>
      <c r="I2758" s="662" t="s">
        <v>5844</v>
      </c>
      <c r="J2758" s="662" t="s">
        <v>803</v>
      </c>
      <c r="K2758" s="662" t="s">
        <v>5845</v>
      </c>
      <c r="L2758" s="663">
        <v>0</v>
      </c>
      <c r="M2758" s="663">
        <v>0</v>
      </c>
      <c r="N2758" s="662">
        <v>1</v>
      </c>
      <c r="O2758" s="745">
        <v>0.5</v>
      </c>
      <c r="P2758" s="663">
        <v>0</v>
      </c>
      <c r="Q2758" s="678"/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32</v>
      </c>
      <c r="B2759" s="662" t="s">
        <v>592</v>
      </c>
      <c r="C2759" s="662" t="s">
        <v>5111</v>
      </c>
      <c r="D2759" s="743" t="s">
        <v>7938</v>
      </c>
      <c r="E2759" s="744" t="s">
        <v>5129</v>
      </c>
      <c r="F2759" s="662" t="s">
        <v>5106</v>
      </c>
      <c r="G2759" s="662" t="s">
        <v>5248</v>
      </c>
      <c r="H2759" s="662" t="s">
        <v>593</v>
      </c>
      <c r="I2759" s="662" t="s">
        <v>3186</v>
      </c>
      <c r="J2759" s="662" t="s">
        <v>3187</v>
      </c>
      <c r="K2759" s="662" t="s">
        <v>4933</v>
      </c>
      <c r="L2759" s="663">
        <v>588.04999999999995</v>
      </c>
      <c r="M2759" s="663">
        <v>1176.0999999999999</v>
      </c>
      <c r="N2759" s="662">
        <v>2</v>
      </c>
      <c r="O2759" s="745">
        <v>1.5</v>
      </c>
      <c r="P2759" s="663">
        <v>588.04999999999995</v>
      </c>
      <c r="Q2759" s="678">
        <v>0.5</v>
      </c>
      <c r="R2759" s="662">
        <v>1</v>
      </c>
      <c r="S2759" s="678">
        <v>0.5</v>
      </c>
      <c r="T2759" s="745">
        <v>0.5</v>
      </c>
      <c r="U2759" s="701">
        <v>0.33333333333333331</v>
      </c>
    </row>
    <row r="2760" spans="1:21" ht="14.4" customHeight="1" x14ac:dyDescent="0.3">
      <c r="A2760" s="661">
        <v>32</v>
      </c>
      <c r="B2760" s="662" t="s">
        <v>592</v>
      </c>
      <c r="C2760" s="662" t="s">
        <v>5111</v>
      </c>
      <c r="D2760" s="743" t="s">
        <v>7938</v>
      </c>
      <c r="E2760" s="744" t="s">
        <v>5129</v>
      </c>
      <c r="F2760" s="662" t="s">
        <v>5106</v>
      </c>
      <c r="G2760" s="662" t="s">
        <v>5248</v>
      </c>
      <c r="H2760" s="662" t="s">
        <v>593</v>
      </c>
      <c r="I2760" s="662" t="s">
        <v>3186</v>
      </c>
      <c r="J2760" s="662" t="s">
        <v>3187</v>
      </c>
      <c r="K2760" s="662" t="s">
        <v>4933</v>
      </c>
      <c r="L2760" s="663">
        <v>879.21</v>
      </c>
      <c r="M2760" s="663">
        <v>1758.42</v>
      </c>
      <c r="N2760" s="662">
        <v>2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32</v>
      </c>
      <c r="B2761" s="662" t="s">
        <v>592</v>
      </c>
      <c r="C2761" s="662" t="s">
        <v>5111</v>
      </c>
      <c r="D2761" s="743" t="s">
        <v>7938</v>
      </c>
      <c r="E2761" s="744" t="s">
        <v>5129</v>
      </c>
      <c r="F2761" s="662" t="s">
        <v>5106</v>
      </c>
      <c r="G2761" s="662" t="s">
        <v>5249</v>
      </c>
      <c r="H2761" s="662" t="s">
        <v>593</v>
      </c>
      <c r="I2761" s="662" t="s">
        <v>5250</v>
      </c>
      <c r="J2761" s="662" t="s">
        <v>5251</v>
      </c>
      <c r="K2761" s="662"/>
      <c r="L2761" s="663">
        <v>0</v>
      </c>
      <c r="M2761" s="663">
        <v>0</v>
      </c>
      <c r="N2761" s="662">
        <v>2</v>
      </c>
      <c r="O2761" s="745">
        <v>1.5</v>
      </c>
      <c r="P2761" s="663">
        <v>0</v>
      </c>
      <c r="Q2761" s="678"/>
      <c r="R2761" s="662">
        <v>2</v>
      </c>
      <c r="S2761" s="678">
        <v>1</v>
      </c>
      <c r="T2761" s="745">
        <v>1.5</v>
      </c>
      <c r="U2761" s="701">
        <v>1</v>
      </c>
    </row>
    <row r="2762" spans="1:21" ht="14.4" customHeight="1" x14ac:dyDescent="0.3">
      <c r="A2762" s="661">
        <v>32</v>
      </c>
      <c r="B2762" s="662" t="s">
        <v>592</v>
      </c>
      <c r="C2762" s="662" t="s">
        <v>5111</v>
      </c>
      <c r="D2762" s="743" t="s">
        <v>7938</v>
      </c>
      <c r="E2762" s="744" t="s">
        <v>5129</v>
      </c>
      <c r="F2762" s="662" t="s">
        <v>5106</v>
      </c>
      <c r="G2762" s="662" t="s">
        <v>5249</v>
      </c>
      <c r="H2762" s="662" t="s">
        <v>593</v>
      </c>
      <c r="I2762" s="662" t="s">
        <v>5432</v>
      </c>
      <c r="J2762" s="662" t="s">
        <v>5251</v>
      </c>
      <c r="K2762" s="662"/>
      <c r="L2762" s="663">
        <v>170.52</v>
      </c>
      <c r="M2762" s="663">
        <v>341.04</v>
      </c>
      <c r="N2762" s="662">
        <v>2</v>
      </c>
      <c r="O2762" s="745">
        <v>1.5</v>
      </c>
      <c r="P2762" s="663">
        <v>341.04</v>
      </c>
      <c r="Q2762" s="678">
        <v>1</v>
      </c>
      <c r="R2762" s="662">
        <v>2</v>
      </c>
      <c r="S2762" s="678">
        <v>1</v>
      </c>
      <c r="T2762" s="745">
        <v>1.5</v>
      </c>
      <c r="U2762" s="701">
        <v>1</v>
      </c>
    </row>
    <row r="2763" spans="1:21" ht="14.4" customHeight="1" x14ac:dyDescent="0.3">
      <c r="A2763" s="661">
        <v>32</v>
      </c>
      <c r="B2763" s="662" t="s">
        <v>592</v>
      </c>
      <c r="C2763" s="662" t="s">
        <v>5111</v>
      </c>
      <c r="D2763" s="743" t="s">
        <v>7938</v>
      </c>
      <c r="E2763" s="744" t="s">
        <v>5129</v>
      </c>
      <c r="F2763" s="662" t="s">
        <v>5106</v>
      </c>
      <c r="G2763" s="662" t="s">
        <v>5249</v>
      </c>
      <c r="H2763" s="662" t="s">
        <v>593</v>
      </c>
      <c r="I2763" s="662" t="s">
        <v>6778</v>
      </c>
      <c r="J2763" s="662" t="s">
        <v>5251</v>
      </c>
      <c r="K2763" s="662"/>
      <c r="L2763" s="663">
        <v>0</v>
      </c>
      <c r="M2763" s="663">
        <v>0</v>
      </c>
      <c r="N2763" s="662">
        <v>1</v>
      </c>
      <c r="O2763" s="745">
        <v>1</v>
      </c>
      <c r="P2763" s="663">
        <v>0</v>
      </c>
      <c r="Q2763" s="678"/>
      <c r="R2763" s="662">
        <v>1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32</v>
      </c>
      <c r="B2764" s="662" t="s">
        <v>592</v>
      </c>
      <c r="C2764" s="662" t="s">
        <v>5111</v>
      </c>
      <c r="D2764" s="743" t="s">
        <v>7938</v>
      </c>
      <c r="E2764" s="744" t="s">
        <v>5129</v>
      </c>
      <c r="F2764" s="662" t="s">
        <v>5106</v>
      </c>
      <c r="G2764" s="662" t="s">
        <v>5252</v>
      </c>
      <c r="H2764" s="662" t="s">
        <v>593</v>
      </c>
      <c r="I2764" s="662" t="s">
        <v>2240</v>
      </c>
      <c r="J2764" s="662" t="s">
        <v>1127</v>
      </c>
      <c r="K2764" s="662" t="s">
        <v>2241</v>
      </c>
      <c r="L2764" s="663">
        <v>0</v>
      </c>
      <c r="M2764" s="663">
        <v>0</v>
      </c>
      <c r="N2764" s="662">
        <v>1</v>
      </c>
      <c r="O2764" s="745">
        <v>0.5</v>
      </c>
      <c r="P2764" s="663">
        <v>0</v>
      </c>
      <c r="Q2764" s="678"/>
      <c r="R2764" s="662">
        <v>1</v>
      </c>
      <c r="S2764" s="678">
        <v>1</v>
      </c>
      <c r="T2764" s="745">
        <v>0.5</v>
      </c>
      <c r="U2764" s="701">
        <v>1</v>
      </c>
    </row>
    <row r="2765" spans="1:21" ht="14.4" customHeight="1" x14ac:dyDescent="0.3">
      <c r="A2765" s="661">
        <v>32</v>
      </c>
      <c r="B2765" s="662" t="s">
        <v>592</v>
      </c>
      <c r="C2765" s="662" t="s">
        <v>5111</v>
      </c>
      <c r="D2765" s="743" t="s">
        <v>7938</v>
      </c>
      <c r="E2765" s="744" t="s">
        <v>5129</v>
      </c>
      <c r="F2765" s="662" t="s">
        <v>5106</v>
      </c>
      <c r="G2765" s="662" t="s">
        <v>5262</v>
      </c>
      <c r="H2765" s="662" t="s">
        <v>593</v>
      </c>
      <c r="I2765" s="662" t="s">
        <v>2941</v>
      </c>
      <c r="J2765" s="662" t="s">
        <v>2942</v>
      </c>
      <c r="K2765" s="662" t="s">
        <v>2911</v>
      </c>
      <c r="L2765" s="663">
        <v>111.72</v>
      </c>
      <c r="M2765" s="663">
        <v>558.59999999999991</v>
      </c>
      <c r="N2765" s="662">
        <v>5</v>
      </c>
      <c r="O2765" s="745">
        <v>2.5</v>
      </c>
      <c r="P2765" s="663">
        <v>335.15999999999997</v>
      </c>
      <c r="Q2765" s="678">
        <v>0.60000000000000009</v>
      </c>
      <c r="R2765" s="662">
        <v>3</v>
      </c>
      <c r="S2765" s="678">
        <v>0.6</v>
      </c>
      <c r="T2765" s="745">
        <v>1.5</v>
      </c>
      <c r="U2765" s="701">
        <v>0.6</v>
      </c>
    </row>
    <row r="2766" spans="1:21" ht="14.4" customHeight="1" x14ac:dyDescent="0.3">
      <c r="A2766" s="661">
        <v>32</v>
      </c>
      <c r="B2766" s="662" t="s">
        <v>592</v>
      </c>
      <c r="C2766" s="662" t="s">
        <v>5111</v>
      </c>
      <c r="D2766" s="743" t="s">
        <v>7938</v>
      </c>
      <c r="E2766" s="744" t="s">
        <v>5129</v>
      </c>
      <c r="F2766" s="662" t="s">
        <v>5106</v>
      </c>
      <c r="G2766" s="662" t="s">
        <v>5262</v>
      </c>
      <c r="H2766" s="662" t="s">
        <v>593</v>
      </c>
      <c r="I2766" s="662" t="s">
        <v>2941</v>
      </c>
      <c r="J2766" s="662" t="s">
        <v>2942</v>
      </c>
      <c r="K2766" s="662" t="s">
        <v>2911</v>
      </c>
      <c r="L2766" s="663">
        <v>98.75</v>
      </c>
      <c r="M2766" s="663">
        <v>691.25</v>
      </c>
      <c r="N2766" s="662">
        <v>7</v>
      </c>
      <c r="O2766" s="745">
        <v>3.5</v>
      </c>
      <c r="P2766" s="663">
        <v>296.25</v>
      </c>
      <c r="Q2766" s="678">
        <v>0.42857142857142855</v>
      </c>
      <c r="R2766" s="662">
        <v>3</v>
      </c>
      <c r="S2766" s="678">
        <v>0.42857142857142855</v>
      </c>
      <c r="T2766" s="745">
        <v>1</v>
      </c>
      <c r="U2766" s="701">
        <v>0.2857142857142857</v>
      </c>
    </row>
    <row r="2767" spans="1:21" ht="14.4" customHeight="1" x14ac:dyDescent="0.3">
      <c r="A2767" s="661">
        <v>32</v>
      </c>
      <c r="B2767" s="662" t="s">
        <v>592</v>
      </c>
      <c r="C2767" s="662" t="s">
        <v>5111</v>
      </c>
      <c r="D2767" s="743" t="s">
        <v>7938</v>
      </c>
      <c r="E2767" s="744" t="s">
        <v>5129</v>
      </c>
      <c r="F2767" s="662" t="s">
        <v>5106</v>
      </c>
      <c r="G2767" s="662" t="s">
        <v>5262</v>
      </c>
      <c r="H2767" s="662" t="s">
        <v>593</v>
      </c>
      <c r="I2767" s="662" t="s">
        <v>6779</v>
      </c>
      <c r="J2767" s="662" t="s">
        <v>6251</v>
      </c>
      <c r="K2767" s="662" t="s">
        <v>5746</v>
      </c>
      <c r="L2767" s="663">
        <v>59.85</v>
      </c>
      <c r="M2767" s="663">
        <v>59.85</v>
      </c>
      <c r="N2767" s="662">
        <v>1</v>
      </c>
      <c r="O2767" s="745">
        <v>1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32</v>
      </c>
      <c r="B2768" s="662" t="s">
        <v>592</v>
      </c>
      <c r="C2768" s="662" t="s">
        <v>5111</v>
      </c>
      <c r="D2768" s="743" t="s">
        <v>7938</v>
      </c>
      <c r="E2768" s="744" t="s">
        <v>5129</v>
      </c>
      <c r="F2768" s="662" t="s">
        <v>5106</v>
      </c>
      <c r="G2768" s="662" t="s">
        <v>5262</v>
      </c>
      <c r="H2768" s="662" t="s">
        <v>593</v>
      </c>
      <c r="I2768" s="662" t="s">
        <v>5857</v>
      </c>
      <c r="J2768" s="662" t="s">
        <v>2942</v>
      </c>
      <c r="K2768" s="662" t="s">
        <v>5858</v>
      </c>
      <c r="L2768" s="663">
        <v>0</v>
      </c>
      <c r="M2768" s="663">
        <v>0</v>
      </c>
      <c r="N2768" s="662">
        <v>11</v>
      </c>
      <c r="O2768" s="745">
        <v>6</v>
      </c>
      <c r="P2768" s="663">
        <v>0</v>
      </c>
      <c r="Q2768" s="678"/>
      <c r="R2768" s="662">
        <v>8</v>
      </c>
      <c r="S2768" s="678">
        <v>0.72727272727272729</v>
      </c>
      <c r="T2768" s="745">
        <v>4</v>
      </c>
      <c r="U2768" s="701">
        <v>0.66666666666666663</v>
      </c>
    </row>
    <row r="2769" spans="1:21" ht="14.4" customHeight="1" x14ac:dyDescent="0.3">
      <c r="A2769" s="661">
        <v>32</v>
      </c>
      <c r="B2769" s="662" t="s">
        <v>592</v>
      </c>
      <c r="C2769" s="662" t="s">
        <v>5111</v>
      </c>
      <c r="D2769" s="743" t="s">
        <v>7938</v>
      </c>
      <c r="E2769" s="744" t="s">
        <v>5129</v>
      </c>
      <c r="F2769" s="662" t="s">
        <v>5106</v>
      </c>
      <c r="G2769" s="662" t="s">
        <v>5262</v>
      </c>
      <c r="H2769" s="662" t="s">
        <v>593</v>
      </c>
      <c r="I2769" s="662" t="s">
        <v>6250</v>
      </c>
      <c r="J2769" s="662" t="s">
        <v>6251</v>
      </c>
      <c r="K2769" s="662" t="s">
        <v>5748</v>
      </c>
      <c r="L2769" s="663">
        <v>83.79</v>
      </c>
      <c r="M2769" s="663">
        <v>83.79</v>
      </c>
      <c r="N2769" s="662">
        <v>1</v>
      </c>
      <c r="O2769" s="745">
        <v>0.5</v>
      </c>
      <c r="P2769" s="663">
        <v>83.79</v>
      </c>
      <c r="Q2769" s="678">
        <v>1</v>
      </c>
      <c r="R2769" s="662">
        <v>1</v>
      </c>
      <c r="S2769" s="678">
        <v>1</v>
      </c>
      <c r="T2769" s="745">
        <v>0.5</v>
      </c>
      <c r="U2769" s="701">
        <v>1</v>
      </c>
    </row>
    <row r="2770" spans="1:21" ht="14.4" customHeight="1" x14ac:dyDescent="0.3">
      <c r="A2770" s="661">
        <v>32</v>
      </c>
      <c r="B2770" s="662" t="s">
        <v>592</v>
      </c>
      <c r="C2770" s="662" t="s">
        <v>5111</v>
      </c>
      <c r="D2770" s="743" t="s">
        <v>7938</v>
      </c>
      <c r="E2770" s="744" t="s">
        <v>5129</v>
      </c>
      <c r="F2770" s="662" t="s">
        <v>5106</v>
      </c>
      <c r="G2770" s="662" t="s">
        <v>5262</v>
      </c>
      <c r="H2770" s="662" t="s">
        <v>593</v>
      </c>
      <c r="I2770" s="662" t="s">
        <v>3048</v>
      </c>
      <c r="J2770" s="662" t="s">
        <v>2942</v>
      </c>
      <c r="K2770" s="662" t="s">
        <v>2911</v>
      </c>
      <c r="L2770" s="663">
        <v>98.75</v>
      </c>
      <c r="M2770" s="663">
        <v>395</v>
      </c>
      <c r="N2770" s="662">
        <v>4</v>
      </c>
      <c r="O2770" s="745">
        <v>2.5</v>
      </c>
      <c r="P2770" s="663">
        <v>197.5</v>
      </c>
      <c r="Q2770" s="678">
        <v>0.5</v>
      </c>
      <c r="R2770" s="662">
        <v>2</v>
      </c>
      <c r="S2770" s="678">
        <v>0.5</v>
      </c>
      <c r="T2770" s="745">
        <v>1.5</v>
      </c>
      <c r="U2770" s="701">
        <v>0.6</v>
      </c>
    </row>
    <row r="2771" spans="1:21" ht="14.4" customHeight="1" x14ac:dyDescent="0.3">
      <c r="A2771" s="661">
        <v>32</v>
      </c>
      <c r="B2771" s="662" t="s">
        <v>592</v>
      </c>
      <c r="C2771" s="662" t="s">
        <v>5111</v>
      </c>
      <c r="D2771" s="743" t="s">
        <v>7938</v>
      </c>
      <c r="E2771" s="744" t="s">
        <v>5129</v>
      </c>
      <c r="F2771" s="662" t="s">
        <v>5106</v>
      </c>
      <c r="G2771" s="662" t="s">
        <v>5262</v>
      </c>
      <c r="H2771" s="662" t="s">
        <v>593</v>
      </c>
      <c r="I2771" s="662" t="s">
        <v>5267</v>
      </c>
      <c r="J2771" s="662" t="s">
        <v>2942</v>
      </c>
      <c r="K2771" s="662" t="s">
        <v>5268</v>
      </c>
      <c r="L2771" s="663">
        <v>0</v>
      </c>
      <c r="M2771" s="663">
        <v>0</v>
      </c>
      <c r="N2771" s="662">
        <v>2</v>
      </c>
      <c r="O2771" s="745">
        <v>1</v>
      </c>
      <c r="P2771" s="663">
        <v>0</v>
      </c>
      <c r="Q2771" s="678"/>
      <c r="R2771" s="662">
        <v>1</v>
      </c>
      <c r="S2771" s="678">
        <v>0.5</v>
      </c>
      <c r="T2771" s="745">
        <v>0.5</v>
      </c>
      <c r="U2771" s="701">
        <v>0.5</v>
      </c>
    </row>
    <row r="2772" spans="1:21" ht="14.4" customHeight="1" x14ac:dyDescent="0.3">
      <c r="A2772" s="661">
        <v>32</v>
      </c>
      <c r="B2772" s="662" t="s">
        <v>592</v>
      </c>
      <c r="C2772" s="662" t="s">
        <v>5111</v>
      </c>
      <c r="D2772" s="743" t="s">
        <v>7938</v>
      </c>
      <c r="E2772" s="744" t="s">
        <v>5129</v>
      </c>
      <c r="F2772" s="662" t="s">
        <v>5106</v>
      </c>
      <c r="G2772" s="662" t="s">
        <v>5539</v>
      </c>
      <c r="H2772" s="662" t="s">
        <v>593</v>
      </c>
      <c r="I2772" s="662" t="s">
        <v>2952</v>
      </c>
      <c r="J2772" s="662" t="s">
        <v>2953</v>
      </c>
      <c r="K2772" s="662" t="s">
        <v>2954</v>
      </c>
      <c r="L2772" s="663">
        <v>132.97999999999999</v>
      </c>
      <c r="M2772" s="663">
        <v>132.97999999999999</v>
      </c>
      <c r="N2772" s="662">
        <v>1</v>
      </c>
      <c r="O2772" s="745">
        <v>0.5</v>
      </c>
      <c r="P2772" s="663">
        <v>132.97999999999999</v>
      </c>
      <c r="Q2772" s="678">
        <v>1</v>
      </c>
      <c r="R2772" s="662">
        <v>1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32</v>
      </c>
      <c r="B2773" s="662" t="s">
        <v>592</v>
      </c>
      <c r="C2773" s="662" t="s">
        <v>5111</v>
      </c>
      <c r="D2773" s="743" t="s">
        <v>7938</v>
      </c>
      <c r="E2773" s="744" t="s">
        <v>5129</v>
      </c>
      <c r="F2773" s="662" t="s">
        <v>5106</v>
      </c>
      <c r="G2773" s="662" t="s">
        <v>5539</v>
      </c>
      <c r="H2773" s="662" t="s">
        <v>593</v>
      </c>
      <c r="I2773" s="662" t="s">
        <v>5540</v>
      </c>
      <c r="J2773" s="662" t="s">
        <v>2953</v>
      </c>
      <c r="K2773" s="662" t="s">
        <v>2954</v>
      </c>
      <c r="L2773" s="663">
        <v>132.97999999999999</v>
      </c>
      <c r="M2773" s="663">
        <v>132.97999999999999</v>
      </c>
      <c r="N2773" s="662">
        <v>1</v>
      </c>
      <c r="O2773" s="745">
        <v>1</v>
      </c>
      <c r="P2773" s="663">
        <v>132.97999999999999</v>
      </c>
      <c r="Q2773" s="678">
        <v>1</v>
      </c>
      <c r="R2773" s="662">
        <v>1</v>
      </c>
      <c r="S2773" s="678">
        <v>1</v>
      </c>
      <c r="T2773" s="745">
        <v>1</v>
      </c>
      <c r="U2773" s="701">
        <v>1</v>
      </c>
    </row>
    <row r="2774" spans="1:21" ht="14.4" customHeight="1" x14ac:dyDescent="0.3">
      <c r="A2774" s="661">
        <v>32</v>
      </c>
      <c r="B2774" s="662" t="s">
        <v>592</v>
      </c>
      <c r="C2774" s="662" t="s">
        <v>5111</v>
      </c>
      <c r="D2774" s="743" t="s">
        <v>7938</v>
      </c>
      <c r="E2774" s="744" t="s">
        <v>5129</v>
      </c>
      <c r="F2774" s="662" t="s">
        <v>5106</v>
      </c>
      <c r="G2774" s="662" t="s">
        <v>5859</v>
      </c>
      <c r="H2774" s="662" t="s">
        <v>593</v>
      </c>
      <c r="I2774" s="662" t="s">
        <v>6780</v>
      </c>
      <c r="J2774" s="662" t="s">
        <v>6781</v>
      </c>
      <c r="K2774" s="662" t="s">
        <v>5321</v>
      </c>
      <c r="L2774" s="663">
        <v>37.369999999999997</v>
      </c>
      <c r="M2774" s="663">
        <v>37.369999999999997</v>
      </c>
      <c r="N2774" s="662">
        <v>1</v>
      </c>
      <c r="O2774" s="745">
        <v>1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32</v>
      </c>
      <c r="B2775" s="662" t="s">
        <v>592</v>
      </c>
      <c r="C2775" s="662" t="s">
        <v>5111</v>
      </c>
      <c r="D2775" s="743" t="s">
        <v>7938</v>
      </c>
      <c r="E2775" s="744" t="s">
        <v>5129</v>
      </c>
      <c r="F2775" s="662" t="s">
        <v>5106</v>
      </c>
      <c r="G2775" s="662" t="s">
        <v>5862</v>
      </c>
      <c r="H2775" s="662" t="s">
        <v>2438</v>
      </c>
      <c r="I2775" s="662" t="s">
        <v>5863</v>
      </c>
      <c r="J2775" s="662" t="s">
        <v>5864</v>
      </c>
      <c r="K2775" s="662" t="s">
        <v>5865</v>
      </c>
      <c r="L2775" s="663">
        <v>186.87</v>
      </c>
      <c r="M2775" s="663">
        <v>373.74</v>
      </c>
      <c r="N2775" s="662">
        <v>2</v>
      </c>
      <c r="O2775" s="745">
        <v>1.5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32</v>
      </c>
      <c r="B2776" s="662" t="s">
        <v>592</v>
      </c>
      <c r="C2776" s="662" t="s">
        <v>5111</v>
      </c>
      <c r="D2776" s="743" t="s">
        <v>7938</v>
      </c>
      <c r="E2776" s="744" t="s">
        <v>5129</v>
      </c>
      <c r="F2776" s="662" t="s">
        <v>5106</v>
      </c>
      <c r="G2776" s="662" t="s">
        <v>5358</v>
      </c>
      <c r="H2776" s="662" t="s">
        <v>593</v>
      </c>
      <c r="I2776" s="662" t="s">
        <v>917</v>
      </c>
      <c r="J2776" s="662" t="s">
        <v>5359</v>
      </c>
      <c r="K2776" s="662" t="s">
        <v>5360</v>
      </c>
      <c r="L2776" s="663">
        <v>73.989999999999995</v>
      </c>
      <c r="M2776" s="663">
        <v>73.989999999999995</v>
      </c>
      <c r="N2776" s="662">
        <v>1</v>
      </c>
      <c r="O2776" s="745">
        <v>0.5</v>
      </c>
      <c r="P2776" s="663">
        <v>73.989999999999995</v>
      </c>
      <c r="Q2776" s="678">
        <v>1</v>
      </c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32</v>
      </c>
      <c r="B2777" s="662" t="s">
        <v>592</v>
      </c>
      <c r="C2777" s="662" t="s">
        <v>5111</v>
      </c>
      <c r="D2777" s="743" t="s">
        <v>7938</v>
      </c>
      <c r="E2777" s="744" t="s">
        <v>5129</v>
      </c>
      <c r="F2777" s="662" t="s">
        <v>5106</v>
      </c>
      <c r="G2777" s="662" t="s">
        <v>5358</v>
      </c>
      <c r="H2777" s="662" t="s">
        <v>593</v>
      </c>
      <c r="I2777" s="662" t="s">
        <v>6135</v>
      </c>
      <c r="J2777" s="662" t="s">
        <v>5359</v>
      </c>
      <c r="K2777" s="662" t="s">
        <v>5360</v>
      </c>
      <c r="L2777" s="663">
        <v>0</v>
      </c>
      <c r="M2777" s="663">
        <v>0</v>
      </c>
      <c r="N2777" s="662">
        <v>4</v>
      </c>
      <c r="O2777" s="745">
        <v>2.5</v>
      </c>
      <c r="P2777" s="663">
        <v>0</v>
      </c>
      <c r="Q2777" s="678"/>
      <c r="R2777" s="662">
        <v>3</v>
      </c>
      <c r="S2777" s="678">
        <v>0.75</v>
      </c>
      <c r="T2777" s="745">
        <v>1.5</v>
      </c>
      <c r="U2777" s="701">
        <v>0.6</v>
      </c>
    </row>
    <row r="2778" spans="1:21" ht="14.4" customHeight="1" x14ac:dyDescent="0.3">
      <c r="A2778" s="661">
        <v>32</v>
      </c>
      <c r="B2778" s="662" t="s">
        <v>592</v>
      </c>
      <c r="C2778" s="662" t="s">
        <v>5111</v>
      </c>
      <c r="D2778" s="743" t="s">
        <v>7938</v>
      </c>
      <c r="E2778" s="744" t="s">
        <v>5129</v>
      </c>
      <c r="F2778" s="662" t="s">
        <v>5106</v>
      </c>
      <c r="G2778" s="662" t="s">
        <v>5870</v>
      </c>
      <c r="H2778" s="662" t="s">
        <v>593</v>
      </c>
      <c r="I2778" s="662" t="s">
        <v>4398</v>
      </c>
      <c r="J2778" s="662" t="s">
        <v>4399</v>
      </c>
      <c r="K2778" s="662" t="s">
        <v>5871</v>
      </c>
      <c r="L2778" s="663">
        <v>77.14</v>
      </c>
      <c r="M2778" s="663">
        <v>154.28</v>
      </c>
      <c r="N2778" s="662">
        <v>2</v>
      </c>
      <c r="O2778" s="745">
        <v>1.5</v>
      </c>
      <c r="P2778" s="663">
        <v>77.14</v>
      </c>
      <c r="Q2778" s="678">
        <v>0.5</v>
      </c>
      <c r="R2778" s="662">
        <v>1</v>
      </c>
      <c r="S2778" s="678">
        <v>0.5</v>
      </c>
      <c r="T2778" s="745">
        <v>1</v>
      </c>
      <c r="U2778" s="701">
        <v>0.66666666666666663</v>
      </c>
    </row>
    <row r="2779" spans="1:21" ht="14.4" customHeight="1" x14ac:dyDescent="0.3">
      <c r="A2779" s="661">
        <v>32</v>
      </c>
      <c r="B2779" s="662" t="s">
        <v>592</v>
      </c>
      <c r="C2779" s="662" t="s">
        <v>5111</v>
      </c>
      <c r="D2779" s="743" t="s">
        <v>7938</v>
      </c>
      <c r="E2779" s="744" t="s">
        <v>5129</v>
      </c>
      <c r="F2779" s="662" t="s">
        <v>5106</v>
      </c>
      <c r="G2779" s="662" t="s">
        <v>5727</v>
      </c>
      <c r="H2779" s="662" t="s">
        <v>593</v>
      </c>
      <c r="I2779" s="662" t="s">
        <v>692</v>
      </c>
      <c r="J2779" s="662" t="s">
        <v>5728</v>
      </c>
      <c r="K2779" s="662" t="s">
        <v>5729</v>
      </c>
      <c r="L2779" s="663">
        <v>40.01</v>
      </c>
      <c r="M2779" s="663">
        <v>40.01</v>
      </c>
      <c r="N2779" s="662">
        <v>1</v>
      </c>
      <c r="O2779" s="745">
        <v>0.5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32</v>
      </c>
      <c r="B2780" s="662" t="s">
        <v>592</v>
      </c>
      <c r="C2780" s="662" t="s">
        <v>5111</v>
      </c>
      <c r="D2780" s="743" t="s">
        <v>7938</v>
      </c>
      <c r="E2780" s="744" t="s">
        <v>5129</v>
      </c>
      <c r="F2780" s="662" t="s">
        <v>5106</v>
      </c>
      <c r="G2780" s="662" t="s">
        <v>5727</v>
      </c>
      <c r="H2780" s="662" t="s">
        <v>593</v>
      </c>
      <c r="I2780" s="662" t="s">
        <v>692</v>
      </c>
      <c r="J2780" s="662" t="s">
        <v>5728</v>
      </c>
      <c r="K2780" s="662" t="s">
        <v>5729</v>
      </c>
      <c r="L2780" s="663">
        <v>44.59</v>
      </c>
      <c r="M2780" s="663">
        <v>133.77000000000001</v>
      </c>
      <c r="N2780" s="662">
        <v>3</v>
      </c>
      <c r="O2780" s="745">
        <v>2.5</v>
      </c>
      <c r="P2780" s="663">
        <v>89.18</v>
      </c>
      <c r="Q2780" s="678">
        <v>0.66666666666666663</v>
      </c>
      <c r="R2780" s="662">
        <v>2</v>
      </c>
      <c r="S2780" s="678">
        <v>0.66666666666666663</v>
      </c>
      <c r="T2780" s="745">
        <v>2</v>
      </c>
      <c r="U2780" s="701">
        <v>0.8</v>
      </c>
    </row>
    <row r="2781" spans="1:21" ht="14.4" customHeight="1" x14ac:dyDescent="0.3">
      <c r="A2781" s="661">
        <v>32</v>
      </c>
      <c r="B2781" s="662" t="s">
        <v>592</v>
      </c>
      <c r="C2781" s="662" t="s">
        <v>5111</v>
      </c>
      <c r="D2781" s="743" t="s">
        <v>7938</v>
      </c>
      <c r="E2781" s="744" t="s">
        <v>5129</v>
      </c>
      <c r="F2781" s="662" t="s">
        <v>5106</v>
      </c>
      <c r="G2781" s="662" t="s">
        <v>5394</v>
      </c>
      <c r="H2781" s="662" t="s">
        <v>593</v>
      </c>
      <c r="I2781" s="662" t="s">
        <v>5650</v>
      </c>
      <c r="J2781" s="662" t="s">
        <v>5396</v>
      </c>
      <c r="K2781" s="662" t="s">
        <v>2452</v>
      </c>
      <c r="L2781" s="663">
        <v>0</v>
      </c>
      <c r="M2781" s="663">
        <v>0</v>
      </c>
      <c r="N2781" s="662">
        <v>1</v>
      </c>
      <c r="O2781" s="745">
        <v>1</v>
      </c>
      <c r="P2781" s="663"/>
      <c r="Q2781" s="678"/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32</v>
      </c>
      <c r="B2782" s="662" t="s">
        <v>592</v>
      </c>
      <c r="C2782" s="662" t="s">
        <v>5111</v>
      </c>
      <c r="D2782" s="743" t="s">
        <v>7938</v>
      </c>
      <c r="E2782" s="744" t="s">
        <v>5129</v>
      </c>
      <c r="F2782" s="662" t="s">
        <v>5106</v>
      </c>
      <c r="G2782" s="662" t="s">
        <v>5394</v>
      </c>
      <c r="H2782" s="662" t="s">
        <v>593</v>
      </c>
      <c r="I2782" s="662" t="s">
        <v>3585</v>
      </c>
      <c r="J2782" s="662" t="s">
        <v>1178</v>
      </c>
      <c r="K2782" s="662" t="s">
        <v>3586</v>
      </c>
      <c r="L2782" s="663">
        <v>52.75</v>
      </c>
      <c r="M2782" s="663">
        <v>580.25</v>
      </c>
      <c r="N2782" s="662">
        <v>11</v>
      </c>
      <c r="O2782" s="745">
        <v>7.5</v>
      </c>
      <c r="P2782" s="663">
        <v>105.5</v>
      </c>
      <c r="Q2782" s="678">
        <v>0.18181818181818182</v>
      </c>
      <c r="R2782" s="662">
        <v>2</v>
      </c>
      <c r="S2782" s="678">
        <v>0.18181818181818182</v>
      </c>
      <c r="T2782" s="745">
        <v>1.5</v>
      </c>
      <c r="U2782" s="701">
        <v>0.2</v>
      </c>
    </row>
    <row r="2783" spans="1:21" ht="14.4" customHeight="1" x14ac:dyDescent="0.3">
      <c r="A2783" s="661">
        <v>32</v>
      </c>
      <c r="B2783" s="662" t="s">
        <v>592</v>
      </c>
      <c r="C2783" s="662" t="s">
        <v>5111</v>
      </c>
      <c r="D2783" s="743" t="s">
        <v>7938</v>
      </c>
      <c r="E2783" s="744" t="s">
        <v>5129</v>
      </c>
      <c r="F2783" s="662" t="s">
        <v>5106</v>
      </c>
      <c r="G2783" s="662" t="s">
        <v>5394</v>
      </c>
      <c r="H2783" s="662" t="s">
        <v>593</v>
      </c>
      <c r="I2783" s="662" t="s">
        <v>6782</v>
      </c>
      <c r="J2783" s="662" t="s">
        <v>5396</v>
      </c>
      <c r="K2783" s="662" t="s">
        <v>6783</v>
      </c>
      <c r="L2783" s="663">
        <v>0</v>
      </c>
      <c r="M2783" s="663">
        <v>0</v>
      </c>
      <c r="N2783" s="662">
        <v>1</v>
      </c>
      <c r="O2783" s="745">
        <v>1</v>
      </c>
      <c r="P2783" s="663"/>
      <c r="Q2783" s="678"/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32</v>
      </c>
      <c r="B2784" s="662" t="s">
        <v>592</v>
      </c>
      <c r="C2784" s="662" t="s">
        <v>5111</v>
      </c>
      <c r="D2784" s="743" t="s">
        <v>7938</v>
      </c>
      <c r="E2784" s="744" t="s">
        <v>5129</v>
      </c>
      <c r="F2784" s="662" t="s">
        <v>5106</v>
      </c>
      <c r="G2784" s="662" t="s">
        <v>5394</v>
      </c>
      <c r="H2784" s="662" t="s">
        <v>593</v>
      </c>
      <c r="I2784" s="662" t="s">
        <v>5395</v>
      </c>
      <c r="J2784" s="662" t="s">
        <v>5396</v>
      </c>
      <c r="K2784" s="662" t="s">
        <v>5397</v>
      </c>
      <c r="L2784" s="663">
        <v>0</v>
      </c>
      <c r="M2784" s="663">
        <v>0</v>
      </c>
      <c r="N2784" s="662">
        <v>7</v>
      </c>
      <c r="O2784" s="745">
        <v>3</v>
      </c>
      <c r="P2784" s="663">
        <v>0</v>
      </c>
      <c r="Q2784" s="678"/>
      <c r="R2784" s="662">
        <v>4</v>
      </c>
      <c r="S2784" s="678">
        <v>0.5714285714285714</v>
      </c>
      <c r="T2784" s="745">
        <v>2</v>
      </c>
      <c r="U2784" s="701">
        <v>0.66666666666666663</v>
      </c>
    </row>
    <row r="2785" spans="1:21" ht="14.4" customHeight="1" x14ac:dyDescent="0.3">
      <c r="A2785" s="661">
        <v>32</v>
      </c>
      <c r="B2785" s="662" t="s">
        <v>592</v>
      </c>
      <c r="C2785" s="662" t="s">
        <v>5111</v>
      </c>
      <c r="D2785" s="743" t="s">
        <v>7938</v>
      </c>
      <c r="E2785" s="744" t="s">
        <v>5129</v>
      </c>
      <c r="F2785" s="662" t="s">
        <v>5106</v>
      </c>
      <c r="G2785" s="662" t="s">
        <v>5394</v>
      </c>
      <c r="H2785" s="662" t="s">
        <v>593</v>
      </c>
      <c r="I2785" s="662" t="s">
        <v>5395</v>
      </c>
      <c r="J2785" s="662" t="s">
        <v>5396</v>
      </c>
      <c r="K2785" s="662" t="s">
        <v>5397</v>
      </c>
      <c r="L2785" s="663">
        <v>29.54</v>
      </c>
      <c r="M2785" s="663">
        <v>354.47999999999996</v>
      </c>
      <c r="N2785" s="662">
        <v>12</v>
      </c>
      <c r="O2785" s="745">
        <v>4</v>
      </c>
      <c r="P2785" s="663">
        <v>88.62</v>
      </c>
      <c r="Q2785" s="678">
        <v>0.25000000000000006</v>
      </c>
      <c r="R2785" s="662">
        <v>3</v>
      </c>
      <c r="S2785" s="678">
        <v>0.25</v>
      </c>
      <c r="T2785" s="745">
        <v>1</v>
      </c>
      <c r="U2785" s="701">
        <v>0.25</v>
      </c>
    </row>
    <row r="2786" spans="1:21" ht="14.4" customHeight="1" x14ac:dyDescent="0.3">
      <c r="A2786" s="661">
        <v>32</v>
      </c>
      <c r="B2786" s="662" t="s">
        <v>592</v>
      </c>
      <c r="C2786" s="662" t="s">
        <v>5111</v>
      </c>
      <c r="D2786" s="743" t="s">
        <v>7938</v>
      </c>
      <c r="E2786" s="744" t="s">
        <v>5129</v>
      </c>
      <c r="F2786" s="662" t="s">
        <v>5106</v>
      </c>
      <c r="G2786" s="662" t="s">
        <v>5394</v>
      </c>
      <c r="H2786" s="662" t="s">
        <v>593</v>
      </c>
      <c r="I2786" s="662" t="s">
        <v>6620</v>
      </c>
      <c r="J2786" s="662" t="s">
        <v>5754</v>
      </c>
      <c r="K2786" s="662" t="s">
        <v>6621</v>
      </c>
      <c r="L2786" s="663">
        <v>52.75</v>
      </c>
      <c r="M2786" s="663">
        <v>52.75</v>
      </c>
      <c r="N2786" s="662">
        <v>1</v>
      </c>
      <c r="O2786" s="745">
        <v>0.5</v>
      </c>
      <c r="P2786" s="663">
        <v>52.75</v>
      </c>
      <c r="Q2786" s="678">
        <v>1</v>
      </c>
      <c r="R2786" s="662">
        <v>1</v>
      </c>
      <c r="S2786" s="678">
        <v>1</v>
      </c>
      <c r="T2786" s="745">
        <v>0.5</v>
      </c>
      <c r="U2786" s="701">
        <v>1</v>
      </c>
    </row>
    <row r="2787" spans="1:21" ht="14.4" customHeight="1" x14ac:dyDescent="0.3">
      <c r="A2787" s="661">
        <v>32</v>
      </c>
      <c r="B2787" s="662" t="s">
        <v>592</v>
      </c>
      <c r="C2787" s="662" t="s">
        <v>5111</v>
      </c>
      <c r="D2787" s="743" t="s">
        <v>7938</v>
      </c>
      <c r="E2787" s="744" t="s">
        <v>5129</v>
      </c>
      <c r="F2787" s="662" t="s">
        <v>5106</v>
      </c>
      <c r="G2787" s="662" t="s">
        <v>5437</v>
      </c>
      <c r="H2787" s="662" t="s">
        <v>593</v>
      </c>
      <c r="I2787" s="662" t="s">
        <v>1456</v>
      </c>
      <c r="J2787" s="662" t="s">
        <v>1457</v>
      </c>
      <c r="K2787" s="662" t="s">
        <v>6255</v>
      </c>
      <c r="L2787" s="663">
        <v>111.07</v>
      </c>
      <c r="M2787" s="663">
        <v>444.28</v>
      </c>
      <c r="N2787" s="662">
        <v>4</v>
      </c>
      <c r="O2787" s="745">
        <v>1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32</v>
      </c>
      <c r="B2788" s="662" t="s">
        <v>592</v>
      </c>
      <c r="C2788" s="662" t="s">
        <v>5111</v>
      </c>
      <c r="D2788" s="743" t="s">
        <v>7938</v>
      </c>
      <c r="E2788" s="744" t="s">
        <v>5129</v>
      </c>
      <c r="F2788" s="662" t="s">
        <v>5106</v>
      </c>
      <c r="G2788" s="662" t="s">
        <v>6784</v>
      </c>
      <c r="H2788" s="662" t="s">
        <v>593</v>
      </c>
      <c r="I2788" s="662" t="s">
        <v>6785</v>
      </c>
      <c r="J2788" s="662" t="s">
        <v>6786</v>
      </c>
      <c r="K2788" s="662" t="s">
        <v>6787</v>
      </c>
      <c r="L2788" s="663">
        <v>0</v>
      </c>
      <c r="M2788" s="663">
        <v>0</v>
      </c>
      <c r="N2788" s="662">
        <v>4</v>
      </c>
      <c r="O2788" s="745">
        <v>1</v>
      </c>
      <c r="P2788" s="663"/>
      <c r="Q2788" s="678"/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32</v>
      </c>
      <c r="B2789" s="662" t="s">
        <v>592</v>
      </c>
      <c r="C2789" s="662" t="s">
        <v>5111</v>
      </c>
      <c r="D2789" s="743" t="s">
        <v>7938</v>
      </c>
      <c r="E2789" s="744" t="s">
        <v>5129</v>
      </c>
      <c r="F2789" s="662" t="s">
        <v>5106</v>
      </c>
      <c r="G2789" s="662" t="s">
        <v>5756</v>
      </c>
      <c r="H2789" s="662" t="s">
        <v>593</v>
      </c>
      <c r="I2789" s="662" t="s">
        <v>3923</v>
      </c>
      <c r="J2789" s="662" t="s">
        <v>5757</v>
      </c>
      <c r="K2789" s="662" t="s">
        <v>5758</v>
      </c>
      <c r="L2789" s="663">
        <v>5927.29</v>
      </c>
      <c r="M2789" s="663">
        <v>17781.87</v>
      </c>
      <c r="N2789" s="662">
        <v>3</v>
      </c>
      <c r="O2789" s="745">
        <v>1</v>
      </c>
      <c r="P2789" s="663">
        <v>17781.87</v>
      </c>
      <c r="Q2789" s="678">
        <v>1</v>
      </c>
      <c r="R2789" s="662">
        <v>3</v>
      </c>
      <c r="S2789" s="678">
        <v>1</v>
      </c>
      <c r="T2789" s="745">
        <v>1</v>
      </c>
      <c r="U2789" s="701">
        <v>1</v>
      </c>
    </row>
    <row r="2790" spans="1:21" ht="14.4" customHeight="1" x14ac:dyDescent="0.3">
      <c r="A2790" s="661">
        <v>32</v>
      </c>
      <c r="B2790" s="662" t="s">
        <v>592</v>
      </c>
      <c r="C2790" s="662" t="s">
        <v>5111</v>
      </c>
      <c r="D2790" s="743" t="s">
        <v>7938</v>
      </c>
      <c r="E2790" s="744" t="s">
        <v>5129</v>
      </c>
      <c r="F2790" s="662" t="s">
        <v>5106</v>
      </c>
      <c r="G2790" s="662" t="s">
        <v>5756</v>
      </c>
      <c r="H2790" s="662" t="s">
        <v>593</v>
      </c>
      <c r="I2790" s="662" t="s">
        <v>6141</v>
      </c>
      <c r="J2790" s="662" t="s">
        <v>5757</v>
      </c>
      <c r="K2790" s="662" t="s">
        <v>5758</v>
      </c>
      <c r="L2790" s="663">
        <v>5927.29</v>
      </c>
      <c r="M2790" s="663">
        <v>5927.29</v>
      </c>
      <c r="N2790" s="662">
        <v>1</v>
      </c>
      <c r="O2790" s="745">
        <v>0.5</v>
      </c>
      <c r="P2790" s="663">
        <v>5927.29</v>
      </c>
      <c r="Q2790" s="678">
        <v>1</v>
      </c>
      <c r="R2790" s="662">
        <v>1</v>
      </c>
      <c r="S2790" s="678">
        <v>1</v>
      </c>
      <c r="T2790" s="745">
        <v>0.5</v>
      </c>
      <c r="U2790" s="701">
        <v>1</v>
      </c>
    </row>
    <row r="2791" spans="1:21" ht="14.4" customHeight="1" x14ac:dyDescent="0.3">
      <c r="A2791" s="661">
        <v>32</v>
      </c>
      <c r="B2791" s="662" t="s">
        <v>592</v>
      </c>
      <c r="C2791" s="662" t="s">
        <v>5111</v>
      </c>
      <c r="D2791" s="743" t="s">
        <v>7938</v>
      </c>
      <c r="E2791" s="744" t="s">
        <v>5129</v>
      </c>
      <c r="F2791" s="662" t="s">
        <v>5106</v>
      </c>
      <c r="G2791" s="662" t="s">
        <v>5269</v>
      </c>
      <c r="H2791" s="662" t="s">
        <v>593</v>
      </c>
      <c r="I2791" s="662" t="s">
        <v>970</v>
      </c>
      <c r="J2791" s="662" t="s">
        <v>5270</v>
      </c>
      <c r="K2791" s="662" t="s">
        <v>5271</v>
      </c>
      <c r="L2791" s="663">
        <v>88.76</v>
      </c>
      <c r="M2791" s="663">
        <v>6568.2400000000016</v>
      </c>
      <c r="N2791" s="662">
        <v>74</v>
      </c>
      <c r="O2791" s="745">
        <v>30.5</v>
      </c>
      <c r="P2791" s="663">
        <v>3372.880000000001</v>
      </c>
      <c r="Q2791" s="678">
        <v>0.5135135135135136</v>
      </c>
      <c r="R2791" s="662">
        <v>38</v>
      </c>
      <c r="S2791" s="678">
        <v>0.51351351351351349</v>
      </c>
      <c r="T2791" s="745">
        <v>18.5</v>
      </c>
      <c r="U2791" s="701">
        <v>0.60655737704918034</v>
      </c>
    </row>
    <row r="2792" spans="1:21" ht="14.4" customHeight="1" x14ac:dyDescent="0.3">
      <c r="A2792" s="661">
        <v>32</v>
      </c>
      <c r="B2792" s="662" t="s">
        <v>592</v>
      </c>
      <c r="C2792" s="662" t="s">
        <v>5111</v>
      </c>
      <c r="D2792" s="743" t="s">
        <v>7938</v>
      </c>
      <c r="E2792" s="744" t="s">
        <v>5129</v>
      </c>
      <c r="F2792" s="662" t="s">
        <v>5106</v>
      </c>
      <c r="G2792" s="662" t="s">
        <v>5398</v>
      </c>
      <c r="H2792" s="662" t="s">
        <v>593</v>
      </c>
      <c r="I2792" s="662" t="s">
        <v>774</v>
      </c>
      <c r="J2792" s="662" t="s">
        <v>775</v>
      </c>
      <c r="K2792" s="662" t="s">
        <v>5399</v>
      </c>
      <c r="L2792" s="663">
        <v>733.55</v>
      </c>
      <c r="M2792" s="663">
        <v>2200.6499999999996</v>
      </c>
      <c r="N2792" s="662">
        <v>3</v>
      </c>
      <c r="O2792" s="745">
        <v>2.5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32</v>
      </c>
      <c r="B2793" s="662" t="s">
        <v>592</v>
      </c>
      <c r="C2793" s="662" t="s">
        <v>5111</v>
      </c>
      <c r="D2793" s="743" t="s">
        <v>7938</v>
      </c>
      <c r="E2793" s="744" t="s">
        <v>5129</v>
      </c>
      <c r="F2793" s="662" t="s">
        <v>5106</v>
      </c>
      <c r="G2793" s="662" t="s">
        <v>5398</v>
      </c>
      <c r="H2793" s="662" t="s">
        <v>593</v>
      </c>
      <c r="I2793" s="662" t="s">
        <v>5543</v>
      </c>
      <c r="J2793" s="662" t="s">
        <v>775</v>
      </c>
      <c r="K2793" s="662" t="s">
        <v>5544</v>
      </c>
      <c r="L2793" s="663">
        <v>0</v>
      </c>
      <c r="M2793" s="663">
        <v>0</v>
      </c>
      <c r="N2793" s="662">
        <v>1</v>
      </c>
      <c r="O2793" s="745">
        <v>0.5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32</v>
      </c>
      <c r="B2794" s="662" t="s">
        <v>592</v>
      </c>
      <c r="C2794" s="662" t="s">
        <v>5111</v>
      </c>
      <c r="D2794" s="743" t="s">
        <v>7938</v>
      </c>
      <c r="E2794" s="744" t="s">
        <v>5129</v>
      </c>
      <c r="F2794" s="662" t="s">
        <v>5106</v>
      </c>
      <c r="G2794" s="662" t="s">
        <v>5361</v>
      </c>
      <c r="H2794" s="662" t="s">
        <v>593</v>
      </c>
      <c r="I2794" s="662" t="s">
        <v>6788</v>
      </c>
      <c r="J2794" s="662" t="s">
        <v>6789</v>
      </c>
      <c r="K2794" s="662" t="s">
        <v>6790</v>
      </c>
      <c r="L2794" s="663">
        <v>400.91</v>
      </c>
      <c r="M2794" s="663">
        <v>400.91</v>
      </c>
      <c r="N2794" s="662">
        <v>1</v>
      </c>
      <c r="O2794" s="745">
        <v>0.5</v>
      </c>
      <c r="P2794" s="663"/>
      <c r="Q2794" s="678">
        <v>0</v>
      </c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32</v>
      </c>
      <c r="B2795" s="662" t="s">
        <v>592</v>
      </c>
      <c r="C2795" s="662" t="s">
        <v>5111</v>
      </c>
      <c r="D2795" s="743" t="s">
        <v>7938</v>
      </c>
      <c r="E2795" s="744" t="s">
        <v>5129</v>
      </c>
      <c r="F2795" s="662" t="s">
        <v>5106</v>
      </c>
      <c r="G2795" s="662" t="s">
        <v>5439</v>
      </c>
      <c r="H2795" s="662" t="s">
        <v>2438</v>
      </c>
      <c r="I2795" s="662" t="s">
        <v>2629</v>
      </c>
      <c r="J2795" s="662" t="s">
        <v>2504</v>
      </c>
      <c r="K2795" s="662" t="s">
        <v>2630</v>
      </c>
      <c r="L2795" s="663">
        <v>0</v>
      </c>
      <c r="M2795" s="663">
        <v>0</v>
      </c>
      <c r="N2795" s="662">
        <v>5</v>
      </c>
      <c r="O2795" s="745">
        <v>4</v>
      </c>
      <c r="P2795" s="663">
        <v>0</v>
      </c>
      <c r="Q2795" s="678"/>
      <c r="R2795" s="662">
        <v>3</v>
      </c>
      <c r="S2795" s="678">
        <v>0.6</v>
      </c>
      <c r="T2795" s="745">
        <v>2.5</v>
      </c>
      <c r="U2795" s="701">
        <v>0.625</v>
      </c>
    </row>
    <row r="2796" spans="1:21" ht="14.4" customHeight="1" x14ac:dyDescent="0.3">
      <c r="A2796" s="661">
        <v>32</v>
      </c>
      <c r="B2796" s="662" t="s">
        <v>592</v>
      </c>
      <c r="C2796" s="662" t="s">
        <v>5111</v>
      </c>
      <c r="D2796" s="743" t="s">
        <v>7938</v>
      </c>
      <c r="E2796" s="744" t="s">
        <v>5129</v>
      </c>
      <c r="F2796" s="662" t="s">
        <v>5106</v>
      </c>
      <c r="G2796" s="662" t="s">
        <v>5439</v>
      </c>
      <c r="H2796" s="662" t="s">
        <v>2438</v>
      </c>
      <c r="I2796" s="662" t="s">
        <v>2503</v>
      </c>
      <c r="J2796" s="662" t="s">
        <v>2504</v>
      </c>
      <c r="K2796" s="662" t="s">
        <v>2505</v>
      </c>
      <c r="L2796" s="663">
        <v>0</v>
      </c>
      <c r="M2796" s="663">
        <v>0</v>
      </c>
      <c r="N2796" s="662">
        <v>7</v>
      </c>
      <c r="O2796" s="745">
        <v>5</v>
      </c>
      <c r="P2796" s="663">
        <v>0</v>
      </c>
      <c r="Q2796" s="678"/>
      <c r="R2796" s="662">
        <v>5</v>
      </c>
      <c r="S2796" s="678">
        <v>0.7142857142857143</v>
      </c>
      <c r="T2796" s="745">
        <v>3.5</v>
      </c>
      <c r="U2796" s="701">
        <v>0.7</v>
      </c>
    </row>
    <row r="2797" spans="1:21" ht="14.4" customHeight="1" x14ac:dyDescent="0.3">
      <c r="A2797" s="661">
        <v>32</v>
      </c>
      <c r="B2797" s="662" t="s">
        <v>592</v>
      </c>
      <c r="C2797" s="662" t="s">
        <v>5111</v>
      </c>
      <c r="D2797" s="743" t="s">
        <v>7938</v>
      </c>
      <c r="E2797" s="744" t="s">
        <v>5129</v>
      </c>
      <c r="F2797" s="662" t="s">
        <v>5106</v>
      </c>
      <c r="G2797" s="662" t="s">
        <v>5272</v>
      </c>
      <c r="H2797" s="662" t="s">
        <v>593</v>
      </c>
      <c r="I2797" s="662" t="s">
        <v>1095</v>
      </c>
      <c r="J2797" s="662" t="s">
        <v>1349</v>
      </c>
      <c r="K2797" s="662" t="s">
        <v>5545</v>
      </c>
      <c r="L2797" s="663">
        <v>0</v>
      </c>
      <c r="M2797" s="663">
        <v>0</v>
      </c>
      <c r="N2797" s="662">
        <v>2</v>
      </c>
      <c r="O2797" s="745">
        <v>1.5</v>
      </c>
      <c r="P2797" s="663">
        <v>0</v>
      </c>
      <c r="Q2797" s="678"/>
      <c r="R2797" s="662">
        <v>2</v>
      </c>
      <c r="S2797" s="678">
        <v>1</v>
      </c>
      <c r="T2797" s="745">
        <v>1.5</v>
      </c>
      <c r="U2797" s="701">
        <v>1</v>
      </c>
    </row>
    <row r="2798" spans="1:21" ht="14.4" customHeight="1" x14ac:dyDescent="0.3">
      <c r="A2798" s="661">
        <v>32</v>
      </c>
      <c r="B2798" s="662" t="s">
        <v>592</v>
      </c>
      <c r="C2798" s="662" t="s">
        <v>5111</v>
      </c>
      <c r="D2798" s="743" t="s">
        <v>7938</v>
      </c>
      <c r="E2798" s="744" t="s">
        <v>5129</v>
      </c>
      <c r="F2798" s="662" t="s">
        <v>5106</v>
      </c>
      <c r="G2798" s="662" t="s">
        <v>5272</v>
      </c>
      <c r="H2798" s="662" t="s">
        <v>593</v>
      </c>
      <c r="I2798" s="662" t="s">
        <v>5273</v>
      </c>
      <c r="J2798" s="662" t="s">
        <v>5274</v>
      </c>
      <c r="K2798" s="662" t="s">
        <v>5275</v>
      </c>
      <c r="L2798" s="663">
        <v>0</v>
      </c>
      <c r="M2798" s="663">
        <v>0</v>
      </c>
      <c r="N2798" s="662">
        <v>1</v>
      </c>
      <c r="O2798" s="745">
        <v>1</v>
      </c>
      <c r="P2798" s="663"/>
      <c r="Q2798" s="678"/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32</v>
      </c>
      <c r="B2799" s="662" t="s">
        <v>592</v>
      </c>
      <c r="C2799" s="662" t="s">
        <v>5111</v>
      </c>
      <c r="D2799" s="743" t="s">
        <v>7938</v>
      </c>
      <c r="E2799" s="744" t="s">
        <v>5129</v>
      </c>
      <c r="F2799" s="662" t="s">
        <v>5106</v>
      </c>
      <c r="G2799" s="662" t="s">
        <v>5618</v>
      </c>
      <c r="H2799" s="662" t="s">
        <v>593</v>
      </c>
      <c r="I2799" s="662" t="s">
        <v>6791</v>
      </c>
      <c r="J2799" s="662" t="s">
        <v>967</v>
      </c>
      <c r="K2799" s="662" t="s">
        <v>6792</v>
      </c>
      <c r="L2799" s="663">
        <v>0</v>
      </c>
      <c r="M2799" s="663">
        <v>0</v>
      </c>
      <c r="N2799" s="662">
        <v>1</v>
      </c>
      <c r="O2799" s="745">
        <v>0.5</v>
      </c>
      <c r="P2799" s="663">
        <v>0</v>
      </c>
      <c r="Q2799" s="678"/>
      <c r="R2799" s="662">
        <v>1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32</v>
      </c>
      <c r="B2800" s="662" t="s">
        <v>592</v>
      </c>
      <c r="C2800" s="662" t="s">
        <v>5111</v>
      </c>
      <c r="D2800" s="743" t="s">
        <v>7938</v>
      </c>
      <c r="E2800" s="744" t="s">
        <v>5129</v>
      </c>
      <c r="F2800" s="662" t="s">
        <v>5106</v>
      </c>
      <c r="G2800" s="662" t="s">
        <v>5618</v>
      </c>
      <c r="H2800" s="662" t="s">
        <v>593</v>
      </c>
      <c r="I2800" s="662" t="s">
        <v>6793</v>
      </c>
      <c r="J2800" s="662" t="s">
        <v>967</v>
      </c>
      <c r="K2800" s="662" t="s">
        <v>5585</v>
      </c>
      <c r="L2800" s="663">
        <v>0</v>
      </c>
      <c r="M2800" s="663">
        <v>0</v>
      </c>
      <c r="N2800" s="662">
        <v>1</v>
      </c>
      <c r="O2800" s="745">
        <v>0.5</v>
      </c>
      <c r="P2800" s="663">
        <v>0</v>
      </c>
      <c r="Q2800" s="678"/>
      <c r="R2800" s="662">
        <v>1</v>
      </c>
      <c r="S2800" s="678">
        <v>1</v>
      </c>
      <c r="T2800" s="745">
        <v>0.5</v>
      </c>
      <c r="U2800" s="701">
        <v>1</v>
      </c>
    </row>
    <row r="2801" spans="1:21" ht="14.4" customHeight="1" x14ac:dyDescent="0.3">
      <c r="A2801" s="661">
        <v>32</v>
      </c>
      <c r="B2801" s="662" t="s">
        <v>592</v>
      </c>
      <c r="C2801" s="662" t="s">
        <v>5111</v>
      </c>
      <c r="D2801" s="743" t="s">
        <v>7938</v>
      </c>
      <c r="E2801" s="744" t="s">
        <v>5129</v>
      </c>
      <c r="F2801" s="662" t="s">
        <v>5106</v>
      </c>
      <c r="G2801" s="662" t="s">
        <v>5546</v>
      </c>
      <c r="H2801" s="662" t="s">
        <v>593</v>
      </c>
      <c r="I2801" s="662" t="s">
        <v>6794</v>
      </c>
      <c r="J2801" s="662" t="s">
        <v>6795</v>
      </c>
      <c r="K2801" s="662" t="s">
        <v>4223</v>
      </c>
      <c r="L2801" s="663">
        <v>585.46</v>
      </c>
      <c r="M2801" s="663">
        <v>585.46</v>
      </c>
      <c r="N2801" s="662">
        <v>1</v>
      </c>
      <c r="O2801" s="745">
        <v>0.5</v>
      </c>
      <c r="P2801" s="663">
        <v>585.46</v>
      </c>
      <c r="Q2801" s="678">
        <v>1</v>
      </c>
      <c r="R2801" s="662">
        <v>1</v>
      </c>
      <c r="S2801" s="678">
        <v>1</v>
      </c>
      <c r="T2801" s="745">
        <v>0.5</v>
      </c>
      <c r="U2801" s="701">
        <v>1</v>
      </c>
    </row>
    <row r="2802" spans="1:21" ht="14.4" customHeight="1" x14ac:dyDescent="0.3">
      <c r="A2802" s="661">
        <v>32</v>
      </c>
      <c r="B2802" s="662" t="s">
        <v>592</v>
      </c>
      <c r="C2802" s="662" t="s">
        <v>5111</v>
      </c>
      <c r="D2802" s="743" t="s">
        <v>7938</v>
      </c>
      <c r="E2802" s="744" t="s">
        <v>5129</v>
      </c>
      <c r="F2802" s="662" t="s">
        <v>5106</v>
      </c>
      <c r="G2802" s="662" t="s">
        <v>5276</v>
      </c>
      <c r="H2802" s="662" t="s">
        <v>2438</v>
      </c>
      <c r="I2802" s="662" t="s">
        <v>2691</v>
      </c>
      <c r="J2802" s="662" t="s">
        <v>2692</v>
      </c>
      <c r="K2802" s="662" t="s">
        <v>2591</v>
      </c>
      <c r="L2802" s="663">
        <v>207.45</v>
      </c>
      <c r="M2802" s="663">
        <v>414.9</v>
      </c>
      <c r="N2802" s="662">
        <v>2</v>
      </c>
      <c r="O2802" s="745">
        <v>1.5</v>
      </c>
      <c r="P2802" s="663">
        <v>414.9</v>
      </c>
      <c r="Q2802" s="678">
        <v>1</v>
      </c>
      <c r="R2802" s="662">
        <v>2</v>
      </c>
      <c r="S2802" s="678">
        <v>1</v>
      </c>
      <c r="T2802" s="745">
        <v>1.5</v>
      </c>
      <c r="U2802" s="701">
        <v>1</v>
      </c>
    </row>
    <row r="2803" spans="1:21" ht="14.4" customHeight="1" x14ac:dyDescent="0.3">
      <c r="A2803" s="661">
        <v>32</v>
      </c>
      <c r="B2803" s="662" t="s">
        <v>592</v>
      </c>
      <c r="C2803" s="662" t="s">
        <v>5111</v>
      </c>
      <c r="D2803" s="743" t="s">
        <v>7938</v>
      </c>
      <c r="E2803" s="744" t="s">
        <v>5129</v>
      </c>
      <c r="F2803" s="662" t="s">
        <v>5106</v>
      </c>
      <c r="G2803" s="662" t="s">
        <v>6796</v>
      </c>
      <c r="H2803" s="662" t="s">
        <v>593</v>
      </c>
      <c r="I2803" s="662" t="s">
        <v>1864</v>
      </c>
      <c r="J2803" s="662" t="s">
        <v>1865</v>
      </c>
      <c r="K2803" s="662" t="s">
        <v>1866</v>
      </c>
      <c r="L2803" s="663">
        <v>0</v>
      </c>
      <c r="M2803" s="663">
        <v>0</v>
      </c>
      <c r="N2803" s="662">
        <v>1</v>
      </c>
      <c r="O2803" s="745">
        <v>0.5</v>
      </c>
      <c r="P2803" s="663">
        <v>0</v>
      </c>
      <c r="Q2803" s="678"/>
      <c r="R2803" s="662">
        <v>1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32</v>
      </c>
      <c r="B2804" s="662" t="s">
        <v>592</v>
      </c>
      <c r="C2804" s="662" t="s">
        <v>5111</v>
      </c>
      <c r="D2804" s="743" t="s">
        <v>7938</v>
      </c>
      <c r="E2804" s="744" t="s">
        <v>5129</v>
      </c>
      <c r="F2804" s="662" t="s">
        <v>5106</v>
      </c>
      <c r="G2804" s="662" t="s">
        <v>6796</v>
      </c>
      <c r="H2804" s="662" t="s">
        <v>593</v>
      </c>
      <c r="I2804" s="662" t="s">
        <v>6797</v>
      </c>
      <c r="J2804" s="662" t="s">
        <v>1865</v>
      </c>
      <c r="K2804" s="662" t="s">
        <v>6798</v>
      </c>
      <c r="L2804" s="663">
        <v>0</v>
      </c>
      <c r="M2804" s="663">
        <v>0</v>
      </c>
      <c r="N2804" s="662">
        <v>1</v>
      </c>
      <c r="O2804" s="745">
        <v>0.5</v>
      </c>
      <c r="P2804" s="663">
        <v>0</v>
      </c>
      <c r="Q2804" s="678"/>
      <c r="R2804" s="662">
        <v>1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32</v>
      </c>
      <c r="B2805" s="662" t="s">
        <v>592</v>
      </c>
      <c r="C2805" s="662" t="s">
        <v>5111</v>
      </c>
      <c r="D2805" s="743" t="s">
        <v>7938</v>
      </c>
      <c r="E2805" s="744" t="s">
        <v>5129</v>
      </c>
      <c r="F2805" s="662" t="s">
        <v>5106</v>
      </c>
      <c r="G2805" s="662" t="s">
        <v>5759</v>
      </c>
      <c r="H2805" s="662" t="s">
        <v>2438</v>
      </c>
      <c r="I2805" s="662" t="s">
        <v>2702</v>
      </c>
      <c r="J2805" s="662" t="s">
        <v>4870</v>
      </c>
      <c r="K2805" s="662" t="s">
        <v>4871</v>
      </c>
      <c r="L2805" s="663">
        <v>59.27</v>
      </c>
      <c r="M2805" s="663">
        <v>59.27</v>
      </c>
      <c r="N2805" s="662">
        <v>1</v>
      </c>
      <c r="O2805" s="745">
        <v>1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32</v>
      </c>
      <c r="B2806" s="662" t="s">
        <v>592</v>
      </c>
      <c r="C2806" s="662" t="s">
        <v>5111</v>
      </c>
      <c r="D2806" s="743" t="s">
        <v>7938</v>
      </c>
      <c r="E2806" s="744" t="s">
        <v>5129</v>
      </c>
      <c r="F2806" s="662" t="s">
        <v>5106</v>
      </c>
      <c r="G2806" s="662" t="s">
        <v>5168</v>
      </c>
      <c r="H2806" s="662" t="s">
        <v>593</v>
      </c>
      <c r="I2806" s="662" t="s">
        <v>814</v>
      </c>
      <c r="J2806" s="662" t="s">
        <v>5170</v>
      </c>
      <c r="K2806" s="662" t="s">
        <v>5446</v>
      </c>
      <c r="L2806" s="663">
        <v>0</v>
      </c>
      <c r="M2806" s="663">
        <v>0</v>
      </c>
      <c r="N2806" s="662">
        <v>3</v>
      </c>
      <c r="O2806" s="745">
        <v>2</v>
      </c>
      <c r="P2806" s="663"/>
      <c r="Q2806" s="678"/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32</v>
      </c>
      <c r="B2807" s="662" t="s">
        <v>592</v>
      </c>
      <c r="C2807" s="662" t="s">
        <v>5111</v>
      </c>
      <c r="D2807" s="743" t="s">
        <v>7938</v>
      </c>
      <c r="E2807" s="744" t="s">
        <v>5129</v>
      </c>
      <c r="F2807" s="662" t="s">
        <v>5106</v>
      </c>
      <c r="G2807" s="662" t="s">
        <v>5279</v>
      </c>
      <c r="H2807" s="662" t="s">
        <v>593</v>
      </c>
      <c r="I2807" s="662" t="s">
        <v>5280</v>
      </c>
      <c r="J2807" s="662" t="s">
        <v>2371</v>
      </c>
      <c r="K2807" s="662" t="s">
        <v>2372</v>
      </c>
      <c r="L2807" s="663">
        <v>1121.25</v>
      </c>
      <c r="M2807" s="663">
        <v>1121.25</v>
      </c>
      <c r="N2807" s="662">
        <v>1</v>
      </c>
      <c r="O2807" s="745">
        <v>1</v>
      </c>
      <c r="P2807" s="663">
        <v>1121.25</v>
      </c>
      <c r="Q2807" s="678">
        <v>1</v>
      </c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32</v>
      </c>
      <c r="B2808" s="662" t="s">
        <v>592</v>
      </c>
      <c r="C2808" s="662" t="s">
        <v>5111</v>
      </c>
      <c r="D2808" s="743" t="s">
        <v>7938</v>
      </c>
      <c r="E2808" s="744" t="s">
        <v>5129</v>
      </c>
      <c r="F2808" s="662" t="s">
        <v>5106</v>
      </c>
      <c r="G2808" s="662" t="s">
        <v>5279</v>
      </c>
      <c r="H2808" s="662" t="s">
        <v>593</v>
      </c>
      <c r="I2808" s="662" t="s">
        <v>5280</v>
      </c>
      <c r="J2808" s="662" t="s">
        <v>2371</v>
      </c>
      <c r="K2808" s="662" t="s">
        <v>2372</v>
      </c>
      <c r="L2808" s="663">
        <v>727.03</v>
      </c>
      <c r="M2808" s="663">
        <v>727.03</v>
      </c>
      <c r="N2808" s="662">
        <v>1</v>
      </c>
      <c r="O2808" s="745">
        <v>0.5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32</v>
      </c>
      <c r="B2809" s="662" t="s">
        <v>592</v>
      </c>
      <c r="C2809" s="662" t="s">
        <v>5111</v>
      </c>
      <c r="D2809" s="743" t="s">
        <v>7938</v>
      </c>
      <c r="E2809" s="744" t="s">
        <v>5129</v>
      </c>
      <c r="F2809" s="662" t="s">
        <v>5106</v>
      </c>
      <c r="G2809" s="662" t="s">
        <v>5653</v>
      </c>
      <c r="H2809" s="662" t="s">
        <v>593</v>
      </c>
      <c r="I2809" s="662" t="s">
        <v>5654</v>
      </c>
      <c r="J2809" s="662" t="s">
        <v>1561</v>
      </c>
      <c r="K2809" s="662" t="s">
        <v>1562</v>
      </c>
      <c r="L2809" s="663">
        <v>122.73</v>
      </c>
      <c r="M2809" s="663">
        <v>122.73</v>
      </c>
      <c r="N2809" s="662">
        <v>1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32</v>
      </c>
      <c r="B2810" s="662" t="s">
        <v>592</v>
      </c>
      <c r="C2810" s="662" t="s">
        <v>5111</v>
      </c>
      <c r="D2810" s="743" t="s">
        <v>7938</v>
      </c>
      <c r="E2810" s="744" t="s">
        <v>5129</v>
      </c>
      <c r="F2810" s="662" t="s">
        <v>5106</v>
      </c>
      <c r="G2810" s="662" t="s">
        <v>6335</v>
      </c>
      <c r="H2810" s="662" t="s">
        <v>593</v>
      </c>
      <c r="I2810" s="662" t="s">
        <v>6336</v>
      </c>
      <c r="J2810" s="662" t="s">
        <v>6337</v>
      </c>
      <c r="K2810" s="662" t="s">
        <v>6338</v>
      </c>
      <c r="L2810" s="663">
        <v>2252.17</v>
      </c>
      <c r="M2810" s="663">
        <v>6756.51</v>
      </c>
      <c r="N2810" s="662">
        <v>3</v>
      </c>
      <c r="O2810" s="745">
        <v>1</v>
      </c>
      <c r="P2810" s="663">
        <v>6756.51</v>
      </c>
      <c r="Q2810" s="678">
        <v>1</v>
      </c>
      <c r="R2810" s="662">
        <v>3</v>
      </c>
      <c r="S2810" s="678">
        <v>1</v>
      </c>
      <c r="T2810" s="745">
        <v>1</v>
      </c>
      <c r="U2810" s="701">
        <v>1</v>
      </c>
    </row>
    <row r="2811" spans="1:21" ht="14.4" customHeight="1" x14ac:dyDescent="0.3">
      <c r="A2811" s="661">
        <v>32</v>
      </c>
      <c r="B2811" s="662" t="s">
        <v>592</v>
      </c>
      <c r="C2811" s="662" t="s">
        <v>5111</v>
      </c>
      <c r="D2811" s="743" t="s">
        <v>7938</v>
      </c>
      <c r="E2811" s="744" t="s">
        <v>5129</v>
      </c>
      <c r="F2811" s="662" t="s">
        <v>5106</v>
      </c>
      <c r="G2811" s="662" t="s">
        <v>6339</v>
      </c>
      <c r="H2811" s="662" t="s">
        <v>593</v>
      </c>
      <c r="I2811" s="662" t="s">
        <v>3624</v>
      </c>
      <c r="J2811" s="662" t="s">
        <v>2065</v>
      </c>
      <c r="K2811" s="662" t="s">
        <v>5352</v>
      </c>
      <c r="L2811" s="663">
        <v>552.41</v>
      </c>
      <c r="M2811" s="663">
        <v>2762.0499999999997</v>
      </c>
      <c r="N2811" s="662">
        <v>5</v>
      </c>
      <c r="O2811" s="745">
        <v>0.5</v>
      </c>
      <c r="P2811" s="663">
        <v>2762.0499999999997</v>
      </c>
      <c r="Q2811" s="678">
        <v>1</v>
      </c>
      <c r="R2811" s="662">
        <v>5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32</v>
      </c>
      <c r="B2812" s="662" t="s">
        <v>592</v>
      </c>
      <c r="C2812" s="662" t="s">
        <v>5111</v>
      </c>
      <c r="D2812" s="743" t="s">
        <v>7938</v>
      </c>
      <c r="E2812" s="744" t="s">
        <v>5129</v>
      </c>
      <c r="F2812" s="662" t="s">
        <v>5106</v>
      </c>
      <c r="G2812" s="662" t="s">
        <v>6339</v>
      </c>
      <c r="H2812" s="662" t="s">
        <v>593</v>
      </c>
      <c r="I2812" s="662" t="s">
        <v>6799</v>
      </c>
      <c r="J2812" s="662" t="s">
        <v>6800</v>
      </c>
      <c r="K2812" s="662" t="s">
        <v>6801</v>
      </c>
      <c r="L2812" s="663">
        <v>0</v>
      </c>
      <c r="M2812" s="663">
        <v>0</v>
      </c>
      <c r="N2812" s="662">
        <v>1</v>
      </c>
      <c r="O2812" s="745">
        <v>0.5</v>
      </c>
      <c r="P2812" s="663">
        <v>0</v>
      </c>
      <c r="Q2812" s="678"/>
      <c r="R2812" s="662">
        <v>1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32</v>
      </c>
      <c r="B2813" s="662" t="s">
        <v>592</v>
      </c>
      <c r="C2813" s="662" t="s">
        <v>5111</v>
      </c>
      <c r="D2813" s="743" t="s">
        <v>7938</v>
      </c>
      <c r="E2813" s="744" t="s">
        <v>5129</v>
      </c>
      <c r="F2813" s="662" t="s">
        <v>5106</v>
      </c>
      <c r="G2813" s="662" t="s">
        <v>5281</v>
      </c>
      <c r="H2813" s="662" t="s">
        <v>2438</v>
      </c>
      <c r="I2813" s="662" t="s">
        <v>5899</v>
      </c>
      <c r="J2813" s="662" t="s">
        <v>2530</v>
      </c>
      <c r="K2813" s="662" t="s">
        <v>2225</v>
      </c>
      <c r="L2813" s="663">
        <v>101.69</v>
      </c>
      <c r="M2813" s="663">
        <v>101.69</v>
      </c>
      <c r="N2813" s="662">
        <v>1</v>
      </c>
      <c r="O2813" s="745">
        <v>0.5</v>
      </c>
      <c r="P2813" s="663">
        <v>101.69</v>
      </c>
      <c r="Q2813" s="678">
        <v>1</v>
      </c>
      <c r="R2813" s="662">
        <v>1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32</v>
      </c>
      <c r="B2814" s="662" t="s">
        <v>592</v>
      </c>
      <c r="C2814" s="662" t="s">
        <v>5111</v>
      </c>
      <c r="D2814" s="743" t="s">
        <v>7938</v>
      </c>
      <c r="E2814" s="744" t="s">
        <v>5129</v>
      </c>
      <c r="F2814" s="662" t="s">
        <v>5106</v>
      </c>
      <c r="G2814" s="662" t="s">
        <v>5400</v>
      </c>
      <c r="H2814" s="662" t="s">
        <v>2438</v>
      </c>
      <c r="I2814" s="662" t="s">
        <v>2495</v>
      </c>
      <c r="J2814" s="662" t="s">
        <v>2496</v>
      </c>
      <c r="K2814" s="662" t="s">
        <v>1760</v>
      </c>
      <c r="L2814" s="663">
        <v>37.159999999999997</v>
      </c>
      <c r="M2814" s="663">
        <v>37.159999999999997</v>
      </c>
      <c r="N2814" s="662">
        <v>1</v>
      </c>
      <c r="O2814" s="745">
        <v>0.5</v>
      </c>
      <c r="P2814" s="663">
        <v>37.159999999999997</v>
      </c>
      <c r="Q2814" s="678">
        <v>1</v>
      </c>
      <c r="R2814" s="662">
        <v>1</v>
      </c>
      <c r="S2814" s="678">
        <v>1</v>
      </c>
      <c r="T2814" s="745">
        <v>0.5</v>
      </c>
      <c r="U2814" s="701">
        <v>1</v>
      </c>
    </row>
    <row r="2815" spans="1:21" ht="14.4" customHeight="1" x14ac:dyDescent="0.3">
      <c r="A2815" s="661">
        <v>32</v>
      </c>
      <c r="B2815" s="662" t="s">
        <v>592</v>
      </c>
      <c r="C2815" s="662" t="s">
        <v>5111</v>
      </c>
      <c r="D2815" s="743" t="s">
        <v>7938</v>
      </c>
      <c r="E2815" s="744" t="s">
        <v>5129</v>
      </c>
      <c r="F2815" s="662" t="s">
        <v>5106</v>
      </c>
      <c r="G2815" s="662" t="s">
        <v>5285</v>
      </c>
      <c r="H2815" s="662" t="s">
        <v>593</v>
      </c>
      <c r="I2815" s="662" t="s">
        <v>6152</v>
      </c>
      <c r="J2815" s="662" t="s">
        <v>4411</v>
      </c>
      <c r="K2815" s="662" t="s">
        <v>6153</v>
      </c>
      <c r="L2815" s="663">
        <v>0</v>
      </c>
      <c r="M2815" s="663">
        <v>0</v>
      </c>
      <c r="N2815" s="662">
        <v>1</v>
      </c>
      <c r="O2815" s="745">
        <v>1</v>
      </c>
      <c r="P2815" s="663"/>
      <c r="Q2815" s="678"/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32</v>
      </c>
      <c r="B2816" s="662" t="s">
        <v>592</v>
      </c>
      <c r="C2816" s="662" t="s">
        <v>5111</v>
      </c>
      <c r="D2816" s="743" t="s">
        <v>7938</v>
      </c>
      <c r="E2816" s="744" t="s">
        <v>5129</v>
      </c>
      <c r="F2816" s="662" t="s">
        <v>5106</v>
      </c>
      <c r="G2816" s="662" t="s">
        <v>5285</v>
      </c>
      <c r="H2816" s="662" t="s">
        <v>593</v>
      </c>
      <c r="I2816" s="662" t="s">
        <v>4410</v>
      </c>
      <c r="J2816" s="662" t="s">
        <v>4411</v>
      </c>
      <c r="K2816" s="662" t="s">
        <v>4412</v>
      </c>
      <c r="L2816" s="663">
        <v>58.52</v>
      </c>
      <c r="M2816" s="663">
        <v>58.52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32</v>
      </c>
      <c r="B2817" s="662" t="s">
        <v>592</v>
      </c>
      <c r="C2817" s="662" t="s">
        <v>5111</v>
      </c>
      <c r="D2817" s="743" t="s">
        <v>7938</v>
      </c>
      <c r="E2817" s="744" t="s">
        <v>5129</v>
      </c>
      <c r="F2817" s="662" t="s">
        <v>5106</v>
      </c>
      <c r="G2817" s="662" t="s">
        <v>5285</v>
      </c>
      <c r="H2817" s="662" t="s">
        <v>593</v>
      </c>
      <c r="I2817" s="662" t="s">
        <v>6802</v>
      </c>
      <c r="J2817" s="662" t="s">
        <v>6638</v>
      </c>
      <c r="K2817" s="662" t="s">
        <v>6639</v>
      </c>
      <c r="L2817" s="663">
        <v>234.07</v>
      </c>
      <c r="M2817" s="663">
        <v>234.07</v>
      </c>
      <c r="N2817" s="662">
        <v>1</v>
      </c>
      <c r="O2817" s="745">
        <v>0.5</v>
      </c>
      <c r="P2817" s="663">
        <v>234.07</v>
      </c>
      <c r="Q2817" s="678">
        <v>1</v>
      </c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32</v>
      </c>
      <c r="B2818" s="662" t="s">
        <v>592</v>
      </c>
      <c r="C2818" s="662" t="s">
        <v>5111</v>
      </c>
      <c r="D2818" s="743" t="s">
        <v>7938</v>
      </c>
      <c r="E2818" s="744" t="s">
        <v>5129</v>
      </c>
      <c r="F2818" s="662" t="s">
        <v>5106</v>
      </c>
      <c r="G2818" s="662" t="s">
        <v>5285</v>
      </c>
      <c r="H2818" s="662" t="s">
        <v>593</v>
      </c>
      <c r="I2818" s="662" t="s">
        <v>6803</v>
      </c>
      <c r="J2818" s="662" t="s">
        <v>6804</v>
      </c>
      <c r="K2818" s="662" t="s">
        <v>6492</v>
      </c>
      <c r="L2818" s="663">
        <v>32.99</v>
      </c>
      <c r="M2818" s="663">
        <v>32.99</v>
      </c>
      <c r="N2818" s="662">
        <v>1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32</v>
      </c>
      <c r="B2819" s="662" t="s">
        <v>592</v>
      </c>
      <c r="C2819" s="662" t="s">
        <v>5111</v>
      </c>
      <c r="D2819" s="743" t="s">
        <v>7938</v>
      </c>
      <c r="E2819" s="744" t="s">
        <v>5129</v>
      </c>
      <c r="F2819" s="662" t="s">
        <v>5106</v>
      </c>
      <c r="G2819" s="662" t="s">
        <v>5285</v>
      </c>
      <c r="H2819" s="662" t="s">
        <v>593</v>
      </c>
      <c r="I2819" s="662" t="s">
        <v>6805</v>
      </c>
      <c r="J2819" s="662" t="s">
        <v>907</v>
      </c>
      <c r="K2819" s="662" t="s">
        <v>6806</v>
      </c>
      <c r="L2819" s="663">
        <v>16.5</v>
      </c>
      <c r="M2819" s="663">
        <v>16.5</v>
      </c>
      <c r="N2819" s="662">
        <v>1</v>
      </c>
      <c r="O2819" s="745">
        <v>0.5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32</v>
      </c>
      <c r="B2820" s="662" t="s">
        <v>592</v>
      </c>
      <c r="C2820" s="662" t="s">
        <v>5111</v>
      </c>
      <c r="D2820" s="743" t="s">
        <v>7938</v>
      </c>
      <c r="E2820" s="744" t="s">
        <v>5129</v>
      </c>
      <c r="F2820" s="662" t="s">
        <v>5106</v>
      </c>
      <c r="G2820" s="662" t="s">
        <v>5285</v>
      </c>
      <c r="H2820" s="662" t="s">
        <v>593</v>
      </c>
      <c r="I2820" s="662" t="s">
        <v>6807</v>
      </c>
      <c r="J2820" s="662" t="s">
        <v>6638</v>
      </c>
      <c r="K2820" s="662" t="s">
        <v>6205</v>
      </c>
      <c r="L2820" s="663">
        <v>0</v>
      </c>
      <c r="M2820" s="663">
        <v>0</v>
      </c>
      <c r="N2820" s="662">
        <v>1</v>
      </c>
      <c r="O2820" s="745">
        <v>0.5</v>
      </c>
      <c r="P2820" s="663">
        <v>0</v>
      </c>
      <c r="Q2820" s="678"/>
      <c r="R2820" s="662">
        <v>1</v>
      </c>
      <c r="S2820" s="678">
        <v>1</v>
      </c>
      <c r="T2820" s="745">
        <v>0.5</v>
      </c>
      <c r="U2820" s="701">
        <v>1</v>
      </c>
    </row>
    <row r="2821" spans="1:21" ht="14.4" customHeight="1" x14ac:dyDescent="0.3">
      <c r="A2821" s="661">
        <v>32</v>
      </c>
      <c r="B2821" s="662" t="s">
        <v>592</v>
      </c>
      <c r="C2821" s="662" t="s">
        <v>5111</v>
      </c>
      <c r="D2821" s="743" t="s">
        <v>7938</v>
      </c>
      <c r="E2821" s="744" t="s">
        <v>5129</v>
      </c>
      <c r="F2821" s="662" t="s">
        <v>5106</v>
      </c>
      <c r="G2821" s="662" t="s">
        <v>5285</v>
      </c>
      <c r="H2821" s="662" t="s">
        <v>593</v>
      </c>
      <c r="I2821" s="662" t="s">
        <v>6808</v>
      </c>
      <c r="J2821" s="662" t="s">
        <v>6638</v>
      </c>
      <c r="K2821" s="662" t="s">
        <v>3544</v>
      </c>
      <c r="L2821" s="663">
        <v>70.23</v>
      </c>
      <c r="M2821" s="663">
        <v>70.23</v>
      </c>
      <c r="N2821" s="662">
        <v>1</v>
      </c>
      <c r="O2821" s="745">
        <v>0.5</v>
      </c>
      <c r="P2821" s="663">
        <v>70.23</v>
      </c>
      <c r="Q2821" s="678">
        <v>1</v>
      </c>
      <c r="R2821" s="662">
        <v>1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32</v>
      </c>
      <c r="B2822" s="662" t="s">
        <v>592</v>
      </c>
      <c r="C2822" s="662" t="s">
        <v>5111</v>
      </c>
      <c r="D2822" s="743" t="s">
        <v>7938</v>
      </c>
      <c r="E2822" s="744" t="s">
        <v>5129</v>
      </c>
      <c r="F2822" s="662" t="s">
        <v>5106</v>
      </c>
      <c r="G2822" s="662" t="s">
        <v>5363</v>
      </c>
      <c r="H2822" s="662" t="s">
        <v>593</v>
      </c>
      <c r="I2822" s="662" t="s">
        <v>2925</v>
      </c>
      <c r="J2822" s="662" t="s">
        <v>733</v>
      </c>
      <c r="K2822" s="662" t="s">
        <v>5364</v>
      </c>
      <c r="L2822" s="663">
        <v>30.17</v>
      </c>
      <c r="M2822" s="663">
        <v>60.34</v>
      </c>
      <c r="N2822" s="662">
        <v>2</v>
      </c>
      <c r="O2822" s="745">
        <v>0.5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32</v>
      </c>
      <c r="B2823" s="662" t="s">
        <v>592</v>
      </c>
      <c r="C2823" s="662" t="s">
        <v>5111</v>
      </c>
      <c r="D2823" s="743" t="s">
        <v>7938</v>
      </c>
      <c r="E2823" s="744" t="s">
        <v>5129</v>
      </c>
      <c r="F2823" s="662" t="s">
        <v>5106</v>
      </c>
      <c r="G2823" s="662" t="s">
        <v>5363</v>
      </c>
      <c r="H2823" s="662" t="s">
        <v>593</v>
      </c>
      <c r="I2823" s="662" t="s">
        <v>5552</v>
      </c>
      <c r="J2823" s="662" t="s">
        <v>733</v>
      </c>
      <c r="K2823" s="662" t="s">
        <v>5553</v>
      </c>
      <c r="L2823" s="663">
        <v>0</v>
      </c>
      <c r="M2823" s="663">
        <v>0</v>
      </c>
      <c r="N2823" s="662">
        <v>1</v>
      </c>
      <c r="O2823" s="745">
        <v>0.5</v>
      </c>
      <c r="P2823" s="663">
        <v>0</v>
      </c>
      <c r="Q2823" s="678"/>
      <c r="R2823" s="662">
        <v>1</v>
      </c>
      <c r="S2823" s="678">
        <v>1</v>
      </c>
      <c r="T2823" s="745">
        <v>0.5</v>
      </c>
      <c r="U2823" s="701">
        <v>1</v>
      </c>
    </row>
    <row r="2824" spans="1:21" ht="14.4" customHeight="1" x14ac:dyDescent="0.3">
      <c r="A2824" s="661">
        <v>32</v>
      </c>
      <c r="B2824" s="662" t="s">
        <v>592</v>
      </c>
      <c r="C2824" s="662" t="s">
        <v>5111</v>
      </c>
      <c r="D2824" s="743" t="s">
        <v>7938</v>
      </c>
      <c r="E2824" s="744" t="s">
        <v>5129</v>
      </c>
      <c r="F2824" s="662" t="s">
        <v>5106</v>
      </c>
      <c r="G2824" s="662" t="s">
        <v>5904</v>
      </c>
      <c r="H2824" s="662" t="s">
        <v>593</v>
      </c>
      <c r="I2824" s="662" t="s">
        <v>2948</v>
      </c>
      <c r="J2824" s="662" t="s">
        <v>2949</v>
      </c>
      <c r="K2824" s="662" t="s">
        <v>2950</v>
      </c>
      <c r="L2824" s="663">
        <v>115.13</v>
      </c>
      <c r="M2824" s="663">
        <v>460.52</v>
      </c>
      <c r="N2824" s="662">
        <v>4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32</v>
      </c>
      <c r="B2825" s="662" t="s">
        <v>592</v>
      </c>
      <c r="C2825" s="662" t="s">
        <v>5111</v>
      </c>
      <c r="D2825" s="743" t="s">
        <v>7938</v>
      </c>
      <c r="E2825" s="744" t="s">
        <v>5129</v>
      </c>
      <c r="F2825" s="662" t="s">
        <v>5106</v>
      </c>
      <c r="G2825" s="662" t="s">
        <v>5175</v>
      </c>
      <c r="H2825" s="662" t="s">
        <v>2438</v>
      </c>
      <c r="I2825" s="662" t="s">
        <v>2679</v>
      </c>
      <c r="J2825" s="662" t="s">
        <v>2474</v>
      </c>
      <c r="K2825" s="662" t="s">
        <v>4813</v>
      </c>
      <c r="L2825" s="663">
        <v>407.55</v>
      </c>
      <c r="M2825" s="663">
        <v>1222.6500000000001</v>
      </c>
      <c r="N2825" s="662">
        <v>3</v>
      </c>
      <c r="O2825" s="745">
        <v>2</v>
      </c>
      <c r="P2825" s="663">
        <v>815.1</v>
      </c>
      <c r="Q2825" s="678">
        <v>0.66666666666666663</v>
      </c>
      <c r="R2825" s="662">
        <v>2</v>
      </c>
      <c r="S2825" s="678">
        <v>0.66666666666666663</v>
      </c>
      <c r="T2825" s="745">
        <v>1</v>
      </c>
      <c r="U2825" s="701">
        <v>0.5</v>
      </c>
    </row>
    <row r="2826" spans="1:21" ht="14.4" customHeight="1" x14ac:dyDescent="0.3">
      <c r="A2826" s="661">
        <v>32</v>
      </c>
      <c r="B2826" s="662" t="s">
        <v>592</v>
      </c>
      <c r="C2826" s="662" t="s">
        <v>5111</v>
      </c>
      <c r="D2826" s="743" t="s">
        <v>7938</v>
      </c>
      <c r="E2826" s="744" t="s">
        <v>5129</v>
      </c>
      <c r="F2826" s="662" t="s">
        <v>5106</v>
      </c>
      <c r="G2826" s="662" t="s">
        <v>5175</v>
      </c>
      <c r="H2826" s="662" t="s">
        <v>2438</v>
      </c>
      <c r="I2826" s="662" t="s">
        <v>2682</v>
      </c>
      <c r="J2826" s="662" t="s">
        <v>2474</v>
      </c>
      <c r="K2826" s="662" t="s">
        <v>4816</v>
      </c>
      <c r="L2826" s="663">
        <v>543.39</v>
      </c>
      <c r="M2826" s="663">
        <v>3803.73</v>
      </c>
      <c r="N2826" s="662">
        <v>7</v>
      </c>
      <c r="O2826" s="745">
        <v>2</v>
      </c>
      <c r="P2826" s="663">
        <v>2173.56</v>
      </c>
      <c r="Q2826" s="678">
        <v>0.5714285714285714</v>
      </c>
      <c r="R2826" s="662">
        <v>4</v>
      </c>
      <c r="S2826" s="678">
        <v>0.5714285714285714</v>
      </c>
      <c r="T2826" s="745">
        <v>1.5</v>
      </c>
      <c r="U2826" s="701">
        <v>0.75</v>
      </c>
    </row>
    <row r="2827" spans="1:21" ht="14.4" customHeight="1" x14ac:dyDescent="0.3">
      <c r="A2827" s="661">
        <v>32</v>
      </c>
      <c r="B2827" s="662" t="s">
        <v>592</v>
      </c>
      <c r="C2827" s="662" t="s">
        <v>5111</v>
      </c>
      <c r="D2827" s="743" t="s">
        <v>7938</v>
      </c>
      <c r="E2827" s="744" t="s">
        <v>5129</v>
      </c>
      <c r="F2827" s="662" t="s">
        <v>5106</v>
      </c>
      <c r="G2827" s="662" t="s">
        <v>5175</v>
      </c>
      <c r="H2827" s="662" t="s">
        <v>2438</v>
      </c>
      <c r="I2827" s="662" t="s">
        <v>2473</v>
      </c>
      <c r="J2827" s="662" t="s">
        <v>2474</v>
      </c>
      <c r="K2827" s="662" t="s">
        <v>4814</v>
      </c>
      <c r="L2827" s="663">
        <v>815.1</v>
      </c>
      <c r="M2827" s="663">
        <v>13041.6</v>
      </c>
      <c r="N2827" s="662">
        <v>16</v>
      </c>
      <c r="O2827" s="745">
        <v>5.5</v>
      </c>
      <c r="P2827" s="663">
        <v>9781.2000000000007</v>
      </c>
      <c r="Q2827" s="678">
        <v>0.75</v>
      </c>
      <c r="R2827" s="662">
        <v>12</v>
      </c>
      <c r="S2827" s="678">
        <v>0.75</v>
      </c>
      <c r="T2827" s="745">
        <v>4.5</v>
      </c>
      <c r="U2827" s="701">
        <v>0.81818181818181823</v>
      </c>
    </row>
    <row r="2828" spans="1:21" ht="14.4" customHeight="1" x14ac:dyDescent="0.3">
      <c r="A2828" s="661">
        <v>32</v>
      </c>
      <c r="B2828" s="662" t="s">
        <v>592</v>
      </c>
      <c r="C2828" s="662" t="s">
        <v>5111</v>
      </c>
      <c r="D2828" s="743" t="s">
        <v>7938</v>
      </c>
      <c r="E2828" s="744" t="s">
        <v>5129</v>
      </c>
      <c r="F2828" s="662" t="s">
        <v>5106</v>
      </c>
      <c r="G2828" s="662" t="s">
        <v>5175</v>
      </c>
      <c r="H2828" s="662" t="s">
        <v>2438</v>
      </c>
      <c r="I2828" s="662" t="s">
        <v>2477</v>
      </c>
      <c r="J2828" s="662" t="s">
        <v>2474</v>
      </c>
      <c r="K2828" s="662" t="s">
        <v>4818</v>
      </c>
      <c r="L2828" s="663">
        <v>923.74</v>
      </c>
      <c r="M2828" s="663">
        <v>5542.4400000000005</v>
      </c>
      <c r="N2828" s="662">
        <v>6</v>
      </c>
      <c r="O2828" s="745">
        <v>2.5</v>
      </c>
      <c r="P2828" s="663">
        <v>3694.96</v>
      </c>
      <c r="Q2828" s="678">
        <v>0.66666666666666663</v>
      </c>
      <c r="R2828" s="662">
        <v>4</v>
      </c>
      <c r="S2828" s="678">
        <v>0.66666666666666663</v>
      </c>
      <c r="T2828" s="745">
        <v>2</v>
      </c>
      <c r="U2828" s="701">
        <v>0.8</v>
      </c>
    </row>
    <row r="2829" spans="1:21" ht="14.4" customHeight="1" x14ac:dyDescent="0.3">
      <c r="A2829" s="661">
        <v>32</v>
      </c>
      <c r="B2829" s="662" t="s">
        <v>592</v>
      </c>
      <c r="C2829" s="662" t="s">
        <v>5111</v>
      </c>
      <c r="D2829" s="743" t="s">
        <v>7938</v>
      </c>
      <c r="E2829" s="744" t="s">
        <v>5129</v>
      </c>
      <c r="F2829" s="662" t="s">
        <v>5106</v>
      </c>
      <c r="G2829" s="662" t="s">
        <v>5175</v>
      </c>
      <c r="H2829" s="662" t="s">
        <v>2438</v>
      </c>
      <c r="I2829" s="662" t="s">
        <v>2480</v>
      </c>
      <c r="J2829" s="662" t="s">
        <v>2474</v>
      </c>
      <c r="K2829" s="662" t="s">
        <v>4815</v>
      </c>
      <c r="L2829" s="663">
        <v>1154.68</v>
      </c>
      <c r="M2829" s="663">
        <v>4618.72</v>
      </c>
      <c r="N2829" s="662">
        <v>4</v>
      </c>
      <c r="O2829" s="745">
        <v>2</v>
      </c>
      <c r="P2829" s="663">
        <v>4618.72</v>
      </c>
      <c r="Q2829" s="678">
        <v>1</v>
      </c>
      <c r="R2829" s="662">
        <v>4</v>
      </c>
      <c r="S2829" s="678">
        <v>1</v>
      </c>
      <c r="T2829" s="745">
        <v>2</v>
      </c>
      <c r="U2829" s="701">
        <v>1</v>
      </c>
    </row>
    <row r="2830" spans="1:21" ht="14.4" customHeight="1" x14ac:dyDescent="0.3">
      <c r="A2830" s="661">
        <v>32</v>
      </c>
      <c r="B2830" s="662" t="s">
        <v>592</v>
      </c>
      <c r="C2830" s="662" t="s">
        <v>5111</v>
      </c>
      <c r="D2830" s="743" t="s">
        <v>7938</v>
      </c>
      <c r="E2830" s="744" t="s">
        <v>5129</v>
      </c>
      <c r="F2830" s="662" t="s">
        <v>5106</v>
      </c>
      <c r="G2830" s="662" t="s">
        <v>5175</v>
      </c>
      <c r="H2830" s="662" t="s">
        <v>2438</v>
      </c>
      <c r="I2830" s="662" t="s">
        <v>4144</v>
      </c>
      <c r="J2830" s="662" t="s">
        <v>2557</v>
      </c>
      <c r="K2830" s="662" t="s">
        <v>4812</v>
      </c>
      <c r="L2830" s="663">
        <v>1385.62</v>
      </c>
      <c r="M2830" s="663">
        <v>33254.87999999999</v>
      </c>
      <c r="N2830" s="662">
        <v>24</v>
      </c>
      <c r="O2830" s="745">
        <v>11</v>
      </c>
      <c r="P2830" s="663">
        <v>30483.639999999992</v>
      </c>
      <c r="Q2830" s="678">
        <v>0.91666666666666674</v>
      </c>
      <c r="R2830" s="662">
        <v>22</v>
      </c>
      <c r="S2830" s="678">
        <v>0.91666666666666663</v>
      </c>
      <c r="T2830" s="745">
        <v>10</v>
      </c>
      <c r="U2830" s="701">
        <v>0.90909090909090906</v>
      </c>
    </row>
    <row r="2831" spans="1:21" ht="14.4" customHeight="1" x14ac:dyDescent="0.3">
      <c r="A2831" s="661">
        <v>32</v>
      </c>
      <c r="B2831" s="662" t="s">
        <v>592</v>
      </c>
      <c r="C2831" s="662" t="s">
        <v>5111</v>
      </c>
      <c r="D2831" s="743" t="s">
        <v>7938</v>
      </c>
      <c r="E2831" s="744" t="s">
        <v>5129</v>
      </c>
      <c r="F2831" s="662" t="s">
        <v>5106</v>
      </c>
      <c r="G2831" s="662" t="s">
        <v>5175</v>
      </c>
      <c r="H2831" s="662" t="s">
        <v>2438</v>
      </c>
      <c r="I2831" s="662" t="s">
        <v>2556</v>
      </c>
      <c r="J2831" s="662" t="s">
        <v>2557</v>
      </c>
      <c r="K2831" s="662" t="s">
        <v>4819</v>
      </c>
      <c r="L2831" s="663">
        <v>1847.49</v>
      </c>
      <c r="M2831" s="663">
        <v>25864.860000000004</v>
      </c>
      <c r="N2831" s="662">
        <v>14</v>
      </c>
      <c r="O2831" s="745">
        <v>4.5</v>
      </c>
      <c r="P2831" s="663">
        <v>24017.370000000003</v>
      </c>
      <c r="Q2831" s="678">
        <v>0.92857142857142849</v>
      </c>
      <c r="R2831" s="662">
        <v>13</v>
      </c>
      <c r="S2831" s="678">
        <v>0.9285714285714286</v>
      </c>
      <c r="T2831" s="745">
        <v>4</v>
      </c>
      <c r="U2831" s="701">
        <v>0.88888888888888884</v>
      </c>
    </row>
    <row r="2832" spans="1:21" ht="14.4" customHeight="1" x14ac:dyDescent="0.3">
      <c r="A2832" s="661">
        <v>32</v>
      </c>
      <c r="B2832" s="662" t="s">
        <v>592</v>
      </c>
      <c r="C2832" s="662" t="s">
        <v>5111</v>
      </c>
      <c r="D2832" s="743" t="s">
        <v>7938</v>
      </c>
      <c r="E2832" s="744" t="s">
        <v>5129</v>
      </c>
      <c r="F2832" s="662" t="s">
        <v>5106</v>
      </c>
      <c r="G2832" s="662" t="s">
        <v>5175</v>
      </c>
      <c r="H2832" s="662" t="s">
        <v>2438</v>
      </c>
      <c r="I2832" s="662" t="s">
        <v>4532</v>
      </c>
      <c r="J2832" s="662" t="s">
        <v>2557</v>
      </c>
      <c r="K2832" s="662" t="s">
        <v>5079</v>
      </c>
      <c r="L2832" s="663">
        <v>2309.36</v>
      </c>
      <c r="M2832" s="663">
        <v>18474.88</v>
      </c>
      <c r="N2832" s="662">
        <v>8</v>
      </c>
      <c r="O2832" s="745">
        <v>3</v>
      </c>
      <c r="P2832" s="663">
        <v>4618.72</v>
      </c>
      <c r="Q2832" s="678">
        <v>0.25</v>
      </c>
      <c r="R2832" s="662">
        <v>2</v>
      </c>
      <c r="S2832" s="678">
        <v>0.25</v>
      </c>
      <c r="T2832" s="745">
        <v>1</v>
      </c>
      <c r="U2832" s="701">
        <v>0.33333333333333331</v>
      </c>
    </row>
    <row r="2833" spans="1:21" ht="14.4" customHeight="1" x14ac:dyDescent="0.3">
      <c r="A2833" s="661">
        <v>32</v>
      </c>
      <c r="B2833" s="662" t="s">
        <v>592</v>
      </c>
      <c r="C2833" s="662" t="s">
        <v>5111</v>
      </c>
      <c r="D2833" s="743" t="s">
        <v>7938</v>
      </c>
      <c r="E2833" s="744" t="s">
        <v>5129</v>
      </c>
      <c r="F2833" s="662" t="s">
        <v>5106</v>
      </c>
      <c r="G2833" s="662" t="s">
        <v>5175</v>
      </c>
      <c r="H2833" s="662" t="s">
        <v>2438</v>
      </c>
      <c r="I2833" s="662" t="s">
        <v>2804</v>
      </c>
      <c r="J2833" s="662" t="s">
        <v>2557</v>
      </c>
      <c r="K2833" s="662" t="s">
        <v>4812</v>
      </c>
      <c r="L2833" s="663">
        <v>1385.62</v>
      </c>
      <c r="M2833" s="663">
        <v>9699.34</v>
      </c>
      <c r="N2833" s="662">
        <v>7</v>
      </c>
      <c r="O2833" s="745">
        <v>2.5</v>
      </c>
      <c r="P2833" s="663">
        <v>6928.0999999999995</v>
      </c>
      <c r="Q2833" s="678">
        <v>0.71428571428571419</v>
      </c>
      <c r="R2833" s="662">
        <v>5</v>
      </c>
      <c r="S2833" s="678">
        <v>0.7142857142857143</v>
      </c>
      <c r="T2833" s="745">
        <v>1.5</v>
      </c>
      <c r="U2833" s="701">
        <v>0.6</v>
      </c>
    </row>
    <row r="2834" spans="1:21" ht="14.4" customHeight="1" x14ac:dyDescent="0.3">
      <c r="A2834" s="661">
        <v>32</v>
      </c>
      <c r="B2834" s="662" t="s">
        <v>592</v>
      </c>
      <c r="C2834" s="662" t="s">
        <v>5111</v>
      </c>
      <c r="D2834" s="743" t="s">
        <v>7938</v>
      </c>
      <c r="E2834" s="744" t="s">
        <v>5129</v>
      </c>
      <c r="F2834" s="662" t="s">
        <v>5106</v>
      </c>
      <c r="G2834" s="662" t="s">
        <v>5453</v>
      </c>
      <c r="H2834" s="662" t="s">
        <v>593</v>
      </c>
      <c r="I2834" s="662" t="s">
        <v>5454</v>
      </c>
      <c r="J2834" s="662" t="s">
        <v>5455</v>
      </c>
      <c r="K2834" s="662" t="s">
        <v>5456</v>
      </c>
      <c r="L2834" s="663">
        <v>134.47999999999999</v>
      </c>
      <c r="M2834" s="663">
        <v>268.95999999999998</v>
      </c>
      <c r="N2834" s="662">
        <v>2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32</v>
      </c>
      <c r="B2835" s="662" t="s">
        <v>592</v>
      </c>
      <c r="C2835" s="662" t="s">
        <v>5111</v>
      </c>
      <c r="D2835" s="743" t="s">
        <v>7938</v>
      </c>
      <c r="E2835" s="744" t="s">
        <v>5129</v>
      </c>
      <c r="F2835" s="662" t="s">
        <v>5106</v>
      </c>
      <c r="G2835" s="662" t="s">
        <v>6646</v>
      </c>
      <c r="H2835" s="662" t="s">
        <v>593</v>
      </c>
      <c r="I2835" s="662" t="s">
        <v>1215</v>
      </c>
      <c r="J2835" s="662" t="s">
        <v>1216</v>
      </c>
      <c r="K2835" s="662" t="s">
        <v>1217</v>
      </c>
      <c r="L2835" s="663">
        <v>32.76</v>
      </c>
      <c r="M2835" s="663">
        <v>32.76</v>
      </c>
      <c r="N2835" s="662">
        <v>1</v>
      </c>
      <c r="O2835" s="745">
        <v>0.5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32</v>
      </c>
      <c r="B2836" s="662" t="s">
        <v>592</v>
      </c>
      <c r="C2836" s="662" t="s">
        <v>5111</v>
      </c>
      <c r="D2836" s="743" t="s">
        <v>7938</v>
      </c>
      <c r="E2836" s="744" t="s">
        <v>5129</v>
      </c>
      <c r="F2836" s="662" t="s">
        <v>5106</v>
      </c>
      <c r="G2836" s="662" t="s">
        <v>5559</v>
      </c>
      <c r="H2836" s="662" t="s">
        <v>2438</v>
      </c>
      <c r="I2836" s="662" t="s">
        <v>2451</v>
      </c>
      <c r="J2836" s="662" t="s">
        <v>1967</v>
      </c>
      <c r="K2836" s="662" t="s">
        <v>2452</v>
      </c>
      <c r="L2836" s="663">
        <v>48.42</v>
      </c>
      <c r="M2836" s="663">
        <v>96.84</v>
      </c>
      <c r="N2836" s="662">
        <v>2</v>
      </c>
      <c r="O2836" s="745">
        <v>0.5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32</v>
      </c>
      <c r="B2837" s="662" t="s">
        <v>592</v>
      </c>
      <c r="C2837" s="662" t="s">
        <v>5111</v>
      </c>
      <c r="D2837" s="743" t="s">
        <v>7938</v>
      </c>
      <c r="E2837" s="744" t="s">
        <v>5129</v>
      </c>
      <c r="F2837" s="662" t="s">
        <v>5106</v>
      </c>
      <c r="G2837" s="662" t="s">
        <v>5559</v>
      </c>
      <c r="H2837" s="662" t="s">
        <v>2438</v>
      </c>
      <c r="I2837" s="662" t="s">
        <v>2451</v>
      </c>
      <c r="J2837" s="662" t="s">
        <v>1967</v>
      </c>
      <c r="K2837" s="662" t="s">
        <v>2452</v>
      </c>
      <c r="L2837" s="663">
        <v>36.54</v>
      </c>
      <c r="M2837" s="663">
        <v>36.54</v>
      </c>
      <c r="N2837" s="662">
        <v>1</v>
      </c>
      <c r="O2837" s="745">
        <v>0.5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32</v>
      </c>
      <c r="B2838" s="662" t="s">
        <v>592</v>
      </c>
      <c r="C2838" s="662" t="s">
        <v>5111</v>
      </c>
      <c r="D2838" s="743" t="s">
        <v>7938</v>
      </c>
      <c r="E2838" s="744" t="s">
        <v>5129</v>
      </c>
      <c r="F2838" s="662" t="s">
        <v>5106</v>
      </c>
      <c r="G2838" s="662" t="s">
        <v>5559</v>
      </c>
      <c r="H2838" s="662" t="s">
        <v>593</v>
      </c>
      <c r="I2838" s="662" t="s">
        <v>1966</v>
      </c>
      <c r="J2838" s="662" t="s">
        <v>1967</v>
      </c>
      <c r="K2838" s="662" t="s">
        <v>5905</v>
      </c>
      <c r="L2838" s="663">
        <v>36.54</v>
      </c>
      <c r="M2838" s="663">
        <v>36.54</v>
      </c>
      <c r="N2838" s="662">
        <v>1</v>
      </c>
      <c r="O2838" s="745">
        <v>1</v>
      </c>
      <c r="P2838" s="663">
        <v>36.54</v>
      </c>
      <c r="Q2838" s="678">
        <v>1</v>
      </c>
      <c r="R2838" s="662">
        <v>1</v>
      </c>
      <c r="S2838" s="678">
        <v>1</v>
      </c>
      <c r="T2838" s="745">
        <v>1</v>
      </c>
      <c r="U2838" s="701">
        <v>1</v>
      </c>
    </row>
    <row r="2839" spans="1:21" ht="14.4" customHeight="1" x14ac:dyDescent="0.3">
      <c r="A2839" s="661">
        <v>32</v>
      </c>
      <c r="B2839" s="662" t="s">
        <v>592</v>
      </c>
      <c r="C2839" s="662" t="s">
        <v>5111</v>
      </c>
      <c r="D2839" s="743" t="s">
        <v>7938</v>
      </c>
      <c r="E2839" s="744" t="s">
        <v>5129</v>
      </c>
      <c r="F2839" s="662" t="s">
        <v>5106</v>
      </c>
      <c r="G2839" s="662" t="s">
        <v>5294</v>
      </c>
      <c r="H2839" s="662" t="s">
        <v>593</v>
      </c>
      <c r="I2839" s="662" t="s">
        <v>6809</v>
      </c>
      <c r="J2839" s="662" t="s">
        <v>6810</v>
      </c>
      <c r="K2839" s="662" t="s">
        <v>6811</v>
      </c>
      <c r="L2839" s="663">
        <v>29.02</v>
      </c>
      <c r="M2839" s="663">
        <v>29.02</v>
      </c>
      <c r="N2839" s="662">
        <v>1</v>
      </c>
      <c r="O2839" s="745">
        <v>0.5</v>
      </c>
      <c r="P2839" s="663">
        <v>29.02</v>
      </c>
      <c r="Q2839" s="678">
        <v>1</v>
      </c>
      <c r="R2839" s="662">
        <v>1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32</v>
      </c>
      <c r="B2840" s="662" t="s">
        <v>592</v>
      </c>
      <c r="C2840" s="662" t="s">
        <v>5111</v>
      </c>
      <c r="D2840" s="743" t="s">
        <v>7938</v>
      </c>
      <c r="E2840" s="744" t="s">
        <v>5129</v>
      </c>
      <c r="F2840" s="662" t="s">
        <v>5106</v>
      </c>
      <c r="G2840" s="662" t="s">
        <v>5295</v>
      </c>
      <c r="H2840" s="662" t="s">
        <v>593</v>
      </c>
      <c r="I2840" s="662" t="s">
        <v>2944</v>
      </c>
      <c r="J2840" s="662" t="s">
        <v>2945</v>
      </c>
      <c r="K2840" s="662" t="s">
        <v>5296</v>
      </c>
      <c r="L2840" s="663">
        <v>66.819999999999993</v>
      </c>
      <c r="M2840" s="663">
        <v>66.819999999999993</v>
      </c>
      <c r="N2840" s="662">
        <v>1</v>
      </c>
      <c r="O2840" s="745">
        <v>1</v>
      </c>
      <c r="P2840" s="663">
        <v>66.819999999999993</v>
      </c>
      <c r="Q2840" s="678">
        <v>1</v>
      </c>
      <c r="R2840" s="662">
        <v>1</v>
      </c>
      <c r="S2840" s="678">
        <v>1</v>
      </c>
      <c r="T2840" s="745">
        <v>1</v>
      </c>
      <c r="U2840" s="701">
        <v>1</v>
      </c>
    </row>
    <row r="2841" spans="1:21" ht="14.4" customHeight="1" x14ac:dyDescent="0.3">
      <c r="A2841" s="661">
        <v>32</v>
      </c>
      <c r="B2841" s="662" t="s">
        <v>592</v>
      </c>
      <c r="C2841" s="662" t="s">
        <v>5111</v>
      </c>
      <c r="D2841" s="743" t="s">
        <v>7938</v>
      </c>
      <c r="E2841" s="744" t="s">
        <v>5129</v>
      </c>
      <c r="F2841" s="662" t="s">
        <v>5106</v>
      </c>
      <c r="G2841" s="662" t="s">
        <v>5295</v>
      </c>
      <c r="H2841" s="662" t="s">
        <v>593</v>
      </c>
      <c r="I2841" s="662" t="s">
        <v>2944</v>
      </c>
      <c r="J2841" s="662" t="s">
        <v>2945</v>
      </c>
      <c r="K2841" s="662" t="s">
        <v>5296</v>
      </c>
      <c r="L2841" s="663">
        <v>78.33</v>
      </c>
      <c r="M2841" s="663">
        <v>313.32</v>
      </c>
      <c r="N2841" s="662">
        <v>4</v>
      </c>
      <c r="O2841" s="745">
        <v>3</v>
      </c>
      <c r="P2841" s="663">
        <v>234.99</v>
      </c>
      <c r="Q2841" s="678">
        <v>0.75</v>
      </c>
      <c r="R2841" s="662">
        <v>3</v>
      </c>
      <c r="S2841" s="678">
        <v>0.75</v>
      </c>
      <c r="T2841" s="745">
        <v>2.5</v>
      </c>
      <c r="U2841" s="701">
        <v>0.83333333333333337</v>
      </c>
    </row>
    <row r="2842" spans="1:21" ht="14.4" customHeight="1" x14ac:dyDescent="0.3">
      <c r="A2842" s="661">
        <v>32</v>
      </c>
      <c r="B2842" s="662" t="s">
        <v>592</v>
      </c>
      <c r="C2842" s="662" t="s">
        <v>5111</v>
      </c>
      <c r="D2842" s="743" t="s">
        <v>7938</v>
      </c>
      <c r="E2842" s="744" t="s">
        <v>5129</v>
      </c>
      <c r="F2842" s="662" t="s">
        <v>5106</v>
      </c>
      <c r="G2842" s="662" t="s">
        <v>5295</v>
      </c>
      <c r="H2842" s="662" t="s">
        <v>593</v>
      </c>
      <c r="I2842" s="662" t="s">
        <v>5297</v>
      </c>
      <c r="J2842" s="662" t="s">
        <v>2945</v>
      </c>
      <c r="K2842" s="662" t="s">
        <v>4935</v>
      </c>
      <c r="L2842" s="663">
        <v>0</v>
      </c>
      <c r="M2842" s="663">
        <v>0</v>
      </c>
      <c r="N2842" s="662">
        <v>1</v>
      </c>
      <c r="O2842" s="745">
        <v>0.5</v>
      </c>
      <c r="P2842" s="663">
        <v>0</v>
      </c>
      <c r="Q2842" s="678"/>
      <c r="R2842" s="662">
        <v>1</v>
      </c>
      <c r="S2842" s="678">
        <v>1</v>
      </c>
      <c r="T2842" s="745">
        <v>0.5</v>
      </c>
      <c r="U2842" s="701">
        <v>1</v>
      </c>
    </row>
    <row r="2843" spans="1:21" ht="14.4" customHeight="1" x14ac:dyDescent="0.3">
      <c r="A2843" s="661">
        <v>32</v>
      </c>
      <c r="B2843" s="662" t="s">
        <v>592</v>
      </c>
      <c r="C2843" s="662" t="s">
        <v>5111</v>
      </c>
      <c r="D2843" s="743" t="s">
        <v>7938</v>
      </c>
      <c r="E2843" s="744" t="s">
        <v>5129</v>
      </c>
      <c r="F2843" s="662" t="s">
        <v>5106</v>
      </c>
      <c r="G2843" s="662" t="s">
        <v>5176</v>
      </c>
      <c r="H2843" s="662" t="s">
        <v>593</v>
      </c>
      <c r="I2843" s="662" t="s">
        <v>2422</v>
      </c>
      <c r="J2843" s="662" t="s">
        <v>826</v>
      </c>
      <c r="K2843" s="662" t="s">
        <v>830</v>
      </c>
      <c r="L2843" s="663">
        <v>0</v>
      </c>
      <c r="M2843" s="663">
        <v>0</v>
      </c>
      <c r="N2843" s="662">
        <v>1</v>
      </c>
      <c r="O2843" s="745">
        <v>0.5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32</v>
      </c>
      <c r="B2844" s="662" t="s">
        <v>592</v>
      </c>
      <c r="C2844" s="662" t="s">
        <v>5111</v>
      </c>
      <c r="D2844" s="743" t="s">
        <v>7938</v>
      </c>
      <c r="E2844" s="744" t="s">
        <v>5129</v>
      </c>
      <c r="F2844" s="662" t="s">
        <v>5106</v>
      </c>
      <c r="G2844" s="662" t="s">
        <v>5176</v>
      </c>
      <c r="H2844" s="662" t="s">
        <v>593</v>
      </c>
      <c r="I2844" s="662" t="s">
        <v>2422</v>
      </c>
      <c r="J2844" s="662" t="s">
        <v>826</v>
      </c>
      <c r="K2844" s="662" t="s">
        <v>830</v>
      </c>
      <c r="L2844" s="663">
        <v>301.2</v>
      </c>
      <c r="M2844" s="663">
        <v>1506</v>
      </c>
      <c r="N2844" s="662">
        <v>5</v>
      </c>
      <c r="O2844" s="745">
        <v>4</v>
      </c>
      <c r="P2844" s="663">
        <v>903.59999999999991</v>
      </c>
      <c r="Q2844" s="678">
        <v>0.6</v>
      </c>
      <c r="R2844" s="662">
        <v>3</v>
      </c>
      <c r="S2844" s="678">
        <v>0.6</v>
      </c>
      <c r="T2844" s="745">
        <v>2</v>
      </c>
      <c r="U2844" s="701">
        <v>0.5</v>
      </c>
    </row>
    <row r="2845" spans="1:21" ht="14.4" customHeight="1" x14ac:dyDescent="0.3">
      <c r="A2845" s="661">
        <v>32</v>
      </c>
      <c r="B2845" s="662" t="s">
        <v>592</v>
      </c>
      <c r="C2845" s="662" t="s">
        <v>5111</v>
      </c>
      <c r="D2845" s="743" t="s">
        <v>7938</v>
      </c>
      <c r="E2845" s="744" t="s">
        <v>5129</v>
      </c>
      <c r="F2845" s="662" t="s">
        <v>5106</v>
      </c>
      <c r="G2845" s="662" t="s">
        <v>5176</v>
      </c>
      <c r="H2845" s="662" t="s">
        <v>593</v>
      </c>
      <c r="I2845" s="662" t="s">
        <v>5457</v>
      </c>
      <c r="J2845" s="662" t="s">
        <v>5458</v>
      </c>
      <c r="K2845" s="662" t="s">
        <v>5459</v>
      </c>
      <c r="L2845" s="663">
        <v>201.73</v>
      </c>
      <c r="M2845" s="663">
        <v>201.73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32</v>
      </c>
      <c r="B2846" s="662" t="s">
        <v>592</v>
      </c>
      <c r="C2846" s="662" t="s">
        <v>5111</v>
      </c>
      <c r="D2846" s="743" t="s">
        <v>7938</v>
      </c>
      <c r="E2846" s="744" t="s">
        <v>5129</v>
      </c>
      <c r="F2846" s="662" t="s">
        <v>5106</v>
      </c>
      <c r="G2846" s="662" t="s">
        <v>5176</v>
      </c>
      <c r="H2846" s="662" t="s">
        <v>593</v>
      </c>
      <c r="I2846" s="662" t="s">
        <v>5365</v>
      </c>
      <c r="J2846" s="662" t="s">
        <v>5178</v>
      </c>
      <c r="K2846" s="662" t="s">
        <v>830</v>
      </c>
      <c r="L2846" s="663">
        <v>301.2</v>
      </c>
      <c r="M2846" s="663">
        <v>301.2</v>
      </c>
      <c r="N2846" s="662">
        <v>1</v>
      </c>
      <c r="O2846" s="745">
        <v>1</v>
      </c>
      <c r="P2846" s="663">
        <v>301.2</v>
      </c>
      <c r="Q2846" s="678">
        <v>1</v>
      </c>
      <c r="R2846" s="662">
        <v>1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32</v>
      </c>
      <c r="B2847" s="662" t="s">
        <v>592</v>
      </c>
      <c r="C2847" s="662" t="s">
        <v>5111</v>
      </c>
      <c r="D2847" s="743" t="s">
        <v>7938</v>
      </c>
      <c r="E2847" s="744" t="s">
        <v>5129</v>
      </c>
      <c r="F2847" s="662" t="s">
        <v>5106</v>
      </c>
      <c r="G2847" s="662" t="s">
        <v>5176</v>
      </c>
      <c r="H2847" s="662" t="s">
        <v>593</v>
      </c>
      <c r="I2847" s="662" t="s">
        <v>5365</v>
      </c>
      <c r="J2847" s="662" t="s">
        <v>5178</v>
      </c>
      <c r="K2847" s="662" t="s">
        <v>830</v>
      </c>
      <c r="L2847" s="663">
        <v>185.26</v>
      </c>
      <c r="M2847" s="663">
        <v>555.78</v>
      </c>
      <c r="N2847" s="662">
        <v>3</v>
      </c>
      <c r="O2847" s="745">
        <v>2</v>
      </c>
      <c r="P2847" s="663">
        <v>185.26</v>
      </c>
      <c r="Q2847" s="678">
        <v>0.33333333333333331</v>
      </c>
      <c r="R2847" s="662">
        <v>1</v>
      </c>
      <c r="S2847" s="678">
        <v>0.33333333333333331</v>
      </c>
      <c r="T2847" s="745">
        <v>0.5</v>
      </c>
      <c r="U2847" s="701">
        <v>0.25</v>
      </c>
    </row>
    <row r="2848" spans="1:21" ht="14.4" customHeight="1" x14ac:dyDescent="0.3">
      <c r="A2848" s="661">
        <v>32</v>
      </c>
      <c r="B2848" s="662" t="s">
        <v>592</v>
      </c>
      <c r="C2848" s="662" t="s">
        <v>5111</v>
      </c>
      <c r="D2848" s="743" t="s">
        <v>7938</v>
      </c>
      <c r="E2848" s="744" t="s">
        <v>5129</v>
      </c>
      <c r="F2848" s="662" t="s">
        <v>5106</v>
      </c>
      <c r="G2848" s="662" t="s">
        <v>5176</v>
      </c>
      <c r="H2848" s="662" t="s">
        <v>593</v>
      </c>
      <c r="I2848" s="662" t="s">
        <v>829</v>
      </c>
      <c r="J2848" s="662" t="s">
        <v>826</v>
      </c>
      <c r="K2848" s="662" t="s">
        <v>830</v>
      </c>
      <c r="L2848" s="663">
        <v>301.2</v>
      </c>
      <c r="M2848" s="663">
        <v>6626.3999999999987</v>
      </c>
      <c r="N2848" s="662">
        <v>22</v>
      </c>
      <c r="O2848" s="745">
        <v>15</v>
      </c>
      <c r="P2848" s="663">
        <v>3915.599999999999</v>
      </c>
      <c r="Q2848" s="678">
        <v>0.59090909090909083</v>
      </c>
      <c r="R2848" s="662">
        <v>13</v>
      </c>
      <c r="S2848" s="678">
        <v>0.59090909090909094</v>
      </c>
      <c r="T2848" s="745">
        <v>8</v>
      </c>
      <c r="U2848" s="701">
        <v>0.53333333333333333</v>
      </c>
    </row>
    <row r="2849" spans="1:21" ht="14.4" customHeight="1" x14ac:dyDescent="0.3">
      <c r="A2849" s="661">
        <v>32</v>
      </c>
      <c r="B2849" s="662" t="s">
        <v>592</v>
      </c>
      <c r="C2849" s="662" t="s">
        <v>5111</v>
      </c>
      <c r="D2849" s="743" t="s">
        <v>7938</v>
      </c>
      <c r="E2849" s="744" t="s">
        <v>5129</v>
      </c>
      <c r="F2849" s="662" t="s">
        <v>5106</v>
      </c>
      <c r="G2849" s="662" t="s">
        <v>5176</v>
      </c>
      <c r="H2849" s="662" t="s">
        <v>593</v>
      </c>
      <c r="I2849" s="662" t="s">
        <v>829</v>
      </c>
      <c r="J2849" s="662" t="s">
        <v>826</v>
      </c>
      <c r="K2849" s="662" t="s">
        <v>830</v>
      </c>
      <c r="L2849" s="663">
        <v>185.26</v>
      </c>
      <c r="M2849" s="663">
        <v>5002.0200000000004</v>
      </c>
      <c r="N2849" s="662">
        <v>27</v>
      </c>
      <c r="O2849" s="745">
        <v>17.5</v>
      </c>
      <c r="P2849" s="663">
        <v>2778.9000000000005</v>
      </c>
      <c r="Q2849" s="678">
        <v>0.55555555555555558</v>
      </c>
      <c r="R2849" s="662">
        <v>15</v>
      </c>
      <c r="S2849" s="678">
        <v>0.55555555555555558</v>
      </c>
      <c r="T2849" s="745">
        <v>9.5</v>
      </c>
      <c r="U2849" s="701">
        <v>0.54285714285714282</v>
      </c>
    </row>
    <row r="2850" spans="1:21" ht="14.4" customHeight="1" x14ac:dyDescent="0.3">
      <c r="A2850" s="661">
        <v>32</v>
      </c>
      <c r="B2850" s="662" t="s">
        <v>592</v>
      </c>
      <c r="C2850" s="662" t="s">
        <v>5111</v>
      </c>
      <c r="D2850" s="743" t="s">
        <v>7938</v>
      </c>
      <c r="E2850" s="744" t="s">
        <v>5129</v>
      </c>
      <c r="F2850" s="662" t="s">
        <v>5106</v>
      </c>
      <c r="G2850" s="662" t="s">
        <v>5176</v>
      </c>
      <c r="H2850" s="662" t="s">
        <v>593</v>
      </c>
      <c r="I2850" s="662" t="s">
        <v>6812</v>
      </c>
      <c r="J2850" s="662" t="s">
        <v>6813</v>
      </c>
      <c r="K2850" s="662" t="s">
        <v>6814</v>
      </c>
      <c r="L2850" s="663">
        <v>0</v>
      </c>
      <c r="M2850" s="663">
        <v>0</v>
      </c>
      <c r="N2850" s="662">
        <v>1</v>
      </c>
      <c r="O2850" s="745">
        <v>1</v>
      </c>
      <c r="P2850" s="663"/>
      <c r="Q2850" s="678"/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32</v>
      </c>
      <c r="B2851" s="662" t="s">
        <v>592</v>
      </c>
      <c r="C2851" s="662" t="s">
        <v>5111</v>
      </c>
      <c r="D2851" s="743" t="s">
        <v>7938</v>
      </c>
      <c r="E2851" s="744" t="s">
        <v>5129</v>
      </c>
      <c r="F2851" s="662" t="s">
        <v>5106</v>
      </c>
      <c r="G2851" s="662" t="s">
        <v>5176</v>
      </c>
      <c r="H2851" s="662" t="s">
        <v>593</v>
      </c>
      <c r="I2851" s="662" t="s">
        <v>5916</v>
      </c>
      <c r="J2851" s="662" t="s">
        <v>826</v>
      </c>
      <c r="K2851" s="662" t="s">
        <v>830</v>
      </c>
      <c r="L2851" s="663">
        <v>301.2</v>
      </c>
      <c r="M2851" s="663">
        <v>903.59999999999991</v>
      </c>
      <c r="N2851" s="662">
        <v>3</v>
      </c>
      <c r="O2851" s="745">
        <v>2.5</v>
      </c>
      <c r="P2851" s="663">
        <v>301.2</v>
      </c>
      <c r="Q2851" s="678">
        <v>0.33333333333333337</v>
      </c>
      <c r="R2851" s="662">
        <v>1</v>
      </c>
      <c r="S2851" s="678">
        <v>0.33333333333333331</v>
      </c>
      <c r="T2851" s="745">
        <v>1</v>
      </c>
      <c r="U2851" s="701">
        <v>0.4</v>
      </c>
    </row>
    <row r="2852" spans="1:21" ht="14.4" customHeight="1" x14ac:dyDescent="0.3">
      <c r="A2852" s="661">
        <v>32</v>
      </c>
      <c r="B2852" s="662" t="s">
        <v>592</v>
      </c>
      <c r="C2852" s="662" t="s">
        <v>5111</v>
      </c>
      <c r="D2852" s="743" t="s">
        <v>7938</v>
      </c>
      <c r="E2852" s="744" t="s">
        <v>5129</v>
      </c>
      <c r="F2852" s="662" t="s">
        <v>5106</v>
      </c>
      <c r="G2852" s="662" t="s">
        <v>5176</v>
      </c>
      <c r="H2852" s="662" t="s">
        <v>593</v>
      </c>
      <c r="I2852" s="662" t="s">
        <v>6815</v>
      </c>
      <c r="J2852" s="662" t="s">
        <v>5490</v>
      </c>
      <c r="K2852" s="662" t="s">
        <v>6398</v>
      </c>
      <c r="L2852" s="663">
        <v>0</v>
      </c>
      <c r="M2852" s="663">
        <v>0</v>
      </c>
      <c r="N2852" s="662">
        <v>1</v>
      </c>
      <c r="O2852" s="745">
        <v>0.5</v>
      </c>
      <c r="P2852" s="663"/>
      <c r="Q2852" s="678"/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32</v>
      </c>
      <c r="B2853" s="662" t="s">
        <v>592</v>
      </c>
      <c r="C2853" s="662" t="s">
        <v>5111</v>
      </c>
      <c r="D2853" s="743" t="s">
        <v>7938</v>
      </c>
      <c r="E2853" s="744" t="s">
        <v>5129</v>
      </c>
      <c r="F2853" s="662" t="s">
        <v>5106</v>
      </c>
      <c r="G2853" s="662" t="s">
        <v>5299</v>
      </c>
      <c r="H2853" s="662" t="s">
        <v>593</v>
      </c>
      <c r="I2853" s="662" t="s">
        <v>640</v>
      </c>
      <c r="J2853" s="662" t="s">
        <v>641</v>
      </c>
      <c r="K2853" s="662" t="s">
        <v>4798</v>
      </c>
      <c r="L2853" s="663">
        <v>475.77</v>
      </c>
      <c r="M2853" s="663">
        <v>3330.39</v>
      </c>
      <c r="N2853" s="662">
        <v>7</v>
      </c>
      <c r="O2853" s="745">
        <v>5.5</v>
      </c>
      <c r="P2853" s="663">
        <v>2378.85</v>
      </c>
      <c r="Q2853" s="678">
        <v>0.7142857142857143</v>
      </c>
      <c r="R2853" s="662">
        <v>5</v>
      </c>
      <c r="S2853" s="678">
        <v>0.7142857142857143</v>
      </c>
      <c r="T2853" s="745">
        <v>4</v>
      </c>
      <c r="U2853" s="701">
        <v>0.72727272727272729</v>
      </c>
    </row>
    <row r="2854" spans="1:21" ht="14.4" customHeight="1" x14ac:dyDescent="0.3">
      <c r="A2854" s="661">
        <v>32</v>
      </c>
      <c r="B2854" s="662" t="s">
        <v>592</v>
      </c>
      <c r="C2854" s="662" t="s">
        <v>5111</v>
      </c>
      <c r="D2854" s="743" t="s">
        <v>7938</v>
      </c>
      <c r="E2854" s="744" t="s">
        <v>5129</v>
      </c>
      <c r="F2854" s="662" t="s">
        <v>5106</v>
      </c>
      <c r="G2854" s="662" t="s">
        <v>5299</v>
      </c>
      <c r="H2854" s="662" t="s">
        <v>593</v>
      </c>
      <c r="I2854" s="662" t="s">
        <v>3477</v>
      </c>
      <c r="J2854" s="662" t="s">
        <v>3478</v>
      </c>
      <c r="K2854" s="662" t="s">
        <v>5014</v>
      </c>
      <c r="L2854" s="663">
        <v>1300.49</v>
      </c>
      <c r="M2854" s="663">
        <v>1300.49</v>
      </c>
      <c r="N2854" s="662">
        <v>1</v>
      </c>
      <c r="O2854" s="745">
        <v>1</v>
      </c>
      <c r="P2854" s="663">
        <v>1300.49</v>
      </c>
      <c r="Q2854" s="678">
        <v>1</v>
      </c>
      <c r="R2854" s="662">
        <v>1</v>
      </c>
      <c r="S2854" s="678">
        <v>1</v>
      </c>
      <c r="T2854" s="745">
        <v>1</v>
      </c>
      <c r="U2854" s="701">
        <v>1</v>
      </c>
    </row>
    <row r="2855" spans="1:21" ht="14.4" customHeight="1" x14ac:dyDescent="0.3">
      <c r="A2855" s="661">
        <v>32</v>
      </c>
      <c r="B2855" s="662" t="s">
        <v>592</v>
      </c>
      <c r="C2855" s="662" t="s">
        <v>5111</v>
      </c>
      <c r="D2855" s="743" t="s">
        <v>7938</v>
      </c>
      <c r="E2855" s="744" t="s">
        <v>5129</v>
      </c>
      <c r="F2855" s="662" t="s">
        <v>5106</v>
      </c>
      <c r="G2855" s="662" t="s">
        <v>5299</v>
      </c>
      <c r="H2855" s="662" t="s">
        <v>593</v>
      </c>
      <c r="I2855" s="662" t="s">
        <v>3477</v>
      </c>
      <c r="J2855" s="662" t="s">
        <v>3478</v>
      </c>
      <c r="K2855" s="662" t="s">
        <v>5014</v>
      </c>
      <c r="L2855" s="663">
        <v>668.54</v>
      </c>
      <c r="M2855" s="663">
        <v>668.54</v>
      </c>
      <c r="N2855" s="662">
        <v>1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32</v>
      </c>
      <c r="B2856" s="662" t="s">
        <v>592</v>
      </c>
      <c r="C2856" s="662" t="s">
        <v>5111</v>
      </c>
      <c r="D2856" s="743" t="s">
        <v>7938</v>
      </c>
      <c r="E2856" s="744" t="s">
        <v>5129</v>
      </c>
      <c r="F2856" s="662" t="s">
        <v>5106</v>
      </c>
      <c r="G2856" s="662" t="s">
        <v>5299</v>
      </c>
      <c r="H2856" s="662" t="s">
        <v>593</v>
      </c>
      <c r="I2856" s="662" t="s">
        <v>2050</v>
      </c>
      <c r="J2856" s="662" t="s">
        <v>2051</v>
      </c>
      <c r="K2856" s="662" t="s">
        <v>5300</v>
      </c>
      <c r="L2856" s="663">
        <v>974.8</v>
      </c>
      <c r="M2856" s="663">
        <v>974.8</v>
      </c>
      <c r="N2856" s="662">
        <v>1</v>
      </c>
      <c r="O2856" s="745">
        <v>1</v>
      </c>
      <c r="P2856" s="663">
        <v>974.8</v>
      </c>
      <c r="Q2856" s="678">
        <v>1</v>
      </c>
      <c r="R2856" s="662">
        <v>1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32</v>
      </c>
      <c r="B2857" s="662" t="s">
        <v>592</v>
      </c>
      <c r="C2857" s="662" t="s">
        <v>5111</v>
      </c>
      <c r="D2857" s="743" t="s">
        <v>7938</v>
      </c>
      <c r="E2857" s="744" t="s">
        <v>5129</v>
      </c>
      <c r="F2857" s="662" t="s">
        <v>5106</v>
      </c>
      <c r="G2857" s="662" t="s">
        <v>5299</v>
      </c>
      <c r="H2857" s="662" t="s">
        <v>593</v>
      </c>
      <c r="I2857" s="662" t="s">
        <v>2050</v>
      </c>
      <c r="J2857" s="662" t="s">
        <v>2051</v>
      </c>
      <c r="K2857" s="662" t="s">
        <v>5300</v>
      </c>
      <c r="L2857" s="663">
        <v>334.27</v>
      </c>
      <c r="M2857" s="663">
        <v>334.27</v>
      </c>
      <c r="N2857" s="662">
        <v>1</v>
      </c>
      <c r="O2857" s="745">
        <v>1</v>
      </c>
      <c r="P2857" s="663">
        <v>334.27</v>
      </c>
      <c r="Q2857" s="678">
        <v>1</v>
      </c>
      <c r="R2857" s="662">
        <v>1</v>
      </c>
      <c r="S2857" s="678">
        <v>1</v>
      </c>
      <c r="T2857" s="745">
        <v>1</v>
      </c>
      <c r="U2857" s="701">
        <v>1</v>
      </c>
    </row>
    <row r="2858" spans="1:21" ht="14.4" customHeight="1" x14ac:dyDescent="0.3">
      <c r="A2858" s="661">
        <v>32</v>
      </c>
      <c r="B2858" s="662" t="s">
        <v>592</v>
      </c>
      <c r="C2858" s="662" t="s">
        <v>5111</v>
      </c>
      <c r="D2858" s="743" t="s">
        <v>7938</v>
      </c>
      <c r="E2858" s="744" t="s">
        <v>5129</v>
      </c>
      <c r="F2858" s="662" t="s">
        <v>5106</v>
      </c>
      <c r="G2858" s="662" t="s">
        <v>5299</v>
      </c>
      <c r="H2858" s="662" t="s">
        <v>593</v>
      </c>
      <c r="I2858" s="662" t="s">
        <v>5917</v>
      </c>
      <c r="J2858" s="662" t="s">
        <v>5003</v>
      </c>
      <c r="K2858" s="662" t="s">
        <v>5918</v>
      </c>
      <c r="L2858" s="663">
        <v>0</v>
      </c>
      <c r="M2858" s="663">
        <v>0</v>
      </c>
      <c r="N2858" s="662">
        <v>1</v>
      </c>
      <c r="O2858" s="745">
        <v>1</v>
      </c>
      <c r="P2858" s="663">
        <v>0</v>
      </c>
      <c r="Q2858" s="678"/>
      <c r="R2858" s="662">
        <v>1</v>
      </c>
      <c r="S2858" s="678">
        <v>1</v>
      </c>
      <c r="T2858" s="745">
        <v>1</v>
      </c>
      <c r="U2858" s="701">
        <v>1</v>
      </c>
    </row>
    <row r="2859" spans="1:21" ht="14.4" customHeight="1" x14ac:dyDescent="0.3">
      <c r="A2859" s="661">
        <v>32</v>
      </c>
      <c r="B2859" s="662" t="s">
        <v>592</v>
      </c>
      <c r="C2859" s="662" t="s">
        <v>5111</v>
      </c>
      <c r="D2859" s="743" t="s">
        <v>7938</v>
      </c>
      <c r="E2859" s="744" t="s">
        <v>5129</v>
      </c>
      <c r="F2859" s="662" t="s">
        <v>5106</v>
      </c>
      <c r="G2859" s="662" t="s">
        <v>5299</v>
      </c>
      <c r="H2859" s="662" t="s">
        <v>2438</v>
      </c>
      <c r="I2859" s="662" t="s">
        <v>3433</v>
      </c>
      <c r="J2859" s="662" t="s">
        <v>5003</v>
      </c>
      <c r="K2859" s="662" t="s">
        <v>3435</v>
      </c>
      <c r="L2859" s="663">
        <v>668.54</v>
      </c>
      <c r="M2859" s="663">
        <v>2005.62</v>
      </c>
      <c r="N2859" s="662">
        <v>3</v>
      </c>
      <c r="O2859" s="745">
        <v>3</v>
      </c>
      <c r="P2859" s="663">
        <v>2005.62</v>
      </c>
      <c r="Q2859" s="678">
        <v>1</v>
      </c>
      <c r="R2859" s="662">
        <v>3</v>
      </c>
      <c r="S2859" s="678">
        <v>1</v>
      </c>
      <c r="T2859" s="745">
        <v>3</v>
      </c>
      <c r="U2859" s="701">
        <v>1</v>
      </c>
    </row>
    <row r="2860" spans="1:21" ht="14.4" customHeight="1" x14ac:dyDescent="0.3">
      <c r="A2860" s="661">
        <v>32</v>
      </c>
      <c r="B2860" s="662" t="s">
        <v>592</v>
      </c>
      <c r="C2860" s="662" t="s">
        <v>5111</v>
      </c>
      <c r="D2860" s="743" t="s">
        <v>7938</v>
      </c>
      <c r="E2860" s="744" t="s">
        <v>5129</v>
      </c>
      <c r="F2860" s="662" t="s">
        <v>5106</v>
      </c>
      <c r="G2860" s="662" t="s">
        <v>5299</v>
      </c>
      <c r="H2860" s="662" t="s">
        <v>593</v>
      </c>
      <c r="I2860" s="662" t="s">
        <v>6816</v>
      </c>
      <c r="J2860" s="662" t="s">
        <v>5003</v>
      </c>
      <c r="K2860" s="662" t="s">
        <v>6817</v>
      </c>
      <c r="L2860" s="663">
        <v>0</v>
      </c>
      <c r="M2860" s="663">
        <v>0</v>
      </c>
      <c r="N2860" s="662">
        <v>1</v>
      </c>
      <c r="O2860" s="745">
        <v>1</v>
      </c>
      <c r="P2860" s="663">
        <v>0</v>
      </c>
      <c r="Q2860" s="678"/>
      <c r="R2860" s="662">
        <v>1</v>
      </c>
      <c r="S2860" s="678">
        <v>1</v>
      </c>
      <c r="T2860" s="745">
        <v>1</v>
      </c>
      <c r="U2860" s="701">
        <v>1</v>
      </c>
    </row>
    <row r="2861" spans="1:21" ht="14.4" customHeight="1" x14ac:dyDescent="0.3">
      <c r="A2861" s="661">
        <v>32</v>
      </c>
      <c r="B2861" s="662" t="s">
        <v>592</v>
      </c>
      <c r="C2861" s="662" t="s">
        <v>5111</v>
      </c>
      <c r="D2861" s="743" t="s">
        <v>7938</v>
      </c>
      <c r="E2861" s="744" t="s">
        <v>5129</v>
      </c>
      <c r="F2861" s="662" t="s">
        <v>5106</v>
      </c>
      <c r="G2861" s="662" t="s">
        <v>5299</v>
      </c>
      <c r="H2861" s="662" t="s">
        <v>593</v>
      </c>
      <c r="I2861" s="662" t="s">
        <v>6818</v>
      </c>
      <c r="J2861" s="662" t="s">
        <v>5003</v>
      </c>
      <c r="K2861" s="662" t="s">
        <v>6819</v>
      </c>
      <c r="L2861" s="663">
        <v>0</v>
      </c>
      <c r="M2861" s="663">
        <v>0</v>
      </c>
      <c r="N2861" s="662">
        <v>1</v>
      </c>
      <c r="O2861" s="745">
        <v>0.5</v>
      </c>
      <c r="P2861" s="663">
        <v>0</v>
      </c>
      <c r="Q2861" s="678"/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32</v>
      </c>
      <c r="B2862" s="662" t="s">
        <v>592</v>
      </c>
      <c r="C2862" s="662" t="s">
        <v>5111</v>
      </c>
      <c r="D2862" s="743" t="s">
        <v>7938</v>
      </c>
      <c r="E2862" s="744" t="s">
        <v>5129</v>
      </c>
      <c r="F2862" s="662" t="s">
        <v>5106</v>
      </c>
      <c r="G2862" s="662" t="s">
        <v>6532</v>
      </c>
      <c r="H2862" s="662" t="s">
        <v>593</v>
      </c>
      <c r="I2862" s="662" t="s">
        <v>755</v>
      </c>
      <c r="J2862" s="662" t="s">
        <v>6533</v>
      </c>
      <c r="K2862" s="662" t="s">
        <v>3157</v>
      </c>
      <c r="L2862" s="663">
        <v>0</v>
      </c>
      <c r="M2862" s="663">
        <v>0</v>
      </c>
      <c r="N2862" s="662">
        <v>1</v>
      </c>
      <c r="O2862" s="745">
        <v>0.5</v>
      </c>
      <c r="P2862" s="663"/>
      <c r="Q2862" s="678"/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32</v>
      </c>
      <c r="B2863" s="662" t="s">
        <v>592</v>
      </c>
      <c r="C2863" s="662" t="s">
        <v>5111</v>
      </c>
      <c r="D2863" s="743" t="s">
        <v>7938</v>
      </c>
      <c r="E2863" s="744" t="s">
        <v>5129</v>
      </c>
      <c r="F2863" s="662" t="s">
        <v>5106</v>
      </c>
      <c r="G2863" s="662" t="s">
        <v>6532</v>
      </c>
      <c r="H2863" s="662" t="s">
        <v>593</v>
      </c>
      <c r="I2863" s="662" t="s">
        <v>6820</v>
      </c>
      <c r="J2863" s="662" t="s">
        <v>6821</v>
      </c>
      <c r="K2863" s="662" t="s">
        <v>6123</v>
      </c>
      <c r="L2863" s="663">
        <v>0</v>
      </c>
      <c r="M2863" s="663">
        <v>0</v>
      </c>
      <c r="N2863" s="662">
        <v>1</v>
      </c>
      <c r="O2863" s="745">
        <v>0.5</v>
      </c>
      <c r="P2863" s="663">
        <v>0</v>
      </c>
      <c r="Q2863" s="678"/>
      <c r="R2863" s="662">
        <v>1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32</v>
      </c>
      <c r="B2864" s="662" t="s">
        <v>592</v>
      </c>
      <c r="C2864" s="662" t="s">
        <v>5111</v>
      </c>
      <c r="D2864" s="743" t="s">
        <v>7938</v>
      </c>
      <c r="E2864" s="744" t="s">
        <v>5129</v>
      </c>
      <c r="F2864" s="662" t="s">
        <v>5106</v>
      </c>
      <c r="G2864" s="662" t="s">
        <v>6822</v>
      </c>
      <c r="H2864" s="662" t="s">
        <v>593</v>
      </c>
      <c r="I2864" s="662" t="s">
        <v>6823</v>
      </c>
      <c r="J2864" s="662" t="s">
        <v>6824</v>
      </c>
      <c r="K2864" s="662" t="s">
        <v>6825</v>
      </c>
      <c r="L2864" s="663">
        <v>0</v>
      </c>
      <c r="M2864" s="663">
        <v>0</v>
      </c>
      <c r="N2864" s="662">
        <v>1</v>
      </c>
      <c r="O2864" s="745">
        <v>1</v>
      </c>
      <c r="P2864" s="663">
        <v>0</v>
      </c>
      <c r="Q2864" s="678"/>
      <c r="R2864" s="662">
        <v>1</v>
      </c>
      <c r="S2864" s="678">
        <v>1</v>
      </c>
      <c r="T2864" s="745">
        <v>1</v>
      </c>
      <c r="U2864" s="701">
        <v>1</v>
      </c>
    </row>
    <row r="2865" spans="1:21" ht="14.4" customHeight="1" x14ac:dyDescent="0.3">
      <c r="A2865" s="661">
        <v>32</v>
      </c>
      <c r="B2865" s="662" t="s">
        <v>592</v>
      </c>
      <c r="C2865" s="662" t="s">
        <v>5111</v>
      </c>
      <c r="D2865" s="743" t="s">
        <v>7938</v>
      </c>
      <c r="E2865" s="744" t="s">
        <v>5129</v>
      </c>
      <c r="F2865" s="662" t="s">
        <v>5106</v>
      </c>
      <c r="G2865" s="662" t="s">
        <v>5366</v>
      </c>
      <c r="H2865" s="662" t="s">
        <v>2438</v>
      </c>
      <c r="I2865" s="662" t="s">
        <v>5623</v>
      </c>
      <c r="J2865" s="662" t="s">
        <v>5368</v>
      </c>
      <c r="K2865" s="662" t="s">
        <v>5624</v>
      </c>
      <c r="L2865" s="663">
        <v>102.93</v>
      </c>
      <c r="M2865" s="663">
        <v>205.86</v>
      </c>
      <c r="N2865" s="662">
        <v>2</v>
      </c>
      <c r="O2865" s="745">
        <v>2</v>
      </c>
      <c r="P2865" s="663">
        <v>205.86</v>
      </c>
      <c r="Q2865" s="678">
        <v>1</v>
      </c>
      <c r="R2865" s="662">
        <v>2</v>
      </c>
      <c r="S2865" s="678">
        <v>1</v>
      </c>
      <c r="T2865" s="745">
        <v>2</v>
      </c>
      <c r="U2865" s="701">
        <v>1</v>
      </c>
    </row>
    <row r="2866" spans="1:21" ht="14.4" customHeight="1" x14ac:dyDescent="0.3">
      <c r="A2866" s="661">
        <v>32</v>
      </c>
      <c r="B2866" s="662" t="s">
        <v>592</v>
      </c>
      <c r="C2866" s="662" t="s">
        <v>5111</v>
      </c>
      <c r="D2866" s="743" t="s">
        <v>7938</v>
      </c>
      <c r="E2866" s="744" t="s">
        <v>5129</v>
      </c>
      <c r="F2866" s="662" t="s">
        <v>5106</v>
      </c>
      <c r="G2866" s="662" t="s">
        <v>5926</v>
      </c>
      <c r="H2866" s="662" t="s">
        <v>593</v>
      </c>
      <c r="I2866" s="662" t="s">
        <v>6826</v>
      </c>
      <c r="J2866" s="662" t="s">
        <v>6827</v>
      </c>
      <c r="K2866" s="662" t="s">
        <v>6828</v>
      </c>
      <c r="L2866" s="663">
        <v>0</v>
      </c>
      <c r="M2866" s="663">
        <v>0</v>
      </c>
      <c r="N2866" s="662">
        <v>1</v>
      </c>
      <c r="O2866" s="745">
        <v>0.5</v>
      </c>
      <c r="P2866" s="663"/>
      <c r="Q2866" s="678"/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32</v>
      </c>
      <c r="B2867" s="662" t="s">
        <v>592</v>
      </c>
      <c r="C2867" s="662" t="s">
        <v>5111</v>
      </c>
      <c r="D2867" s="743" t="s">
        <v>7938</v>
      </c>
      <c r="E2867" s="744" t="s">
        <v>5129</v>
      </c>
      <c r="F2867" s="662" t="s">
        <v>5106</v>
      </c>
      <c r="G2867" s="662" t="s">
        <v>5937</v>
      </c>
      <c r="H2867" s="662" t="s">
        <v>2438</v>
      </c>
      <c r="I2867" s="662" t="s">
        <v>4193</v>
      </c>
      <c r="J2867" s="662" t="s">
        <v>4844</v>
      </c>
      <c r="K2867" s="662" t="s">
        <v>1295</v>
      </c>
      <c r="L2867" s="663">
        <v>291.82</v>
      </c>
      <c r="M2867" s="663">
        <v>583.64</v>
      </c>
      <c r="N2867" s="662">
        <v>2</v>
      </c>
      <c r="O2867" s="745">
        <v>1.5</v>
      </c>
      <c r="P2867" s="663">
        <v>291.82</v>
      </c>
      <c r="Q2867" s="678">
        <v>0.5</v>
      </c>
      <c r="R2867" s="662">
        <v>1</v>
      </c>
      <c r="S2867" s="678">
        <v>0.5</v>
      </c>
      <c r="T2867" s="745">
        <v>0.5</v>
      </c>
      <c r="U2867" s="701">
        <v>0.33333333333333331</v>
      </c>
    </row>
    <row r="2868" spans="1:21" ht="14.4" customHeight="1" x14ac:dyDescent="0.3">
      <c r="A2868" s="661">
        <v>32</v>
      </c>
      <c r="B2868" s="662" t="s">
        <v>592</v>
      </c>
      <c r="C2868" s="662" t="s">
        <v>5111</v>
      </c>
      <c r="D2868" s="743" t="s">
        <v>7938</v>
      </c>
      <c r="E2868" s="744" t="s">
        <v>5129</v>
      </c>
      <c r="F2868" s="662" t="s">
        <v>5106</v>
      </c>
      <c r="G2868" s="662" t="s">
        <v>5937</v>
      </c>
      <c r="H2868" s="662" t="s">
        <v>2438</v>
      </c>
      <c r="I2868" s="662" t="s">
        <v>4204</v>
      </c>
      <c r="J2868" s="662" t="s">
        <v>4171</v>
      </c>
      <c r="K2868" s="662" t="s">
        <v>1295</v>
      </c>
      <c r="L2868" s="663">
        <v>583.62</v>
      </c>
      <c r="M2868" s="663">
        <v>583.62</v>
      </c>
      <c r="N2868" s="662">
        <v>1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32</v>
      </c>
      <c r="B2869" s="662" t="s">
        <v>592</v>
      </c>
      <c r="C2869" s="662" t="s">
        <v>5111</v>
      </c>
      <c r="D2869" s="743" t="s">
        <v>7938</v>
      </c>
      <c r="E2869" s="744" t="s">
        <v>5129</v>
      </c>
      <c r="F2869" s="662" t="s">
        <v>5106</v>
      </c>
      <c r="G2869" s="662" t="s">
        <v>5370</v>
      </c>
      <c r="H2869" s="662" t="s">
        <v>593</v>
      </c>
      <c r="I2869" s="662" t="s">
        <v>2197</v>
      </c>
      <c r="J2869" s="662" t="s">
        <v>2198</v>
      </c>
      <c r="K2869" s="662" t="s">
        <v>1306</v>
      </c>
      <c r="L2869" s="663">
        <v>108.44</v>
      </c>
      <c r="M2869" s="663">
        <v>325.32</v>
      </c>
      <c r="N2869" s="662">
        <v>3</v>
      </c>
      <c r="O2869" s="745">
        <v>2.5</v>
      </c>
      <c r="P2869" s="663">
        <v>325.32</v>
      </c>
      <c r="Q2869" s="678">
        <v>1</v>
      </c>
      <c r="R2869" s="662">
        <v>3</v>
      </c>
      <c r="S2869" s="678">
        <v>1</v>
      </c>
      <c r="T2869" s="745">
        <v>2.5</v>
      </c>
      <c r="U2869" s="701">
        <v>1</v>
      </c>
    </row>
    <row r="2870" spans="1:21" ht="14.4" customHeight="1" x14ac:dyDescent="0.3">
      <c r="A2870" s="661">
        <v>32</v>
      </c>
      <c r="B2870" s="662" t="s">
        <v>592</v>
      </c>
      <c r="C2870" s="662" t="s">
        <v>5111</v>
      </c>
      <c r="D2870" s="743" t="s">
        <v>7938</v>
      </c>
      <c r="E2870" s="744" t="s">
        <v>5129</v>
      </c>
      <c r="F2870" s="662" t="s">
        <v>5106</v>
      </c>
      <c r="G2870" s="662" t="s">
        <v>5370</v>
      </c>
      <c r="H2870" s="662" t="s">
        <v>593</v>
      </c>
      <c r="I2870" s="662" t="s">
        <v>5938</v>
      </c>
      <c r="J2870" s="662" t="s">
        <v>2198</v>
      </c>
      <c r="K2870" s="662" t="s">
        <v>1624</v>
      </c>
      <c r="L2870" s="663">
        <v>54.23</v>
      </c>
      <c r="M2870" s="663">
        <v>108.46</v>
      </c>
      <c r="N2870" s="662">
        <v>2</v>
      </c>
      <c r="O2870" s="745">
        <v>0.5</v>
      </c>
      <c r="P2870" s="663">
        <v>108.46</v>
      </c>
      <c r="Q2870" s="678">
        <v>1</v>
      </c>
      <c r="R2870" s="662">
        <v>2</v>
      </c>
      <c r="S2870" s="678">
        <v>1</v>
      </c>
      <c r="T2870" s="745">
        <v>0.5</v>
      </c>
      <c r="U2870" s="701">
        <v>1</v>
      </c>
    </row>
    <row r="2871" spans="1:21" ht="14.4" customHeight="1" x14ac:dyDescent="0.3">
      <c r="A2871" s="661">
        <v>32</v>
      </c>
      <c r="B2871" s="662" t="s">
        <v>592</v>
      </c>
      <c r="C2871" s="662" t="s">
        <v>5111</v>
      </c>
      <c r="D2871" s="743" t="s">
        <v>7938</v>
      </c>
      <c r="E2871" s="744" t="s">
        <v>5129</v>
      </c>
      <c r="F2871" s="662" t="s">
        <v>5106</v>
      </c>
      <c r="G2871" s="662" t="s">
        <v>5466</v>
      </c>
      <c r="H2871" s="662" t="s">
        <v>2438</v>
      </c>
      <c r="I2871" s="662" t="s">
        <v>2829</v>
      </c>
      <c r="J2871" s="662" t="s">
        <v>2830</v>
      </c>
      <c r="K2871" s="662" t="s">
        <v>2831</v>
      </c>
      <c r="L2871" s="663">
        <v>127.34</v>
      </c>
      <c r="M2871" s="663">
        <v>5475.62</v>
      </c>
      <c r="N2871" s="662">
        <v>43</v>
      </c>
      <c r="O2871" s="745">
        <v>10.5</v>
      </c>
      <c r="P2871" s="663">
        <v>4584.24</v>
      </c>
      <c r="Q2871" s="678">
        <v>0.83720930232558133</v>
      </c>
      <c r="R2871" s="662">
        <v>36</v>
      </c>
      <c r="S2871" s="678">
        <v>0.83720930232558144</v>
      </c>
      <c r="T2871" s="745">
        <v>9</v>
      </c>
      <c r="U2871" s="701">
        <v>0.8571428571428571</v>
      </c>
    </row>
    <row r="2872" spans="1:21" ht="14.4" customHeight="1" x14ac:dyDescent="0.3">
      <c r="A2872" s="661">
        <v>32</v>
      </c>
      <c r="B2872" s="662" t="s">
        <v>592</v>
      </c>
      <c r="C2872" s="662" t="s">
        <v>5111</v>
      </c>
      <c r="D2872" s="743" t="s">
        <v>7938</v>
      </c>
      <c r="E2872" s="744" t="s">
        <v>5129</v>
      </c>
      <c r="F2872" s="662" t="s">
        <v>5106</v>
      </c>
      <c r="G2872" s="662" t="s">
        <v>5466</v>
      </c>
      <c r="H2872" s="662" t="s">
        <v>2438</v>
      </c>
      <c r="I2872" s="662" t="s">
        <v>2834</v>
      </c>
      <c r="J2872" s="662" t="s">
        <v>2835</v>
      </c>
      <c r="K2872" s="662" t="s">
        <v>2831</v>
      </c>
      <c r="L2872" s="663">
        <v>127.34</v>
      </c>
      <c r="M2872" s="663">
        <v>764.04</v>
      </c>
      <c r="N2872" s="662">
        <v>6</v>
      </c>
      <c r="O2872" s="745">
        <v>1</v>
      </c>
      <c r="P2872" s="663">
        <v>254.68</v>
      </c>
      <c r="Q2872" s="678">
        <v>0.33333333333333337</v>
      </c>
      <c r="R2872" s="662">
        <v>2</v>
      </c>
      <c r="S2872" s="678">
        <v>0.33333333333333331</v>
      </c>
      <c r="T2872" s="745">
        <v>0.5</v>
      </c>
      <c r="U2872" s="701">
        <v>0.5</v>
      </c>
    </row>
    <row r="2873" spans="1:21" ht="14.4" customHeight="1" x14ac:dyDescent="0.3">
      <c r="A2873" s="661">
        <v>32</v>
      </c>
      <c r="B2873" s="662" t="s">
        <v>592</v>
      </c>
      <c r="C2873" s="662" t="s">
        <v>5111</v>
      </c>
      <c r="D2873" s="743" t="s">
        <v>7938</v>
      </c>
      <c r="E2873" s="744" t="s">
        <v>5129</v>
      </c>
      <c r="F2873" s="662" t="s">
        <v>5106</v>
      </c>
      <c r="G2873" s="662" t="s">
        <v>5466</v>
      </c>
      <c r="H2873" s="662" t="s">
        <v>2438</v>
      </c>
      <c r="I2873" s="662" t="s">
        <v>2852</v>
      </c>
      <c r="J2873" s="662" t="s">
        <v>2853</v>
      </c>
      <c r="K2873" s="662" t="s">
        <v>2831</v>
      </c>
      <c r="L2873" s="663">
        <v>129.51</v>
      </c>
      <c r="M2873" s="663">
        <v>259.02</v>
      </c>
      <c r="N2873" s="662">
        <v>2</v>
      </c>
      <c r="O2873" s="745">
        <v>1</v>
      </c>
      <c r="P2873" s="663">
        <v>259.02</v>
      </c>
      <c r="Q2873" s="678">
        <v>1</v>
      </c>
      <c r="R2873" s="662">
        <v>2</v>
      </c>
      <c r="S2873" s="678">
        <v>1</v>
      </c>
      <c r="T2873" s="745">
        <v>1</v>
      </c>
      <c r="U2873" s="701">
        <v>1</v>
      </c>
    </row>
    <row r="2874" spans="1:21" ht="14.4" customHeight="1" x14ac:dyDescent="0.3">
      <c r="A2874" s="661">
        <v>32</v>
      </c>
      <c r="B2874" s="662" t="s">
        <v>592</v>
      </c>
      <c r="C2874" s="662" t="s">
        <v>5111</v>
      </c>
      <c r="D2874" s="743" t="s">
        <v>7938</v>
      </c>
      <c r="E2874" s="744" t="s">
        <v>5129</v>
      </c>
      <c r="F2874" s="662" t="s">
        <v>5106</v>
      </c>
      <c r="G2874" s="662" t="s">
        <v>5466</v>
      </c>
      <c r="H2874" s="662" t="s">
        <v>2438</v>
      </c>
      <c r="I2874" s="662" t="s">
        <v>2836</v>
      </c>
      <c r="J2874" s="662" t="s">
        <v>2837</v>
      </c>
      <c r="K2874" s="662" t="s">
        <v>2831</v>
      </c>
      <c r="L2874" s="663">
        <v>127.34</v>
      </c>
      <c r="M2874" s="663">
        <v>1273.4000000000001</v>
      </c>
      <c r="N2874" s="662">
        <v>10</v>
      </c>
      <c r="O2874" s="745">
        <v>2</v>
      </c>
      <c r="P2874" s="663">
        <v>1273.4000000000001</v>
      </c>
      <c r="Q2874" s="678">
        <v>1</v>
      </c>
      <c r="R2874" s="662">
        <v>10</v>
      </c>
      <c r="S2874" s="678">
        <v>1</v>
      </c>
      <c r="T2874" s="745">
        <v>2</v>
      </c>
      <c r="U2874" s="701">
        <v>1</v>
      </c>
    </row>
    <row r="2875" spans="1:21" ht="14.4" customHeight="1" x14ac:dyDescent="0.3">
      <c r="A2875" s="661">
        <v>32</v>
      </c>
      <c r="B2875" s="662" t="s">
        <v>592</v>
      </c>
      <c r="C2875" s="662" t="s">
        <v>5111</v>
      </c>
      <c r="D2875" s="743" t="s">
        <v>7938</v>
      </c>
      <c r="E2875" s="744" t="s">
        <v>5129</v>
      </c>
      <c r="F2875" s="662" t="s">
        <v>5106</v>
      </c>
      <c r="G2875" s="662" t="s">
        <v>5179</v>
      </c>
      <c r="H2875" s="662" t="s">
        <v>593</v>
      </c>
      <c r="I2875" s="662" t="s">
        <v>672</v>
      </c>
      <c r="J2875" s="662" t="s">
        <v>5371</v>
      </c>
      <c r="K2875" s="662" t="s">
        <v>5290</v>
      </c>
      <c r="L2875" s="663">
        <v>24.78</v>
      </c>
      <c r="M2875" s="663">
        <v>396.48</v>
      </c>
      <c r="N2875" s="662">
        <v>16</v>
      </c>
      <c r="O2875" s="745">
        <v>6.5</v>
      </c>
      <c r="P2875" s="663">
        <v>148.68</v>
      </c>
      <c r="Q2875" s="678">
        <v>0.375</v>
      </c>
      <c r="R2875" s="662">
        <v>6</v>
      </c>
      <c r="S2875" s="678">
        <v>0.375</v>
      </c>
      <c r="T2875" s="745">
        <v>3</v>
      </c>
      <c r="U2875" s="701">
        <v>0.46153846153846156</v>
      </c>
    </row>
    <row r="2876" spans="1:21" ht="14.4" customHeight="1" x14ac:dyDescent="0.3">
      <c r="A2876" s="661">
        <v>32</v>
      </c>
      <c r="B2876" s="662" t="s">
        <v>592</v>
      </c>
      <c r="C2876" s="662" t="s">
        <v>5111</v>
      </c>
      <c r="D2876" s="743" t="s">
        <v>7938</v>
      </c>
      <c r="E2876" s="744" t="s">
        <v>5129</v>
      </c>
      <c r="F2876" s="662" t="s">
        <v>5106</v>
      </c>
      <c r="G2876" s="662" t="s">
        <v>5179</v>
      </c>
      <c r="H2876" s="662" t="s">
        <v>593</v>
      </c>
      <c r="I2876" s="662" t="s">
        <v>1419</v>
      </c>
      <c r="J2876" s="662" t="s">
        <v>5180</v>
      </c>
      <c r="K2876" s="662" t="s">
        <v>5181</v>
      </c>
      <c r="L2876" s="663">
        <v>99.11</v>
      </c>
      <c r="M2876" s="663">
        <v>9118.1199999999972</v>
      </c>
      <c r="N2876" s="662">
        <v>92</v>
      </c>
      <c r="O2876" s="745">
        <v>40.5</v>
      </c>
      <c r="P2876" s="663">
        <v>6144.8199999999979</v>
      </c>
      <c r="Q2876" s="678">
        <v>0.67391304347826086</v>
      </c>
      <c r="R2876" s="662">
        <v>62</v>
      </c>
      <c r="S2876" s="678">
        <v>0.67391304347826086</v>
      </c>
      <c r="T2876" s="745">
        <v>28</v>
      </c>
      <c r="U2876" s="701">
        <v>0.69135802469135799</v>
      </c>
    </row>
    <row r="2877" spans="1:21" ht="14.4" customHeight="1" x14ac:dyDescent="0.3">
      <c r="A2877" s="661">
        <v>32</v>
      </c>
      <c r="B2877" s="662" t="s">
        <v>592</v>
      </c>
      <c r="C2877" s="662" t="s">
        <v>5111</v>
      </c>
      <c r="D2877" s="743" t="s">
        <v>7938</v>
      </c>
      <c r="E2877" s="744" t="s">
        <v>5129</v>
      </c>
      <c r="F2877" s="662" t="s">
        <v>5106</v>
      </c>
      <c r="G2877" s="662" t="s">
        <v>5302</v>
      </c>
      <c r="H2877" s="662" t="s">
        <v>593</v>
      </c>
      <c r="I2877" s="662" t="s">
        <v>5948</v>
      </c>
      <c r="J2877" s="662" t="s">
        <v>960</v>
      </c>
      <c r="K2877" s="662" t="s">
        <v>5949</v>
      </c>
      <c r="L2877" s="663">
        <v>0</v>
      </c>
      <c r="M2877" s="663">
        <v>0</v>
      </c>
      <c r="N2877" s="662">
        <v>1</v>
      </c>
      <c r="O2877" s="745">
        <v>0.5</v>
      </c>
      <c r="P2877" s="663">
        <v>0</v>
      </c>
      <c r="Q2877" s="678"/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32</v>
      </c>
      <c r="B2878" s="662" t="s">
        <v>592</v>
      </c>
      <c r="C2878" s="662" t="s">
        <v>5111</v>
      </c>
      <c r="D2878" s="743" t="s">
        <v>7938</v>
      </c>
      <c r="E2878" s="744" t="s">
        <v>5129</v>
      </c>
      <c r="F2878" s="662" t="s">
        <v>5106</v>
      </c>
      <c r="G2878" s="662" t="s">
        <v>5404</v>
      </c>
      <c r="H2878" s="662" t="s">
        <v>2438</v>
      </c>
      <c r="I2878" s="662" t="s">
        <v>5405</v>
      </c>
      <c r="J2878" s="662" t="s">
        <v>4124</v>
      </c>
      <c r="K2878" s="662" t="s">
        <v>5406</v>
      </c>
      <c r="L2878" s="663">
        <v>0</v>
      </c>
      <c r="M2878" s="663">
        <v>0</v>
      </c>
      <c r="N2878" s="662">
        <v>1</v>
      </c>
      <c r="O2878" s="745">
        <v>0.5</v>
      </c>
      <c r="P2878" s="663">
        <v>0</v>
      </c>
      <c r="Q2878" s="678"/>
      <c r="R2878" s="662">
        <v>1</v>
      </c>
      <c r="S2878" s="678">
        <v>1</v>
      </c>
      <c r="T2878" s="745">
        <v>0.5</v>
      </c>
      <c r="U2878" s="701">
        <v>1</v>
      </c>
    </row>
    <row r="2879" spans="1:21" ht="14.4" customHeight="1" x14ac:dyDescent="0.3">
      <c r="A2879" s="661">
        <v>32</v>
      </c>
      <c r="B2879" s="662" t="s">
        <v>592</v>
      </c>
      <c r="C2879" s="662" t="s">
        <v>5111</v>
      </c>
      <c r="D2879" s="743" t="s">
        <v>7938</v>
      </c>
      <c r="E2879" s="744" t="s">
        <v>5129</v>
      </c>
      <c r="F2879" s="662" t="s">
        <v>5106</v>
      </c>
      <c r="G2879" s="662" t="s">
        <v>5404</v>
      </c>
      <c r="H2879" s="662" t="s">
        <v>2438</v>
      </c>
      <c r="I2879" s="662" t="s">
        <v>5950</v>
      </c>
      <c r="J2879" s="662" t="s">
        <v>4124</v>
      </c>
      <c r="K2879" s="662" t="s">
        <v>5951</v>
      </c>
      <c r="L2879" s="663">
        <v>0</v>
      </c>
      <c r="M2879" s="663">
        <v>0</v>
      </c>
      <c r="N2879" s="662">
        <v>1</v>
      </c>
      <c r="O2879" s="745">
        <v>0.5</v>
      </c>
      <c r="P2879" s="663">
        <v>0</v>
      </c>
      <c r="Q2879" s="678"/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32</v>
      </c>
      <c r="B2880" s="662" t="s">
        <v>592</v>
      </c>
      <c r="C2880" s="662" t="s">
        <v>5111</v>
      </c>
      <c r="D2880" s="743" t="s">
        <v>7938</v>
      </c>
      <c r="E2880" s="744" t="s">
        <v>5129</v>
      </c>
      <c r="F2880" s="662" t="s">
        <v>5106</v>
      </c>
      <c r="G2880" s="662" t="s">
        <v>5404</v>
      </c>
      <c r="H2880" s="662" t="s">
        <v>2438</v>
      </c>
      <c r="I2880" s="662" t="s">
        <v>5950</v>
      </c>
      <c r="J2880" s="662" t="s">
        <v>4124</v>
      </c>
      <c r="K2880" s="662" t="s">
        <v>5951</v>
      </c>
      <c r="L2880" s="663">
        <v>26.03</v>
      </c>
      <c r="M2880" s="663">
        <v>26.03</v>
      </c>
      <c r="N2880" s="662">
        <v>1</v>
      </c>
      <c r="O2880" s="745">
        <v>0.5</v>
      </c>
      <c r="P2880" s="663">
        <v>26.03</v>
      </c>
      <c r="Q2880" s="678">
        <v>1</v>
      </c>
      <c r="R2880" s="662">
        <v>1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32</v>
      </c>
      <c r="B2881" s="662" t="s">
        <v>592</v>
      </c>
      <c r="C2881" s="662" t="s">
        <v>5111</v>
      </c>
      <c r="D2881" s="743" t="s">
        <v>7938</v>
      </c>
      <c r="E2881" s="744" t="s">
        <v>5129</v>
      </c>
      <c r="F2881" s="662" t="s">
        <v>5106</v>
      </c>
      <c r="G2881" s="662" t="s">
        <v>6179</v>
      </c>
      <c r="H2881" s="662" t="s">
        <v>593</v>
      </c>
      <c r="I2881" s="662" t="s">
        <v>3046</v>
      </c>
      <c r="J2881" s="662" t="s">
        <v>2967</v>
      </c>
      <c r="K2881" s="662" t="s">
        <v>3047</v>
      </c>
      <c r="L2881" s="663">
        <v>453.8</v>
      </c>
      <c r="M2881" s="663">
        <v>453.8</v>
      </c>
      <c r="N2881" s="662">
        <v>1</v>
      </c>
      <c r="O2881" s="745">
        <v>1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32</v>
      </c>
      <c r="B2882" s="662" t="s">
        <v>592</v>
      </c>
      <c r="C2882" s="662" t="s">
        <v>5111</v>
      </c>
      <c r="D2882" s="743" t="s">
        <v>7938</v>
      </c>
      <c r="E2882" s="744" t="s">
        <v>5129</v>
      </c>
      <c r="F2882" s="662" t="s">
        <v>5106</v>
      </c>
      <c r="G2882" s="662" t="s">
        <v>5964</v>
      </c>
      <c r="H2882" s="662" t="s">
        <v>593</v>
      </c>
      <c r="I2882" s="662" t="s">
        <v>6829</v>
      </c>
      <c r="J2882" s="662" t="s">
        <v>5972</v>
      </c>
      <c r="K2882" s="662" t="s">
        <v>968</v>
      </c>
      <c r="L2882" s="663">
        <v>0</v>
      </c>
      <c r="M2882" s="663">
        <v>0</v>
      </c>
      <c r="N2882" s="662">
        <v>2</v>
      </c>
      <c r="O2882" s="745">
        <v>1</v>
      </c>
      <c r="P2882" s="663">
        <v>0</v>
      </c>
      <c r="Q2882" s="678"/>
      <c r="R2882" s="662">
        <v>2</v>
      </c>
      <c r="S2882" s="678">
        <v>1</v>
      </c>
      <c r="T2882" s="745">
        <v>1</v>
      </c>
      <c r="U2882" s="701">
        <v>1</v>
      </c>
    </row>
    <row r="2883" spans="1:21" ht="14.4" customHeight="1" x14ac:dyDescent="0.3">
      <c r="A2883" s="661">
        <v>32</v>
      </c>
      <c r="B2883" s="662" t="s">
        <v>592</v>
      </c>
      <c r="C2883" s="662" t="s">
        <v>5111</v>
      </c>
      <c r="D2883" s="743" t="s">
        <v>7938</v>
      </c>
      <c r="E2883" s="744" t="s">
        <v>5129</v>
      </c>
      <c r="F2883" s="662" t="s">
        <v>5106</v>
      </c>
      <c r="G2883" s="662" t="s">
        <v>5964</v>
      </c>
      <c r="H2883" s="662" t="s">
        <v>593</v>
      </c>
      <c r="I2883" s="662" t="s">
        <v>6830</v>
      </c>
      <c r="J2883" s="662" t="s">
        <v>5972</v>
      </c>
      <c r="K2883" s="662" t="s">
        <v>968</v>
      </c>
      <c r="L2883" s="663">
        <v>2376.9299999999998</v>
      </c>
      <c r="M2883" s="663">
        <v>9507.7199999999993</v>
      </c>
      <c r="N2883" s="662">
        <v>4</v>
      </c>
      <c r="O2883" s="745">
        <v>1.5</v>
      </c>
      <c r="P2883" s="663">
        <v>9507.7199999999993</v>
      </c>
      <c r="Q2883" s="678">
        <v>1</v>
      </c>
      <c r="R2883" s="662">
        <v>4</v>
      </c>
      <c r="S2883" s="678">
        <v>1</v>
      </c>
      <c r="T2883" s="745">
        <v>1.5</v>
      </c>
      <c r="U2883" s="701">
        <v>1</v>
      </c>
    </row>
    <row r="2884" spans="1:21" ht="14.4" customHeight="1" x14ac:dyDescent="0.3">
      <c r="A2884" s="661">
        <v>32</v>
      </c>
      <c r="B2884" s="662" t="s">
        <v>592</v>
      </c>
      <c r="C2884" s="662" t="s">
        <v>5111</v>
      </c>
      <c r="D2884" s="743" t="s">
        <v>7938</v>
      </c>
      <c r="E2884" s="744" t="s">
        <v>5129</v>
      </c>
      <c r="F2884" s="662" t="s">
        <v>5106</v>
      </c>
      <c r="G2884" s="662" t="s">
        <v>5305</v>
      </c>
      <c r="H2884" s="662" t="s">
        <v>593</v>
      </c>
      <c r="I2884" s="662" t="s">
        <v>5407</v>
      </c>
      <c r="J2884" s="662" t="s">
        <v>1064</v>
      </c>
      <c r="K2884" s="662" t="s">
        <v>5408</v>
      </c>
      <c r="L2884" s="663">
        <v>0</v>
      </c>
      <c r="M2884" s="663">
        <v>0</v>
      </c>
      <c r="N2884" s="662">
        <v>12</v>
      </c>
      <c r="O2884" s="745">
        <v>6.5</v>
      </c>
      <c r="P2884" s="663">
        <v>0</v>
      </c>
      <c r="Q2884" s="678"/>
      <c r="R2884" s="662">
        <v>3</v>
      </c>
      <c r="S2884" s="678">
        <v>0.25</v>
      </c>
      <c r="T2884" s="745">
        <v>2</v>
      </c>
      <c r="U2884" s="701">
        <v>0.30769230769230771</v>
      </c>
    </row>
    <row r="2885" spans="1:21" ht="14.4" customHeight="1" x14ac:dyDescent="0.3">
      <c r="A2885" s="661">
        <v>32</v>
      </c>
      <c r="B2885" s="662" t="s">
        <v>592</v>
      </c>
      <c r="C2885" s="662" t="s">
        <v>5111</v>
      </c>
      <c r="D2885" s="743" t="s">
        <v>7938</v>
      </c>
      <c r="E2885" s="744" t="s">
        <v>5129</v>
      </c>
      <c r="F2885" s="662" t="s">
        <v>5106</v>
      </c>
      <c r="G2885" s="662" t="s">
        <v>5305</v>
      </c>
      <c r="H2885" s="662" t="s">
        <v>593</v>
      </c>
      <c r="I2885" s="662" t="s">
        <v>5409</v>
      </c>
      <c r="J2885" s="662" t="s">
        <v>1064</v>
      </c>
      <c r="K2885" s="662" t="s">
        <v>5410</v>
      </c>
      <c r="L2885" s="663">
        <v>214.5</v>
      </c>
      <c r="M2885" s="663">
        <v>1930.5</v>
      </c>
      <c r="N2885" s="662">
        <v>9</v>
      </c>
      <c r="O2885" s="745">
        <v>7</v>
      </c>
      <c r="P2885" s="663">
        <v>214.5</v>
      </c>
      <c r="Q2885" s="678">
        <v>0.1111111111111111</v>
      </c>
      <c r="R2885" s="662">
        <v>1</v>
      </c>
      <c r="S2885" s="678">
        <v>0.1111111111111111</v>
      </c>
      <c r="T2885" s="745">
        <v>1</v>
      </c>
      <c r="U2885" s="701">
        <v>0.14285714285714285</v>
      </c>
    </row>
    <row r="2886" spans="1:21" ht="14.4" customHeight="1" x14ac:dyDescent="0.3">
      <c r="A2886" s="661">
        <v>32</v>
      </c>
      <c r="B2886" s="662" t="s">
        <v>592</v>
      </c>
      <c r="C2886" s="662" t="s">
        <v>5111</v>
      </c>
      <c r="D2886" s="743" t="s">
        <v>7938</v>
      </c>
      <c r="E2886" s="744" t="s">
        <v>5129</v>
      </c>
      <c r="F2886" s="662" t="s">
        <v>5106</v>
      </c>
      <c r="G2886" s="662" t="s">
        <v>5305</v>
      </c>
      <c r="H2886" s="662" t="s">
        <v>593</v>
      </c>
      <c r="I2886" s="662" t="s">
        <v>5974</v>
      </c>
      <c r="J2886" s="662" t="s">
        <v>5975</v>
      </c>
      <c r="K2886" s="662" t="s">
        <v>5976</v>
      </c>
      <c r="L2886" s="663">
        <v>143.34</v>
      </c>
      <c r="M2886" s="663">
        <v>143.34</v>
      </c>
      <c r="N2886" s="662">
        <v>1</v>
      </c>
      <c r="O2886" s="745">
        <v>1</v>
      </c>
      <c r="P2886" s="663">
        <v>143.34</v>
      </c>
      <c r="Q2886" s="678">
        <v>1</v>
      </c>
      <c r="R2886" s="662">
        <v>1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32</v>
      </c>
      <c r="B2887" s="662" t="s">
        <v>592</v>
      </c>
      <c r="C2887" s="662" t="s">
        <v>5111</v>
      </c>
      <c r="D2887" s="743" t="s">
        <v>7938</v>
      </c>
      <c r="E2887" s="744" t="s">
        <v>5129</v>
      </c>
      <c r="F2887" s="662" t="s">
        <v>5106</v>
      </c>
      <c r="G2887" s="662" t="s">
        <v>5305</v>
      </c>
      <c r="H2887" s="662" t="s">
        <v>593</v>
      </c>
      <c r="I2887" s="662" t="s">
        <v>5977</v>
      </c>
      <c r="J2887" s="662" t="s">
        <v>5978</v>
      </c>
      <c r="K2887" s="662" t="s">
        <v>5979</v>
      </c>
      <c r="L2887" s="663">
        <v>71.67</v>
      </c>
      <c r="M2887" s="663">
        <v>143.34</v>
      </c>
      <c r="N2887" s="662">
        <v>2</v>
      </c>
      <c r="O2887" s="745">
        <v>1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32</v>
      </c>
      <c r="B2888" s="662" t="s">
        <v>592</v>
      </c>
      <c r="C2888" s="662" t="s">
        <v>5111</v>
      </c>
      <c r="D2888" s="743" t="s">
        <v>7938</v>
      </c>
      <c r="E2888" s="744" t="s">
        <v>5129</v>
      </c>
      <c r="F2888" s="662" t="s">
        <v>5106</v>
      </c>
      <c r="G2888" s="662" t="s">
        <v>5305</v>
      </c>
      <c r="H2888" s="662" t="s">
        <v>593</v>
      </c>
      <c r="I2888" s="662" t="s">
        <v>1063</v>
      </c>
      <c r="J2888" s="662" t="s">
        <v>1064</v>
      </c>
      <c r="K2888" s="662" t="s">
        <v>5306</v>
      </c>
      <c r="L2888" s="663">
        <v>107.25</v>
      </c>
      <c r="M2888" s="663">
        <v>107.25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32</v>
      </c>
      <c r="B2889" s="662" t="s">
        <v>592</v>
      </c>
      <c r="C2889" s="662" t="s">
        <v>5111</v>
      </c>
      <c r="D2889" s="743" t="s">
        <v>7938</v>
      </c>
      <c r="E2889" s="744" t="s">
        <v>5129</v>
      </c>
      <c r="F2889" s="662" t="s">
        <v>5106</v>
      </c>
      <c r="G2889" s="662" t="s">
        <v>5307</v>
      </c>
      <c r="H2889" s="662" t="s">
        <v>593</v>
      </c>
      <c r="I2889" s="662" t="s">
        <v>3519</v>
      </c>
      <c r="J2889" s="662" t="s">
        <v>3520</v>
      </c>
      <c r="K2889" s="662" t="s">
        <v>6181</v>
      </c>
      <c r="L2889" s="663">
        <v>111.45</v>
      </c>
      <c r="M2889" s="663">
        <v>111.45</v>
      </c>
      <c r="N2889" s="662">
        <v>1</v>
      </c>
      <c r="O2889" s="745">
        <v>1</v>
      </c>
      <c r="P2889" s="663">
        <v>111.45</v>
      </c>
      <c r="Q2889" s="678">
        <v>1</v>
      </c>
      <c r="R2889" s="662">
        <v>1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32</v>
      </c>
      <c r="B2890" s="662" t="s">
        <v>592</v>
      </c>
      <c r="C2890" s="662" t="s">
        <v>5111</v>
      </c>
      <c r="D2890" s="743" t="s">
        <v>7938</v>
      </c>
      <c r="E2890" s="744" t="s">
        <v>5129</v>
      </c>
      <c r="F2890" s="662" t="s">
        <v>5106</v>
      </c>
      <c r="G2890" s="662" t="s">
        <v>5309</v>
      </c>
      <c r="H2890" s="662" t="s">
        <v>593</v>
      </c>
      <c r="I2890" s="662" t="s">
        <v>910</v>
      </c>
      <c r="J2890" s="662" t="s">
        <v>5310</v>
      </c>
      <c r="K2890" s="662" t="s">
        <v>5268</v>
      </c>
      <c r="L2890" s="663">
        <v>0</v>
      </c>
      <c r="M2890" s="663">
        <v>0</v>
      </c>
      <c r="N2890" s="662">
        <v>10</v>
      </c>
      <c r="O2890" s="745">
        <v>6.5</v>
      </c>
      <c r="P2890" s="663">
        <v>0</v>
      </c>
      <c r="Q2890" s="678"/>
      <c r="R2890" s="662">
        <v>6</v>
      </c>
      <c r="S2890" s="678">
        <v>0.6</v>
      </c>
      <c r="T2890" s="745">
        <v>4</v>
      </c>
      <c r="U2890" s="701">
        <v>0.61538461538461542</v>
      </c>
    </row>
    <row r="2891" spans="1:21" ht="14.4" customHeight="1" x14ac:dyDescent="0.3">
      <c r="A2891" s="661">
        <v>32</v>
      </c>
      <c r="B2891" s="662" t="s">
        <v>592</v>
      </c>
      <c r="C2891" s="662" t="s">
        <v>5111</v>
      </c>
      <c r="D2891" s="743" t="s">
        <v>7938</v>
      </c>
      <c r="E2891" s="744" t="s">
        <v>5129</v>
      </c>
      <c r="F2891" s="662" t="s">
        <v>5106</v>
      </c>
      <c r="G2891" s="662" t="s">
        <v>5311</v>
      </c>
      <c r="H2891" s="662" t="s">
        <v>593</v>
      </c>
      <c r="I2891" s="662" t="s">
        <v>844</v>
      </c>
      <c r="J2891" s="662" t="s">
        <v>753</v>
      </c>
      <c r="K2891" s="662" t="s">
        <v>5312</v>
      </c>
      <c r="L2891" s="663">
        <v>152.33000000000001</v>
      </c>
      <c r="M2891" s="663">
        <v>152.33000000000001</v>
      </c>
      <c r="N2891" s="662">
        <v>1</v>
      </c>
      <c r="O2891" s="745">
        <v>0.5</v>
      </c>
      <c r="P2891" s="663">
        <v>152.33000000000001</v>
      </c>
      <c r="Q2891" s="678">
        <v>1</v>
      </c>
      <c r="R2891" s="662">
        <v>1</v>
      </c>
      <c r="S2891" s="678">
        <v>1</v>
      </c>
      <c r="T2891" s="745">
        <v>0.5</v>
      </c>
      <c r="U2891" s="701">
        <v>1</v>
      </c>
    </row>
    <row r="2892" spans="1:21" ht="14.4" customHeight="1" x14ac:dyDescent="0.3">
      <c r="A2892" s="661">
        <v>32</v>
      </c>
      <c r="B2892" s="662" t="s">
        <v>592</v>
      </c>
      <c r="C2892" s="662" t="s">
        <v>5111</v>
      </c>
      <c r="D2892" s="743" t="s">
        <v>7938</v>
      </c>
      <c r="E2892" s="744" t="s">
        <v>5129</v>
      </c>
      <c r="F2892" s="662" t="s">
        <v>5106</v>
      </c>
      <c r="G2892" s="662" t="s">
        <v>5311</v>
      </c>
      <c r="H2892" s="662" t="s">
        <v>593</v>
      </c>
      <c r="I2892" s="662" t="s">
        <v>752</v>
      </c>
      <c r="J2892" s="662" t="s">
        <v>753</v>
      </c>
      <c r="K2892" s="662" t="s">
        <v>5243</v>
      </c>
      <c r="L2892" s="663">
        <v>42.08</v>
      </c>
      <c r="M2892" s="663">
        <v>42.08</v>
      </c>
      <c r="N2892" s="662">
        <v>1</v>
      </c>
      <c r="O2892" s="745">
        <v>0.5</v>
      </c>
      <c r="P2892" s="663">
        <v>42.08</v>
      </c>
      <c r="Q2892" s="678">
        <v>1</v>
      </c>
      <c r="R2892" s="662">
        <v>1</v>
      </c>
      <c r="S2892" s="678">
        <v>1</v>
      </c>
      <c r="T2892" s="745">
        <v>0.5</v>
      </c>
      <c r="U2892" s="701">
        <v>1</v>
      </c>
    </row>
    <row r="2893" spans="1:21" ht="14.4" customHeight="1" x14ac:dyDescent="0.3">
      <c r="A2893" s="661">
        <v>32</v>
      </c>
      <c r="B2893" s="662" t="s">
        <v>592</v>
      </c>
      <c r="C2893" s="662" t="s">
        <v>5111</v>
      </c>
      <c r="D2893" s="743" t="s">
        <v>7938</v>
      </c>
      <c r="E2893" s="744" t="s">
        <v>5129</v>
      </c>
      <c r="F2893" s="662" t="s">
        <v>5106</v>
      </c>
      <c r="G2893" s="662" t="s">
        <v>5311</v>
      </c>
      <c r="H2893" s="662" t="s">
        <v>593</v>
      </c>
      <c r="I2893" s="662" t="s">
        <v>6279</v>
      </c>
      <c r="J2893" s="662" t="s">
        <v>6280</v>
      </c>
      <c r="K2893" s="662" t="s">
        <v>2604</v>
      </c>
      <c r="L2893" s="663">
        <v>126.23</v>
      </c>
      <c r="M2893" s="663">
        <v>126.23</v>
      </c>
      <c r="N2893" s="662">
        <v>1</v>
      </c>
      <c r="O2893" s="745">
        <v>0.5</v>
      </c>
      <c r="P2893" s="663">
        <v>126.23</v>
      </c>
      <c r="Q2893" s="678">
        <v>1</v>
      </c>
      <c r="R2893" s="662">
        <v>1</v>
      </c>
      <c r="S2893" s="678">
        <v>1</v>
      </c>
      <c r="T2893" s="745">
        <v>0.5</v>
      </c>
      <c r="U2893" s="701">
        <v>1</v>
      </c>
    </row>
    <row r="2894" spans="1:21" ht="14.4" customHeight="1" x14ac:dyDescent="0.3">
      <c r="A2894" s="661">
        <v>32</v>
      </c>
      <c r="B2894" s="662" t="s">
        <v>592</v>
      </c>
      <c r="C2894" s="662" t="s">
        <v>5111</v>
      </c>
      <c r="D2894" s="743" t="s">
        <v>7938</v>
      </c>
      <c r="E2894" s="744" t="s">
        <v>5129</v>
      </c>
      <c r="F2894" s="662" t="s">
        <v>5106</v>
      </c>
      <c r="G2894" s="662" t="s">
        <v>5182</v>
      </c>
      <c r="H2894" s="662" t="s">
        <v>593</v>
      </c>
      <c r="I2894" s="662" t="s">
        <v>2928</v>
      </c>
      <c r="J2894" s="662" t="s">
        <v>2409</v>
      </c>
      <c r="K2894" s="662" t="s">
        <v>5313</v>
      </c>
      <c r="L2894" s="663">
        <v>22.44</v>
      </c>
      <c r="M2894" s="663">
        <v>22.44</v>
      </c>
      <c r="N2894" s="662">
        <v>1</v>
      </c>
      <c r="O2894" s="745">
        <v>0.5</v>
      </c>
      <c r="P2894" s="663">
        <v>22.44</v>
      </c>
      <c r="Q2894" s="678">
        <v>1</v>
      </c>
      <c r="R2894" s="662">
        <v>1</v>
      </c>
      <c r="S2894" s="678">
        <v>1</v>
      </c>
      <c r="T2894" s="745">
        <v>0.5</v>
      </c>
      <c r="U2894" s="701">
        <v>1</v>
      </c>
    </row>
    <row r="2895" spans="1:21" ht="14.4" customHeight="1" x14ac:dyDescent="0.3">
      <c r="A2895" s="661">
        <v>32</v>
      </c>
      <c r="B2895" s="662" t="s">
        <v>592</v>
      </c>
      <c r="C2895" s="662" t="s">
        <v>5111</v>
      </c>
      <c r="D2895" s="743" t="s">
        <v>7938</v>
      </c>
      <c r="E2895" s="744" t="s">
        <v>5129</v>
      </c>
      <c r="F2895" s="662" t="s">
        <v>5106</v>
      </c>
      <c r="G2895" s="662" t="s">
        <v>5182</v>
      </c>
      <c r="H2895" s="662" t="s">
        <v>593</v>
      </c>
      <c r="I2895" s="662" t="s">
        <v>2977</v>
      </c>
      <c r="J2895" s="662" t="s">
        <v>2978</v>
      </c>
      <c r="K2895" s="662" t="s">
        <v>5183</v>
      </c>
      <c r="L2895" s="663">
        <v>51.21</v>
      </c>
      <c r="M2895" s="663">
        <v>2918.9700000000012</v>
      </c>
      <c r="N2895" s="662">
        <v>57</v>
      </c>
      <c r="O2895" s="745">
        <v>31</v>
      </c>
      <c r="P2895" s="663">
        <v>1843.5600000000009</v>
      </c>
      <c r="Q2895" s="678">
        <v>0.63157894736842113</v>
      </c>
      <c r="R2895" s="662">
        <v>36</v>
      </c>
      <c r="S2895" s="678">
        <v>0.63157894736842102</v>
      </c>
      <c r="T2895" s="745">
        <v>20</v>
      </c>
      <c r="U2895" s="701">
        <v>0.64516129032258063</v>
      </c>
    </row>
    <row r="2896" spans="1:21" ht="14.4" customHeight="1" x14ac:dyDescent="0.3">
      <c r="A2896" s="661">
        <v>32</v>
      </c>
      <c r="B2896" s="662" t="s">
        <v>592</v>
      </c>
      <c r="C2896" s="662" t="s">
        <v>5111</v>
      </c>
      <c r="D2896" s="743" t="s">
        <v>7938</v>
      </c>
      <c r="E2896" s="744" t="s">
        <v>5129</v>
      </c>
      <c r="F2896" s="662" t="s">
        <v>5106</v>
      </c>
      <c r="G2896" s="662" t="s">
        <v>5600</v>
      </c>
      <c r="H2896" s="662" t="s">
        <v>593</v>
      </c>
      <c r="I2896" s="662" t="s">
        <v>5601</v>
      </c>
      <c r="J2896" s="662" t="s">
        <v>5602</v>
      </c>
      <c r="K2896" s="662" t="s">
        <v>5603</v>
      </c>
      <c r="L2896" s="663">
        <v>657.67</v>
      </c>
      <c r="M2896" s="663">
        <v>1315.34</v>
      </c>
      <c r="N2896" s="662">
        <v>2</v>
      </c>
      <c r="O2896" s="745">
        <v>0.5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32</v>
      </c>
      <c r="B2897" s="662" t="s">
        <v>592</v>
      </c>
      <c r="C2897" s="662" t="s">
        <v>5111</v>
      </c>
      <c r="D2897" s="743" t="s">
        <v>7938</v>
      </c>
      <c r="E2897" s="744" t="s">
        <v>5129</v>
      </c>
      <c r="F2897" s="662" t="s">
        <v>5106</v>
      </c>
      <c r="G2897" s="662" t="s">
        <v>6831</v>
      </c>
      <c r="H2897" s="662" t="s">
        <v>593</v>
      </c>
      <c r="I2897" s="662" t="s">
        <v>3790</v>
      </c>
      <c r="J2897" s="662" t="s">
        <v>6832</v>
      </c>
      <c r="K2897" s="662" t="s">
        <v>6833</v>
      </c>
      <c r="L2897" s="663">
        <v>72.58</v>
      </c>
      <c r="M2897" s="663">
        <v>72.58</v>
      </c>
      <c r="N2897" s="662">
        <v>1</v>
      </c>
      <c r="O2897" s="745">
        <v>0.5</v>
      </c>
      <c r="P2897" s="663">
        <v>72.58</v>
      </c>
      <c r="Q2897" s="678">
        <v>1</v>
      </c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32</v>
      </c>
      <c r="B2898" s="662" t="s">
        <v>592</v>
      </c>
      <c r="C2898" s="662" t="s">
        <v>5111</v>
      </c>
      <c r="D2898" s="743" t="s">
        <v>7938</v>
      </c>
      <c r="E2898" s="744" t="s">
        <v>5129</v>
      </c>
      <c r="F2898" s="662" t="s">
        <v>5106</v>
      </c>
      <c r="G2898" s="662" t="s">
        <v>6281</v>
      </c>
      <c r="H2898" s="662" t="s">
        <v>593</v>
      </c>
      <c r="I2898" s="662" t="s">
        <v>3439</v>
      </c>
      <c r="J2898" s="662" t="s">
        <v>3440</v>
      </c>
      <c r="K2898" s="662" t="s">
        <v>6282</v>
      </c>
      <c r="L2898" s="663">
        <v>186.27</v>
      </c>
      <c r="M2898" s="663">
        <v>931.35</v>
      </c>
      <c r="N2898" s="662">
        <v>5</v>
      </c>
      <c r="O2898" s="745">
        <v>3</v>
      </c>
      <c r="P2898" s="663">
        <v>931.35</v>
      </c>
      <c r="Q2898" s="678">
        <v>1</v>
      </c>
      <c r="R2898" s="662">
        <v>5</v>
      </c>
      <c r="S2898" s="678">
        <v>1</v>
      </c>
      <c r="T2898" s="745">
        <v>3</v>
      </c>
      <c r="U2898" s="701">
        <v>1</v>
      </c>
    </row>
    <row r="2899" spans="1:21" ht="14.4" customHeight="1" x14ac:dyDescent="0.3">
      <c r="A2899" s="661">
        <v>32</v>
      </c>
      <c r="B2899" s="662" t="s">
        <v>592</v>
      </c>
      <c r="C2899" s="662" t="s">
        <v>5111</v>
      </c>
      <c r="D2899" s="743" t="s">
        <v>7938</v>
      </c>
      <c r="E2899" s="744" t="s">
        <v>5129</v>
      </c>
      <c r="F2899" s="662" t="s">
        <v>5106</v>
      </c>
      <c r="G2899" s="662" t="s">
        <v>6834</v>
      </c>
      <c r="H2899" s="662" t="s">
        <v>593</v>
      </c>
      <c r="I2899" s="662" t="s">
        <v>1527</v>
      </c>
      <c r="J2899" s="662" t="s">
        <v>1528</v>
      </c>
      <c r="K2899" s="662" t="s">
        <v>1529</v>
      </c>
      <c r="L2899" s="663">
        <v>68.819999999999993</v>
      </c>
      <c r="M2899" s="663">
        <v>68.819999999999993</v>
      </c>
      <c r="N2899" s="662">
        <v>1</v>
      </c>
      <c r="O2899" s="745">
        <v>1</v>
      </c>
      <c r="P2899" s="663">
        <v>68.819999999999993</v>
      </c>
      <c r="Q2899" s="678">
        <v>1</v>
      </c>
      <c r="R2899" s="662">
        <v>1</v>
      </c>
      <c r="S2899" s="678">
        <v>1</v>
      </c>
      <c r="T2899" s="745">
        <v>1</v>
      </c>
      <c r="U2899" s="701">
        <v>1</v>
      </c>
    </row>
    <row r="2900" spans="1:21" ht="14.4" customHeight="1" x14ac:dyDescent="0.3">
      <c r="A2900" s="661">
        <v>32</v>
      </c>
      <c r="B2900" s="662" t="s">
        <v>592</v>
      </c>
      <c r="C2900" s="662" t="s">
        <v>5111</v>
      </c>
      <c r="D2900" s="743" t="s">
        <v>7938</v>
      </c>
      <c r="E2900" s="744" t="s">
        <v>5129</v>
      </c>
      <c r="F2900" s="662" t="s">
        <v>5106</v>
      </c>
      <c r="G2900" s="662" t="s">
        <v>5514</v>
      </c>
      <c r="H2900" s="662" t="s">
        <v>593</v>
      </c>
      <c r="I2900" s="662" t="s">
        <v>867</v>
      </c>
      <c r="J2900" s="662" t="s">
        <v>868</v>
      </c>
      <c r="K2900" s="662" t="s">
        <v>869</v>
      </c>
      <c r="L2900" s="663">
        <v>80.959999999999994</v>
      </c>
      <c r="M2900" s="663">
        <v>80.959999999999994</v>
      </c>
      <c r="N2900" s="662">
        <v>1</v>
      </c>
      <c r="O2900" s="745">
        <v>1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32</v>
      </c>
      <c r="B2901" s="662" t="s">
        <v>592</v>
      </c>
      <c r="C2901" s="662" t="s">
        <v>5111</v>
      </c>
      <c r="D2901" s="743" t="s">
        <v>7938</v>
      </c>
      <c r="E2901" s="744" t="s">
        <v>5129</v>
      </c>
      <c r="F2901" s="662" t="s">
        <v>5106</v>
      </c>
      <c r="G2901" s="662" t="s">
        <v>6545</v>
      </c>
      <c r="H2901" s="662" t="s">
        <v>593</v>
      </c>
      <c r="I2901" s="662" t="s">
        <v>6546</v>
      </c>
      <c r="J2901" s="662" t="s">
        <v>6547</v>
      </c>
      <c r="K2901" s="662" t="s">
        <v>6548</v>
      </c>
      <c r="L2901" s="663">
        <v>55.16</v>
      </c>
      <c r="M2901" s="663">
        <v>220.64</v>
      </c>
      <c r="N2901" s="662">
        <v>4</v>
      </c>
      <c r="O2901" s="745">
        <v>2</v>
      </c>
      <c r="P2901" s="663">
        <v>110.32</v>
      </c>
      <c r="Q2901" s="678">
        <v>0.5</v>
      </c>
      <c r="R2901" s="662">
        <v>2</v>
      </c>
      <c r="S2901" s="678">
        <v>0.5</v>
      </c>
      <c r="T2901" s="745">
        <v>1.5</v>
      </c>
      <c r="U2901" s="701">
        <v>0.75</v>
      </c>
    </row>
    <row r="2902" spans="1:21" ht="14.4" customHeight="1" x14ac:dyDescent="0.3">
      <c r="A2902" s="661">
        <v>32</v>
      </c>
      <c r="B2902" s="662" t="s">
        <v>592</v>
      </c>
      <c r="C2902" s="662" t="s">
        <v>5111</v>
      </c>
      <c r="D2902" s="743" t="s">
        <v>7938</v>
      </c>
      <c r="E2902" s="744" t="s">
        <v>5129</v>
      </c>
      <c r="F2902" s="662" t="s">
        <v>5106</v>
      </c>
      <c r="G2902" s="662" t="s">
        <v>6194</v>
      </c>
      <c r="H2902" s="662" t="s">
        <v>593</v>
      </c>
      <c r="I2902" s="662" t="s">
        <v>6835</v>
      </c>
      <c r="J2902" s="662" t="s">
        <v>6196</v>
      </c>
      <c r="K2902" s="662" t="s">
        <v>6836</v>
      </c>
      <c r="L2902" s="663">
        <v>0</v>
      </c>
      <c r="M2902" s="663">
        <v>0</v>
      </c>
      <c r="N2902" s="662">
        <v>1</v>
      </c>
      <c r="O2902" s="745">
        <v>0.5</v>
      </c>
      <c r="P2902" s="663">
        <v>0</v>
      </c>
      <c r="Q2902" s="678"/>
      <c r="R2902" s="662">
        <v>1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32</v>
      </c>
      <c r="B2903" s="662" t="s">
        <v>592</v>
      </c>
      <c r="C2903" s="662" t="s">
        <v>5111</v>
      </c>
      <c r="D2903" s="743" t="s">
        <v>7938</v>
      </c>
      <c r="E2903" s="744" t="s">
        <v>5129</v>
      </c>
      <c r="F2903" s="662" t="s">
        <v>5106</v>
      </c>
      <c r="G2903" s="662" t="s">
        <v>5322</v>
      </c>
      <c r="H2903" s="662" t="s">
        <v>2438</v>
      </c>
      <c r="I2903" s="662" t="s">
        <v>2483</v>
      </c>
      <c r="J2903" s="662" t="s">
        <v>2484</v>
      </c>
      <c r="K2903" s="662" t="s">
        <v>2485</v>
      </c>
      <c r="L2903" s="663">
        <v>31.32</v>
      </c>
      <c r="M2903" s="663">
        <v>344.52</v>
      </c>
      <c r="N2903" s="662">
        <v>11</v>
      </c>
      <c r="O2903" s="745">
        <v>8.5</v>
      </c>
      <c r="P2903" s="663">
        <v>250.55999999999997</v>
      </c>
      <c r="Q2903" s="678">
        <v>0.72727272727272718</v>
      </c>
      <c r="R2903" s="662">
        <v>8</v>
      </c>
      <c r="S2903" s="678">
        <v>0.72727272727272729</v>
      </c>
      <c r="T2903" s="745">
        <v>6</v>
      </c>
      <c r="U2903" s="701">
        <v>0.70588235294117652</v>
      </c>
    </row>
    <row r="2904" spans="1:21" ht="14.4" customHeight="1" x14ac:dyDescent="0.3">
      <c r="A2904" s="661">
        <v>32</v>
      </c>
      <c r="B2904" s="662" t="s">
        <v>592</v>
      </c>
      <c r="C2904" s="662" t="s">
        <v>5111</v>
      </c>
      <c r="D2904" s="743" t="s">
        <v>7938</v>
      </c>
      <c r="E2904" s="744" t="s">
        <v>5129</v>
      </c>
      <c r="F2904" s="662" t="s">
        <v>5106</v>
      </c>
      <c r="G2904" s="662" t="s">
        <v>5322</v>
      </c>
      <c r="H2904" s="662" t="s">
        <v>593</v>
      </c>
      <c r="I2904" s="662" t="s">
        <v>6200</v>
      </c>
      <c r="J2904" s="662" t="s">
        <v>6201</v>
      </c>
      <c r="K2904" s="662" t="s">
        <v>6202</v>
      </c>
      <c r="L2904" s="663">
        <v>31.32</v>
      </c>
      <c r="M2904" s="663">
        <v>31.32</v>
      </c>
      <c r="N2904" s="662">
        <v>1</v>
      </c>
      <c r="O2904" s="745">
        <v>1</v>
      </c>
      <c r="P2904" s="663">
        <v>31.32</v>
      </c>
      <c r="Q2904" s="678">
        <v>1</v>
      </c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32</v>
      </c>
      <c r="B2905" s="662" t="s">
        <v>592</v>
      </c>
      <c r="C2905" s="662" t="s">
        <v>5111</v>
      </c>
      <c r="D2905" s="743" t="s">
        <v>7938</v>
      </c>
      <c r="E2905" s="744" t="s">
        <v>5129</v>
      </c>
      <c r="F2905" s="662" t="s">
        <v>5106</v>
      </c>
      <c r="G2905" s="662" t="s">
        <v>5322</v>
      </c>
      <c r="H2905" s="662" t="s">
        <v>2438</v>
      </c>
      <c r="I2905" s="662" t="s">
        <v>4141</v>
      </c>
      <c r="J2905" s="662" t="s">
        <v>2550</v>
      </c>
      <c r="K2905" s="662" t="s">
        <v>5061</v>
      </c>
      <c r="L2905" s="663">
        <v>93.96</v>
      </c>
      <c r="M2905" s="663">
        <v>93.96</v>
      </c>
      <c r="N2905" s="662">
        <v>1</v>
      </c>
      <c r="O2905" s="745">
        <v>0.5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32</v>
      </c>
      <c r="B2906" s="662" t="s">
        <v>592</v>
      </c>
      <c r="C2906" s="662" t="s">
        <v>5111</v>
      </c>
      <c r="D2906" s="743" t="s">
        <v>7938</v>
      </c>
      <c r="E2906" s="744" t="s">
        <v>5129</v>
      </c>
      <c r="F2906" s="662" t="s">
        <v>5106</v>
      </c>
      <c r="G2906" s="662" t="s">
        <v>5322</v>
      </c>
      <c r="H2906" s="662" t="s">
        <v>2438</v>
      </c>
      <c r="I2906" s="662" t="s">
        <v>2553</v>
      </c>
      <c r="J2906" s="662" t="s">
        <v>2550</v>
      </c>
      <c r="K2906" s="662" t="s">
        <v>4957</v>
      </c>
      <c r="L2906" s="663">
        <v>156.61000000000001</v>
      </c>
      <c r="M2906" s="663">
        <v>156.61000000000001</v>
      </c>
      <c r="N2906" s="662">
        <v>1</v>
      </c>
      <c r="O2906" s="745">
        <v>1</v>
      </c>
      <c r="P2906" s="663">
        <v>156.61000000000001</v>
      </c>
      <c r="Q2906" s="678">
        <v>1</v>
      </c>
      <c r="R2906" s="662">
        <v>1</v>
      </c>
      <c r="S2906" s="678">
        <v>1</v>
      </c>
      <c r="T2906" s="745">
        <v>1</v>
      </c>
      <c r="U2906" s="701">
        <v>1</v>
      </c>
    </row>
    <row r="2907" spans="1:21" ht="14.4" customHeight="1" x14ac:dyDescent="0.3">
      <c r="A2907" s="661">
        <v>32</v>
      </c>
      <c r="B2907" s="662" t="s">
        <v>592</v>
      </c>
      <c r="C2907" s="662" t="s">
        <v>5111</v>
      </c>
      <c r="D2907" s="743" t="s">
        <v>7938</v>
      </c>
      <c r="E2907" s="744" t="s">
        <v>5129</v>
      </c>
      <c r="F2907" s="662" t="s">
        <v>5106</v>
      </c>
      <c r="G2907" s="662" t="s">
        <v>5323</v>
      </c>
      <c r="H2907" s="662" t="s">
        <v>593</v>
      </c>
      <c r="I2907" s="662" t="s">
        <v>6837</v>
      </c>
      <c r="J2907" s="662" t="s">
        <v>1353</v>
      </c>
      <c r="K2907" s="662" t="s">
        <v>6838</v>
      </c>
      <c r="L2907" s="663">
        <v>50.14</v>
      </c>
      <c r="M2907" s="663">
        <v>50.14</v>
      </c>
      <c r="N2907" s="662">
        <v>1</v>
      </c>
      <c r="O2907" s="745">
        <v>1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32</v>
      </c>
      <c r="B2908" s="662" t="s">
        <v>592</v>
      </c>
      <c r="C2908" s="662" t="s">
        <v>5111</v>
      </c>
      <c r="D2908" s="743" t="s">
        <v>7938</v>
      </c>
      <c r="E2908" s="744" t="s">
        <v>5129</v>
      </c>
      <c r="F2908" s="662" t="s">
        <v>5106</v>
      </c>
      <c r="G2908" s="662" t="s">
        <v>5323</v>
      </c>
      <c r="H2908" s="662" t="s">
        <v>593</v>
      </c>
      <c r="I2908" s="662" t="s">
        <v>5326</v>
      </c>
      <c r="J2908" s="662" t="s">
        <v>2329</v>
      </c>
      <c r="K2908" s="662" t="s">
        <v>1201</v>
      </c>
      <c r="L2908" s="663">
        <v>75.22</v>
      </c>
      <c r="M2908" s="663">
        <v>75.22</v>
      </c>
      <c r="N2908" s="662">
        <v>1</v>
      </c>
      <c r="O2908" s="745">
        <v>0.5</v>
      </c>
      <c r="P2908" s="663">
        <v>75.22</v>
      </c>
      <c r="Q2908" s="678">
        <v>1</v>
      </c>
      <c r="R2908" s="662">
        <v>1</v>
      </c>
      <c r="S2908" s="678">
        <v>1</v>
      </c>
      <c r="T2908" s="745">
        <v>0.5</v>
      </c>
      <c r="U2908" s="701">
        <v>1</v>
      </c>
    </row>
    <row r="2909" spans="1:21" ht="14.4" customHeight="1" x14ac:dyDescent="0.3">
      <c r="A2909" s="661">
        <v>32</v>
      </c>
      <c r="B2909" s="662" t="s">
        <v>592</v>
      </c>
      <c r="C2909" s="662" t="s">
        <v>5111</v>
      </c>
      <c r="D2909" s="743" t="s">
        <v>7938</v>
      </c>
      <c r="E2909" s="744" t="s">
        <v>5129</v>
      </c>
      <c r="F2909" s="662" t="s">
        <v>5106</v>
      </c>
      <c r="G2909" s="662" t="s">
        <v>5323</v>
      </c>
      <c r="H2909" s="662" t="s">
        <v>593</v>
      </c>
      <c r="I2909" s="662" t="s">
        <v>6020</v>
      </c>
      <c r="J2909" s="662" t="s">
        <v>5328</v>
      </c>
      <c r="K2909" s="662" t="s">
        <v>6021</v>
      </c>
      <c r="L2909" s="663">
        <v>99.94</v>
      </c>
      <c r="M2909" s="663">
        <v>99.94</v>
      </c>
      <c r="N2909" s="662">
        <v>1</v>
      </c>
      <c r="O2909" s="745">
        <v>0.5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32</v>
      </c>
      <c r="B2910" s="662" t="s">
        <v>592</v>
      </c>
      <c r="C2910" s="662" t="s">
        <v>5111</v>
      </c>
      <c r="D2910" s="743" t="s">
        <v>7938</v>
      </c>
      <c r="E2910" s="744" t="s">
        <v>5129</v>
      </c>
      <c r="F2910" s="662" t="s">
        <v>5106</v>
      </c>
      <c r="G2910" s="662" t="s">
        <v>5323</v>
      </c>
      <c r="H2910" s="662" t="s">
        <v>593</v>
      </c>
      <c r="I2910" s="662" t="s">
        <v>6359</v>
      </c>
      <c r="J2910" s="662" t="s">
        <v>2329</v>
      </c>
      <c r="K2910" s="662" t="s">
        <v>5564</v>
      </c>
      <c r="L2910" s="663">
        <v>125.36</v>
      </c>
      <c r="M2910" s="663">
        <v>125.36</v>
      </c>
      <c r="N2910" s="662">
        <v>1</v>
      </c>
      <c r="O2910" s="745">
        <v>0.5</v>
      </c>
      <c r="P2910" s="663">
        <v>125.36</v>
      </c>
      <c r="Q2910" s="678">
        <v>1</v>
      </c>
      <c r="R2910" s="662">
        <v>1</v>
      </c>
      <c r="S2910" s="678">
        <v>1</v>
      </c>
      <c r="T2910" s="745">
        <v>0.5</v>
      </c>
      <c r="U2910" s="701">
        <v>1</v>
      </c>
    </row>
    <row r="2911" spans="1:21" ht="14.4" customHeight="1" x14ac:dyDescent="0.3">
      <c r="A2911" s="661">
        <v>32</v>
      </c>
      <c r="B2911" s="662" t="s">
        <v>592</v>
      </c>
      <c r="C2911" s="662" t="s">
        <v>5111</v>
      </c>
      <c r="D2911" s="743" t="s">
        <v>7938</v>
      </c>
      <c r="E2911" s="744" t="s">
        <v>5129</v>
      </c>
      <c r="F2911" s="662" t="s">
        <v>5106</v>
      </c>
      <c r="G2911" s="662" t="s">
        <v>6360</v>
      </c>
      <c r="H2911" s="662" t="s">
        <v>593</v>
      </c>
      <c r="I2911" s="662" t="s">
        <v>3944</v>
      </c>
      <c r="J2911" s="662" t="s">
        <v>3945</v>
      </c>
      <c r="K2911" s="662" t="s">
        <v>6361</v>
      </c>
      <c r="L2911" s="663">
        <v>5354.94</v>
      </c>
      <c r="M2911" s="663">
        <v>5354.94</v>
      </c>
      <c r="N2911" s="662">
        <v>1</v>
      </c>
      <c r="O2911" s="745">
        <v>1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32</v>
      </c>
      <c r="B2912" s="662" t="s">
        <v>592</v>
      </c>
      <c r="C2912" s="662" t="s">
        <v>5111</v>
      </c>
      <c r="D2912" s="743" t="s">
        <v>7938</v>
      </c>
      <c r="E2912" s="744" t="s">
        <v>5129</v>
      </c>
      <c r="F2912" s="662" t="s">
        <v>5106</v>
      </c>
      <c r="G2912" s="662" t="s">
        <v>6213</v>
      </c>
      <c r="H2912" s="662" t="s">
        <v>593</v>
      </c>
      <c r="I2912" s="662" t="s">
        <v>806</v>
      </c>
      <c r="J2912" s="662" t="s">
        <v>807</v>
      </c>
      <c r="K2912" s="662" t="s">
        <v>808</v>
      </c>
      <c r="L2912" s="663">
        <v>79.069999999999993</v>
      </c>
      <c r="M2912" s="663">
        <v>79.069999999999993</v>
      </c>
      <c r="N2912" s="662">
        <v>1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32</v>
      </c>
      <c r="B2913" s="662" t="s">
        <v>592</v>
      </c>
      <c r="C2913" s="662" t="s">
        <v>5111</v>
      </c>
      <c r="D2913" s="743" t="s">
        <v>7938</v>
      </c>
      <c r="E2913" s="744" t="s">
        <v>5129</v>
      </c>
      <c r="F2913" s="662" t="s">
        <v>5106</v>
      </c>
      <c r="G2913" s="662" t="s">
        <v>5330</v>
      </c>
      <c r="H2913" s="662" t="s">
        <v>2438</v>
      </c>
      <c r="I2913" s="662" t="s">
        <v>2755</v>
      </c>
      <c r="J2913" s="662" t="s">
        <v>2756</v>
      </c>
      <c r="K2913" s="662" t="s">
        <v>3488</v>
      </c>
      <c r="L2913" s="663">
        <v>1427.23</v>
      </c>
      <c r="M2913" s="663">
        <v>19981.219999999998</v>
      </c>
      <c r="N2913" s="662">
        <v>14</v>
      </c>
      <c r="O2913" s="745">
        <v>7.5</v>
      </c>
      <c r="P2913" s="663">
        <v>12845.069999999998</v>
      </c>
      <c r="Q2913" s="678">
        <v>0.64285714285714279</v>
      </c>
      <c r="R2913" s="662">
        <v>9</v>
      </c>
      <c r="S2913" s="678">
        <v>0.6428571428571429</v>
      </c>
      <c r="T2913" s="745">
        <v>5</v>
      </c>
      <c r="U2913" s="701">
        <v>0.66666666666666663</v>
      </c>
    </row>
    <row r="2914" spans="1:21" ht="14.4" customHeight="1" x14ac:dyDescent="0.3">
      <c r="A2914" s="661">
        <v>32</v>
      </c>
      <c r="B2914" s="662" t="s">
        <v>592</v>
      </c>
      <c r="C2914" s="662" t="s">
        <v>5111</v>
      </c>
      <c r="D2914" s="743" t="s">
        <v>7938</v>
      </c>
      <c r="E2914" s="744" t="s">
        <v>5129</v>
      </c>
      <c r="F2914" s="662" t="s">
        <v>5106</v>
      </c>
      <c r="G2914" s="662" t="s">
        <v>5604</v>
      </c>
      <c r="H2914" s="662" t="s">
        <v>593</v>
      </c>
      <c r="I2914" s="662" t="s">
        <v>1722</v>
      </c>
      <c r="J2914" s="662" t="s">
        <v>1723</v>
      </c>
      <c r="K2914" s="662" t="s">
        <v>5605</v>
      </c>
      <c r="L2914" s="663">
        <v>32709.68</v>
      </c>
      <c r="M2914" s="663">
        <v>98129.040000000008</v>
      </c>
      <c r="N2914" s="662">
        <v>3</v>
      </c>
      <c r="O2914" s="745">
        <v>2</v>
      </c>
      <c r="P2914" s="663">
        <v>65419.360000000001</v>
      </c>
      <c r="Q2914" s="678">
        <v>0.66666666666666663</v>
      </c>
      <c r="R2914" s="662">
        <v>2</v>
      </c>
      <c r="S2914" s="678">
        <v>0.66666666666666663</v>
      </c>
      <c r="T2914" s="745">
        <v>1</v>
      </c>
      <c r="U2914" s="701">
        <v>0.5</v>
      </c>
    </row>
    <row r="2915" spans="1:21" ht="14.4" customHeight="1" x14ac:dyDescent="0.3">
      <c r="A2915" s="661">
        <v>32</v>
      </c>
      <c r="B2915" s="662" t="s">
        <v>592</v>
      </c>
      <c r="C2915" s="662" t="s">
        <v>5111</v>
      </c>
      <c r="D2915" s="743" t="s">
        <v>7938</v>
      </c>
      <c r="E2915" s="744" t="s">
        <v>5129</v>
      </c>
      <c r="F2915" s="662" t="s">
        <v>5106</v>
      </c>
      <c r="G2915" s="662" t="s">
        <v>5331</v>
      </c>
      <c r="H2915" s="662" t="s">
        <v>593</v>
      </c>
      <c r="I2915" s="662" t="s">
        <v>6839</v>
      </c>
      <c r="J2915" s="662" t="s">
        <v>1294</v>
      </c>
      <c r="K2915" s="662" t="s">
        <v>1201</v>
      </c>
      <c r="L2915" s="663">
        <v>0</v>
      </c>
      <c r="M2915" s="663">
        <v>0</v>
      </c>
      <c r="N2915" s="662">
        <v>1</v>
      </c>
      <c r="O2915" s="745">
        <v>1</v>
      </c>
      <c r="P2915" s="663">
        <v>0</v>
      </c>
      <c r="Q2915" s="678"/>
      <c r="R2915" s="662">
        <v>1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32</v>
      </c>
      <c r="B2916" s="662" t="s">
        <v>592</v>
      </c>
      <c r="C2916" s="662" t="s">
        <v>5111</v>
      </c>
      <c r="D2916" s="743" t="s">
        <v>7938</v>
      </c>
      <c r="E2916" s="744" t="s">
        <v>5129</v>
      </c>
      <c r="F2916" s="662" t="s">
        <v>5106</v>
      </c>
      <c r="G2916" s="662" t="s">
        <v>5331</v>
      </c>
      <c r="H2916" s="662" t="s">
        <v>593</v>
      </c>
      <c r="I2916" s="662" t="s">
        <v>5332</v>
      </c>
      <c r="J2916" s="662" t="s">
        <v>1294</v>
      </c>
      <c r="K2916" s="662" t="s">
        <v>780</v>
      </c>
      <c r="L2916" s="663">
        <v>0</v>
      </c>
      <c r="M2916" s="663">
        <v>0</v>
      </c>
      <c r="N2916" s="662">
        <v>1</v>
      </c>
      <c r="O2916" s="745">
        <v>0.5</v>
      </c>
      <c r="P2916" s="663">
        <v>0</v>
      </c>
      <c r="Q2916" s="678"/>
      <c r="R2916" s="662">
        <v>1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32</v>
      </c>
      <c r="B2917" s="662" t="s">
        <v>592</v>
      </c>
      <c r="C2917" s="662" t="s">
        <v>5111</v>
      </c>
      <c r="D2917" s="743" t="s">
        <v>7938</v>
      </c>
      <c r="E2917" s="744" t="s">
        <v>5129</v>
      </c>
      <c r="F2917" s="662" t="s">
        <v>5106</v>
      </c>
      <c r="G2917" s="662" t="s">
        <v>5333</v>
      </c>
      <c r="H2917" s="662" t="s">
        <v>2438</v>
      </c>
      <c r="I2917" s="662" t="s">
        <v>3200</v>
      </c>
      <c r="J2917" s="662" t="s">
        <v>3193</v>
      </c>
      <c r="K2917" s="662" t="s">
        <v>4935</v>
      </c>
      <c r="L2917" s="663">
        <v>13849.26</v>
      </c>
      <c r="M2917" s="663">
        <v>166191.12</v>
      </c>
      <c r="N2917" s="662">
        <v>12</v>
      </c>
      <c r="O2917" s="745">
        <v>6</v>
      </c>
      <c r="P2917" s="663">
        <v>166191.12</v>
      </c>
      <c r="Q2917" s="678">
        <v>1</v>
      </c>
      <c r="R2917" s="662">
        <v>12</v>
      </c>
      <c r="S2917" s="678">
        <v>1</v>
      </c>
      <c r="T2917" s="745">
        <v>6</v>
      </c>
      <c r="U2917" s="701">
        <v>1</v>
      </c>
    </row>
    <row r="2918" spans="1:21" ht="14.4" customHeight="1" x14ac:dyDescent="0.3">
      <c r="A2918" s="661">
        <v>32</v>
      </c>
      <c r="B2918" s="662" t="s">
        <v>592</v>
      </c>
      <c r="C2918" s="662" t="s">
        <v>5111</v>
      </c>
      <c r="D2918" s="743" t="s">
        <v>7938</v>
      </c>
      <c r="E2918" s="744" t="s">
        <v>5129</v>
      </c>
      <c r="F2918" s="662" t="s">
        <v>5106</v>
      </c>
      <c r="G2918" s="662" t="s">
        <v>5333</v>
      </c>
      <c r="H2918" s="662" t="s">
        <v>2438</v>
      </c>
      <c r="I2918" s="662" t="s">
        <v>3200</v>
      </c>
      <c r="J2918" s="662" t="s">
        <v>3193</v>
      </c>
      <c r="K2918" s="662" t="s">
        <v>4935</v>
      </c>
      <c r="L2918" s="663">
        <v>14791.84</v>
      </c>
      <c r="M2918" s="663">
        <v>73959.200000000012</v>
      </c>
      <c r="N2918" s="662">
        <v>5</v>
      </c>
      <c r="O2918" s="745">
        <v>1</v>
      </c>
      <c r="P2918" s="663">
        <v>73959.200000000012</v>
      </c>
      <c r="Q2918" s="678">
        <v>1</v>
      </c>
      <c r="R2918" s="662">
        <v>5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32</v>
      </c>
      <c r="B2919" s="662" t="s">
        <v>592</v>
      </c>
      <c r="C2919" s="662" t="s">
        <v>5111</v>
      </c>
      <c r="D2919" s="743" t="s">
        <v>7938</v>
      </c>
      <c r="E2919" s="744" t="s">
        <v>5129</v>
      </c>
      <c r="F2919" s="662" t="s">
        <v>5106</v>
      </c>
      <c r="G2919" s="662" t="s">
        <v>5334</v>
      </c>
      <c r="H2919" s="662" t="s">
        <v>2438</v>
      </c>
      <c r="I2919" s="662" t="s">
        <v>2651</v>
      </c>
      <c r="J2919" s="662" t="s">
        <v>4809</v>
      </c>
      <c r="K2919" s="662" t="s">
        <v>4810</v>
      </c>
      <c r="L2919" s="663">
        <v>120.61</v>
      </c>
      <c r="M2919" s="663">
        <v>120.61</v>
      </c>
      <c r="N2919" s="662">
        <v>1</v>
      </c>
      <c r="O2919" s="745">
        <v>0.5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32</v>
      </c>
      <c r="B2920" s="662" t="s">
        <v>592</v>
      </c>
      <c r="C2920" s="662" t="s">
        <v>5111</v>
      </c>
      <c r="D2920" s="743" t="s">
        <v>7938</v>
      </c>
      <c r="E2920" s="744" t="s">
        <v>5129</v>
      </c>
      <c r="F2920" s="662" t="s">
        <v>5106</v>
      </c>
      <c r="G2920" s="662" t="s">
        <v>5334</v>
      </c>
      <c r="H2920" s="662" t="s">
        <v>2438</v>
      </c>
      <c r="I2920" s="662" t="s">
        <v>6031</v>
      </c>
      <c r="J2920" s="662" t="s">
        <v>6032</v>
      </c>
      <c r="K2920" s="662" t="s">
        <v>1183</v>
      </c>
      <c r="L2920" s="663">
        <v>184.74</v>
      </c>
      <c r="M2920" s="663">
        <v>554.22</v>
      </c>
      <c r="N2920" s="662">
        <v>3</v>
      </c>
      <c r="O2920" s="745">
        <v>3</v>
      </c>
      <c r="P2920" s="663">
        <v>554.22</v>
      </c>
      <c r="Q2920" s="678">
        <v>1</v>
      </c>
      <c r="R2920" s="662">
        <v>3</v>
      </c>
      <c r="S2920" s="678">
        <v>1</v>
      </c>
      <c r="T2920" s="745">
        <v>3</v>
      </c>
      <c r="U2920" s="701">
        <v>1</v>
      </c>
    </row>
    <row r="2921" spans="1:21" ht="14.4" customHeight="1" x14ac:dyDescent="0.3">
      <c r="A2921" s="661">
        <v>32</v>
      </c>
      <c r="B2921" s="662" t="s">
        <v>592</v>
      </c>
      <c r="C2921" s="662" t="s">
        <v>5111</v>
      </c>
      <c r="D2921" s="743" t="s">
        <v>7938</v>
      </c>
      <c r="E2921" s="744" t="s">
        <v>5129</v>
      </c>
      <c r="F2921" s="662" t="s">
        <v>5106</v>
      </c>
      <c r="G2921" s="662" t="s">
        <v>6840</v>
      </c>
      <c r="H2921" s="662" t="s">
        <v>593</v>
      </c>
      <c r="I2921" s="662" t="s">
        <v>3659</v>
      </c>
      <c r="J2921" s="662" t="s">
        <v>6841</v>
      </c>
      <c r="K2921" s="662" t="s">
        <v>1255</v>
      </c>
      <c r="L2921" s="663">
        <v>0</v>
      </c>
      <c r="M2921" s="663">
        <v>0</v>
      </c>
      <c r="N2921" s="662">
        <v>1</v>
      </c>
      <c r="O2921" s="745">
        <v>0.5</v>
      </c>
      <c r="P2921" s="663">
        <v>0</v>
      </c>
      <c r="Q2921" s="678"/>
      <c r="R2921" s="662">
        <v>1</v>
      </c>
      <c r="S2921" s="678">
        <v>1</v>
      </c>
      <c r="T2921" s="745">
        <v>0.5</v>
      </c>
      <c r="U2921" s="701">
        <v>1</v>
      </c>
    </row>
    <row r="2922" spans="1:21" ht="14.4" customHeight="1" x14ac:dyDescent="0.3">
      <c r="A2922" s="661">
        <v>32</v>
      </c>
      <c r="B2922" s="662" t="s">
        <v>592</v>
      </c>
      <c r="C2922" s="662" t="s">
        <v>5111</v>
      </c>
      <c r="D2922" s="743" t="s">
        <v>7938</v>
      </c>
      <c r="E2922" s="744" t="s">
        <v>5129</v>
      </c>
      <c r="F2922" s="662" t="s">
        <v>5106</v>
      </c>
      <c r="G2922" s="662" t="s">
        <v>5583</v>
      </c>
      <c r="H2922" s="662" t="s">
        <v>593</v>
      </c>
      <c r="I2922" s="662" t="s">
        <v>6842</v>
      </c>
      <c r="J2922" s="662" t="s">
        <v>5668</v>
      </c>
      <c r="K2922" s="662" t="s">
        <v>968</v>
      </c>
      <c r="L2922" s="663">
        <v>0</v>
      </c>
      <c r="M2922" s="663">
        <v>0</v>
      </c>
      <c r="N2922" s="662">
        <v>1</v>
      </c>
      <c r="O2922" s="745">
        <v>1</v>
      </c>
      <c r="P2922" s="663">
        <v>0</v>
      </c>
      <c r="Q2922" s="678"/>
      <c r="R2922" s="662">
        <v>1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32</v>
      </c>
      <c r="B2923" s="662" t="s">
        <v>592</v>
      </c>
      <c r="C2923" s="662" t="s">
        <v>5111</v>
      </c>
      <c r="D2923" s="743" t="s">
        <v>7938</v>
      </c>
      <c r="E2923" s="744" t="s">
        <v>5129</v>
      </c>
      <c r="F2923" s="662" t="s">
        <v>5106</v>
      </c>
      <c r="G2923" s="662" t="s">
        <v>5583</v>
      </c>
      <c r="H2923" s="662" t="s">
        <v>593</v>
      </c>
      <c r="I2923" s="662" t="s">
        <v>6036</v>
      </c>
      <c r="J2923" s="662" t="s">
        <v>6037</v>
      </c>
      <c r="K2923" s="662" t="s">
        <v>5085</v>
      </c>
      <c r="L2923" s="663">
        <v>0</v>
      </c>
      <c r="M2923" s="663">
        <v>0</v>
      </c>
      <c r="N2923" s="662">
        <v>1</v>
      </c>
      <c r="O2923" s="745">
        <v>0.5</v>
      </c>
      <c r="P2923" s="663">
        <v>0</v>
      </c>
      <c r="Q2923" s="678"/>
      <c r="R2923" s="662">
        <v>1</v>
      </c>
      <c r="S2923" s="678">
        <v>1</v>
      </c>
      <c r="T2923" s="745">
        <v>0.5</v>
      </c>
      <c r="U2923" s="701">
        <v>1</v>
      </c>
    </row>
    <row r="2924" spans="1:21" ht="14.4" customHeight="1" x14ac:dyDescent="0.3">
      <c r="A2924" s="661">
        <v>32</v>
      </c>
      <c r="B2924" s="662" t="s">
        <v>592</v>
      </c>
      <c r="C2924" s="662" t="s">
        <v>5111</v>
      </c>
      <c r="D2924" s="743" t="s">
        <v>7938</v>
      </c>
      <c r="E2924" s="744" t="s">
        <v>5129</v>
      </c>
      <c r="F2924" s="662" t="s">
        <v>5106</v>
      </c>
      <c r="G2924" s="662" t="s">
        <v>5583</v>
      </c>
      <c r="H2924" s="662" t="s">
        <v>593</v>
      </c>
      <c r="I2924" s="662" t="s">
        <v>6038</v>
      </c>
      <c r="J2924" s="662" t="s">
        <v>6037</v>
      </c>
      <c r="K2924" s="662" t="s">
        <v>2244</v>
      </c>
      <c r="L2924" s="663">
        <v>0</v>
      </c>
      <c r="M2924" s="663">
        <v>0</v>
      </c>
      <c r="N2924" s="662">
        <v>3</v>
      </c>
      <c r="O2924" s="745">
        <v>1.5</v>
      </c>
      <c r="P2924" s="663">
        <v>0</v>
      </c>
      <c r="Q2924" s="678"/>
      <c r="R2924" s="662">
        <v>2</v>
      </c>
      <c r="S2924" s="678">
        <v>0.66666666666666663</v>
      </c>
      <c r="T2924" s="745">
        <v>1</v>
      </c>
      <c r="U2924" s="701">
        <v>0.66666666666666663</v>
      </c>
    </row>
    <row r="2925" spans="1:21" ht="14.4" customHeight="1" x14ac:dyDescent="0.3">
      <c r="A2925" s="661">
        <v>32</v>
      </c>
      <c r="B2925" s="662" t="s">
        <v>592</v>
      </c>
      <c r="C2925" s="662" t="s">
        <v>5111</v>
      </c>
      <c r="D2925" s="743" t="s">
        <v>7938</v>
      </c>
      <c r="E2925" s="744" t="s">
        <v>5129</v>
      </c>
      <c r="F2925" s="662" t="s">
        <v>5106</v>
      </c>
      <c r="G2925" s="662" t="s">
        <v>5583</v>
      </c>
      <c r="H2925" s="662" t="s">
        <v>593</v>
      </c>
      <c r="I2925" s="662" t="s">
        <v>6727</v>
      </c>
      <c r="J2925" s="662" t="s">
        <v>3870</v>
      </c>
      <c r="K2925" s="662" t="s">
        <v>2253</v>
      </c>
      <c r="L2925" s="663">
        <v>0</v>
      </c>
      <c r="M2925" s="663">
        <v>0</v>
      </c>
      <c r="N2925" s="662">
        <v>1</v>
      </c>
      <c r="O2925" s="745">
        <v>0.5</v>
      </c>
      <c r="P2925" s="663"/>
      <c r="Q2925" s="678"/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32</v>
      </c>
      <c r="B2926" s="662" t="s">
        <v>592</v>
      </c>
      <c r="C2926" s="662" t="s">
        <v>5111</v>
      </c>
      <c r="D2926" s="743" t="s">
        <v>7938</v>
      </c>
      <c r="E2926" s="744" t="s">
        <v>5129</v>
      </c>
      <c r="F2926" s="662" t="s">
        <v>5106</v>
      </c>
      <c r="G2926" s="662" t="s">
        <v>5583</v>
      </c>
      <c r="H2926" s="662" t="s">
        <v>593</v>
      </c>
      <c r="I2926" s="662" t="s">
        <v>6728</v>
      </c>
      <c r="J2926" s="662" t="s">
        <v>6215</v>
      </c>
      <c r="K2926" s="662" t="s">
        <v>2244</v>
      </c>
      <c r="L2926" s="663">
        <v>0</v>
      </c>
      <c r="M2926" s="663">
        <v>0</v>
      </c>
      <c r="N2926" s="662">
        <v>1</v>
      </c>
      <c r="O2926" s="745">
        <v>1</v>
      </c>
      <c r="P2926" s="663">
        <v>0</v>
      </c>
      <c r="Q2926" s="678"/>
      <c r="R2926" s="662">
        <v>1</v>
      </c>
      <c r="S2926" s="678">
        <v>1</v>
      </c>
      <c r="T2926" s="745">
        <v>1</v>
      </c>
      <c r="U2926" s="701">
        <v>1</v>
      </c>
    </row>
    <row r="2927" spans="1:21" ht="14.4" customHeight="1" x14ac:dyDescent="0.3">
      <c r="A2927" s="661">
        <v>32</v>
      </c>
      <c r="B2927" s="662" t="s">
        <v>592</v>
      </c>
      <c r="C2927" s="662" t="s">
        <v>5111</v>
      </c>
      <c r="D2927" s="743" t="s">
        <v>7938</v>
      </c>
      <c r="E2927" s="744" t="s">
        <v>5129</v>
      </c>
      <c r="F2927" s="662" t="s">
        <v>5106</v>
      </c>
      <c r="G2927" s="662" t="s">
        <v>5583</v>
      </c>
      <c r="H2927" s="662" t="s">
        <v>593</v>
      </c>
      <c r="I2927" s="662" t="s">
        <v>6214</v>
      </c>
      <c r="J2927" s="662" t="s">
        <v>6215</v>
      </c>
      <c r="K2927" s="662" t="s">
        <v>6216</v>
      </c>
      <c r="L2927" s="663">
        <v>0</v>
      </c>
      <c r="M2927" s="663">
        <v>0</v>
      </c>
      <c r="N2927" s="662">
        <v>1</v>
      </c>
      <c r="O2927" s="745">
        <v>1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32</v>
      </c>
      <c r="B2928" s="662" t="s">
        <v>592</v>
      </c>
      <c r="C2928" s="662" t="s">
        <v>5111</v>
      </c>
      <c r="D2928" s="743" t="s">
        <v>7938</v>
      </c>
      <c r="E2928" s="744" t="s">
        <v>5129</v>
      </c>
      <c r="F2928" s="662" t="s">
        <v>5106</v>
      </c>
      <c r="G2928" s="662" t="s">
        <v>5583</v>
      </c>
      <c r="H2928" s="662" t="s">
        <v>593</v>
      </c>
      <c r="I2928" s="662" t="s">
        <v>6843</v>
      </c>
      <c r="J2928" s="662" t="s">
        <v>6844</v>
      </c>
      <c r="K2928" s="662" t="s">
        <v>2253</v>
      </c>
      <c r="L2928" s="663">
        <v>0</v>
      </c>
      <c r="M2928" s="663">
        <v>0</v>
      </c>
      <c r="N2928" s="662">
        <v>1</v>
      </c>
      <c r="O2928" s="745">
        <v>1</v>
      </c>
      <c r="P2928" s="663">
        <v>0</v>
      </c>
      <c r="Q2928" s="678"/>
      <c r="R2928" s="662">
        <v>1</v>
      </c>
      <c r="S2928" s="678">
        <v>1</v>
      </c>
      <c r="T2928" s="745">
        <v>1</v>
      </c>
      <c r="U2928" s="701">
        <v>1</v>
      </c>
    </row>
    <row r="2929" spans="1:21" ht="14.4" customHeight="1" x14ac:dyDescent="0.3">
      <c r="A2929" s="661">
        <v>32</v>
      </c>
      <c r="B2929" s="662" t="s">
        <v>592</v>
      </c>
      <c r="C2929" s="662" t="s">
        <v>5111</v>
      </c>
      <c r="D2929" s="743" t="s">
        <v>7938</v>
      </c>
      <c r="E2929" s="744" t="s">
        <v>5129</v>
      </c>
      <c r="F2929" s="662" t="s">
        <v>5106</v>
      </c>
      <c r="G2929" s="662" t="s">
        <v>5583</v>
      </c>
      <c r="H2929" s="662" t="s">
        <v>593</v>
      </c>
      <c r="I2929" s="662" t="s">
        <v>6559</v>
      </c>
      <c r="J2929" s="662" t="s">
        <v>6037</v>
      </c>
      <c r="K2929" s="662" t="s">
        <v>2244</v>
      </c>
      <c r="L2929" s="663">
        <v>0</v>
      </c>
      <c r="M2929" s="663">
        <v>0</v>
      </c>
      <c r="N2929" s="662">
        <v>2</v>
      </c>
      <c r="O2929" s="745">
        <v>1</v>
      </c>
      <c r="P2929" s="663">
        <v>0</v>
      </c>
      <c r="Q2929" s="678"/>
      <c r="R2929" s="662">
        <v>2</v>
      </c>
      <c r="S2929" s="678">
        <v>1</v>
      </c>
      <c r="T2929" s="745">
        <v>1</v>
      </c>
      <c r="U2929" s="701">
        <v>1</v>
      </c>
    </row>
    <row r="2930" spans="1:21" ht="14.4" customHeight="1" x14ac:dyDescent="0.3">
      <c r="A2930" s="661">
        <v>32</v>
      </c>
      <c r="B2930" s="662" t="s">
        <v>592</v>
      </c>
      <c r="C2930" s="662" t="s">
        <v>5111</v>
      </c>
      <c r="D2930" s="743" t="s">
        <v>7938</v>
      </c>
      <c r="E2930" s="744" t="s">
        <v>5129</v>
      </c>
      <c r="F2930" s="662" t="s">
        <v>5106</v>
      </c>
      <c r="G2930" s="662" t="s">
        <v>5583</v>
      </c>
      <c r="H2930" s="662" t="s">
        <v>593</v>
      </c>
      <c r="I2930" s="662" t="s">
        <v>5715</v>
      </c>
      <c r="J2930" s="662" t="s">
        <v>2243</v>
      </c>
      <c r="K2930" s="662" t="s">
        <v>968</v>
      </c>
      <c r="L2930" s="663">
        <v>0</v>
      </c>
      <c r="M2930" s="663">
        <v>0</v>
      </c>
      <c r="N2930" s="662">
        <v>1</v>
      </c>
      <c r="O2930" s="745">
        <v>1</v>
      </c>
      <c r="P2930" s="663">
        <v>0</v>
      </c>
      <c r="Q2930" s="678"/>
      <c r="R2930" s="662">
        <v>1</v>
      </c>
      <c r="S2930" s="678">
        <v>1</v>
      </c>
      <c r="T2930" s="745">
        <v>1</v>
      </c>
      <c r="U2930" s="701">
        <v>1</v>
      </c>
    </row>
    <row r="2931" spans="1:21" ht="14.4" customHeight="1" x14ac:dyDescent="0.3">
      <c r="A2931" s="661">
        <v>32</v>
      </c>
      <c r="B2931" s="662" t="s">
        <v>592</v>
      </c>
      <c r="C2931" s="662" t="s">
        <v>5111</v>
      </c>
      <c r="D2931" s="743" t="s">
        <v>7938</v>
      </c>
      <c r="E2931" s="744" t="s">
        <v>5129</v>
      </c>
      <c r="F2931" s="662" t="s">
        <v>5106</v>
      </c>
      <c r="G2931" s="662" t="s">
        <v>5381</v>
      </c>
      <c r="H2931" s="662" t="s">
        <v>2438</v>
      </c>
      <c r="I2931" s="662" t="s">
        <v>3203</v>
      </c>
      <c r="J2931" s="662" t="s">
        <v>5055</v>
      </c>
      <c r="K2931" s="662" t="s">
        <v>5056</v>
      </c>
      <c r="L2931" s="663">
        <v>10386.950000000001</v>
      </c>
      <c r="M2931" s="663">
        <v>10386.950000000001</v>
      </c>
      <c r="N2931" s="662">
        <v>1</v>
      </c>
      <c r="O2931" s="745">
        <v>1</v>
      </c>
      <c r="P2931" s="663">
        <v>10386.950000000001</v>
      </c>
      <c r="Q2931" s="678">
        <v>1</v>
      </c>
      <c r="R2931" s="662">
        <v>1</v>
      </c>
      <c r="S2931" s="678">
        <v>1</v>
      </c>
      <c r="T2931" s="745">
        <v>1</v>
      </c>
      <c r="U2931" s="701">
        <v>1</v>
      </c>
    </row>
    <row r="2932" spans="1:21" ht="14.4" customHeight="1" x14ac:dyDescent="0.3">
      <c r="A2932" s="661">
        <v>32</v>
      </c>
      <c r="B2932" s="662" t="s">
        <v>592</v>
      </c>
      <c r="C2932" s="662" t="s">
        <v>5111</v>
      </c>
      <c r="D2932" s="743" t="s">
        <v>7938</v>
      </c>
      <c r="E2932" s="744" t="s">
        <v>5129</v>
      </c>
      <c r="F2932" s="662" t="s">
        <v>5106</v>
      </c>
      <c r="G2932" s="662" t="s">
        <v>5335</v>
      </c>
      <c r="H2932" s="662" t="s">
        <v>2438</v>
      </c>
      <c r="I2932" s="662" t="s">
        <v>5012</v>
      </c>
      <c r="J2932" s="662" t="s">
        <v>2563</v>
      </c>
      <c r="K2932" s="662" t="s">
        <v>5013</v>
      </c>
      <c r="L2932" s="663">
        <v>133.94</v>
      </c>
      <c r="M2932" s="663">
        <v>267.88</v>
      </c>
      <c r="N2932" s="662">
        <v>2</v>
      </c>
      <c r="O2932" s="745">
        <v>1</v>
      </c>
      <c r="P2932" s="663">
        <v>133.94</v>
      </c>
      <c r="Q2932" s="678">
        <v>0.5</v>
      </c>
      <c r="R2932" s="662">
        <v>1</v>
      </c>
      <c r="S2932" s="678">
        <v>0.5</v>
      </c>
      <c r="T2932" s="745">
        <v>0.5</v>
      </c>
      <c r="U2932" s="701">
        <v>0.5</v>
      </c>
    </row>
    <row r="2933" spans="1:21" ht="14.4" customHeight="1" x14ac:dyDescent="0.3">
      <c r="A2933" s="661">
        <v>32</v>
      </c>
      <c r="B2933" s="662" t="s">
        <v>592</v>
      </c>
      <c r="C2933" s="662" t="s">
        <v>5111</v>
      </c>
      <c r="D2933" s="743" t="s">
        <v>7938</v>
      </c>
      <c r="E2933" s="744" t="s">
        <v>5129</v>
      </c>
      <c r="F2933" s="662" t="s">
        <v>5106</v>
      </c>
      <c r="G2933" s="662" t="s">
        <v>6482</v>
      </c>
      <c r="H2933" s="662" t="s">
        <v>593</v>
      </c>
      <c r="I2933" s="662" t="s">
        <v>6483</v>
      </c>
      <c r="J2933" s="662" t="s">
        <v>6484</v>
      </c>
      <c r="K2933" s="662" t="s">
        <v>6485</v>
      </c>
      <c r="L2933" s="663">
        <v>7464.05</v>
      </c>
      <c r="M2933" s="663">
        <v>7464.05</v>
      </c>
      <c r="N2933" s="662">
        <v>1</v>
      </c>
      <c r="O2933" s="745">
        <v>0.5</v>
      </c>
      <c r="P2933" s="663">
        <v>7464.05</v>
      </c>
      <c r="Q2933" s="678">
        <v>1</v>
      </c>
      <c r="R2933" s="662">
        <v>1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32</v>
      </c>
      <c r="B2934" s="662" t="s">
        <v>592</v>
      </c>
      <c r="C2934" s="662" t="s">
        <v>5111</v>
      </c>
      <c r="D2934" s="743" t="s">
        <v>7938</v>
      </c>
      <c r="E2934" s="744" t="s">
        <v>5130</v>
      </c>
      <c r="F2934" s="662" t="s">
        <v>5106</v>
      </c>
      <c r="G2934" s="662" t="s">
        <v>6297</v>
      </c>
      <c r="H2934" s="662" t="s">
        <v>593</v>
      </c>
      <c r="I2934" s="662" t="s">
        <v>3551</v>
      </c>
      <c r="J2934" s="662" t="s">
        <v>6298</v>
      </c>
      <c r="K2934" s="662" t="s">
        <v>1159</v>
      </c>
      <c r="L2934" s="663">
        <v>35.11</v>
      </c>
      <c r="M2934" s="663">
        <v>140.44</v>
      </c>
      <c r="N2934" s="662">
        <v>4</v>
      </c>
      <c r="O2934" s="745">
        <v>1</v>
      </c>
      <c r="P2934" s="663">
        <v>105.33</v>
      </c>
      <c r="Q2934" s="678">
        <v>0.75</v>
      </c>
      <c r="R2934" s="662">
        <v>3</v>
      </c>
      <c r="S2934" s="678">
        <v>0.75</v>
      </c>
      <c r="T2934" s="745">
        <v>0.5</v>
      </c>
      <c r="U2934" s="701">
        <v>0.5</v>
      </c>
    </row>
    <row r="2935" spans="1:21" ht="14.4" customHeight="1" x14ac:dyDescent="0.3">
      <c r="A2935" s="661">
        <v>32</v>
      </c>
      <c r="B2935" s="662" t="s">
        <v>592</v>
      </c>
      <c r="C2935" s="662" t="s">
        <v>5111</v>
      </c>
      <c r="D2935" s="743" t="s">
        <v>7938</v>
      </c>
      <c r="E2935" s="744" t="s">
        <v>5130</v>
      </c>
      <c r="F2935" s="662" t="s">
        <v>5106</v>
      </c>
      <c r="G2935" s="662" t="s">
        <v>5765</v>
      </c>
      <c r="H2935" s="662" t="s">
        <v>593</v>
      </c>
      <c r="I2935" s="662" t="s">
        <v>6845</v>
      </c>
      <c r="J2935" s="662" t="s">
        <v>5767</v>
      </c>
      <c r="K2935" s="662" t="s">
        <v>6846</v>
      </c>
      <c r="L2935" s="663">
        <v>32.28</v>
      </c>
      <c r="M2935" s="663">
        <v>32.28</v>
      </c>
      <c r="N2935" s="662">
        <v>1</v>
      </c>
      <c r="O2935" s="745">
        <v>1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32</v>
      </c>
      <c r="B2936" s="662" t="s">
        <v>592</v>
      </c>
      <c r="C2936" s="662" t="s">
        <v>5111</v>
      </c>
      <c r="D2936" s="743" t="s">
        <v>7938</v>
      </c>
      <c r="E2936" s="744" t="s">
        <v>5130</v>
      </c>
      <c r="F2936" s="662" t="s">
        <v>5106</v>
      </c>
      <c r="G2936" s="662" t="s">
        <v>5765</v>
      </c>
      <c r="H2936" s="662" t="s">
        <v>593</v>
      </c>
      <c r="I2936" s="662" t="s">
        <v>6048</v>
      </c>
      <c r="J2936" s="662" t="s">
        <v>5767</v>
      </c>
      <c r="K2936" s="662" t="s">
        <v>5089</v>
      </c>
      <c r="L2936" s="663">
        <v>96.84</v>
      </c>
      <c r="M2936" s="663">
        <v>193.68</v>
      </c>
      <c r="N2936" s="662">
        <v>2</v>
      </c>
      <c r="O2936" s="745">
        <v>0.5</v>
      </c>
      <c r="P2936" s="663">
        <v>193.68</v>
      </c>
      <c r="Q2936" s="678">
        <v>1</v>
      </c>
      <c r="R2936" s="662">
        <v>2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32</v>
      </c>
      <c r="B2937" s="662" t="s">
        <v>592</v>
      </c>
      <c r="C2937" s="662" t="s">
        <v>5111</v>
      </c>
      <c r="D2937" s="743" t="s">
        <v>7938</v>
      </c>
      <c r="E2937" s="744" t="s">
        <v>5130</v>
      </c>
      <c r="F2937" s="662" t="s">
        <v>5106</v>
      </c>
      <c r="G2937" s="662" t="s">
        <v>5184</v>
      </c>
      <c r="H2937" s="662" t="s">
        <v>593</v>
      </c>
      <c r="I2937" s="662" t="s">
        <v>921</v>
      </c>
      <c r="J2937" s="662" t="s">
        <v>922</v>
      </c>
      <c r="K2937" s="662" t="s">
        <v>5586</v>
      </c>
      <c r="L2937" s="663">
        <v>0</v>
      </c>
      <c r="M2937" s="663">
        <v>0</v>
      </c>
      <c r="N2937" s="662">
        <v>1</v>
      </c>
      <c r="O2937" s="745">
        <v>0.5</v>
      </c>
      <c r="P2937" s="663">
        <v>0</v>
      </c>
      <c r="Q2937" s="678"/>
      <c r="R2937" s="662">
        <v>1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32</v>
      </c>
      <c r="B2938" s="662" t="s">
        <v>592</v>
      </c>
      <c r="C2938" s="662" t="s">
        <v>5111</v>
      </c>
      <c r="D2938" s="743" t="s">
        <v>7938</v>
      </c>
      <c r="E2938" s="744" t="s">
        <v>5130</v>
      </c>
      <c r="F2938" s="662" t="s">
        <v>5106</v>
      </c>
      <c r="G2938" s="662" t="s">
        <v>5184</v>
      </c>
      <c r="H2938" s="662" t="s">
        <v>593</v>
      </c>
      <c r="I2938" s="662" t="s">
        <v>6231</v>
      </c>
      <c r="J2938" s="662" t="s">
        <v>922</v>
      </c>
      <c r="K2938" s="662" t="s">
        <v>6050</v>
      </c>
      <c r="L2938" s="663">
        <v>0</v>
      </c>
      <c r="M2938" s="663">
        <v>0</v>
      </c>
      <c r="N2938" s="662">
        <v>1</v>
      </c>
      <c r="O2938" s="745">
        <v>0.5</v>
      </c>
      <c r="P2938" s="663">
        <v>0</v>
      </c>
      <c r="Q2938" s="678"/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32</v>
      </c>
      <c r="B2939" s="662" t="s">
        <v>592</v>
      </c>
      <c r="C2939" s="662" t="s">
        <v>5111</v>
      </c>
      <c r="D2939" s="743" t="s">
        <v>7938</v>
      </c>
      <c r="E2939" s="744" t="s">
        <v>5130</v>
      </c>
      <c r="F2939" s="662" t="s">
        <v>5106</v>
      </c>
      <c r="G2939" s="662" t="s">
        <v>5151</v>
      </c>
      <c r="H2939" s="662" t="s">
        <v>593</v>
      </c>
      <c r="I2939" s="662" t="s">
        <v>1699</v>
      </c>
      <c r="J2939" s="662" t="s">
        <v>1700</v>
      </c>
      <c r="K2939" s="662" t="s">
        <v>5152</v>
      </c>
      <c r="L2939" s="663">
        <v>1295.6400000000001</v>
      </c>
      <c r="M2939" s="663">
        <v>57008.159999999989</v>
      </c>
      <c r="N2939" s="662">
        <v>44</v>
      </c>
      <c r="O2939" s="745">
        <v>31</v>
      </c>
      <c r="P2939" s="663">
        <v>44051.759999999987</v>
      </c>
      <c r="Q2939" s="678">
        <v>0.77272727272727271</v>
      </c>
      <c r="R2939" s="662">
        <v>34</v>
      </c>
      <c r="S2939" s="678">
        <v>0.77272727272727271</v>
      </c>
      <c r="T2939" s="745">
        <v>21.5</v>
      </c>
      <c r="U2939" s="701">
        <v>0.69354838709677424</v>
      </c>
    </row>
    <row r="2940" spans="1:21" ht="14.4" customHeight="1" x14ac:dyDescent="0.3">
      <c r="A2940" s="661">
        <v>32</v>
      </c>
      <c r="B2940" s="662" t="s">
        <v>592</v>
      </c>
      <c r="C2940" s="662" t="s">
        <v>5111</v>
      </c>
      <c r="D2940" s="743" t="s">
        <v>7938</v>
      </c>
      <c r="E2940" s="744" t="s">
        <v>5130</v>
      </c>
      <c r="F2940" s="662" t="s">
        <v>5106</v>
      </c>
      <c r="G2940" s="662" t="s">
        <v>5151</v>
      </c>
      <c r="H2940" s="662" t="s">
        <v>593</v>
      </c>
      <c r="I2940" s="662" t="s">
        <v>1473</v>
      </c>
      <c r="J2940" s="662" t="s">
        <v>1474</v>
      </c>
      <c r="K2940" s="662" t="s">
        <v>1475</v>
      </c>
      <c r="L2940" s="663">
        <v>462.73</v>
      </c>
      <c r="M2940" s="663">
        <v>462.73</v>
      </c>
      <c r="N2940" s="662">
        <v>1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32</v>
      </c>
      <c r="B2941" s="662" t="s">
        <v>592</v>
      </c>
      <c r="C2941" s="662" t="s">
        <v>5111</v>
      </c>
      <c r="D2941" s="743" t="s">
        <v>7938</v>
      </c>
      <c r="E2941" s="744" t="s">
        <v>5130</v>
      </c>
      <c r="F2941" s="662" t="s">
        <v>5106</v>
      </c>
      <c r="G2941" s="662" t="s">
        <v>5151</v>
      </c>
      <c r="H2941" s="662" t="s">
        <v>593</v>
      </c>
      <c r="I2941" s="662" t="s">
        <v>5492</v>
      </c>
      <c r="J2941" s="662" t="s">
        <v>1474</v>
      </c>
      <c r="K2941" s="662" t="s">
        <v>1475</v>
      </c>
      <c r="L2941" s="663">
        <v>462.73</v>
      </c>
      <c r="M2941" s="663">
        <v>2313.65</v>
      </c>
      <c r="N2941" s="662">
        <v>5</v>
      </c>
      <c r="O2941" s="745">
        <v>1</v>
      </c>
      <c r="P2941" s="663">
        <v>2313.65</v>
      </c>
      <c r="Q2941" s="678">
        <v>1</v>
      </c>
      <c r="R2941" s="662">
        <v>5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32</v>
      </c>
      <c r="B2942" s="662" t="s">
        <v>592</v>
      </c>
      <c r="C2942" s="662" t="s">
        <v>5111</v>
      </c>
      <c r="D2942" s="743" t="s">
        <v>7938</v>
      </c>
      <c r="E2942" s="744" t="s">
        <v>5130</v>
      </c>
      <c r="F2942" s="662" t="s">
        <v>5106</v>
      </c>
      <c r="G2942" s="662" t="s">
        <v>5151</v>
      </c>
      <c r="H2942" s="662" t="s">
        <v>593</v>
      </c>
      <c r="I2942" s="662" t="s">
        <v>5343</v>
      </c>
      <c r="J2942" s="662" t="s">
        <v>1474</v>
      </c>
      <c r="K2942" s="662" t="s">
        <v>5154</v>
      </c>
      <c r="L2942" s="663">
        <v>0</v>
      </c>
      <c r="M2942" s="663">
        <v>0</v>
      </c>
      <c r="N2942" s="662">
        <v>2</v>
      </c>
      <c r="O2942" s="745">
        <v>1.5</v>
      </c>
      <c r="P2942" s="663">
        <v>0</v>
      </c>
      <c r="Q2942" s="678"/>
      <c r="R2942" s="662">
        <v>2</v>
      </c>
      <c r="S2942" s="678">
        <v>1</v>
      </c>
      <c r="T2942" s="745">
        <v>1.5</v>
      </c>
      <c r="U2942" s="701">
        <v>1</v>
      </c>
    </row>
    <row r="2943" spans="1:21" ht="14.4" customHeight="1" x14ac:dyDescent="0.3">
      <c r="A2943" s="661">
        <v>32</v>
      </c>
      <c r="B2943" s="662" t="s">
        <v>592</v>
      </c>
      <c r="C2943" s="662" t="s">
        <v>5111</v>
      </c>
      <c r="D2943" s="743" t="s">
        <v>7938</v>
      </c>
      <c r="E2943" s="744" t="s">
        <v>5130</v>
      </c>
      <c r="F2943" s="662" t="s">
        <v>5106</v>
      </c>
      <c r="G2943" s="662" t="s">
        <v>5151</v>
      </c>
      <c r="H2943" s="662" t="s">
        <v>593</v>
      </c>
      <c r="I2943" s="662" t="s">
        <v>5153</v>
      </c>
      <c r="J2943" s="662" t="s">
        <v>1474</v>
      </c>
      <c r="K2943" s="662" t="s">
        <v>5154</v>
      </c>
      <c r="L2943" s="663">
        <v>0</v>
      </c>
      <c r="M2943" s="663">
        <v>0</v>
      </c>
      <c r="N2943" s="662">
        <v>1</v>
      </c>
      <c r="O2943" s="745">
        <v>1</v>
      </c>
      <c r="P2943" s="663">
        <v>0</v>
      </c>
      <c r="Q2943" s="678"/>
      <c r="R2943" s="662">
        <v>1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32</v>
      </c>
      <c r="B2944" s="662" t="s">
        <v>592</v>
      </c>
      <c r="C2944" s="662" t="s">
        <v>5111</v>
      </c>
      <c r="D2944" s="743" t="s">
        <v>7938</v>
      </c>
      <c r="E2944" s="744" t="s">
        <v>5130</v>
      </c>
      <c r="F2944" s="662" t="s">
        <v>5106</v>
      </c>
      <c r="G2944" s="662" t="s">
        <v>5606</v>
      </c>
      <c r="H2944" s="662" t="s">
        <v>593</v>
      </c>
      <c r="I2944" s="662" t="s">
        <v>5607</v>
      </c>
      <c r="J2944" s="662" t="s">
        <v>5608</v>
      </c>
      <c r="K2944" s="662" t="s">
        <v>5609</v>
      </c>
      <c r="L2944" s="663">
        <v>143.34</v>
      </c>
      <c r="M2944" s="663">
        <v>430.02</v>
      </c>
      <c r="N2944" s="662">
        <v>3</v>
      </c>
      <c r="O2944" s="745">
        <v>1</v>
      </c>
      <c r="P2944" s="663">
        <v>430.02</v>
      </c>
      <c r="Q2944" s="678">
        <v>1</v>
      </c>
      <c r="R2944" s="662">
        <v>3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32</v>
      </c>
      <c r="B2945" s="662" t="s">
        <v>592</v>
      </c>
      <c r="C2945" s="662" t="s">
        <v>5111</v>
      </c>
      <c r="D2945" s="743" t="s">
        <v>7938</v>
      </c>
      <c r="E2945" s="744" t="s">
        <v>5130</v>
      </c>
      <c r="F2945" s="662" t="s">
        <v>5106</v>
      </c>
      <c r="G2945" s="662" t="s">
        <v>5155</v>
      </c>
      <c r="H2945" s="662" t="s">
        <v>593</v>
      </c>
      <c r="I2945" s="662" t="s">
        <v>5411</v>
      </c>
      <c r="J2945" s="662" t="s">
        <v>5412</v>
      </c>
      <c r="K2945" s="662" t="s">
        <v>1361</v>
      </c>
      <c r="L2945" s="663">
        <v>0</v>
      </c>
      <c r="M2945" s="663">
        <v>0</v>
      </c>
      <c r="N2945" s="662">
        <v>3</v>
      </c>
      <c r="O2945" s="745">
        <v>2</v>
      </c>
      <c r="P2945" s="663">
        <v>0</v>
      </c>
      <c r="Q2945" s="678"/>
      <c r="R2945" s="662">
        <v>2</v>
      </c>
      <c r="S2945" s="678">
        <v>0.66666666666666663</v>
      </c>
      <c r="T2945" s="745">
        <v>1</v>
      </c>
      <c r="U2945" s="701">
        <v>0.5</v>
      </c>
    </row>
    <row r="2946" spans="1:21" ht="14.4" customHeight="1" x14ac:dyDescent="0.3">
      <c r="A2946" s="661">
        <v>32</v>
      </c>
      <c r="B2946" s="662" t="s">
        <v>592</v>
      </c>
      <c r="C2946" s="662" t="s">
        <v>5111</v>
      </c>
      <c r="D2946" s="743" t="s">
        <v>7938</v>
      </c>
      <c r="E2946" s="744" t="s">
        <v>5130</v>
      </c>
      <c r="F2946" s="662" t="s">
        <v>5106</v>
      </c>
      <c r="G2946" s="662" t="s">
        <v>5155</v>
      </c>
      <c r="H2946" s="662" t="s">
        <v>593</v>
      </c>
      <c r="I2946" s="662" t="s">
        <v>5768</v>
      </c>
      <c r="J2946" s="662" t="s">
        <v>5412</v>
      </c>
      <c r="K2946" s="662" t="s">
        <v>3770</v>
      </c>
      <c r="L2946" s="663">
        <v>85.71</v>
      </c>
      <c r="M2946" s="663">
        <v>85.71</v>
      </c>
      <c r="N2946" s="662">
        <v>1</v>
      </c>
      <c r="O2946" s="745">
        <v>0.5</v>
      </c>
      <c r="P2946" s="663">
        <v>85.71</v>
      </c>
      <c r="Q2946" s="678">
        <v>1</v>
      </c>
      <c r="R2946" s="662">
        <v>1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32</v>
      </c>
      <c r="B2947" s="662" t="s">
        <v>592</v>
      </c>
      <c r="C2947" s="662" t="s">
        <v>5111</v>
      </c>
      <c r="D2947" s="743" t="s">
        <v>7938</v>
      </c>
      <c r="E2947" s="744" t="s">
        <v>5130</v>
      </c>
      <c r="F2947" s="662" t="s">
        <v>5106</v>
      </c>
      <c r="G2947" s="662" t="s">
        <v>5155</v>
      </c>
      <c r="H2947" s="662" t="s">
        <v>593</v>
      </c>
      <c r="I2947" s="662" t="s">
        <v>5768</v>
      </c>
      <c r="J2947" s="662" t="s">
        <v>5412</v>
      </c>
      <c r="K2947" s="662" t="s">
        <v>3770</v>
      </c>
      <c r="L2947" s="663">
        <v>72.55</v>
      </c>
      <c r="M2947" s="663">
        <v>217.64999999999998</v>
      </c>
      <c r="N2947" s="662">
        <v>3</v>
      </c>
      <c r="O2947" s="745">
        <v>2.5</v>
      </c>
      <c r="P2947" s="663">
        <v>72.55</v>
      </c>
      <c r="Q2947" s="678">
        <v>0.33333333333333337</v>
      </c>
      <c r="R2947" s="662">
        <v>1</v>
      </c>
      <c r="S2947" s="678">
        <v>0.33333333333333331</v>
      </c>
      <c r="T2947" s="745">
        <v>0.5</v>
      </c>
      <c r="U2947" s="701">
        <v>0.2</v>
      </c>
    </row>
    <row r="2948" spans="1:21" ht="14.4" customHeight="1" x14ac:dyDescent="0.3">
      <c r="A2948" s="661">
        <v>32</v>
      </c>
      <c r="B2948" s="662" t="s">
        <v>592</v>
      </c>
      <c r="C2948" s="662" t="s">
        <v>5111</v>
      </c>
      <c r="D2948" s="743" t="s">
        <v>7938</v>
      </c>
      <c r="E2948" s="744" t="s">
        <v>5130</v>
      </c>
      <c r="F2948" s="662" t="s">
        <v>5106</v>
      </c>
      <c r="G2948" s="662" t="s">
        <v>5155</v>
      </c>
      <c r="H2948" s="662" t="s">
        <v>593</v>
      </c>
      <c r="I2948" s="662" t="s">
        <v>5344</v>
      </c>
      <c r="J2948" s="662" t="s">
        <v>5197</v>
      </c>
      <c r="K2948" s="662" t="s">
        <v>3770</v>
      </c>
      <c r="L2948" s="663">
        <v>0</v>
      </c>
      <c r="M2948" s="663">
        <v>0</v>
      </c>
      <c r="N2948" s="662">
        <v>5</v>
      </c>
      <c r="O2948" s="745">
        <v>3</v>
      </c>
      <c r="P2948" s="663">
        <v>0</v>
      </c>
      <c r="Q2948" s="678"/>
      <c r="R2948" s="662">
        <v>5</v>
      </c>
      <c r="S2948" s="678">
        <v>1</v>
      </c>
      <c r="T2948" s="745">
        <v>3</v>
      </c>
      <c r="U2948" s="701">
        <v>1</v>
      </c>
    </row>
    <row r="2949" spans="1:21" ht="14.4" customHeight="1" x14ac:dyDescent="0.3">
      <c r="A2949" s="661">
        <v>32</v>
      </c>
      <c r="B2949" s="662" t="s">
        <v>592</v>
      </c>
      <c r="C2949" s="662" t="s">
        <v>5111</v>
      </c>
      <c r="D2949" s="743" t="s">
        <v>7938</v>
      </c>
      <c r="E2949" s="744" t="s">
        <v>5130</v>
      </c>
      <c r="F2949" s="662" t="s">
        <v>5106</v>
      </c>
      <c r="G2949" s="662" t="s">
        <v>5155</v>
      </c>
      <c r="H2949" s="662" t="s">
        <v>593</v>
      </c>
      <c r="I2949" s="662" t="s">
        <v>6847</v>
      </c>
      <c r="J2949" s="662" t="s">
        <v>6052</v>
      </c>
      <c r="K2949" s="662" t="s">
        <v>2452</v>
      </c>
      <c r="L2949" s="663">
        <v>0</v>
      </c>
      <c r="M2949" s="663">
        <v>0</v>
      </c>
      <c r="N2949" s="662">
        <v>3</v>
      </c>
      <c r="O2949" s="745">
        <v>0.5</v>
      </c>
      <c r="P2949" s="663">
        <v>0</v>
      </c>
      <c r="Q2949" s="678"/>
      <c r="R2949" s="662">
        <v>3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32</v>
      </c>
      <c r="B2950" s="662" t="s">
        <v>592</v>
      </c>
      <c r="C2950" s="662" t="s">
        <v>5111</v>
      </c>
      <c r="D2950" s="743" t="s">
        <v>7938</v>
      </c>
      <c r="E2950" s="744" t="s">
        <v>5130</v>
      </c>
      <c r="F2950" s="662" t="s">
        <v>5106</v>
      </c>
      <c r="G2950" s="662" t="s">
        <v>5155</v>
      </c>
      <c r="H2950" s="662" t="s">
        <v>593</v>
      </c>
      <c r="I2950" s="662" t="s">
        <v>6051</v>
      </c>
      <c r="J2950" s="662" t="s">
        <v>6052</v>
      </c>
      <c r="K2950" s="662" t="s">
        <v>3770</v>
      </c>
      <c r="L2950" s="663">
        <v>85.71</v>
      </c>
      <c r="M2950" s="663">
        <v>85.71</v>
      </c>
      <c r="N2950" s="662">
        <v>1</v>
      </c>
      <c r="O2950" s="745">
        <v>0.5</v>
      </c>
      <c r="P2950" s="663"/>
      <c r="Q2950" s="678">
        <v>0</v>
      </c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32</v>
      </c>
      <c r="B2951" s="662" t="s">
        <v>592</v>
      </c>
      <c r="C2951" s="662" t="s">
        <v>5111</v>
      </c>
      <c r="D2951" s="743" t="s">
        <v>7938</v>
      </c>
      <c r="E2951" s="744" t="s">
        <v>5130</v>
      </c>
      <c r="F2951" s="662" t="s">
        <v>5106</v>
      </c>
      <c r="G2951" s="662" t="s">
        <v>5155</v>
      </c>
      <c r="H2951" s="662" t="s">
        <v>593</v>
      </c>
      <c r="I2951" s="662" t="s">
        <v>6051</v>
      </c>
      <c r="J2951" s="662" t="s">
        <v>6052</v>
      </c>
      <c r="K2951" s="662" t="s">
        <v>3770</v>
      </c>
      <c r="L2951" s="663">
        <v>72.55</v>
      </c>
      <c r="M2951" s="663">
        <v>72.55</v>
      </c>
      <c r="N2951" s="662">
        <v>1</v>
      </c>
      <c r="O2951" s="745">
        <v>0.5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32</v>
      </c>
      <c r="B2952" s="662" t="s">
        <v>592</v>
      </c>
      <c r="C2952" s="662" t="s">
        <v>5111</v>
      </c>
      <c r="D2952" s="743" t="s">
        <v>7938</v>
      </c>
      <c r="E2952" s="744" t="s">
        <v>5130</v>
      </c>
      <c r="F2952" s="662" t="s">
        <v>5106</v>
      </c>
      <c r="G2952" s="662" t="s">
        <v>5155</v>
      </c>
      <c r="H2952" s="662" t="s">
        <v>593</v>
      </c>
      <c r="I2952" s="662" t="s">
        <v>720</v>
      </c>
      <c r="J2952" s="662" t="s">
        <v>721</v>
      </c>
      <c r="K2952" s="662" t="s">
        <v>5156</v>
      </c>
      <c r="L2952" s="663">
        <v>40.58</v>
      </c>
      <c r="M2952" s="663">
        <v>1055.08</v>
      </c>
      <c r="N2952" s="662">
        <v>26</v>
      </c>
      <c r="O2952" s="745">
        <v>8</v>
      </c>
      <c r="P2952" s="663">
        <v>689.8599999999999</v>
      </c>
      <c r="Q2952" s="678">
        <v>0.65384615384615374</v>
      </c>
      <c r="R2952" s="662">
        <v>17</v>
      </c>
      <c r="S2952" s="678">
        <v>0.65384615384615385</v>
      </c>
      <c r="T2952" s="745">
        <v>6</v>
      </c>
      <c r="U2952" s="701">
        <v>0.75</v>
      </c>
    </row>
    <row r="2953" spans="1:21" ht="14.4" customHeight="1" x14ac:dyDescent="0.3">
      <c r="A2953" s="661">
        <v>32</v>
      </c>
      <c r="B2953" s="662" t="s">
        <v>592</v>
      </c>
      <c r="C2953" s="662" t="s">
        <v>5111</v>
      </c>
      <c r="D2953" s="743" t="s">
        <v>7938</v>
      </c>
      <c r="E2953" s="744" t="s">
        <v>5130</v>
      </c>
      <c r="F2953" s="662" t="s">
        <v>5106</v>
      </c>
      <c r="G2953" s="662" t="s">
        <v>5155</v>
      </c>
      <c r="H2953" s="662" t="s">
        <v>593</v>
      </c>
      <c r="I2953" s="662" t="s">
        <v>720</v>
      </c>
      <c r="J2953" s="662" t="s">
        <v>721</v>
      </c>
      <c r="K2953" s="662" t="s">
        <v>5156</v>
      </c>
      <c r="L2953" s="663">
        <v>65.28</v>
      </c>
      <c r="M2953" s="663">
        <v>783.3599999999999</v>
      </c>
      <c r="N2953" s="662">
        <v>12</v>
      </c>
      <c r="O2953" s="745">
        <v>4</v>
      </c>
      <c r="P2953" s="663">
        <v>391.67999999999995</v>
      </c>
      <c r="Q2953" s="678">
        <v>0.5</v>
      </c>
      <c r="R2953" s="662">
        <v>6</v>
      </c>
      <c r="S2953" s="678">
        <v>0.5</v>
      </c>
      <c r="T2953" s="745">
        <v>3</v>
      </c>
      <c r="U2953" s="701">
        <v>0.75</v>
      </c>
    </row>
    <row r="2954" spans="1:21" ht="14.4" customHeight="1" x14ac:dyDescent="0.3">
      <c r="A2954" s="661">
        <v>32</v>
      </c>
      <c r="B2954" s="662" t="s">
        <v>592</v>
      </c>
      <c r="C2954" s="662" t="s">
        <v>5111</v>
      </c>
      <c r="D2954" s="743" t="s">
        <v>7938</v>
      </c>
      <c r="E2954" s="744" t="s">
        <v>5130</v>
      </c>
      <c r="F2954" s="662" t="s">
        <v>5106</v>
      </c>
      <c r="G2954" s="662" t="s">
        <v>5155</v>
      </c>
      <c r="H2954" s="662" t="s">
        <v>593</v>
      </c>
      <c r="I2954" s="662" t="s">
        <v>5195</v>
      </c>
      <c r="J2954" s="662" t="s">
        <v>721</v>
      </c>
      <c r="K2954" s="662" t="s">
        <v>5196</v>
      </c>
      <c r="L2954" s="663">
        <v>135.25</v>
      </c>
      <c r="M2954" s="663">
        <v>135.25</v>
      </c>
      <c r="N2954" s="662">
        <v>1</v>
      </c>
      <c r="O2954" s="745">
        <v>0.5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32</v>
      </c>
      <c r="B2955" s="662" t="s">
        <v>592</v>
      </c>
      <c r="C2955" s="662" t="s">
        <v>5111</v>
      </c>
      <c r="D2955" s="743" t="s">
        <v>7938</v>
      </c>
      <c r="E2955" s="744" t="s">
        <v>5130</v>
      </c>
      <c r="F2955" s="662" t="s">
        <v>5106</v>
      </c>
      <c r="G2955" s="662" t="s">
        <v>5155</v>
      </c>
      <c r="H2955" s="662" t="s">
        <v>593</v>
      </c>
      <c r="I2955" s="662" t="s">
        <v>740</v>
      </c>
      <c r="J2955" s="662" t="s">
        <v>5197</v>
      </c>
      <c r="K2955" s="662" t="s">
        <v>1361</v>
      </c>
      <c r="L2955" s="663">
        <v>36.270000000000003</v>
      </c>
      <c r="M2955" s="663">
        <v>108.81</v>
      </c>
      <c r="N2955" s="662">
        <v>3</v>
      </c>
      <c r="O2955" s="745">
        <v>1.5</v>
      </c>
      <c r="P2955" s="663">
        <v>72.540000000000006</v>
      </c>
      <c r="Q2955" s="678">
        <v>0.66666666666666674</v>
      </c>
      <c r="R2955" s="662">
        <v>2</v>
      </c>
      <c r="S2955" s="678">
        <v>0.66666666666666663</v>
      </c>
      <c r="T2955" s="745">
        <v>1</v>
      </c>
      <c r="U2955" s="701">
        <v>0.66666666666666663</v>
      </c>
    </row>
    <row r="2956" spans="1:21" ht="14.4" customHeight="1" x14ac:dyDescent="0.3">
      <c r="A2956" s="661">
        <v>32</v>
      </c>
      <c r="B2956" s="662" t="s">
        <v>592</v>
      </c>
      <c r="C2956" s="662" t="s">
        <v>5111</v>
      </c>
      <c r="D2956" s="743" t="s">
        <v>7938</v>
      </c>
      <c r="E2956" s="744" t="s">
        <v>5130</v>
      </c>
      <c r="F2956" s="662" t="s">
        <v>5106</v>
      </c>
      <c r="G2956" s="662" t="s">
        <v>5155</v>
      </c>
      <c r="H2956" s="662" t="s">
        <v>593</v>
      </c>
      <c r="I2956" s="662" t="s">
        <v>740</v>
      </c>
      <c r="J2956" s="662" t="s">
        <v>5197</v>
      </c>
      <c r="K2956" s="662" t="s">
        <v>1361</v>
      </c>
      <c r="L2956" s="663">
        <v>42.85</v>
      </c>
      <c r="M2956" s="663">
        <v>514.20000000000005</v>
      </c>
      <c r="N2956" s="662">
        <v>12</v>
      </c>
      <c r="O2956" s="745">
        <v>4</v>
      </c>
      <c r="P2956" s="663">
        <v>385.65</v>
      </c>
      <c r="Q2956" s="678">
        <v>0.74999999999999989</v>
      </c>
      <c r="R2956" s="662">
        <v>9</v>
      </c>
      <c r="S2956" s="678">
        <v>0.75</v>
      </c>
      <c r="T2956" s="745">
        <v>3.5</v>
      </c>
      <c r="U2956" s="701">
        <v>0.875</v>
      </c>
    </row>
    <row r="2957" spans="1:21" ht="14.4" customHeight="1" x14ac:dyDescent="0.3">
      <c r="A2957" s="661">
        <v>32</v>
      </c>
      <c r="B2957" s="662" t="s">
        <v>592</v>
      </c>
      <c r="C2957" s="662" t="s">
        <v>5111</v>
      </c>
      <c r="D2957" s="743" t="s">
        <v>7938</v>
      </c>
      <c r="E2957" s="744" t="s">
        <v>5130</v>
      </c>
      <c r="F2957" s="662" t="s">
        <v>5106</v>
      </c>
      <c r="G2957" s="662" t="s">
        <v>5155</v>
      </c>
      <c r="H2957" s="662" t="s">
        <v>593</v>
      </c>
      <c r="I2957" s="662" t="s">
        <v>5519</v>
      </c>
      <c r="J2957" s="662" t="s">
        <v>5197</v>
      </c>
      <c r="K2957" s="662" t="s">
        <v>1361</v>
      </c>
      <c r="L2957" s="663">
        <v>36.270000000000003</v>
      </c>
      <c r="M2957" s="663">
        <v>290.16000000000003</v>
      </c>
      <c r="N2957" s="662">
        <v>8</v>
      </c>
      <c r="O2957" s="745">
        <v>2</v>
      </c>
      <c r="P2957" s="663">
        <v>145.08000000000001</v>
      </c>
      <c r="Q2957" s="678">
        <v>0.5</v>
      </c>
      <c r="R2957" s="662">
        <v>4</v>
      </c>
      <c r="S2957" s="678">
        <v>0.5</v>
      </c>
      <c r="T2957" s="745">
        <v>1</v>
      </c>
      <c r="U2957" s="701">
        <v>0.5</v>
      </c>
    </row>
    <row r="2958" spans="1:21" ht="14.4" customHeight="1" x14ac:dyDescent="0.3">
      <c r="A2958" s="661">
        <v>32</v>
      </c>
      <c r="B2958" s="662" t="s">
        <v>592</v>
      </c>
      <c r="C2958" s="662" t="s">
        <v>5111</v>
      </c>
      <c r="D2958" s="743" t="s">
        <v>7938</v>
      </c>
      <c r="E2958" s="744" t="s">
        <v>5130</v>
      </c>
      <c r="F2958" s="662" t="s">
        <v>5106</v>
      </c>
      <c r="G2958" s="662" t="s">
        <v>5155</v>
      </c>
      <c r="H2958" s="662" t="s">
        <v>593</v>
      </c>
      <c r="I2958" s="662" t="s">
        <v>5673</v>
      </c>
      <c r="J2958" s="662" t="s">
        <v>721</v>
      </c>
      <c r="K2958" s="662" t="s">
        <v>5674</v>
      </c>
      <c r="L2958" s="663">
        <v>121.75</v>
      </c>
      <c r="M2958" s="663">
        <v>121.75</v>
      </c>
      <c r="N2958" s="662">
        <v>1</v>
      </c>
      <c r="O2958" s="745">
        <v>0.5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32</v>
      </c>
      <c r="B2959" s="662" t="s">
        <v>592</v>
      </c>
      <c r="C2959" s="662" t="s">
        <v>5111</v>
      </c>
      <c r="D2959" s="743" t="s">
        <v>7938</v>
      </c>
      <c r="E2959" s="744" t="s">
        <v>5130</v>
      </c>
      <c r="F2959" s="662" t="s">
        <v>5106</v>
      </c>
      <c r="G2959" s="662" t="s">
        <v>5198</v>
      </c>
      <c r="H2959" s="662" t="s">
        <v>2438</v>
      </c>
      <c r="I2959" s="662" t="s">
        <v>2454</v>
      </c>
      <c r="J2959" s="662" t="s">
        <v>2455</v>
      </c>
      <c r="K2959" s="662" t="s">
        <v>4828</v>
      </c>
      <c r="L2959" s="663">
        <v>72</v>
      </c>
      <c r="M2959" s="663">
        <v>432</v>
      </c>
      <c r="N2959" s="662">
        <v>6</v>
      </c>
      <c r="O2959" s="745">
        <v>2</v>
      </c>
      <c r="P2959" s="663">
        <v>216</v>
      </c>
      <c r="Q2959" s="678">
        <v>0.5</v>
      </c>
      <c r="R2959" s="662">
        <v>3</v>
      </c>
      <c r="S2959" s="678">
        <v>0.5</v>
      </c>
      <c r="T2959" s="745">
        <v>1</v>
      </c>
      <c r="U2959" s="701">
        <v>0.5</v>
      </c>
    </row>
    <row r="2960" spans="1:21" ht="14.4" customHeight="1" x14ac:dyDescent="0.3">
      <c r="A2960" s="661">
        <v>32</v>
      </c>
      <c r="B2960" s="662" t="s">
        <v>592</v>
      </c>
      <c r="C2960" s="662" t="s">
        <v>5111</v>
      </c>
      <c r="D2960" s="743" t="s">
        <v>7938</v>
      </c>
      <c r="E2960" s="744" t="s">
        <v>5130</v>
      </c>
      <c r="F2960" s="662" t="s">
        <v>5106</v>
      </c>
      <c r="G2960" s="662" t="s">
        <v>5198</v>
      </c>
      <c r="H2960" s="662" t="s">
        <v>2438</v>
      </c>
      <c r="I2960" s="662" t="s">
        <v>5199</v>
      </c>
      <c r="J2960" s="662" t="s">
        <v>2455</v>
      </c>
      <c r="K2960" s="662" t="s">
        <v>5200</v>
      </c>
      <c r="L2960" s="663">
        <v>144.01</v>
      </c>
      <c r="M2960" s="663">
        <v>288.02</v>
      </c>
      <c r="N2960" s="662">
        <v>2</v>
      </c>
      <c r="O2960" s="745">
        <v>1.5</v>
      </c>
      <c r="P2960" s="663">
        <v>288.02</v>
      </c>
      <c r="Q2960" s="678">
        <v>1</v>
      </c>
      <c r="R2960" s="662">
        <v>2</v>
      </c>
      <c r="S2960" s="678">
        <v>1</v>
      </c>
      <c r="T2960" s="745">
        <v>1.5</v>
      </c>
      <c r="U2960" s="701">
        <v>1</v>
      </c>
    </row>
    <row r="2961" spans="1:21" ht="14.4" customHeight="1" x14ac:dyDescent="0.3">
      <c r="A2961" s="661">
        <v>32</v>
      </c>
      <c r="B2961" s="662" t="s">
        <v>592</v>
      </c>
      <c r="C2961" s="662" t="s">
        <v>5111</v>
      </c>
      <c r="D2961" s="743" t="s">
        <v>7938</v>
      </c>
      <c r="E2961" s="744" t="s">
        <v>5130</v>
      </c>
      <c r="F2961" s="662" t="s">
        <v>5106</v>
      </c>
      <c r="G2961" s="662" t="s">
        <v>5201</v>
      </c>
      <c r="H2961" s="662" t="s">
        <v>593</v>
      </c>
      <c r="I2961" s="662" t="s">
        <v>6055</v>
      </c>
      <c r="J2961" s="662" t="s">
        <v>1182</v>
      </c>
      <c r="K2961" s="662" t="s">
        <v>6056</v>
      </c>
      <c r="L2961" s="663">
        <v>0</v>
      </c>
      <c r="M2961" s="663">
        <v>0</v>
      </c>
      <c r="N2961" s="662">
        <v>2</v>
      </c>
      <c r="O2961" s="745">
        <v>1</v>
      </c>
      <c r="P2961" s="663">
        <v>0</v>
      </c>
      <c r="Q2961" s="678"/>
      <c r="R2961" s="662">
        <v>2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32</v>
      </c>
      <c r="B2962" s="662" t="s">
        <v>592</v>
      </c>
      <c r="C2962" s="662" t="s">
        <v>5111</v>
      </c>
      <c r="D2962" s="743" t="s">
        <v>7938</v>
      </c>
      <c r="E2962" s="744" t="s">
        <v>5130</v>
      </c>
      <c r="F2962" s="662" t="s">
        <v>5106</v>
      </c>
      <c r="G2962" s="662" t="s">
        <v>5201</v>
      </c>
      <c r="H2962" s="662" t="s">
        <v>593</v>
      </c>
      <c r="I2962" s="662" t="s">
        <v>1181</v>
      </c>
      <c r="J2962" s="662" t="s">
        <v>1182</v>
      </c>
      <c r="K2962" s="662" t="s">
        <v>1183</v>
      </c>
      <c r="L2962" s="663">
        <v>103.64</v>
      </c>
      <c r="M2962" s="663">
        <v>103.64</v>
      </c>
      <c r="N2962" s="662">
        <v>1</v>
      </c>
      <c r="O2962" s="745">
        <v>0.5</v>
      </c>
      <c r="P2962" s="663">
        <v>103.64</v>
      </c>
      <c r="Q2962" s="678">
        <v>1</v>
      </c>
      <c r="R2962" s="662">
        <v>1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32</v>
      </c>
      <c r="B2963" s="662" t="s">
        <v>592</v>
      </c>
      <c r="C2963" s="662" t="s">
        <v>5111</v>
      </c>
      <c r="D2963" s="743" t="s">
        <v>7938</v>
      </c>
      <c r="E2963" s="744" t="s">
        <v>5130</v>
      </c>
      <c r="F2963" s="662" t="s">
        <v>5106</v>
      </c>
      <c r="G2963" s="662" t="s">
        <v>5201</v>
      </c>
      <c r="H2963" s="662" t="s">
        <v>593</v>
      </c>
      <c r="I2963" s="662" t="s">
        <v>6848</v>
      </c>
      <c r="J2963" s="662" t="s">
        <v>1189</v>
      </c>
      <c r="K2963" s="662" t="s">
        <v>6849</v>
      </c>
      <c r="L2963" s="663">
        <v>0</v>
      </c>
      <c r="M2963" s="663">
        <v>0</v>
      </c>
      <c r="N2963" s="662">
        <v>1</v>
      </c>
      <c r="O2963" s="745">
        <v>0.5</v>
      </c>
      <c r="P2963" s="663">
        <v>0</v>
      </c>
      <c r="Q2963" s="678"/>
      <c r="R2963" s="662">
        <v>1</v>
      </c>
      <c r="S2963" s="678">
        <v>1</v>
      </c>
      <c r="T2963" s="745">
        <v>0.5</v>
      </c>
      <c r="U2963" s="701">
        <v>1</v>
      </c>
    </row>
    <row r="2964" spans="1:21" ht="14.4" customHeight="1" x14ac:dyDescent="0.3">
      <c r="A2964" s="661">
        <v>32</v>
      </c>
      <c r="B2964" s="662" t="s">
        <v>592</v>
      </c>
      <c r="C2964" s="662" t="s">
        <v>5111</v>
      </c>
      <c r="D2964" s="743" t="s">
        <v>7938</v>
      </c>
      <c r="E2964" s="744" t="s">
        <v>5130</v>
      </c>
      <c r="F2964" s="662" t="s">
        <v>5106</v>
      </c>
      <c r="G2964" s="662" t="s">
        <v>5201</v>
      </c>
      <c r="H2964" s="662" t="s">
        <v>593</v>
      </c>
      <c r="I2964" s="662" t="s">
        <v>6850</v>
      </c>
      <c r="J2964" s="662" t="s">
        <v>1182</v>
      </c>
      <c r="K2964" s="662" t="s">
        <v>6851</v>
      </c>
      <c r="L2964" s="663">
        <v>0</v>
      </c>
      <c r="M2964" s="663">
        <v>0</v>
      </c>
      <c r="N2964" s="662">
        <v>1</v>
      </c>
      <c r="O2964" s="745">
        <v>0.5</v>
      </c>
      <c r="P2964" s="663">
        <v>0</v>
      </c>
      <c r="Q2964" s="678"/>
      <c r="R2964" s="662">
        <v>1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32</v>
      </c>
      <c r="B2965" s="662" t="s">
        <v>592</v>
      </c>
      <c r="C2965" s="662" t="s">
        <v>5111</v>
      </c>
      <c r="D2965" s="743" t="s">
        <v>7938</v>
      </c>
      <c r="E2965" s="744" t="s">
        <v>5130</v>
      </c>
      <c r="F2965" s="662" t="s">
        <v>5106</v>
      </c>
      <c r="G2965" s="662" t="s">
        <v>5157</v>
      </c>
      <c r="H2965" s="662" t="s">
        <v>2438</v>
      </c>
      <c r="I2965" s="662" t="s">
        <v>3061</v>
      </c>
      <c r="J2965" s="662" t="s">
        <v>2796</v>
      </c>
      <c r="K2965" s="662" t="s">
        <v>4879</v>
      </c>
      <c r="L2965" s="663">
        <v>150.04</v>
      </c>
      <c r="M2965" s="663">
        <v>150.04</v>
      </c>
      <c r="N2965" s="662">
        <v>1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32</v>
      </c>
      <c r="B2966" s="662" t="s">
        <v>592</v>
      </c>
      <c r="C2966" s="662" t="s">
        <v>5111</v>
      </c>
      <c r="D2966" s="743" t="s">
        <v>7938</v>
      </c>
      <c r="E2966" s="744" t="s">
        <v>5130</v>
      </c>
      <c r="F2966" s="662" t="s">
        <v>5106</v>
      </c>
      <c r="G2966" s="662" t="s">
        <v>5157</v>
      </c>
      <c r="H2966" s="662" t="s">
        <v>2438</v>
      </c>
      <c r="I2966" s="662" t="s">
        <v>3061</v>
      </c>
      <c r="J2966" s="662" t="s">
        <v>2796</v>
      </c>
      <c r="K2966" s="662" t="s">
        <v>4879</v>
      </c>
      <c r="L2966" s="663">
        <v>154.36000000000001</v>
      </c>
      <c r="M2966" s="663">
        <v>1697.9600000000005</v>
      </c>
      <c r="N2966" s="662">
        <v>11</v>
      </c>
      <c r="O2966" s="745">
        <v>3.5</v>
      </c>
      <c r="P2966" s="663">
        <v>1543.6000000000004</v>
      </c>
      <c r="Q2966" s="678">
        <v>0.90909090909090906</v>
      </c>
      <c r="R2966" s="662">
        <v>10</v>
      </c>
      <c r="S2966" s="678">
        <v>0.90909090909090906</v>
      </c>
      <c r="T2966" s="745">
        <v>3</v>
      </c>
      <c r="U2966" s="701">
        <v>0.8571428571428571</v>
      </c>
    </row>
    <row r="2967" spans="1:21" ht="14.4" customHeight="1" x14ac:dyDescent="0.3">
      <c r="A2967" s="661">
        <v>32</v>
      </c>
      <c r="B2967" s="662" t="s">
        <v>592</v>
      </c>
      <c r="C2967" s="662" t="s">
        <v>5111</v>
      </c>
      <c r="D2967" s="743" t="s">
        <v>7938</v>
      </c>
      <c r="E2967" s="744" t="s">
        <v>5130</v>
      </c>
      <c r="F2967" s="662" t="s">
        <v>5106</v>
      </c>
      <c r="G2967" s="662" t="s">
        <v>5777</v>
      </c>
      <c r="H2967" s="662" t="s">
        <v>593</v>
      </c>
      <c r="I2967" s="662" t="s">
        <v>5778</v>
      </c>
      <c r="J2967" s="662" t="s">
        <v>5779</v>
      </c>
      <c r="K2967" s="662" t="s">
        <v>5780</v>
      </c>
      <c r="L2967" s="663">
        <v>10277.59</v>
      </c>
      <c r="M2967" s="663">
        <v>71943.13</v>
      </c>
      <c r="N2967" s="662">
        <v>7</v>
      </c>
      <c r="O2967" s="745">
        <v>1</v>
      </c>
      <c r="P2967" s="663">
        <v>30832.77</v>
      </c>
      <c r="Q2967" s="678">
        <v>0.42857142857142855</v>
      </c>
      <c r="R2967" s="662">
        <v>3</v>
      </c>
      <c r="S2967" s="678">
        <v>0.42857142857142855</v>
      </c>
      <c r="T2967" s="745">
        <v>0.5</v>
      </c>
      <c r="U2967" s="701">
        <v>0.5</v>
      </c>
    </row>
    <row r="2968" spans="1:21" ht="14.4" customHeight="1" x14ac:dyDescent="0.3">
      <c r="A2968" s="661">
        <v>32</v>
      </c>
      <c r="B2968" s="662" t="s">
        <v>592</v>
      </c>
      <c r="C2968" s="662" t="s">
        <v>5111</v>
      </c>
      <c r="D2968" s="743" t="s">
        <v>7938</v>
      </c>
      <c r="E2968" s="744" t="s">
        <v>5130</v>
      </c>
      <c r="F2968" s="662" t="s">
        <v>5106</v>
      </c>
      <c r="G2968" s="662" t="s">
        <v>5777</v>
      </c>
      <c r="H2968" s="662" t="s">
        <v>593</v>
      </c>
      <c r="I2968" s="662" t="s">
        <v>5778</v>
      </c>
      <c r="J2968" s="662" t="s">
        <v>5779</v>
      </c>
      <c r="K2968" s="662" t="s">
        <v>5780</v>
      </c>
      <c r="L2968" s="663">
        <v>9989.3700000000008</v>
      </c>
      <c r="M2968" s="663">
        <v>79914.960000000006</v>
      </c>
      <c r="N2968" s="662">
        <v>8</v>
      </c>
      <c r="O2968" s="745">
        <v>2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32</v>
      </c>
      <c r="B2969" s="662" t="s">
        <v>592</v>
      </c>
      <c r="C2969" s="662" t="s">
        <v>5111</v>
      </c>
      <c r="D2969" s="743" t="s">
        <v>7938</v>
      </c>
      <c r="E2969" s="744" t="s">
        <v>5130</v>
      </c>
      <c r="F2969" s="662" t="s">
        <v>5106</v>
      </c>
      <c r="G2969" s="662" t="s">
        <v>6302</v>
      </c>
      <c r="H2969" s="662" t="s">
        <v>593</v>
      </c>
      <c r="I2969" s="662" t="s">
        <v>1304</v>
      </c>
      <c r="J2969" s="662" t="s">
        <v>1305</v>
      </c>
      <c r="K2969" s="662" t="s">
        <v>1306</v>
      </c>
      <c r="L2969" s="663">
        <v>0</v>
      </c>
      <c r="M2969" s="663">
        <v>0</v>
      </c>
      <c r="N2969" s="662">
        <v>1</v>
      </c>
      <c r="O2969" s="745">
        <v>0.5</v>
      </c>
      <c r="P2969" s="663">
        <v>0</v>
      </c>
      <c r="Q2969" s="678"/>
      <c r="R2969" s="662">
        <v>1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32</v>
      </c>
      <c r="B2970" s="662" t="s">
        <v>592</v>
      </c>
      <c r="C2970" s="662" t="s">
        <v>5111</v>
      </c>
      <c r="D2970" s="743" t="s">
        <v>7938</v>
      </c>
      <c r="E2970" s="744" t="s">
        <v>5130</v>
      </c>
      <c r="F2970" s="662" t="s">
        <v>5106</v>
      </c>
      <c r="G2970" s="662" t="s">
        <v>5787</v>
      </c>
      <c r="H2970" s="662" t="s">
        <v>2438</v>
      </c>
      <c r="I2970" s="662" t="s">
        <v>4270</v>
      </c>
      <c r="J2970" s="662" t="s">
        <v>4266</v>
      </c>
      <c r="K2970" s="662" t="s">
        <v>2674</v>
      </c>
      <c r="L2970" s="663">
        <v>176.59</v>
      </c>
      <c r="M2970" s="663">
        <v>529.77</v>
      </c>
      <c r="N2970" s="662">
        <v>3</v>
      </c>
      <c r="O2970" s="745">
        <v>1.5</v>
      </c>
      <c r="P2970" s="663">
        <v>529.77</v>
      </c>
      <c r="Q2970" s="678">
        <v>1</v>
      </c>
      <c r="R2970" s="662">
        <v>3</v>
      </c>
      <c r="S2970" s="678">
        <v>1</v>
      </c>
      <c r="T2970" s="745">
        <v>1.5</v>
      </c>
      <c r="U2970" s="701">
        <v>1</v>
      </c>
    </row>
    <row r="2971" spans="1:21" ht="14.4" customHeight="1" x14ac:dyDescent="0.3">
      <c r="A2971" s="661">
        <v>32</v>
      </c>
      <c r="B2971" s="662" t="s">
        <v>592</v>
      </c>
      <c r="C2971" s="662" t="s">
        <v>5111</v>
      </c>
      <c r="D2971" s="743" t="s">
        <v>7938</v>
      </c>
      <c r="E2971" s="744" t="s">
        <v>5130</v>
      </c>
      <c r="F2971" s="662" t="s">
        <v>5106</v>
      </c>
      <c r="G2971" s="662" t="s">
        <v>5787</v>
      </c>
      <c r="H2971" s="662" t="s">
        <v>2438</v>
      </c>
      <c r="I2971" s="662" t="s">
        <v>4151</v>
      </c>
      <c r="J2971" s="662" t="s">
        <v>5035</v>
      </c>
      <c r="K2971" s="662" t="s">
        <v>968</v>
      </c>
      <c r="L2971" s="663">
        <v>58.86</v>
      </c>
      <c r="M2971" s="663">
        <v>588.59999999999991</v>
      </c>
      <c r="N2971" s="662">
        <v>10</v>
      </c>
      <c r="O2971" s="745">
        <v>3</v>
      </c>
      <c r="P2971" s="663">
        <v>176.57999999999998</v>
      </c>
      <c r="Q2971" s="678">
        <v>0.30000000000000004</v>
      </c>
      <c r="R2971" s="662">
        <v>3</v>
      </c>
      <c r="S2971" s="678">
        <v>0.3</v>
      </c>
      <c r="T2971" s="745">
        <v>0.5</v>
      </c>
      <c r="U2971" s="701">
        <v>0.16666666666666666</v>
      </c>
    </row>
    <row r="2972" spans="1:21" ht="14.4" customHeight="1" x14ac:dyDescent="0.3">
      <c r="A2972" s="661">
        <v>32</v>
      </c>
      <c r="B2972" s="662" t="s">
        <v>592</v>
      </c>
      <c r="C2972" s="662" t="s">
        <v>5111</v>
      </c>
      <c r="D2972" s="743" t="s">
        <v>7938</v>
      </c>
      <c r="E2972" s="744" t="s">
        <v>5130</v>
      </c>
      <c r="F2972" s="662" t="s">
        <v>5106</v>
      </c>
      <c r="G2972" s="662" t="s">
        <v>5787</v>
      </c>
      <c r="H2972" s="662" t="s">
        <v>2438</v>
      </c>
      <c r="I2972" s="662" t="s">
        <v>5789</v>
      </c>
      <c r="J2972" s="662" t="s">
        <v>5035</v>
      </c>
      <c r="K2972" s="662" t="s">
        <v>2253</v>
      </c>
      <c r="L2972" s="663">
        <v>208.19</v>
      </c>
      <c r="M2972" s="663">
        <v>416.38</v>
      </c>
      <c r="N2972" s="662">
        <v>2</v>
      </c>
      <c r="O2972" s="745">
        <v>1.5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32</v>
      </c>
      <c r="B2973" s="662" t="s">
        <v>592</v>
      </c>
      <c r="C2973" s="662" t="s">
        <v>5111</v>
      </c>
      <c r="D2973" s="743" t="s">
        <v>7938</v>
      </c>
      <c r="E2973" s="744" t="s">
        <v>5130</v>
      </c>
      <c r="F2973" s="662" t="s">
        <v>5106</v>
      </c>
      <c r="G2973" s="662" t="s">
        <v>5787</v>
      </c>
      <c r="H2973" s="662" t="s">
        <v>2438</v>
      </c>
      <c r="I2973" s="662" t="s">
        <v>5789</v>
      </c>
      <c r="J2973" s="662" t="s">
        <v>5035</v>
      </c>
      <c r="K2973" s="662" t="s">
        <v>2253</v>
      </c>
      <c r="L2973" s="663">
        <v>196.21</v>
      </c>
      <c r="M2973" s="663">
        <v>588.63</v>
      </c>
      <c r="N2973" s="662">
        <v>3</v>
      </c>
      <c r="O2973" s="745">
        <v>1.5</v>
      </c>
      <c r="P2973" s="663">
        <v>392.42</v>
      </c>
      <c r="Q2973" s="678">
        <v>0.66666666666666674</v>
      </c>
      <c r="R2973" s="662">
        <v>2</v>
      </c>
      <c r="S2973" s="678">
        <v>0.66666666666666663</v>
      </c>
      <c r="T2973" s="745">
        <v>1</v>
      </c>
      <c r="U2973" s="701">
        <v>0.66666666666666663</v>
      </c>
    </row>
    <row r="2974" spans="1:21" ht="14.4" customHeight="1" x14ac:dyDescent="0.3">
      <c r="A2974" s="661">
        <v>32</v>
      </c>
      <c r="B2974" s="662" t="s">
        <v>592</v>
      </c>
      <c r="C2974" s="662" t="s">
        <v>5111</v>
      </c>
      <c r="D2974" s="743" t="s">
        <v>7938</v>
      </c>
      <c r="E2974" s="744" t="s">
        <v>5130</v>
      </c>
      <c r="F2974" s="662" t="s">
        <v>5106</v>
      </c>
      <c r="G2974" s="662" t="s">
        <v>5787</v>
      </c>
      <c r="H2974" s="662" t="s">
        <v>2438</v>
      </c>
      <c r="I2974" s="662" t="s">
        <v>2579</v>
      </c>
      <c r="J2974" s="662" t="s">
        <v>4155</v>
      </c>
      <c r="K2974" s="662" t="s">
        <v>1128</v>
      </c>
      <c r="L2974" s="663">
        <v>124.91</v>
      </c>
      <c r="M2974" s="663">
        <v>374.73</v>
      </c>
      <c r="N2974" s="662">
        <v>3</v>
      </c>
      <c r="O2974" s="745">
        <v>0.5</v>
      </c>
      <c r="P2974" s="663">
        <v>374.73</v>
      </c>
      <c r="Q2974" s="678">
        <v>1</v>
      </c>
      <c r="R2974" s="662">
        <v>3</v>
      </c>
      <c r="S2974" s="678">
        <v>1</v>
      </c>
      <c r="T2974" s="745">
        <v>0.5</v>
      </c>
      <c r="U2974" s="701">
        <v>1</v>
      </c>
    </row>
    <row r="2975" spans="1:21" ht="14.4" customHeight="1" x14ac:dyDescent="0.3">
      <c r="A2975" s="661">
        <v>32</v>
      </c>
      <c r="B2975" s="662" t="s">
        <v>592</v>
      </c>
      <c r="C2975" s="662" t="s">
        <v>5111</v>
      </c>
      <c r="D2975" s="743" t="s">
        <v>7938</v>
      </c>
      <c r="E2975" s="744" t="s">
        <v>5130</v>
      </c>
      <c r="F2975" s="662" t="s">
        <v>5106</v>
      </c>
      <c r="G2975" s="662" t="s">
        <v>5787</v>
      </c>
      <c r="H2975" s="662" t="s">
        <v>2438</v>
      </c>
      <c r="I2975" s="662" t="s">
        <v>2579</v>
      </c>
      <c r="J2975" s="662" t="s">
        <v>4155</v>
      </c>
      <c r="K2975" s="662" t="s">
        <v>1128</v>
      </c>
      <c r="L2975" s="663">
        <v>117.73</v>
      </c>
      <c r="M2975" s="663">
        <v>2825.52</v>
      </c>
      <c r="N2975" s="662">
        <v>24</v>
      </c>
      <c r="O2975" s="745">
        <v>4.5</v>
      </c>
      <c r="P2975" s="663">
        <v>2825.52</v>
      </c>
      <c r="Q2975" s="678">
        <v>1</v>
      </c>
      <c r="R2975" s="662">
        <v>24</v>
      </c>
      <c r="S2975" s="678">
        <v>1</v>
      </c>
      <c r="T2975" s="745">
        <v>4.5</v>
      </c>
      <c r="U2975" s="701">
        <v>1</v>
      </c>
    </row>
    <row r="2976" spans="1:21" ht="14.4" customHeight="1" x14ac:dyDescent="0.3">
      <c r="A2976" s="661">
        <v>32</v>
      </c>
      <c r="B2976" s="662" t="s">
        <v>592</v>
      </c>
      <c r="C2976" s="662" t="s">
        <v>5111</v>
      </c>
      <c r="D2976" s="743" t="s">
        <v>7938</v>
      </c>
      <c r="E2976" s="744" t="s">
        <v>5130</v>
      </c>
      <c r="F2976" s="662" t="s">
        <v>5106</v>
      </c>
      <c r="G2976" s="662" t="s">
        <v>5787</v>
      </c>
      <c r="H2976" s="662" t="s">
        <v>2438</v>
      </c>
      <c r="I2976" s="662" t="s">
        <v>4154</v>
      </c>
      <c r="J2976" s="662" t="s">
        <v>4155</v>
      </c>
      <c r="K2976" s="662" t="s">
        <v>4554</v>
      </c>
      <c r="L2976" s="663">
        <v>392.42</v>
      </c>
      <c r="M2976" s="663">
        <v>1177.26</v>
      </c>
      <c r="N2976" s="662">
        <v>3</v>
      </c>
      <c r="O2976" s="745">
        <v>2.5</v>
      </c>
      <c r="P2976" s="663">
        <v>784.84</v>
      </c>
      <c r="Q2976" s="678">
        <v>0.66666666666666674</v>
      </c>
      <c r="R2976" s="662">
        <v>2</v>
      </c>
      <c r="S2976" s="678">
        <v>0.66666666666666663</v>
      </c>
      <c r="T2976" s="745">
        <v>2</v>
      </c>
      <c r="U2976" s="701">
        <v>0.8</v>
      </c>
    </row>
    <row r="2977" spans="1:21" ht="14.4" customHeight="1" x14ac:dyDescent="0.3">
      <c r="A2977" s="661">
        <v>32</v>
      </c>
      <c r="B2977" s="662" t="s">
        <v>592</v>
      </c>
      <c r="C2977" s="662" t="s">
        <v>5111</v>
      </c>
      <c r="D2977" s="743" t="s">
        <v>7938</v>
      </c>
      <c r="E2977" s="744" t="s">
        <v>5130</v>
      </c>
      <c r="F2977" s="662" t="s">
        <v>5106</v>
      </c>
      <c r="G2977" s="662" t="s">
        <v>6057</v>
      </c>
      <c r="H2977" s="662" t="s">
        <v>2438</v>
      </c>
      <c r="I2977" s="662" t="s">
        <v>3092</v>
      </c>
      <c r="J2977" s="662" t="s">
        <v>3093</v>
      </c>
      <c r="K2977" s="662" t="s">
        <v>3094</v>
      </c>
      <c r="L2977" s="663">
        <v>119.7</v>
      </c>
      <c r="M2977" s="663">
        <v>598.5</v>
      </c>
      <c r="N2977" s="662">
        <v>5</v>
      </c>
      <c r="O2977" s="745">
        <v>3.5</v>
      </c>
      <c r="P2977" s="663">
        <v>598.5</v>
      </c>
      <c r="Q2977" s="678">
        <v>1</v>
      </c>
      <c r="R2977" s="662">
        <v>5</v>
      </c>
      <c r="S2977" s="678">
        <v>1</v>
      </c>
      <c r="T2977" s="745">
        <v>3.5</v>
      </c>
      <c r="U2977" s="701">
        <v>1</v>
      </c>
    </row>
    <row r="2978" spans="1:21" ht="14.4" customHeight="1" x14ac:dyDescent="0.3">
      <c r="A2978" s="661">
        <v>32</v>
      </c>
      <c r="B2978" s="662" t="s">
        <v>592</v>
      </c>
      <c r="C2978" s="662" t="s">
        <v>5111</v>
      </c>
      <c r="D2978" s="743" t="s">
        <v>7938</v>
      </c>
      <c r="E2978" s="744" t="s">
        <v>5130</v>
      </c>
      <c r="F2978" s="662" t="s">
        <v>5106</v>
      </c>
      <c r="G2978" s="662" t="s">
        <v>6057</v>
      </c>
      <c r="H2978" s="662" t="s">
        <v>2438</v>
      </c>
      <c r="I2978" s="662" t="s">
        <v>3092</v>
      </c>
      <c r="J2978" s="662" t="s">
        <v>3093</v>
      </c>
      <c r="K2978" s="662" t="s">
        <v>3094</v>
      </c>
      <c r="L2978" s="663">
        <v>70.540000000000006</v>
      </c>
      <c r="M2978" s="663">
        <v>423.24000000000007</v>
      </c>
      <c r="N2978" s="662">
        <v>6</v>
      </c>
      <c r="O2978" s="745">
        <v>4</v>
      </c>
      <c r="P2978" s="663">
        <v>423.24000000000007</v>
      </c>
      <c r="Q2978" s="678">
        <v>1</v>
      </c>
      <c r="R2978" s="662">
        <v>6</v>
      </c>
      <c r="S2978" s="678">
        <v>1</v>
      </c>
      <c r="T2978" s="745">
        <v>4</v>
      </c>
      <c r="U2978" s="701">
        <v>1</v>
      </c>
    </row>
    <row r="2979" spans="1:21" ht="14.4" customHeight="1" x14ac:dyDescent="0.3">
      <c r="A2979" s="661">
        <v>32</v>
      </c>
      <c r="B2979" s="662" t="s">
        <v>592</v>
      </c>
      <c r="C2979" s="662" t="s">
        <v>5111</v>
      </c>
      <c r="D2979" s="743" t="s">
        <v>7938</v>
      </c>
      <c r="E2979" s="744" t="s">
        <v>5130</v>
      </c>
      <c r="F2979" s="662" t="s">
        <v>5106</v>
      </c>
      <c r="G2979" s="662" t="s">
        <v>6057</v>
      </c>
      <c r="H2979" s="662" t="s">
        <v>2438</v>
      </c>
      <c r="I2979" s="662" t="s">
        <v>3096</v>
      </c>
      <c r="J2979" s="662" t="s">
        <v>3097</v>
      </c>
      <c r="K2979" s="662" t="s">
        <v>3098</v>
      </c>
      <c r="L2979" s="663">
        <v>119.7</v>
      </c>
      <c r="M2979" s="663">
        <v>239.4</v>
      </c>
      <c r="N2979" s="662">
        <v>2</v>
      </c>
      <c r="O2979" s="745">
        <v>0.5</v>
      </c>
      <c r="P2979" s="663">
        <v>239.4</v>
      </c>
      <c r="Q2979" s="678">
        <v>1</v>
      </c>
      <c r="R2979" s="662">
        <v>2</v>
      </c>
      <c r="S2979" s="678">
        <v>1</v>
      </c>
      <c r="T2979" s="745">
        <v>0.5</v>
      </c>
      <c r="U2979" s="701">
        <v>1</v>
      </c>
    </row>
    <row r="2980" spans="1:21" ht="14.4" customHeight="1" x14ac:dyDescent="0.3">
      <c r="A2980" s="661">
        <v>32</v>
      </c>
      <c r="B2980" s="662" t="s">
        <v>592</v>
      </c>
      <c r="C2980" s="662" t="s">
        <v>5111</v>
      </c>
      <c r="D2980" s="743" t="s">
        <v>7938</v>
      </c>
      <c r="E2980" s="744" t="s">
        <v>5130</v>
      </c>
      <c r="F2980" s="662" t="s">
        <v>5106</v>
      </c>
      <c r="G2980" s="662" t="s">
        <v>6057</v>
      </c>
      <c r="H2980" s="662" t="s">
        <v>2438</v>
      </c>
      <c r="I2980" s="662" t="s">
        <v>6235</v>
      </c>
      <c r="J2980" s="662" t="s">
        <v>3093</v>
      </c>
      <c r="K2980" s="662" t="s">
        <v>6236</v>
      </c>
      <c r="L2980" s="663">
        <v>141.09</v>
      </c>
      <c r="M2980" s="663">
        <v>987.63</v>
      </c>
      <c r="N2980" s="662">
        <v>7</v>
      </c>
      <c r="O2980" s="745">
        <v>2.5</v>
      </c>
      <c r="P2980" s="663">
        <v>987.63</v>
      </c>
      <c r="Q2980" s="678">
        <v>1</v>
      </c>
      <c r="R2980" s="662">
        <v>7</v>
      </c>
      <c r="S2980" s="678">
        <v>1</v>
      </c>
      <c r="T2980" s="745">
        <v>2.5</v>
      </c>
      <c r="U2980" s="701">
        <v>1</v>
      </c>
    </row>
    <row r="2981" spans="1:21" ht="14.4" customHeight="1" x14ac:dyDescent="0.3">
      <c r="A2981" s="661">
        <v>32</v>
      </c>
      <c r="B2981" s="662" t="s">
        <v>592</v>
      </c>
      <c r="C2981" s="662" t="s">
        <v>5111</v>
      </c>
      <c r="D2981" s="743" t="s">
        <v>7938</v>
      </c>
      <c r="E2981" s="744" t="s">
        <v>5130</v>
      </c>
      <c r="F2981" s="662" t="s">
        <v>5106</v>
      </c>
      <c r="G2981" s="662" t="s">
        <v>5630</v>
      </c>
      <c r="H2981" s="662" t="s">
        <v>2438</v>
      </c>
      <c r="I2981" s="662" t="s">
        <v>6371</v>
      </c>
      <c r="J2981" s="662" t="s">
        <v>2512</v>
      </c>
      <c r="K2981" s="662" t="s">
        <v>2591</v>
      </c>
      <c r="L2981" s="663">
        <v>105.32</v>
      </c>
      <c r="M2981" s="663">
        <v>105.32</v>
      </c>
      <c r="N2981" s="662">
        <v>1</v>
      </c>
      <c r="O2981" s="745">
        <v>1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32</v>
      </c>
      <c r="B2982" s="662" t="s">
        <v>592</v>
      </c>
      <c r="C2982" s="662" t="s">
        <v>5111</v>
      </c>
      <c r="D2982" s="743" t="s">
        <v>7938</v>
      </c>
      <c r="E2982" s="744" t="s">
        <v>5130</v>
      </c>
      <c r="F2982" s="662" t="s">
        <v>5106</v>
      </c>
      <c r="G2982" s="662" t="s">
        <v>5630</v>
      </c>
      <c r="H2982" s="662" t="s">
        <v>2438</v>
      </c>
      <c r="I2982" s="662" t="s">
        <v>2511</v>
      </c>
      <c r="J2982" s="662" t="s">
        <v>2512</v>
      </c>
      <c r="K2982" s="662" t="s">
        <v>1270</v>
      </c>
      <c r="L2982" s="663">
        <v>35.11</v>
      </c>
      <c r="M2982" s="663">
        <v>35.11</v>
      </c>
      <c r="N2982" s="662">
        <v>1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32</v>
      </c>
      <c r="B2983" s="662" t="s">
        <v>592</v>
      </c>
      <c r="C2983" s="662" t="s">
        <v>5111</v>
      </c>
      <c r="D2983" s="743" t="s">
        <v>7938</v>
      </c>
      <c r="E2983" s="744" t="s">
        <v>5130</v>
      </c>
      <c r="F2983" s="662" t="s">
        <v>5106</v>
      </c>
      <c r="G2983" s="662" t="s">
        <v>5204</v>
      </c>
      <c r="H2983" s="662" t="s">
        <v>593</v>
      </c>
      <c r="I2983" s="662" t="s">
        <v>1009</v>
      </c>
      <c r="J2983" s="662" t="s">
        <v>5205</v>
      </c>
      <c r="K2983" s="662" t="s">
        <v>5206</v>
      </c>
      <c r="L2983" s="663">
        <v>0</v>
      </c>
      <c r="M2983" s="663">
        <v>0</v>
      </c>
      <c r="N2983" s="662">
        <v>3</v>
      </c>
      <c r="O2983" s="745">
        <v>0.5</v>
      </c>
      <c r="P2983" s="663"/>
      <c r="Q2983" s="678"/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32</v>
      </c>
      <c r="B2984" s="662" t="s">
        <v>592</v>
      </c>
      <c r="C2984" s="662" t="s">
        <v>5111</v>
      </c>
      <c r="D2984" s="743" t="s">
        <v>7938</v>
      </c>
      <c r="E2984" s="744" t="s">
        <v>5130</v>
      </c>
      <c r="F2984" s="662" t="s">
        <v>5106</v>
      </c>
      <c r="G2984" s="662" t="s">
        <v>5204</v>
      </c>
      <c r="H2984" s="662" t="s">
        <v>593</v>
      </c>
      <c r="I2984" s="662" t="s">
        <v>1013</v>
      </c>
      <c r="J2984" s="662" t="s">
        <v>5796</v>
      </c>
      <c r="K2984" s="662" t="s">
        <v>4168</v>
      </c>
      <c r="L2984" s="663">
        <v>0</v>
      </c>
      <c r="M2984" s="663">
        <v>0</v>
      </c>
      <c r="N2984" s="662">
        <v>5</v>
      </c>
      <c r="O2984" s="745">
        <v>2.5</v>
      </c>
      <c r="P2984" s="663">
        <v>0</v>
      </c>
      <c r="Q2984" s="678"/>
      <c r="R2984" s="662">
        <v>2</v>
      </c>
      <c r="S2984" s="678">
        <v>0.4</v>
      </c>
      <c r="T2984" s="745">
        <v>1</v>
      </c>
      <c r="U2984" s="701">
        <v>0.4</v>
      </c>
    </row>
    <row r="2985" spans="1:21" ht="14.4" customHeight="1" x14ac:dyDescent="0.3">
      <c r="A2985" s="661">
        <v>32</v>
      </c>
      <c r="B2985" s="662" t="s">
        <v>592</v>
      </c>
      <c r="C2985" s="662" t="s">
        <v>5111</v>
      </c>
      <c r="D2985" s="743" t="s">
        <v>7938</v>
      </c>
      <c r="E2985" s="744" t="s">
        <v>5130</v>
      </c>
      <c r="F2985" s="662" t="s">
        <v>5106</v>
      </c>
      <c r="G2985" s="662" t="s">
        <v>5204</v>
      </c>
      <c r="H2985" s="662" t="s">
        <v>593</v>
      </c>
      <c r="I2985" s="662" t="s">
        <v>6445</v>
      </c>
      <c r="J2985" s="662" t="s">
        <v>5205</v>
      </c>
      <c r="K2985" s="662" t="s">
        <v>5206</v>
      </c>
      <c r="L2985" s="663">
        <v>0</v>
      </c>
      <c r="M2985" s="663">
        <v>0</v>
      </c>
      <c r="N2985" s="662">
        <v>2</v>
      </c>
      <c r="O2985" s="745">
        <v>0.5</v>
      </c>
      <c r="P2985" s="663">
        <v>0</v>
      </c>
      <c r="Q2985" s="678"/>
      <c r="R2985" s="662">
        <v>2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32</v>
      </c>
      <c r="B2986" s="662" t="s">
        <v>592</v>
      </c>
      <c r="C2986" s="662" t="s">
        <v>5111</v>
      </c>
      <c r="D2986" s="743" t="s">
        <v>7938</v>
      </c>
      <c r="E2986" s="744" t="s">
        <v>5130</v>
      </c>
      <c r="F2986" s="662" t="s">
        <v>5106</v>
      </c>
      <c r="G2986" s="662" t="s">
        <v>5204</v>
      </c>
      <c r="H2986" s="662" t="s">
        <v>593</v>
      </c>
      <c r="I2986" s="662" t="s">
        <v>6750</v>
      </c>
      <c r="J2986" s="662" t="s">
        <v>5796</v>
      </c>
      <c r="K2986" s="662" t="s">
        <v>4168</v>
      </c>
      <c r="L2986" s="663">
        <v>0</v>
      </c>
      <c r="M2986" s="663">
        <v>0</v>
      </c>
      <c r="N2986" s="662">
        <v>1</v>
      </c>
      <c r="O2986" s="745">
        <v>0.5</v>
      </c>
      <c r="P2986" s="663">
        <v>0</v>
      </c>
      <c r="Q2986" s="678"/>
      <c r="R2986" s="662">
        <v>1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32</v>
      </c>
      <c r="B2987" s="662" t="s">
        <v>592</v>
      </c>
      <c r="C2987" s="662" t="s">
        <v>5111</v>
      </c>
      <c r="D2987" s="743" t="s">
        <v>7938</v>
      </c>
      <c r="E2987" s="744" t="s">
        <v>5130</v>
      </c>
      <c r="F2987" s="662" t="s">
        <v>5106</v>
      </c>
      <c r="G2987" s="662" t="s">
        <v>6852</v>
      </c>
      <c r="H2987" s="662" t="s">
        <v>2438</v>
      </c>
      <c r="I2987" s="662" t="s">
        <v>6853</v>
      </c>
      <c r="J2987" s="662" t="s">
        <v>6854</v>
      </c>
      <c r="K2987" s="662" t="s">
        <v>6855</v>
      </c>
      <c r="L2987" s="663">
        <v>754.04</v>
      </c>
      <c r="M2987" s="663">
        <v>754.04</v>
      </c>
      <c r="N2987" s="662">
        <v>1</v>
      </c>
      <c r="O2987" s="745">
        <v>1</v>
      </c>
      <c r="P2987" s="663">
        <v>754.04</v>
      </c>
      <c r="Q2987" s="678">
        <v>1</v>
      </c>
      <c r="R2987" s="662">
        <v>1</v>
      </c>
      <c r="S2987" s="678">
        <v>1</v>
      </c>
      <c r="T2987" s="745">
        <v>1</v>
      </c>
      <c r="U2987" s="701">
        <v>1</v>
      </c>
    </row>
    <row r="2988" spans="1:21" ht="14.4" customHeight="1" x14ac:dyDescent="0.3">
      <c r="A2988" s="661">
        <v>32</v>
      </c>
      <c r="B2988" s="662" t="s">
        <v>592</v>
      </c>
      <c r="C2988" s="662" t="s">
        <v>5111</v>
      </c>
      <c r="D2988" s="743" t="s">
        <v>7938</v>
      </c>
      <c r="E2988" s="744" t="s">
        <v>5130</v>
      </c>
      <c r="F2988" s="662" t="s">
        <v>5106</v>
      </c>
      <c r="G2988" s="662" t="s">
        <v>5207</v>
      </c>
      <c r="H2988" s="662" t="s">
        <v>593</v>
      </c>
      <c r="I2988" s="662" t="s">
        <v>2934</v>
      </c>
      <c r="J2988" s="662" t="s">
        <v>2935</v>
      </c>
      <c r="K2988" s="662" t="s">
        <v>2788</v>
      </c>
      <c r="L2988" s="663">
        <v>170.52</v>
      </c>
      <c r="M2988" s="663">
        <v>170.52</v>
      </c>
      <c r="N2988" s="662">
        <v>1</v>
      </c>
      <c r="O2988" s="745">
        <v>0.5</v>
      </c>
      <c r="P2988" s="663">
        <v>170.52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32</v>
      </c>
      <c r="B2989" s="662" t="s">
        <v>592</v>
      </c>
      <c r="C2989" s="662" t="s">
        <v>5111</v>
      </c>
      <c r="D2989" s="743" t="s">
        <v>7938</v>
      </c>
      <c r="E2989" s="744" t="s">
        <v>5130</v>
      </c>
      <c r="F2989" s="662" t="s">
        <v>5106</v>
      </c>
      <c r="G2989" s="662" t="s">
        <v>5208</v>
      </c>
      <c r="H2989" s="662" t="s">
        <v>593</v>
      </c>
      <c r="I2989" s="662" t="s">
        <v>6856</v>
      </c>
      <c r="J2989" s="662" t="s">
        <v>5798</v>
      </c>
      <c r="K2989" s="662" t="s">
        <v>2674</v>
      </c>
      <c r="L2989" s="663">
        <v>340.97</v>
      </c>
      <c r="M2989" s="663">
        <v>1022.9100000000001</v>
      </c>
      <c r="N2989" s="662">
        <v>3</v>
      </c>
      <c r="O2989" s="745">
        <v>2</v>
      </c>
      <c r="P2989" s="663">
        <v>1022.9100000000001</v>
      </c>
      <c r="Q2989" s="678">
        <v>1</v>
      </c>
      <c r="R2989" s="662">
        <v>3</v>
      </c>
      <c r="S2989" s="678">
        <v>1</v>
      </c>
      <c r="T2989" s="745">
        <v>2</v>
      </c>
      <c r="U2989" s="701">
        <v>1</v>
      </c>
    </row>
    <row r="2990" spans="1:21" ht="14.4" customHeight="1" x14ac:dyDescent="0.3">
      <c r="A2990" s="661">
        <v>32</v>
      </c>
      <c r="B2990" s="662" t="s">
        <v>592</v>
      </c>
      <c r="C2990" s="662" t="s">
        <v>5111</v>
      </c>
      <c r="D2990" s="743" t="s">
        <v>7938</v>
      </c>
      <c r="E2990" s="744" t="s">
        <v>5130</v>
      </c>
      <c r="F2990" s="662" t="s">
        <v>5106</v>
      </c>
      <c r="G2990" s="662" t="s">
        <v>6857</v>
      </c>
      <c r="H2990" s="662" t="s">
        <v>593</v>
      </c>
      <c r="I2990" s="662" t="s">
        <v>6858</v>
      </c>
      <c r="J2990" s="662" t="s">
        <v>6859</v>
      </c>
      <c r="K2990" s="662" t="s">
        <v>6860</v>
      </c>
      <c r="L2990" s="663">
        <v>311.29000000000002</v>
      </c>
      <c r="M2990" s="663">
        <v>311.29000000000002</v>
      </c>
      <c r="N2990" s="662">
        <v>1</v>
      </c>
      <c r="O2990" s="745">
        <v>0.5</v>
      </c>
      <c r="P2990" s="663">
        <v>311.29000000000002</v>
      </c>
      <c r="Q2990" s="678">
        <v>1</v>
      </c>
      <c r="R2990" s="662">
        <v>1</v>
      </c>
      <c r="S2990" s="678">
        <v>1</v>
      </c>
      <c r="T2990" s="745">
        <v>0.5</v>
      </c>
      <c r="U2990" s="701">
        <v>1</v>
      </c>
    </row>
    <row r="2991" spans="1:21" ht="14.4" customHeight="1" x14ac:dyDescent="0.3">
      <c r="A2991" s="661">
        <v>32</v>
      </c>
      <c r="B2991" s="662" t="s">
        <v>592</v>
      </c>
      <c r="C2991" s="662" t="s">
        <v>5111</v>
      </c>
      <c r="D2991" s="743" t="s">
        <v>7938</v>
      </c>
      <c r="E2991" s="744" t="s">
        <v>5130</v>
      </c>
      <c r="F2991" s="662" t="s">
        <v>5106</v>
      </c>
      <c r="G2991" s="662" t="s">
        <v>5209</v>
      </c>
      <c r="H2991" s="662" t="s">
        <v>593</v>
      </c>
      <c r="I2991" s="662" t="s">
        <v>818</v>
      </c>
      <c r="J2991" s="662" t="s">
        <v>819</v>
      </c>
      <c r="K2991" s="662" t="s">
        <v>820</v>
      </c>
      <c r="L2991" s="663">
        <v>0</v>
      </c>
      <c r="M2991" s="663">
        <v>0</v>
      </c>
      <c r="N2991" s="662">
        <v>2</v>
      </c>
      <c r="O2991" s="745">
        <v>1.5</v>
      </c>
      <c r="P2991" s="663">
        <v>0</v>
      </c>
      <c r="Q2991" s="678"/>
      <c r="R2991" s="662">
        <v>1</v>
      </c>
      <c r="S2991" s="678">
        <v>0.5</v>
      </c>
      <c r="T2991" s="745">
        <v>0.5</v>
      </c>
      <c r="U2991" s="701">
        <v>0.33333333333333331</v>
      </c>
    </row>
    <row r="2992" spans="1:21" ht="14.4" customHeight="1" x14ac:dyDescent="0.3">
      <c r="A2992" s="661">
        <v>32</v>
      </c>
      <c r="B2992" s="662" t="s">
        <v>592</v>
      </c>
      <c r="C2992" s="662" t="s">
        <v>5111</v>
      </c>
      <c r="D2992" s="743" t="s">
        <v>7938</v>
      </c>
      <c r="E2992" s="744" t="s">
        <v>5130</v>
      </c>
      <c r="F2992" s="662" t="s">
        <v>5106</v>
      </c>
      <c r="G2992" s="662" t="s">
        <v>5212</v>
      </c>
      <c r="H2992" s="662" t="s">
        <v>593</v>
      </c>
      <c r="I2992" s="662" t="s">
        <v>3055</v>
      </c>
      <c r="J2992" s="662" t="s">
        <v>3056</v>
      </c>
      <c r="K2992" s="662" t="s">
        <v>2788</v>
      </c>
      <c r="L2992" s="663">
        <v>78.33</v>
      </c>
      <c r="M2992" s="663">
        <v>156.66</v>
      </c>
      <c r="N2992" s="662">
        <v>2</v>
      </c>
      <c r="O2992" s="745">
        <v>0.5</v>
      </c>
      <c r="P2992" s="663">
        <v>156.66</v>
      </c>
      <c r="Q2992" s="678">
        <v>1</v>
      </c>
      <c r="R2992" s="662">
        <v>2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32</v>
      </c>
      <c r="B2993" s="662" t="s">
        <v>592</v>
      </c>
      <c r="C2993" s="662" t="s">
        <v>5111</v>
      </c>
      <c r="D2993" s="743" t="s">
        <v>7938</v>
      </c>
      <c r="E2993" s="744" t="s">
        <v>5130</v>
      </c>
      <c r="F2993" s="662" t="s">
        <v>5106</v>
      </c>
      <c r="G2993" s="662" t="s">
        <v>5212</v>
      </c>
      <c r="H2993" s="662" t="s">
        <v>593</v>
      </c>
      <c r="I2993" s="662" t="s">
        <v>2938</v>
      </c>
      <c r="J2993" s="662" t="s">
        <v>2939</v>
      </c>
      <c r="K2993" s="662" t="s">
        <v>2788</v>
      </c>
      <c r="L2993" s="663">
        <v>66.819999999999993</v>
      </c>
      <c r="M2993" s="663">
        <v>400.91999999999996</v>
      </c>
      <c r="N2993" s="662">
        <v>6</v>
      </c>
      <c r="O2993" s="745">
        <v>3</v>
      </c>
      <c r="P2993" s="663">
        <v>400.91999999999996</v>
      </c>
      <c r="Q2993" s="678">
        <v>1</v>
      </c>
      <c r="R2993" s="662">
        <v>6</v>
      </c>
      <c r="S2993" s="678">
        <v>1</v>
      </c>
      <c r="T2993" s="745">
        <v>3</v>
      </c>
      <c r="U2993" s="701">
        <v>1</v>
      </c>
    </row>
    <row r="2994" spans="1:21" ht="14.4" customHeight="1" x14ac:dyDescent="0.3">
      <c r="A2994" s="661">
        <v>32</v>
      </c>
      <c r="B2994" s="662" t="s">
        <v>592</v>
      </c>
      <c r="C2994" s="662" t="s">
        <v>5111</v>
      </c>
      <c r="D2994" s="743" t="s">
        <v>7938</v>
      </c>
      <c r="E2994" s="744" t="s">
        <v>5130</v>
      </c>
      <c r="F2994" s="662" t="s">
        <v>5106</v>
      </c>
      <c r="G2994" s="662" t="s">
        <v>5212</v>
      </c>
      <c r="H2994" s="662" t="s">
        <v>593</v>
      </c>
      <c r="I2994" s="662" t="s">
        <v>2938</v>
      </c>
      <c r="J2994" s="662" t="s">
        <v>2939</v>
      </c>
      <c r="K2994" s="662" t="s">
        <v>2788</v>
      </c>
      <c r="L2994" s="663">
        <v>78.33</v>
      </c>
      <c r="M2994" s="663">
        <v>548.30999999999995</v>
      </c>
      <c r="N2994" s="662">
        <v>7</v>
      </c>
      <c r="O2994" s="745">
        <v>2.5</v>
      </c>
      <c r="P2994" s="663">
        <v>313.32</v>
      </c>
      <c r="Q2994" s="678">
        <v>0.57142857142857151</v>
      </c>
      <c r="R2994" s="662">
        <v>4</v>
      </c>
      <c r="S2994" s="678">
        <v>0.5714285714285714</v>
      </c>
      <c r="T2994" s="745">
        <v>2</v>
      </c>
      <c r="U2994" s="701">
        <v>0.8</v>
      </c>
    </row>
    <row r="2995" spans="1:21" ht="14.4" customHeight="1" x14ac:dyDescent="0.3">
      <c r="A2995" s="661">
        <v>32</v>
      </c>
      <c r="B2995" s="662" t="s">
        <v>592</v>
      </c>
      <c r="C2995" s="662" t="s">
        <v>5111</v>
      </c>
      <c r="D2995" s="743" t="s">
        <v>7938</v>
      </c>
      <c r="E2995" s="744" t="s">
        <v>5130</v>
      </c>
      <c r="F2995" s="662" t="s">
        <v>5106</v>
      </c>
      <c r="G2995" s="662" t="s">
        <v>5158</v>
      </c>
      <c r="H2995" s="662" t="s">
        <v>2438</v>
      </c>
      <c r="I2995" s="662" t="s">
        <v>5799</v>
      </c>
      <c r="J2995" s="662" t="s">
        <v>2466</v>
      </c>
      <c r="K2995" s="662" t="s">
        <v>1128</v>
      </c>
      <c r="L2995" s="663">
        <v>132</v>
      </c>
      <c r="M2995" s="663">
        <v>792</v>
      </c>
      <c r="N2995" s="662">
        <v>6</v>
      </c>
      <c r="O2995" s="745">
        <v>1.5</v>
      </c>
      <c r="P2995" s="663">
        <v>396</v>
      </c>
      <c r="Q2995" s="678">
        <v>0.5</v>
      </c>
      <c r="R2995" s="662">
        <v>3</v>
      </c>
      <c r="S2995" s="678">
        <v>0.5</v>
      </c>
      <c r="T2995" s="745">
        <v>0.5</v>
      </c>
      <c r="U2995" s="701">
        <v>0.33333333333333331</v>
      </c>
    </row>
    <row r="2996" spans="1:21" ht="14.4" customHeight="1" x14ac:dyDescent="0.3">
      <c r="A2996" s="661">
        <v>32</v>
      </c>
      <c r="B2996" s="662" t="s">
        <v>592</v>
      </c>
      <c r="C2996" s="662" t="s">
        <v>5111</v>
      </c>
      <c r="D2996" s="743" t="s">
        <v>7938</v>
      </c>
      <c r="E2996" s="744" t="s">
        <v>5130</v>
      </c>
      <c r="F2996" s="662" t="s">
        <v>5106</v>
      </c>
      <c r="G2996" s="662" t="s">
        <v>5158</v>
      </c>
      <c r="H2996" s="662" t="s">
        <v>2438</v>
      </c>
      <c r="I2996" s="662" t="s">
        <v>6061</v>
      </c>
      <c r="J2996" s="662" t="s">
        <v>2466</v>
      </c>
      <c r="K2996" s="662" t="s">
        <v>2467</v>
      </c>
      <c r="L2996" s="663">
        <v>264</v>
      </c>
      <c r="M2996" s="663">
        <v>792</v>
      </c>
      <c r="N2996" s="662">
        <v>3</v>
      </c>
      <c r="O2996" s="745">
        <v>1.5</v>
      </c>
      <c r="P2996" s="663">
        <v>528</v>
      </c>
      <c r="Q2996" s="678">
        <v>0.66666666666666663</v>
      </c>
      <c r="R2996" s="662">
        <v>2</v>
      </c>
      <c r="S2996" s="678">
        <v>0.66666666666666663</v>
      </c>
      <c r="T2996" s="745">
        <v>1</v>
      </c>
      <c r="U2996" s="701">
        <v>0.66666666666666663</v>
      </c>
    </row>
    <row r="2997" spans="1:21" ht="14.4" customHeight="1" x14ac:dyDescent="0.3">
      <c r="A2997" s="661">
        <v>32</v>
      </c>
      <c r="B2997" s="662" t="s">
        <v>592</v>
      </c>
      <c r="C2997" s="662" t="s">
        <v>5111</v>
      </c>
      <c r="D2997" s="743" t="s">
        <v>7938</v>
      </c>
      <c r="E2997" s="744" t="s">
        <v>5130</v>
      </c>
      <c r="F2997" s="662" t="s">
        <v>5106</v>
      </c>
      <c r="G2997" s="662" t="s">
        <v>5158</v>
      </c>
      <c r="H2997" s="662" t="s">
        <v>2438</v>
      </c>
      <c r="I2997" s="662" t="s">
        <v>2621</v>
      </c>
      <c r="J2997" s="662" t="s">
        <v>2622</v>
      </c>
      <c r="K2997" s="662" t="s">
        <v>968</v>
      </c>
      <c r="L2997" s="663">
        <v>65.989999999999995</v>
      </c>
      <c r="M2997" s="663">
        <v>65.989999999999995</v>
      </c>
      <c r="N2997" s="662">
        <v>1</v>
      </c>
      <c r="O2997" s="745">
        <v>0.5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32</v>
      </c>
      <c r="B2998" s="662" t="s">
        <v>592</v>
      </c>
      <c r="C2998" s="662" t="s">
        <v>5111</v>
      </c>
      <c r="D2998" s="743" t="s">
        <v>7938</v>
      </c>
      <c r="E2998" s="744" t="s">
        <v>5130</v>
      </c>
      <c r="F2998" s="662" t="s">
        <v>5106</v>
      </c>
      <c r="G2998" s="662" t="s">
        <v>5158</v>
      </c>
      <c r="H2998" s="662" t="s">
        <v>2438</v>
      </c>
      <c r="I2998" s="662" t="s">
        <v>2715</v>
      </c>
      <c r="J2998" s="662" t="s">
        <v>2466</v>
      </c>
      <c r="K2998" s="662" t="s">
        <v>1128</v>
      </c>
      <c r="L2998" s="663">
        <v>132</v>
      </c>
      <c r="M2998" s="663">
        <v>792</v>
      </c>
      <c r="N2998" s="662">
        <v>6</v>
      </c>
      <c r="O2998" s="745">
        <v>1</v>
      </c>
      <c r="P2998" s="663">
        <v>792</v>
      </c>
      <c r="Q2998" s="678">
        <v>1</v>
      </c>
      <c r="R2998" s="662">
        <v>6</v>
      </c>
      <c r="S2998" s="678">
        <v>1</v>
      </c>
      <c r="T2998" s="745">
        <v>1</v>
      </c>
      <c r="U2998" s="701">
        <v>1</v>
      </c>
    </row>
    <row r="2999" spans="1:21" ht="14.4" customHeight="1" x14ac:dyDescent="0.3">
      <c r="A2999" s="661">
        <v>32</v>
      </c>
      <c r="B2999" s="662" t="s">
        <v>592</v>
      </c>
      <c r="C2999" s="662" t="s">
        <v>5111</v>
      </c>
      <c r="D2999" s="743" t="s">
        <v>7938</v>
      </c>
      <c r="E2999" s="744" t="s">
        <v>5130</v>
      </c>
      <c r="F2999" s="662" t="s">
        <v>5106</v>
      </c>
      <c r="G2999" s="662" t="s">
        <v>5158</v>
      </c>
      <c r="H2999" s="662" t="s">
        <v>2438</v>
      </c>
      <c r="I2999" s="662" t="s">
        <v>2465</v>
      </c>
      <c r="J2999" s="662" t="s">
        <v>2466</v>
      </c>
      <c r="K2999" s="662" t="s">
        <v>2467</v>
      </c>
      <c r="L2999" s="663">
        <v>264</v>
      </c>
      <c r="M2999" s="663">
        <v>1584</v>
      </c>
      <c r="N2999" s="662">
        <v>6</v>
      </c>
      <c r="O2999" s="745">
        <v>4</v>
      </c>
      <c r="P2999" s="663">
        <v>1320</v>
      </c>
      <c r="Q2999" s="678">
        <v>0.83333333333333337</v>
      </c>
      <c r="R2999" s="662">
        <v>5</v>
      </c>
      <c r="S2999" s="678">
        <v>0.83333333333333337</v>
      </c>
      <c r="T2999" s="745">
        <v>3</v>
      </c>
      <c r="U2999" s="701">
        <v>0.75</v>
      </c>
    </row>
    <row r="3000" spans="1:21" ht="14.4" customHeight="1" x14ac:dyDescent="0.3">
      <c r="A3000" s="661">
        <v>32</v>
      </c>
      <c r="B3000" s="662" t="s">
        <v>592</v>
      </c>
      <c r="C3000" s="662" t="s">
        <v>5111</v>
      </c>
      <c r="D3000" s="743" t="s">
        <v>7938</v>
      </c>
      <c r="E3000" s="744" t="s">
        <v>5130</v>
      </c>
      <c r="F3000" s="662" t="s">
        <v>5106</v>
      </c>
      <c r="G3000" s="662" t="s">
        <v>5158</v>
      </c>
      <c r="H3000" s="662" t="s">
        <v>2438</v>
      </c>
      <c r="I3000" s="662" t="s">
        <v>6861</v>
      </c>
      <c r="J3000" s="662" t="s">
        <v>2466</v>
      </c>
      <c r="K3000" s="662" t="s">
        <v>1128</v>
      </c>
      <c r="L3000" s="663">
        <v>132</v>
      </c>
      <c r="M3000" s="663">
        <v>792</v>
      </c>
      <c r="N3000" s="662">
        <v>6</v>
      </c>
      <c r="O3000" s="745">
        <v>1.5</v>
      </c>
      <c r="P3000" s="663">
        <v>396</v>
      </c>
      <c r="Q3000" s="678">
        <v>0.5</v>
      </c>
      <c r="R3000" s="662">
        <v>3</v>
      </c>
      <c r="S3000" s="678">
        <v>0.5</v>
      </c>
      <c r="T3000" s="745">
        <v>0.5</v>
      </c>
      <c r="U3000" s="701">
        <v>0.33333333333333331</v>
      </c>
    </row>
    <row r="3001" spans="1:21" ht="14.4" customHeight="1" x14ac:dyDescent="0.3">
      <c r="A3001" s="661">
        <v>32</v>
      </c>
      <c r="B3001" s="662" t="s">
        <v>592</v>
      </c>
      <c r="C3001" s="662" t="s">
        <v>5111</v>
      </c>
      <c r="D3001" s="743" t="s">
        <v>7938</v>
      </c>
      <c r="E3001" s="744" t="s">
        <v>5130</v>
      </c>
      <c r="F3001" s="662" t="s">
        <v>5106</v>
      </c>
      <c r="G3001" s="662" t="s">
        <v>5158</v>
      </c>
      <c r="H3001" s="662" t="s">
        <v>2438</v>
      </c>
      <c r="I3001" s="662" t="s">
        <v>6591</v>
      </c>
      <c r="J3001" s="662" t="s">
        <v>2466</v>
      </c>
      <c r="K3001" s="662" t="s">
        <v>2467</v>
      </c>
      <c r="L3001" s="663">
        <v>264</v>
      </c>
      <c r="M3001" s="663">
        <v>264</v>
      </c>
      <c r="N3001" s="662">
        <v>1</v>
      </c>
      <c r="O3001" s="745">
        <v>0.5</v>
      </c>
      <c r="P3001" s="663">
        <v>264</v>
      </c>
      <c r="Q3001" s="678">
        <v>1</v>
      </c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32</v>
      </c>
      <c r="B3002" s="662" t="s">
        <v>592</v>
      </c>
      <c r="C3002" s="662" t="s">
        <v>5111</v>
      </c>
      <c r="D3002" s="743" t="s">
        <v>7938</v>
      </c>
      <c r="E3002" s="744" t="s">
        <v>5130</v>
      </c>
      <c r="F3002" s="662" t="s">
        <v>5106</v>
      </c>
      <c r="G3002" s="662" t="s">
        <v>5591</v>
      </c>
      <c r="H3002" s="662" t="s">
        <v>593</v>
      </c>
      <c r="I3002" s="662" t="s">
        <v>1638</v>
      </c>
      <c r="J3002" s="662" t="s">
        <v>1639</v>
      </c>
      <c r="K3002" s="662" t="s">
        <v>6862</v>
      </c>
      <c r="L3002" s="663">
        <v>486.48</v>
      </c>
      <c r="M3002" s="663">
        <v>486.48</v>
      </c>
      <c r="N3002" s="662">
        <v>1</v>
      </c>
      <c r="O3002" s="745">
        <v>0.5</v>
      </c>
      <c r="P3002" s="663">
        <v>486.48</v>
      </c>
      <c r="Q3002" s="678">
        <v>1</v>
      </c>
      <c r="R3002" s="662">
        <v>1</v>
      </c>
      <c r="S3002" s="678">
        <v>1</v>
      </c>
      <c r="T3002" s="745">
        <v>0.5</v>
      </c>
      <c r="U3002" s="701">
        <v>1</v>
      </c>
    </row>
    <row r="3003" spans="1:21" ht="14.4" customHeight="1" x14ac:dyDescent="0.3">
      <c r="A3003" s="661">
        <v>32</v>
      </c>
      <c r="B3003" s="662" t="s">
        <v>592</v>
      </c>
      <c r="C3003" s="662" t="s">
        <v>5111</v>
      </c>
      <c r="D3003" s="743" t="s">
        <v>7938</v>
      </c>
      <c r="E3003" s="744" t="s">
        <v>5130</v>
      </c>
      <c r="F3003" s="662" t="s">
        <v>5106</v>
      </c>
      <c r="G3003" s="662" t="s">
        <v>5384</v>
      </c>
      <c r="H3003" s="662" t="s">
        <v>593</v>
      </c>
      <c r="I3003" s="662" t="s">
        <v>6064</v>
      </c>
      <c r="J3003" s="662" t="s">
        <v>6065</v>
      </c>
      <c r="K3003" s="662" t="s">
        <v>5386</v>
      </c>
      <c r="L3003" s="663">
        <v>968.92</v>
      </c>
      <c r="M3003" s="663">
        <v>3875.68</v>
      </c>
      <c r="N3003" s="662">
        <v>4</v>
      </c>
      <c r="O3003" s="745">
        <v>1</v>
      </c>
      <c r="P3003" s="663">
        <v>3875.68</v>
      </c>
      <c r="Q3003" s="678">
        <v>1</v>
      </c>
      <c r="R3003" s="662">
        <v>4</v>
      </c>
      <c r="S3003" s="678">
        <v>1</v>
      </c>
      <c r="T3003" s="745">
        <v>1</v>
      </c>
      <c r="U3003" s="701">
        <v>1</v>
      </c>
    </row>
    <row r="3004" spans="1:21" ht="14.4" customHeight="1" x14ac:dyDescent="0.3">
      <c r="A3004" s="661">
        <v>32</v>
      </c>
      <c r="B3004" s="662" t="s">
        <v>592</v>
      </c>
      <c r="C3004" s="662" t="s">
        <v>5111</v>
      </c>
      <c r="D3004" s="743" t="s">
        <v>7938</v>
      </c>
      <c r="E3004" s="744" t="s">
        <v>5130</v>
      </c>
      <c r="F3004" s="662" t="s">
        <v>5106</v>
      </c>
      <c r="G3004" s="662" t="s">
        <v>5384</v>
      </c>
      <c r="H3004" s="662" t="s">
        <v>593</v>
      </c>
      <c r="I3004" s="662" t="s">
        <v>6863</v>
      </c>
      <c r="J3004" s="662" t="s">
        <v>6864</v>
      </c>
      <c r="K3004" s="662" t="s">
        <v>5529</v>
      </c>
      <c r="L3004" s="663">
        <v>1937.84</v>
      </c>
      <c r="M3004" s="663">
        <v>9689.1999999999989</v>
      </c>
      <c r="N3004" s="662">
        <v>5</v>
      </c>
      <c r="O3004" s="745">
        <v>1.5</v>
      </c>
      <c r="P3004" s="663">
        <v>9689.1999999999989</v>
      </c>
      <c r="Q3004" s="678">
        <v>1</v>
      </c>
      <c r="R3004" s="662">
        <v>5</v>
      </c>
      <c r="S3004" s="678">
        <v>1</v>
      </c>
      <c r="T3004" s="745">
        <v>1.5</v>
      </c>
      <c r="U3004" s="701">
        <v>1</v>
      </c>
    </row>
    <row r="3005" spans="1:21" ht="14.4" customHeight="1" x14ac:dyDescent="0.3">
      <c r="A3005" s="661">
        <v>32</v>
      </c>
      <c r="B3005" s="662" t="s">
        <v>592</v>
      </c>
      <c r="C3005" s="662" t="s">
        <v>5111</v>
      </c>
      <c r="D3005" s="743" t="s">
        <v>7938</v>
      </c>
      <c r="E3005" s="744" t="s">
        <v>5130</v>
      </c>
      <c r="F3005" s="662" t="s">
        <v>5106</v>
      </c>
      <c r="G3005" s="662" t="s">
        <v>5384</v>
      </c>
      <c r="H3005" s="662" t="s">
        <v>593</v>
      </c>
      <c r="I3005" s="662" t="s">
        <v>1707</v>
      </c>
      <c r="J3005" s="662" t="s">
        <v>6066</v>
      </c>
      <c r="K3005" s="662" t="s">
        <v>6067</v>
      </c>
      <c r="L3005" s="663">
        <v>484.46</v>
      </c>
      <c r="M3005" s="663">
        <v>968.92</v>
      </c>
      <c r="N3005" s="662">
        <v>2</v>
      </c>
      <c r="O3005" s="745">
        <v>0.5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32</v>
      </c>
      <c r="B3006" s="662" t="s">
        <v>592</v>
      </c>
      <c r="C3006" s="662" t="s">
        <v>5111</v>
      </c>
      <c r="D3006" s="743" t="s">
        <v>7938</v>
      </c>
      <c r="E3006" s="744" t="s">
        <v>5130</v>
      </c>
      <c r="F3006" s="662" t="s">
        <v>5106</v>
      </c>
      <c r="G3006" s="662" t="s">
        <v>5384</v>
      </c>
      <c r="H3006" s="662" t="s">
        <v>593</v>
      </c>
      <c r="I3006" s="662" t="s">
        <v>2019</v>
      </c>
      <c r="J3006" s="662" t="s">
        <v>5385</v>
      </c>
      <c r="K3006" s="662" t="s">
        <v>5386</v>
      </c>
      <c r="L3006" s="663">
        <v>968.92</v>
      </c>
      <c r="M3006" s="663">
        <v>5813.5199999999995</v>
      </c>
      <c r="N3006" s="662">
        <v>6</v>
      </c>
      <c r="O3006" s="745">
        <v>2</v>
      </c>
      <c r="P3006" s="663">
        <v>3875.68</v>
      </c>
      <c r="Q3006" s="678">
        <v>0.66666666666666674</v>
      </c>
      <c r="R3006" s="662">
        <v>4</v>
      </c>
      <c r="S3006" s="678">
        <v>0.66666666666666663</v>
      </c>
      <c r="T3006" s="745">
        <v>1</v>
      </c>
      <c r="U3006" s="701">
        <v>0.5</v>
      </c>
    </row>
    <row r="3007" spans="1:21" ht="14.4" customHeight="1" x14ac:dyDescent="0.3">
      <c r="A3007" s="661">
        <v>32</v>
      </c>
      <c r="B3007" s="662" t="s">
        <v>592</v>
      </c>
      <c r="C3007" s="662" t="s">
        <v>5111</v>
      </c>
      <c r="D3007" s="743" t="s">
        <v>7938</v>
      </c>
      <c r="E3007" s="744" t="s">
        <v>5130</v>
      </c>
      <c r="F3007" s="662" t="s">
        <v>5106</v>
      </c>
      <c r="G3007" s="662" t="s">
        <v>5384</v>
      </c>
      <c r="H3007" s="662" t="s">
        <v>593</v>
      </c>
      <c r="I3007" s="662" t="s">
        <v>5527</v>
      </c>
      <c r="J3007" s="662" t="s">
        <v>5528</v>
      </c>
      <c r="K3007" s="662" t="s">
        <v>5529</v>
      </c>
      <c r="L3007" s="663">
        <v>1937.84</v>
      </c>
      <c r="M3007" s="663">
        <v>9689.1999999999989</v>
      </c>
      <c r="N3007" s="662">
        <v>5</v>
      </c>
      <c r="O3007" s="745">
        <v>1.5</v>
      </c>
      <c r="P3007" s="663">
        <v>7751.36</v>
      </c>
      <c r="Q3007" s="678">
        <v>0.8</v>
      </c>
      <c r="R3007" s="662">
        <v>4</v>
      </c>
      <c r="S3007" s="678">
        <v>0.8</v>
      </c>
      <c r="T3007" s="745">
        <v>1</v>
      </c>
      <c r="U3007" s="701">
        <v>0.66666666666666663</v>
      </c>
    </row>
    <row r="3008" spans="1:21" ht="14.4" customHeight="1" x14ac:dyDescent="0.3">
      <c r="A3008" s="661">
        <v>32</v>
      </c>
      <c r="B3008" s="662" t="s">
        <v>592</v>
      </c>
      <c r="C3008" s="662" t="s">
        <v>5111</v>
      </c>
      <c r="D3008" s="743" t="s">
        <v>7938</v>
      </c>
      <c r="E3008" s="744" t="s">
        <v>5130</v>
      </c>
      <c r="F3008" s="662" t="s">
        <v>5106</v>
      </c>
      <c r="G3008" s="662" t="s">
        <v>5384</v>
      </c>
      <c r="H3008" s="662" t="s">
        <v>593</v>
      </c>
      <c r="I3008" s="662" t="s">
        <v>6865</v>
      </c>
      <c r="J3008" s="662" t="s">
        <v>6864</v>
      </c>
      <c r="K3008" s="662" t="s">
        <v>6866</v>
      </c>
      <c r="L3008" s="663">
        <v>0</v>
      </c>
      <c r="M3008" s="663">
        <v>0</v>
      </c>
      <c r="N3008" s="662">
        <v>1</v>
      </c>
      <c r="O3008" s="745">
        <v>0.5</v>
      </c>
      <c r="P3008" s="663">
        <v>0</v>
      </c>
      <c r="Q3008" s="678"/>
      <c r="R3008" s="662">
        <v>1</v>
      </c>
      <c r="S3008" s="678">
        <v>1</v>
      </c>
      <c r="T3008" s="745">
        <v>0.5</v>
      </c>
      <c r="U3008" s="701">
        <v>1</v>
      </c>
    </row>
    <row r="3009" spans="1:21" ht="14.4" customHeight="1" x14ac:dyDescent="0.3">
      <c r="A3009" s="661">
        <v>32</v>
      </c>
      <c r="B3009" s="662" t="s">
        <v>592</v>
      </c>
      <c r="C3009" s="662" t="s">
        <v>5111</v>
      </c>
      <c r="D3009" s="743" t="s">
        <v>7938</v>
      </c>
      <c r="E3009" s="744" t="s">
        <v>5130</v>
      </c>
      <c r="F3009" s="662" t="s">
        <v>5106</v>
      </c>
      <c r="G3009" s="662" t="s">
        <v>5384</v>
      </c>
      <c r="H3009" s="662" t="s">
        <v>593</v>
      </c>
      <c r="I3009" s="662" t="s">
        <v>6867</v>
      </c>
      <c r="J3009" s="662" t="s">
        <v>6065</v>
      </c>
      <c r="K3009" s="662" t="s">
        <v>6868</v>
      </c>
      <c r="L3009" s="663">
        <v>0</v>
      </c>
      <c r="M3009" s="663">
        <v>0</v>
      </c>
      <c r="N3009" s="662">
        <v>1</v>
      </c>
      <c r="O3009" s="745">
        <v>0.5</v>
      </c>
      <c r="P3009" s="663">
        <v>0</v>
      </c>
      <c r="Q3009" s="678"/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32</v>
      </c>
      <c r="B3010" s="662" t="s">
        <v>592</v>
      </c>
      <c r="C3010" s="662" t="s">
        <v>5111</v>
      </c>
      <c r="D3010" s="743" t="s">
        <v>7938</v>
      </c>
      <c r="E3010" s="744" t="s">
        <v>5130</v>
      </c>
      <c r="F3010" s="662" t="s">
        <v>5106</v>
      </c>
      <c r="G3010" s="662" t="s">
        <v>5384</v>
      </c>
      <c r="H3010" s="662" t="s">
        <v>593</v>
      </c>
      <c r="I3010" s="662" t="s">
        <v>6869</v>
      </c>
      <c r="J3010" s="662" t="s">
        <v>6864</v>
      </c>
      <c r="K3010" s="662" t="s">
        <v>6870</v>
      </c>
      <c r="L3010" s="663">
        <v>0</v>
      </c>
      <c r="M3010" s="663">
        <v>0</v>
      </c>
      <c r="N3010" s="662">
        <v>3</v>
      </c>
      <c r="O3010" s="745">
        <v>0.5</v>
      </c>
      <c r="P3010" s="663">
        <v>0</v>
      </c>
      <c r="Q3010" s="678"/>
      <c r="R3010" s="662">
        <v>3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32</v>
      </c>
      <c r="B3011" s="662" t="s">
        <v>592</v>
      </c>
      <c r="C3011" s="662" t="s">
        <v>5111</v>
      </c>
      <c r="D3011" s="743" t="s">
        <v>7938</v>
      </c>
      <c r="E3011" s="744" t="s">
        <v>5130</v>
      </c>
      <c r="F3011" s="662" t="s">
        <v>5106</v>
      </c>
      <c r="G3011" s="662" t="s">
        <v>5384</v>
      </c>
      <c r="H3011" s="662" t="s">
        <v>593</v>
      </c>
      <c r="I3011" s="662" t="s">
        <v>6871</v>
      </c>
      <c r="J3011" s="662" t="s">
        <v>6065</v>
      </c>
      <c r="K3011" s="662" t="s">
        <v>6872</v>
      </c>
      <c r="L3011" s="663">
        <v>0</v>
      </c>
      <c r="M3011" s="663">
        <v>0</v>
      </c>
      <c r="N3011" s="662">
        <v>3</v>
      </c>
      <c r="O3011" s="745">
        <v>0.5</v>
      </c>
      <c r="P3011" s="663">
        <v>0</v>
      </c>
      <c r="Q3011" s="678"/>
      <c r="R3011" s="662">
        <v>3</v>
      </c>
      <c r="S3011" s="678">
        <v>1</v>
      </c>
      <c r="T3011" s="745">
        <v>0.5</v>
      </c>
      <c r="U3011" s="701">
        <v>1</v>
      </c>
    </row>
    <row r="3012" spans="1:21" ht="14.4" customHeight="1" x14ac:dyDescent="0.3">
      <c r="A3012" s="661">
        <v>32</v>
      </c>
      <c r="B3012" s="662" t="s">
        <v>592</v>
      </c>
      <c r="C3012" s="662" t="s">
        <v>5111</v>
      </c>
      <c r="D3012" s="743" t="s">
        <v>7938</v>
      </c>
      <c r="E3012" s="744" t="s">
        <v>5130</v>
      </c>
      <c r="F3012" s="662" t="s">
        <v>5106</v>
      </c>
      <c r="G3012" s="662" t="s">
        <v>5610</v>
      </c>
      <c r="H3012" s="662" t="s">
        <v>593</v>
      </c>
      <c r="I3012" s="662" t="s">
        <v>4036</v>
      </c>
      <c r="J3012" s="662" t="s">
        <v>841</v>
      </c>
      <c r="K3012" s="662" t="s">
        <v>4037</v>
      </c>
      <c r="L3012" s="663">
        <v>340.97</v>
      </c>
      <c r="M3012" s="663">
        <v>340.97</v>
      </c>
      <c r="N3012" s="662">
        <v>1</v>
      </c>
      <c r="O3012" s="745">
        <v>1</v>
      </c>
      <c r="P3012" s="663">
        <v>340.97</v>
      </c>
      <c r="Q3012" s="678">
        <v>1</v>
      </c>
      <c r="R3012" s="662">
        <v>1</v>
      </c>
      <c r="S3012" s="678">
        <v>1</v>
      </c>
      <c r="T3012" s="745">
        <v>1</v>
      </c>
      <c r="U3012" s="701">
        <v>1</v>
      </c>
    </row>
    <row r="3013" spans="1:21" ht="14.4" customHeight="1" x14ac:dyDescent="0.3">
      <c r="A3013" s="661">
        <v>32</v>
      </c>
      <c r="B3013" s="662" t="s">
        <v>592</v>
      </c>
      <c r="C3013" s="662" t="s">
        <v>5111</v>
      </c>
      <c r="D3013" s="743" t="s">
        <v>7938</v>
      </c>
      <c r="E3013" s="744" t="s">
        <v>5130</v>
      </c>
      <c r="F3013" s="662" t="s">
        <v>5106</v>
      </c>
      <c r="G3013" s="662" t="s">
        <v>5610</v>
      </c>
      <c r="H3013" s="662" t="s">
        <v>593</v>
      </c>
      <c r="I3013" s="662" t="s">
        <v>4036</v>
      </c>
      <c r="J3013" s="662" t="s">
        <v>841</v>
      </c>
      <c r="K3013" s="662" t="s">
        <v>4037</v>
      </c>
      <c r="L3013" s="663">
        <v>207.45</v>
      </c>
      <c r="M3013" s="663">
        <v>207.45</v>
      </c>
      <c r="N3013" s="662">
        <v>1</v>
      </c>
      <c r="O3013" s="745">
        <v>0.5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32</v>
      </c>
      <c r="B3014" s="662" t="s">
        <v>592</v>
      </c>
      <c r="C3014" s="662" t="s">
        <v>5111</v>
      </c>
      <c r="D3014" s="743" t="s">
        <v>7938</v>
      </c>
      <c r="E3014" s="744" t="s">
        <v>5130</v>
      </c>
      <c r="F3014" s="662" t="s">
        <v>5106</v>
      </c>
      <c r="G3014" s="662" t="s">
        <v>5610</v>
      </c>
      <c r="H3014" s="662" t="s">
        <v>593</v>
      </c>
      <c r="I3014" s="662" t="s">
        <v>6873</v>
      </c>
      <c r="J3014" s="662" t="s">
        <v>841</v>
      </c>
      <c r="K3014" s="662" t="s">
        <v>6874</v>
      </c>
      <c r="L3014" s="663">
        <v>227.32</v>
      </c>
      <c r="M3014" s="663">
        <v>227.32</v>
      </c>
      <c r="N3014" s="662">
        <v>1</v>
      </c>
      <c r="O3014" s="745">
        <v>0.5</v>
      </c>
      <c r="P3014" s="663">
        <v>227.32</v>
      </c>
      <c r="Q3014" s="678">
        <v>1</v>
      </c>
      <c r="R3014" s="662">
        <v>1</v>
      </c>
      <c r="S3014" s="678">
        <v>1</v>
      </c>
      <c r="T3014" s="745">
        <v>0.5</v>
      </c>
      <c r="U3014" s="701">
        <v>1</v>
      </c>
    </row>
    <row r="3015" spans="1:21" ht="14.4" customHeight="1" x14ac:dyDescent="0.3">
      <c r="A3015" s="661">
        <v>32</v>
      </c>
      <c r="B3015" s="662" t="s">
        <v>592</v>
      </c>
      <c r="C3015" s="662" t="s">
        <v>5111</v>
      </c>
      <c r="D3015" s="743" t="s">
        <v>7938</v>
      </c>
      <c r="E3015" s="744" t="s">
        <v>5130</v>
      </c>
      <c r="F3015" s="662" t="s">
        <v>5106</v>
      </c>
      <c r="G3015" s="662" t="s">
        <v>5610</v>
      </c>
      <c r="H3015" s="662" t="s">
        <v>593</v>
      </c>
      <c r="I3015" s="662" t="s">
        <v>840</v>
      </c>
      <c r="J3015" s="662" t="s">
        <v>841</v>
      </c>
      <c r="K3015" s="662" t="s">
        <v>842</v>
      </c>
      <c r="L3015" s="663">
        <v>113.66</v>
      </c>
      <c r="M3015" s="663">
        <v>227.32</v>
      </c>
      <c r="N3015" s="662">
        <v>2</v>
      </c>
      <c r="O3015" s="745">
        <v>1</v>
      </c>
      <c r="P3015" s="663">
        <v>227.32</v>
      </c>
      <c r="Q3015" s="678">
        <v>1</v>
      </c>
      <c r="R3015" s="662">
        <v>2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32</v>
      </c>
      <c r="B3016" s="662" t="s">
        <v>592</v>
      </c>
      <c r="C3016" s="662" t="s">
        <v>5111</v>
      </c>
      <c r="D3016" s="743" t="s">
        <v>7938</v>
      </c>
      <c r="E3016" s="744" t="s">
        <v>5130</v>
      </c>
      <c r="F3016" s="662" t="s">
        <v>5106</v>
      </c>
      <c r="G3016" s="662" t="s">
        <v>5610</v>
      </c>
      <c r="H3016" s="662" t="s">
        <v>593</v>
      </c>
      <c r="I3016" s="662" t="s">
        <v>6875</v>
      </c>
      <c r="J3016" s="662" t="s">
        <v>841</v>
      </c>
      <c r="K3016" s="662" t="s">
        <v>6876</v>
      </c>
      <c r="L3016" s="663">
        <v>0</v>
      </c>
      <c r="M3016" s="663">
        <v>0</v>
      </c>
      <c r="N3016" s="662">
        <v>1</v>
      </c>
      <c r="O3016" s="745">
        <v>0.5</v>
      </c>
      <c r="P3016" s="663">
        <v>0</v>
      </c>
      <c r="Q3016" s="678"/>
      <c r="R3016" s="662">
        <v>1</v>
      </c>
      <c r="S3016" s="678">
        <v>1</v>
      </c>
      <c r="T3016" s="745">
        <v>0.5</v>
      </c>
      <c r="U3016" s="701">
        <v>1</v>
      </c>
    </row>
    <row r="3017" spans="1:21" ht="14.4" customHeight="1" x14ac:dyDescent="0.3">
      <c r="A3017" s="661">
        <v>32</v>
      </c>
      <c r="B3017" s="662" t="s">
        <v>592</v>
      </c>
      <c r="C3017" s="662" t="s">
        <v>5111</v>
      </c>
      <c r="D3017" s="743" t="s">
        <v>7938</v>
      </c>
      <c r="E3017" s="744" t="s">
        <v>5130</v>
      </c>
      <c r="F3017" s="662" t="s">
        <v>5106</v>
      </c>
      <c r="G3017" s="662" t="s">
        <v>6877</v>
      </c>
      <c r="H3017" s="662" t="s">
        <v>593</v>
      </c>
      <c r="I3017" s="662" t="s">
        <v>6878</v>
      </c>
      <c r="J3017" s="662" t="s">
        <v>6879</v>
      </c>
      <c r="K3017" s="662" t="s">
        <v>6880</v>
      </c>
      <c r="L3017" s="663">
        <v>0</v>
      </c>
      <c r="M3017" s="663">
        <v>0</v>
      </c>
      <c r="N3017" s="662">
        <v>1</v>
      </c>
      <c r="O3017" s="745">
        <v>0.5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32</v>
      </c>
      <c r="B3018" s="662" t="s">
        <v>592</v>
      </c>
      <c r="C3018" s="662" t="s">
        <v>5111</v>
      </c>
      <c r="D3018" s="743" t="s">
        <v>7938</v>
      </c>
      <c r="E3018" s="744" t="s">
        <v>5130</v>
      </c>
      <c r="F3018" s="662" t="s">
        <v>5106</v>
      </c>
      <c r="G3018" s="662" t="s">
        <v>5805</v>
      </c>
      <c r="H3018" s="662" t="s">
        <v>593</v>
      </c>
      <c r="I3018" s="662" t="s">
        <v>6070</v>
      </c>
      <c r="J3018" s="662" t="s">
        <v>6071</v>
      </c>
      <c r="K3018" s="662" t="s">
        <v>6072</v>
      </c>
      <c r="L3018" s="663">
        <v>18.11</v>
      </c>
      <c r="M3018" s="663">
        <v>36.22</v>
      </c>
      <c r="N3018" s="662">
        <v>2</v>
      </c>
      <c r="O3018" s="745">
        <v>0.5</v>
      </c>
      <c r="P3018" s="663">
        <v>36.22</v>
      </c>
      <c r="Q3018" s="678">
        <v>1</v>
      </c>
      <c r="R3018" s="662">
        <v>2</v>
      </c>
      <c r="S3018" s="678">
        <v>1</v>
      </c>
      <c r="T3018" s="745">
        <v>0.5</v>
      </c>
      <c r="U3018" s="701">
        <v>1</v>
      </c>
    </row>
    <row r="3019" spans="1:21" ht="14.4" customHeight="1" x14ac:dyDescent="0.3">
      <c r="A3019" s="661">
        <v>32</v>
      </c>
      <c r="B3019" s="662" t="s">
        <v>592</v>
      </c>
      <c r="C3019" s="662" t="s">
        <v>5111</v>
      </c>
      <c r="D3019" s="743" t="s">
        <v>7938</v>
      </c>
      <c r="E3019" s="744" t="s">
        <v>5130</v>
      </c>
      <c r="F3019" s="662" t="s">
        <v>5106</v>
      </c>
      <c r="G3019" s="662" t="s">
        <v>5805</v>
      </c>
      <c r="H3019" s="662" t="s">
        <v>593</v>
      </c>
      <c r="I3019" s="662" t="s">
        <v>6070</v>
      </c>
      <c r="J3019" s="662" t="s">
        <v>6071</v>
      </c>
      <c r="K3019" s="662" t="s">
        <v>6072</v>
      </c>
      <c r="L3019" s="663">
        <v>37.61</v>
      </c>
      <c r="M3019" s="663">
        <v>112.83</v>
      </c>
      <c r="N3019" s="662">
        <v>3</v>
      </c>
      <c r="O3019" s="745">
        <v>1</v>
      </c>
      <c r="P3019" s="663">
        <v>112.83</v>
      </c>
      <c r="Q3019" s="678">
        <v>1</v>
      </c>
      <c r="R3019" s="662">
        <v>3</v>
      </c>
      <c r="S3019" s="678">
        <v>1</v>
      </c>
      <c r="T3019" s="745">
        <v>1</v>
      </c>
      <c r="U3019" s="701">
        <v>1</v>
      </c>
    </row>
    <row r="3020" spans="1:21" ht="14.4" customHeight="1" x14ac:dyDescent="0.3">
      <c r="A3020" s="661">
        <v>32</v>
      </c>
      <c r="B3020" s="662" t="s">
        <v>592</v>
      </c>
      <c r="C3020" s="662" t="s">
        <v>5111</v>
      </c>
      <c r="D3020" s="743" t="s">
        <v>7938</v>
      </c>
      <c r="E3020" s="744" t="s">
        <v>5130</v>
      </c>
      <c r="F3020" s="662" t="s">
        <v>5106</v>
      </c>
      <c r="G3020" s="662" t="s">
        <v>5345</v>
      </c>
      <c r="H3020" s="662" t="s">
        <v>593</v>
      </c>
      <c r="I3020" s="662" t="s">
        <v>990</v>
      </c>
      <c r="J3020" s="662" t="s">
        <v>5346</v>
      </c>
      <c r="K3020" s="662" t="s">
        <v>5347</v>
      </c>
      <c r="L3020" s="663">
        <v>23.72</v>
      </c>
      <c r="M3020" s="663">
        <v>47.44</v>
      </c>
      <c r="N3020" s="662">
        <v>2</v>
      </c>
      <c r="O3020" s="745">
        <v>0.5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32</v>
      </c>
      <c r="B3021" s="662" t="s">
        <v>592</v>
      </c>
      <c r="C3021" s="662" t="s">
        <v>5111</v>
      </c>
      <c r="D3021" s="743" t="s">
        <v>7938</v>
      </c>
      <c r="E3021" s="744" t="s">
        <v>5130</v>
      </c>
      <c r="F3021" s="662" t="s">
        <v>5106</v>
      </c>
      <c r="G3021" s="662" t="s">
        <v>5807</v>
      </c>
      <c r="H3021" s="662" t="s">
        <v>593</v>
      </c>
      <c r="I3021" s="662" t="s">
        <v>6881</v>
      </c>
      <c r="J3021" s="662" t="s">
        <v>6309</v>
      </c>
      <c r="K3021" s="662" t="s">
        <v>2025</v>
      </c>
      <c r="L3021" s="663">
        <v>322.8</v>
      </c>
      <c r="M3021" s="663">
        <v>1291.2</v>
      </c>
      <c r="N3021" s="662">
        <v>4</v>
      </c>
      <c r="O3021" s="745">
        <v>1</v>
      </c>
      <c r="P3021" s="663">
        <v>1291.2</v>
      </c>
      <c r="Q3021" s="678">
        <v>1</v>
      </c>
      <c r="R3021" s="662">
        <v>4</v>
      </c>
      <c r="S3021" s="678">
        <v>1</v>
      </c>
      <c r="T3021" s="745">
        <v>1</v>
      </c>
      <c r="U3021" s="701">
        <v>1</v>
      </c>
    </row>
    <row r="3022" spans="1:21" ht="14.4" customHeight="1" x14ac:dyDescent="0.3">
      <c r="A3022" s="661">
        <v>32</v>
      </c>
      <c r="B3022" s="662" t="s">
        <v>592</v>
      </c>
      <c r="C3022" s="662" t="s">
        <v>5111</v>
      </c>
      <c r="D3022" s="743" t="s">
        <v>7938</v>
      </c>
      <c r="E3022" s="744" t="s">
        <v>5130</v>
      </c>
      <c r="F3022" s="662" t="s">
        <v>5106</v>
      </c>
      <c r="G3022" s="662" t="s">
        <v>5807</v>
      </c>
      <c r="H3022" s="662" t="s">
        <v>593</v>
      </c>
      <c r="I3022" s="662" t="s">
        <v>6881</v>
      </c>
      <c r="J3022" s="662" t="s">
        <v>6309</v>
      </c>
      <c r="K3022" s="662" t="s">
        <v>2025</v>
      </c>
      <c r="L3022" s="663">
        <v>243.59</v>
      </c>
      <c r="M3022" s="663">
        <v>487.18</v>
      </c>
      <c r="N3022" s="662">
        <v>2</v>
      </c>
      <c r="O3022" s="745">
        <v>0.5</v>
      </c>
      <c r="P3022" s="663">
        <v>487.18</v>
      </c>
      <c r="Q3022" s="678">
        <v>1</v>
      </c>
      <c r="R3022" s="662">
        <v>2</v>
      </c>
      <c r="S3022" s="678">
        <v>1</v>
      </c>
      <c r="T3022" s="745">
        <v>0.5</v>
      </c>
      <c r="U3022" s="701">
        <v>1</v>
      </c>
    </row>
    <row r="3023" spans="1:21" ht="14.4" customHeight="1" x14ac:dyDescent="0.3">
      <c r="A3023" s="661">
        <v>32</v>
      </c>
      <c r="B3023" s="662" t="s">
        <v>592</v>
      </c>
      <c r="C3023" s="662" t="s">
        <v>5111</v>
      </c>
      <c r="D3023" s="743" t="s">
        <v>7938</v>
      </c>
      <c r="E3023" s="744" t="s">
        <v>5130</v>
      </c>
      <c r="F3023" s="662" t="s">
        <v>5106</v>
      </c>
      <c r="G3023" s="662" t="s">
        <v>5807</v>
      </c>
      <c r="H3023" s="662" t="s">
        <v>593</v>
      </c>
      <c r="I3023" s="662" t="s">
        <v>6882</v>
      </c>
      <c r="J3023" s="662" t="s">
        <v>6883</v>
      </c>
      <c r="K3023" s="662" t="s">
        <v>6123</v>
      </c>
      <c r="L3023" s="663">
        <v>0</v>
      </c>
      <c r="M3023" s="663">
        <v>0</v>
      </c>
      <c r="N3023" s="662">
        <v>1</v>
      </c>
      <c r="O3023" s="745">
        <v>1</v>
      </c>
      <c r="P3023" s="663">
        <v>0</v>
      </c>
      <c r="Q3023" s="678"/>
      <c r="R3023" s="662">
        <v>1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32</v>
      </c>
      <c r="B3024" s="662" t="s">
        <v>592</v>
      </c>
      <c r="C3024" s="662" t="s">
        <v>5111</v>
      </c>
      <c r="D3024" s="743" t="s">
        <v>7938</v>
      </c>
      <c r="E3024" s="744" t="s">
        <v>5130</v>
      </c>
      <c r="F3024" s="662" t="s">
        <v>5106</v>
      </c>
      <c r="G3024" s="662" t="s">
        <v>5159</v>
      </c>
      <c r="H3024" s="662" t="s">
        <v>593</v>
      </c>
      <c r="I3024" s="662" t="s">
        <v>778</v>
      </c>
      <c r="J3024" s="662" t="s">
        <v>779</v>
      </c>
      <c r="K3024" s="662" t="s">
        <v>4806</v>
      </c>
      <c r="L3024" s="663">
        <v>110.28</v>
      </c>
      <c r="M3024" s="663">
        <v>441.12</v>
      </c>
      <c r="N3024" s="662">
        <v>4</v>
      </c>
      <c r="O3024" s="745">
        <v>1.5</v>
      </c>
      <c r="P3024" s="663">
        <v>441.12</v>
      </c>
      <c r="Q3024" s="678">
        <v>1</v>
      </c>
      <c r="R3024" s="662">
        <v>4</v>
      </c>
      <c r="S3024" s="678">
        <v>1</v>
      </c>
      <c r="T3024" s="745">
        <v>1.5</v>
      </c>
      <c r="U3024" s="701">
        <v>1</v>
      </c>
    </row>
    <row r="3025" spans="1:21" ht="14.4" customHeight="1" x14ac:dyDescent="0.3">
      <c r="A3025" s="661">
        <v>32</v>
      </c>
      <c r="B3025" s="662" t="s">
        <v>592</v>
      </c>
      <c r="C3025" s="662" t="s">
        <v>5111</v>
      </c>
      <c r="D3025" s="743" t="s">
        <v>7938</v>
      </c>
      <c r="E3025" s="744" t="s">
        <v>5130</v>
      </c>
      <c r="F3025" s="662" t="s">
        <v>5106</v>
      </c>
      <c r="G3025" s="662" t="s">
        <v>5159</v>
      </c>
      <c r="H3025" s="662" t="s">
        <v>593</v>
      </c>
      <c r="I3025" s="662" t="s">
        <v>778</v>
      </c>
      <c r="J3025" s="662" t="s">
        <v>779</v>
      </c>
      <c r="K3025" s="662" t="s">
        <v>4806</v>
      </c>
      <c r="L3025" s="663">
        <v>91.11</v>
      </c>
      <c r="M3025" s="663">
        <v>91.11</v>
      </c>
      <c r="N3025" s="662">
        <v>1</v>
      </c>
      <c r="O3025" s="745">
        <v>0.5</v>
      </c>
      <c r="P3025" s="663">
        <v>91.11</v>
      </c>
      <c r="Q3025" s="678">
        <v>1</v>
      </c>
      <c r="R3025" s="662">
        <v>1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32</v>
      </c>
      <c r="B3026" s="662" t="s">
        <v>592</v>
      </c>
      <c r="C3026" s="662" t="s">
        <v>5111</v>
      </c>
      <c r="D3026" s="743" t="s">
        <v>7938</v>
      </c>
      <c r="E3026" s="744" t="s">
        <v>5130</v>
      </c>
      <c r="F3026" s="662" t="s">
        <v>5106</v>
      </c>
      <c r="G3026" s="662" t="s">
        <v>5159</v>
      </c>
      <c r="H3026" s="662" t="s">
        <v>593</v>
      </c>
      <c r="I3026" s="662" t="s">
        <v>5811</v>
      </c>
      <c r="J3026" s="662" t="s">
        <v>779</v>
      </c>
      <c r="K3026" s="662" t="s">
        <v>4806</v>
      </c>
      <c r="L3026" s="663">
        <v>110.28</v>
      </c>
      <c r="M3026" s="663">
        <v>110.28</v>
      </c>
      <c r="N3026" s="662">
        <v>1</v>
      </c>
      <c r="O3026" s="745">
        <v>1</v>
      </c>
      <c r="P3026" s="663">
        <v>110.28</v>
      </c>
      <c r="Q3026" s="678">
        <v>1</v>
      </c>
      <c r="R3026" s="662">
        <v>1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32</v>
      </c>
      <c r="B3027" s="662" t="s">
        <v>592</v>
      </c>
      <c r="C3027" s="662" t="s">
        <v>5111</v>
      </c>
      <c r="D3027" s="743" t="s">
        <v>7938</v>
      </c>
      <c r="E3027" s="744" t="s">
        <v>5130</v>
      </c>
      <c r="F3027" s="662" t="s">
        <v>5106</v>
      </c>
      <c r="G3027" s="662" t="s">
        <v>5159</v>
      </c>
      <c r="H3027" s="662" t="s">
        <v>593</v>
      </c>
      <c r="I3027" s="662" t="s">
        <v>2224</v>
      </c>
      <c r="J3027" s="662" t="s">
        <v>779</v>
      </c>
      <c r="K3027" s="662" t="s">
        <v>2225</v>
      </c>
      <c r="L3027" s="663">
        <v>220.56</v>
      </c>
      <c r="M3027" s="663">
        <v>441.12</v>
      </c>
      <c r="N3027" s="662">
        <v>2</v>
      </c>
      <c r="O3027" s="745">
        <v>0.5</v>
      </c>
      <c r="P3027" s="663">
        <v>441.12</v>
      </c>
      <c r="Q3027" s="678">
        <v>1</v>
      </c>
      <c r="R3027" s="662">
        <v>2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32</v>
      </c>
      <c r="B3028" s="662" t="s">
        <v>592</v>
      </c>
      <c r="C3028" s="662" t="s">
        <v>5111</v>
      </c>
      <c r="D3028" s="743" t="s">
        <v>7938</v>
      </c>
      <c r="E3028" s="744" t="s">
        <v>5130</v>
      </c>
      <c r="F3028" s="662" t="s">
        <v>5106</v>
      </c>
      <c r="G3028" s="662" t="s">
        <v>5159</v>
      </c>
      <c r="H3028" s="662" t="s">
        <v>593</v>
      </c>
      <c r="I3028" s="662" t="s">
        <v>5812</v>
      </c>
      <c r="J3028" s="662" t="s">
        <v>779</v>
      </c>
      <c r="K3028" s="662" t="s">
        <v>4806</v>
      </c>
      <c r="L3028" s="663">
        <v>110.28</v>
      </c>
      <c r="M3028" s="663">
        <v>771.96</v>
      </c>
      <c r="N3028" s="662">
        <v>7</v>
      </c>
      <c r="O3028" s="745">
        <v>2.5</v>
      </c>
      <c r="P3028" s="663">
        <v>771.96</v>
      </c>
      <c r="Q3028" s="678">
        <v>1</v>
      </c>
      <c r="R3028" s="662">
        <v>7</v>
      </c>
      <c r="S3028" s="678">
        <v>1</v>
      </c>
      <c r="T3028" s="745">
        <v>2.5</v>
      </c>
      <c r="U3028" s="701">
        <v>1</v>
      </c>
    </row>
    <row r="3029" spans="1:21" ht="14.4" customHeight="1" x14ac:dyDescent="0.3">
      <c r="A3029" s="661">
        <v>32</v>
      </c>
      <c r="B3029" s="662" t="s">
        <v>592</v>
      </c>
      <c r="C3029" s="662" t="s">
        <v>5111</v>
      </c>
      <c r="D3029" s="743" t="s">
        <v>7938</v>
      </c>
      <c r="E3029" s="744" t="s">
        <v>5130</v>
      </c>
      <c r="F3029" s="662" t="s">
        <v>5106</v>
      </c>
      <c r="G3029" s="662" t="s">
        <v>5159</v>
      </c>
      <c r="H3029" s="662" t="s">
        <v>593</v>
      </c>
      <c r="I3029" s="662" t="s">
        <v>5812</v>
      </c>
      <c r="J3029" s="662" t="s">
        <v>779</v>
      </c>
      <c r="K3029" s="662" t="s">
        <v>4806</v>
      </c>
      <c r="L3029" s="663">
        <v>91.11</v>
      </c>
      <c r="M3029" s="663">
        <v>91.11</v>
      </c>
      <c r="N3029" s="662">
        <v>1</v>
      </c>
      <c r="O3029" s="745">
        <v>0.5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32</v>
      </c>
      <c r="B3030" s="662" t="s">
        <v>592</v>
      </c>
      <c r="C3030" s="662" t="s">
        <v>5111</v>
      </c>
      <c r="D3030" s="743" t="s">
        <v>7938</v>
      </c>
      <c r="E3030" s="744" t="s">
        <v>5130</v>
      </c>
      <c r="F3030" s="662" t="s">
        <v>5106</v>
      </c>
      <c r="G3030" s="662" t="s">
        <v>5159</v>
      </c>
      <c r="H3030" s="662" t="s">
        <v>593</v>
      </c>
      <c r="I3030" s="662" t="s">
        <v>5813</v>
      </c>
      <c r="J3030" s="662" t="s">
        <v>779</v>
      </c>
      <c r="K3030" s="662" t="s">
        <v>4806</v>
      </c>
      <c r="L3030" s="663">
        <v>110.28</v>
      </c>
      <c r="M3030" s="663">
        <v>220.56</v>
      </c>
      <c r="N3030" s="662">
        <v>2</v>
      </c>
      <c r="O3030" s="745">
        <v>0.5</v>
      </c>
      <c r="P3030" s="663">
        <v>220.56</v>
      </c>
      <c r="Q3030" s="678">
        <v>1</v>
      </c>
      <c r="R3030" s="662">
        <v>2</v>
      </c>
      <c r="S3030" s="678">
        <v>1</v>
      </c>
      <c r="T3030" s="745">
        <v>0.5</v>
      </c>
      <c r="U3030" s="701">
        <v>1</v>
      </c>
    </row>
    <row r="3031" spans="1:21" ht="14.4" customHeight="1" x14ac:dyDescent="0.3">
      <c r="A3031" s="661">
        <v>32</v>
      </c>
      <c r="B3031" s="662" t="s">
        <v>592</v>
      </c>
      <c r="C3031" s="662" t="s">
        <v>5111</v>
      </c>
      <c r="D3031" s="743" t="s">
        <v>7938</v>
      </c>
      <c r="E3031" s="744" t="s">
        <v>5130</v>
      </c>
      <c r="F3031" s="662" t="s">
        <v>5106</v>
      </c>
      <c r="G3031" s="662" t="s">
        <v>5218</v>
      </c>
      <c r="H3031" s="662" t="s">
        <v>593</v>
      </c>
      <c r="I3031" s="662" t="s">
        <v>6761</v>
      </c>
      <c r="J3031" s="662" t="s">
        <v>6762</v>
      </c>
      <c r="K3031" s="662" t="s">
        <v>6763</v>
      </c>
      <c r="L3031" s="663">
        <v>1847.49</v>
      </c>
      <c r="M3031" s="663">
        <v>5542.47</v>
      </c>
      <c r="N3031" s="662">
        <v>3</v>
      </c>
      <c r="O3031" s="745">
        <v>1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32</v>
      </c>
      <c r="B3032" s="662" t="s">
        <v>592</v>
      </c>
      <c r="C3032" s="662" t="s">
        <v>5111</v>
      </c>
      <c r="D3032" s="743" t="s">
        <v>7938</v>
      </c>
      <c r="E3032" s="744" t="s">
        <v>5130</v>
      </c>
      <c r="F3032" s="662" t="s">
        <v>5106</v>
      </c>
      <c r="G3032" s="662" t="s">
        <v>5218</v>
      </c>
      <c r="H3032" s="662" t="s">
        <v>593</v>
      </c>
      <c r="I3032" s="662" t="s">
        <v>6884</v>
      </c>
      <c r="J3032" s="662" t="s">
        <v>6762</v>
      </c>
      <c r="K3032" s="662" t="s">
        <v>6885</v>
      </c>
      <c r="L3032" s="663">
        <v>0</v>
      </c>
      <c r="M3032" s="663">
        <v>0</v>
      </c>
      <c r="N3032" s="662">
        <v>6</v>
      </c>
      <c r="O3032" s="745">
        <v>1</v>
      </c>
      <c r="P3032" s="663"/>
      <c r="Q3032" s="678"/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32</v>
      </c>
      <c r="B3033" s="662" t="s">
        <v>592</v>
      </c>
      <c r="C3033" s="662" t="s">
        <v>5111</v>
      </c>
      <c r="D3033" s="743" t="s">
        <v>7938</v>
      </c>
      <c r="E3033" s="744" t="s">
        <v>5130</v>
      </c>
      <c r="F3033" s="662" t="s">
        <v>5106</v>
      </c>
      <c r="G3033" s="662" t="s">
        <v>5218</v>
      </c>
      <c r="H3033" s="662" t="s">
        <v>593</v>
      </c>
      <c r="I3033" s="662" t="s">
        <v>6886</v>
      </c>
      <c r="J3033" s="662" t="s">
        <v>6762</v>
      </c>
      <c r="K3033" s="662" t="s">
        <v>6887</v>
      </c>
      <c r="L3033" s="663">
        <v>0</v>
      </c>
      <c r="M3033" s="663">
        <v>0</v>
      </c>
      <c r="N3033" s="662">
        <v>1</v>
      </c>
      <c r="O3033" s="745">
        <v>0.5</v>
      </c>
      <c r="P3033" s="663">
        <v>0</v>
      </c>
      <c r="Q3033" s="678"/>
      <c r="R3033" s="662">
        <v>1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32</v>
      </c>
      <c r="B3034" s="662" t="s">
        <v>592</v>
      </c>
      <c r="C3034" s="662" t="s">
        <v>5111</v>
      </c>
      <c r="D3034" s="743" t="s">
        <v>7938</v>
      </c>
      <c r="E3034" s="744" t="s">
        <v>5130</v>
      </c>
      <c r="F3034" s="662" t="s">
        <v>5106</v>
      </c>
      <c r="G3034" s="662" t="s">
        <v>5220</v>
      </c>
      <c r="H3034" s="662" t="s">
        <v>593</v>
      </c>
      <c r="I3034" s="662" t="s">
        <v>5222</v>
      </c>
      <c r="J3034" s="662" t="s">
        <v>1086</v>
      </c>
      <c r="K3034" s="662" t="s">
        <v>5223</v>
      </c>
      <c r="L3034" s="663">
        <v>0</v>
      </c>
      <c r="M3034" s="663">
        <v>0</v>
      </c>
      <c r="N3034" s="662">
        <v>1</v>
      </c>
      <c r="O3034" s="745">
        <v>0.5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32</v>
      </c>
      <c r="B3035" s="662" t="s">
        <v>592</v>
      </c>
      <c r="C3035" s="662" t="s">
        <v>5111</v>
      </c>
      <c r="D3035" s="743" t="s">
        <v>7938</v>
      </c>
      <c r="E3035" s="744" t="s">
        <v>5130</v>
      </c>
      <c r="F3035" s="662" t="s">
        <v>5106</v>
      </c>
      <c r="G3035" s="662" t="s">
        <v>5680</v>
      </c>
      <c r="H3035" s="662" t="s">
        <v>593</v>
      </c>
      <c r="I3035" s="662" t="s">
        <v>6888</v>
      </c>
      <c r="J3035" s="662" t="s">
        <v>6316</v>
      </c>
      <c r="K3035" s="662" t="s">
        <v>6889</v>
      </c>
      <c r="L3035" s="663">
        <v>0</v>
      </c>
      <c r="M3035" s="663">
        <v>0</v>
      </c>
      <c r="N3035" s="662">
        <v>1</v>
      </c>
      <c r="O3035" s="745">
        <v>1</v>
      </c>
      <c r="P3035" s="663">
        <v>0</v>
      </c>
      <c r="Q3035" s="678"/>
      <c r="R3035" s="662">
        <v>1</v>
      </c>
      <c r="S3035" s="678">
        <v>1</v>
      </c>
      <c r="T3035" s="745">
        <v>1</v>
      </c>
      <c r="U3035" s="701">
        <v>1</v>
      </c>
    </row>
    <row r="3036" spans="1:21" ht="14.4" customHeight="1" x14ac:dyDescent="0.3">
      <c r="A3036" s="661">
        <v>32</v>
      </c>
      <c r="B3036" s="662" t="s">
        <v>592</v>
      </c>
      <c r="C3036" s="662" t="s">
        <v>5111</v>
      </c>
      <c r="D3036" s="743" t="s">
        <v>7938</v>
      </c>
      <c r="E3036" s="744" t="s">
        <v>5130</v>
      </c>
      <c r="F3036" s="662" t="s">
        <v>5106</v>
      </c>
      <c r="G3036" s="662" t="s">
        <v>5680</v>
      </c>
      <c r="H3036" s="662" t="s">
        <v>593</v>
      </c>
      <c r="I3036" s="662" t="s">
        <v>6315</v>
      </c>
      <c r="J3036" s="662" t="s">
        <v>6316</v>
      </c>
      <c r="K3036" s="662" t="s">
        <v>6091</v>
      </c>
      <c r="L3036" s="663">
        <v>123.2</v>
      </c>
      <c r="M3036" s="663">
        <v>123.2</v>
      </c>
      <c r="N3036" s="662">
        <v>1</v>
      </c>
      <c r="O3036" s="745">
        <v>0.5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32</v>
      </c>
      <c r="B3037" s="662" t="s">
        <v>592</v>
      </c>
      <c r="C3037" s="662" t="s">
        <v>5111</v>
      </c>
      <c r="D3037" s="743" t="s">
        <v>7938</v>
      </c>
      <c r="E3037" s="744" t="s">
        <v>5130</v>
      </c>
      <c r="F3037" s="662" t="s">
        <v>5106</v>
      </c>
      <c r="G3037" s="662" t="s">
        <v>5680</v>
      </c>
      <c r="H3037" s="662" t="s">
        <v>593</v>
      </c>
      <c r="I3037" s="662" t="s">
        <v>6890</v>
      </c>
      <c r="J3037" s="662" t="s">
        <v>6316</v>
      </c>
      <c r="K3037" s="662" t="s">
        <v>6891</v>
      </c>
      <c r="L3037" s="663">
        <v>0</v>
      </c>
      <c r="M3037" s="663">
        <v>0</v>
      </c>
      <c r="N3037" s="662">
        <v>1</v>
      </c>
      <c r="O3037" s="745">
        <v>0.5</v>
      </c>
      <c r="P3037" s="663"/>
      <c r="Q3037" s="678"/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32</v>
      </c>
      <c r="B3038" s="662" t="s">
        <v>592</v>
      </c>
      <c r="C3038" s="662" t="s">
        <v>5111</v>
      </c>
      <c r="D3038" s="743" t="s">
        <v>7938</v>
      </c>
      <c r="E3038" s="744" t="s">
        <v>5130</v>
      </c>
      <c r="F3038" s="662" t="s">
        <v>5106</v>
      </c>
      <c r="G3038" s="662" t="s">
        <v>5680</v>
      </c>
      <c r="H3038" s="662" t="s">
        <v>593</v>
      </c>
      <c r="I3038" s="662" t="s">
        <v>6892</v>
      </c>
      <c r="J3038" s="662" t="s">
        <v>6316</v>
      </c>
      <c r="K3038" s="662" t="s">
        <v>6893</v>
      </c>
      <c r="L3038" s="663">
        <v>0</v>
      </c>
      <c r="M3038" s="663">
        <v>0</v>
      </c>
      <c r="N3038" s="662">
        <v>1</v>
      </c>
      <c r="O3038" s="745">
        <v>0.5</v>
      </c>
      <c r="P3038" s="663"/>
      <c r="Q3038" s="678"/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32</v>
      </c>
      <c r="B3039" s="662" t="s">
        <v>592</v>
      </c>
      <c r="C3039" s="662" t="s">
        <v>5111</v>
      </c>
      <c r="D3039" s="743" t="s">
        <v>7938</v>
      </c>
      <c r="E3039" s="744" t="s">
        <v>5130</v>
      </c>
      <c r="F3039" s="662" t="s">
        <v>5106</v>
      </c>
      <c r="G3039" s="662" t="s">
        <v>5503</v>
      </c>
      <c r="H3039" s="662" t="s">
        <v>593</v>
      </c>
      <c r="I3039" s="662" t="s">
        <v>1688</v>
      </c>
      <c r="J3039" s="662" t="s">
        <v>5505</v>
      </c>
      <c r="K3039" s="662" t="s">
        <v>6894</v>
      </c>
      <c r="L3039" s="663">
        <v>0</v>
      </c>
      <c r="M3039" s="663">
        <v>0</v>
      </c>
      <c r="N3039" s="662">
        <v>1</v>
      </c>
      <c r="O3039" s="745">
        <v>0.5</v>
      </c>
      <c r="P3039" s="663">
        <v>0</v>
      </c>
      <c r="Q3039" s="678"/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32</v>
      </c>
      <c r="B3040" s="662" t="s">
        <v>592</v>
      </c>
      <c r="C3040" s="662" t="s">
        <v>5111</v>
      </c>
      <c r="D3040" s="743" t="s">
        <v>7938</v>
      </c>
      <c r="E3040" s="744" t="s">
        <v>5130</v>
      </c>
      <c r="F3040" s="662" t="s">
        <v>5106</v>
      </c>
      <c r="G3040" s="662" t="s">
        <v>6092</v>
      </c>
      <c r="H3040" s="662" t="s">
        <v>593</v>
      </c>
      <c r="I3040" s="662" t="s">
        <v>6895</v>
      </c>
      <c r="J3040" s="662" t="s">
        <v>6896</v>
      </c>
      <c r="K3040" s="662" t="s">
        <v>2520</v>
      </c>
      <c r="L3040" s="663">
        <v>33.619999999999997</v>
      </c>
      <c r="M3040" s="663">
        <v>100.85999999999999</v>
      </c>
      <c r="N3040" s="662">
        <v>3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32</v>
      </c>
      <c r="B3041" s="662" t="s">
        <v>592</v>
      </c>
      <c r="C3041" s="662" t="s">
        <v>5111</v>
      </c>
      <c r="D3041" s="743" t="s">
        <v>7938</v>
      </c>
      <c r="E3041" s="744" t="s">
        <v>5130</v>
      </c>
      <c r="F3041" s="662" t="s">
        <v>5106</v>
      </c>
      <c r="G3041" s="662" t="s">
        <v>5818</v>
      </c>
      <c r="H3041" s="662" t="s">
        <v>2438</v>
      </c>
      <c r="I3041" s="662" t="s">
        <v>4232</v>
      </c>
      <c r="J3041" s="662" t="s">
        <v>4233</v>
      </c>
      <c r="K3041" s="662" t="s">
        <v>5038</v>
      </c>
      <c r="L3041" s="663">
        <v>416.52</v>
      </c>
      <c r="M3041" s="663">
        <v>416.52</v>
      </c>
      <c r="N3041" s="662">
        <v>1</v>
      </c>
      <c r="O3041" s="745">
        <v>0.5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32</v>
      </c>
      <c r="B3042" s="662" t="s">
        <v>592</v>
      </c>
      <c r="C3042" s="662" t="s">
        <v>5111</v>
      </c>
      <c r="D3042" s="743" t="s">
        <v>7938</v>
      </c>
      <c r="E3042" s="744" t="s">
        <v>5130</v>
      </c>
      <c r="F3042" s="662" t="s">
        <v>5106</v>
      </c>
      <c r="G3042" s="662" t="s">
        <v>5818</v>
      </c>
      <c r="H3042" s="662" t="s">
        <v>2438</v>
      </c>
      <c r="I3042" s="662" t="s">
        <v>6897</v>
      </c>
      <c r="J3042" s="662" t="s">
        <v>4233</v>
      </c>
      <c r="K3042" s="662" t="s">
        <v>5038</v>
      </c>
      <c r="L3042" s="663">
        <v>416.52</v>
      </c>
      <c r="M3042" s="663">
        <v>416.52</v>
      </c>
      <c r="N3042" s="662">
        <v>1</v>
      </c>
      <c r="O3042" s="745">
        <v>0.5</v>
      </c>
      <c r="P3042" s="663">
        <v>416.52</v>
      </c>
      <c r="Q3042" s="678">
        <v>1</v>
      </c>
      <c r="R3042" s="662">
        <v>1</v>
      </c>
      <c r="S3042" s="678">
        <v>1</v>
      </c>
      <c r="T3042" s="745">
        <v>0.5</v>
      </c>
      <c r="U3042" s="701">
        <v>1</v>
      </c>
    </row>
    <row r="3043" spans="1:21" ht="14.4" customHeight="1" x14ac:dyDescent="0.3">
      <c r="A3043" s="661">
        <v>32</v>
      </c>
      <c r="B3043" s="662" t="s">
        <v>592</v>
      </c>
      <c r="C3043" s="662" t="s">
        <v>5111</v>
      </c>
      <c r="D3043" s="743" t="s">
        <v>7938</v>
      </c>
      <c r="E3043" s="744" t="s">
        <v>5130</v>
      </c>
      <c r="F3043" s="662" t="s">
        <v>5106</v>
      </c>
      <c r="G3043" s="662" t="s">
        <v>6100</v>
      </c>
      <c r="H3043" s="662" t="s">
        <v>593</v>
      </c>
      <c r="I3043" s="662" t="s">
        <v>955</v>
      </c>
      <c r="J3043" s="662" t="s">
        <v>956</v>
      </c>
      <c r="K3043" s="662" t="s">
        <v>746</v>
      </c>
      <c r="L3043" s="663">
        <v>80.599999999999994</v>
      </c>
      <c r="M3043" s="663">
        <v>80.599999999999994</v>
      </c>
      <c r="N3043" s="662">
        <v>1</v>
      </c>
      <c r="O3043" s="745"/>
      <c r="P3043" s="663"/>
      <c r="Q3043" s="678">
        <v>0</v>
      </c>
      <c r="R3043" s="662"/>
      <c r="S3043" s="678">
        <v>0</v>
      </c>
      <c r="T3043" s="745"/>
      <c r="U3043" s="701"/>
    </row>
    <row r="3044" spans="1:21" ht="14.4" customHeight="1" x14ac:dyDescent="0.3">
      <c r="A3044" s="661">
        <v>32</v>
      </c>
      <c r="B3044" s="662" t="s">
        <v>592</v>
      </c>
      <c r="C3044" s="662" t="s">
        <v>5111</v>
      </c>
      <c r="D3044" s="743" t="s">
        <v>7938</v>
      </c>
      <c r="E3044" s="744" t="s">
        <v>5130</v>
      </c>
      <c r="F3044" s="662" t="s">
        <v>5106</v>
      </c>
      <c r="G3044" s="662" t="s">
        <v>6100</v>
      </c>
      <c r="H3044" s="662" t="s">
        <v>593</v>
      </c>
      <c r="I3044" s="662" t="s">
        <v>955</v>
      </c>
      <c r="J3044" s="662" t="s">
        <v>956</v>
      </c>
      <c r="K3044" s="662" t="s">
        <v>746</v>
      </c>
      <c r="L3044" s="663">
        <v>84.99</v>
      </c>
      <c r="M3044" s="663">
        <v>84.99</v>
      </c>
      <c r="N3044" s="662">
        <v>1</v>
      </c>
      <c r="O3044" s="745">
        <v>1</v>
      </c>
      <c r="P3044" s="663">
        <v>84.99</v>
      </c>
      <c r="Q3044" s="678">
        <v>1</v>
      </c>
      <c r="R3044" s="662">
        <v>1</v>
      </c>
      <c r="S3044" s="678">
        <v>1</v>
      </c>
      <c r="T3044" s="745">
        <v>1</v>
      </c>
      <c r="U3044" s="701">
        <v>1</v>
      </c>
    </row>
    <row r="3045" spans="1:21" ht="14.4" customHeight="1" x14ac:dyDescent="0.3">
      <c r="A3045" s="661">
        <v>32</v>
      </c>
      <c r="B3045" s="662" t="s">
        <v>592</v>
      </c>
      <c r="C3045" s="662" t="s">
        <v>5111</v>
      </c>
      <c r="D3045" s="743" t="s">
        <v>7938</v>
      </c>
      <c r="E3045" s="744" t="s">
        <v>5130</v>
      </c>
      <c r="F3045" s="662" t="s">
        <v>5106</v>
      </c>
      <c r="G3045" s="662" t="s">
        <v>6454</v>
      </c>
      <c r="H3045" s="662" t="s">
        <v>593</v>
      </c>
      <c r="I3045" s="662" t="s">
        <v>6898</v>
      </c>
      <c r="J3045" s="662" t="s">
        <v>6899</v>
      </c>
      <c r="K3045" s="662" t="s">
        <v>6900</v>
      </c>
      <c r="L3045" s="663">
        <v>1454.23</v>
      </c>
      <c r="M3045" s="663">
        <v>8725.380000000001</v>
      </c>
      <c r="N3045" s="662">
        <v>6</v>
      </c>
      <c r="O3045" s="745">
        <v>2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32</v>
      </c>
      <c r="B3046" s="662" t="s">
        <v>592</v>
      </c>
      <c r="C3046" s="662" t="s">
        <v>5111</v>
      </c>
      <c r="D3046" s="743" t="s">
        <v>7938</v>
      </c>
      <c r="E3046" s="744" t="s">
        <v>5130</v>
      </c>
      <c r="F3046" s="662" t="s">
        <v>5106</v>
      </c>
      <c r="G3046" s="662" t="s">
        <v>5160</v>
      </c>
      <c r="H3046" s="662" t="s">
        <v>593</v>
      </c>
      <c r="I3046" s="662" t="s">
        <v>3159</v>
      </c>
      <c r="J3046" s="662" t="s">
        <v>3160</v>
      </c>
      <c r="K3046" s="662" t="s">
        <v>4933</v>
      </c>
      <c r="L3046" s="663">
        <v>2991.23</v>
      </c>
      <c r="M3046" s="663">
        <v>95719.360000000001</v>
      </c>
      <c r="N3046" s="662">
        <v>32</v>
      </c>
      <c r="O3046" s="745">
        <v>14</v>
      </c>
      <c r="P3046" s="663">
        <v>89736.9</v>
      </c>
      <c r="Q3046" s="678">
        <v>0.93749999999999989</v>
      </c>
      <c r="R3046" s="662">
        <v>30</v>
      </c>
      <c r="S3046" s="678">
        <v>0.9375</v>
      </c>
      <c r="T3046" s="745">
        <v>13</v>
      </c>
      <c r="U3046" s="701">
        <v>0.9285714285714286</v>
      </c>
    </row>
    <row r="3047" spans="1:21" ht="14.4" customHeight="1" x14ac:dyDescent="0.3">
      <c r="A3047" s="661">
        <v>32</v>
      </c>
      <c r="B3047" s="662" t="s">
        <v>592</v>
      </c>
      <c r="C3047" s="662" t="s">
        <v>5111</v>
      </c>
      <c r="D3047" s="743" t="s">
        <v>7938</v>
      </c>
      <c r="E3047" s="744" t="s">
        <v>5130</v>
      </c>
      <c r="F3047" s="662" t="s">
        <v>5106</v>
      </c>
      <c r="G3047" s="662" t="s">
        <v>5160</v>
      </c>
      <c r="H3047" s="662" t="s">
        <v>593</v>
      </c>
      <c r="I3047" s="662" t="s">
        <v>5161</v>
      </c>
      <c r="J3047" s="662" t="s">
        <v>3160</v>
      </c>
      <c r="K3047" s="662" t="s">
        <v>5162</v>
      </c>
      <c r="L3047" s="663">
        <v>748.21</v>
      </c>
      <c r="M3047" s="663">
        <v>13467.780000000002</v>
      </c>
      <c r="N3047" s="662">
        <v>18</v>
      </c>
      <c r="O3047" s="745">
        <v>7</v>
      </c>
      <c r="P3047" s="663">
        <v>10474.940000000002</v>
      </c>
      <c r="Q3047" s="678">
        <v>0.77777777777777779</v>
      </c>
      <c r="R3047" s="662">
        <v>14</v>
      </c>
      <c r="S3047" s="678">
        <v>0.77777777777777779</v>
      </c>
      <c r="T3047" s="745">
        <v>5.5</v>
      </c>
      <c r="U3047" s="701">
        <v>0.7857142857142857</v>
      </c>
    </row>
    <row r="3048" spans="1:21" ht="14.4" customHeight="1" x14ac:dyDescent="0.3">
      <c r="A3048" s="661">
        <v>32</v>
      </c>
      <c r="B3048" s="662" t="s">
        <v>592</v>
      </c>
      <c r="C3048" s="662" t="s">
        <v>5111</v>
      </c>
      <c r="D3048" s="743" t="s">
        <v>7938</v>
      </c>
      <c r="E3048" s="744" t="s">
        <v>5130</v>
      </c>
      <c r="F3048" s="662" t="s">
        <v>5106</v>
      </c>
      <c r="G3048" s="662" t="s">
        <v>5420</v>
      </c>
      <c r="H3048" s="662" t="s">
        <v>593</v>
      </c>
      <c r="I3048" s="662" t="s">
        <v>6901</v>
      </c>
      <c r="J3048" s="662" t="s">
        <v>6902</v>
      </c>
      <c r="K3048" s="662" t="s">
        <v>6811</v>
      </c>
      <c r="L3048" s="663">
        <v>45.05</v>
      </c>
      <c r="M3048" s="663">
        <v>90.1</v>
      </c>
      <c r="N3048" s="662">
        <v>2</v>
      </c>
      <c r="O3048" s="745">
        <v>0.5</v>
      </c>
      <c r="P3048" s="663">
        <v>90.1</v>
      </c>
      <c r="Q3048" s="678">
        <v>1</v>
      </c>
      <c r="R3048" s="662">
        <v>2</v>
      </c>
      <c r="S3048" s="678">
        <v>1</v>
      </c>
      <c r="T3048" s="745">
        <v>0.5</v>
      </c>
      <c r="U3048" s="701">
        <v>1</v>
      </c>
    </row>
    <row r="3049" spans="1:21" ht="14.4" customHeight="1" x14ac:dyDescent="0.3">
      <c r="A3049" s="661">
        <v>32</v>
      </c>
      <c r="B3049" s="662" t="s">
        <v>592</v>
      </c>
      <c r="C3049" s="662" t="s">
        <v>5111</v>
      </c>
      <c r="D3049" s="743" t="s">
        <v>7938</v>
      </c>
      <c r="E3049" s="744" t="s">
        <v>5130</v>
      </c>
      <c r="F3049" s="662" t="s">
        <v>5106</v>
      </c>
      <c r="G3049" s="662" t="s">
        <v>5420</v>
      </c>
      <c r="H3049" s="662" t="s">
        <v>593</v>
      </c>
      <c r="I3049" s="662" t="s">
        <v>6903</v>
      </c>
      <c r="J3049" s="662" t="s">
        <v>6902</v>
      </c>
      <c r="K3049" s="662" t="s">
        <v>6811</v>
      </c>
      <c r="L3049" s="663">
        <v>45.05</v>
      </c>
      <c r="M3049" s="663">
        <v>270.29999999999995</v>
      </c>
      <c r="N3049" s="662">
        <v>6</v>
      </c>
      <c r="O3049" s="745">
        <v>2</v>
      </c>
      <c r="P3049" s="663">
        <v>180.2</v>
      </c>
      <c r="Q3049" s="678">
        <v>0.66666666666666674</v>
      </c>
      <c r="R3049" s="662">
        <v>4</v>
      </c>
      <c r="S3049" s="678">
        <v>0.66666666666666663</v>
      </c>
      <c r="T3049" s="745">
        <v>1</v>
      </c>
      <c r="U3049" s="701">
        <v>0.5</v>
      </c>
    </row>
    <row r="3050" spans="1:21" ht="14.4" customHeight="1" x14ac:dyDescent="0.3">
      <c r="A3050" s="661">
        <v>32</v>
      </c>
      <c r="B3050" s="662" t="s">
        <v>592</v>
      </c>
      <c r="C3050" s="662" t="s">
        <v>5111</v>
      </c>
      <c r="D3050" s="743" t="s">
        <v>7938</v>
      </c>
      <c r="E3050" s="744" t="s">
        <v>5130</v>
      </c>
      <c r="F3050" s="662" t="s">
        <v>5106</v>
      </c>
      <c r="G3050" s="662" t="s">
        <v>5231</v>
      </c>
      <c r="H3050" s="662" t="s">
        <v>593</v>
      </c>
      <c r="I3050" s="662" t="s">
        <v>5235</v>
      </c>
      <c r="J3050" s="662" t="s">
        <v>5236</v>
      </c>
      <c r="K3050" s="662" t="s">
        <v>5237</v>
      </c>
      <c r="L3050" s="663">
        <v>0</v>
      </c>
      <c r="M3050" s="663">
        <v>0</v>
      </c>
      <c r="N3050" s="662">
        <v>1</v>
      </c>
      <c r="O3050" s="745">
        <v>0.5</v>
      </c>
      <c r="P3050" s="663">
        <v>0</v>
      </c>
      <c r="Q3050" s="678"/>
      <c r="R3050" s="662">
        <v>1</v>
      </c>
      <c r="S3050" s="678">
        <v>1</v>
      </c>
      <c r="T3050" s="745">
        <v>0.5</v>
      </c>
      <c r="U3050" s="701">
        <v>1</v>
      </c>
    </row>
    <row r="3051" spans="1:21" ht="14.4" customHeight="1" x14ac:dyDescent="0.3">
      <c r="A3051" s="661">
        <v>32</v>
      </c>
      <c r="B3051" s="662" t="s">
        <v>592</v>
      </c>
      <c r="C3051" s="662" t="s">
        <v>5111</v>
      </c>
      <c r="D3051" s="743" t="s">
        <v>7938</v>
      </c>
      <c r="E3051" s="744" t="s">
        <v>5130</v>
      </c>
      <c r="F3051" s="662" t="s">
        <v>5106</v>
      </c>
      <c r="G3051" s="662" t="s">
        <v>5231</v>
      </c>
      <c r="H3051" s="662" t="s">
        <v>593</v>
      </c>
      <c r="I3051" s="662" t="s">
        <v>1074</v>
      </c>
      <c r="J3051" s="662" t="s">
        <v>5236</v>
      </c>
      <c r="K3051" s="662" t="s">
        <v>5238</v>
      </c>
      <c r="L3051" s="663">
        <v>63.7</v>
      </c>
      <c r="M3051" s="663">
        <v>63.7</v>
      </c>
      <c r="N3051" s="662">
        <v>1</v>
      </c>
      <c r="O3051" s="745">
        <v>0.5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32</v>
      </c>
      <c r="B3052" s="662" t="s">
        <v>592</v>
      </c>
      <c r="C3052" s="662" t="s">
        <v>5111</v>
      </c>
      <c r="D3052" s="743" t="s">
        <v>7938</v>
      </c>
      <c r="E3052" s="744" t="s">
        <v>5130</v>
      </c>
      <c r="F3052" s="662" t="s">
        <v>5106</v>
      </c>
      <c r="G3052" s="662" t="s">
        <v>6104</v>
      </c>
      <c r="H3052" s="662" t="s">
        <v>593</v>
      </c>
      <c r="I3052" s="662" t="s">
        <v>6904</v>
      </c>
      <c r="J3052" s="662" t="s">
        <v>6106</v>
      </c>
      <c r="K3052" s="662" t="s">
        <v>6905</v>
      </c>
      <c r="L3052" s="663">
        <v>0</v>
      </c>
      <c r="M3052" s="663">
        <v>0</v>
      </c>
      <c r="N3052" s="662">
        <v>1</v>
      </c>
      <c r="O3052" s="745">
        <v>1</v>
      </c>
      <c r="P3052" s="663">
        <v>0</v>
      </c>
      <c r="Q3052" s="678"/>
      <c r="R3052" s="662">
        <v>1</v>
      </c>
      <c r="S3052" s="678">
        <v>1</v>
      </c>
      <c r="T3052" s="745">
        <v>1</v>
      </c>
      <c r="U3052" s="701">
        <v>1</v>
      </c>
    </row>
    <row r="3053" spans="1:21" ht="14.4" customHeight="1" x14ac:dyDescent="0.3">
      <c r="A3053" s="661">
        <v>32</v>
      </c>
      <c r="B3053" s="662" t="s">
        <v>592</v>
      </c>
      <c r="C3053" s="662" t="s">
        <v>5111</v>
      </c>
      <c r="D3053" s="743" t="s">
        <v>7938</v>
      </c>
      <c r="E3053" s="744" t="s">
        <v>5130</v>
      </c>
      <c r="F3053" s="662" t="s">
        <v>5106</v>
      </c>
      <c r="G3053" s="662" t="s">
        <v>6771</v>
      </c>
      <c r="H3053" s="662" t="s">
        <v>2438</v>
      </c>
      <c r="I3053" s="662" t="s">
        <v>2741</v>
      </c>
      <c r="J3053" s="662" t="s">
        <v>2742</v>
      </c>
      <c r="K3053" s="662" t="s">
        <v>4803</v>
      </c>
      <c r="L3053" s="663">
        <v>635.35</v>
      </c>
      <c r="M3053" s="663">
        <v>635.35</v>
      </c>
      <c r="N3053" s="662">
        <v>1</v>
      </c>
      <c r="O3053" s="745">
        <v>0.5</v>
      </c>
      <c r="P3053" s="663">
        <v>635.35</v>
      </c>
      <c r="Q3053" s="678">
        <v>1</v>
      </c>
      <c r="R3053" s="662">
        <v>1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32</v>
      </c>
      <c r="B3054" s="662" t="s">
        <v>592</v>
      </c>
      <c r="C3054" s="662" t="s">
        <v>5111</v>
      </c>
      <c r="D3054" s="743" t="s">
        <v>7938</v>
      </c>
      <c r="E3054" s="744" t="s">
        <v>5130</v>
      </c>
      <c r="F3054" s="662" t="s">
        <v>5106</v>
      </c>
      <c r="G3054" s="662" t="s">
        <v>5239</v>
      </c>
      <c r="H3054" s="662" t="s">
        <v>593</v>
      </c>
      <c r="I3054" s="662" t="s">
        <v>963</v>
      </c>
      <c r="J3054" s="662" t="s">
        <v>964</v>
      </c>
      <c r="K3054" s="662" t="s">
        <v>5240</v>
      </c>
      <c r="L3054" s="663">
        <v>156.77000000000001</v>
      </c>
      <c r="M3054" s="663">
        <v>8308.8100000000013</v>
      </c>
      <c r="N3054" s="662">
        <v>53</v>
      </c>
      <c r="O3054" s="745">
        <v>14.5</v>
      </c>
      <c r="P3054" s="663">
        <v>3919.25</v>
      </c>
      <c r="Q3054" s="678">
        <v>0.47169811320754712</v>
      </c>
      <c r="R3054" s="662">
        <v>25</v>
      </c>
      <c r="S3054" s="678">
        <v>0.47169811320754718</v>
      </c>
      <c r="T3054" s="745">
        <v>6.5</v>
      </c>
      <c r="U3054" s="701">
        <v>0.44827586206896552</v>
      </c>
    </row>
    <row r="3055" spans="1:21" ht="14.4" customHeight="1" x14ac:dyDescent="0.3">
      <c r="A3055" s="661">
        <v>32</v>
      </c>
      <c r="B3055" s="662" t="s">
        <v>592</v>
      </c>
      <c r="C3055" s="662" t="s">
        <v>5111</v>
      </c>
      <c r="D3055" s="743" t="s">
        <v>7938</v>
      </c>
      <c r="E3055" s="744" t="s">
        <v>5130</v>
      </c>
      <c r="F3055" s="662" t="s">
        <v>5106</v>
      </c>
      <c r="G3055" s="662" t="s">
        <v>5239</v>
      </c>
      <c r="H3055" s="662" t="s">
        <v>593</v>
      </c>
      <c r="I3055" s="662" t="s">
        <v>963</v>
      </c>
      <c r="J3055" s="662" t="s">
        <v>964</v>
      </c>
      <c r="K3055" s="662" t="s">
        <v>5240</v>
      </c>
      <c r="L3055" s="663">
        <v>107.27</v>
      </c>
      <c r="M3055" s="663">
        <v>8474.33</v>
      </c>
      <c r="N3055" s="662">
        <v>79</v>
      </c>
      <c r="O3055" s="745">
        <v>17.5</v>
      </c>
      <c r="P3055" s="663">
        <v>4719.88</v>
      </c>
      <c r="Q3055" s="678">
        <v>0.55696202531645567</v>
      </c>
      <c r="R3055" s="662">
        <v>44</v>
      </c>
      <c r="S3055" s="678">
        <v>0.55696202531645567</v>
      </c>
      <c r="T3055" s="745">
        <v>9.5</v>
      </c>
      <c r="U3055" s="701">
        <v>0.54285714285714282</v>
      </c>
    </row>
    <row r="3056" spans="1:21" ht="14.4" customHeight="1" x14ac:dyDescent="0.3">
      <c r="A3056" s="661">
        <v>32</v>
      </c>
      <c r="B3056" s="662" t="s">
        <v>592</v>
      </c>
      <c r="C3056" s="662" t="s">
        <v>5111</v>
      </c>
      <c r="D3056" s="743" t="s">
        <v>7938</v>
      </c>
      <c r="E3056" s="744" t="s">
        <v>5130</v>
      </c>
      <c r="F3056" s="662" t="s">
        <v>5106</v>
      </c>
      <c r="G3056" s="662" t="s">
        <v>5239</v>
      </c>
      <c r="H3056" s="662" t="s">
        <v>593</v>
      </c>
      <c r="I3056" s="662" t="s">
        <v>5829</v>
      </c>
      <c r="J3056" s="662" t="s">
        <v>964</v>
      </c>
      <c r="K3056" s="662" t="s">
        <v>5240</v>
      </c>
      <c r="L3056" s="663">
        <v>107.27</v>
      </c>
      <c r="M3056" s="663">
        <v>321.81</v>
      </c>
      <c r="N3056" s="662">
        <v>3</v>
      </c>
      <c r="O3056" s="745">
        <v>1</v>
      </c>
      <c r="P3056" s="663">
        <v>321.81</v>
      </c>
      <c r="Q3056" s="678">
        <v>1</v>
      </c>
      <c r="R3056" s="662">
        <v>3</v>
      </c>
      <c r="S3056" s="678">
        <v>1</v>
      </c>
      <c r="T3056" s="745">
        <v>1</v>
      </c>
      <c r="U3056" s="701">
        <v>1</v>
      </c>
    </row>
    <row r="3057" spans="1:21" ht="14.4" customHeight="1" x14ac:dyDescent="0.3">
      <c r="A3057" s="661">
        <v>32</v>
      </c>
      <c r="B3057" s="662" t="s">
        <v>592</v>
      </c>
      <c r="C3057" s="662" t="s">
        <v>5111</v>
      </c>
      <c r="D3057" s="743" t="s">
        <v>7938</v>
      </c>
      <c r="E3057" s="744" t="s">
        <v>5130</v>
      </c>
      <c r="F3057" s="662" t="s">
        <v>5106</v>
      </c>
      <c r="G3057" s="662" t="s">
        <v>6110</v>
      </c>
      <c r="H3057" s="662" t="s">
        <v>593</v>
      </c>
      <c r="I3057" s="662" t="s">
        <v>6772</v>
      </c>
      <c r="J3057" s="662" t="s">
        <v>6773</v>
      </c>
      <c r="K3057" s="662" t="s">
        <v>999</v>
      </c>
      <c r="L3057" s="663">
        <v>32.270000000000003</v>
      </c>
      <c r="M3057" s="663">
        <v>32.270000000000003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32</v>
      </c>
      <c r="B3058" s="662" t="s">
        <v>592</v>
      </c>
      <c r="C3058" s="662" t="s">
        <v>5111</v>
      </c>
      <c r="D3058" s="743" t="s">
        <v>7938</v>
      </c>
      <c r="E3058" s="744" t="s">
        <v>5130</v>
      </c>
      <c r="F3058" s="662" t="s">
        <v>5106</v>
      </c>
      <c r="G3058" s="662" t="s">
        <v>6110</v>
      </c>
      <c r="H3058" s="662" t="s">
        <v>593</v>
      </c>
      <c r="I3058" s="662" t="s">
        <v>1048</v>
      </c>
      <c r="J3058" s="662" t="s">
        <v>1049</v>
      </c>
      <c r="K3058" s="662" t="s">
        <v>999</v>
      </c>
      <c r="L3058" s="663">
        <v>32.270000000000003</v>
      </c>
      <c r="M3058" s="663">
        <v>129.08000000000001</v>
      </c>
      <c r="N3058" s="662">
        <v>4</v>
      </c>
      <c r="O3058" s="745">
        <v>1.5</v>
      </c>
      <c r="P3058" s="663">
        <v>64.540000000000006</v>
      </c>
      <c r="Q3058" s="678">
        <v>0.5</v>
      </c>
      <c r="R3058" s="662">
        <v>2</v>
      </c>
      <c r="S3058" s="678">
        <v>0.5</v>
      </c>
      <c r="T3058" s="745">
        <v>0.5</v>
      </c>
      <c r="U3058" s="701">
        <v>0.33333333333333331</v>
      </c>
    </row>
    <row r="3059" spans="1:21" ht="14.4" customHeight="1" x14ac:dyDescent="0.3">
      <c r="A3059" s="661">
        <v>32</v>
      </c>
      <c r="B3059" s="662" t="s">
        <v>592</v>
      </c>
      <c r="C3059" s="662" t="s">
        <v>5111</v>
      </c>
      <c r="D3059" s="743" t="s">
        <v>7938</v>
      </c>
      <c r="E3059" s="744" t="s">
        <v>5130</v>
      </c>
      <c r="F3059" s="662" t="s">
        <v>5106</v>
      </c>
      <c r="G3059" s="662" t="s">
        <v>6110</v>
      </c>
      <c r="H3059" s="662" t="s">
        <v>593</v>
      </c>
      <c r="I3059" s="662" t="s">
        <v>1048</v>
      </c>
      <c r="J3059" s="662" t="s">
        <v>1049</v>
      </c>
      <c r="K3059" s="662" t="s">
        <v>999</v>
      </c>
      <c r="L3059" s="663">
        <v>50.64</v>
      </c>
      <c r="M3059" s="663">
        <v>101.28</v>
      </c>
      <c r="N3059" s="662">
        <v>2</v>
      </c>
      <c r="O3059" s="745">
        <v>0.5</v>
      </c>
      <c r="P3059" s="663">
        <v>101.28</v>
      </c>
      <c r="Q3059" s="678">
        <v>1</v>
      </c>
      <c r="R3059" s="662">
        <v>2</v>
      </c>
      <c r="S3059" s="678">
        <v>1</v>
      </c>
      <c r="T3059" s="745">
        <v>0.5</v>
      </c>
      <c r="U3059" s="701">
        <v>1</v>
      </c>
    </row>
    <row r="3060" spans="1:21" ht="14.4" customHeight="1" x14ac:dyDescent="0.3">
      <c r="A3060" s="661">
        <v>32</v>
      </c>
      <c r="B3060" s="662" t="s">
        <v>592</v>
      </c>
      <c r="C3060" s="662" t="s">
        <v>5111</v>
      </c>
      <c r="D3060" s="743" t="s">
        <v>7938</v>
      </c>
      <c r="E3060" s="744" t="s">
        <v>5130</v>
      </c>
      <c r="F3060" s="662" t="s">
        <v>5106</v>
      </c>
      <c r="G3060" s="662" t="s">
        <v>5426</v>
      </c>
      <c r="H3060" s="662" t="s">
        <v>593</v>
      </c>
      <c r="I3060" s="662" t="s">
        <v>6112</v>
      </c>
      <c r="J3060" s="662" t="s">
        <v>2343</v>
      </c>
      <c r="K3060" s="662" t="s">
        <v>2344</v>
      </c>
      <c r="L3060" s="663">
        <v>1860.93</v>
      </c>
      <c r="M3060" s="663">
        <v>3721.86</v>
      </c>
      <c r="N3060" s="662">
        <v>2</v>
      </c>
      <c r="O3060" s="745">
        <v>2</v>
      </c>
      <c r="P3060" s="663">
        <v>3721.86</v>
      </c>
      <c r="Q3060" s="678">
        <v>1</v>
      </c>
      <c r="R3060" s="662">
        <v>2</v>
      </c>
      <c r="S3060" s="678">
        <v>1</v>
      </c>
      <c r="T3060" s="745">
        <v>2</v>
      </c>
      <c r="U3060" s="701">
        <v>1</v>
      </c>
    </row>
    <row r="3061" spans="1:21" ht="14.4" customHeight="1" x14ac:dyDescent="0.3">
      <c r="A3061" s="661">
        <v>32</v>
      </c>
      <c r="B3061" s="662" t="s">
        <v>592</v>
      </c>
      <c r="C3061" s="662" t="s">
        <v>5111</v>
      </c>
      <c r="D3061" s="743" t="s">
        <v>7938</v>
      </c>
      <c r="E3061" s="744" t="s">
        <v>5130</v>
      </c>
      <c r="F3061" s="662" t="s">
        <v>5106</v>
      </c>
      <c r="G3061" s="662" t="s">
        <v>5426</v>
      </c>
      <c r="H3061" s="662" t="s">
        <v>593</v>
      </c>
      <c r="I3061" s="662" t="s">
        <v>5427</v>
      </c>
      <c r="J3061" s="662" t="s">
        <v>2343</v>
      </c>
      <c r="K3061" s="662" t="s">
        <v>2344</v>
      </c>
      <c r="L3061" s="663">
        <v>1860.93</v>
      </c>
      <c r="M3061" s="663">
        <v>5582.79</v>
      </c>
      <c r="N3061" s="662">
        <v>3</v>
      </c>
      <c r="O3061" s="745">
        <v>2</v>
      </c>
      <c r="P3061" s="663">
        <v>5582.79</v>
      </c>
      <c r="Q3061" s="678">
        <v>1</v>
      </c>
      <c r="R3061" s="662">
        <v>3</v>
      </c>
      <c r="S3061" s="678">
        <v>1</v>
      </c>
      <c r="T3061" s="745">
        <v>2</v>
      </c>
      <c r="U3061" s="701">
        <v>1</v>
      </c>
    </row>
    <row r="3062" spans="1:21" ht="14.4" customHeight="1" x14ac:dyDescent="0.3">
      <c r="A3062" s="661">
        <v>32</v>
      </c>
      <c r="B3062" s="662" t="s">
        <v>592</v>
      </c>
      <c r="C3062" s="662" t="s">
        <v>5111</v>
      </c>
      <c r="D3062" s="743" t="s">
        <v>7938</v>
      </c>
      <c r="E3062" s="744" t="s">
        <v>5130</v>
      </c>
      <c r="F3062" s="662" t="s">
        <v>5106</v>
      </c>
      <c r="G3062" s="662" t="s">
        <v>5166</v>
      </c>
      <c r="H3062" s="662" t="s">
        <v>593</v>
      </c>
      <c r="I3062" s="662" t="s">
        <v>1138</v>
      </c>
      <c r="J3062" s="662" t="s">
        <v>1139</v>
      </c>
      <c r="K3062" s="662" t="s">
        <v>1140</v>
      </c>
      <c r="L3062" s="663">
        <v>33</v>
      </c>
      <c r="M3062" s="663">
        <v>297</v>
      </c>
      <c r="N3062" s="662">
        <v>9</v>
      </c>
      <c r="O3062" s="745">
        <v>2.5</v>
      </c>
      <c r="P3062" s="663">
        <v>198</v>
      </c>
      <c r="Q3062" s="678">
        <v>0.66666666666666663</v>
      </c>
      <c r="R3062" s="662">
        <v>6</v>
      </c>
      <c r="S3062" s="678">
        <v>0.66666666666666663</v>
      </c>
      <c r="T3062" s="745">
        <v>1.5</v>
      </c>
      <c r="U3062" s="701">
        <v>0.6</v>
      </c>
    </row>
    <row r="3063" spans="1:21" ht="14.4" customHeight="1" x14ac:dyDescent="0.3">
      <c r="A3063" s="661">
        <v>32</v>
      </c>
      <c r="B3063" s="662" t="s">
        <v>592</v>
      </c>
      <c r="C3063" s="662" t="s">
        <v>5111</v>
      </c>
      <c r="D3063" s="743" t="s">
        <v>7938</v>
      </c>
      <c r="E3063" s="744" t="s">
        <v>5130</v>
      </c>
      <c r="F3063" s="662" t="s">
        <v>5106</v>
      </c>
      <c r="G3063" s="662" t="s">
        <v>5166</v>
      </c>
      <c r="H3063" s="662" t="s">
        <v>593</v>
      </c>
      <c r="I3063" s="662" t="s">
        <v>5353</v>
      </c>
      <c r="J3063" s="662" t="s">
        <v>1139</v>
      </c>
      <c r="K3063" s="662" t="s">
        <v>1140</v>
      </c>
      <c r="L3063" s="663">
        <v>33</v>
      </c>
      <c r="M3063" s="663">
        <v>99</v>
      </c>
      <c r="N3063" s="662">
        <v>3</v>
      </c>
      <c r="O3063" s="745">
        <v>1</v>
      </c>
      <c r="P3063" s="663">
        <v>99</v>
      </c>
      <c r="Q3063" s="678">
        <v>1</v>
      </c>
      <c r="R3063" s="662">
        <v>3</v>
      </c>
      <c r="S3063" s="678">
        <v>1</v>
      </c>
      <c r="T3063" s="745">
        <v>1</v>
      </c>
      <c r="U3063" s="701">
        <v>1</v>
      </c>
    </row>
    <row r="3064" spans="1:21" ht="14.4" customHeight="1" x14ac:dyDescent="0.3">
      <c r="A3064" s="661">
        <v>32</v>
      </c>
      <c r="B3064" s="662" t="s">
        <v>592</v>
      </c>
      <c r="C3064" s="662" t="s">
        <v>5111</v>
      </c>
      <c r="D3064" s="743" t="s">
        <v>7938</v>
      </c>
      <c r="E3064" s="744" t="s">
        <v>5130</v>
      </c>
      <c r="F3064" s="662" t="s">
        <v>5106</v>
      </c>
      <c r="G3064" s="662" t="s">
        <v>5535</v>
      </c>
      <c r="H3064" s="662" t="s">
        <v>593</v>
      </c>
      <c r="I3064" s="662" t="s">
        <v>1614</v>
      </c>
      <c r="J3064" s="662" t="s">
        <v>1615</v>
      </c>
      <c r="K3064" s="662" t="s">
        <v>5536</v>
      </c>
      <c r="L3064" s="663">
        <v>34.6</v>
      </c>
      <c r="M3064" s="663">
        <v>69.2</v>
      </c>
      <c r="N3064" s="662">
        <v>2</v>
      </c>
      <c r="O3064" s="745">
        <v>1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32</v>
      </c>
      <c r="B3065" s="662" t="s">
        <v>592</v>
      </c>
      <c r="C3065" s="662" t="s">
        <v>5111</v>
      </c>
      <c r="D3065" s="743" t="s">
        <v>7938</v>
      </c>
      <c r="E3065" s="744" t="s">
        <v>5130</v>
      </c>
      <c r="F3065" s="662" t="s">
        <v>5106</v>
      </c>
      <c r="G3065" s="662" t="s">
        <v>6906</v>
      </c>
      <c r="H3065" s="662" t="s">
        <v>593</v>
      </c>
      <c r="I3065" s="662" t="s">
        <v>6907</v>
      </c>
      <c r="J3065" s="662" t="s">
        <v>6908</v>
      </c>
      <c r="K3065" s="662" t="s">
        <v>6909</v>
      </c>
      <c r="L3065" s="663">
        <v>0</v>
      </c>
      <c r="M3065" s="663">
        <v>0</v>
      </c>
      <c r="N3065" s="662">
        <v>1</v>
      </c>
      <c r="O3065" s="745">
        <v>0.5</v>
      </c>
      <c r="P3065" s="663">
        <v>0</v>
      </c>
      <c r="Q3065" s="678"/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32</v>
      </c>
      <c r="B3066" s="662" t="s">
        <v>592</v>
      </c>
      <c r="C3066" s="662" t="s">
        <v>5111</v>
      </c>
      <c r="D3066" s="743" t="s">
        <v>7938</v>
      </c>
      <c r="E3066" s="744" t="s">
        <v>5130</v>
      </c>
      <c r="F3066" s="662" t="s">
        <v>5106</v>
      </c>
      <c r="G3066" s="662" t="s">
        <v>5392</v>
      </c>
      <c r="H3066" s="662" t="s">
        <v>593</v>
      </c>
      <c r="I3066" s="662" t="s">
        <v>6910</v>
      </c>
      <c r="J3066" s="662" t="s">
        <v>1364</v>
      </c>
      <c r="K3066" s="662" t="s">
        <v>6911</v>
      </c>
      <c r="L3066" s="663">
        <v>0</v>
      </c>
      <c r="M3066" s="663">
        <v>0</v>
      </c>
      <c r="N3066" s="662">
        <v>3</v>
      </c>
      <c r="O3066" s="745">
        <v>1.5</v>
      </c>
      <c r="P3066" s="663">
        <v>0</v>
      </c>
      <c r="Q3066" s="678"/>
      <c r="R3066" s="662">
        <v>3</v>
      </c>
      <c r="S3066" s="678">
        <v>1</v>
      </c>
      <c r="T3066" s="745">
        <v>1.5</v>
      </c>
      <c r="U3066" s="701">
        <v>1</v>
      </c>
    </row>
    <row r="3067" spans="1:21" ht="14.4" customHeight="1" x14ac:dyDescent="0.3">
      <c r="A3067" s="661">
        <v>32</v>
      </c>
      <c r="B3067" s="662" t="s">
        <v>592</v>
      </c>
      <c r="C3067" s="662" t="s">
        <v>5111</v>
      </c>
      <c r="D3067" s="743" t="s">
        <v>7938</v>
      </c>
      <c r="E3067" s="744" t="s">
        <v>5130</v>
      </c>
      <c r="F3067" s="662" t="s">
        <v>5106</v>
      </c>
      <c r="G3067" s="662" t="s">
        <v>5392</v>
      </c>
      <c r="H3067" s="662" t="s">
        <v>593</v>
      </c>
      <c r="I3067" s="662" t="s">
        <v>6912</v>
      </c>
      <c r="J3067" s="662" t="s">
        <v>1364</v>
      </c>
      <c r="K3067" s="662" t="s">
        <v>6913</v>
      </c>
      <c r="L3067" s="663">
        <v>152.84</v>
      </c>
      <c r="M3067" s="663">
        <v>152.84</v>
      </c>
      <c r="N3067" s="662">
        <v>1</v>
      </c>
      <c r="O3067" s="745">
        <v>0.5</v>
      </c>
      <c r="P3067" s="663">
        <v>152.84</v>
      </c>
      <c r="Q3067" s="678">
        <v>1</v>
      </c>
      <c r="R3067" s="662">
        <v>1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32</v>
      </c>
      <c r="B3068" s="662" t="s">
        <v>592</v>
      </c>
      <c r="C3068" s="662" t="s">
        <v>5111</v>
      </c>
      <c r="D3068" s="743" t="s">
        <v>7938</v>
      </c>
      <c r="E3068" s="744" t="s">
        <v>5130</v>
      </c>
      <c r="F3068" s="662" t="s">
        <v>5106</v>
      </c>
      <c r="G3068" s="662" t="s">
        <v>6514</v>
      </c>
      <c r="H3068" s="662" t="s">
        <v>593</v>
      </c>
      <c r="I3068" s="662" t="s">
        <v>1493</v>
      </c>
      <c r="J3068" s="662" t="s">
        <v>1494</v>
      </c>
      <c r="K3068" s="662" t="s">
        <v>6777</v>
      </c>
      <c r="L3068" s="663">
        <v>30.46</v>
      </c>
      <c r="M3068" s="663">
        <v>60.92</v>
      </c>
      <c r="N3068" s="662">
        <v>2</v>
      </c>
      <c r="O3068" s="745">
        <v>1</v>
      </c>
      <c r="P3068" s="663">
        <v>60.92</v>
      </c>
      <c r="Q3068" s="678">
        <v>1</v>
      </c>
      <c r="R3068" s="662">
        <v>2</v>
      </c>
      <c r="S3068" s="678">
        <v>1</v>
      </c>
      <c r="T3068" s="745">
        <v>1</v>
      </c>
      <c r="U3068" s="701">
        <v>1</v>
      </c>
    </row>
    <row r="3069" spans="1:21" ht="14.4" customHeight="1" x14ac:dyDescent="0.3">
      <c r="A3069" s="661">
        <v>32</v>
      </c>
      <c r="B3069" s="662" t="s">
        <v>592</v>
      </c>
      <c r="C3069" s="662" t="s">
        <v>5111</v>
      </c>
      <c r="D3069" s="743" t="s">
        <v>7938</v>
      </c>
      <c r="E3069" s="744" t="s">
        <v>5130</v>
      </c>
      <c r="F3069" s="662" t="s">
        <v>5106</v>
      </c>
      <c r="G3069" s="662" t="s">
        <v>6514</v>
      </c>
      <c r="H3069" s="662" t="s">
        <v>593</v>
      </c>
      <c r="I3069" s="662" t="s">
        <v>3634</v>
      </c>
      <c r="J3069" s="662" t="s">
        <v>3635</v>
      </c>
      <c r="K3069" s="662" t="s">
        <v>6914</v>
      </c>
      <c r="L3069" s="663">
        <v>60.9</v>
      </c>
      <c r="M3069" s="663">
        <v>121.8</v>
      </c>
      <c r="N3069" s="662">
        <v>2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32</v>
      </c>
      <c r="B3070" s="662" t="s">
        <v>592</v>
      </c>
      <c r="C3070" s="662" t="s">
        <v>5111</v>
      </c>
      <c r="D3070" s="743" t="s">
        <v>7938</v>
      </c>
      <c r="E3070" s="744" t="s">
        <v>5130</v>
      </c>
      <c r="F3070" s="662" t="s">
        <v>5106</v>
      </c>
      <c r="G3070" s="662" t="s">
        <v>5701</v>
      </c>
      <c r="H3070" s="662" t="s">
        <v>2438</v>
      </c>
      <c r="I3070" s="662" t="s">
        <v>2814</v>
      </c>
      <c r="J3070" s="662" t="s">
        <v>4948</v>
      </c>
      <c r="K3070" s="662" t="s">
        <v>4949</v>
      </c>
      <c r="L3070" s="663">
        <v>2179.9299999999998</v>
      </c>
      <c r="M3070" s="663">
        <v>52318.32</v>
      </c>
      <c r="N3070" s="662">
        <v>24</v>
      </c>
      <c r="O3070" s="745">
        <v>5.5</v>
      </c>
      <c r="P3070" s="663">
        <v>52318.32</v>
      </c>
      <c r="Q3070" s="678">
        <v>1</v>
      </c>
      <c r="R3070" s="662">
        <v>24</v>
      </c>
      <c r="S3070" s="678">
        <v>1</v>
      </c>
      <c r="T3070" s="745">
        <v>5.5</v>
      </c>
      <c r="U3070" s="701">
        <v>1</v>
      </c>
    </row>
    <row r="3071" spans="1:21" ht="14.4" customHeight="1" x14ac:dyDescent="0.3">
      <c r="A3071" s="661">
        <v>32</v>
      </c>
      <c r="B3071" s="662" t="s">
        <v>592</v>
      </c>
      <c r="C3071" s="662" t="s">
        <v>5111</v>
      </c>
      <c r="D3071" s="743" t="s">
        <v>7938</v>
      </c>
      <c r="E3071" s="744" t="s">
        <v>5130</v>
      </c>
      <c r="F3071" s="662" t="s">
        <v>5106</v>
      </c>
      <c r="G3071" s="662" t="s">
        <v>6915</v>
      </c>
      <c r="H3071" s="662" t="s">
        <v>593</v>
      </c>
      <c r="I3071" s="662" t="s">
        <v>6916</v>
      </c>
      <c r="J3071" s="662" t="s">
        <v>6917</v>
      </c>
      <c r="K3071" s="662" t="s">
        <v>6918</v>
      </c>
      <c r="L3071" s="663">
        <v>0</v>
      </c>
      <c r="M3071" s="663">
        <v>0</v>
      </c>
      <c r="N3071" s="662">
        <v>1</v>
      </c>
      <c r="O3071" s="745">
        <v>0.5</v>
      </c>
      <c r="P3071" s="663">
        <v>0</v>
      </c>
      <c r="Q3071" s="678"/>
      <c r="R3071" s="662">
        <v>1</v>
      </c>
      <c r="S3071" s="678">
        <v>1</v>
      </c>
      <c r="T3071" s="745">
        <v>0.5</v>
      </c>
      <c r="U3071" s="701">
        <v>1</v>
      </c>
    </row>
    <row r="3072" spans="1:21" ht="14.4" customHeight="1" x14ac:dyDescent="0.3">
      <c r="A3072" s="661">
        <v>32</v>
      </c>
      <c r="B3072" s="662" t="s">
        <v>592</v>
      </c>
      <c r="C3072" s="662" t="s">
        <v>5111</v>
      </c>
      <c r="D3072" s="743" t="s">
        <v>7938</v>
      </c>
      <c r="E3072" s="744" t="s">
        <v>5130</v>
      </c>
      <c r="F3072" s="662" t="s">
        <v>5106</v>
      </c>
      <c r="G3072" s="662" t="s">
        <v>6915</v>
      </c>
      <c r="H3072" s="662" t="s">
        <v>593</v>
      </c>
      <c r="I3072" s="662" t="s">
        <v>6919</v>
      </c>
      <c r="J3072" s="662" t="s">
        <v>6920</v>
      </c>
      <c r="K3072" s="662" t="s">
        <v>6921</v>
      </c>
      <c r="L3072" s="663">
        <v>848.35</v>
      </c>
      <c r="M3072" s="663">
        <v>848.35</v>
      </c>
      <c r="N3072" s="662">
        <v>1</v>
      </c>
      <c r="O3072" s="745">
        <v>0.5</v>
      </c>
      <c r="P3072" s="663">
        <v>848.35</v>
      </c>
      <c r="Q3072" s="678">
        <v>1</v>
      </c>
      <c r="R3072" s="662">
        <v>1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32</v>
      </c>
      <c r="B3073" s="662" t="s">
        <v>592</v>
      </c>
      <c r="C3073" s="662" t="s">
        <v>5111</v>
      </c>
      <c r="D3073" s="743" t="s">
        <v>7938</v>
      </c>
      <c r="E3073" s="744" t="s">
        <v>5130</v>
      </c>
      <c r="F3073" s="662" t="s">
        <v>5106</v>
      </c>
      <c r="G3073" s="662" t="s">
        <v>6915</v>
      </c>
      <c r="H3073" s="662" t="s">
        <v>593</v>
      </c>
      <c r="I3073" s="662" t="s">
        <v>6922</v>
      </c>
      <c r="J3073" s="662" t="s">
        <v>6917</v>
      </c>
      <c r="K3073" s="662" t="s">
        <v>5022</v>
      </c>
      <c r="L3073" s="663">
        <v>848.35</v>
      </c>
      <c r="M3073" s="663">
        <v>1696.7</v>
      </c>
      <c r="N3073" s="662">
        <v>2</v>
      </c>
      <c r="O3073" s="745">
        <v>1</v>
      </c>
      <c r="P3073" s="663">
        <v>1696.7</v>
      </c>
      <c r="Q3073" s="678">
        <v>1</v>
      </c>
      <c r="R3073" s="662">
        <v>2</v>
      </c>
      <c r="S3073" s="678">
        <v>1</v>
      </c>
      <c r="T3073" s="745">
        <v>1</v>
      </c>
      <c r="U3073" s="701">
        <v>1</v>
      </c>
    </row>
    <row r="3074" spans="1:21" ht="14.4" customHeight="1" x14ac:dyDescent="0.3">
      <c r="A3074" s="661">
        <v>32</v>
      </c>
      <c r="B3074" s="662" t="s">
        <v>592</v>
      </c>
      <c r="C3074" s="662" t="s">
        <v>5111</v>
      </c>
      <c r="D3074" s="743" t="s">
        <v>7938</v>
      </c>
      <c r="E3074" s="744" t="s">
        <v>5130</v>
      </c>
      <c r="F3074" s="662" t="s">
        <v>5106</v>
      </c>
      <c r="G3074" s="662" t="s">
        <v>5249</v>
      </c>
      <c r="H3074" s="662" t="s">
        <v>593</v>
      </c>
      <c r="I3074" s="662" t="s">
        <v>5250</v>
      </c>
      <c r="J3074" s="662" t="s">
        <v>5251</v>
      </c>
      <c r="K3074" s="662"/>
      <c r="L3074" s="663">
        <v>0</v>
      </c>
      <c r="M3074" s="663">
        <v>0</v>
      </c>
      <c r="N3074" s="662">
        <v>3</v>
      </c>
      <c r="O3074" s="745">
        <v>3</v>
      </c>
      <c r="P3074" s="663">
        <v>0</v>
      </c>
      <c r="Q3074" s="678"/>
      <c r="R3074" s="662">
        <v>3</v>
      </c>
      <c r="S3074" s="678">
        <v>1</v>
      </c>
      <c r="T3074" s="745">
        <v>3</v>
      </c>
      <c r="U3074" s="701">
        <v>1</v>
      </c>
    </row>
    <row r="3075" spans="1:21" ht="14.4" customHeight="1" x14ac:dyDescent="0.3">
      <c r="A3075" s="661">
        <v>32</v>
      </c>
      <c r="B3075" s="662" t="s">
        <v>592</v>
      </c>
      <c r="C3075" s="662" t="s">
        <v>5111</v>
      </c>
      <c r="D3075" s="743" t="s">
        <v>7938</v>
      </c>
      <c r="E3075" s="744" t="s">
        <v>5130</v>
      </c>
      <c r="F3075" s="662" t="s">
        <v>5106</v>
      </c>
      <c r="G3075" s="662" t="s">
        <v>5249</v>
      </c>
      <c r="H3075" s="662" t="s">
        <v>593</v>
      </c>
      <c r="I3075" s="662" t="s">
        <v>6923</v>
      </c>
      <c r="J3075" s="662" t="s">
        <v>5251</v>
      </c>
      <c r="K3075" s="662"/>
      <c r="L3075" s="663">
        <v>0</v>
      </c>
      <c r="M3075" s="663">
        <v>0</v>
      </c>
      <c r="N3075" s="662">
        <v>1</v>
      </c>
      <c r="O3075" s="745">
        <v>0.5</v>
      </c>
      <c r="P3075" s="663">
        <v>0</v>
      </c>
      <c r="Q3075" s="678"/>
      <c r="R3075" s="662">
        <v>1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32</v>
      </c>
      <c r="B3076" s="662" t="s">
        <v>592</v>
      </c>
      <c r="C3076" s="662" t="s">
        <v>5111</v>
      </c>
      <c r="D3076" s="743" t="s">
        <v>7938</v>
      </c>
      <c r="E3076" s="744" t="s">
        <v>5130</v>
      </c>
      <c r="F3076" s="662" t="s">
        <v>5106</v>
      </c>
      <c r="G3076" s="662" t="s">
        <v>5847</v>
      </c>
      <c r="H3076" s="662" t="s">
        <v>593</v>
      </c>
      <c r="I3076" s="662" t="s">
        <v>2918</v>
      </c>
      <c r="J3076" s="662" t="s">
        <v>2919</v>
      </c>
      <c r="K3076" s="662" t="s">
        <v>5848</v>
      </c>
      <c r="L3076" s="663">
        <v>48.09</v>
      </c>
      <c r="M3076" s="663">
        <v>144.27000000000001</v>
      </c>
      <c r="N3076" s="662">
        <v>3</v>
      </c>
      <c r="O3076" s="745">
        <v>2.5</v>
      </c>
      <c r="P3076" s="663">
        <v>96.18</v>
      </c>
      <c r="Q3076" s="678">
        <v>0.66666666666666663</v>
      </c>
      <c r="R3076" s="662">
        <v>2</v>
      </c>
      <c r="S3076" s="678">
        <v>0.66666666666666663</v>
      </c>
      <c r="T3076" s="745">
        <v>1.5</v>
      </c>
      <c r="U3076" s="701">
        <v>0.6</v>
      </c>
    </row>
    <row r="3077" spans="1:21" ht="14.4" customHeight="1" x14ac:dyDescent="0.3">
      <c r="A3077" s="661">
        <v>32</v>
      </c>
      <c r="B3077" s="662" t="s">
        <v>592</v>
      </c>
      <c r="C3077" s="662" t="s">
        <v>5111</v>
      </c>
      <c r="D3077" s="743" t="s">
        <v>7938</v>
      </c>
      <c r="E3077" s="744" t="s">
        <v>5130</v>
      </c>
      <c r="F3077" s="662" t="s">
        <v>5106</v>
      </c>
      <c r="G3077" s="662" t="s">
        <v>5433</v>
      </c>
      <c r="H3077" s="662" t="s">
        <v>593</v>
      </c>
      <c r="I3077" s="662" t="s">
        <v>736</v>
      </c>
      <c r="J3077" s="662" t="s">
        <v>737</v>
      </c>
      <c r="K3077" s="662" t="s">
        <v>5434</v>
      </c>
      <c r="L3077" s="663">
        <v>27.28</v>
      </c>
      <c r="M3077" s="663">
        <v>54.56</v>
      </c>
      <c r="N3077" s="662">
        <v>2</v>
      </c>
      <c r="O3077" s="745">
        <v>1.5</v>
      </c>
      <c r="P3077" s="663">
        <v>54.56</v>
      </c>
      <c r="Q3077" s="678">
        <v>1</v>
      </c>
      <c r="R3077" s="662">
        <v>2</v>
      </c>
      <c r="S3077" s="678">
        <v>1</v>
      </c>
      <c r="T3077" s="745">
        <v>1.5</v>
      </c>
      <c r="U3077" s="701">
        <v>1</v>
      </c>
    </row>
    <row r="3078" spans="1:21" ht="14.4" customHeight="1" x14ac:dyDescent="0.3">
      <c r="A3078" s="661">
        <v>32</v>
      </c>
      <c r="B3078" s="662" t="s">
        <v>592</v>
      </c>
      <c r="C3078" s="662" t="s">
        <v>5111</v>
      </c>
      <c r="D3078" s="743" t="s">
        <v>7938</v>
      </c>
      <c r="E3078" s="744" t="s">
        <v>5130</v>
      </c>
      <c r="F3078" s="662" t="s">
        <v>5106</v>
      </c>
      <c r="G3078" s="662" t="s">
        <v>6924</v>
      </c>
      <c r="H3078" s="662" t="s">
        <v>593</v>
      </c>
      <c r="I3078" s="662" t="s">
        <v>6925</v>
      </c>
      <c r="J3078" s="662" t="s">
        <v>6926</v>
      </c>
      <c r="K3078" s="662" t="s">
        <v>6927</v>
      </c>
      <c r="L3078" s="663">
        <v>214.48</v>
      </c>
      <c r="M3078" s="663">
        <v>643.43999999999994</v>
      </c>
      <c r="N3078" s="662">
        <v>3</v>
      </c>
      <c r="O3078" s="745">
        <v>3</v>
      </c>
      <c r="P3078" s="663">
        <v>643.43999999999994</v>
      </c>
      <c r="Q3078" s="678">
        <v>1</v>
      </c>
      <c r="R3078" s="662">
        <v>3</v>
      </c>
      <c r="S3078" s="678">
        <v>1</v>
      </c>
      <c r="T3078" s="745">
        <v>3</v>
      </c>
      <c r="U3078" s="701">
        <v>1</v>
      </c>
    </row>
    <row r="3079" spans="1:21" ht="14.4" customHeight="1" x14ac:dyDescent="0.3">
      <c r="A3079" s="661">
        <v>32</v>
      </c>
      <c r="B3079" s="662" t="s">
        <v>592</v>
      </c>
      <c r="C3079" s="662" t="s">
        <v>5111</v>
      </c>
      <c r="D3079" s="743" t="s">
        <v>7938</v>
      </c>
      <c r="E3079" s="744" t="s">
        <v>5130</v>
      </c>
      <c r="F3079" s="662" t="s">
        <v>5106</v>
      </c>
      <c r="G3079" s="662" t="s">
        <v>6924</v>
      </c>
      <c r="H3079" s="662" t="s">
        <v>593</v>
      </c>
      <c r="I3079" s="662" t="s">
        <v>6928</v>
      </c>
      <c r="J3079" s="662" t="s">
        <v>6929</v>
      </c>
      <c r="K3079" s="662" t="s">
        <v>1179</v>
      </c>
      <c r="L3079" s="663">
        <v>253.41</v>
      </c>
      <c r="M3079" s="663">
        <v>253.41</v>
      </c>
      <c r="N3079" s="662">
        <v>1</v>
      </c>
      <c r="O3079" s="745">
        <v>0.5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32</v>
      </c>
      <c r="B3080" s="662" t="s">
        <v>592</v>
      </c>
      <c r="C3080" s="662" t="s">
        <v>5111</v>
      </c>
      <c r="D3080" s="743" t="s">
        <v>7938</v>
      </c>
      <c r="E3080" s="744" t="s">
        <v>5130</v>
      </c>
      <c r="F3080" s="662" t="s">
        <v>5106</v>
      </c>
      <c r="G3080" s="662" t="s">
        <v>6924</v>
      </c>
      <c r="H3080" s="662" t="s">
        <v>593</v>
      </c>
      <c r="I3080" s="662" t="s">
        <v>6930</v>
      </c>
      <c r="J3080" s="662" t="s">
        <v>6929</v>
      </c>
      <c r="K3080" s="662" t="s">
        <v>6465</v>
      </c>
      <c r="L3080" s="663">
        <v>0</v>
      </c>
      <c r="M3080" s="663">
        <v>0</v>
      </c>
      <c r="N3080" s="662">
        <v>2</v>
      </c>
      <c r="O3080" s="745">
        <v>0.5</v>
      </c>
      <c r="P3080" s="663">
        <v>0</v>
      </c>
      <c r="Q3080" s="678"/>
      <c r="R3080" s="662">
        <v>2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32</v>
      </c>
      <c r="B3081" s="662" t="s">
        <v>592</v>
      </c>
      <c r="C3081" s="662" t="s">
        <v>5111</v>
      </c>
      <c r="D3081" s="743" t="s">
        <v>7938</v>
      </c>
      <c r="E3081" s="744" t="s">
        <v>5130</v>
      </c>
      <c r="F3081" s="662" t="s">
        <v>5106</v>
      </c>
      <c r="G3081" s="662" t="s">
        <v>6931</v>
      </c>
      <c r="H3081" s="662" t="s">
        <v>593</v>
      </c>
      <c r="I3081" s="662" t="s">
        <v>3816</v>
      </c>
      <c r="J3081" s="662" t="s">
        <v>3817</v>
      </c>
      <c r="K3081" s="662" t="s">
        <v>5536</v>
      </c>
      <c r="L3081" s="663">
        <v>0</v>
      </c>
      <c r="M3081" s="663">
        <v>0</v>
      </c>
      <c r="N3081" s="662">
        <v>1</v>
      </c>
      <c r="O3081" s="745">
        <v>0.5</v>
      </c>
      <c r="P3081" s="663">
        <v>0</v>
      </c>
      <c r="Q3081" s="678"/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32</v>
      </c>
      <c r="B3082" s="662" t="s">
        <v>592</v>
      </c>
      <c r="C3082" s="662" t="s">
        <v>5111</v>
      </c>
      <c r="D3082" s="743" t="s">
        <v>7938</v>
      </c>
      <c r="E3082" s="744" t="s">
        <v>5130</v>
      </c>
      <c r="F3082" s="662" t="s">
        <v>5106</v>
      </c>
      <c r="G3082" s="662" t="s">
        <v>6932</v>
      </c>
      <c r="H3082" s="662" t="s">
        <v>593</v>
      </c>
      <c r="I3082" s="662" t="s">
        <v>6933</v>
      </c>
      <c r="J3082" s="662" t="s">
        <v>6934</v>
      </c>
      <c r="K3082" s="662" t="s">
        <v>5895</v>
      </c>
      <c r="L3082" s="663">
        <v>0</v>
      </c>
      <c r="M3082" s="663">
        <v>0</v>
      </c>
      <c r="N3082" s="662">
        <v>1</v>
      </c>
      <c r="O3082" s="745">
        <v>0.5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32</v>
      </c>
      <c r="B3083" s="662" t="s">
        <v>592</v>
      </c>
      <c r="C3083" s="662" t="s">
        <v>5111</v>
      </c>
      <c r="D3083" s="743" t="s">
        <v>7938</v>
      </c>
      <c r="E3083" s="744" t="s">
        <v>5130</v>
      </c>
      <c r="F3083" s="662" t="s">
        <v>5106</v>
      </c>
      <c r="G3083" s="662" t="s">
        <v>6120</v>
      </c>
      <c r="H3083" s="662" t="s">
        <v>593</v>
      </c>
      <c r="I3083" s="662" t="s">
        <v>6935</v>
      </c>
      <c r="J3083" s="662" t="s">
        <v>6936</v>
      </c>
      <c r="K3083" s="662" t="s">
        <v>6937</v>
      </c>
      <c r="L3083" s="663">
        <v>26.9</v>
      </c>
      <c r="M3083" s="663">
        <v>26.9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32</v>
      </c>
      <c r="B3084" s="662" t="s">
        <v>592</v>
      </c>
      <c r="C3084" s="662" t="s">
        <v>5111</v>
      </c>
      <c r="D3084" s="743" t="s">
        <v>7938</v>
      </c>
      <c r="E3084" s="744" t="s">
        <v>5130</v>
      </c>
      <c r="F3084" s="662" t="s">
        <v>5106</v>
      </c>
      <c r="G3084" s="662" t="s">
        <v>5262</v>
      </c>
      <c r="H3084" s="662" t="s">
        <v>593</v>
      </c>
      <c r="I3084" s="662" t="s">
        <v>2941</v>
      </c>
      <c r="J3084" s="662" t="s">
        <v>2942</v>
      </c>
      <c r="K3084" s="662" t="s">
        <v>2911</v>
      </c>
      <c r="L3084" s="663">
        <v>111.72</v>
      </c>
      <c r="M3084" s="663">
        <v>111.72</v>
      </c>
      <c r="N3084" s="662">
        <v>1</v>
      </c>
      <c r="O3084" s="745">
        <v>0.5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32</v>
      </c>
      <c r="B3085" s="662" t="s">
        <v>592</v>
      </c>
      <c r="C3085" s="662" t="s">
        <v>5111</v>
      </c>
      <c r="D3085" s="743" t="s">
        <v>7938</v>
      </c>
      <c r="E3085" s="744" t="s">
        <v>5130</v>
      </c>
      <c r="F3085" s="662" t="s">
        <v>5106</v>
      </c>
      <c r="G3085" s="662" t="s">
        <v>5262</v>
      </c>
      <c r="H3085" s="662" t="s">
        <v>593</v>
      </c>
      <c r="I3085" s="662" t="s">
        <v>2941</v>
      </c>
      <c r="J3085" s="662" t="s">
        <v>2942</v>
      </c>
      <c r="K3085" s="662" t="s">
        <v>2911</v>
      </c>
      <c r="L3085" s="663">
        <v>98.75</v>
      </c>
      <c r="M3085" s="663">
        <v>197.5</v>
      </c>
      <c r="N3085" s="662">
        <v>2</v>
      </c>
      <c r="O3085" s="745">
        <v>1</v>
      </c>
      <c r="P3085" s="663">
        <v>98.75</v>
      </c>
      <c r="Q3085" s="678">
        <v>0.5</v>
      </c>
      <c r="R3085" s="662">
        <v>1</v>
      </c>
      <c r="S3085" s="678">
        <v>0.5</v>
      </c>
      <c r="T3085" s="745">
        <v>0.5</v>
      </c>
      <c r="U3085" s="701">
        <v>0.5</v>
      </c>
    </row>
    <row r="3086" spans="1:21" ht="14.4" customHeight="1" x14ac:dyDescent="0.3">
      <c r="A3086" s="661">
        <v>32</v>
      </c>
      <c r="B3086" s="662" t="s">
        <v>592</v>
      </c>
      <c r="C3086" s="662" t="s">
        <v>5111</v>
      </c>
      <c r="D3086" s="743" t="s">
        <v>7938</v>
      </c>
      <c r="E3086" s="744" t="s">
        <v>5130</v>
      </c>
      <c r="F3086" s="662" t="s">
        <v>5106</v>
      </c>
      <c r="G3086" s="662" t="s">
        <v>5262</v>
      </c>
      <c r="H3086" s="662" t="s">
        <v>593</v>
      </c>
      <c r="I3086" s="662" t="s">
        <v>5857</v>
      </c>
      <c r="J3086" s="662" t="s">
        <v>2942</v>
      </c>
      <c r="K3086" s="662" t="s">
        <v>5858</v>
      </c>
      <c r="L3086" s="663">
        <v>0</v>
      </c>
      <c r="M3086" s="663">
        <v>0</v>
      </c>
      <c r="N3086" s="662">
        <v>5</v>
      </c>
      <c r="O3086" s="745">
        <v>2</v>
      </c>
      <c r="P3086" s="663">
        <v>0</v>
      </c>
      <c r="Q3086" s="678"/>
      <c r="R3086" s="662">
        <v>1</v>
      </c>
      <c r="S3086" s="678">
        <v>0.2</v>
      </c>
      <c r="T3086" s="745">
        <v>0.5</v>
      </c>
      <c r="U3086" s="701">
        <v>0.25</v>
      </c>
    </row>
    <row r="3087" spans="1:21" ht="14.4" customHeight="1" x14ac:dyDescent="0.3">
      <c r="A3087" s="661">
        <v>32</v>
      </c>
      <c r="B3087" s="662" t="s">
        <v>592</v>
      </c>
      <c r="C3087" s="662" t="s">
        <v>5111</v>
      </c>
      <c r="D3087" s="743" t="s">
        <v>7938</v>
      </c>
      <c r="E3087" s="744" t="s">
        <v>5130</v>
      </c>
      <c r="F3087" s="662" t="s">
        <v>5106</v>
      </c>
      <c r="G3087" s="662" t="s">
        <v>5539</v>
      </c>
      <c r="H3087" s="662" t="s">
        <v>593</v>
      </c>
      <c r="I3087" s="662" t="s">
        <v>2952</v>
      </c>
      <c r="J3087" s="662" t="s">
        <v>2953</v>
      </c>
      <c r="K3087" s="662" t="s">
        <v>2954</v>
      </c>
      <c r="L3087" s="663">
        <v>132.97999999999999</v>
      </c>
      <c r="M3087" s="663">
        <v>132.97999999999999</v>
      </c>
      <c r="N3087" s="662">
        <v>1</v>
      </c>
      <c r="O3087" s="745">
        <v>0.5</v>
      </c>
      <c r="P3087" s="663">
        <v>132.97999999999999</v>
      </c>
      <c r="Q3087" s="678">
        <v>1</v>
      </c>
      <c r="R3087" s="662">
        <v>1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32</v>
      </c>
      <c r="B3088" s="662" t="s">
        <v>592</v>
      </c>
      <c r="C3088" s="662" t="s">
        <v>5111</v>
      </c>
      <c r="D3088" s="743" t="s">
        <v>7938</v>
      </c>
      <c r="E3088" s="744" t="s">
        <v>5130</v>
      </c>
      <c r="F3088" s="662" t="s">
        <v>5106</v>
      </c>
      <c r="G3088" s="662" t="s">
        <v>5859</v>
      </c>
      <c r="H3088" s="662" t="s">
        <v>593</v>
      </c>
      <c r="I3088" s="662" t="s">
        <v>790</v>
      </c>
      <c r="J3088" s="662" t="s">
        <v>6938</v>
      </c>
      <c r="K3088" s="662" t="s">
        <v>6939</v>
      </c>
      <c r="L3088" s="663">
        <v>23.61</v>
      </c>
      <c r="M3088" s="663">
        <v>23.61</v>
      </c>
      <c r="N3088" s="662">
        <v>1</v>
      </c>
      <c r="O3088" s="745">
        <v>1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32</v>
      </c>
      <c r="B3089" s="662" t="s">
        <v>592</v>
      </c>
      <c r="C3089" s="662" t="s">
        <v>5111</v>
      </c>
      <c r="D3089" s="743" t="s">
        <v>7938</v>
      </c>
      <c r="E3089" s="744" t="s">
        <v>5130</v>
      </c>
      <c r="F3089" s="662" t="s">
        <v>5106</v>
      </c>
      <c r="G3089" s="662" t="s">
        <v>6128</v>
      </c>
      <c r="H3089" s="662" t="s">
        <v>593</v>
      </c>
      <c r="I3089" s="662" t="s">
        <v>3170</v>
      </c>
      <c r="J3089" s="662" t="s">
        <v>3171</v>
      </c>
      <c r="K3089" s="662" t="s">
        <v>3172</v>
      </c>
      <c r="L3089" s="663">
        <v>0</v>
      </c>
      <c r="M3089" s="663">
        <v>0</v>
      </c>
      <c r="N3089" s="662">
        <v>1</v>
      </c>
      <c r="O3089" s="745">
        <v>0.5</v>
      </c>
      <c r="P3089" s="663">
        <v>0</v>
      </c>
      <c r="Q3089" s="678"/>
      <c r="R3089" s="662">
        <v>1</v>
      </c>
      <c r="S3089" s="678">
        <v>1</v>
      </c>
      <c r="T3089" s="745">
        <v>0.5</v>
      </c>
      <c r="U3089" s="701">
        <v>1</v>
      </c>
    </row>
    <row r="3090" spans="1:21" ht="14.4" customHeight="1" x14ac:dyDescent="0.3">
      <c r="A3090" s="661">
        <v>32</v>
      </c>
      <c r="B3090" s="662" t="s">
        <v>592</v>
      </c>
      <c r="C3090" s="662" t="s">
        <v>5111</v>
      </c>
      <c r="D3090" s="743" t="s">
        <v>7938</v>
      </c>
      <c r="E3090" s="744" t="s">
        <v>5130</v>
      </c>
      <c r="F3090" s="662" t="s">
        <v>5106</v>
      </c>
      <c r="G3090" s="662" t="s">
        <v>5358</v>
      </c>
      <c r="H3090" s="662" t="s">
        <v>593</v>
      </c>
      <c r="I3090" s="662" t="s">
        <v>917</v>
      </c>
      <c r="J3090" s="662" t="s">
        <v>5359</v>
      </c>
      <c r="K3090" s="662" t="s">
        <v>5360</v>
      </c>
      <c r="L3090" s="663">
        <v>73.989999999999995</v>
      </c>
      <c r="M3090" s="663">
        <v>73.989999999999995</v>
      </c>
      <c r="N3090" s="662">
        <v>1</v>
      </c>
      <c r="O3090" s="745">
        <v>0.5</v>
      </c>
      <c r="P3090" s="663">
        <v>73.989999999999995</v>
      </c>
      <c r="Q3090" s="678">
        <v>1</v>
      </c>
      <c r="R3090" s="662">
        <v>1</v>
      </c>
      <c r="S3090" s="678">
        <v>1</v>
      </c>
      <c r="T3090" s="745">
        <v>0.5</v>
      </c>
      <c r="U3090" s="701">
        <v>1</v>
      </c>
    </row>
    <row r="3091" spans="1:21" ht="14.4" customHeight="1" x14ac:dyDescent="0.3">
      <c r="A3091" s="661">
        <v>32</v>
      </c>
      <c r="B3091" s="662" t="s">
        <v>592</v>
      </c>
      <c r="C3091" s="662" t="s">
        <v>5111</v>
      </c>
      <c r="D3091" s="743" t="s">
        <v>7938</v>
      </c>
      <c r="E3091" s="744" t="s">
        <v>5130</v>
      </c>
      <c r="F3091" s="662" t="s">
        <v>5106</v>
      </c>
      <c r="G3091" s="662" t="s">
        <v>5358</v>
      </c>
      <c r="H3091" s="662" t="s">
        <v>593</v>
      </c>
      <c r="I3091" s="662" t="s">
        <v>6135</v>
      </c>
      <c r="J3091" s="662" t="s">
        <v>5359</v>
      </c>
      <c r="K3091" s="662" t="s">
        <v>5360</v>
      </c>
      <c r="L3091" s="663">
        <v>0</v>
      </c>
      <c r="M3091" s="663">
        <v>0</v>
      </c>
      <c r="N3091" s="662">
        <v>1</v>
      </c>
      <c r="O3091" s="745">
        <v>1</v>
      </c>
      <c r="P3091" s="663">
        <v>0</v>
      </c>
      <c r="Q3091" s="678"/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32</v>
      </c>
      <c r="B3092" s="662" t="s">
        <v>592</v>
      </c>
      <c r="C3092" s="662" t="s">
        <v>5111</v>
      </c>
      <c r="D3092" s="743" t="s">
        <v>7938</v>
      </c>
      <c r="E3092" s="744" t="s">
        <v>5130</v>
      </c>
      <c r="F3092" s="662" t="s">
        <v>5106</v>
      </c>
      <c r="G3092" s="662" t="s">
        <v>5870</v>
      </c>
      <c r="H3092" s="662" t="s">
        <v>593</v>
      </c>
      <c r="I3092" s="662" t="s">
        <v>4398</v>
      </c>
      <c r="J3092" s="662" t="s">
        <v>4399</v>
      </c>
      <c r="K3092" s="662" t="s">
        <v>5871</v>
      </c>
      <c r="L3092" s="663">
        <v>77.14</v>
      </c>
      <c r="M3092" s="663">
        <v>1774.2199999999998</v>
      </c>
      <c r="N3092" s="662">
        <v>23</v>
      </c>
      <c r="O3092" s="745">
        <v>4</v>
      </c>
      <c r="P3092" s="663">
        <v>1157.0999999999999</v>
      </c>
      <c r="Q3092" s="678">
        <v>0.65217391304347827</v>
      </c>
      <c r="R3092" s="662">
        <v>15</v>
      </c>
      <c r="S3092" s="678">
        <v>0.65217391304347827</v>
      </c>
      <c r="T3092" s="745">
        <v>2</v>
      </c>
      <c r="U3092" s="701">
        <v>0.5</v>
      </c>
    </row>
    <row r="3093" spans="1:21" ht="14.4" customHeight="1" x14ac:dyDescent="0.3">
      <c r="A3093" s="661">
        <v>32</v>
      </c>
      <c r="B3093" s="662" t="s">
        <v>592</v>
      </c>
      <c r="C3093" s="662" t="s">
        <v>5111</v>
      </c>
      <c r="D3093" s="743" t="s">
        <v>7938</v>
      </c>
      <c r="E3093" s="744" t="s">
        <v>5130</v>
      </c>
      <c r="F3093" s="662" t="s">
        <v>5106</v>
      </c>
      <c r="G3093" s="662" t="s">
        <v>5870</v>
      </c>
      <c r="H3093" s="662" t="s">
        <v>593</v>
      </c>
      <c r="I3093" s="662" t="s">
        <v>1711</v>
      </c>
      <c r="J3093" s="662" t="s">
        <v>1712</v>
      </c>
      <c r="K3093" s="662" t="s">
        <v>5872</v>
      </c>
      <c r="L3093" s="663">
        <v>38.56</v>
      </c>
      <c r="M3093" s="663">
        <v>231.36</v>
      </c>
      <c r="N3093" s="662">
        <v>6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32</v>
      </c>
      <c r="B3094" s="662" t="s">
        <v>592</v>
      </c>
      <c r="C3094" s="662" t="s">
        <v>5111</v>
      </c>
      <c r="D3094" s="743" t="s">
        <v>7938</v>
      </c>
      <c r="E3094" s="744" t="s">
        <v>5130</v>
      </c>
      <c r="F3094" s="662" t="s">
        <v>5106</v>
      </c>
      <c r="G3094" s="662" t="s">
        <v>5873</v>
      </c>
      <c r="H3094" s="662" t="s">
        <v>593</v>
      </c>
      <c r="I3094" s="662" t="s">
        <v>5874</v>
      </c>
      <c r="J3094" s="662" t="s">
        <v>5875</v>
      </c>
      <c r="K3094" s="662" t="s">
        <v>5876</v>
      </c>
      <c r="L3094" s="663">
        <v>88.87</v>
      </c>
      <c r="M3094" s="663">
        <v>799.83</v>
      </c>
      <c r="N3094" s="662">
        <v>9</v>
      </c>
      <c r="O3094" s="745">
        <v>2.5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32</v>
      </c>
      <c r="B3095" s="662" t="s">
        <v>592</v>
      </c>
      <c r="C3095" s="662" t="s">
        <v>5111</v>
      </c>
      <c r="D3095" s="743" t="s">
        <v>7938</v>
      </c>
      <c r="E3095" s="744" t="s">
        <v>5130</v>
      </c>
      <c r="F3095" s="662" t="s">
        <v>5106</v>
      </c>
      <c r="G3095" s="662" t="s">
        <v>5873</v>
      </c>
      <c r="H3095" s="662" t="s">
        <v>593</v>
      </c>
      <c r="I3095" s="662" t="s">
        <v>5874</v>
      </c>
      <c r="J3095" s="662" t="s">
        <v>5875</v>
      </c>
      <c r="K3095" s="662" t="s">
        <v>5876</v>
      </c>
      <c r="L3095" s="663">
        <v>83.68</v>
      </c>
      <c r="M3095" s="663">
        <v>753.12000000000012</v>
      </c>
      <c r="N3095" s="662">
        <v>9</v>
      </c>
      <c r="O3095" s="745">
        <v>2</v>
      </c>
      <c r="P3095" s="663">
        <v>251.04000000000002</v>
      </c>
      <c r="Q3095" s="678">
        <v>0.33333333333333331</v>
      </c>
      <c r="R3095" s="662">
        <v>3</v>
      </c>
      <c r="S3095" s="678">
        <v>0.33333333333333331</v>
      </c>
      <c r="T3095" s="745">
        <v>1</v>
      </c>
      <c r="U3095" s="701">
        <v>0.5</v>
      </c>
    </row>
    <row r="3096" spans="1:21" ht="14.4" customHeight="1" x14ac:dyDescent="0.3">
      <c r="A3096" s="661">
        <v>32</v>
      </c>
      <c r="B3096" s="662" t="s">
        <v>592</v>
      </c>
      <c r="C3096" s="662" t="s">
        <v>5111</v>
      </c>
      <c r="D3096" s="743" t="s">
        <v>7938</v>
      </c>
      <c r="E3096" s="744" t="s">
        <v>5130</v>
      </c>
      <c r="F3096" s="662" t="s">
        <v>5106</v>
      </c>
      <c r="G3096" s="662" t="s">
        <v>5727</v>
      </c>
      <c r="H3096" s="662" t="s">
        <v>593</v>
      </c>
      <c r="I3096" s="662" t="s">
        <v>692</v>
      </c>
      <c r="J3096" s="662" t="s">
        <v>5728</v>
      </c>
      <c r="K3096" s="662" t="s">
        <v>5729</v>
      </c>
      <c r="L3096" s="663">
        <v>44.59</v>
      </c>
      <c r="M3096" s="663">
        <v>133.77000000000001</v>
      </c>
      <c r="N3096" s="662">
        <v>3</v>
      </c>
      <c r="O3096" s="745">
        <v>1.5</v>
      </c>
      <c r="P3096" s="663">
        <v>44.59</v>
      </c>
      <c r="Q3096" s="678">
        <v>0.33333333333333331</v>
      </c>
      <c r="R3096" s="662">
        <v>1</v>
      </c>
      <c r="S3096" s="678">
        <v>0.33333333333333331</v>
      </c>
      <c r="T3096" s="745">
        <v>0.5</v>
      </c>
      <c r="U3096" s="701">
        <v>0.33333333333333331</v>
      </c>
    </row>
    <row r="3097" spans="1:21" ht="14.4" customHeight="1" x14ac:dyDescent="0.3">
      <c r="A3097" s="661">
        <v>32</v>
      </c>
      <c r="B3097" s="662" t="s">
        <v>592</v>
      </c>
      <c r="C3097" s="662" t="s">
        <v>5111</v>
      </c>
      <c r="D3097" s="743" t="s">
        <v>7938</v>
      </c>
      <c r="E3097" s="744" t="s">
        <v>5130</v>
      </c>
      <c r="F3097" s="662" t="s">
        <v>5106</v>
      </c>
      <c r="G3097" s="662" t="s">
        <v>5394</v>
      </c>
      <c r="H3097" s="662" t="s">
        <v>593</v>
      </c>
      <c r="I3097" s="662" t="s">
        <v>5436</v>
      </c>
      <c r="J3097" s="662" t="s">
        <v>1178</v>
      </c>
      <c r="K3097" s="662" t="s">
        <v>3525</v>
      </c>
      <c r="L3097" s="663">
        <v>26.37</v>
      </c>
      <c r="M3097" s="663">
        <v>52.74</v>
      </c>
      <c r="N3097" s="662">
        <v>2</v>
      </c>
      <c r="O3097" s="745">
        <v>1</v>
      </c>
      <c r="P3097" s="663">
        <v>26.37</v>
      </c>
      <c r="Q3097" s="678">
        <v>0.5</v>
      </c>
      <c r="R3097" s="662">
        <v>1</v>
      </c>
      <c r="S3097" s="678">
        <v>0.5</v>
      </c>
      <c r="T3097" s="745">
        <v>0.5</v>
      </c>
      <c r="U3097" s="701">
        <v>0.5</v>
      </c>
    </row>
    <row r="3098" spans="1:21" ht="14.4" customHeight="1" x14ac:dyDescent="0.3">
      <c r="A3098" s="661">
        <v>32</v>
      </c>
      <c r="B3098" s="662" t="s">
        <v>592</v>
      </c>
      <c r="C3098" s="662" t="s">
        <v>5111</v>
      </c>
      <c r="D3098" s="743" t="s">
        <v>7938</v>
      </c>
      <c r="E3098" s="744" t="s">
        <v>5130</v>
      </c>
      <c r="F3098" s="662" t="s">
        <v>5106</v>
      </c>
      <c r="G3098" s="662" t="s">
        <v>5394</v>
      </c>
      <c r="H3098" s="662" t="s">
        <v>593</v>
      </c>
      <c r="I3098" s="662" t="s">
        <v>3585</v>
      </c>
      <c r="J3098" s="662" t="s">
        <v>1178</v>
      </c>
      <c r="K3098" s="662" t="s">
        <v>3586</v>
      </c>
      <c r="L3098" s="663">
        <v>52.75</v>
      </c>
      <c r="M3098" s="663">
        <v>580.25</v>
      </c>
      <c r="N3098" s="662">
        <v>11</v>
      </c>
      <c r="O3098" s="745">
        <v>6.5</v>
      </c>
      <c r="P3098" s="663">
        <v>211</v>
      </c>
      <c r="Q3098" s="678">
        <v>0.36363636363636365</v>
      </c>
      <c r="R3098" s="662">
        <v>4</v>
      </c>
      <c r="S3098" s="678">
        <v>0.36363636363636365</v>
      </c>
      <c r="T3098" s="745">
        <v>3</v>
      </c>
      <c r="U3098" s="701">
        <v>0.46153846153846156</v>
      </c>
    </row>
    <row r="3099" spans="1:21" ht="14.4" customHeight="1" x14ac:dyDescent="0.3">
      <c r="A3099" s="661">
        <v>32</v>
      </c>
      <c r="B3099" s="662" t="s">
        <v>592</v>
      </c>
      <c r="C3099" s="662" t="s">
        <v>5111</v>
      </c>
      <c r="D3099" s="743" t="s">
        <v>7938</v>
      </c>
      <c r="E3099" s="744" t="s">
        <v>5130</v>
      </c>
      <c r="F3099" s="662" t="s">
        <v>5106</v>
      </c>
      <c r="G3099" s="662" t="s">
        <v>5394</v>
      </c>
      <c r="H3099" s="662" t="s">
        <v>593</v>
      </c>
      <c r="I3099" s="662" t="s">
        <v>5877</v>
      </c>
      <c r="J3099" s="662" t="s">
        <v>5878</v>
      </c>
      <c r="K3099" s="662" t="s">
        <v>5879</v>
      </c>
      <c r="L3099" s="663">
        <v>0</v>
      </c>
      <c r="M3099" s="663">
        <v>0</v>
      </c>
      <c r="N3099" s="662">
        <v>1</v>
      </c>
      <c r="O3099" s="745">
        <v>1</v>
      </c>
      <c r="P3099" s="663"/>
      <c r="Q3099" s="678"/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32</v>
      </c>
      <c r="B3100" s="662" t="s">
        <v>592</v>
      </c>
      <c r="C3100" s="662" t="s">
        <v>5111</v>
      </c>
      <c r="D3100" s="743" t="s">
        <v>7938</v>
      </c>
      <c r="E3100" s="744" t="s">
        <v>5130</v>
      </c>
      <c r="F3100" s="662" t="s">
        <v>5106</v>
      </c>
      <c r="G3100" s="662" t="s">
        <v>5394</v>
      </c>
      <c r="H3100" s="662" t="s">
        <v>593</v>
      </c>
      <c r="I3100" s="662" t="s">
        <v>6940</v>
      </c>
      <c r="J3100" s="662" t="s">
        <v>5878</v>
      </c>
      <c r="K3100" s="662" t="s">
        <v>6941</v>
      </c>
      <c r="L3100" s="663">
        <v>0</v>
      </c>
      <c r="M3100" s="663">
        <v>0</v>
      </c>
      <c r="N3100" s="662">
        <v>1</v>
      </c>
      <c r="O3100" s="745">
        <v>1</v>
      </c>
      <c r="P3100" s="663"/>
      <c r="Q3100" s="678"/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32</v>
      </c>
      <c r="B3101" s="662" t="s">
        <v>592</v>
      </c>
      <c r="C3101" s="662" t="s">
        <v>5111</v>
      </c>
      <c r="D3101" s="743" t="s">
        <v>7938</v>
      </c>
      <c r="E3101" s="744" t="s">
        <v>5130</v>
      </c>
      <c r="F3101" s="662" t="s">
        <v>5106</v>
      </c>
      <c r="G3101" s="662" t="s">
        <v>5394</v>
      </c>
      <c r="H3101" s="662" t="s">
        <v>593</v>
      </c>
      <c r="I3101" s="662" t="s">
        <v>5395</v>
      </c>
      <c r="J3101" s="662" t="s">
        <v>5396</v>
      </c>
      <c r="K3101" s="662" t="s">
        <v>5397</v>
      </c>
      <c r="L3101" s="663">
        <v>0</v>
      </c>
      <c r="M3101" s="663">
        <v>0</v>
      </c>
      <c r="N3101" s="662">
        <v>7</v>
      </c>
      <c r="O3101" s="745">
        <v>3.5</v>
      </c>
      <c r="P3101" s="663">
        <v>0</v>
      </c>
      <c r="Q3101" s="678"/>
      <c r="R3101" s="662">
        <v>4</v>
      </c>
      <c r="S3101" s="678">
        <v>0.5714285714285714</v>
      </c>
      <c r="T3101" s="745">
        <v>2</v>
      </c>
      <c r="U3101" s="701">
        <v>0.5714285714285714</v>
      </c>
    </row>
    <row r="3102" spans="1:21" ht="14.4" customHeight="1" x14ac:dyDescent="0.3">
      <c r="A3102" s="661">
        <v>32</v>
      </c>
      <c r="B3102" s="662" t="s">
        <v>592</v>
      </c>
      <c r="C3102" s="662" t="s">
        <v>5111</v>
      </c>
      <c r="D3102" s="743" t="s">
        <v>7938</v>
      </c>
      <c r="E3102" s="744" t="s">
        <v>5130</v>
      </c>
      <c r="F3102" s="662" t="s">
        <v>5106</v>
      </c>
      <c r="G3102" s="662" t="s">
        <v>5394</v>
      </c>
      <c r="H3102" s="662" t="s">
        <v>593</v>
      </c>
      <c r="I3102" s="662" t="s">
        <v>5395</v>
      </c>
      <c r="J3102" s="662" t="s">
        <v>5396</v>
      </c>
      <c r="K3102" s="662" t="s">
        <v>5397</v>
      </c>
      <c r="L3102" s="663">
        <v>29.54</v>
      </c>
      <c r="M3102" s="663">
        <v>265.86</v>
      </c>
      <c r="N3102" s="662">
        <v>9</v>
      </c>
      <c r="O3102" s="745">
        <v>3</v>
      </c>
      <c r="P3102" s="663">
        <v>265.86</v>
      </c>
      <c r="Q3102" s="678">
        <v>1</v>
      </c>
      <c r="R3102" s="662">
        <v>9</v>
      </c>
      <c r="S3102" s="678">
        <v>1</v>
      </c>
      <c r="T3102" s="745">
        <v>3</v>
      </c>
      <c r="U3102" s="701">
        <v>1</v>
      </c>
    </row>
    <row r="3103" spans="1:21" ht="14.4" customHeight="1" x14ac:dyDescent="0.3">
      <c r="A3103" s="661">
        <v>32</v>
      </c>
      <c r="B3103" s="662" t="s">
        <v>592</v>
      </c>
      <c r="C3103" s="662" t="s">
        <v>5111</v>
      </c>
      <c r="D3103" s="743" t="s">
        <v>7938</v>
      </c>
      <c r="E3103" s="744" t="s">
        <v>5130</v>
      </c>
      <c r="F3103" s="662" t="s">
        <v>5106</v>
      </c>
      <c r="G3103" s="662" t="s">
        <v>6784</v>
      </c>
      <c r="H3103" s="662" t="s">
        <v>593</v>
      </c>
      <c r="I3103" s="662" t="s">
        <v>6785</v>
      </c>
      <c r="J3103" s="662" t="s">
        <v>6786</v>
      </c>
      <c r="K3103" s="662" t="s">
        <v>6787</v>
      </c>
      <c r="L3103" s="663">
        <v>0</v>
      </c>
      <c r="M3103" s="663">
        <v>0</v>
      </c>
      <c r="N3103" s="662">
        <v>4</v>
      </c>
      <c r="O3103" s="745">
        <v>1</v>
      </c>
      <c r="P3103" s="663"/>
      <c r="Q3103" s="678"/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32</v>
      </c>
      <c r="B3104" s="662" t="s">
        <v>592</v>
      </c>
      <c r="C3104" s="662" t="s">
        <v>5111</v>
      </c>
      <c r="D3104" s="743" t="s">
        <v>7938</v>
      </c>
      <c r="E3104" s="744" t="s">
        <v>5130</v>
      </c>
      <c r="F3104" s="662" t="s">
        <v>5106</v>
      </c>
      <c r="G3104" s="662" t="s">
        <v>6942</v>
      </c>
      <c r="H3104" s="662" t="s">
        <v>593</v>
      </c>
      <c r="I3104" s="662" t="s">
        <v>2992</v>
      </c>
      <c r="J3104" s="662" t="s">
        <v>2993</v>
      </c>
      <c r="K3104" s="662" t="s">
        <v>6943</v>
      </c>
      <c r="L3104" s="663">
        <v>115.13</v>
      </c>
      <c r="M3104" s="663">
        <v>230.26</v>
      </c>
      <c r="N3104" s="662">
        <v>2</v>
      </c>
      <c r="O3104" s="745">
        <v>1</v>
      </c>
      <c r="P3104" s="663">
        <v>230.26</v>
      </c>
      <c r="Q3104" s="678">
        <v>1</v>
      </c>
      <c r="R3104" s="662">
        <v>2</v>
      </c>
      <c r="S3104" s="678">
        <v>1</v>
      </c>
      <c r="T3104" s="745">
        <v>1</v>
      </c>
      <c r="U3104" s="701">
        <v>1</v>
      </c>
    </row>
    <row r="3105" spans="1:21" ht="14.4" customHeight="1" x14ac:dyDescent="0.3">
      <c r="A3105" s="661">
        <v>32</v>
      </c>
      <c r="B3105" s="662" t="s">
        <v>592</v>
      </c>
      <c r="C3105" s="662" t="s">
        <v>5111</v>
      </c>
      <c r="D3105" s="743" t="s">
        <v>7938</v>
      </c>
      <c r="E3105" s="744" t="s">
        <v>5130</v>
      </c>
      <c r="F3105" s="662" t="s">
        <v>5106</v>
      </c>
      <c r="G3105" s="662" t="s">
        <v>5756</v>
      </c>
      <c r="H3105" s="662" t="s">
        <v>593</v>
      </c>
      <c r="I3105" s="662" t="s">
        <v>5885</v>
      </c>
      <c r="J3105" s="662" t="s">
        <v>5757</v>
      </c>
      <c r="K3105" s="662" t="s">
        <v>5758</v>
      </c>
      <c r="L3105" s="663">
        <v>3161.19</v>
      </c>
      <c r="M3105" s="663">
        <v>9483.57</v>
      </c>
      <c r="N3105" s="662">
        <v>3</v>
      </c>
      <c r="O3105" s="745">
        <v>1</v>
      </c>
      <c r="P3105" s="663">
        <v>9483.57</v>
      </c>
      <c r="Q3105" s="678">
        <v>1</v>
      </c>
      <c r="R3105" s="662">
        <v>3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32</v>
      </c>
      <c r="B3106" s="662" t="s">
        <v>592</v>
      </c>
      <c r="C3106" s="662" t="s">
        <v>5111</v>
      </c>
      <c r="D3106" s="743" t="s">
        <v>7938</v>
      </c>
      <c r="E3106" s="744" t="s">
        <v>5130</v>
      </c>
      <c r="F3106" s="662" t="s">
        <v>5106</v>
      </c>
      <c r="G3106" s="662" t="s">
        <v>5269</v>
      </c>
      <c r="H3106" s="662" t="s">
        <v>593</v>
      </c>
      <c r="I3106" s="662" t="s">
        <v>970</v>
      </c>
      <c r="J3106" s="662" t="s">
        <v>5270</v>
      </c>
      <c r="K3106" s="662" t="s">
        <v>5271</v>
      </c>
      <c r="L3106" s="663">
        <v>88.76</v>
      </c>
      <c r="M3106" s="663">
        <v>1153.8800000000001</v>
      </c>
      <c r="N3106" s="662">
        <v>13</v>
      </c>
      <c r="O3106" s="745">
        <v>3</v>
      </c>
      <c r="P3106" s="663">
        <v>887.60000000000014</v>
      </c>
      <c r="Q3106" s="678">
        <v>0.76923076923076927</v>
      </c>
      <c r="R3106" s="662">
        <v>10</v>
      </c>
      <c r="S3106" s="678">
        <v>0.76923076923076927</v>
      </c>
      <c r="T3106" s="745">
        <v>2.5</v>
      </c>
      <c r="U3106" s="701">
        <v>0.83333333333333337</v>
      </c>
    </row>
    <row r="3107" spans="1:21" ht="14.4" customHeight="1" x14ac:dyDescent="0.3">
      <c r="A3107" s="661">
        <v>32</v>
      </c>
      <c r="B3107" s="662" t="s">
        <v>592</v>
      </c>
      <c r="C3107" s="662" t="s">
        <v>5111</v>
      </c>
      <c r="D3107" s="743" t="s">
        <v>7938</v>
      </c>
      <c r="E3107" s="744" t="s">
        <v>5130</v>
      </c>
      <c r="F3107" s="662" t="s">
        <v>5106</v>
      </c>
      <c r="G3107" s="662" t="s">
        <v>6944</v>
      </c>
      <c r="H3107" s="662" t="s">
        <v>593</v>
      </c>
      <c r="I3107" s="662" t="s">
        <v>6945</v>
      </c>
      <c r="J3107" s="662" t="s">
        <v>6946</v>
      </c>
      <c r="K3107" s="662" t="s">
        <v>3393</v>
      </c>
      <c r="L3107" s="663">
        <v>24.35</v>
      </c>
      <c r="M3107" s="663">
        <v>73.050000000000011</v>
      </c>
      <c r="N3107" s="662">
        <v>3</v>
      </c>
      <c r="O3107" s="745">
        <v>0.5</v>
      </c>
      <c r="P3107" s="663"/>
      <c r="Q3107" s="678">
        <v>0</v>
      </c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32</v>
      </c>
      <c r="B3108" s="662" t="s">
        <v>592</v>
      </c>
      <c r="C3108" s="662" t="s">
        <v>5111</v>
      </c>
      <c r="D3108" s="743" t="s">
        <v>7938</v>
      </c>
      <c r="E3108" s="744" t="s">
        <v>5130</v>
      </c>
      <c r="F3108" s="662" t="s">
        <v>5106</v>
      </c>
      <c r="G3108" s="662" t="s">
        <v>5398</v>
      </c>
      <c r="H3108" s="662" t="s">
        <v>593</v>
      </c>
      <c r="I3108" s="662" t="s">
        <v>774</v>
      </c>
      <c r="J3108" s="662" t="s">
        <v>775</v>
      </c>
      <c r="K3108" s="662" t="s">
        <v>5399</v>
      </c>
      <c r="L3108" s="663">
        <v>733.55</v>
      </c>
      <c r="M3108" s="663">
        <v>5868.4</v>
      </c>
      <c r="N3108" s="662">
        <v>8</v>
      </c>
      <c r="O3108" s="745">
        <v>4.5</v>
      </c>
      <c r="P3108" s="663">
        <v>4401.3</v>
      </c>
      <c r="Q3108" s="678">
        <v>0.75000000000000011</v>
      </c>
      <c r="R3108" s="662">
        <v>6</v>
      </c>
      <c r="S3108" s="678">
        <v>0.75</v>
      </c>
      <c r="T3108" s="745">
        <v>3.5</v>
      </c>
      <c r="U3108" s="701">
        <v>0.77777777777777779</v>
      </c>
    </row>
    <row r="3109" spans="1:21" ht="14.4" customHeight="1" x14ac:dyDescent="0.3">
      <c r="A3109" s="661">
        <v>32</v>
      </c>
      <c r="B3109" s="662" t="s">
        <v>592</v>
      </c>
      <c r="C3109" s="662" t="s">
        <v>5111</v>
      </c>
      <c r="D3109" s="743" t="s">
        <v>7938</v>
      </c>
      <c r="E3109" s="744" t="s">
        <v>5130</v>
      </c>
      <c r="F3109" s="662" t="s">
        <v>5106</v>
      </c>
      <c r="G3109" s="662" t="s">
        <v>5887</v>
      </c>
      <c r="H3109" s="662" t="s">
        <v>2438</v>
      </c>
      <c r="I3109" s="662" t="s">
        <v>4131</v>
      </c>
      <c r="J3109" s="662" t="s">
        <v>5010</v>
      </c>
      <c r="K3109" s="662" t="s">
        <v>5011</v>
      </c>
      <c r="L3109" s="663">
        <v>187.41</v>
      </c>
      <c r="M3109" s="663">
        <v>187.41</v>
      </c>
      <c r="N3109" s="662">
        <v>1</v>
      </c>
      <c r="O3109" s="745">
        <v>0.5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32</v>
      </c>
      <c r="B3110" s="662" t="s">
        <v>592</v>
      </c>
      <c r="C3110" s="662" t="s">
        <v>5111</v>
      </c>
      <c r="D3110" s="743" t="s">
        <v>7938</v>
      </c>
      <c r="E3110" s="744" t="s">
        <v>5130</v>
      </c>
      <c r="F3110" s="662" t="s">
        <v>5106</v>
      </c>
      <c r="G3110" s="662" t="s">
        <v>5272</v>
      </c>
      <c r="H3110" s="662" t="s">
        <v>593</v>
      </c>
      <c r="I3110" s="662" t="s">
        <v>1348</v>
      </c>
      <c r="J3110" s="662" t="s">
        <v>1349</v>
      </c>
      <c r="K3110" s="662" t="s">
        <v>1350</v>
      </c>
      <c r="L3110" s="663">
        <v>0</v>
      </c>
      <c r="M3110" s="663">
        <v>0</v>
      </c>
      <c r="N3110" s="662">
        <v>1</v>
      </c>
      <c r="O3110" s="745">
        <v>0.5</v>
      </c>
      <c r="P3110" s="663"/>
      <c r="Q3110" s="678"/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32</v>
      </c>
      <c r="B3111" s="662" t="s">
        <v>592</v>
      </c>
      <c r="C3111" s="662" t="s">
        <v>5111</v>
      </c>
      <c r="D3111" s="743" t="s">
        <v>7938</v>
      </c>
      <c r="E3111" s="744" t="s">
        <v>5130</v>
      </c>
      <c r="F3111" s="662" t="s">
        <v>5106</v>
      </c>
      <c r="G3111" s="662" t="s">
        <v>5272</v>
      </c>
      <c r="H3111" s="662" t="s">
        <v>593</v>
      </c>
      <c r="I3111" s="662" t="s">
        <v>1095</v>
      </c>
      <c r="J3111" s="662" t="s">
        <v>1349</v>
      </c>
      <c r="K3111" s="662" t="s">
        <v>5545</v>
      </c>
      <c r="L3111" s="663">
        <v>0</v>
      </c>
      <c r="M3111" s="663">
        <v>0</v>
      </c>
      <c r="N3111" s="662">
        <v>10</v>
      </c>
      <c r="O3111" s="745">
        <v>3</v>
      </c>
      <c r="P3111" s="663">
        <v>0</v>
      </c>
      <c r="Q3111" s="678"/>
      <c r="R3111" s="662">
        <v>4</v>
      </c>
      <c r="S3111" s="678">
        <v>0.4</v>
      </c>
      <c r="T3111" s="745">
        <v>1.5</v>
      </c>
      <c r="U3111" s="701">
        <v>0.5</v>
      </c>
    </row>
    <row r="3112" spans="1:21" ht="14.4" customHeight="1" x14ac:dyDescent="0.3">
      <c r="A3112" s="661">
        <v>32</v>
      </c>
      <c r="B3112" s="662" t="s">
        <v>592</v>
      </c>
      <c r="C3112" s="662" t="s">
        <v>5111</v>
      </c>
      <c r="D3112" s="743" t="s">
        <v>7938</v>
      </c>
      <c r="E3112" s="744" t="s">
        <v>5130</v>
      </c>
      <c r="F3112" s="662" t="s">
        <v>5106</v>
      </c>
      <c r="G3112" s="662" t="s">
        <v>5546</v>
      </c>
      <c r="H3112" s="662" t="s">
        <v>593</v>
      </c>
      <c r="I3112" s="662" t="s">
        <v>6947</v>
      </c>
      <c r="J3112" s="662" t="s">
        <v>6795</v>
      </c>
      <c r="K3112" s="662" t="s">
        <v>4806</v>
      </c>
      <c r="L3112" s="663">
        <v>0</v>
      </c>
      <c r="M3112" s="663">
        <v>0</v>
      </c>
      <c r="N3112" s="662">
        <v>3</v>
      </c>
      <c r="O3112" s="745">
        <v>1</v>
      </c>
      <c r="P3112" s="663">
        <v>0</v>
      </c>
      <c r="Q3112" s="678"/>
      <c r="R3112" s="662">
        <v>3</v>
      </c>
      <c r="S3112" s="678">
        <v>1</v>
      </c>
      <c r="T3112" s="745">
        <v>1</v>
      </c>
      <c r="U3112" s="701">
        <v>1</v>
      </c>
    </row>
    <row r="3113" spans="1:21" ht="14.4" customHeight="1" x14ac:dyDescent="0.3">
      <c r="A3113" s="661">
        <v>32</v>
      </c>
      <c r="B3113" s="662" t="s">
        <v>592</v>
      </c>
      <c r="C3113" s="662" t="s">
        <v>5111</v>
      </c>
      <c r="D3113" s="743" t="s">
        <v>7938</v>
      </c>
      <c r="E3113" s="744" t="s">
        <v>5130</v>
      </c>
      <c r="F3113" s="662" t="s">
        <v>5106</v>
      </c>
      <c r="G3113" s="662" t="s">
        <v>5546</v>
      </c>
      <c r="H3113" s="662" t="s">
        <v>593</v>
      </c>
      <c r="I3113" s="662" t="s">
        <v>6948</v>
      </c>
      <c r="J3113" s="662" t="s">
        <v>6795</v>
      </c>
      <c r="K3113" s="662" t="s">
        <v>2390</v>
      </c>
      <c r="L3113" s="663">
        <v>1170.93</v>
      </c>
      <c r="M3113" s="663">
        <v>3512.79</v>
      </c>
      <c r="N3113" s="662">
        <v>3</v>
      </c>
      <c r="O3113" s="745">
        <v>1.5</v>
      </c>
      <c r="P3113" s="663">
        <v>3512.79</v>
      </c>
      <c r="Q3113" s="678">
        <v>1</v>
      </c>
      <c r="R3113" s="662">
        <v>3</v>
      </c>
      <c r="S3113" s="678">
        <v>1</v>
      </c>
      <c r="T3113" s="745">
        <v>1.5</v>
      </c>
      <c r="U3113" s="701">
        <v>1</v>
      </c>
    </row>
    <row r="3114" spans="1:21" ht="14.4" customHeight="1" x14ac:dyDescent="0.3">
      <c r="A3114" s="661">
        <v>32</v>
      </c>
      <c r="B3114" s="662" t="s">
        <v>592</v>
      </c>
      <c r="C3114" s="662" t="s">
        <v>5111</v>
      </c>
      <c r="D3114" s="743" t="s">
        <v>7938</v>
      </c>
      <c r="E3114" s="744" t="s">
        <v>5130</v>
      </c>
      <c r="F3114" s="662" t="s">
        <v>5106</v>
      </c>
      <c r="G3114" s="662" t="s">
        <v>5276</v>
      </c>
      <c r="H3114" s="662" t="s">
        <v>593</v>
      </c>
      <c r="I3114" s="662" t="s">
        <v>5440</v>
      </c>
      <c r="J3114" s="662" t="s">
        <v>5441</v>
      </c>
      <c r="K3114" s="662" t="s">
        <v>5442</v>
      </c>
      <c r="L3114" s="663">
        <v>115.26</v>
      </c>
      <c r="M3114" s="663">
        <v>115.26</v>
      </c>
      <c r="N3114" s="662">
        <v>1</v>
      </c>
      <c r="O3114" s="745">
        <v>1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32</v>
      </c>
      <c r="B3115" s="662" t="s">
        <v>592</v>
      </c>
      <c r="C3115" s="662" t="s">
        <v>5111</v>
      </c>
      <c r="D3115" s="743" t="s">
        <v>7938</v>
      </c>
      <c r="E3115" s="744" t="s">
        <v>5130</v>
      </c>
      <c r="F3115" s="662" t="s">
        <v>5106</v>
      </c>
      <c r="G3115" s="662" t="s">
        <v>5759</v>
      </c>
      <c r="H3115" s="662" t="s">
        <v>2438</v>
      </c>
      <c r="I3115" s="662" t="s">
        <v>6949</v>
      </c>
      <c r="J3115" s="662" t="s">
        <v>6467</v>
      </c>
      <c r="K3115" s="662" t="s">
        <v>6950</v>
      </c>
      <c r="L3115" s="663">
        <v>62.24</v>
      </c>
      <c r="M3115" s="663">
        <v>124.48</v>
      </c>
      <c r="N3115" s="662">
        <v>2</v>
      </c>
      <c r="O3115" s="745">
        <v>1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32</v>
      </c>
      <c r="B3116" s="662" t="s">
        <v>592</v>
      </c>
      <c r="C3116" s="662" t="s">
        <v>5111</v>
      </c>
      <c r="D3116" s="743" t="s">
        <v>7938</v>
      </c>
      <c r="E3116" s="744" t="s">
        <v>5130</v>
      </c>
      <c r="F3116" s="662" t="s">
        <v>5106</v>
      </c>
      <c r="G3116" s="662" t="s">
        <v>5759</v>
      </c>
      <c r="H3116" s="662" t="s">
        <v>593</v>
      </c>
      <c r="I3116" s="662" t="s">
        <v>636</v>
      </c>
      <c r="J3116" s="662" t="s">
        <v>4872</v>
      </c>
      <c r="K3116" s="662" t="s">
        <v>4873</v>
      </c>
      <c r="L3116" s="663">
        <v>103.74</v>
      </c>
      <c r="M3116" s="663">
        <v>103.74</v>
      </c>
      <c r="N3116" s="662">
        <v>1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32</v>
      </c>
      <c r="B3117" s="662" t="s">
        <v>592</v>
      </c>
      <c r="C3117" s="662" t="s">
        <v>5111</v>
      </c>
      <c r="D3117" s="743" t="s">
        <v>7938</v>
      </c>
      <c r="E3117" s="744" t="s">
        <v>5130</v>
      </c>
      <c r="F3117" s="662" t="s">
        <v>5106</v>
      </c>
      <c r="G3117" s="662" t="s">
        <v>5759</v>
      </c>
      <c r="H3117" s="662" t="s">
        <v>593</v>
      </c>
      <c r="I3117" s="662" t="s">
        <v>6951</v>
      </c>
      <c r="J3117" s="662" t="s">
        <v>2508</v>
      </c>
      <c r="K3117" s="662" t="s">
        <v>6952</v>
      </c>
      <c r="L3117" s="663">
        <v>0</v>
      </c>
      <c r="M3117" s="663">
        <v>0</v>
      </c>
      <c r="N3117" s="662">
        <v>1</v>
      </c>
      <c r="O3117" s="745">
        <v>0.5</v>
      </c>
      <c r="P3117" s="663"/>
      <c r="Q3117" s="678"/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32</v>
      </c>
      <c r="B3118" s="662" t="s">
        <v>592</v>
      </c>
      <c r="C3118" s="662" t="s">
        <v>5111</v>
      </c>
      <c r="D3118" s="743" t="s">
        <v>7938</v>
      </c>
      <c r="E3118" s="744" t="s">
        <v>5130</v>
      </c>
      <c r="F3118" s="662" t="s">
        <v>5106</v>
      </c>
      <c r="G3118" s="662" t="s">
        <v>5759</v>
      </c>
      <c r="H3118" s="662" t="s">
        <v>2438</v>
      </c>
      <c r="I3118" s="662" t="s">
        <v>2507</v>
      </c>
      <c r="J3118" s="662" t="s">
        <v>2508</v>
      </c>
      <c r="K3118" s="662" t="s">
        <v>4874</v>
      </c>
      <c r="L3118" s="663">
        <v>82.99</v>
      </c>
      <c r="M3118" s="663">
        <v>82.99</v>
      </c>
      <c r="N3118" s="662">
        <v>1</v>
      </c>
      <c r="O3118" s="745">
        <v>0.5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32</v>
      </c>
      <c r="B3119" s="662" t="s">
        <v>592</v>
      </c>
      <c r="C3119" s="662" t="s">
        <v>5111</v>
      </c>
      <c r="D3119" s="743" t="s">
        <v>7938</v>
      </c>
      <c r="E3119" s="744" t="s">
        <v>5130</v>
      </c>
      <c r="F3119" s="662" t="s">
        <v>5106</v>
      </c>
      <c r="G3119" s="662" t="s">
        <v>5759</v>
      </c>
      <c r="H3119" s="662" t="s">
        <v>2438</v>
      </c>
      <c r="I3119" s="662" t="s">
        <v>5760</v>
      </c>
      <c r="J3119" s="662" t="s">
        <v>4875</v>
      </c>
      <c r="K3119" s="662" t="s">
        <v>5761</v>
      </c>
      <c r="L3119" s="663">
        <v>0</v>
      </c>
      <c r="M3119" s="663">
        <v>0</v>
      </c>
      <c r="N3119" s="662">
        <v>1</v>
      </c>
      <c r="O3119" s="745">
        <v>1</v>
      </c>
      <c r="P3119" s="663">
        <v>0</v>
      </c>
      <c r="Q3119" s="678"/>
      <c r="R3119" s="662">
        <v>1</v>
      </c>
      <c r="S3119" s="678">
        <v>1</v>
      </c>
      <c r="T3119" s="745">
        <v>1</v>
      </c>
      <c r="U3119" s="701">
        <v>1</v>
      </c>
    </row>
    <row r="3120" spans="1:21" ht="14.4" customHeight="1" x14ac:dyDescent="0.3">
      <c r="A3120" s="661">
        <v>32</v>
      </c>
      <c r="B3120" s="662" t="s">
        <v>592</v>
      </c>
      <c r="C3120" s="662" t="s">
        <v>5111</v>
      </c>
      <c r="D3120" s="743" t="s">
        <v>7938</v>
      </c>
      <c r="E3120" s="744" t="s">
        <v>5130</v>
      </c>
      <c r="F3120" s="662" t="s">
        <v>5106</v>
      </c>
      <c r="G3120" s="662" t="s">
        <v>5759</v>
      </c>
      <c r="H3120" s="662" t="s">
        <v>593</v>
      </c>
      <c r="I3120" s="662" t="s">
        <v>6386</v>
      </c>
      <c r="J3120" s="662" t="s">
        <v>6387</v>
      </c>
      <c r="K3120" s="662" t="s">
        <v>6388</v>
      </c>
      <c r="L3120" s="663">
        <v>79.03</v>
      </c>
      <c r="M3120" s="663">
        <v>79.03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32</v>
      </c>
      <c r="B3121" s="662" t="s">
        <v>592</v>
      </c>
      <c r="C3121" s="662" t="s">
        <v>5111</v>
      </c>
      <c r="D3121" s="743" t="s">
        <v>7938</v>
      </c>
      <c r="E3121" s="744" t="s">
        <v>5130</v>
      </c>
      <c r="F3121" s="662" t="s">
        <v>5106</v>
      </c>
      <c r="G3121" s="662" t="s">
        <v>5759</v>
      </c>
      <c r="H3121" s="662" t="s">
        <v>593</v>
      </c>
      <c r="I3121" s="662" t="s">
        <v>6953</v>
      </c>
      <c r="J3121" s="662" t="s">
        <v>6467</v>
      </c>
      <c r="K3121" s="662" t="s">
        <v>6954</v>
      </c>
      <c r="L3121" s="663">
        <v>0</v>
      </c>
      <c r="M3121" s="663">
        <v>0</v>
      </c>
      <c r="N3121" s="662">
        <v>1</v>
      </c>
      <c r="O3121" s="745">
        <v>0.5</v>
      </c>
      <c r="P3121" s="663"/>
      <c r="Q3121" s="678"/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32</v>
      </c>
      <c r="B3122" s="662" t="s">
        <v>592</v>
      </c>
      <c r="C3122" s="662" t="s">
        <v>5111</v>
      </c>
      <c r="D3122" s="743" t="s">
        <v>7938</v>
      </c>
      <c r="E3122" s="744" t="s">
        <v>5130</v>
      </c>
      <c r="F3122" s="662" t="s">
        <v>5106</v>
      </c>
      <c r="G3122" s="662" t="s">
        <v>5894</v>
      </c>
      <c r="H3122" s="662" t="s">
        <v>593</v>
      </c>
      <c r="I3122" s="662" t="s">
        <v>766</v>
      </c>
      <c r="J3122" s="662" t="s">
        <v>767</v>
      </c>
      <c r="K3122" s="662" t="s">
        <v>768</v>
      </c>
      <c r="L3122" s="663">
        <v>0</v>
      </c>
      <c r="M3122" s="663">
        <v>0</v>
      </c>
      <c r="N3122" s="662">
        <v>1</v>
      </c>
      <c r="O3122" s="745">
        <v>1</v>
      </c>
      <c r="P3122" s="663">
        <v>0</v>
      </c>
      <c r="Q3122" s="678"/>
      <c r="R3122" s="662">
        <v>1</v>
      </c>
      <c r="S3122" s="678">
        <v>1</v>
      </c>
      <c r="T3122" s="745">
        <v>1</v>
      </c>
      <c r="U3122" s="701">
        <v>1</v>
      </c>
    </row>
    <row r="3123" spans="1:21" ht="14.4" customHeight="1" x14ac:dyDescent="0.3">
      <c r="A3123" s="661">
        <v>32</v>
      </c>
      <c r="B3123" s="662" t="s">
        <v>592</v>
      </c>
      <c r="C3123" s="662" t="s">
        <v>5111</v>
      </c>
      <c r="D3123" s="743" t="s">
        <v>7938</v>
      </c>
      <c r="E3123" s="744" t="s">
        <v>5130</v>
      </c>
      <c r="F3123" s="662" t="s">
        <v>5106</v>
      </c>
      <c r="G3123" s="662" t="s">
        <v>5894</v>
      </c>
      <c r="H3123" s="662" t="s">
        <v>593</v>
      </c>
      <c r="I3123" s="662" t="s">
        <v>1034</v>
      </c>
      <c r="J3123" s="662" t="s">
        <v>767</v>
      </c>
      <c r="K3123" s="662" t="s">
        <v>1035</v>
      </c>
      <c r="L3123" s="663">
        <v>0</v>
      </c>
      <c r="M3123" s="663">
        <v>0</v>
      </c>
      <c r="N3123" s="662">
        <v>1</v>
      </c>
      <c r="O3123" s="745">
        <v>0.5</v>
      </c>
      <c r="P3123" s="663">
        <v>0</v>
      </c>
      <c r="Q3123" s="678"/>
      <c r="R3123" s="662">
        <v>1</v>
      </c>
      <c r="S3123" s="678">
        <v>1</v>
      </c>
      <c r="T3123" s="745">
        <v>0.5</v>
      </c>
      <c r="U3123" s="701">
        <v>1</v>
      </c>
    </row>
    <row r="3124" spans="1:21" ht="14.4" customHeight="1" x14ac:dyDescent="0.3">
      <c r="A3124" s="661">
        <v>32</v>
      </c>
      <c r="B3124" s="662" t="s">
        <v>592</v>
      </c>
      <c r="C3124" s="662" t="s">
        <v>5111</v>
      </c>
      <c r="D3124" s="743" t="s">
        <v>7938</v>
      </c>
      <c r="E3124" s="744" t="s">
        <v>5130</v>
      </c>
      <c r="F3124" s="662" t="s">
        <v>5106</v>
      </c>
      <c r="G3124" s="662" t="s">
        <v>5894</v>
      </c>
      <c r="H3124" s="662" t="s">
        <v>593</v>
      </c>
      <c r="I3124" s="662" t="s">
        <v>6955</v>
      </c>
      <c r="J3124" s="662" t="s">
        <v>6956</v>
      </c>
      <c r="K3124" s="662" t="s">
        <v>6957</v>
      </c>
      <c r="L3124" s="663">
        <v>0</v>
      </c>
      <c r="M3124" s="663">
        <v>0</v>
      </c>
      <c r="N3124" s="662">
        <v>1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32</v>
      </c>
      <c r="B3125" s="662" t="s">
        <v>592</v>
      </c>
      <c r="C3125" s="662" t="s">
        <v>5111</v>
      </c>
      <c r="D3125" s="743" t="s">
        <v>7938</v>
      </c>
      <c r="E3125" s="744" t="s">
        <v>5130</v>
      </c>
      <c r="F3125" s="662" t="s">
        <v>5106</v>
      </c>
      <c r="G3125" s="662" t="s">
        <v>5443</v>
      </c>
      <c r="H3125" s="662" t="s">
        <v>2438</v>
      </c>
      <c r="I3125" s="662" t="s">
        <v>2759</v>
      </c>
      <c r="J3125" s="662" t="s">
        <v>2584</v>
      </c>
      <c r="K3125" s="662" t="s">
        <v>4850</v>
      </c>
      <c r="L3125" s="663">
        <v>164.94</v>
      </c>
      <c r="M3125" s="663">
        <v>164.94</v>
      </c>
      <c r="N3125" s="662">
        <v>1</v>
      </c>
      <c r="O3125" s="745">
        <v>0.5</v>
      </c>
      <c r="P3125" s="663">
        <v>164.94</v>
      </c>
      <c r="Q3125" s="678">
        <v>1</v>
      </c>
      <c r="R3125" s="662">
        <v>1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32</v>
      </c>
      <c r="B3126" s="662" t="s">
        <v>592</v>
      </c>
      <c r="C3126" s="662" t="s">
        <v>5111</v>
      </c>
      <c r="D3126" s="743" t="s">
        <v>7938</v>
      </c>
      <c r="E3126" s="744" t="s">
        <v>5130</v>
      </c>
      <c r="F3126" s="662" t="s">
        <v>5106</v>
      </c>
      <c r="G3126" s="662" t="s">
        <v>5443</v>
      </c>
      <c r="H3126" s="662" t="s">
        <v>2438</v>
      </c>
      <c r="I3126" s="662" t="s">
        <v>5444</v>
      </c>
      <c r="J3126" s="662" t="s">
        <v>2584</v>
      </c>
      <c r="K3126" s="662" t="s">
        <v>5445</v>
      </c>
      <c r="L3126" s="663">
        <v>0</v>
      </c>
      <c r="M3126" s="663">
        <v>0</v>
      </c>
      <c r="N3126" s="662">
        <v>3</v>
      </c>
      <c r="O3126" s="745">
        <v>2</v>
      </c>
      <c r="P3126" s="663">
        <v>0</v>
      </c>
      <c r="Q3126" s="678"/>
      <c r="R3126" s="662">
        <v>2</v>
      </c>
      <c r="S3126" s="678">
        <v>0.66666666666666663</v>
      </c>
      <c r="T3126" s="745">
        <v>1</v>
      </c>
      <c r="U3126" s="701">
        <v>0.5</v>
      </c>
    </row>
    <row r="3127" spans="1:21" ht="14.4" customHeight="1" x14ac:dyDescent="0.3">
      <c r="A3127" s="661">
        <v>32</v>
      </c>
      <c r="B3127" s="662" t="s">
        <v>592</v>
      </c>
      <c r="C3127" s="662" t="s">
        <v>5111</v>
      </c>
      <c r="D3127" s="743" t="s">
        <v>7938</v>
      </c>
      <c r="E3127" s="744" t="s">
        <v>5130</v>
      </c>
      <c r="F3127" s="662" t="s">
        <v>5106</v>
      </c>
      <c r="G3127" s="662" t="s">
        <v>5168</v>
      </c>
      <c r="H3127" s="662" t="s">
        <v>593</v>
      </c>
      <c r="I3127" s="662" t="s">
        <v>1020</v>
      </c>
      <c r="J3127" s="662" t="s">
        <v>5277</v>
      </c>
      <c r="K3127" s="662" t="s">
        <v>5278</v>
      </c>
      <c r="L3127" s="663">
        <v>0</v>
      </c>
      <c r="M3127" s="663">
        <v>0</v>
      </c>
      <c r="N3127" s="662">
        <v>7</v>
      </c>
      <c r="O3127" s="745">
        <v>4</v>
      </c>
      <c r="P3127" s="663">
        <v>0</v>
      </c>
      <c r="Q3127" s="678"/>
      <c r="R3127" s="662">
        <v>6</v>
      </c>
      <c r="S3127" s="678">
        <v>0.8571428571428571</v>
      </c>
      <c r="T3127" s="745">
        <v>3</v>
      </c>
      <c r="U3127" s="701">
        <v>0.75</v>
      </c>
    </row>
    <row r="3128" spans="1:21" ht="14.4" customHeight="1" x14ac:dyDescent="0.3">
      <c r="A3128" s="661">
        <v>32</v>
      </c>
      <c r="B3128" s="662" t="s">
        <v>592</v>
      </c>
      <c r="C3128" s="662" t="s">
        <v>5111</v>
      </c>
      <c r="D3128" s="743" t="s">
        <v>7938</v>
      </c>
      <c r="E3128" s="744" t="s">
        <v>5130</v>
      </c>
      <c r="F3128" s="662" t="s">
        <v>5106</v>
      </c>
      <c r="G3128" s="662" t="s">
        <v>5168</v>
      </c>
      <c r="H3128" s="662" t="s">
        <v>593</v>
      </c>
      <c r="I3128" s="662" t="s">
        <v>1055</v>
      </c>
      <c r="J3128" s="662" t="s">
        <v>1056</v>
      </c>
      <c r="K3128" s="662" t="s">
        <v>5895</v>
      </c>
      <c r="L3128" s="663">
        <v>0</v>
      </c>
      <c r="M3128" s="663">
        <v>0</v>
      </c>
      <c r="N3128" s="662">
        <v>5</v>
      </c>
      <c r="O3128" s="745">
        <v>1.5</v>
      </c>
      <c r="P3128" s="663">
        <v>0</v>
      </c>
      <c r="Q3128" s="678"/>
      <c r="R3128" s="662">
        <v>5</v>
      </c>
      <c r="S3128" s="678">
        <v>1</v>
      </c>
      <c r="T3128" s="745">
        <v>1.5</v>
      </c>
      <c r="U3128" s="701">
        <v>1</v>
      </c>
    </row>
    <row r="3129" spans="1:21" ht="14.4" customHeight="1" x14ac:dyDescent="0.3">
      <c r="A3129" s="661">
        <v>32</v>
      </c>
      <c r="B3129" s="662" t="s">
        <v>592</v>
      </c>
      <c r="C3129" s="662" t="s">
        <v>5111</v>
      </c>
      <c r="D3129" s="743" t="s">
        <v>7938</v>
      </c>
      <c r="E3129" s="744" t="s">
        <v>5130</v>
      </c>
      <c r="F3129" s="662" t="s">
        <v>5106</v>
      </c>
      <c r="G3129" s="662" t="s">
        <v>6146</v>
      </c>
      <c r="H3129" s="662" t="s">
        <v>593</v>
      </c>
      <c r="I3129" s="662" t="s">
        <v>947</v>
      </c>
      <c r="J3129" s="662" t="s">
        <v>948</v>
      </c>
      <c r="K3129" s="662" t="s">
        <v>6147</v>
      </c>
      <c r="L3129" s="663">
        <v>232.37</v>
      </c>
      <c r="M3129" s="663">
        <v>232.37</v>
      </c>
      <c r="N3129" s="662">
        <v>1</v>
      </c>
      <c r="O3129" s="745">
        <v>1</v>
      </c>
      <c r="P3129" s="663">
        <v>232.37</v>
      </c>
      <c r="Q3129" s="678">
        <v>1</v>
      </c>
      <c r="R3129" s="662">
        <v>1</v>
      </c>
      <c r="S3129" s="678">
        <v>1</v>
      </c>
      <c r="T3129" s="745">
        <v>1</v>
      </c>
      <c r="U3129" s="701">
        <v>1</v>
      </c>
    </row>
    <row r="3130" spans="1:21" ht="14.4" customHeight="1" x14ac:dyDescent="0.3">
      <c r="A3130" s="661">
        <v>32</v>
      </c>
      <c r="B3130" s="662" t="s">
        <v>592</v>
      </c>
      <c r="C3130" s="662" t="s">
        <v>5111</v>
      </c>
      <c r="D3130" s="743" t="s">
        <v>7938</v>
      </c>
      <c r="E3130" s="744" t="s">
        <v>5130</v>
      </c>
      <c r="F3130" s="662" t="s">
        <v>5106</v>
      </c>
      <c r="G3130" s="662" t="s">
        <v>5279</v>
      </c>
      <c r="H3130" s="662" t="s">
        <v>593</v>
      </c>
      <c r="I3130" s="662" t="s">
        <v>5280</v>
      </c>
      <c r="J3130" s="662" t="s">
        <v>2371</v>
      </c>
      <c r="K3130" s="662" t="s">
        <v>2372</v>
      </c>
      <c r="L3130" s="663">
        <v>1121.25</v>
      </c>
      <c r="M3130" s="663">
        <v>3363.75</v>
      </c>
      <c r="N3130" s="662">
        <v>3</v>
      </c>
      <c r="O3130" s="745">
        <v>0.5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32</v>
      </c>
      <c r="B3131" s="662" t="s">
        <v>592</v>
      </c>
      <c r="C3131" s="662" t="s">
        <v>5111</v>
      </c>
      <c r="D3131" s="743" t="s">
        <v>7938</v>
      </c>
      <c r="E3131" s="744" t="s">
        <v>5130</v>
      </c>
      <c r="F3131" s="662" t="s">
        <v>5106</v>
      </c>
      <c r="G3131" s="662" t="s">
        <v>5279</v>
      </c>
      <c r="H3131" s="662" t="s">
        <v>593</v>
      </c>
      <c r="I3131" s="662" t="s">
        <v>5280</v>
      </c>
      <c r="J3131" s="662" t="s">
        <v>2371</v>
      </c>
      <c r="K3131" s="662" t="s">
        <v>2372</v>
      </c>
      <c r="L3131" s="663">
        <v>727.03</v>
      </c>
      <c r="M3131" s="663">
        <v>4362.18</v>
      </c>
      <c r="N3131" s="662">
        <v>6</v>
      </c>
      <c r="O3131" s="745">
        <v>2</v>
      </c>
      <c r="P3131" s="663">
        <v>727.03</v>
      </c>
      <c r="Q3131" s="678">
        <v>0.16666666666666666</v>
      </c>
      <c r="R3131" s="662">
        <v>1</v>
      </c>
      <c r="S3131" s="678">
        <v>0.16666666666666666</v>
      </c>
      <c r="T3131" s="745">
        <v>0.5</v>
      </c>
      <c r="U3131" s="701">
        <v>0.25</v>
      </c>
    </row>
    <row r="3132" spans="1:21" ht="14.4" customHeight="1" x14ac:dyDescent="0.3">
      <c r="A3132" s="661">
        <v>32</v>
      </c>
      <c r="B3132" s="662" t="s">
        <v>592</v>
      </c>
      <c r="C3132" s="662" t="s">
        <v>5111</v>
      </c>
      <c r="D3132" s="743" t="s">
        <v>7938</v>
      </c>
      <c r="E3132" s="744" t="s">
        <v>5130</v>
      </c>
      <c r="F3132" s="662" t="s">
        <v>5106</v>
      </c>
      <c r="G3132" s="662" t="s">
        <v>5281</v>
      </c>
      <c r="H3132" s="662" t="s">
        <v>593</v>
      </c>
      <c r="I3132" s="662" t="s">
        <v>6958</v>
      </c>
      <c r="J3132" s="662" t="s">
        <v>2184</v>
      </c>
      <c r="K3132" s="662" t="s">
        <v>6959</v>
      </c>
      <c r="L3132" s="663">
        <v>144.04</v>
      </c>
      <c r="M3132" s="663">
        <v>288.08</v>
      </c>
      <c r="N3132" s="662">
        <v>2</v>
      </c>
      <c r="O3132" s="745">
        <v>0.5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32</v>
      </c>
      <c r="B3133" s="662" t="s">
        <v>592</v>
      </c>
      <c r="C3133" s="662" t="s">
        <v>5111</v>
      </c>
      <c r="D3133" s="743" t="s">
        <v>7938</v>
      </c>
      <c r="E3133" s="744" t="s">
        <v>5130</v>
      </c>
      <c r="F3133" s="662" t="s">
        <v>5106</v>
      </c>
      <c r="G3133" s="662" t="s">
        <v>5281</v>
      </c>
      <c r="H3133" s="662" t="s">
        <v>593</v>
      </c>
      <c r="I3133" s="662" t="s">
        <v>6958</v>
      </c>
      <c r="J3133" s="662" t="s">
        <v>2184</v>
      </c>
      <c r="K3133" s="662" t="s">
        <v>6959</v>
      </c>
      <c r="L3133" s="663">
        <v>122.41</v>
      </c>
      <c r="M3133" s="663">
        <v>489.64</v>
      </c>
      <c r="N3133" s="662">
        <v>4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32</v>
      </c>
      <c r="B3134" s="662" t="s">
        <v>592</v>
      </c>
      <c r="C3134" s="662" t="s">
        <v>5111</v>
      </c>
      <c r="D3134" s="743" t="s">
        <v>7938</v>
      </c>
      <c r="E3134" s="744" t="s">
        <v>5130</v>
      </c>
      <c r="F3134" s="662" t="s">
        <v>5106</v>
      </c>
      <c r="G3134" s="662" t="s">
        <v>5281</v>
      </c>
      <c r="H3134" s="662" t="s">
        <v>593</v>
      </c>
      <c r="I3134" s="662" t="s">
        <v>6342</v>
      </c>
      <c r="J3134" s="662" t="s">
        <v>6343</v>
      </c>
      <c r="K3134" s="662" t="s">
        <v>2783</v>
      </c>
      <c r="L3134" s="663">
        <v>101.68</v>
      </c>
      <c r="M3134" s="663">
        <v>915.12000000000012</v>
      </c>
      <c r="N3134" s="662">
        <v>9</v>
      </c>
      <c r="O3134" s="745">
        <v>2.5</v>
      </c>
      <c r="P3134" s="663">
        <v>915.12000000000012</v>
      </c>
      <c r="Q3134" s="678">
        <v>1</v>
      </c>
      <c r="R3134" s="662">
        <v>9</v>
      </c>
      <c r="S3134" s="678">
        <v>1</v>
      </c>
      <c r="T3134" s="745">
        <v>2.5</v>
      </c>
      <c r="U3134" s="701">
        <v>1</v>
      </c>
    </row>
    <row r="3135" spans="1:21" ht="14.4" customHeight="1" x14ac:dyDescent="0.3">
      <c r="A3135" s="661">
        <v>32</v>
      </c>
      <c r="B3135" s="662" t="s">
        <v>592</v>
      </c>
      <c r="C3135" s="662" t="s">
        <v>5111</v>
      </c>
      <c r="D3135" s="743" t="s">
        <v>7938</v>
      </c>
      <c r="E3135" s="744" t="s">
        <v>5130</v>
      </c>
      <c r="F3135" s="662" t="s">
        <v>5106</v>
      </c>
      <c r="G3135" s="662" t="s">
        <v>5281</v>
      </c>
      <c r="H3135" s="662" t="s">
        <v>593</v>
      </c>
      <c r="I3135" s="662" t="s">
        <v>6960</v>
      </c>
      <c r="J3135" s="662" t="s">
        <v>6343</v>
      </c>
      <c r="K3135" s="662" t="s">
        <v>6961</v>
      </c>
      <c r="L3135" s="663">
        <v>0</v>
      </c>
      <c r="M3135" s="663">
        <v>0</v>
      </c>
      <c r="N3135" s="662">
        <v>2</v>
      </c>
      <c r="O3135" s="745">
        <v>0.5</v>
      </c>
      <c r="P3135" s="663">
        <v>0</v>
      </c>
      <c r="Q3135" s="678"/>
      <c r="R3135" s="662">
        <v>2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32</v>
      </c>
      <c r="B3136" s="662" t="s">
        <v>592</v>
      </c>
      <c r="C3136" s="662" t="s">
        <v>5111</v>
      </c>
      <c r="D3136" s="743" t="s">
        <v>7938</v>
      </c>
      <c r="E3136" s="744" t="s">
        <v>5130</v>
      </c>
      <c r="F3136" s="662" t="s">
        <v>5106</v>
      </c>
      <c r="G3136" s="662" t="s">
        <v>5282</v>
      </c>
      <c r="H3136" s="662" t="s">
        <v>593</v>
      </c>
      <c r="I3136" s="662" t="s">
        <v>1037</v>
      </c>
      <c r="J3136" s="662" t="s">
        <v>5283</v>
      </c>
      <c r="K3136" s="662" t="s">
        <v>5284</v>
      </c>
      <c r="L3136" s="663">
        <v>53.57</v>
      </c>
      <c r="M3136" s="663">
        <v>589.27</v>
      </c>
      <c r="N3136" s="662">
        <v>11</v>
      </c>
      <c r="O3136" s="745">
        <v>3</v>
      </c>
      <c r="P3136" s="663">
        <v>267.85000000000002</v>
      </c>
      <c r="Q3136" s="678">
        <v>0.45454545454545459</v>
      </c>
      <c r="R3136" s="662">
        <v>5</v>
      </c>
      <c r="S3136" s="678">
        <v>0.45454545454545453</v>
      </c>
      <c r="T3136" s="745">
        <v>1.5</v>
      </c>
      <c r="U3136" s="701">
        <v>0.5</v>
      </c>
    </row>
    <row r="3137" spans="1:21" ht="14.4" customHeight="1" x14ac:dyDescent="0.3">
      <c r="A3137" s="661">
        <v>32</v>
      </c>
      <c r="B3137" s="662" t="s">
        <v>592</v>
      </c>
      <c r="C3137" s="662" t="s">
        <v>5111</v>
      </c>
      <c r="D3137" s="743" t="s">
        <v>7938</v>
      </c>
      <c r="E3137" s="744" t="s">
        <v>5130</v>
      </c>
      <c r="F3137" s="662" t="s">
        <v>5106</v>
      </c>
      <c r="G3137" s="662" t="s">
        <v>5285</v>
      </c>
      <c r="H3137" s="662" t="s">
        <v>593</v>
      </c>
      <c r="I3137" s="662" t="s">
        <v>5286</v>
      </c>
      <c r="J3137" s="662" t="s">
        <v>1170</v>
      </c>
      <c r="K3137" s="662" t="s">
        <v>1171</v>
      </c>
      <c r="L3137" s="663">
        <v>27.5</v>
      </c>
      <c r="M3137" s="663">
        <v>55</v>
      </c>
      <c r="N3137" s="662">
        <v>2</v>
      </c>
      <c r="O3137" s="745">
        <v>1</v>
      </c>
      <c r="P3137" s="663">
        <v>55</v>
      </c>
      <c r="Q3137" s="678">
        <v>1</v>
      </c>
      <c r="R3137" s="662">
        <v>2</v>
      </c>
      <c r="S3137" s="678">
        <v>1</v>
      </c>
      <c r="T3137" s="745">
        <v>1</v>
      </c>
      <c r="U3137" s="701">
        <v>1</v>
      </c>
    </row>
    <row r="3138" spans="1:21" ht="14.4" customHeight="1" x14ac:dyDescent="0.3">
      <c r="A3138" s="661">
        <v>32</v>
      </c>
      <c r="B3138" s="662" t="s">
        <v>592</v>
      </c>
      <c r="C3138" s="662" t="s">
        <v>5111</v>
      </c>
      <c r="D3138" s="743" t="s">
        <v>7938</v>
      </c>
      <c r="E3138" s="744" t="s">
        <v>5130</v>
      </c>
      <c r="F3138" s="662" t="s">
        <v>5106</v>
      </c>
      <c r="G3138" s="662" t="s">
        <v>5285</v>
      </c>
      <c r="H3138" s="662" t="s">
        <v>593</v>
      </c>
      <c r="I3138" s="662" t="s">
        <v>875</v>
      </c>
      <c r="J3138" s="662" t="s">
        <v>876</v>
      </c>
      <c r="K3138" s="662" t="s">
        <v>5061</v>
      </c>
      <c r="L3138" s="663">
        <v>35.11</v>
      </c>
      <c r="M3138" s="663">
        <v>351.09999999999997</v>
      </c>
      <c r="N3138" s="662">
        <v>10</v>
      </c>
      <c r="O3138" s="745">
        <v>2</v>
      </c>
      <c r="P3138" s="663">
        <v>351.09999999999997</v>
      </c>
      <c r="Q3138" s="678">
        <v>1</v>
      </c>
      <c r="R3138" s="662">
        <v>10</v>
      </c>
      <c r="S3138" s="678">
        <v>1</v>
      </c>
      <c r="T3138" s="745">
        <v>2</v>
      </c>
      <c r="U3138" s="701">
        <v>1</v>
      </c>
    </row>
    <row r="3139" spans="1:21" ht="14.4" customHeight="1" x14ac:dyDescent="0.3">
      <c r="A3139" s="661">
        <v>32</v>
      </c>
      <c r="B3139" s="662" t="s">
        <v>592</v>
      </c>
      <c r="C3139" s="662" t="s">
        <v>5111</v>
      </c>
      <c r="D3139" s="743" t="s">
        <v>7938</v>
      </c>
      <c r="E3139" s="744" t="s">
        <v>5130</v>
      </c>
      <c r="F3139" s="662" t="s">
        <v>5106</v>
      </c>
      <c r="G3139" s="662" t="s">
        <v>5285</v>
      </c>
      <c r="H3139" s="662" t="s">
        <v>593</v>
      </c>
      <c r="I3139" s="662" t="s">
        <v>5900</v>
      </c>
      <c r="J3139" s="662" t="s">
        <v>852</v>
      </c>
      <c r="K3139" s="662" t="s">
        <v>5901</v>
      </c>
      <c r="L3139" s="663">
        <v>0</v>
      </c>
      <c r="M3139" s="663">
        <v>0</v>
      </c>
      <c r="N3139" s="662">
        <v>3</v>
      </c>
      <c r="O3139" s="745">
        <v>1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32</v>
      </c>
      <c r="B3140" s="662" t="s">
        <v>592</v>
      </c>
      <c r="C3140" s="662" t="s">
        <v>5111</v>
      </c>
      <c r="D3140" s="743" t="s">
        <v>7938</v>
      </c>
      <c r="E3140" s="744" t="s">
        <v>5130</v>
      </c>
      <c r="F3140" s="662" t="s">
        <v>5106</v>
      </c>
      <c r="G3140" s="662" t="s">
        <v>5285</v>
      </c>
      <c r="H3140" s="662" t="s">
        <v>593</v>
      </c>
      <c r="I3140" s="662" t="s">
        <v>6640</v>
      </c>
      <c r="J3140" s="662" t="s">
        <v>876</v>
      </c>
      <c r="K3140" s="662" t="s">
        <v>5456</v>
      </c>
      <c r="L3140" s="663">
        <v>117.03</v>
      </c>
      <c r="M3140" s="663">
        <v>117.03</v>
      </c>
      <c r="N3140" s="662">
        <v>1</v>
      </c>
      <c r="O3140" s="745">
        <v>0.5</v>
      </c>
      <c r="P3140" s="663">
        <v>117.03</v>
      </c>
      <c r="Q3140" s="678">
        <v>1</v>
      </c>
      <c r="R3140" s="662">
        <v>1</v>
      </c>
      <c r="S3140" s="678">
        <v>1</v>
      </c>
      <c r="T3140" s="745">
        <v>0.5</v>
      </c>
      <c r="U3140" s="701">
        <v>1</v>
      </c>
    </row>
    <row r="3141" spans="1:21" ht="14.4" customHeight="1" x14ac:dyDescent="0.3">
      <c r="A3141" s="661">
        <v>32</v>
      </c>
      <c r="B3141" s="662" t="s">
        <v>592</v>
      </c>
      <c r="C3141" s="662" t="s">
        <v>5111</v>
      </c>
      <c r="D3141" s="743" t="s">
        <v>7938</v>
      </c>
      <c r="E3141" s="744" t="s">
        <v>5130</v>
      </c>
      <c r="F3141" s="662" t="s">
        <v>5106</v>
      </c>
      <c r="G3141" s="662" t="s">
        <v>5285</v>
      </c>
      <c r="H3141" s="662" t="s">
        <v>593</v>
      </c>
      <c r="I3141" s="662" t="s">
        <v>4096</v>
      </c>
      <c r="J3141" s="662" t="s">
        <v>1170</v>
      </c>
      <c r="K3141" s="662" t="s">
        <v>1171</v>
      </c>
      <c r="L3141" s="663">
        <v>27.5</v>
      </c>
      <c r="M3141" s="663">
        <v>27.5</v>
      </c>
      <c r="N3141" s="662">
        <v>1</v>
      </c>
      <c r="O3141" s="745">
        <v>0.5</v>
      </c>
      <c r="P3141" s="663">
        <v>27.5</v>
      </c>
      <c r="Q3141" s="678">
        <v>1</v>
      </c>
      <c r="R3141" s="662">
        <v>1</v>
      </c>
      <c r="S3141" s="678">
        <v>1</v>
      </c>
      <c r="T3141" s="745">
        <v>0.5</v>
      </c>
      <c r="U3141" s="701">
        <v>1</v>
      </c>
    </row>
    <row r="3142" spans="1:21" ht="14.4" customHeight="1" x14ac:dyDescent="0.3">
      <c r="A3142" s="661">
        <v>32</v>
      </c>
      <c r="B3142" s="662" t="s">
        <v>592</v>
      </c>
      <c r="C3142" s="662" t="s">
        <v>5111</v>
      </c>
      <c r="D3142" s="743" t="s">
        <v>7938</v>
      </c>
      <c r="E3142" s="744" t="s">
        <v>5130</v>
      </c>
      <c r="F3142" s="662" t="s">
        <v>5106</v>
      </c>
      <c r="G3142" s="662" t="s">
        <v>5285</v>
      </c>
      <c r="H3142" s="662" t="s">
        <v>593</v>
      </c>
      <c r="I3142" s="662" t="s">
        <v>6962</v>
      </c>
      <c r="J3142" s="662" t="s">
        <v>6963</v>
      </c>
      <c r="K3142" s="662" t="s">
        <v>6964</v>
      </c>
      <c r="L3142" s="663">
        <v>58.52</v>
      </c>
      <c r="M3142" s="663">
        <v>58.52</v>
      </c>
      <c r="N3142" s="662">
        <v>1</v>
      </c>
      <c r="O3142" s="745">
        <v>0.5</v>
      </c>
      <c r="P3142" s="663">
        <v>58.52</v>
      </c>
      <c r="Q3142" s="678">
        <v>1</v>
      </c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32</v>
      </c>
      <c r="B3143" s="662" t="s">
        <v>592</v>
      </c>
      <c r="C3143" s="662" t="s">
        <v>5111</v>
      </c>
      <c r="D3143" s="743" t="s">
        <v>7938</v>
      </c>
      <c r="E3143" s="744" t="s">
        <v>5130</v>
      </c>
      <c r="F3143" s="662" t="s">
        <v>5106</v>
      </c>
      <c r="G3143" s="662" t="s">
        <v>5285</v>
      </c>
      <c r="H3143" s="662" t="s">
        <v>593</v>
      </c>
      <c r="I3143" s="662" t="s">
        <v>6965</v>
      </c>
      <c r="J3143" s="662" t="s">
        <v>6966</v>
      </c>
      <c r="K3143" s="662" t="s">
        <v>6967</v>
      </c>
      <c r="L3143" s="663">
        <v>0</v>
      </c>
      <c r="M3143" s="663">
        <v>0</v>
      </c>
      <c r="N3143" s="662">
        <v>1</v>
      </c>
      <c r="O3143" s="745">
        <v>0.5</v>
      </c>
      <c r="P3143" s="663"/>
      <c r="Q3143" s="678"/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32</v>
      </c>
      <c r="B3144" s="662" t="s">
        <v>592</v>
      </c>
      <c r="C3144" s="662" t="s">
        <v>5111</v>
      </c>
      <c r="D3144" s="743" t="s">
        <v>7938</v>
      </c>
      <c r="E3144" s="744" t="s">
        <v>5130</v>
      </c>
      <c r="F3144" s="662" t="s">
        <v>5106</v>
      </c>
      <c r="G3144" s="662" t="s">
        <v>5285</v>
      </c>
      <c r="H3144" s="662" t="s">
        <v>593</v>
      </c>
      <c r="I3144" s="662" t="s">
        <v>6968</v>
      </c>
      <c r="J3144" s="662" t="s">
        <v>6963</v>
      </c>
      <c r="K3144" s="662" t="s">
        <v>6969</v>
      </c>
      <c r="L3144" s="663">
        <v>0</v>
      </c>
      <c r="M3144" s="663">
        <v>0</v>
      </c>
      <c r="N3144" s="662">
        <v>2</v>
      </c>
      <c r="O3144" s="745">
        <v>0.5</v>
      </c>
      <c r="P3144" s="663">
        <v>0</v>
      </c>
      <c r="Q3144" s="678"/>
      <c r="R3144" s="662">
        <v>2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32</v>
      </c>
      <c r="B3145" s="662" t="s">
        <v>592</v>
      </c>
      <c r="C3145" s="662" t="s">
        <v>5111</v>
      </c>
      <c r="D3145" s="743" t="s">
        <v>7938</v>
      </c>
      <c r="E3145" s="744" t="s">
        <v>5130</v>
      </c>
      <c r="F3145" s="662" t="s">
        <v>5106</v>
      </c>
      <c r="G3145" s="662" t="s">
        <v>5363</v>
      </c>
      <c r="H3145" s="662" t="s">
        <v>593</v>
      </c>
      <c r="I3145" s="662" t="s">
        <v>2925</v>
      </c>
      <c r="J3145" s="662" t="s">
        <v>733</v>
      </c>
      <c r="K3145" s="662" t="s">
        <v>5364</v>
      </c>
      <c r="L3145" s="663">
        <v>34.19</v>
      </c>
      <c r="M3145" s="663">
        <v>34.19</v>
      </c>
      <c r="N3145" s="662">
        <v>1</v>
      </c>
      <c r="O3145" s="745">
        <v>0.5</v>
      </c>
      <c r="P3145" s="663">
        <v>34.19</v>
      </c>
      <c r="Q3145" s="678">
        <v>1</v>
      </c>
      <c r="R3145" s="662">
        <v>1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32</v>
      </c>
      <c r="B3146" s="662" t="s">
        <v>592</v>
      </c>
      <c r="C3146" s="662" t="s">
        <v>5111</v>
      </c>
      <c r="D3146" s="743" t="s">
        <v>7938</v>
      </c>
      <c r="E3146" s="744" t="s">
        <v>5130</v>
      </c>
      <c r="F3146" s="662" t="s">
        <v>5106</v>
      </c>
      <c r="G3146" s="662" t="s">
        <v>5594</v>
      </c>
      <c r="H3146" s="662" t="s">
        <v>593</v>
      </c>
      <c r="I3146" s="662" t="s">
        <v>6970</v>
      </c>
      <c r="J3146" s="662" t="s">
        <v>6971</v>
      </c>
      <c r="K3146" s="662" t="s">
        <v>2228</v>
      </c>
      <c r="L3146" s="663">
        <v>141.04</v>
      </c>
      <c r="M3146" s="663">
        <v>141.04</v>
      </c>
      <c r="N3146" s="662">
        <v>1</v>
      </c>
      <c r="O3146" s="745">
        <v>0.5</v>
      </c>
      <c r="P3146" s="663">
        <v>141.04</v>
      </c>
      <c r="Q3146" s="678">
        <v>1</v>
      </c>
      <c r="R3146" s="662">
        <v>1</v>
      </c>
      <c r="S3146" s="678">
        <v>1</v>
      </c>
      <c r="T3146" s="745">
        <v>0.5</v>
      </c>
      <c r="U3146" s="701">
        <v>1</v>
      </c>
    </row>
    <row r="3147" spans="1:21" ht="14.4" customHeight="1" x14ac:dyDescent="0.3">
      <c r="A3147" s="661">
        <v>32</v>
      </c>
      <c r="B3147" s="662" t="s">
        <v>592</v>
      </c>
      <c r="C3147" s="662" t="s">
        <v>5111</v>
      </c>
      <c r="D3147" s="743" t="s">
        <v>7938</v>
      </c>
      <c r="E3147" s="744" t="s">
        <v>5130</v>
      </c>
      <c r="F3147" s="662" t="s">
        <v>5106</v>
      </c>
      <c r="G3147" s="662" t="s">
        <v>5594</v>
      </c>
      <c r="H3147" s="662" t="s">
        <v>593</v>
      </c>
      <c r="I3147" s="662" t="s">
        <v>6972</v>
      </c>
      <c r="J3147" s="662" t="s">
        <v>6973</v>
      </c>
      <c r="K3147" s="662" t="s">
        <v>6974</v>
      </c>
      <c r="L3147" s="663">
        <v>0</v>
      </c>
      <c r="M3147" s="663">
        <v>0</v>
      </c>
      <c r="N3147" s="662">
        <v>1</v>
      </c>
      <c r="O3147" s="745">
        <v>0.5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32</v>
      </c>
      <c r="B3148" s="662" t="s">
        <v>592</v>
      </c>
      <c r="C3148" s="662" t="s">
        <v>5111</v>
      </c>
      <c r="D3148" s="743" t="s">
        <v>7938</v>
      </c>
      <c r="E3148" s="744" t="s">
        <v>5130</v>
      </c>
      <c r="F3148" s="662" t="s">
        <v>5106</v>
      </c>
      <c r="G3148" s="662" t="s">
        <v>5904</v>
      </c>
      <c r="H3148" s="662" t="s">
        <v>593</v>
      </c>
      <c r="I3148" s="662" t="s">
        <v>2948</v>
      </c>
      <c r="J3148" s="662" t="s">
        <v>2949</v>
      </c>
      <c r="K3148" s="662" t="s">
        <v>2950</v>
      </c>
      <c r="L3148" s="663">
        <v>115.13</v>
      </c>
      <c r="M3148" s="663">
        <v>345.39</v>
      </c>
      <c r="N3148" s="662">
        <v>3</v>
      </c>
      <c r="O3148" s="745">
        <v>1</v>
      </c>
      <c r="P3148" s="663">
        <v>345.39</v>
      </c>
      <c r="Q3148" s="678">
        <v>1</v>
      </c>
      <c r="R3148" s="662">
        <v>3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32</v>
      </c>
      <c r="B3149" s="662" t="s">
        <v>592</v>
      </c>
      <c r="C3149" s="662" t="s">
        <v>5111</v>
      </c>
      <c r="D3149" s="743" t="s">
        <v>7938</v>
      </c>
      <c r="E3149" s="744" t="s">
        <v>5130</v>
      </c>
      <c r="F3149" s="662" t="s">
        <v>5106</v>
      </c>
      <c r="G3149" s="662" t="s">
        <v>5175</v>
      </c>
      <c r="H3149" s="662" t="s">
        <v>2438</v>
      </c>
      <c r="I3149" s="662" t="s">
        <v>2679</v>
      </c>
      <c r="J3149" s="662" t="s">
        <v>2474</v>
      </c>
      <c r="K3149" s="662" t="s">
        <v>4813</v>
      </c>
      <c r="L3149" s="663">
        <v>407.55</v>
      </c>
      <c r="M3149" s="663">
        <v>2037.75</v>
      </c>
      <c r="N3149" s="662">
        <v>5</v>
      </c>
      <c r="O3149" s="745">
        <v>2.5</v>
      </c>
      <c r="P3149" s="663">
        <v>2037.75</v>
      </c>
      <c r="Q3149" s="678">
        <v>1</v>
      </c>
      <c r="R3149" s="662">
        <v>5</v>
      </c>
      <c r="S3149" s="678">
        <v>1</v>
      </c>
      <c r="T3149" s="745">
        <v>2.5</v>
      </c>
      <c r="U3149" s="701">
        <v>1</v>
      </c>
    </row>
    <row r="3150" spans="1:21" ht="14.4" customHeight="1" x14ac:dyDescent="0.3">
      <c r="A3150" s="661">
        <v>32</v>
      </c>
      <c r="B3150" s="662" t="s">
        <v>592</v>
      </c>
      <c r="C3150" s="662" t="s">
        <v>5111</v>
      </c>
      <c r="D3150" s="743" t="s">
        <v>7938</v>
      </c>
      <c r="E3150" s="744" t="s">
        <v>5130</v>
      </c>
      <c r="F3150" s="662" t="s">
        <v>5106</v>
      </c>
      <c r="G3150" s="662" t="s">
        <v>5175</v>
      </c>
      <c r="H3150" s="662" t="s">
        <v>2438</v>
      </c>
      <c r="I3150" s="662" t="s">
        <v>2682</v>
      </c>
      <c r="J3150" s="662" t="s">
        <v>2474</v>
      </c>
      <c r="K3150" s="662" t="s">
        <v>4816</v>
      </c>
      <c r="L3150" s="663">
        <v>543.39</v>
      </c>
      <c r="M3150" s="663">
        <v>3260.3399999999997</v>
      </c>
      <c r="N3150" s="662">
        <v>6</v>
      </c>
      <c r="O3150" s="745">
        <v>4.5</v>
      </c>
      <c r="P3150" s="663">
        <v>3260.3399999999997</v>
      </c>
      <c r="Q3150" s="678">
        <v>1</v>
      </c>
      <c r="R3150" s="662">
        <v>6</v>
      </c>
      <c r="S3150" s="678">
        <v>1</v>
      </c>
      <c r="T3150" s="745">
        <v>4.5</v>
      </c>
      <c r="U3150" s="701">
        <v>1</v>
      </c>
    </row>
    <row r="3151" spans="1:21" ht="14.4" customHeight="1" x14ac:dyDescent="0.3">
      <c r="A3151" s="661">
        <v>32</v>
      </c>
      <c r="B3151" s="662" t="s">
        <v>592</v>
      </c>
      <c r="C3151" s="662" t="s">
        <v>5111</v>
      </c>
      <c r="D3151" s="743" t="s">
        <v>7938</v>
      </c>
      <c r="E3151" s="744" t="s">
        <v>5130</v>
      </c>
      <c r="F3151" s="662" t="s">
        <v>5106</v>
      </c>
      <c r="G3151" s="662" t="s">
        <v>5175</v>
      </c>
      <c r="H3151" s="662" t="s">
        <v>2438</v>
      </c>
      <c r="I3151" s="662" t="s">
        <v>2473</v>
      </c>
      <c r="J3151" s="662" t="s">
        <v>2474</v>
      </c>
      <c r="K3151" s="662" t="s">
        <v>4814</v>
      </c>
      <c r="L3151" s="663">
        <v>815.1</v>
      </c>
      <c r="M3151" s="663">
        <v>4075.5</v>
      </c>
      <c r="N3151" s="662">
        <v>5</v>
      </c>
      <c r="O3151" s="745">
        <v>1.5</v>
      </c>
      <c r="P3151" s="663">
        <v>4075.5</v>
      </c>
      <c r="Q3151" s="678">
        <v>1</v>
      </c>
      <c r="R3151" s="662">
        <v>5</v>
      </c>
      <c r="S3151" s="678">
        <v>1</v>
      </c>
      <c r="T3151" s="745">
        <v>1.5</v>
      </c>
      <c r="U3151" s="701">
        <v>1</v>
      </c>
    </row>
    <row r="3152" spans="1:21" ht="14.4" customHeight="1" x14ac:dyDescent="0.3">
      <c r="A3152" s="661">
        <v>32</v>
      </c>
      <c r="B3152" s="662" t="s">
        <v>592</v>
      </c>
      <c r="C3152" s="662" t="s">
        <v>5111</v>
      </c>
      <c r="D3152" s="743" t="s">
        <v>7938</v>
      </c>
      <c r="E3152" s="744" t="s">
        <v>5130</v>
      </c>
      <c r="F3152" s="662" t="s">
        <v>5106</v>
      </c>
      <c r="G3152" s="662" t="s">
        <v>5175</v>
      </c>
      <c r="H3152" s="662" t="s">
        <v>2438</v>
      </c>
      <c r="I3152" s="662" t="s">
        <v>2477</v>
      </c>
      <c r="J3152" s="662" t="s">
        <v>2474</v>
      </c>
      <c r="K3152" s="662" t="s">
        <v>4818</v>
      </c>
      <c r="L3152" s="663">
        <v>923.74</v>
      </c>
      <c r="M3152" s="663">
        <v>1847.48</v>
      </c>
      <c r="N3152" s="662">
        <v>2</v>
      </c>
      <c r="O3152" s="745">
        <v>1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32</v>
      </c>
      <c r="B3153" s="662" t="s">
        <v>592</v>
      </c>
      <c r="C3153" s="662" t="s">
        <v>5111</v>
      </c>
      <c r="D3153" s="743" t="s">
        <v>7938</v>
      </c>
      <c r="E3153" s="744" t="s">
        <v>5130</v>
      </c>
      <c r="F3153" s="662" t="s">
        <v>5106</v>
      </c>
      <c r="G3153" s="662" t="s">
        <v>5175</v>
      </c>
      <c r="H3153" s="662" t="s">
        <v>2438</v>
      </c>
      <c r="I3153" s="662" t="s">
        <v>4144</v>
      </c>
      <c r="J3153" s="662" t="s">
        <v>2557</v>
      </c>
      <c r="K3153" s="662" t="s">
        <v>4812</v>
      </c>
      <c r="L3153" s="663">
        <v>1385.62</v>
      </c>
      <c r="M3153" s="663">
        <v>5542.48</v>
      </c>
      <c r="N3153" s="662">
        <v>4</v>
      </c>
      <c r="O3153" s="745">
        <v>0.5</v>
      </c>
      <c r="P3153" s="663">
        <v>5542.48</v>
      </c>
      <c r="Q3153" s="678">
        <v>1</v>
      </c>
      <c r="R3153" s="662">
        <v>4</v>
      </c>
      <c r="S3153" s="678">
        <v>1</v>
      </c>
      <c r="T3153" s="745">
        <v>0.5</v>
      </c>
      <c r="U3153" s="701">
        <v>1</v>
      </c>
    </row>
    <row r="3154" spans="1:21" ht="14.4" customHeight="1" x14ac:dyDescent="0.3">
      <c r="A3154" s="661">
        <v>32</v>
      </c>
      <c r="B3154" s="662" t="s">
        <v>592</v>
      </c>
      <c r="C3154" s="662" t="s">
        <v>5111</v>
      </c>
      <c r="D3154" s="743" t="s">
        <v>7938</v>
      </c>
      <c r="E3154" s="744" t="s">
        <v>5130</v>
      </c>
      <c r="F3154" s="662" t="s">
        <v>5106</v>
      </c>
      <c r="G3154" s="662" t="s">
        <v>5453</v>
      </c>
      <c r="H3154" s="662" t="s">
        <v>593</v>
      </c>
      <c r="I3154" s="662" t="s">
        <v>5454</v>
      </c>
      <c r="J3154" s="662" t="s">
        <v>5455</v>
      </c>
      <c r="K3154" s="662" t="s">
        <v>5456</v>
      </c>
      <c r="L3154" s="663">
        <v>134.47999999999999</v>
      </c>
      <c r="M3154" s="663">
        <v>403.43999999999994</v>
      </c>
      <c r="N3154" s="662">
        <v>3</v>
      </c>
      <c r="O3154" s="745">
        <v>1.5</v>
      </c>
      <c r="P3154" s="663">
        <v>134.47999999999999</v>
      </c>
      <c r="Q3154" s="678">
        <v>0.33333333333333337</v>
      </c>
      <c r="R3154" s="662">
        <v>1</v>
      </c>
      <c r="S3154" s="678">
        <v>0.33333333333333331</v>
      </c>
      <c r="T3154" s="745">
        <v>0.5</v>
      </c>
      <c r="U3154" s="701">
        <v>0.33333333333333331</v>
      </c>
    </row>
    <row r="3155" spans="1:21" ht="14.4" customHeight="1" x14ac:dyDescent="0.3">
      <c r="A3155" s="661">
        <v>32</v>
      </c>
      <c r="B3155" s="662" t="s">
        <v>592</v>
      </c>
      <c r="C3155" s="662" t="s">
        <v>5111</v>
      </c>
      <c r="D3155" s="743" t="s">
        <v>7938</v>
      </c>
      <c r="E3155" s="744" t="s">
        <v>5130</v>
      </c>
      <c r="F3155" s="662" t="s">
        <v>5106</v>
      </c>
      <c r="G3155" s="662" t="s">
        <v>5453</v>
      </c>
      <c r="H3155" s="662" t="s">
        <v>593</v>
      </c>
      <c r="I3155" s="662" t="s">
        <v>1059</v>
      </c>
      <c r="J3155" s="662" t="s">
        <v>5455</v>
      </c>
      <c r="K3155" s="662" t="s">
        <v>4957</v>
      </c>
      <c r="L3155" s="663">
        <v>57.28</v>
      </c>
      <c r="M3155" s="663">
        <v>171.84</v>
      </c>
      <c r="N3155" s="662">
        <v>3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32</v>
      </c>
      <c r="B3156" s="662" t="s">
        <v>592</v>
      </c>
      <c r="C3156" s="662" t="s">
        <v>5111</v>
      </c>
      <c r="D3156" s="743" t="s">
        <v>7938</v>
      </c>
      <c r="E3156" s="744" t="s">
        <v>5130</v>
      </c>
      <c r="F3156" s="662" t="s">
        <v>5106</v>
      </c>
      <c r="G3156" s="662" t="s">
        <v>5559</v>
      </c>
      <c r="H3156" s="662" t="s">
        <v>593</v>
      </c>
      <c r="I3156" s="662" t="s">
        <v>1966</v>
      </c>
      <c r="J3156" s="662" t="s">
        <v>1967</v>
      </c>
      <c r="K3156" s="662" t="s">
        <v>5905</v>
      </c>
      <c r="L3156" s="663">
        <v>48.42</v>
      </c>
      <c r="M3156" s="663">
        <v>145.26</v>
      </c>
      <c r="N3156" s="662">
        <v>3</v>
      </c>
      <c r="O3156" s="745">
        <v>1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32</v>
      </c>
      <c r="B3157" s="662" t="s">
        <v>592</v>
      </c>
      <c r="C3157" s="662" t="s">
        <v>5111</v>
      </c>
      <c r="D3157" s="743" t="s">
        <v>7938</v>
      </c>
      <c r="E3157" s="744" t="s">
        <v>5130</v>
      </c>
      <c r="F3157" s="662" t="s">
        <v>5106</v>
      </c>
      <c r="G3157" s="662" t="s">
        <v>5294</v>
      </c>
      <c r="H3157" s="662" t="s">
        <v>593</v>
      </c>
      <c r="I3157" s="662" t="s">
        <v>6975</v>
      </c>
      <c r="J3157" s="662" t="s">
        <v>6810</v>
      </c>
      <c r="K3157" s="662" t="s">
        <v>6427</v>
      </c>
      <c r="L3157" s="663">
        <v>120.42</v>
      </c>
      <c r="M3157" s="663">
        <v>120.42</v>
      </c>
      <c r="N3157" s="662">
        <v>1</v>
      </c>
      <c r="O3157" s="745">
        <v>0.5</v>
      </c>
      <c r="P3157" s="663">
        <v>120.42</v>
      </c>
      <c r="Q3157" s="678">
        <v>1</v>
      </c>
      <c r="R3157" s="662">
        <v>1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32</v>
      </c>
      <c r="B3158" s="662" t="s">
        <v>592</v>
      </c>
      <c r="C3158" s="662" t="s">
        <v>5111</v>
      </c>
      <c r="D3158" s="743" t="s">
        <v>7938</v>
      </c>
      <c r="E3158" s="744" t="s">
        <v>5130</v>
      </c>
      <c r="F3158" s="662" t="s">
        <v>5106</v>
      </c>
      <c r="G3158" s="662" t="s">
        <v>5294</v>
      </c>
      <c r="H3158" s="662" t="s">
        <v>593</v>
      </c>
      <c r="I3158" s="662" t="s">
        <v>6809</v>
      </c>
      <c r="J3158" s="662" t="s">
        <v>6810</v>
      </c>
      <c r="K3158" s="662" t="s">
        <v>6811</v>
      </c>
      <c r="L3158" s="663">
        <v>29.02</v>
      </c>
      <c r="M3158" s="663">
        <v>87.06</v>
      </c>
      <c r="N3158" s="662">
        <v>3</v>
      </c>
      <c r="O3158" s="745">
        <v>0.5</v>
      </c>
      <c r="P3158" s="663">
        <v>87.06</v>
      </c>
      <c r="Q3158" s="678">
        <v>1</v>
      </c>
      <c r="R3158" s="662">
        <v>3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32</v>
      </c>
      <c r="B3159" s="662" t="s">
        <v>592</v>
      </c>
      <c r="C3159" s="662" t="s">
        <v>5111</v>
      </c>
      <c r="D3159" s="743" t="s">
        <v>7938</v>
      </c>
      <c r="E3159" s="744" t="s">
        <v>5130</v>
      </c>
      <c r="F3159" s="662" t="s">
        <v>5106</v>
      </c>
      <c r="G3159" s="662" t="s">
        <v>5294</v>
      </c>
      <c r="H3159" s="662" t="s">
        <v>593</v>
      </c>
      <c r="I3159" s="662" t="s">
        <v>6809</v>
      </c>
      <c r="J3159" s="662" t="s">
        <v>6810</v>
      </c>
      <c r="K3159" s="662" t="s">
        <v>6811</v>
      </c>
      <c r="L3159" s="663">
        <v>49.45</v>
      </c>
      <c r="M3159" s="663">
        <v>148.35000000000002</v>
      </c>
      <c r="N3159" s="662">
        <v>3</v>
      </c>
      <c r="O3159" s="745">
        <v>0.5</v>
      </c>
      <c r="P3159" s="663">
        <v>148.35000000000002</v>
      </c>
      <c r="Q3159" s="678">
        <v>1</v>
      </c>
      <c r="R3159" s="662">
        <v>3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32</v>
      </c>
      <c r="B3160" s="662" t="s">
        <v>592</v>
      </c>
      <c r="C3160" s="662" t="s">
        <v>5111</v>
      </c>
      <c r="D3160" s="743" t="s">
        <v>7938</v>
      </c>
      <c r="E3160" s="744" t="s">
        <v>5130</v>
      </c>
      <c r="F3160" s="662" t="s">
        <v>5106</v>
      </c>
      <c r="G3160" s="662" t="s">
        <v>5294</v>
      </c>
      <c r="H3160" s="662" t="s">
        <v>593</v>
      </c>
      <c r="I3160" s="662" t="s">
        <v>6809</v>
      </c>
      <c r="J3160" s="662" t="s">
        <v>6810</v>
      </c>
      <c r="K3160" s="662" t="s">
        <v>6811</v>
      </c>
      <c r="L3160" s="663">
        <v>34.4</v>
      </c>
      <c r="M3160" s="663">
        <v>68.8</v>
      </c>
      <c r="N3160" s="662">
        <v>2</v>
      </c>
      <c r="O3160" s="745">
        <v>0.5</v>
      </c>
      <c r="P3160" s="663">
        <v>68.8</v>
      </c>
      <c r="Q3160" s="678">
        <v>1</v>
      </c>
      <c r="R3160" s="662">
        <v>2</v>
      </c>
      <c r="S3160" s="678">
        <v>1</v>
      </c>
      <c r="T3160" s="745">
        <v>0.5</v>
      </c>
      <c r="U3160" s="701">
        <v>1</v>
      </c>
    </row>
    <row r="3161" spans="1:21" ht="14.4" customHeight="1" x14ac:dyDescent="0.3">
      <c r="A3161" s="661">
        <v>32</v>
      </c>
      <c r="B3161" s="662" t="s">
        <v>592</v>
      </c>
      <c r="C3161" s="662" t="s">
        <v>5111</v>
      </c>
      <c r="D3161" s="743" t="s">
        <v>7938</v>
      </c>
      <c r="E3161" s="744" t="s">
        <v>5130</v>
      </c>
      <c r="F3161" s="662" t="s">
        <v>5106</v>
      </c>
      <c r="G3161" s="662" t="s">
        <v>5295</v>
      </c>
      <c r="H3161" s="662" t="s">
        <v>593</v>
      </c>
      <c r="I3161" s="662" t="s">
        <v>2944</v>
      </c>
      <c r="J3161" s="662" t="s">
        <v>2945</v>
      </c>
      <c r="K3161" s="662" t="s">
        <v>5296</v>
      </c>
      <c r="L3161" s="663">
        <v>78.33</v>
      </c>
      <c r="M3161" s="663">
        <v>704.97</v>
      </c>
      <c r="N3161" s="662">
        <v>9</v>
      </c>
      <c r="O3161" s="745">
        <v>4.5</v>
      </c>
      <c r="P3161" s="663">
        <v>626.64</v>
      </c>
      <c r="Q3161" s="678">
        <v>0.88888888888888884</v>
      </c>
      <c r="R3161" s="662">
        <v>8</v>
      </c>
      <c r="S3161" s="678">
        <v>0.88888888888888884</v>
      </c>
      <c r="T3161" s="745">
        <v>4</v>
      </c>
      <c r="U3161" s="701">
        <v>0.88888888888888884</v>
      </c>
    </row>
    <row r="3162" spans="1:21" ht="14.4" customHeight="1" x14ac:dyDescent="0.3">
      <c r="A3162" s="661">
        <v>32</v>
      </c>
      <c r="B3162" s="662" t="s">
        <v>592</v>
      </c>
      <c r="C3162" s="662" t="s">
        <v>5111</v>
      </c>
      <c r="D3162" s="743" t="s">
        <v>7938</v>
      </c>
      <c r="E3162" s="744" t="s">
        <v>5130</v>
      </c>
      <c r="F3162" s="662" t="s">
        <v>5106</v>
      </c>
      <c r="G3162" s="662" t="s">
        <v>5295</v>
      </c>
      <c r="H3162" s="662" t="s">
        <v>593</v>
      </c>
      <c r="I3162" s="662" t="s">
        <v>6649</v>
      </c>
      <c r="J3162" s="662" t="s">
        <v>2945</v>
      </c>
      <c r="K3162" s="662" t="s">
        <v>6650</v>
      </c>
      <c r="L3162" s="663">
        <v>0</v>
      </c>
      <c r="M3162" s="663">
        <v>0</v>
      </c>
      <c r="N3162" s="662">
        <v>1</v>
      </c>
      <c r="O3162" s="745">
        <v>0.5</v>
      </c>
      <c r="P3162" s="663">
        <v>0</v>
      </c>
      <c r="Q3162" s="678"/>
      <c r="R3162" s="662">
        <v>1</v>
      </c>
      <c r="S3162" s="678">
        <v>1</v>
      </c>
      <c r="T3162" s="745">
        <v>0.5</v>
      </c>
      <c r="U3162" s="701">
        <v>1</v>
      </c>
    </row>
    <row r="3163" spans="1:21" ht="14.4" customHeight="1" x14ac:dyDescent="0.3">
      <c r="A3163" s="661">
        <v>32</v>
      </c>
      <c r="B3163" s="662" t="s">
        <v>592</v>
      </c>
      <c r="C3163" s="662" t="s">
        <v>5111</v>
      </c>
      <c r="D3163" s="743" t="s">
        <v>7938</v>
      </c>
      <c r="E3163" s="744" t="s">
        <v>5130</v>
      </c>
      <c r="F3163" s="662" t="s">
        <v>5106</v>
      </c>
      <c r="G3163" s="662" t="s">
        <v>5176</v>
      </c>
      <c r="H3163" s="662" t="s">
        <v>593</v>
      </c>
      <c r="I3163" s="662" t="s">
        <v>2422</v>
      </c>
      <c r="J3163" s="662" t="s">
        <v>826</v>
      </c>
      <c r="K3163" s="662" t="s">
        <v>830</v>
      </c>
      <c r="L3163" s="663">
        <v>301.2</v>
      </c>
      <c r="M3163" s="663">
        <v>301.2</v>
      </c>
      <c r="N3163" s="662">
        <v>1</v>
      </c>
      <c r="O3163" s="745">
        <v>0.5</v>
      </c>
      <c r="P3163" s="663"/>
      <c r="Q3163" s="678">
        <v>0</v>
      </c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32</v>
      </c>
      <c r="B3164" s="662" t="s">
        <v>592</v>
      </c>
      <c r="C3164" s="662" t="s">
        <v>5111</v>
      </c>
      <c r="D3164" s="743" t="s">
        <v>7938</v>
      </c>
      <c r="E3164" s="744" t="s">
        <v>5130</v>
      </c>
      <c r="F3164" s="662" t="s">
        <v>5106</v>
      </c>
      <c r="G3164" s="662" t="s">
        <v>5176</v>
      </c>
      <c r="H3164" s="662" t="s">
        <v>593</v>
      </c>
      <c r="I3164" s="662" t="s">
        <v>6268</v>
      </c>
      <c r="J3164" s="662" t="s">
        <v>5461</v>
      </c>
      <c r="K3164" s="662" t="s">
        <v>6269</v>
      </c>
      <c r="L3164" s="663">
        <v>0</v>
      </c>
      <c r="M3164" s="663">
        <v>0</v>
      </c>
      <c r="N3164" s="662">
        <v>1</v>
      </c>
      <c r="O3164" s="745">
        <v>0.5</v>
      </c>
      <c r="P3164" s="663"/>
      <c r="Q3164" s="678"/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32</v>
      </c>
      <c r="B3165" s="662" t="s">
        <v>592</v>
      </c>
      <c r="C3165" s="662" t="s">
        <v>5111</v>
      </c>
      <c r="D3165" s="743" t="s">
        <v>7938</v>
      </c>
      <c r="E3165" s="744" t="s">
        <v>5130</v>
      </c>
      <c r="F3165" s="662" t="s">
        <v>5106</v>
      </c>
      <c r="G3165" s="662" t="s">
        <v>5176</v>
      </c>
      <c r="H3165" s="662" t="s">
        <v>593</v>
      </c>
      <c r="I3165" s="662" t="s">
        <v>5365</v>
      </c>
      <c r="J3165" s="662" t="s">
        <v>5178</v>
      </c>
      <c r="K3165" s="662" t="s">
        <v>830</v>
      </c>
      <c r="L3165" s="663">
        <v>301.2</v>
      </c>
      <c r="M3165" s="663">
        <v>1807.1999999999998</v>
      </c>
      <c r="N3165" s="662">
        <v>6</v>
      </c>
      <c r="O3165" s="745">
        <v>3</v>
      </c>
      <c r="P3165" s="663">
        <v>602.4</v>
      </c>
      <c r="Q3165" s="678">
        <v>0.33333333333333337</v>
      </c>
      <c r="R3165" s="662">
        <v>2</v>
      </c>
      <c r="S3165" s="678">
        <v>0.33333333333333331</v>
      </c>
      <c r="T3165" s="745">
        <v>1</v>
      </c>
      <c r="U3165" s="701">
        <v>0.33333333333333331</v>
      </c>
    </row>
    <row r="3166" spans="1:21" ht="14.4" customHeight="1" x14ac:dyDescent="0.3">
      <c r="A3166" s="661">
        <v>32</v>
      </c>
      <c r="B3166" s="662" t="s">
        <v>592</v>
      </c>
      <c r="C3166" s="662" t="s">
        <v>5111</v>
      </c>
      <c r="D3166" s="743" t="s">
        <v>7938</v>
      </c>
      <c r="E3166" s="744" t="s">
        <v>5130</v>
      </c>
      <c r="F3166" s="662" t="s">
        <v>5106</v>
      </c>
      <c r="G3166" s="662" t="s">
        <v>5176</v>
      </c>
      <c r="H3166" s="662" t="s">
        <v>593</v>
      </c>
      <c r="I3166" s="662" t="s">
        <v>5365</v>
      </c>
      <c r="J3166" s="662" t="s">
        <v>5178</v>
      </c>
      <c r="K3166" s="662" t="s">
        <v>830</v>
      </c>
      <c r="L3166" s="663">
        <v>185.26</v>
      </c>
      <c r="M3166" s="663">
        <v>926.3</v>
      </c>
      <c r="N3166" s="662">
        <v>5</v>
      </c>
      <c r="O3166" s="745">
        <v>2</v>
      </c>
      <c r="P3166" s="663">
        <v>741.04</v>
      </c>
      <c r="Q3166" s="678">
        <v>0.8</v>
      </c>
      <c r="R3166" s="662">
        <v>4</v>
      </c>
      <c r="S3166" s="678">
        <v>0.8</v>
      </c>
      <c r="T3166" s="745">
        <v>1.5</v>
      </c>
      <c r="U3166" s="701">
        <v>0.75</v>
      </c>
    </row>
    <row r="3167" spans="1:21" ht="14.4" customHeight="1" x14ac:dyDescent="0.3">
      <c r="A3167" s="661">
        <v>32</v>
      </c>
      <c r="B3167" s="662" t="s">
        <v>592</v>
      </c>
      <c r="C3167" s="662" t="s">
        <v>5111</v>
      </c>
      <c r="D3167" s="743" t="s">
        <v>7938</v>
      </c>
      <c r="E3167" s="744" t="s">
        <v>5130</v>
      </c>
      <c r="F3167" s="662" t="s">
        <v>5106</v>
      </c>
      <c r="G3167" s="662" t="s">
        <v>5176</v>
      </c>
      <c r="H3167" s="662" t="s">
        <v>593</v>
      </c>
      <c r="I3167" s="662" t="s">
        <v>5298</v>
      </c>
      <c r="J3167" s="662" t="s">
        <v>826</v>
      </c>
      <c r="K3167" s="662" t="s">
        <v>827</v>
      </c>
      <c r="L3167" s="663">
        <v>57.64</v>
      </c>
      <c r="M3167" s="663">
        <v>57.64</v>
      </c>
      <c r="N3167" s="662">
        <v>1</v>
      </c>
      <c r="O3167" s="745">
        <v>1</v>
      </c>
      <c r="P3167" s="663">
        <v>57.64</v>
      </c>
      <c r="Q3167" s="678">
        <v>1</v>
      </c>
      <c r="R3167" s="662">
        <v>1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32</v>
      </c>
      <c r="B3168" s="662" t="s">
        <v>592</v>
      </c>
      <c r="C3168" s="662" t="s">
        <v>5111</v>
      </c>
      <c r="D3168" s="743" t="s">
        <v>7938</v>
      </c>
      <c r="E3168" s="744" t="s">
        <v>5130</v>
      </c>
      <c r="F3168" s="662" t="s">
        <v>5106</v>
      </c>
      <c r="G3168" s="662" t="s">
        <v>5176</v>
      </c>
      <c r="H3168" s="662" t="s">
        <v>593</v>
      </c>
      <c r="I3168" s="662" t="s">
        <v>829</v>
      </c>
      <c r="J3168" s="662" t="s">
        <v>826</v>
      </c>
      <c r="K3168" s="662" t="s">
        <v>830</v>
      </c>
      <c r="L3168" s="663">
        <v>301.2</v>
      </c>
      <c r="M3168" s="663">
        <v>602.4</v>
      </c>
      <c r="N3168" s="662">
        <v>2</v>
      </c>
      <c r="O3168" s="745">
        <v>0.5</v>
      </c>
      <c r="P3168" s="663">
        <v>602.4</v>
      </c>
      <c r="Q3168" s="678">
        <v>1</v>
      </c>
      <c r="R3168" s="662">
        <v>2</v>
      </c>
      <c r="S3168" s="678">
        <v>1</v>
      </c>
      <c r="T3168" s="745">
        <v>0.5</v>
      </c>
      <c r="U3168" s="701">
        <v>1</v>
      </c>
    </row>
    <row r="3169" spans="1:21" ht="14.4" customHeight="1" x14ac:dyDescent="0.3">
      <c r="A3169" s="661">
        <v>32</v>
      </c>
      <c r="B3169" s="662" t="s">
        <v>592</v>
      </c>
      <c r="C3169" s="662" t="s">
        <v>5111</v>
      </c>
      <c r="D3169" s="743" t="s">
        <v>7938</v>
      </c>
      <c r="E3169" s="744" t="s">
        <v>5130</v>
      </c>
      <c r="F3169" s="662" t="s">
        <v>5106</v>
      </c>
      <c r="G3169" s="662" t="s">
        <v>5176</v>
      </c>
      <c r="H3169" s="662" t="s">
        <v>593</v>
      </c>
      <c r="I3169" s="662" t="s">
        <v>829</v>
      </c>
      <c r="J3169" s="662" t="s">
        <v>826</v>
      </c>
      <c r="K3169" s="662" t="s">
        <v>830</v>
      </c>
      <c r="L3169" s="663">
        <v>185.26</v>
      </c>
      <c r="M3169" s="663">
        <v>2593.64</v>
      </c>
      <c r="N3169" s="662">
        <v>14</v>
      </c>
      <c r="O3169" s="745">
        <v>6.5</v>
      </c>
      <c r="P3169" s="663">
        <v>1852.6</v>
      </c>
      <c r="Q3169" s="678">
        <v>0.7142857142857143</v>
      </c>
      <c r="R3169" s="662">
        <v>10</v>
      </c>
      <c r="S3169" s="678">
        <v>0.7142857142857143</v>
      </c>
      <c r="T3169" s="745">
        <v>4.5</v>
      </c>
      <c r="U3169" s="701">
        <v>0.69230769230769229</v>
      </c>
    </row>
    <row r="3170" spans="1:21" ht="14.4" customHeight="1" x14ac:dyDescent="0.3">
      <c r="A3170" s="661">
        <v>32</v>
      </c>
      <c r="B3170" s="662" t="s">
        <v>592</v>
      </c>
      <c r="C3170" s="662" t="s">
        <v>5111</v>
      </c>
      <c r="D3170" s="743" t="s">
        <v>7938</v>
      </c>
      <c r="E3170" s="744" t="s">
        <v>5130</v>
      </c>
      <c r="F3170" s="662" t="s">
        <v>5106</v>
      </c>
      <c r="G3170" s="662" t="s">
        <v>5176</v>
      </c>
      <c r="H3170" s="662" t="s">
        <v>593</v>
      </c>
      <c r="I3170" s="662" t="s">
        <v>5916</v>
      </c>
      <c r="J3170" s="662" t="s">
        <v>826</v>
      </c>
      <c r="K3170" s="662" t="s">
        <v>830</v>
      </c>
      <c r="L3170" s="663">
        <v>0</v>
      </c>
      <c r="M3170" s="663">
        <v>0</v>
      </c>
      <c r="N3170" s="662">
        <v>1</v>
      </c>
      <c r="O3170" s="745">
        <v>0.5</v>
      </c>
      <c r="P3170" s="663">
        <v>0</v>
      </c>
      <c r="Q3170" s="678"/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32</v>
      </c>
      <c r="B3171" s="662" t="s">
        <v>592</v>
      </c>
      <c r="C3171" s="662" t="s">
        <v>5111</v>
      </c>
      <c r="D3171" s="743" t="s">
        <v>7938</v>
      </c>
      <c r="E3171" s="744" t="s">
        <v>5130</v>
      </c>
      <c r="F3171" s="662" t="s">
        <v>5106</v>
      </c>
      <c r="G3171" s="662" t="s">
        <v>5176</v>
      </c>
      <c r="H3171" s="662" t="s">
        <v>593</v>
      </c>
      <c r="I3171" s="662" t="s">
        <v>5916</v>
      </c>
      <c r="J3171" s="662" t="s">
        <v>826</v>
      </c>
      <c r="K3171" s="662" t="s">
        <v>830</v>
      </c>
      <c r="L3171" s="663">
        <v>301.2</v>
      </c>
      <c r="M3171" s="663">
        <v>602.4</v>
      </c>
      <c r="N3171" s="662">
        <v>2</v>
      </c>
      <c r="O3171" s="745">
        <v>1</v>
      </c>
      <c r="P3171" s="663">
        <v>301.2</v>
      </c>
      <c r="Q3171" s="678">
        <v>0.5</v>
      </c>
      <c r="R3171" s="662">
        <v>1</v>
      </c>
      <c r="S3171" s="678">
        <v>0.5</v>
      </c>
      <c r="T3171" s="745">
        <v>0.5</v>
      </c>
      <c r="U3171" s="701">
        <v>0.5</v>
      </c>
    </row>
    <row r="3172" spans="1:21" ht="14.4" customHeight="1" x14ac:dyDescent="0.3">
      <c r="A3172" s="661">
        <v>32</v>
      </c>
      <c r="B3172" s="662" t="s">
        <v>592</v>
      </c>
      <c r="C3172" s="662" t="s">
        <v>5111</v>
      </c>
      <c r="D3172" s="743" t="s">
        <v>7938</v>
      </c>
      <c r="E3172" s="744" t="s">
        <v>5130</v>
      </c>
      <c r="F3172" s="662" t="s">
        <v>5106</v>
      </c>
      <c r="G3172" s="662" t="s">
        <v>5299</v>
      </c>
      <c r="H3172" s="662" t="s">
        <v>593</v>
      </c>
      <c r="I3172" s="662" t="s">
        <v>3477</v>
      </c>
      <c r="J3172" s="662" t="s">
        <v>3478</v>
      </c>
      <c r="K3172" s="662" t="s">
        <v>5014</v>
      </c>
      <c r="L3172" s="663">
        <v>668.54</v>
      </c>
      <c r="M3172" s="663">
        <v>6016.86</v>
      </c>
      <c r="N3172" s="662">
        <v>9</v>
      </c>
      <c r="O3172" s="745">
        <v>5.5</v>
      </c>
      <c r="P3172" s="663">
        <v>6016.86</v>
      </c>
      <c r="Q3172" s="678">
        <v>1</v>
      </c>
      <c r="R3172" s="662">
        <v>9</v>
      </c>
      <c r="S3172" s="678">
        <v>1</v>
      </c>
      <c r="T3172" s="745">
        <v>5.5</v>
      </c>
      <c r="U3172" s="701">
        <v>1</v>
      </c>
    </row>
    <row r="3173" spans="1:21" ht="14.4" customHeight="1" x14ac:dyDescent="0.3">
      <c r="A3173" s="661">
        <v>32</v>
      </c>
      <c r="B3173" s="662" t="s">
        <v>592</v>
      </c>
      <c r="C3173" s="662" t="s">
        <v>5111</v>
      </c>
      <c r="D3173" s="743" t="s">
        <v>7938</v>
      </c>
      <c r="E3173" s="744" t="s">
        <v>5130</v>
      </c>
      <c r="F3173" s="662" t="s">
        <v>5106</v>
      </c>
      <c r="G3173" s="662" t="s">
        <v>6822</v>
      </c>
      <c r="H3173" s="662" t="s">
        <v>593</v>
      </c>
      <c r="I3173" s="662" t="s">
        <v>2037</v>
      </c>
      <c r="J3173" s="662" t="s">
        <v>6976</v>
      </c>
      <c r="K3173" s="662" t="s">
        <v>6977</v>
      </c>
      <c r="L3173" s="663">
        <v>998.95</v>
      </c>
      <c r="M3173" s="663">
        <v>1997.9</v>
      </c>
      <c r="N3173" s="662">
        <v>2</v>
      </c>
      <c r="O3173" s="745">
        <v>1.5</v>
      </c>
      <c r="P3173" s="663">
        <v>1997.9</v>
      </c>
      <c r="Q3173" s="678">
        <v>1</v>
      </c>
      <c r="R3173" s="662">
        <v>2</v>
      </c>
      <c r="S3173" s="678">
        <v>1</v>
      </c>
      <c r="T3173" s="745">
        <v>1.5</v>
      </c>
      <c r="U3173" s="701">
        <v>1</v>
      </c>
    </row>
    <row r="3174" spans="1:21" ht="14.4" customHeight="1" x14ac:dyDescent="0.3">
      <c r="A3174" s="661">
        <v>32</v>
      </c>
      <c r="B3174" s="662" t="s">
        <v>592</v>
      </c>
      <c r="C3174" s="662" t="s">
        <v>5111</v>
      </c>
      <c r="D3174" s="743" t="s">
        <v>7938</v>
      </c>
      <c r="E3174" s="744" t="s">
        <v>5130</v>
      </c>
      <c r="F3174" s="662" t="s">
        <v>5106</v>
      </c>
      <c r="G3174" s="662" t="s">
        <v>5366</v>
      </c>
      <c r="H3174" s="662" t="s">
        <v>593</v>
      </c>
      <c r="I3174" s="662" t="s">
        <v>1385</v>
      </c>
      <c r="J3174" s="662" t="s">
        <v>5463</v>
      </c>
      <c r="K3174" s="662" t="s">
        <v>6978</v>
      </c>
      <c r="L3174" s="663">
        <v>172.91</v>
      </c>
      <c r="M3174" s="663">
        <v>345.82</v>
      </c>
      <c r="N3174" s="662">
        <v>2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32</v>
      </c>
      <c r="B3175" s="662" t="s">
        <v>592</v>
      </c>
      <c r="C3175" s="662" t="s">
        <v>5111</v>
      </c>
      <c r="D3175" s="743" t="s">
        <v>7938</v>
      </c>
      <c r="E3175" s="744" t="s">
        <v>5130</v>
      </c>
      <c r="F3175" s="662" t="s">
        <v>5106</v>
      </c>
      <c r="G3175" s="662" t="s">
        <v>5366</v>
      </c>
      <c r="H3175" s="662" t="s">
        <v>2438</v>
      </c>
      <c r="I3175" s="662" t="s">
        <v>6979</v>
      </c>
      <c r="J3175" s="662" t="s">
        <v>5368</v>
      </c>
      <c r="K3175" s="662" t="s">
        <v>6980</v>
      </c>
      <c r="L3175" s="663">
        <v>0</v>
      </c>
      <c r="M3175" s="663">
        <v>0</v>
      </c>
      <c r="N3175" s="662">
        <v>1</v>
      </c>
      <c r="O3175" s="745">
        <v>0.5</v>
      </c>
      <c r="P3175" s="663">
        <v>0</v>
      </c>
      <c r="Q3175" s="678"/>
      <c r="R3175" s="662">
        <v>1</v>
      </c>
      <c r="S3175" s="678">
        <v>1</v>
      </c>
      <c r="T3175" s="745">
        <v>0.5</v>
      </c>
      <c r="U3175" s="701">
        <v>1</v>
      </c>
    </row>
    <row r="3176" spans="1:21" ht="14.4" customHeight="1" x14ac:dyDescent="0.3">
      <c r="A3176" s="661">
        <v>32</v>
      </c>
      <c r="B3176" s="662" t="s">
        <v>592</v>
      </c>
      <c r="C3176" s="662" t="s">
        <v>5111</v>
      </c>
      <c r="D3176" s="743" t="s">
        <v>7938</v>
      </c>
      <c r="E3176" s="744" t="s">
        <v>5130</v>
      </c>
      <c r="F3176" s="662" t="s">
        <v>5106</v>
      </c>
      <c r="G3176" s="662" t="s">
        <v>5366</v>
      </c>
      <c r="H3176" s="662" t="s">
        <v>593</v>
      </c>
      <c r="I3176" s="662" t="s">
        <v>6981</v>
      </c>
      <c r="J3176" s="662" t="s">
        <v>5463</v>
      </c>
      <c r="K3176" s="662" t="s">
        <v>6982</v>
      </c>
      <c r="L3176" s="663">
        <v>0</v>
      </c>
      <c r="M3176" s="663">
        <v>0</v>
      </c>
      <c r="N3176" s="662">
        <v>2</v>
      </c>
      <c r="O3176" s="745">
        <v>1</v>
      </c>
      <c r="P3176" s="663"/>
      <c r="Q3176" s="678"/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32</v>
      </c>
      <c r="B3177" s="662" t="s">
        <v>592</v>
      </c>
      <c r="C3177" s="662" t="s">
        <v>5111</v>
      </c>
      <c r="D3177" s="743" t="s">
        <v>7938</v>
      </c>
      <c r="E3177" s="744" t="s">
        <v>5130</v>
      </c>
      <c r="F3177" s="662" t="s">
        <v>5106</v>
      </c>
      <c r="G3177" s="662" t="s">
        <v>5366</v>
      </c>
      <c r="H3177" s="662" t="s">
        <v>593</v>
      </c>
      <c r="I3177" s="662" t="s">
        <v>6983</v>
      </c>
      <c r="J3177" s="662" t="s">
        <v>5463</v>
      </c>
      <c r="K3177" s="662" t="s">
        <v>6984</v>
      </c>
      <c r="L3177" s="663">
        <v>0</v>
      </c>
      <c r="M3177" s="663">
        <v>0</v>
      </c>
      <c r="N3177" s="662">
        <v>1</v>
      </c>
      <c r="O3177" s="745">
        <v>0.5</v>
      </c>
      <c r="P3177" s="663"/>
      <c r="Q3177" s="678"/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32</v>
      </c>
      <c r="B3178" s="662" t="s">
        <v>592</v>
      </c>
      <c r="C3178" s="662" t="s">
        <v>5111</v>
      </c>
      <c r="D3178" s="743" t="s">
        <v>7938</v>
      </c>
      <c r="E3178" s="744" t="s">
        <v>5130</v>
      </c>
      <c r="F3178" s="662" t="s">
        <v>5106</v>
      </c>
      <c r="G3178" s="662" t="s">
        <v>5465</v>
      </c>
      <c r="H3178" s="662" t="s">
        <v>2438</v>
      </c>
      <c r="I3178" s="662" t="s">
        <v>2590</v>
      </c>
      <c r="J3178" s="662" t="s">
        <v>2588</v>
      </c>
      <c r="K3178" s="662" t="s">
        <v>2591</v>
      </c>
      <c r="L3178" s="663">
        <v>144.81</v>
      </c>
      <c r="M3178" s="663">
        <v>579.24</v>
      </c>
      <c r="N3178" s="662">
        <v>4</v>
      </c>
      <c r="O3178" s="745">
        <v>2</v>
      </c>
      <c r="P3178" s="663">
        <v>579.24</v>
      </c>
      <c r="Q3178" s="678">
        <v>1</v>
      </c>
      <c r="R3178" s="662">
        <v>4</v>
      </c>
      <c r="S3178" s="678">
        <v>1</v>
      </c>
      <c r="T3178" s="745">
        <v>2</v>
      </c>
      <c r="U3178" s="701">
        <v>1</v>
      </c>
    </row>
    <row r="3179" spans="1:21" ht="14.4" customHeight="1" x14ac:dyDescent="0.3">
      <c r="A3179" s="661">
        <v>32</v>
      </c>
      <c r="B3179" s="662" t="s">
        <v>592</v>
      </c>
      <c r="C3179" s="662" t="s">
        <v>5111</v>
      </c>
      <c r="D3179" s="743" t="s">
        <v>7938</v>
      </c>
      <c r="E3179" s="744" t="s">
        <v>5130</v>
      </c>
      <c r="F3179" s="662" t="s">
        <v>5106</v>
      </c>
      <c r="G3179" s="662" t="s">
        <v>5465</v>
      </c>
      <c r="H3179" s="662" t="s">
        <v>593</v>
      </c>
      <c r="I3179" s="662" t="s">
        <v>6985</v>
      </c>
      <c r="J3179" s="662" t="s">
        <v>5931</v>
      </c>
      <c r="K3179" s="662" t="s">
        <v>6657</v>
      </c>
      <c r="L3179" s="663">
        <v>144.81</v>
      </c>
      <c r="M3179" s="663">
        <v>144.81</v>
      </c>
      <c r="N3179" s="662">
        <v>1</v>
      </c>
      <c r="O3179" s="745">
        <v>0.5</v>
      </c>
      <c r="P3179" s="663">
        <v>144.81</v>
      </c>
      <c r="Q3179" s="678">
        <v>1</v>
      </c>
      <c r="R3179" s="662">
        <v>1</v>
      </c>
      <c r="S3179" s="678">
        <v>1</v>
      </c>
      <c r="T3179" s="745">
        <v>0.5</v>
      </c>
      <c r="U3179" s="701">
        <v>1</v>
      </c>
    </row>
    <row r="3180" spans="1:21" ht="14.4" customHeight="1" x14ac:dyDescent="0.3">
      <c r="A3180" s="661">
        <v>32</v>
      </c>
      <c r="B3180" s="662" t="s">
        <v>592</v>
      </c>
      <c r="C3180" s="662" t="s">
        <v>5111</v>
      </c>
      <c r="D3180" s="743" t="s">
        <v>7938</v>
      </c>
      <c r="E3180" s="744" t="s">
        <v>5130</v>
      </c>
      <c r="F3180" s="662" t="s">
        <v>5106</v>
      </c>
      <c r="G3180" s="662" t="s">
        <v>5937</v>
      </c>
      <c r="H3180" s="662" t="s">
        <v>2438</v>
      </c>
      <c r="I3180" s="662" t="s">
        <v>2593</v>
      </c>
      <c r="J3180" s="662" t="s">
        <v>4844</v>
      </c>
      <c r="K3180" s="662" t="s">
        <v>1201</v>
      </c>
      <c r="L3180" s="663">
        <v>97.26</v>
      </c>
      <c r="M3180" s="663">
        <v>291.78000000000003</v>
      </c>
      <c r="N3180" s="662">
        <v>3</v>
      </c>
      <c r="O3180" s="745">
        <v>1</v>
      </c>
      <c r="P3180" s="663">
        <v>291.78000000000003</v>
      </c>
      <c r="Q3180" s="678">
        <v>1</v>
      </c>
      <c r="R3180" s="662">
        <v>3</v>
      </c>
      <c r="S3180" s="678">
        <v>1</v>
      </c>
      <c r="T3180" s="745">
        <v>1</v>
      </c>
      <c r="U3180" s="701">
        <v>1</v>
      </c>
    </row>
    <row r="3181" spans="1:21" ht="14.4" customHeight="1" x14ac:dyDescent="0.3">
      <c r="A3181" s="661">
        <v>32</v>
      </c>
      <c r="B3181" s="662" t="s">
        <v>592</v>
      </c>
      <c r="C3181" s="662" t="s">
        <v>5111</v>
      </c>
      <c r="D3181" s="743" t="s">
        <v>7938</v>
      </c>
      <c r="E3181" s="744" t="s">
        <v>5130</v>
      </c>
      <c r="F3181" s="662" t="s">
        <v>5106</v>
      </c>
      <c r="G3181" s="662" t="s">
        <v>5937</v>
      </c>
      <c r="H3181" s="662" t="s">
        <v>2438</v>
      </c>
      <c r="I3181" s="662" t="s">
        <v>4193</v>
      </c>
      <c r="J3181" s="662" t="s">
        <v>4844</v>
      </c>
      <c r="K3181" s="662" t="s">
        <v>1295</v>
      </c>
      <c r="L3181" s="663">
        <v>291.82</v>
      </c>
      <c r="M3181" s="663">
        <v>1459.1</v>
      </c>
      <c r="N3181" s="662">
        <v>5</v>
      </c>
      <c r="O3181" s="745">
        <v>3</v>
      </c>
      <c r="P3181" s="663">
        <v>583.64</v>
      </c>
      <c r="Q3181" s="678">
        <v>0.4</v>
      </c>
      <c r="R3181" s="662">
        <v>2</v>
      </c>
      <c r="S3181" s="678">
        <v>0.4</v>
      </c>
      <c r="T3181" s="745">
        <v>1</v>
      </c>
      <c r="U3181" s="701">
        <v>0.33333333333333331</v>
      </c>
    </row>
    <row r="3182" spans="1:21" ht="14.4" customHeight="1" x14ac:dyDescent="0.3">
      <c r="A3182" s="661">
        <v>32</v>
      </c>
      <c r="B3182" s="662" t="s">
        <v>592</v>
      </c>
      <c r="C3182" s="662" t="s">
        <v>5111</v>
      </c>
      <c r="D3182" s="743" t="s">
        <v>7938</v>
      </c>
      <c r="E3182" s="744" t="s">
        <v>5130</v>
      </c>
      <c r="F3182" s="662" t="s">
        <v>5106</v>
      </c>
      <c r="G3182" s="662" t="s">
        <v>5370</v>
      </c>
      <c r="H3182" s="662" t="s">
        <v>593</v>
      </c>
      <c r="I3182" s="662" t="s">
        <v>2197</v>
      </c>
      <c r="J3182" s="662" t="s">
        <v>2198</v>
      </c>
      <c r="K3182" s="662" t="s">
        <v>1306</v>
      </c>
      <c r="L3182" s="663">
        <v>108.44</v>
      </c>
      <c r="M3182" s="663">
        <v>433.76</v>
      </c>
      <c r="N3182" s="662">
        <v>4</v>
      </c>
      <c r="O3182" s="745">
        <v>2.5</v>
      </c>
      <c r="P3182" s="663">
        <v>433.76</v>
      </c>
      <c r="Q3182" s="678">
        <v>1</v>
      </c>
      <c r="R3182" s="662">
        <v>4</v>
      </c>
      <c r="S3182" s="678">
        <v>1</v>
      </c>
      <c r="T3182" s="745">
        <v>2.5</v>
      </c>
      <c r="U3182" s="701">
        <v>1</v>
      </c>
    </row>
    <row r="3183" spans="1:21" ht="14.4" customHeight="1" x14ac:dyDescent="0.3">
      <c r="A3183" s="661">
        <v>32</v>
      </c>
      <c r="B3183" s="662" t="s">
        <v>592</v>
      </c>
      <c r="C3183" s="662" t="s">
        <v>5111</v>
      </c>
      <c r="D3183" s="743" t="s">
        <v>7938</v>
      </c>
      <c r="E3183" s="744" t="s">
        <v>5130</v>
      </c>
      <c r="F3183" s="662" t="s">
        <v>5106</v>
      </c>
      <c r="G3183" s="662" t="s">
        <v>5370</v>
      </c>
      <c r="H3183" s="662" t="s">
        <v>593</v>
      </c>
      <c r="I3183" s="662" t="s">
        <v>6986</v>
      </c>
      <c r="J3183" s="662" t="s">
        <v>2198</v>
      </c>
      <c r="K3183" s="662" t="s">
        <v>5536</v>
      </c>
      <c r="L3183" s="663">
        <v>0</v>
      </c>
      <c r="M3183" s="663">
        <v>0</v>
      </c>
      <c r="N3183" s="662">
        <v>1</v>
      </c>
      <c r="O3183" s="745">
        <v>0.5</v>
      </c>
      <c r="P3183" s="663">
        <v>0</v>
      </c>
      <c r="Q3183" s="678"/>
      <c r="R3183" s="662">
        <v>1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32</v>
      </c>
      <c r="B3184" s="662" t="s">
        <v>592</v>
      </c>
      <c r="C3184" s="662" t="s">
        <v>5111</v>
      </c>
      <c r="D3184" s="743" t="s">
        <v>7938</v>
      </c>
      <c r="E3184" s="744" t="s">
        <v>5130</v>
      </c>
      <c r="F3184" s="662" t="s">
        <v>5106</v>
      </c>
      <c r="G3184" s="662" t="s">
        <v>5179</v>
      </c>
      <c r="H3184" s="662" t="s">
        <v>593</v>
      </c>
      <c r="I3184" s="662" t="s">
        <v>1419</v>
      </c>
      <c r="J3184" s="662" t="s">
        <v>5180</v>
      </c>
      <c r="K3184" s="662" t="s">
        <v>5181</v>
      </c>
      <c r="L3184" s="663">
        <v>99.11</v>
      </c>
      <c r="M3184" s="663">
        <v>1585.7599999999998</v>
      </c>
      <c r="N3184" s="662">
        <v>16</v>
      </c>
      <c r="O3184" s="745">
        <v>5</v>
      </c>
      <c r="P3184" s="663">
        <v>1288.4299999999998</v>
      </c>
      <c r="Q3184" s="678">
        <v>0.8125</v>
      </c>
      <c r="R3184" s="662">
        <v>13</v>
      </c>
      <c r="S3184" s="678">
        <v>0.8125</v>
      </c>
      <c r="T3184" s="745">
        <v>4.5</v>
      </c>
      <c r="U3184" s="701">
        <v>0.9</v>
      </c>
    </row>
    <row r="3185" spans="1:21" ht="14.4" customHeight="1" x14ac:dyDescent="0.3">
      <c r="A3185" s="661">
        <v>32</v>
      </c>
      <c r="B3185" s="662" t="s">
        <v>592</v>
      </c>
      <c r="C3185" s="662" t="s">
        <v>5111</v>
      </c>
      <c r="D3185" s="743" t="s">
        <v>7938</v>
      </c>
      <c r="E3185" s="744" t="s">
        <v>5130</v>
      </c>
      <c r="F3185" s="662" t="s">
        <v>5106</v>
      </c>
      <c r="G3185" s="662" t="s">
        <v>5372</v>
      </c>
      <c r="H3185" s="662" t="s">
        <v>593</v>
      </c>
      <c r="I3185" s="662" t="s">
        <v>6660</v>
      </c>
      <c r="J3185" s="662" t="s">
        <v>5025</v>
      </c>
      <c r="K3185" s="662" t="s">
        <v>5947</v>
      </c>
      <c r="L3185" s="663">
        <v>320.20999999999998</v>
      </c>
      <c r="M3185" s="663">
        <v>640.41999999999996</v>
      </c>
      <c r="N3185" s="662">
        <v>2</v>
      </c>
      <c r="O3185" s="745">
        <v>0.5</v>
      </c>
      <c r="P3185" s="663">
        <v>640.41999999999996</v>
      </c>
      <c r="Q3185" s="678">
        <v>1</v>
      </c>
      <c r="R3185" s="662">
        <v>2</v>
      </c>
      <c r="S3185" s="678">
        <v>1</v>
      </c>
      <c r="T3185" s="745">
        <v>0.5</v>
      </c>
      <c r="U3185" s="701">
        <v>1</v>
      </c>
    </row>
    <row r="3186" spans="1:21" ht="14.4" customHeight="1" x14ac:dyDescent="0.3">
      <c r="A3186" s="661">
        <v>32</v>
      </c>
      <c r="B3186" s="662" t="s">
        <v>592</v>
      </c>
      <c r="C3186" s="662" t="s">
        <v>5111</v>
      </c>
      <c r="D3186" s="743" t="s">
        <v>7938</v>
      </c>
      <c r="E3186" s="744" t="s">
        <v>5130</v>
      </c>
      <c r="F3186" s="662" t="s">
        <v>5106</v>
      </c>
      <c r="G3186" s="662" t="s">
        <v>5372</v>
      </c>
      <c r="H3186" s="662" t="s">
        <v>2438</v>
      </c>
      <c r="I3186" s="662" t="s">
        <v>2525</v>
      </c>
      <c r="J3186" s="662" t="s">
        <v>2526</v>
      </c>
      <c r="K3186" s="662" t="s">
        <v>4825</v>
      </c>
      <c r="L3186" s="663">
        <v>160.1</v>
      </c>
      <c r="M3186" s="663">
        <v>480.29999999999995</v>
      </c>
      <c r="N3186" s="662">
        <v>3</v>
      </c>
      <c r="O3186" s="745">
        <v>0.5</v>
      </c>
      <c r="P3186" s="663">
        <v>480.29999999999995</v>
      </c>
      <c r="Q3186" s="678">
        <v>1</v>
      </c>
      <c r="R3186" s="662">
        <v>3</v>
      </c>
      <c r="S3186" s="678">
        <v>1</v>
      </c>
      <c r="T3186" s="745">
        <v>0.5</v>
      </c>
      <c r="U3186" s="701">
        <v>1</v>
      </c>
    </row>
    <row r="3187" spans="1:21" ht="14.4" customHeight="1" x14ac:dyDescent="0.3">
      <c r="A3187" s="661">
        <v>32</v>
      </c>
      <c r="B3187" s="662" t="s">
        <v>592</v>
      </c>
      <c r="C3187" s="662" t="s">
        <v>5111</v>
      </c>
      <c r="D3187" s="743" t="s">
        <v>7938</v>
      </c>
      <c r="E3187" s="744" t="s">
        <v>5130</v>
      </c>
      <c r="F3187" s="662" t="s">
        <v>5106</v>
      </c>
      <c r="G3187" s="662" t="s">
        <v>5302</v>
      </c>
      <c r="H3187" s="662" t="s">
        <v>593</v>
      </c>
      <c r="I3187" s="662" t="s">
        <v>2180</v>
      </c>
      <c r="J3187" s="662" t="s">
        <v>960</v>
      </c>
      <c r="K3187" s="662" t="s">
        <v>5513</v>
      </c>
      <c r="L3187" s="663">
        <v>0</v>
      </c>
      <c r="M3187" s="663">
        <v>0</v>
      </c>
      <c r="N3187" s="662">
        <v>2</v>
      </c>
      <c r="O3187" s="745">
        <v>0.5</v>
      </c>
      <c r="P3187" s="663">
        <v>0</v>
      </c>
      <c r="Q3187" s="678"/>
      <c r="R3187" s="662">
        <v>2</v>
      </c>
      <c r="S3187" s="678">
        <v>1</v>
      </c>
      <c r="T3187" s="745">
        <v>0.5</v>
      </c>
      <c r="U3187" s="701">
        <v>1</v>
      </c>
    </row>
    <row r="3188" spans="1:21" ht="14.4" customHeight="1" x14ac:dyDescent="0.3">
      <c r="A3188" s="661">
        <v>32</v>
      </c>
      <c r="B3188" s="662" t="s">
        <v>592</v>
      </c>
      <c r="C3188" s="662" t="s">
        <v>5111</v>
      </c>
      <c r="D3188" s="743" t="s">
        <v>7938</v>
      </c>
      <c r="E3188" s="744" t="s">
        <v>5130</v>
      </c>
      <c r="F3188" s="662" t="s">
        <v>5106</v>
      </c>
      <c r="G3188" s="662" t="s">
        <v>5302</v>
      </c>
      <c r="H3188" s="662" t="s">
        <v>593</v>
      </c>
      <c r="I3188" s="662" t="s">
        <v>959</v>
      </c>
      <c r="J3188" s="662" t="s">
        <v>960</v>
      </c>
      <c r="K3188" s="662" t="s">
        <v>5303</v>
      </c>
      <c r="L3188" s="663">
        <v>0</v>
      </c>
      <c r="M3188" s="663">
        <v>0</v>
      </c>
      <c r="N3188" s="662">
        <v>2</v>
      </c>
      <c r="O3188" s="745">
        <v>1</v>
      </c>
      <c r="P3188" s="663">
        <v>0</v>
      </c>
      <c r="Q3188" s="678"/>
      <c r="R3188" s="662">
        <v>2</v>
      </c>
      <c r="S3188" s="678">
        <v>1</v>
      </c>
      <c r="T3188" s="745">
        <v>1</v>
      </c>
      <c r="U3188" s="701">
        <v>1</v>
      </c>
    </row>
    <row r="3189" spans="1:21" ht="14.4" customHeight="1" x14ac:dyDescent="0.3">
      <c r="A3189" s="661">
        <v>32</v>
      </c>
      <c r="B3189" s="662" t="s">
        <v>592</v>
      </c>
      <c r="C3189" s="662" t="s">
        <v>5111</v>
      </c>
      <c r="D3189" s="743" t="s">
        <v>7938</v>
      </c>
      <c r="E3189" s="744" t="s">
        <v>5130</v>
      </c>
      <c r="F3189" s="662" t="s">
        <v>5106</v>
      </c>
      <c r="G3189" s="662" t="s">
        <v>5302</v>
      </c>
      <c r="H3189" s="662" t="s">
        <v>593</v>
      </c>
      <c r="I3189" s="662" t="s">
        <v>5948</v>
      </c>
      <c r="J3189" s="662" t="s">
        <v>960</v>
      </c>
      <c r="K3189" s="662" t="s">
        <v>5949</v>
      </c>
      <c r="L3189" s="663">
        <v>0</v>
      </c>
      <c r="M3189" s="663">
        <v>0</v>
      </c>
      <c r="N3189" s="662">
        <v>3</v>
      </c>
      <c r="O3189" s="745">
        <v>2</v>
      </c>
      <c r="P3189" s="663">
        <v>0</v>
      </c>
      <c r="Q3189" s="678"/>
      <c r="R3189" s="662">
        <v>3</v>
      </c>
      <c r="S3189" s="678">
        <v>1</v>
      </c>
      <c r="T3189" s="745">
        <v>2</v>
      </c>
      <c r="U3189" s="701">
        <v>1</v>
      </c>
    </row>
    <row r="3190" spans="1:21" ht="14.4" customHeight="1" x14ac:dyDescent="0.3">
      <c r="A3190" s="661">
        <v>32</v>
      </c>
      <c r="B3190" s="662" t="s">
        <v>592</v>
      </c>
      <c r="C3190" s="662" t="s">
        <v>5111</v>
      </c>
      <c r="D3190" s="743" t="s">
        <v>7938</v>
      </c>
      <c r="E3190" s="744" t="s">
        <v>5130</v>
      </c>
      <c r="F3190" s="662" t="s">
        <v>5106</v>
      </c>
      <c r="G3190" s="662" t="s">
        <v>5302</v>
      </c>
      <c r="H3190" s="662" t="s">
        <v>593</v>
      </c>
      <c r="I3190" s="662" t="s">
        <v>6987</v>
      </c>
      <c r="J3190" s="662" t="s">
        <v>960</v>
      </c>
      <c r="K3190" s="662" t="s">
        <v>2181</v>
      </c>
      <c r="L3190" s="663">
        <v>0</v>
      </c>
      <c r="M3190" s="663">
        <v>0</v>
      </c>
      <c r="N3190" s="662">
        <v>3</v>
      </c>
      <c r="O3190" s="745">
        <v>1.5</v>
      </c>
      <c r="P3190" s="663">
        <v>0</v>
      </c>
      <c r="Q3190" s="678"/>
      <c r="R3190" s="662">
        <v>3</v>
      </c>
      <c r="S3190" s="678">
        <v>1</v>
      </c>
      <c r="T3190" s="745">
        <v>1.5</v>
      </c>
      <c r="U3190" s="701">
        <v>1</v>
      </c>
    </row>
    <row r="3191" spans="1:21" ht="14.4" customHeight="1" x14ac:dyDescent="0.3">
      <c r="A3191" s="661">
        <v>32</v>
      </c>
      <c r="B3191" s="662" t="s">
        <v>592</v>
      </c>
      <c r="C3191" s="662" t="s">
        <v>5111</v>
      </c>
      <c r="D3191" s="743" t="s">
        <v>7938</v>
      </c>
      <c r="E3191" s="744" t="s">
        <v>5130</v>
      </c>
      <c r="F3191" s="662" t="s">
        <v>5106</v>
      </c>
      <c r="G3191" s="662" t="s">
        <v>5625</v>
      </c>
      <c r="H3191" s="662" t="s">
        <v>593</v>
      </c>
      <c r="I3191" s="662" t="s">
        <v>6662</v>
      </c>
      <c r="J3191" s="662" t="s">
        <v>2382</v>
      </c>
      <c r="K3191" s="662" t="s">
        <v>5920</v>
      </c>
      <c r="L3191" s="663">
        <v>115.27</v>
      </c>
      <c r="M3191" s="663">
        <v>115.27</v>
      </c>
      <c r="N3191" s="662">
        <v>1</v>
      </c>
      <c r="O3191" s="745">
        <v>1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32</v>
      </c>
      <c r="B3192" s="662" t="s">
        <v>592</v>
      </c>
      <c r="C3192" s="662" t="s">
        <v>5111</v>
      </c>
      <c r="D3192" s="743" t="s">
        <v>7938</v>
      </c>
      <c r="E3192" s="744" t="s">
        <v>5130</v>
      </c>
      <c r="F3192" s="662" t="s">
        <v>5106</v>
      </c>
      <c r="G3192" s="662" t="s">
        <v>5562</v>
      </c>
      <c r="H3192" s="662" t="s">
        <v>593</v>
      </c>
      <c r="I3192" s="662" t="s">
        <v>1051</v>
      </c>
      <c r="J3192" s="662" t="s">
        <v>5563</v>
      </c>
      <c r="K3192" s="662" t="s">
        <v>5564</v>
      </c>
      <c r="L3192" s="663">
        <v>0</v>
      </c>
      <c r="M3192" s="663">
        <v>0</v>
      </c>
      <c r="N3192" s="662">
        <v>7</v>
      </c>
      <c r="O3192" s="745">
        <v>2</v>
      </c>
      <c r="P3192" s="663">
        <v>0</v>
      </c>
      <c r="Q3192" s="678"/>
      <c r="R3192" s="662">
        <v>6</v>
      </c>
      <c r="S3192" s="678">
        <v>0.8571428571428571</v>
      </c>
      <c r="T3192" s="745">
        <v>1.5</v>
      </c>
      <c r="U3192" s="701">
        <v>0.75</v>
      </c>
    </row>
    <row r="3193" spans="1:21" ht="14.4" customHeight="1" x14ac:dyDescent="0.3">
      <c r="A3193" s="661">
        <v>32</v>
      </c>
      <c r="B3193" s="662" t="s">
        <v>592</v>
      </c>
      <c r="C3193" s="662" t="s">
        <v>5111</v>
      </c>
      <c r="D3193" s="743" t="s">
        <v>7938</v>
      </c>
      <c r="E3193" s="744" t="s">
        <v>5130</v>
      </c>
      <c r="F3193" s="662" t="s">
        <v>5106</v>
      </c>
      <c r="G3193" s="662" t="s">
        <v>5305</v>
      </c>
      <c r="H3193" s="662" t="s">
        <v>593</v>
      </c>
      <c r="I3193" s="662" t="s">
        <v>5407</v>
      </c>
      <c r="J3193" s="662" t="s">
        <v>1064</v>
      </c>
      <c r="K3193" s="662" t="s">
        <v>5408</v>
      </c>
      <c r="L3193" s="663">
        <v>0</v>
      </c>
      <c r="M3193" s="663">
        <v>0</v>
      </c>
      <c r="N3193" s="662">
        <v>1</v>
      </c>
      <c r="O3193" s="745">
        <v>0.5</v>
      </c>
      <c r="P3193" s="663">
        <v>0</v>
      </c>
      <c r="Q3193" s="678"/>
      <c r="R3193" s="662">
        <v>1</v>
      </c>
      <c r="S3193" s="678">
        <v>1</v>
      </c>
      <c r="T3193" s="745">
        <v>0.5</v>
      </c>
      <c r="U3193" s="701">
        <v>1</v>
      </c>
    </row>
    <row r="3194" spans="1:21" ht="14.4" customHeight="1" x14ac:dyDescent="0.3">
      <c r="A3194" s="661">
        <v>32</v>
      </c>
      <c r="B3194" s="662" t="s">
        <v>592</v>
      </c>
      <c r="C3194" s="662" t="s">
        <v>5111</v>
      </c>
      <c r="D3194" s="743" t="s">
        <v>7938</v>
      </c>
      <c r="E3194" s="744" t="s">
        <v>5130</v>
      </c>
      <c r="F3194" s="662" t="s">
        <v>5106</v>
      </c>
      <c r="G3194" s="662" t="s">
        <v>5305</v>
      </c>
      <c r="H3194" s="662" t="s">
        <v>593</v>
      </c>
      <c r="I3194" s="662" t="s">
        <v>5407</v>
      </c>
      <c r="J3194" s="662" t="s">
        <v>1064</v>
      </c>
      <c r="K3194" s="662" t="s">
        <v>5408</v>
      </c>
      <c r="L3194" s="663">
        <v>128.69999999999999</v>
      </c>
      <c r="M3194" s="663">
        <v>128.69999999999999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32</v>
      </c>
      <c r="B3195" s="662" t="s">
        <v>592</v>
      </c>
      <c r="C3195" s="662" t="s">
        <v>5111</v>
      </c>
      <c r="D3195" s="743" t="s">
        <v>7938</v>
      </c>
      <c r="E3195" s="744" t="s">
        <v>5130</v>
      </c>
      <c r="F3195" s="662" t="s">
        <v>5106</v>
      </c>
      <c r="G3195" s="662" t="s">
        <v>5305</v>
      </c>
      <c r="H3195" s="662" t="s">
        <v>593</v>
      </c>
      <c r="I3195" s="662" t="s">
        <v>5409</v>
      </c>
      <c r="J3195" s="662" t="s">
        <v>1064</v>
      </c>
      <c r="K3195" s="662" t="s">
        <v>5410</v>
      </c>
      <c r="L3195" s="663">
        <v>214.5</v>
      </c>
      <c r="M3195" s="663">
        <v>1287</v>
      </c>
      <c r="N3195" s="662">
        <v>6</v>
      </c>
      <c r="O3195" s="745">
        <v>2.5</v>
      </c>
      <c r="P3195" s="663">
        <v>214.5</v>
      </c>
      <c r="Q3195" s="678">
        <v>0.16666666666666666</v>
      </c>
      <c r="R3195" s="662">
        <v>1</v>
      </c>
      <c r="S3195" s="678">
        <v>0.16666666666666666</v>
      </c>
      <c r="T3195" s="745">
        <v>1</v>
      </c>
      <c r="U3195" s="701">
        <v>0.4</v>
      </c>
    </row>
    <row r="3196" spans="1:21" ht="14.4" customHeight="1" x14ac:dyDescent="0.3">
      <c r="A3196" s="661">
        <v>32</v>
      </c>
      <c r="B3196" s="662" t="s">
        <v>592</v>
      </c>
      <c r="C3196" s="662" t="s">
        <v>5111</v>
      </c>
      <c r="D3196" s="743" t="s">
        <v>7938</v>
      </c>
      <c r="E3196" s="744" t="s">
        <v>5130</v>
      </c>
      <c r="F3196" s="662" t="s">
        <v>5106</v>
      </c>
      <c r="G3196" s="662" t="s">
        <v>5305</v>
      </c>
      <c r="H3196" s="662" t="s">
        <v>593</v>
      </c>
      <c r="I3196" s="662" t="s">
        <v>1063</v>
      </c>
      <c r="J3196" s="662" t="s">
        <v>1064</v>
      </c>
      <c r="K3196" s="662" t="s">
        <v>5306</v>
      </c>
      <c r="L3196" s="663">
        <v>107.25</v>
      </c>
      <c r="M3196" s="663">
        <v>321.75</v>
      </c>
      <c r="N3196" s="662">
        <v>3</v>
      </c>
      <c r="O3196" s="745">
        <v>3</v>
      </c>
      <c r="P3196" s="663">
        <v>214.5</v>
      </c>
      <c r="Q3196" s="678">
        <v>0.66666666666666663</v>
      </c>
      <c r="R3196" s="662">
        <v>2</v>
      </c>
      <c r="S3196" s="678">
        <v>0.66666666666666663</v>
      </c>
      <c r="T3196" s="745">
        <v>2</v>
      </c>
      <c r="U3196" s="701">
        <v>0.66666666666666663</v>
      </c>
    </row>
    <row r="3197" spans="1:21" ht="14.4" customHeight="1" x14ac:dyDescent="0.3">
      <c r="A3197" s="661">
        <v>32</v>
      </c>
      <c r="B3197" s="662" t="s">
        <v>592</v>
      </c>
      <c r="C3197" s="662" t="s">
        <v>5111</v>
      </c>
      <c r="D3197" s="743" t="s">
        <v>7938</v>
      </c>
      <c r="E3197" s="744" t="s">
        <v>5130</v>
      </c>
      <c r="F3197" s="662" t="s">
        <v>5106</v>
      </c>
      <c r="G3197" s="662" t="s">
        <v>5377</v>
      </c>
      <c r="H3197" s="662" t="s">
        <v>593</v>
      </c>
      <c r="I3197" s="662" t="s">
        <v>6668</v>
      </c>
      <c r="J3197" s="662" t="s">
        <v>6669</v>
      </c>
      <c r="K3197" s="662" t="s">
        <v>6623</v>
      </c>
      <c r="L3197" s="663">
        <v>369.59</v>
      </c>
      <c r="M3197" s="663">
        <v>369.59</v>
      </c>
      <c r="N3197" s="662">
        <v>1</v>
      </c>
      <c r="O3197" s="745">
        <v>0.5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32</v>
      </c>
      <c r="B3198" s="662" t="s">
        <v>592</v>
      </c>
      <c r="C3198" s="662" t="s">
        <v>5111</v>
      </c>
      <c r="D3198" s="743" t="s">
        <v>7938</v>
      </c>
      <c r="E3198" s="744" t="s">
        <v>5130</v>
      </c>
      <c r="F3198" s="662" t="s">
        <v>5106</v>
      </c>
      <c r="G3198" s="662" t="s">
        <v>5307</v>
      </c>
      <c r="H3198" s="662" t="s">
        <v>593</v>
      </c>
      <c r="I3198" s="662" t="s">
        <v>3519</v>
      </c>
      <c r="J3198" s="662" t="s">
        <v>3520</v>
      </c>
      <c r="K3198" s="662" t="s">
        <v>6181</v>
      </c>
      <c r="L3198" s="663">
        <v>0</v>
      </c>
      <c r="M3198" s="663">
        <v>0</v>
      </c>
      <c r="N3198" s="662">
        <v>4</v>
      </c>
      <c r="O3198" s="745">
        <v>1</v>
      </c>
      <c r="P3198" s="663">
        <v>0</v>
      </c>
      <c r="Q3198" s="678"/>
      <c r="R3198" s="662">
        <v>2</v>
      </c>
      <c r="S3198" s="678">
        <v>0.5</v>
      </c>
      <c r="T3198" s="745">
        <v>0.5</v>
      </c>
      <c r="U3198" s="701">
        <v>0.5</v>
      </c>
    </row>
    <row r="3199" spans="1:21" ht="14.4" customHeight="1" x14ac:dyDescent="0.3">
      <c r="A3199" s="661">
        <v>32</v>
      </c>
      <c r="B3199" s="662" t="s">
        <v>592</v>
      </c>
      <c r="C3199" s="662" t="s">
        <v>5111</v>
      </c>
      <c r="D3199" s="743" t="s">
        <v>7938</v>
      </c>
      <c r="E3199" s="744" t="s">
        <v>5130</v>
      </c>
      <c r="F3199" s="662" t="s">
        <v>5106</v>
      </c>
      <c r="G3199" s="662" t="s">
        <v>5307</v>
      </c>
      <c r="H3199" s="662" t="s">
        <v>593</v>
      </c>
      <c r="I3199" s="662" t="s">
        <v>3519</v>
      </c>
      <c r="J3199" s="662" t="s">
        <v>3520</v>
      </c>
      <c r="K3199" s="662" t="s">
        <v>6181</v>
      </c>
      <c r="L3199" s="663">
        <v>111.45</v>
      </c>
      <c r="M3199" s="663">
        <v>445.8</v>
      </c>
      <c r="N3199" s="662">
        <v>4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32</v>
      </c>
      <c r="B3200" s="662" t="s">
        <v>592</v>
      </c>
      <c r="C3200" s="662" t="s">
        <v>5111</v>
      </c>
      <c r="D3200" s="743" t="s">
        <v>7938</v>
      </c>
      <c r="E3200" s="744" t="s">
        <v>5130</v>
      </c>
      <c r="F3200" s="662" t="s">
        <v>5106</v>
      </c>
      <c r="G3200" s="662" t="s">
        <v>6988</v>
      </c>
      <c r="H3200" s="662" t="s">
        <v>593</v>
      </c>
      <c r="I3200" s="662" t="s">
        <v>3340</v>
      </c>
      <c r="J3200" s="662" t="s">
        <v>6989</v>
      </c>
      <c r="K3200" s="662" t="s">
        <v>6990</v>
      </c>
      <c r="L3200" s="663">
        <v>54.13</v>
      </c>
      <c r="M3200" s="663">
        <v>216.52</v>
      </c>
      <c r="N3200" s="662">
        <v>4</v>
      </c>
      <c r="O3200" s="745">
        <v>1.5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32</v>
      </c>
      <c r="B3201" s="662" t="s">
        <v>592</v>
      </c>
      <c r="C3201" s="662" t="s">
        <v>5111</v>
      </c>
      <c r="D3201" s="743" t="s">
        <v>7938</v>
      </c>
      <c r="E3201" s="744" t="s">
        <v>5130</v>
      </c>
      <c r="F3201" s="662" t="s">
        <v>5106</v>
      </c>
      <c r="G3201" s="662" t="s">
        <v>5311</v>
      </c>
      <c r="H3201" s="662" t="s">
        <v>593</v>
      </c>
      <c r="I3201" s="662" t="s">
        <v>844</v>
      </c>
      <c r="J3201" s="662" t="s">
        <v>753</v>
      </c>
      <c r="K3201" s="662" t="s">
        <v>5312</v>
      </c>
      <c r="L3201" s="663">
        <v>152.33000000000001</v>
      </c>
      <c r="M3201" s="663">
        <v>304.66000000000003</v>
      </c>
      <c r="N3201" s="662">
        <v>2</v>
      </c>
      <c r="O3201" s="745">
        <v>1</v>
      </c>
      <c r="P3201" s="663">
        <v>152.33000000000001</v>
      </c>
      <c r="Q3201" s="678">
        <v>0.5</v>
      </c>
      <c r="R3201" s="662">
        <v>1</v>
      </c>
      <c r="S3201" s="678">
        <v>0.5</v>
      </c>
      <c r="T3201" s="745">
        <v>0.5</v>
      </c>
      <c r="U3201" s="701">
        <v>0.5</v>
      </c>
    </row>
    <row r="3202" spans="1:21" ht="14.4" customHeight="1" x14ac:dyDescent="0.3">
      <c r="A3202" s="661">
        <v>32</v>
      </c>
      <c r="B3202" s="662" t="s">
        <v>592</v>
      </c>
      <c r="C3202" s="662" t="s">
        <v>5111</v>
      </c>
      <c r="D3202" s="743" t="s">
        <v>7938</v>
      </c>
      <c r="E3202" s="744" t="s">
        <v>5130</v>
      </c>
      <c r="F3202" s="662" t="s">
        <v>5106</v>
      </c>
      <c r="G3202" s="662" t="s">
        <v>5182</v>
      </c>
      <c r="H3202" s="662" t="s">
        <v>593</v>
      </c>
      <c r="I3202" s="662" t="s">
        <v>3023</v>
      </c>
      <c r="J3202" s="662" t="s">
        <v>2978</v>
      </c>
      <c r="K3202" s="662" t="s">
        <v>5314</v>
      </c>
      <c r="L3202" s="663">
        <v>25.6</v>
      </c>
      <c r="M3202" s="663">
        <v>332.8</v>
      </c>
      <c r="N3202" s="662">
        <v>13</v>
      </c>
      <c r="O3202" s="745">
        <v>3</v>
      </c>
      <c r="P3202" s="663">
        <v>332.8</v>
      </c>
      <c r="Q3202" s="678">
        <v>1</v>
      </c>
      <c r="R3202" s="662">
        <v>13</v>
      </c>
      <c r="S3202" s="678">
        <v>1</v>
      </c>
      <c r="T3202" s="745">
        <v>3</v>
      </c>
      <c r="U3202" s="701">
        <v>1</v>
      </c>
    </row>
    <row r="3203" spans="1:21" ht="14.4" customHeight="1" x14ac:dyDescent="0.3">
      <c r="A3203" s="661">
        <v>32</v>
      </c>
      <c r="B3203" s="662" t="s">
        <v>592</v>
      </c>
      <c r="C3203" s="662" t="s">
        <v>5111</v>
      </c>
      <c r="D3203" s="743" t="s">
        <v>7938</v>
      </c>
      <c r="E3203" s="744" t="s">
        <v>5130</v>
      </c>
      <c r="F3203" s="662" t="s">
        <v>5106</v>
      </c>
      <c r="G3203" s="662" t="s">
        <v>5182</v>
      </c>
      <c r="H3203" s="662" t="s">
        <v>593</v>
      </c>
      <c r="I3203" s="662" t="s">
        <v>2977</v>
      </c>
      <c r="J3203" s="662" t="s">
        <v>2978</v>
      </c>
      <c r="K3203" s="662" t="s">
        <v>5183</v>
      </c>
      <c r="L3203" s="663">
        <v>51.21</v>
      </c>
      <c r="M3203" s="663">
        <v>1024.2</v>
      </c>
      <c r="N3203" s="662">
        <v>20</v>
      </c>
      <c r="O3203" s="745">
        <v>6</v>
      </c>
      <c r="P3203" s="663">
        <v>972.99</v>
      </c>
      <c r="Q3203" s="678">
        <v>0.95</v>
      </c>
      <c r="R3203" s="662">
        <v>19</v>
      </c>
      <c r="S3203" s="678">
        <v>0.95</v>
      </c>
      <c r="T3203" s="745">
        <v>5.5</v>
      </c>
      <c r="U3203" s="701">
        <v>0.91666666666666663</v>
      </c>
    </row>
    <row r="3204" spans="1:21" ht="14.4" customHeight="1" x14ac:dyDescent="0.3">
      <c r="A3204" s="661">
        <v>32</v>
      </c>
      <c r="B3204" s="662" t="s">
        <v>592</v>
      </c>
      <c r="C3204" s="662" t="s">
        <v>5111</v>
      </c>
      <c r="D3204" s="743" t="s">
        <v>7938</v>
      </c>
      <c r="E3204" s="744" t="s">
        <v>5130</v>
      </c>
      <c r="F3204" s="662" t="s">
        <v>5106</v>
      </c>
      <c r="G3204" s="662" t="s">
        <v>6991</v>
      </c>
      <c r="H3204" s="662" t="s">
        <v>593</v>
      </c>
      <c r="I3204" s="662" t="s">
        <v>6992</v>
      </c>
      <c r="J3204" s="662" t="s">
        <v>6993</v>
      </c>
      <c r="K3204" s="662" t="s">
        <v>6994</v>
      </c>
      <c r="L3204" s="663">
        <v>0</v>
      </c>
      <c r="M3204" s="663">
        <v>0</v>
      </c>
      <c r="N3204" s="662">
        <v>10</v>
      </c>
      <c r="O3204" s="745">
        <v>9</v>
      </c>
      <c r="P3204" s="663">
        <v>0</v>
      </c>
      <c r="Q3204" s="678"/>
      <c r="R3204" s="662">
        <v>5</v>
      </c>
      <c r="S3204" s="678">
        <v>0.5</v>
      </c>
      <c r="T3204" s="745">
        <v>4.5</v>
      </c>
      <c r="U3204" s="701">
        <v>0.5</v>
      </c>
    </row>
    <row r="3205" spans="1:21" ht="14.4" customHeight="1" x14ac:dyDescent="0.3">
      <c r="A3205" s="661">
        <v>32</v>
      </c>
      <c r="B3205" s="662" t="s">
        <v>592</v>
      </c>
      <c r="C3205" s="662" t="s">
        <v>5111</v>
      </c>
      <c r="D3205" s="743" t="s">
        <v>7938</v>
      </c>
      <c r="E3205" s="744" t="s">
        <v>5130</v>
      </c>
      <c r="F3205" s="662" t="s">
        <v>5106</v>
      </c>
      <c r="G3205" s="662" t="s">
        <v>6991</v>
      </c>
      <c r="H3205" s="662" t="s">
        <v>593</v>
      </c>
      <c r="I3205" s="662" t="s">
        <v>6995</v>
      </c>
      <c r="J3205" s="662" t="s">
        <v>6996</v>
      </c>
      <c r="K3205" s="662" t="s">
        <v>6997</v>
      </c>
      <c r="L3205" s="663">
        <v>0</v>
      </c>
      <c r="M3205" s="663">
        <v>0</v>
      </c>
      <c r="N3205" s="662">
        <v>5</v>
      </c>
      <c r="O3205" s="745">
        <v>3</v>
      </c>
      <c r="P3205" s="663">
        <v>0</v>
      </c>
      <c r="Q3205" s="678"/>
      <c r="R3205" s="662">
        <v>5</v>
      </c>
      <c r="S3205" s="678">
        <v>1</v>
      </c>
      <c r="T3205" s="745">
        <v>3</v>
      </c>
      <c r="U3205" s="701">
        <v>1</v>
      </c>
    </row>
    <row r="3206" spans="1:21" ht="14.4" customHeight="1" x14ac:dyDescent="0.3">
      <c r="A3206" s="661">
        <v>32</v>
      </c>
      <c r="B3206" s="662" t="s">
        <v>592</v>
      </c>
      <c r="C3206" s="662" t="s">
        <v>5111</v>
      </c>
      <c r="D3206" s="743" t="s">
        <v>7938</v>
      </c>
      <c r="E3206" s="744" t="s">
        <v>5130</v>
      </c>
      <c r="F3206" s="662" t="s">
        <v>5106</v>
      </c>
      <c r="G3206" s="662" t="s">
        <v>6991</v>
      </c>
      <c r="H3206" s="662" t="s">
        <v>593</v>
      </c>
      <c r="I3206" s="662" t="s">
        <v>6998</v>
      </c>
      <c r="J3206" s="662" t="s">
        <v>6996</v>
      </c>
      <c r="K3206" s="662" t="s">
        <v>6997</v>
      </c>
      <c r="L3206" s="663">
        <v>0</v>
      </c>
      <c r="M3206" s="663">
        <v>0</v>
      </c>
      <c r="N3206" s="662">
        <v>1</v>
      </c>
      <c r="O3206" s="745">
        <v>1</v>
      </c>
      <c r="P3206" s="663">
        <v>0</v>
      </c>
      <c r="Q3206" s="678"/>
      <c r="R3206" s="662">
        <v>1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32</v>
      </c>
      <c r="B3207" s="662" t="s">
        <v>592</v>
      </c>
      <c r="C3207" s="662" t="s">
        <v>5111</v>
      </c>
      <c r="D3207" s="743" t="s">
        <v>7938</v>
      </c>
      <c r="E3207" s="744" t="s">
        <v>5130</v>
      </c>
      <c r="F3207" s="662" t="s">
        <v>5106</v>
      </c>
      <c r="G3207" s="662" t="s">
        <v>6991</v>
      </c>
      <c r="H3207" s="662" t="s">
        <v>593</v>
      </c>
      <c r="I3207" s="662" t="s">
        <v>6999</v>
      </c>
      <c r="J3207" s="662" t="s">
        <v>6996</v>
      </c>
      <c r="K3207" s="662" t="s">
        <v>7000</v>
      </c>
      <c r="L3207" s="663">
        <v>0</v>
      </c>
      <c r="M3207" s="663">
        <v>0</v>
      </c>
      <c r="N3207" s="662">
        <v>1</v>
      </c>
      <c r="O3207" s="745">
        <v>0.5</v>
      </c>
      <c r="P3207" s="663">
        <v>0</v>
      </c>
      <c r="Q3207" s="678"/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32</v>
      </c>
      <c r="B3208" s="662" t="s">
        <v>592</v>
      </c>
      <c r="C3208" s="662" t="s">
        <v>5111</v>
      </c>
      <c r="D3208" s="743" t="s">
        <v>7938</v>
      </c>
      <c r="E3208" s="744" t="s">
        <v>5130</v>
      </c>
      <c r="F3208" s="662" t="s">
        <v>5106</v>
      </c>
      <c r="G3208" s="662" t="s">
        <v>6991</v>
      </c>
      <c r="H3208" s="662" t="s">
        <v>593</v>
      </c>
      <c r="I3208" s="662" t="s">
        <v>7001</v>
      </c>
      <c r="J3208" s="662" t="s">
        <v>6996</v>
      </c>
      <c r="K3208" s="662" t="s">
        <v>7002</v>
      </c>
      <c r="L3208" s="663">
        <v>0</v>
      </c>
      <c r="M3208" s="663">
        <v>0</v>
      </c>
      <c r="N3208" s="662">
        <v>2</v>
      </c>
      <c r="O3208" s="745">
        <v>1</v>
      </c>
      <c r="P3208" s="663">
        <v>0</v>
      </c>
      <c r="Q3208" s="678"/>
      <c r="R3208" s="662">
        <v>2</v>
      </c>
      <c r="S3208" s="678">
        <v>1</v>
      </c>
      <c r="T3208" s="745">
        <v>1</v>
      </c>
      <c r="U3208" s="701">
        <v>1</v>
      </c>
    </row>
    <row r="3209" spans="1:21" ht="14.4" customHeight="1" x14ac:dyDescent="0.3">
      <c r="A3209" s="661">
        <v>32</v>
      </c>
      <c r="B3209" s="662" t="s">
        <v>592</v>
      </c>
      <c r="C3209" s="662" t="s">
        <v>5111</v>
      </c>
      <c r="D3209" s="743" t="s">
        <v>7938</v>
      </c>
      <c r="E3209" s="744" t="s">
        <v>5130</v>
      </c>
      <c r="F3209" s="662" t="s">
        <v>5106</v>
      </c>
      <c r="G3209" s="662" t="s">
        <v>6671</v>
      </c>
      <c r="H3209" s="662" t="s">
        <v>593</v>
      </c>
      <c r="I3209" s="662" t="s">
        <v>7003</v>
      </c>
      <c r="J3209" s="662" t="s">
        <v>7004</v>
      </c>
      <c r="K3209" s="662" t="s">
        <v>7005</v>
      </c>
      <c r="L3209" s="663">
        <v>438.49</v>
      </c>
      <c r="M3209" s="663">
        <v>438.49</v>
      </c>
      <c r="N3209" s="662">
        <v>1</v>
      </c>
      <c r="O3209" s="745">
        <v>0.5</v>
      </c>
      <c r="P3209" s="663">
        <v>438.49</v>
      </c>
      <c r="Q3209" s="678">
        <v>1</v>
      </c>
      <c r="R3209" s="662">
        <v>1</v>
      </c>
      <c r="S3209" s="678">
        <v>1</v>
      </c>
      <c r="T3209" s="745">
        <v>0.5</v>
      </c>
      <c r="U3209" s="701">
        <v>1</v>
      </c>
    </row>
    <row r="3210" spans="1:21" ht="14.4" customHeight="1" x14ac:dyDescent="0.3">
      <c r="A3210" s="661">
        <v>32</v>
      </c>
      <c r="B3210" s="662" t="s">
        <v>592</v>
      </c>
      <c r="C3210" s="662" t="s">
        <v>5111</v>
      </c>
      <c r="D3210" s="743" t="s">
        <v>7938</v>
      </c>
      <c r="E3210" s="744" t="s">
        <v>5130</v>
      </c>
      <c r="F3210" s="662" t="s">
        <v>5106</v>
      </c>
      <c r="G3210" s="662" t="s">
        <v>6671</v>
      </c>
      <c r="H3210" s="662" t="s">
        <v>593</v>
      </c>
      <c r="I3210" s="662" t="s">
        <v>7006</v>
      </c>
      <c r="J3210" s="662" t="s">
        <v>7004</v>
      </c>
      <c r="K3210" s="662" t="s">
        <v>7007</v>
      </c>
      <c r="L3210" s="663">
        <v>131.54</v>
      </c>
      <c r="M3210" s="663">
        <v>1578.48</v>
      </c>
      <c r="N3210" s="662">
        <v>12</v>
      </c>
      <c r="O3210" s="745">
        <v>2</v>
      </c>
      <c r="P3210" s="663">
        <v>1578.48</v>
      </c>
      <c r="Q3210" s="678">
        <v>1</v>
      </c>
      <c r="R3210" s="662">
        <v>12</v>
      </c>
      <c r="S3210" s="678">
        <v>1</v>
      </c>
      <c r="T3210" s="745">
        <v>2</v>
      </c>
      <c r="U3210" s="701">
        <v>1</v>
      </c>
    </row>
    <row r="3211" spans="1:21" ht="14.4" customHeight="1" x14ac:dyDescent="0.3">
      <c r="A3211" s="661">
        <v>32</v>
      </c>
      <c r="B3211" s="662" t="s">
        <v>592</v>
      </c>
      <c r="C3211" s="662" t="s">
        <v>5111</v>
      </c>
      <c r="D3211" s="743" t="s">
        <v>7938</v>
      </c>
      <c r="E3211" s="744" t="s">
        <v>5130</v>
      </c>
      <c r="F3211" s="662" t="s">
        <v>5106</v>
      </c>
      <c r="G3211" s="662" t="s">
        <v>5476</v>
      </c>
      <c r="H3211" s="662" t="s">
        <v>593</v>
      </c>
      <c r="I3211" s="662" t="s">
        <v>5477</v>
      </c>
      <c r="J3211" s="662" t="s">
        <v>5478</v>
      </c>
      <c r="K3211" s="662" t="s">
        <v>5479</v>
      </c>
      <c r="L3211" s="663">
        <v>0</v>
      </c>
      <c r="M3211" s="663">
        <v>0</v>
      </c>
      <c r="N3211" s="662">
        <v>2</v>
      </c>
      <c r="O3211" s="745">
        <v>1</v>
      </c>
      <c r="P3211" s="663">
        <v>0</v>
      </c>
      <c r="Q3211" s="678"/>
      <c r="R3211" s="662">
        <v>2</v>
      </c>
      <c r="S3211" s="678">
        <v>1</v>
      </c>
      <c r="T3211" s="745">
        <v>1</v>
      </c>
      <c r="U3211" s="701">
        <v>1</v>
      </c>
    </row>
    <row r="3212" spans="1:21" ht="14.4" customHeight="1" x14ac:dyDescent="0.3">
      <c r="A3212" s="661">
        <v>32</v>
      </c>
      <c r="B3212" s="662" t="s">
        <v>592</v>
      </c>
      <c r="C3212" s="662" t="s">
        <v>5111</v>
      </c>
      <c r="D3212" s="743" t="s">
        <v>7938</v>
      </c>
      <c r="E3212" s="744" t="s">
        <v>5130</v>
      </c>
      <c r="F3212" s="662" t="s">
        <v>5106</v>
      </c>
      <c r="G3212" s="662" t="s">
        <v>5476</v>
      </c>
      <c r="H3212" s="662" t="s">
        <v>593</v>
      </c>
      <c r="I3212" s="662" t="s">
        <v>7008</v>
      </c>
      <c r="J3212" s="662" t="s">
        <v>5478</v>
      </c>
      <c r="K3212" s="662" t="s">
        <v>7009</v>
      </c>
      <c r="L3212" s="663">
        <v>0</v>
      </c>
      <c r="M3212" s="663">
        <v>0</v>
      </c>
      <c r="N3212" s="662">
        <v>1</v>
      </c>
      <c r="O3212" s="745">
        <v>0.5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32</v>
      </c>
      <c r="B3213" s="662" t="s">
        <v>592</v>
      </c>
      <c r="C3213" s="662" t="s">
        <v>5111</v>
      </c>
      <c r="D3213" s="743" t="s">
        <v>7938</v>
      </c>
      <c r="E3213" s="744" t="s">
        <v>5130</v>
      </c>
      <c r="F3213" s="662" t="s">
        <v>5106</v>
      </c>
      <c r="G3213" s="662" t="s">
        <v>7010</v>
      </c>
      <c r="H3213" s="662" t="s">
        <v>593</v>
      </c>
      <c r="I3213" s="662" t="s">
        <v>3538</v>
      </c>
      <c r="J3213" s="662" t="s">
        <v>7011</v>
      </c>
      <c r="K3213" s="662" t="s">
        <v>2378</v>
      </c>
      <c r="L3213" s="663">
        <v>77.13</v>
      </c>
      <c r="M3213" s="663">
        <v>77.13</v>
      </c>
      <c r="N3213" s="662">
        <v>1</v>
      </c>
      <c r="O3213" s="745">
        <v>1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32</v>
      </c>
      <c r="B3214" s="662" t="s">
        <v>592</v>
      </c>
      <c r="C3214" s="662" t="s">
        <v>5111</v>
      </c>
      <c r="D3214" s="743" t="s">
        <v>7938</v>
      </c>
      <c r="E3214" s="744" t="s">
        <v>5130</v>
      </c>
      <c r="F3214" s="662" t="s">
        <v>5106</v>
      </c>
      <c r="G3214" s="662" t="s">
        <v>7010</v>
      </c>
      <c r="H3214" s="662" t="s">
        <v>593</v>
      </c>
      <c r="I3214" s="662" t="s">
        <v>3538</v>
      </c>
      <c r="J3214" s="662" t="s">
        <v>7011</v>
      </c>
      <c r="K3214" s="662" t="s">
        <v>2378</v>
      </c>
      <c r="L3214" s="663">
        <v>81.78</v>
      </c>
      <c r="M3214" s="663">
        <v>81.78</v>
      </c>
      <c r="N3214" s="662">
        <v>1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32</v>
      </c>
      <c r="B3215" s="662" t="s">
        <v>592</v>
      </c>
      <c r="C3215" s="662" t="s">
        <v>5111</v>
      </c>
      <c r="D3215" s="743" t="s">
        <v>7938</v>
      </c>
      <c r="E3215" s="744" t="s">
        <v>5130</v>
      </c>
      <c r="F3215" s="662" t="s">
        <v>5106</v>
      </c>
      <c r="G3215" s="662" t="s">
        <v>5713</v>
      </c>
      <c r="H3215" s="662" t="s">
        <v>593</v>
      </c>
      <c r="I3215" s="662" t="s">
        <v>3616</v>
      </c>
      <c r="J3215" s="662" t="s">
        <v>3617</v>
      </c>
      <c r="K3215" s="662" t="s">
        <v>6433</v>
      </c>
      <c r="L3215" s="663">
        <v>65.989999999999995</v>
      </c>
      <c r="M3215" s="663">
        <v>329.94999999999993</v>
      </c>
      <c r="N3215" s="662">
        <v>5</v>
      </c>
      <c r="O3215" s="745">
        <v>1.5</v>
      </c>
      <c r="P3215" s="663">
        <v>329.94999999999993</v>
      </c>
      <c r="Q3215" s="678">
        <v>1</v>
      </c>
      <c r="R3215" s="662">
        <v>5</v>
      </c>
      <c r="S3215" s="678">
        <v>1</v>
      </c>
      <c r="T3215" s="745">
        <v>1.5</v>
      </c>
      <c r="U3215" s="701">
        <v>1</v>
      </c>
    </row>
    <row r="3216" spans="1:21" ht="14.4" customHeight="1" x14ac:dyDescent="0.3">
      <c r="A3216" s="661">
        <v>32</v>
      </c>
      <c r="B3216" s="662" t="s">
        <v>592</v>
      </c>
      <c r="C3216" s="662" t="s">
        <v>5111</v>
      </c>
      <c r="D3216" s="743" t="s">
        <v>7938</v>
      </c>
      <c r="E3216" s="744" t="s">
        <v>5130</v>
      </c>
      <c r="F3216" s="662" t="s">
        <v>5106</v>
      </c>
      <c r="G3216" s="662" t="s">
        <v>5330</v>
      </c>
      <c r="H3216" s="662" t="s">
        <v>2438</v>
      </c>
      <c r="I3216" s="662" t="s">
        <v>2755</v>
      </c>
      <c r="J3216" s="662" t="s">
        <v>2756</v>
      </c>
      <c r="K3216" s="662" t="s">
        <v>3488</v>
      </c>
      <c r="L3216" s="663">
        <v>1427.23</v>
      </c>
      <c r="M3216" s="663">
        <v>9990.6099999999988</v>
      </c>
      <c r="N3216" s="662">
        <v>7</v>
      </c>
      <c r="O3216" s="745">
        <v>3</v>
      </c>
      <c r="P3216" s="663">
        <v>9990.6099999999988</v>
      </c>
      <c r="Q3216" s="678">
        <v>1</v>
      </c>
      <c r="R3216" s="662">
        <v>7</v>
      </c>
      <c r="S3216" s="678">
        <v>1</v>
      </c>
      <c r="T3216" s="745">
        <v>3</v>
      </c>
      <c r="U3216" s="701">
        <v>1</v>
      </c>
    </row>
    <row r="3217" spans="1:21" ht="14.4" customHeight="1" x14ac:dyDescent="0.3">
      <c r="A3217" s="661">
        <v>32</v>
      </c>
      <c r="B3217" s="662" t="s">
        <v>592</v>
      </c>
      <c r="C3217" s="662" t="s">
        <v>5111</v>
      </c>
      <c r="D3217" s="743" t="s">
        <v>7938</v>
      </c>
      <c r="E3217" s="744" t="s">
        <v>5130</v>
      </c>
      <c r="F3217" s="662" t="s">
        <v>5106</v>
      </c>
      <c r="G3217" s="662" t="s">
        <v>5331</v>
      </c>
      <c r="H3217" s="662" t="s">
        <v>593</v>
      </c>
      <c r="I3217" s="662" t="s">
        <v>1630</v>
      </c>
      <c r="J3217" s="662" t="s">
        <v>5579</v>
      </c>
      <c r="K3217" s="662" t="s">
        <v>1025</v>
      </c>
      <c r="L3217" s="663">
        <v>0</v>
      </c>
      <c r="M3217" s="663">
        <v>0</v>
      </c>
      <c r="N3217" s="662">
        <v>1</v>
      </c>
      <c r="O3217" s="745">
        <v>0.5</v>
      </c>
      <c r="P3217" s="663">
        <v>0</v>
      </c>
      <c r="Q3217" s="678"/>
      <c r="R3217" s="662">
        <v>1</v>
      </c>
      <c r="S3217" s="678">
        <v>1</v>
      </c>
      <c r="T3217" s="745">
        <v>0.5</v>
      </c>
      <c r="U3217" s="701">
        <v>1</v>
      </c>
    </row>
    <row r="3218" spans="1:21" ht="14.4" customHeight="1" x14ac:dyDescent="0.3">
      <c r="A3218" s="661">
        <v>32</v>
      </c>
      <c r="B3218" s="662" t="s">
        <v>592</v>
      </c>
      <c r="C3218" s="662" t="s">
        <v>5111</v>
      </c>
      <c r="D3218" s="743" t="s">
        <v>7938</v>
      </c>
      <c r="E3218" s="744" t="s">
        <v>5130</v>
      </c>
      <c r="F3218" s="662" t="s">
        <v>5106</v>
      </c>
      <c r="G3218" s="662" t="s">
        <v>5331</v>
      </c>
      <c r="H3218" s="662" t="s">
        <v>593</v>
      </c>
      <c r="I3218" s="662" t="s">
        <v>6718</v>
      </c>
      <c r="J3218" s="662" t="s">
        <v>5579</v>
      </c>
      <c r="K3218" s="662" t="s">
        <v>6030</v>
      </c>
      <c r="L3218" s="663">
        <v>0</v>
      </c>
      <c r="M3218" s="663">
        <v>0</v>
      </c>
      <c r="N3218" s="662">
        <v>1</v>
      </c>
      <c r="O3218" s="745">
        <v>1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32</v>
      </c>
      <c r="B3219" s="662" t="s">
        <v>592</v>
      </c>
      <c r="C3219" s="662" t="s">
        <v>5111</v>
      </c>
      <c r="D3219" s="743" t="s">
        <v>7938</v>
      </c>
      <c r="E3219" s="744" t="s">
        <v>5130</v>
      </c>
      <c r="F3219" s="662" t="s">
        <v>5106</v>
      </c>
      <c r="G3219" s="662" t="s">
        <v>5331</v>
      </c>
      <c r="H3219" s="662" t="s">
        <v>593</v>
      </c>
      <c r="I3219" s="662" t="s">
        <v>7012</v>
      </c>
      <c r="J3219" s="662" t="s">
        <v>1200</v>
      </c>
      <c r="K3219" s="662" t="s">
        <v>1295</v>
      </c>
      <c r="L3219" s="663">
        <v>0</v>
      </c>
      <c r="M3219" s="663">
        <v>0</v>
      </c>
      <c r="N3219" s="662">
        <v>2</v>
      </c>
      <c r="O3219" s="745">
        <v>1</v>
      </c>
      <c r="P3219" s="663"/>
      <c r="Q3219" s="678"/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32</v>
      </c>
      <c r="B3220" s="662" t="s">
        <v>592</v>
      </c>
      <c r="C3220" s="662" t="s">
        <v>5111</v>
      </c>
      <c r="D3220" s="743" t="s">
        <v>7938</v>
      </c>
      <c r="E3220" s="744" t="s">
        <v>5130</v>
      </c>
      <c r="F3220" s="662" t="s">
        <v>5106</v>
      </c>
      <c r="G3220" s="662" t="s">
        <v>5333</v>
      </c>
      <c r="H3220" s="662" t="s">
        <v>2438</v>
      </c>
      <c r="I3220" s="662" t="s">
        <v>3200</v>
      </c>
      <c r="J3220" s="662" t="s">
        <v>3193</v>
      </c>
      <c r="K3220" s="662" t="s">
        <v>4935</v>
      </c>
      <c r="L3220" s="663">
        <v>13849.26</v>
      </c>
      <c r="M3220" s="663">
        <v>83095.56</v>
      </c>
      <c r="N3220" s="662">
        <v>6</v>
      </c>
      <c r="O3220" s="745">
        <v>3</v>
      </c>
      <c r="P3220" s="663">
        <v>83095.56</v>
      </c>
      <c r="Q3220" s="678">
        <v>1</v>
      </c>
      <c r="R3220" s="662">
        <v>6</v>
      </c>
      <c r="S3220" s="678">
        <v>1</v>
      </c>
      <c r="T3220" s="745">
        <v>3</v>
      </c>
      <c r="U3220" s="701">
        <v>1</v>
      </c>
    </row>
    <row r="3221" spans="1:21" ht="14.4" customHeight="1" x14ac:dyDescent="0.3">
      <c r="A3221" s="661">
        <v>32</v>
      </c>
      <c r="B3221" s="662" t="s">
        <v>592</v>
      </c>
      <c r="C3221" s="662" t="s">
        <v>5111</v>
      </c>
      <c r="D3221" s="743" t="s">
        <v>7938</v>
      </c>
      <c r="E3221" s="744" t="s">
        <v>5130</v>
      </c>
      <c r="F3221" s="662" t="s">
        <v>5106</v>
      </c>
      <c r="G3221" s="662" t="s">
        <v>5334</v>
      </c>
      <c r="H3221" s="662" t="s">
        <v>2438</v>
      </c>
      <c r="I3221" s="662" t="s">
        <v>7013</v>
      </c>
      <c r="J3221" s="662" t="s">
        <v>7014</v>
      </c>
      <c r="K3221" s="662" t="s">
        <v>7015</v>
      </c>
      <c r="L3221" s="663">
        <v>0</v>
      </c>
      <c r="M3221" s="663">
        <v>0</v>
      </c>
      <c r="N3221" s="662">
        <v>1</v>
      </c>
      <c r="O3221" s="745">
        <v>0.5</v>
      </c>
      <c r="P3221" s="663">
        <v>0</v>
      </c>
      <c r="Q3221" s="678"/>
      <c r="R3221" s="662">
        <v>1</v>
      </c>
      <c r="S3221" s="678">
        <v>1</v>
      </c>
      <c r="T3221" s="745">
        <v>0.5</v>
      </c>
      <c r="U3221" s="701">
        <v>1</v>
      </c>
    </row>
    <row r="3222" spans="1:21" ht="14.4" customHeight="1" x14ac:dyDescent="0.3">
      <c r="A3222" s="661">
        <v>32</v>
      </c>
      <c r="B3222" s="662" t="s">
        <v>592</v>
      </c>
      <c r="C3222" s="662" t="s">
        <v>5111</v>
      </c>
      <c r="D3222" s="743" t="s">
        <v>7938</v>
      </c>
      <c r="E3222" s="744" t="s">
        <v>5130</v>
      </c>
      <c r="F3222" s="662" t="s">
        <v>5106</v>
      </c>
      <c r="G3222" s="662" t="s">
        <v>5334</v>
      </c>
      <c r="H3222" s="662" t="s">
        <v>2438</v>
      </c>
      <c r="I3222" s="662" t="s">
        <v>2651</v>
      </c>
      <c r="J3222" s="662" t="s">
        <v>4809</v>
      </c>
      <c r="K3222" s="662" t="s">
        <v>4810</v>
      </c>
      <c r="L3222" s="663">
        <v>120.61</v>
      </c>
      <c r="M3222" s="663">
        <v>482.44</v>
      </c>
      <c r="N3222" s="662">
        <v>4</v>
      </c>
      <c r="O3222" s="745">
        <v>3</v>
      </c>
      <c r="P3222" s="663">
        <v>120.61</v>
      </c>
      <c r="Q3222" s="678">
        <v>0.25</v>
      </c>
      <c r="R3222" s="662">
        <v>1</v>
      </c>
      <c r="S3222" s="678">
        <v>0.25</v>
      </c>
      <c r="T3222" s="745">
        <v>0.5</v>
      </c>
      <c r="U3222" s="701">
        <v>0.16666666666666666</v>
      </c>
    </row>
    <row r="3223" spans="1:21" ht="14.4" customHeight="1" x14ac:dyDescent="0.3">
      <c r="A3223" s="661">
        <v>32</v>
      </c>
      <c r="B3223" s="662" t="s">
        <v>592</v>
      </c>
      <c r="C3223" s="662" t="s">
        <v>5111</v>
      </c>
      <c r="D3223" s="743" t="s">
        <v>7938</v>
      </c>
      <c r="E3223" s="744" t="s">
        <v>5130</v>
      </c>
      <c r="F3223" s="662" t="s">
        <v>5106</v>
      </c>
      <c r="G3223" s="662" t="s">
        <v>5334</v>
      </c>
      <c r="H3223" s="662" t="s">
        <v>2438</v>
      </c>
      <c r="I3223" s="662" t="s">
        <v>6031</v>
      </c>
      <c r="J3223" s="662" t="s">
        <v>6032</v>
      </c>
      <c r="K3223" s="662" t="s">
        <v>1183</v>
      </c>
      <c r="L3223" s="663">
        <v>184.74</v>
      </c>
      <c r="M3223" s="663">
        <v>1108.44</v>
      </c>
      <c r="N3223" s="662">
        <v>6</v>
      </c>
      <c r="O3223" s="745">
        <v>4</v>
      </c>
      <c r="P3223" s="663">
        <v>738.96</v>
      </c>
      <c r="Q3223" s="678">
        <v>0.66666666666666663</v>
      </c>
      <c r="R3223" s="662">
        <v>4</v>
      </c>
      <c r="S3223" s="678">
        <v>0.66666666666666663</v>
      </c>
      <c r="T3223" s="745">
        <v>3</v>
      </c>
      <c r="U3223" s="701">
        <v>0.75</v>
      </c>
    </row>
    <row r="3224" spans="1:21" ht="14.4" customHeight="1" x14ac:dyDescent="0.3">
      <c r="A3224" s="661">
        <v>32</v>
      </c>
      <c r="B3224" s="662" t="s">
        <v>592</v>
      </c>
      <c r="C3224" s="662" t="s">
        <v>5111</v>
      </c>
      <c r="D3224" s="743" t="s">
        <v>7938</v>
      </c>
      <c r="E3224" s="744" t="s">
        <v>5130</v>
      </c>
      <c r="F3224" s="662" t="s">
        <v>5106</v>
      </c>
      <c r="G3224" s="662" t="s">
        <v>5583</v>
      </c>
      <c r="H3224" s="662" t="s">
        <v>593</v>
      </c>
      <c r="I3224" s="662" t="s">
        <v>5764</v>
      </c>
      <c r="J3224" s="662" t="s">
        <v>5668</v>
      </c>
      <c r="K3224" s="662" t="s">
        <v>2244</v>
      </c>
      <c r="L3224" s="663">
        <v>0</v>
      </c>
      <c r="M3224" s="663">
        <v>0</v>
      </c>
      <c r="N3224" s="662">
        <v>1</v>
      </c>
      <c r="O3224" s="745">
        <v>1</v>
      </c>
      <c r="P3224" s="663">
        <v>0</v>
      </c>
      <c r="Q3224" s="678"/>
      <c r="R3224" s="662">
        <v>1</v>
      </c>
      <c r="S3224" s="678">
        <v>1</v>
      </c>
      <c r="T3224" s="745">
        <v>1</v>
      </c>
      <c r="U3224" s="701">
        <v>1</v>
      </c>
    </row>
    <row r="3225" spans="1:21" ht="14.4" customHeight="1" x14ac:dyDescent="0.3">
      <c r="A3225" s="661">
        <v>32</v>
      </c>
      <c r="B3225" s="662" t="s">
        <v>592</v>
      </c>
      <c r="C3225" s="662" t="s">
        <v>5111</v>
      </c>
      <c r="D3225" s="743" t="s">
        <v>7938</v>
      </c>
      <c r="E3225" s="744" t="s">
        <v>5130</v>
      </c>
      <c r="F3225" s="662" t="s">
        <v>5106</v>
      </c>
      <c r="G3225" s="662" t="s">
        <v>5583</v>
      </c>
      <c r="H3225" s="662" t="s">
        <v>593</v>
      </c>
      <c r="I3225" s="662" t="s">
        <v>6842</v>
      </c>
      <c r="J3225" s="662" t="s">
        <v>5668</v>
      </c>
      <c r="K3225" s="662" t="s">
        <v>968</v>
      </c>
      <c r="L3225" s="663">
        <v>0</v>
      </c>
      <c r="M3225" s="663">
        <v>0</v>
      </c>
      <c r="N3225" s="662">
        <v>1</v>
      </c>
      <c r="O3225" s="745">
        <v>1</v>
      </c>
      <c r="P3225" s="663">
        <v>0</v>
      </c>
      <c r="Q3225" s="678"/>
      <c r="R3225" s="662">
        <v>1</v>
      </c>
      <c r="S3225" s="678">
        <v>1</v>
      </c>
      <c r="T3225" s="745">
        <v>1</v>
      </c>
      <c r="U3225" s="701">
        <v>1</v>
      </c>
    </row>
    <row r="3226" spans="1:21" ht="14.4" customHeight="1" x14ac:dyDescent="0.3">
      <c r="A3226" s="661">
        <v>32</v>
      </c>
      <c r="B3226" s="662" t="s">
        <v>592</v>
      </c>
      <c r="C3226" s="662" t="s">
        <v>5111</v>
      </c>
      <c r="D3226" s="743" t="s">
        <v>7938</v>
      </c>
      <c r="E3226" s="744" t="s">
        <v>5130</v>
      </c>
      <c r="F3226" s="662" t="s">
        <v>5106</v>
      </c>
      <c r="G3226" s="662" t="s">
        <v>5583</v>
      </c>
      <c r="H3226" s="662" t="s">
        <v>593</v>
      </c>
      <c r="I3226" s="662" t="s">
        <v>1901</v>
      </c>
      <c r="J3226" s="662" t="s">
        <v>5668</v>
      </c>
      <c r="K3226" s="662" t="s">
        <v>6216</v>
      </c>
      <c r="L3226" s="663">
        <v>0</v>
      </c>
      <c r="M3226" s="663">
        <v>0</v>
      </c>
      <c r="N3226" s="662">
        <v>1</v>
      </c>
      <c r="O3226" s="745">
        <v>0.5</v>
      </c>
      <c r="P3226" s="663">
        <v>0</v>
      </c>
      <c r="Q3226" s="678"/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32</v>
      </c>
      <c r="B3227" s="662" t="s">
        <v>592</v>
      </c>
      <c r="C3227" s="662" t="s">
        <v>5111</v>
      </c>
      <c r="D3227" s="743" t="s">
        <v>7938</v>
      </c>
      <c r="E3227" s="744" t="s">
        <v>5130</v>
      </c>
      <c r="F3227" s="662" t="s">
        <v>5106</v>
      </c>
      <c r="G3227" s="662" t="s">
        <v>5583</v>
      </c>
      <c r="H3227" s="662" t="s">
        <v>593</v>
      </c>
      <c r="I3227" s="662" t="s">
        <v>6362</v>
      </c>
      <c r="J3227" s="662" t="s">
        <v>5668</v>
      </c>
      <c r="K3227" s="662" t="s">
        <v>6216</v>
      </c>
      <c r="L3227" s="663">
        <v>0</v>
      </c>
      <c r="M3227" s="663">
        <v>0</v>
      </c>
      <c r="N3227" s="662">
        <v>1</v>
      </c>
      <c r="O3227" s="745">
        <v>0.5</v>
      </c>
      <c r="P3227" s="663">
        <v>0</v>
      </c>
      <c r="Q3227" s="678"/>
      <c r="R3227" s="662">
        <v>1</v>
      </c>
      <c r="S3227" s="678">
        <v>1</v>
      </c>
      <c r="T3227" s="745">
        <v>0.5</v>
      </c>
      <c r="U3227" s="701">
        <v>1</v>
      </c>
    </row>
    <row r="3228" spans="1:21" ht="14.4" customHeight="1" x14ac:dyDescent="0.3">
      <c r="A3228" s="661">
        <v>32</v>
      </c>
      <c r="B3228" s="662" t="s">
        <v>592</v>
      </c>
      <c r="C3228" s="662" t="s">
        <v>5111</v>
      </c>
      <c r="D3228" s="743" t="s">
        <v>7938</v>
      </c>
      <c r="E3228" s="744" t="s">
        <v>5130</v>
      </c>
      <c r="F3228" s="662" t="s">
        <v>5106</v>
      </c>
      <c r="G3228" s="662" t="s">
        <v>5583</v>
      </c>
      <c r="H3228" s="662" t="s">
        <v>593</v>
      </c>
      <c r="I3228" s="662" t="s">
        <v>6038</v>
      </c>
      <c r="J3228" s="662" t="s">
        <v>6037</v>
      </c>
      <c r="K3228" s="662" t="s">
        <v>2244</v>
      </c>
      <c r="L3228" s="663">
        <v>0</v>
      </c>
      <c r="M3228" s="663">
        <v>0</v>
      </c>
      <c r="N3228" s="662">
        <v>1</v>
      </c>
      <c r="O3228" s="745">
        <v>0.5</v>
      </c>
      <c r="P3228" s="663">
        <v>0</v>
      </c>
      <c r="Q3228" s="678"/>
      <c r="R3228" s="662">
        <v>1</v>
      </c>
      <c r="S3228" s="678">
        <v>1</v>
      </c>
      <c r="T3228" s="745">
        <v>0.5</v>
      </c>
      <c r="U3228" s="701">
        <v>1</v>
      </c>
    </row>
    <row r="3229" spans="1:21" ht="14.4" customHeight="1" x14ac:dyDescent="0.3">
      <c r="A3229" s="661">
        <v>32</v>
      </c>
      <c r="B3229" s="662" t="s">
        <v>592</v>
      </c>
      <c r="C3229" s="662" t="s">
        <v>5111</v>
      </c>
      <c r="D3229" s="743" t="s">
        <v>7938</v>
      </c>
      <c r="E3229" s="744" t="s">
        <v>5130</v>
      </c>
      <c r="F3229" s="662" t="s">
        <v>5106</v>
      </c>
      <c r="G3229" s="662" t="s">
        <v>5583</v>
      </c>
      <c r="H3229" s="662" t="s">
        <v>593</v>
      </c>
      <c r="I3229" s="662" t="s">
        <v>6559</v>
      </c>
      <c r="J3229" s="662" t="s">
        <v>6037</v>
      </c>
      <c r="K3229" s="662" t="s">
        <v>2244</v>
      </c>
      <c r="L3229" s="663">
        <v>0</v>
      </c>
      <c r="M3229" s="663">
        <v>0</v>
      </c>
      <c r="N3229" s="662">
        <v>2</v>
      </c>
      <c r="O3229" s="745">
        <v>1</v>
      </c>
      <c r="P3229" s="663">
        <v>0</v>
      </c>
      <c r="Q3229" s="678"/>
      <c r="R3229" s="662">
        <v>2</v>
      </c>
      <c r="S3229" s="678">
        <v>1</v>
      </c>
      <c r="T3229" s="745">
        <v>1</v>
      </c>
      <c r="U3229" s="701">
        <v>1</v>
      </c>
    </row>
    <row r="3230" spans="1:21" ht="14.4" customHeight="1" x14ac:dyDescent="0.3">
      <c r="A3230" s="661">
        <v>32</v>
      </c>
      <c r="B3230" s="662" t="s">
        <v>592</v>
      </c>
      <c r="C3230" s="662" t="s">
        <v>5111</v>
      </c>
      <c r="D3230" s="743" t="s">
        <v>7938</v>
      </c>
      <c r="E3230" s="744" t="s">
        <v>5130</v>
      </c>
      <c r="F3230" s="662" t="s">
        <v>5106</v>
      </c>
      <c r="G3230" s="662" t="s">
        <v>5583</v>
      </c>
      <c r="H3230" s="662" t="s">
        <v>593</v>
      </c>
      <c r="I3230" s="662" t="s">
        <v>5715</v>
      </c>
      <c r="J3230" s="662" t="s">
        <v>2243</v>
      </c>
      <c r="K3230" s="662" t="s">
        <v>968</v>
      </c>
      <c r="L3230" s="663">
        <v>0</v>
      </c>
      <c r="M3230" s="663">
        <v>0</v>
      </c>
      <c r="N3230" s="662">
        <v>2</v>
      </c>
      <c r="O3230" s="745">
        <v>1</v>
      </c>
      <c r="P3230" s="663">
        <v>0</v>
      </c>
      <c r="Q3230" s="678"/>
      <c r="R3230" s="662">
        <v>1</v>
      </c>
      <c r="S3230" s="678">
        <v>0.5</v>
      </c>
      <c r="T3230" s="745">
        <v>0.5</v>
      </c>
      <c r="U3230" s="701">
        <v>0.5</v>
      </c>
    </row>
    <row r="3231" spans="1:21" ht="14.4" customHeight="1" x14ac:dyDescent="0.3">
      <c r="A3231" s="661">
        <v>32</v>
      </c>
      <c r="B3231" s="662" t="s">
        <v>592</v>
      </c>
      <c r="C3231" s="662" t="s">
        <v>5111</v>
      </c>
      <c r="D3231" s="743" t="s">
        <v>7938</v>
      </c>
      <c r="E3231" s="744" t="s">
        <v>5130</v>
      </c>
      <c r="F3231" s="662" t="s">
        <v>5106</v>
      </c>
      <c r="G3231" s="662" t="s">
        <v>5583</v>
      </c>
      <c r="H3231" s="662" t="s">
        <v>593</v>
      </c>
      <c r="I3231" s="662" t="s">
        <v>2242</v>
      </c>
      <c r="J3231" s="662" t="s">
        <v>2243</v>
      </c>
      <c r="K3231" s="662" t="s">
        <v>2244</v>
      </c>
      <c r="L3231" s="663">
        <v>0</v>
      </c>
      <c r="M3231" s="663">
        <v>0</v>
      </c>
      <c r="N3231" s="662">
        <v>5</v>
      </c>
      <c r="O3231" s="745">
        <v>2.5</v>
      </c>
      <c r="P3231" s="663">
        <v>0</v>
      </c>
      <c r="Q3231" s="678"/>
      <c r="R3231" s="662">
        <v>2</v>
      </c>
      <c r="S3231" s="678">
        <v>0.4</v>
      </c>
      <c r="T3231" s="745">
        <v>1</v>
      </c>
      <c r="U3231" s="701">
        <v>0.4</v>
      </c>
    </row>
    <row r="3232" spans="1:21" ht="14.4" customHeight="1" x14ac:dyDescent="0.3">
      <c r="A3232" s="661">
        <v>32</v>
      </c>
      <c r="B3232" s="662" t="s">
        <v>592</v>
      </c>
      <c r="C3232" s="662" t="s">
        <v>5111</v>
      </c>
      <c r="D3232" s="743" t="s">
        <v>7938</v>
      </c>
      <c r="E3232" s="744" t="s">
        <v>5130</v>
      </c>
      <c r="F3232" s="662" t="s">
        <v>5106</v>
      </c>
      <c r="G3232" s="662" t="s">
        <v>5583</v>
      </c>
      <c r="H3232" s="662" t="s">
        <v>593</v>
      </c>
      <c r="I3232" s="662" t="s">
        <v>6481</v>
      </c>
      <c r="J3232" s="662" t="s">
        <v>6037</v>
      </c>
      <c r="K3232" s="662" t="s">
        <v>2244</v>
      </c>
      <c r="L3232" s="663">
        <v>0</v>
      </c>
      <c r="M3232" s="663">
        <v>0</v>
      </c>
      <c r="N3232" s="662">
        <v>1</v>
      </c>
      <c r="O3232" s="745">
        <v>1</v>
      </c>
      <c r="P3232" s="663">
        <v>0</v>
      </c>
      <c r="Q3232" s="678"/>
      <c r="R3232" s="662">
        <v>1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32</v>
      </c>
      <c r="B3233" s="662" t="s">
        <v>592</v>
      </c>
      <c r="C3233" s="662" t="s">
        <v>5111</v>
      </c>
      <c r="D3233" s="743" t="s">
        <v>7938</v>
      </c>
      <c r="E3233" s="744" t="s">
        <v>5130</v>
      </c>
      <c r="F3233" s="662" t="s">
        <v>5106</v>
      </c>
      <c r="G3233" s="662" t="s">
        <v>5583</v>
      </c>
      <c r="H3233" s="662" t="s">
        <v>593</v>
      </c>
      <c r="I3233" s="662" t="s">
        <v>7016</v>
      </c>
      <c r="J3233" s="662" t="s">
        <v>2243</v>
      </c>
      <c r="K3233" s="662" t="s">
        <v>6216</v>
      </c>
      <c r="L3233" s="663">
        <v>0</v>
      </c>
      <c r="M3233" s="663">
        <v>0</v>
      </c>
      <c r="N3233" s="662">
        <v>5</v>
      </c>
      <c r="O3233" s="745">
        <v>3.5</v>
      </c>
      <c r="P3233" s="663">
        <v>0</v>
      </c>
      <c r="Q3233" s="678"/>
      <c r="R3233" s="662">
        <v>5</v>
      </c>
      <c r="S3233" s="678">
        <v>1</v>
      </c>
      <c r="T3233" s="745">
        <v>3.5</v>
      </c>
      <c r="U3233" s="701">
        <v>1</v>
      </c>
    </row>
    <row r="3234" spans="1:21" ht="14.4" customHeight="1" x14ac:dyDescent="0.3">
      <c r="A3234" s="661">
        <v>32</v>
      </c>
      <c r="B3234" s="662" t="s">
        <v>592</v>
      </c>
      <c r="C3234" s="662" t="s">
        <v>5111</v>
      </c>
      <c r="D3234" s="743" t="s">
        <v>7938</v>
      </c>
      <c r="E3234" s="744" t="s">
        <v>5130</v>
      </c>
      <c r="F3234" s="662" t="s">
        <v>5106</v>
      </c>
      <c r="G3234" s="662" t="s">
        <v>5583</v>
      </c>
      <c r="H3234" s="662" t="s">
        <v>593</v>
      </c>
      <c r="I3234" s="662" t="s">
        <v>7017</v>
      </c>
      <c r="J3234" s="662" t="s">
        <v>7018</v>
      </c>
      <c r="K3234" s="662" t="s">
        <v>2253</v>
      </c>
      <c r="L3234" s="663">
        <v>0</v>
      </c>
      <c r="M3234" s="663">
        <v>0</v>
      </c>
      <c r="N3234" s="662">
        <v>1</v>
      </c>
      <c r="O3234" s="745">
        <v>0.5</v>
      </c>
      <c r="P3234" s="663">
        <v>0</v>
      </c>
      <c r="Q3234" s="678"/>
      <c r="R3234" s="662">
        <v>1</v>
      </c>
      <c r="S3234" s="678">
        <v>1</v>
      </c>
      <c r="T3234" s="745">
        <v>0.5</v>
      </c>
      <c r="U3234" s="701">
        <v>1</v>
      </c>
    </row>
    <row r="3235" spans="1:21" ht="14.4" customHeight="1" x14ac:dyDescent="0.3">
      <c r="A3235" s="661">
        <v>32</v>
      </c>
      <c r="B3235" s="662" t="s">
        <v>592</v>
      </c>
      <c r="C3235" s="662" t="s">
        <v>5111</v>
      </c>
      <c r="D3235" s="743" t="s">
        <v>7938</v>
      </c>
      <c r="E3235" s="744" t="s">
        <v>5130</v>
      </c>
      <c r="F3235" s="662" t="s">
        <v>5106</v>
      </c>
      <c r="G3235" s="662" t="s">
        <v>5482</v>
      </c>
      <c r="H3235" s="662" t="s">
        <v>593</v>
      </c>
      <c r="I3235" s="662" t="s">
        <v>1043</v>
      </c>
      <c r="J3235" s="662" t="s">
        <v>5484</v>
      </c>
      <c r="K3235" s="662" t="s">
        <v>7019</v>
      </c>
      <c r="L3235" s="663">
        <v>0</v>
      </c>
      <c r="M3235" s="663">
        <v>0</v>
      </c>
      <c r="N3235" s="662">
        <v>1</v>
      </c>
      <c r="O3235" s="745">
        <v>1</v>
      </c>
      <c r="P3235" s="663">
        <v>0</v>
      </c>
      <c r="Q3235" s="678"/>
      <c r="R3235" s="662">
        <v>1</v>
      </c>
      <c r="S3235" s="678">
        <v>1</v>
      </c>
      <c r="T3235" s="745">
        <v>1</v>
      </c>
      <c r="U3235" s="701">
        <v>1</v>
      </c>
    </row>
    <row r="3236" spans="1:21" ht="14.4" customHeight="1" x14ac:dyDescent="0.3">
      <c r="A3236" s="661">
        <v>32</v>
      </c>
      <c r="B3236" s="662" t="s">
        <v>592</v>
      </c>
      <c r="C3236" s="662" t="s">
        <v>5111</v>
      </c>
      <c r="D3236" s="743" t="s">
        <v>7938</v>
      </c>
      <c r="E3236" s="744" t="s">
        <v>5130</v>
      </c>
      <c r="F3236" s="662" t="s">
        <v>5106</v>
      </c>
      <c r="G3236" s="662" t="s">
        <v>6563</v>
      </c>
      <c r="H3236" s="662" t="s">
        <v>593</v>
      </c>
      <c r="I3236" s="662" t="s">
        <v>744</v>
      </c>
      <c r="J3236" s="662" t="s">
        <v>745</v>
      </c>
      <c r="K3236" s="662" t="s">
        <v>746</v>
      </c>
      <c r="L3236" s="663">
        <v>203.9</v>
      </c>
      <c r="M3236" s="663">
        <v>203.9</v>
      </c>
      <c r="N3236" s="662">
        <v>1</v>
      </c>
      <c r="O3236" s="745">
        <v>0.5</v>
      </c>
      <c r="P3236" s="663">
        <v>203.9</v>
      </c>
      <c r="Q3236" s="678">
        <v>1</v>
      </c>
      <c r="R3236" s="662">
        <v>1</v>
      </c>
      <c r="S3236" s="678">
        <v>1</v>
      </c>
      <c r="T3236" s="745">
        <v>0.5</v>
      </c>
      <c r="U3236" s="701">
        <v>1</v>
      </c>
    </row>
    <row r="3237" spans="1:21" ht="14.4" customHeight="1" x14ac:dyDescent="0.3">
      <c r="A3237" s="661">
        <v>32</v>
      </c>
      <c r="B3237" s="662" t="s">
        <v>592</v>
      </c>
      <c r="C3237" s="662" t="s">
        <v>5111</v>
      </c>
      <c r="D3237" s="743" t="s">
        <v>7938</v>
      </c>
      <c r="E3237" s="744" t="s">
        <v>5130</v>
      </c>
      <c r="F3237" s="662" t="s">
        <v>5106</v>
      </c>
      <c r="G3237" s="662" t="s">
        <v>7020</v>
      </c>
      <c r="H3237" s="662" t="s">
        <v>593</v>
      </c>
      <c r="I3237" s="662" t="s">
        <v>7021</v>
      </c>
      <c r="J3237" s="662" t="s">
        <v>7022</v>
      </c>
      <c r="K3237" s="662" t="s">
        <v>7023</v>
      </c>
      <c r="L3237" s="663">
        <v>55.34</v>
      </c>
      <c r="M3237" s="663">
        <v>110.68</v>
      </c>
      <c r="N3237" s="662">
        <v>2</v>
      </c>
      <c r="O3237" s="745">
        <v>0.5</v>
      </c>
      <c r="P3237" s="663">
        <v>110.68</v>
      </c>
      <c r="Q3237" s="678">
        <v>1</v>
      </c>
      <c r="R3237" s="662">
        <v>2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32</v>
      </c>
      <c r="B3238" s="662" t="s">
        <v>592</v>
      </c>
      <c r="C3238" s="662" t="s">
        <v>5111</v>
      </c>
      <c r="D3238" s="743" t="s">
        <v>7938</v>
      </c>
      <c r="E3238" s="744" t="s">
        <v>5130</v>
      </c>
      <c r="F3238" s="662" t="s">
        <v>5106</v>
      </c>
      <c r="G3238" s="662" t="s">
        <v>7024</v>
      </c>
      <c r="H3238" s="662" t="s">
        <v>593</v>
      </c>
      <c r="I3238" s="662" t="s">
        <v>3406</v>
      </c>
      <c r="J3238" s="662" t="s">
        <v>3407</v>
      </c>
      <c r="K3238" s="662" t="s">
        <v>3408</v>
      </c>
      <c r="L3238" s="663">
        <v>0</v>
      </c>
      <c r="M3238" s="663">
        <v>0</v>
      </c>
      <c r="N3238" s="662">
        <v>3</v>
      </c>
      <c r="O3238" s="745">
        <v>3</v>
      </c>
      <c r="P3238" s="663">
        <v>0</v>
      </c>
      <c r="Q3238" s="678"/>
      <c r="R3238" s="662">
        <v>3</v>
      </c>
      <c r="S3238" s="678">
        <v>1</v>
      </c>
      <c r="T3238" s="745">
        <v>3</v>
      </c>
      <c r="U3238" s="701">
        <v>1</v>
      </c>
    </row>
    <row r="3239" spans="1:21" ht="14.4" customHeight="1" x14ac:dyDescent="0.3">
      <c r="A3239" s="661">
        <v>32</v>
      </c>
      <c r="B3239" s="662" t="s">
        <v>592</v>
      </c>
      <c r="C3239" s="662" t="s">
        <v>5111</v>
      </c>
      <c r="D3239" s="743" t="s">
        <v>7938</v>
      </c>
      <c r="E3239" s="744" t="s">
        <v>5130</v>
      </c>
      <c r="F3239" s="662" t="s">
        <v>5107</v>
      </c>
      <c r="G3239" s="662" t="s">
        <v>5249</v>
      </c>
      <c r="H3239" s="662" t="s">
        <v>593</v>
      </c>
      <c r="I3239" s="662" t="s">
        <v>7025</v>
      </c>
      <c r="J3239" s="662" t="s">
        <v>5251</v>
      </c>
      <c r="K3239" s="662"/>
      <c r="L3239" s="663">
        <v>0</v>
      </c>
      <c r="M3239" s="663">
        <v>0</v>
      </c>
      <c r="N3239" s="662">
        <v>6</v>
      </c>
      <c r="O3239" s="745">
        <v>5</v>
      </c>
      <c r="P3239" s="663">
        <v>0</v>
      </c>
      <c r="Q3239" s="678"/>
      <c r="R3239" s="662">
        <v>4</v>
      </c>
      <c r="S3239" s="678">
        <v>0.66666666666666663</v>
      </c>
      <c r="T3239" s="745">
        <v>3.5</v>
      </c>
      <c r="U3239" s="701">
        <v>0.7</v>
      </c>
    </row>
    <row r="3240" spans="1:21" ht="14.4" customHeight="1" x14ac:dyDescent="0.3">
      <c r="A3240" s="661">
        <v>32</v>
      </c>
      <c r="B3240" s="662" t="s">
        <v>592</v>
      </c>
      <c r="C3240" s="662" t="s">
        <v>5111</v>
      </c>
      <c r="D3240" s="743" t="s">
        <v>7938</v>
      </c>
      <c r="E3240" s="744" t="s">
        <v>5130</v>
      </c>
      <c r="F3240" s="662" t="s">
        <v>5107</v>
      </c>
      <c r="G3240" s="662" t="s">
        <v>5249</v>
      </c>
      <c r="H3240" s="662" t="s">
        <v>593</v>
      </c>
      <c r="I3240" s="662" t="s">
        <v>6733</v>
      </c>
      <c r="J3240" s="662" t="s">
        <v>5251</v>
      </c>
      <c r="K3240" s="662"/>
      <c r="L3240" s="663">
        <v>0</v>
      </c>
      <c r="M3240" s="663">
        <v>0</v>
      </c>
      <c r="N3240" s="662">
        <v>1</v>
      </c>
      <c r="O3240" s="745">
        <v>0.5</v>
      </c>
      <c r="P3240" s="663">
        <v>0</v>
      </c>
      <c r="Q3240" s="678"/>
      <c r="R3240" s="662">
        <v>1</v>
      </c>
      <c r="S3240" s="678">
        <v>1</v>
      </c>
      <c r="T3240" s="745">
        <v>0.5</v>
      </c>
      <c r="U3240" s="701">
        <v>1</v>
      </c>
    </row>
    <row r="3241" spans="1:21" ht="14.4" customHeight="1" x14ac:dyDescent="0.3">
      <c r="A3241" s="661">
        <v>32</v>
      </c>
      <c r="B3241" s="662" t="s">
        <v>592</v>
      </c>
      <c r="C3241" s="662" t="s">
        <v>5111</v>
      </c>
      <c r="D3241" s="743" t="s">
        <v>7938</v>
      </c>
      <c r="E3241" s="744" t="s">
        <v>5130</v>
      </c>
      <c r="F3241" s="662" t="s">
        <v>5108</v>
      </c>
      <c r="G3241" s="662" t="s">
        <v>5339</v>
      </c>
      <c r="H3241" s="662" t="s">
        <v>593</v>
      </c>
      <c r="I3241" s="662" t="s">
        <v>5340</v>
      </c>
      <c r="J3241" s="662" t="s">
        <v>5341</v>
      </c>
      <c r="K3241" s="662" t="s">
        <v>5342</v>
      </c>
      <c r="L3241" s="663">
        <v>1000</v>
      </c>
      <c r="M3241" s="663">
        <v>1000</v>
      </c>
      <c r="N3241" s="662">
        <v>1</v>
      </c>
      <c r="O3241" s="745">
        <v>1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32</v>
      </c>
      <c r="B3242" s="662" t="s">
        <v>592</v>
      </c>
      <c r="C3242" s="662" t="s">
        <v>5111</v>
      </c>
      <c r="D3242" s="743" t="s">
        <v>7938</v>
      </c>
      <c r="E3242" s="744" t="s">
        <v>5131</v>
      </c>
      <c r="F3242" s="662" t="s">
        <v>5106</v>
      </c>
      <c r="G3242" s="662" t="s">
        <v>5184</v>
      </c>
      <c r="H3242" s="662" t="s">
        <v>593</v>
      </c>
      <c r="I3242" s="662" t="s">
        <v>925</v>
      </c>
      <c r="J3242" s="662" t="s">
        <v>922</v>
      </c>
      <c r="K3242" s="662" t="s">
        <v>6050</v>
      </c>
      <c r="L3242" s="663">
        <v>0</v>
      </c>
      <c r="M3242" s="663">
        <v>0</v>
      </c>
      <c r="N3242" s="662">
        <v>2</v>
      </c>
      <c r="O3242" s="745">
        <v>1.5</v>
      </c>
      <c r="P3242" s="663">
        <v>0</v>
      </c>
      <c r="Q3242" s="678"/>
      <c r="R3242" s="662">
        <v>1</v>
      </c>
      <c r="S3242" s="678">
        <v>0.5</v>
      </c>
      <c r="T3242" s="745">
        <v>0.5</v>
      </c>
      <c r="U3242" s="701">
        <v>0.33333333333333331</v>
      </c>
    </row>
    <row r="3243" spans="1:21" ht="14.4" customHeight="1" x14ac:dyDescent="0.3">
      <c r="A3243" s="661">
        <v>32</v>
      </c>
      <c r="B3243" s="662" t="s">
        <v>592</v>
      </c>
      <c r="C3243" s="662" t="s">
        <v>5111</v>
      </c>
      <c r="D3243" s="743" t="s">
        <v>7938</v>
      </c>
      <c r="E3243" s="744" t="s">
        <v>5131</v>
      </c>
      <c r="F3243" s="662" t="s">
        <v>5106</v>
      </c>
      <c r="G3243" s="662" t="s">
        <v>5151</v>
      </c>
      <c r="H3243" s="662" t="s">
        <v>593</v>
      </c>
      <c r="I3243" s="662" t="s">
        <v>1618</v>
      </c>
      <c r="J3243" s="662" t="s">
        <v>1619</v>
      </c>
      <c r="K3243" s="662" t="s">
        <v>1577</v>
      </c>
      <c r="L3243" s="663">
        <v>263.26</v>
      </c>
      <c r="M3243" s="663">
        <v>47650.059999999976</v>
      </c>
      <c r="N3243" s="662">
        <v>181</v>
      </c>
      <c r="O3243" s="745">
        <v>64</v>
      </c>
      <c r="P3243" s="663">
        <v>38962.479999999974</v>
      </c>
      <c r="Q3243" s="678">
        <v>0.81767955801104963</v>
      </c>
      <c r="R3243" s="662">
        <v>148</v>
      </c>
      <c r="S3243" s="678">
        <v>0.81767955801104975</v>
      </c>
      <c r="T3243" s="745">
        <v>50.5</v>
      </c>
      <c r="U3243" s="701">
        <v>0.7890625</v>
      </c>
    </row>
    <row r="3244" spans="1:21" ht="14.4" customHeight="1" x14ac:dyDescent="0.3">
      <c r="A3244" s="661">
        <v>32</v>
      </c>
      <c r="B3244" s="662" t="s">
        <v>592</v>
      </c>
      <c r="C3244" s="662" t="s">
        <v>5111</v>
      </c>
      <c r="D3244" s="743" t="s">
        <v>7938</v>
      </c>
      <c r="E3244" s="744" t="s">
        <v>5131</v>
      </c>
      <c r="F3244" s="662" t="s">
        <v>5106</v>
      </c>
      <c r="G3244" s="662" t="s">
        <v>5151</v>
      </c>
      <c r="H3244" s="662" t="s">
        <v>593</v>
      </c>
      <c r="I3244" s="662" t="s">
        <v>1699</v>
      </c>
      <c r="J3244" s="662" t="s">
        <v>1700</v>
      </c>
      <c r="K3244" s="662" t="s">
        <v>5152</v>
      </c>
      <c r="L3244" s="663">
        <v>1295.6400000000001</v>
      </c>
      <c r="M3244" s="663">
        <v>2591.2800000000002</v>
      </c>
      <c r="N3244" s="662">
        <v>2</v>
      </c>
      <c r="O3244" s="745">
        <v>2</v>
      </c>
      <c r="P3244" s="663">
        <v>2591.2800000000002</v>
      </c>
      <c r="Q3244" s="678">
        <v>1</v>
      </c>
      <c r="R3244" s="662">
        <v>2</v>
      </c>
      <c r="S3244" s="678">
        <v>1</v>
      </c>
      <c r="T3244" s="745">
        <v>2</v>
      </c>
      <c r="U3244" s="701">
        <v>1</v>
      </c>
    </row>
    <row r="3245" spans="1:21" ht="14.4" customHeight="1" x14ac:dyDescent="0.3">
      <c r="A3245" s="661">
        <v>32</v>
      </c>
      <c r="B3245" s="662" t="s">
        <v>592</v>
      </c>
      <c r="C3245" s="662" t="s">
        <v>5111</v>
      </c>
      <c r="D3245" s="743" t="s">
        <v>7938</v>
      </c>
      <c r="E3245" s="744" t="s">
        <v>5131</v>
      </c>
      <c r="F3245" s="662" t="s">
        <v>5106</v>
      </c>
      <c r="G3245" s="662" t="s">
        <v>5151</v>
      </c>
      <c r="H3245" s="662" t="s">
        <v>593</v>
      </c>
      <c r="I3245" s="662" t="s">
        <v>1575</v>
      </c>
      <c r="J3245" s="662" t="s">
        <v>1576</v>
      </c>
      <c r="K3245" s="662" t="s">
        <v>1577</v>
      </c>
      <c r="L3245" s="663">
        <v>263.26</v>
      </c>
      <c r="M3245" s="663">
        <v>526.52</v>
      </c>
      <c r="N3245" s="662">
        <v>2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32</v>
      </c>
      <c r="B3246" s="662" t="s">
        <v>592</v>
      </c>
      <c r="C3246" s="662" t="s">
        <v>5111</v>
      </c>
      <c r="D3246" s="743" t="s">
        <v>7938</v>
      </c>
      <c r="E3246" s="744" t="s">
        <v>5131</v>
      </c>
      <c r="F3246" s="662" t="s">
        <v>5106</v>
      </c>
      <c r="G3246" s="662" t="s">
        <v>5151</v>
      </c>
      <c r="H3246" s="662" t="s">
        <v>593</v>
      </c>
      <c r="I3246" s="662" t="s">
        <v>1868</v>
      </c>
      <c r="J3246" s="662" t="s">
        <v>6443</v>
      </c>
      <c r="K3246" s="662" t="s">
        <v>6741</v>
      </c>
      <c r="L3246" s="663">
        <v>0</v>
      </c>
      <c r="M3246" s="663">
        <v>0</v>
      </c>
      <c r="N3246" s="662">
        <v>1</v>
      </c>
      <c r="O3246" s="745">
        <v>1</v>
      </c>
      <c r="P3246" s="663"/>
      <c r="Q3246" s="678"/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32</v>
      </c>
      <c r="B3247" s="662" t="s">
        <v>592</v>
      </c>
      <c r="C3247" s="662" t="s">
        <v>5111</v>
      </c>
      <c r="D3247" s="743" t="s">
        <v>7938</v>
      </c>
      <c r="E3247" s="744" t="s">
        <v>5131</v>
      </c>
      <c r="F3247" s="662" t="s">
        <v>5106</v>
      </c>
      <c r="G3247" s="662" t="s">
        <v>5151</v>
      </c>
      <c r="H3247" s="662" t="s">
        <v>593</v>
      </c>
      <c r="I3247" s="662" t="s">
        <v>5343</v>
      </c>
      <c r="J3247" s="662" t="s">
        <v>1474</v>
      </c>
      <c r="K3247" s="662" t="s">
        <v>5154</v>
      </c>
      <c r="L3247" s="663">
        <v>0</v>
      </c>
      <c r="M3247" s="663">
        <v>0</v>
      </c>
      <c r="N3247" s="662">
        <v>2</v>
      </c>
      <c r="O3247" s="745">
        <v>0.5</v>
      </c>
      <c r="P3247" s="663">
        <v>0</v>
      </c>
      <c r="Q3247" s="678"/>
      <c r="R3247" s="662">
        <v>2</v>
      </c>
      <c r="S3247" s="678">
        <v>1</v>
      </c>
      <c r="T3247" s="745">
        <v>0.5</v>
      </c>
      <c r="U3247" s="701">
        <v>1</v>
      </c>
    </row>
    <row r="3248" spans="1:21" ht="14.4" customHeight="1" x14ac:dyDescent="0.3">
      <c r="A3248" s="661">
        <v>32</v>
      </c>
      <c r="B3248" s="662" t="s">
        <v>592</v>
      </c>
      <c r="C3248" s="662" t="s">
        <v>5111</v>
      </c>
      <c r="D3248" s="743" t="s">
        <v>7938</v>
      </c>
      <c r="E3248" s="744" t="s">
        <v>5131</v>
      </c>
      <c r="F3248" s="662" t="s">
        <v>5106</v>
      </c>
      <c r="G3248" s="662" t="s">
        <v>5151</v>
      </c>
      <c r="H3248" s="662" t="s">
        <v>593</v>
      </c>
      <c r="I3248" s="662" t="s">
        <v>5153</v>
      </c>
      <c r="J3248" s="662" t="s">
        <v>1474</v>
      </c>
      <c r="K3248" s="662" t="s">
        <v>5154</v>
      </c>
      <c r="L3248" s="663">
        <v>0</v>
      </c>
      <c r="M3248" s="663">
        <v>0</v>
      </c>
      <c r="N3248" s="662">
        <v>1</v>
      </c>
      <c r="O3248" s="745">
        <v>1</v>
      </c>
      <c r="P3248" s="663"/>
      <c r="Q3248" s="678"/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32</v>
      </c>
      <c r="B3249" s="662" t="s">
        <v>592</v>
      </c>
      <c r="C3249" s="662" t="s">
        <v>5111</v>
      </c>
      <c r="D3249" s="743" t="s">
        <v>7938</v>
      </c>
      <c r="E3249" s="744" t="s">
        <v>5131</v>
      </c>
      <c r="F3249" s="662" t="s">
        <v>5106</v>
      </c>
      <c r="G3249" s="662" t="s">
        <v>5606</v>
      </c>
      <c r="H3249" s="662" t="s">
        <v>593</v>
      </c>
      <c r="I3249" s="662" t="s">
        <v>6569</v>
      </c>
      <c r="J3249" s="662" t="s">
        <v>5608</v>
      </c>
      <c r="K3249" s="662" t="s">
        <v>5645</v>
      </c>
      <c r="L3249" s="663">
        <v>0</v>
      </c>
      <c r="M3249" s="663">
        <v>0</v>
      </c>
      <c r="N3249" s="662">
        <v>2</v>
      </c>
      <c r="O3249" s="745">
        <v>2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32</v>
      </c>
      <c r="B3250" s="662" t="s">
        <v>592</v>
      </c>
      <c r="C3250" s="662" t="s">
        <v>5111</v>
      </c>
      <c r="D3250" s="743" t="s">
        <v>7938</v>
      </c>
      <c r="E3250" s="744" t="s">
        <v>5131</v>
      </c>
      <c r="F3250" s="662" t="s">
        <v>5106</v>
      </c>
      <c r="G3250" s="662" t="s">
        <v>5606</v>
      </c>
      <c r="H3250" s="662" t="s">
        <v>593</v>
      </c>
      <c r="I3250" s="662" t="s">
        <v>7026</v>
      </c>
      <c r="J3250" s="662" t="s">
        <v>5251</v>
      </c>
      <c r="K3250" s="662"/>
      <c r="L3250" s="663">
        <v>0</v>
      </c>
      <c r="M3250" s="663">
        <v>0</v>
      </c>
      <c r="N3250" s="662">
        <v>1</v>
      </c>
      <c r="O3250" s="745">
        <v>0.5</v>
      </c>
      <c r="P3250" s="663">
        <v>0</v>
      </c>
      <c r="Q3250" s="678"/>
      <c r="R3250" s="662">
        <v>1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32</v>
      </c>
      <c r="B3251" s="662" t="s">
        <v>592</v>
      </c>
      <c r="C3251" s="662" t="s">
        <v>5111</v>
      </c>
      <c r="D3251" s="743" t="s">
        <v>7938</v>
      </c>
      <c r="E3251" s="744" t="s">
        <v>5131</v>
      </c>
      <c r="F3251" s="662" t="s">
        <v>5106</v>
      </c>
      <c r="G3251" s="662" t="s">
        <v>5606</v>
      </c>
      <c r="H3251" s="662" t="s">
        <v>593</v>
      </c>
      <c r="I3251" s="662" t="s">
        <v>7026</v>
      </c>
      <c r="J3251" s="662" t="s">
        <v>7027</v>
      </c>
      <c r="K3251" s="662" t="s">
        <v>7028</v>
      </c>
      <c r="L3251" s="663">
        <v>0</v>
      </c>
      <c r="M3251" s="663">
        <v>0</v>
      </c>
      <c r="N3251" s="662">
        <v>1</v>
      </c>
      <c r="O3251" s="745">
        <v>1</v>
      </c>
      <c r="P3251" s="663">
        <v>0</v>
      </c>
      <c r="Q3251" s="678"/>
      <c r="R3251" s="662">
        <v>1</v>
      </c>
      <c r="S3251" s="678">
        <v>1</v>
      </c>
      <c r="T3251" s="745">
        <v>1</v>
      </c>
      <c r="U3251" s="701">
        <v>1</v>
      </c>
    </row>
    <row r="3252" spans="1:21" ht="14.4" customHeight="1" x14ac:dyDescent="0.3">
      <c r="A3252" s="661">
        <v>32</v>
      </c>
      <c r="B3252" s="662" t="s">
        <v>592</v>
      </c>
      <c r="C3252" s="662" t="s">
        <v>5111</v>
      </c>
      <c r="D3252" s="743" t="s">
        <v>7938</v>
      </c>
      <c r="E3252" s="744" t="s">
        <v>5131</v>
      </c>
      <c r="F3252" s="662" t="s">
        <v>5106</v>
      </c>
      <c r="G3252" s="662" t="s">
        <v>5155</v>
      </c>
      <c r="H3252" s="662" t="s">
        <v>593</v>
      </c>
      <c r="I3252" s="662" t="s">
        <v>5768</v>
      </c>
      <c r="J3252" s="662" t="s">
        <v>5412</v>
      </c>
      <c r="K3252" s="662" t="s">
        <v>3770</v>
      </c>
      <c r="L3252" s="663">
        <v>85.71</v>
      </c>
      <c r="M3252" s="663">
        <v>599.97</v>
      </c>
      <c r="N3252" s="662">
        <v>7</v>
      </c>
      <c r="O3252" s="745">
        <v>3.5</v>
      </c>
      <c r="P3252" s="663">
        <v>514.26</v>
      </c>
      <c r="Q3252" s="678">
        <v>0.8571428571428571</v>
      </c>
      <c r="R3252" s="662">
        <v>6</v>
      </c>
      <c r="S3252" s="678">
        <v>0.8571428571428571</v>
      </c>
      <c r="T3252" s="745">
        <v>3</v>
      </c>
      <c r="U3252" s="701">
        <v>0.8571428571428571</v>
      </c>
    </row>
    <row r="3253" spans="1:21" ht="14.4" customHeight="1" x14ac:dyDescent="0.3">
      <c r="A3253" s="661">
        <v>32</v>
      </c>
      <c r="B3253" s="662" t="s">
        <v>592</v>
      </c>
      <c r="C3253" s="662" t="s">
        <v>5111</v>
      </c>
      <c r="D3253" s="743" t="s">
        <v>7938</v>
      </c>
      <c r="E3253" s="744" t="s">
        <v>5131</v>
      </c>
      <c r="F3253" s="662" t="s">
        <v>5106</v>
      </c>
      <c r="G3253" s="662" t="s">
        <v>5155</v>
      </c>
      <c r="H3253" s="662" t="s">
        <v>593</v>
      </c>
      <c r="I3253" s="662" t="s">
        <v>5768</v>
      </c>
      <c r="J3253" s="662" t="s">
        <v>5412</v>
      </c>
      <c r="K3253" s="662" t="s">
        <v>3770</v>
      </c>
      <c r="L3253" s="663">
        <v>72.55</v>
      </c>
      <c r="M3253" s="663">
        <v>217.64999999999998</v>
      </c>
      <c r="N3253" s="662">
        <v>3</v>
      </c>
      <c r="O3253" s="745">
        <v>2</v>
      </c>
      <c r="P3253" s="663">
        <v>217.64999999999998</v>
      </c>
      <c r="Q3253" s="678">
        <v>1</v>
      </c>
      <c r="R3253" s="662">
        <v>3</v>
      </c>
      <c r="S3253" s="678">
        <v>1</v>
      </c>
      <c r="T3253" s="745">
        <v>2</v>
      </c>
      <c r="U3253" s="701">
        <v>1</v>
      </c>
    </row>
    <row r="3254" spans="1:21" ht="14.4" customHeight="1" x14ac:dyDescent="0.3">
      <c r="A3254" s="661">
        <v>32</v>
      </c>
      <c r="B3254" s="662" t="s">
        <v>592</v>
      </c>
      <c r="C3254" s="662" t="s">
        <v>5111</v>
      </c>
      <c r="D3254" s="743" t="s">
        <v>7938</v>
      </c>
      <c r="E3254" s="744" t="s">
        <v>5131</v>
      </c>
      <c r="F3254" s="662" t="s">
        <v>5106</v>
      </c>
      <c r="G3254" s="662" t="s">
        <v>5155</v>
      </c>
      <c r="H3254" s="662" t="s">
        <v>593</v>
      </c>
      <c r="I3254" s="662" t="s">
        <v>5344</v>
      </c>
      <c r="J3254" s="662" t="s">
        <v>5197</v>
      </c>
      <c r="K3254" s="662" t="s">
        <v>3770</v>
      </c>
      <c r="L3254" s="663">
        <v>0</v>
      </c>
      <c r="M3254" s="663">
        <v>0</v>
      </c>
      <c r="N3254" s="662">
        <v>31</v>
      </c>
      <c r="O3254" s="745">
        <v>16</v>
      </c>
      <c r="P3254" s="663">
        <v>0</v>
      </c>
      <c r="Q3254" s="678"/>
      <c r="R3254" s="662">
        <v>17</v>
      </c>
      <c r="S3254" s="678">
        <v>0.54838709677419351</v>
      </c>
      <c r="T3254" s="745">
        <v>9</v>
      </c>
      <c r="U3254" s="701">
        <v>0.5625</v>
      </c>
    </row>
    <row r="3255" spans="1:21" ht="14.4" customHeight="1" x14ac:dyDescent="0.3">
      <c r="A3255" s="661">
        <v>32</v>
      </c>
      <c r="B3255" s="662" t="s">
        <v>592</v>
      </c>
      <c r="C3255" s="662" t="s">
        <v>5111</v>
      </c>
      <c r="D3255" s="743" t="s">
        <v>7938</v>
      </c>
      <c r="E3255" s="744" t="s">
        <v>5131</v>
      </c>
      <c r="F3255" s="662" t="s">
        <v>5106</v>
      </c>
      <c r="G3255" s="662" t="s">
        <v>5155</v>
      </c>
      <c r="H3255" s="662" t="s">
        <v>593</v>
      </c>
      <c r="I3255" s="662" t="s">
        <v>5195</v>
      </c>
      <c r="J3255" s="662" t="s">
        <v>721</v>
      </c>
      <c r="K3255" s="662" t="s">
        <v>5196</v>
      </c>
      <c r="L3255" s="663">
        <v>0</v>
      </c>
      <c r="M3255" s="663">
        <v>0</v>
      </c>
      <c r="N3255" s="662">
        <v>6</v>
      </c>
      <c r="O3255" s="745">
        <v>3</v>
      </c>
      <c r="P3255" s="663">
        <v>0</v>
      </c>
      <c r="Q3255" s="678"/>
      <c r="R3255" s="662">
        <v>5</v>
      </c>
      <c r="S3255" s="678">
        <v>0.83333333333333337</v>
      </c>
      <c r="T3255" s="745">
        <v>2.5</v>
      </c>
      <c r="U3255" s="701">
        <v>0.83333333333333337</v>
      </c>
    </row>
    <row r="3256" spans="1:21" ht="14.4" customHeight="1" x14ac:dyDescent="0.3">
      <c r="A3256" s="661">
        <v>32</v>
      </c>
      <c r="B3256" s="662" t="s">
        <v>592</v>
      </c>
      <c r="C3256" s="662" t="s">
        <v>5111</v>
      </c>
      <c r="D3256" s="743" t="s">
        <v>7938</v>
      </c>
      <c r="E3256" s="744" t="s">
        <v>5131</v>
      </c>
      <c r="F3256" s="662" t="s">
        <v>5106</v>
      </c>
      <c r="G3256" s="662" t="s">
        <v>5155</v>
      </c>
      <c r="H3256" s="662" t="s">
        <v>593</v>
      </c>
      <c r="I3256" s="662" t="s">
        <v>5195</v>
      </c>
      <c r="J3256" s="662" t="s">
        <v>721</v>
      </c>
      <c r="K3256" s="662" t="s">
        <v>5196</v>
      </c>
      <c r="L3256" s="663">
        <v>135.25</v>
      </c>
      <c r="M3256" s="663">
        <v>1352.5</v>
      </c>
      <c r="N3256" s="662">
        <v>10</v>
      </c>
      <c r="O3256" s="745">
        <v>7.5</v>
      </c>
      <c r="P3256" s="663">
        <v>676.25</v>
      </c>
      <c r="Q3256" s="678">
        <v>0.5</v>
      </c>
      <c r="R3256" s="662">
        <v>5</v>
      </c>
      <c r="S3256" s="678">
        <v>0.5</v>
      </c>
      <c r="T3256" s="745">
        <v>3.5</v>
      </c>
      <c r="U3256" s="701">
        <v>0.46666666666666667</v>
      </c>
    </row>
    <row r="3257" spans="1:21" ht="14.4" customHeight="1" x14ac:dyDescent="0.3">
      <c r="A3257" s="661">
        <v>32</v>
      </c>
      <c r="B3257" s="662" t="s">
        <v>592</v>
      </c>
      <c r="C3257" s="662" t="s">
        <v>5111</v>
      </c>
      <c r="D3257" s="743" t="s">
        <v>7938</v>
      </c>
      <c r="E3257" s="744" t="s">
        <v>5131</v>
      </c>
      <c r="F3257" s="662" t="s">
        <v>5106</v>
      </c>
      <c r="G3257" s="662" t="s">
        <v>5155</v>
      </c>
      <c r="H3257" s="662" t="s">
        <v>593</v>
      </c>
      <c r="I3257" s="662" t="s">
        <v>5519</v>
      </c>
      <c r="J3257" s="662" t="s">
        <v>5197</v>
      </c>
      <c r="K3257" s="662" t="s">
        <v>1361</v>
      </c>
      <c r="L3257" s="663">
        <v>42.85</v>
      </c>
      <c r="M3257" s="663">
        <v>257.10000000000002</v>
      </c>
      <c r="N3257" s="662">
        <v>6</v>
      </c>
      <c r="O3257" s="745">
        <v>2.5</v>
      </c>
      <c r="P3257" s="663">
        <v>171.4</v>
      </c>
      <c r="Q3257" s="678">
        <v>0.66666666666666663</v>
      </c>
      <c r="R3257" s="662">
        <v>4</v>
      </c>
      <c r="S3257" s="678">
        <v>0.66666666666666663</v>
      </c>
      <c r="T3257" s="745">
        <v>2</v>
      </c>
      <c r="U3257" s="701">
        <v>0.8</v>
      </c>
    </row>
    <row r="3258" spans="1:21" ht="14.4" customHeight="1" x14ac:dyDescent="0.3">
      <c r="A3258" s="661">
        <v>32</v>
      </c>
      <c r="B3258" s="662" t="s">
        <v>592</v>
      </c>
      <c r="C3258" s="662" t="s">
        <v>5111</v>
      </c>
      <c r="D3258" s="743" t="s">
        <v>7938</v>
      </c>
      <c r="E3258" s="744" t="s">
        <v>5131</v>
      </c>
      <c r="F3258" s="662" t="s">
        <v>5106</v>
      </c>
      <c r="G3258" s="662" t="s">
        <v>5413</v>
      </c>
      <c r="H3258" s="662" t="s">
        <v>593</v>
      </c>
      <c r="I3258" s="662" t="s">
        <v>6053</v>
      </c>
      <c r="J3258" s="662" t="s">
        <v>6054</v>
      </c>
      <c r="K3258" s="662" t="s">
        <v>4979</v>
      </c>
      <c r="L3258" s="663">
        <v>10.26</v>
      </c>
      <c r="M3258" s="663">
        <v>41.04</v>
      </c>
      <c r="N3258" s="662">
        <v>4</v>
      </c>
      <c r="O3258" s="745">
        <v>2</v>
      </c>
      <c r="P3258" s="663">
        <v>10.26</v>
      </c>
      <c r="Q3258" s="678">
        <v>0.25</v>
      </c>
      <c r="R3258" s="662">
        <v>1</v>
      </c>
      <c r="S3258" s="678">
        <v>0.25</v>
      </c>
      <c r="T3258" s="745">
        <v>1</v>
      </c>
      <c r="U3258" s="701">
        <v>0.5</v>
      </c>
    </row>
    <row r="3259" spans="1:21" ht="14.4" customHeight="1" x14ac:dyDescent="0.3">
      <c r="A3259" s="661">
        <v>32</v>
      </c>
      <c r="B3259" s="662" t="s">
        <v>592</v>
      </c>
      <c r="C3259" s="662" t="s">
        <v>5111</v>
      </c>
      <c r="D3259" s="743" t="s">
        <v>7938</v>
      </c>
      <c r="E3259" s="744" t="s">
        <v>5131</v>
      </c>
      <c r="F3259" s="662" t="s">
        <v>5106</v>
      </c>
      <c r="G3259" s="662" t="s">
        <v>5413</v>
      </c>
      <c r="H3259" s="662" t="s">
        <v>593</v>
      </c>
      <c r="I3259" s="662" t="s">
        <v>6053</v>
      </c>
      <c r="J3259" s="662" t="s">
        <v>6054</v>
      </c>
      <c r="K3259" s="662" t="s">
        <v>4979</v>
      </c>
      <c r="L3259" s="663">
        <v>9.4</v>
      </c>
      <c r="M3259" s="663">
        <v>18.8</v>
      </c>
      <c r="N3259" s="662">
        <v>2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32</v>
      </c>
      <c r="B3260" s="662" t="s">
        <v>592</v>
      </c>
      <c r="C3260" s="662" t="s">
        <v>5111</v>
      </c>
      <c r="D3260" s="743" t="s">
        <v>7938</v>
      </c>
      <c r="E3260" s="744" t="s">
        <v>5131</v>
      </c>
      <c r="F3260" s="662" t="s">
        <v>5106</v>
      </c>
      <c r="G3260" s="662" t="s">
        <v>5413</v>
      </c>
      <c r="H3260" s="662" t="s">
        <v>2438</v>
      </c>
      <c r="I3260" s="662" t="s">
        <v>2575</v>
      </c>
      <c r="J3260" s="662" t="s">
        <v>4976</v>
      </c>
      <c r="K3260" s="662" t="s">
        <v>4977</v>
      </c>
      <c r="L3260" s="663">
        <v>6.68</v>
      </c>
      <c r="M3260" s="663">
        <v>66.8</v>
      </c>
      <c r="N3260" s="662">
        <v>10</v>
      </c>
      <c r="O3260" s="745">
        <v>4.5</v>
      </c>
      <c r="P3260" s="663">
        <v>53.44</v>
      </c>
      <c r="Q3260" s="678">
        <v>0.8</v>
      </c>
      <c r="R3260" s="662">
        <v>8</v>
      </c>
      <c r="S3260" s="678">
        <v>0.8</v>
      </c>
      <c r="T3260" s="745">
        <v>3.5</v>
      </c>
      <c r="U3260" s="701">
        <v>0.77777777777777779</v>
      </c>
    </row>
    <row r="3261" spans="1:21" ht="14.4" customHeight="1" x14ac:dyDescent="0.3">
      <c r="A3261" s="661">
        <v>32</v>
      </c>
      <c r="B3261" s="662" t="s">
        <v>592</v>
      </c>
      <c r="C3261" s="662" t="s">
        <v>5111</v>
      </c>
      <c r="D3261" s="743" t="s">
        <v>7938</v>
      </c>
      <c r="E3261" s="744" t="s">
        <v>5131</v>
      </c>
      <c r="F3261" s="662" t="s">
        <v>5106</v>
      </c>
      <c r="G3261" s="662" t="s">
        <v>5413</v>
      </c>
      <c r="H3261" s="662" t="s">
        <v>2438</v>
      </c>
      <c r="I3261" s="662" t="s">
        <v>2575</v>
      </c>
      <c r="J3261" s="662" t="s">
        <v>4976</v>
      </c>
      <c r="K3261" s="662" t="s">
        <v>4977</v>
      </c>
      <c r="L3261" s="663">
        <v>4.7</v>
      </c>
      <c r="M3261" s="663">
        <v>61.1</v>
      </c>
      <c r="N3261" s="662">
        <v>13</v>
      </c>
      <c r="O3261" s="745">
        <v>5.5</v>
      </c>
      <c r="P3261" s="663">
        <v>56.4</v>
      </c>
      <c r="Q3261" s="678">
        <v>0.92307692307692302</v>
      </c>
      <c r="R3261" s="662">
        <v>12</v>
      </c>
      <c r="S3261" s="678">
        <v>0.92307692307692313</v>
      </c>
      <c r="T3261" s="745">
        <v>4.5</v>
      </c>
      <c r="U3261" s="701">
        <v>0.81818181818181823</v>
      </c>
    </row>
    <row r="3262" spans="1:21" ht="14.4" customHeight="1" x14ac:dyDescent="0.3">
      <c r="A3262" s="661">
        <v>32</v>
      </c>
      <c r="B3262" s="662" t="s">
        <v>592</v>
      </c>
      <c r="C3262" s="662" t="s">
        <v>5111</v>
      </c>
      <c r="D3262" s="743" t="s">
        <v>7938</v>
      </c>
      <c r="E3262" s="744" t="s">
        <v>5131</v>
      </c>
      <c r="F3262" s="662" t="s">
        <v>5106</v>
      </c>
      <c r="G3262" s="662" t="s">
        <v>5413</v>
      </c>
      <c r="H3262" s="662" t="s">
        <v>593</v>
      </c>
      <c r="I3262" s="662" t="s">
        <v>5769</v>
      </c>
      <c r="J3262" s="662" t="s">
        <v>5770</v>
      </c>
      <c r="K3262" s="662" t="s">
        <v>4977</v>
      </c>
      <c r="L3262" s="663">
        <v>5.14</v>
      </c>
      <c r="M3262" s="663">
        <v>30.839999999999996</v>
      </c>
      <c r="N3262" s="662">
        <v>6</v>
      </c>
      <c r="O3262" s="745">
        <v>2</v>
      </c>
      <c r="P3262" s="663">
        <v>10.28</v>
      </c>
      <c r="Q3262" s="678">
        <v>0.33333333333333337</v>
      </c>
      <c r="R3262" s="662">
        <v>2</v>
      </c>
      <c r="S3262" s="678">
        <v>0.33333333333333331</v>
      </c>
      <c r="T3262" s="745">
        <v>1</v>
      </c>
      <c r="U3262" s="701">
        <v>0.5</v>
      </c>
    </row>
    <row r="3263" spans="1:21" ht="14.4" customHeight="1" x14ac:dyDescent="0.3">
      <c r="A3263" s="661">
        <v>32</v>
      </c>
      <c r="B3263" s="662" t="s">
        <v>592</v>
      </c>
      <c r="C3263" s="662" t="s">
        <v>5111</v>
      </c>
      <c r="D3263" s="743" t="s">
        <v>7938</v>
      </c>
      <c r="E3263" s="744" t="s">
        <v>5131</v>
      </c>
      <c r="F3263" s="662" t="s">
        <v>5106</v>
      </c>
      <c r="G3263" s="662" t="s">
        <v>5413</v>
      </c>
      <c r="H3263" s="662" t="s">
        <v>593</v>
      </c>
      <c r="I3263" s="662" t="s">
        <v>5769</v>
      </c>
      <c r="J3263" s="662" t="s">
        <v>5770</v>
      </c>
      <c r="K3263" s="662" t="s">
        <v>4977</v>
      </c>
      <c r="L3263" s="663">
        <v>4.7</v>
      </c>
      <c r="M3263" s="663">
        <v>9.4</v>
      </c>
      <c r="N3263" s="662">
        <v>2</v>
      </c>
      <c r="O3263" s="745">
        <v>1</v>
      </c>
      <c r="P3263" s="663">
        <v>4.7</v>
      </c>
      <c r="Q3263" s="678">
        <v>0.5</v>
      </c>
      <c r="R3263" s="662">
        <v>1</v>
      </c>
      <c r="S3263" s="678">
        <v>0.5</v>
      </c>
      <c r="T3263" s="745">
        <v>0.5</v>
      </c>
      <c r="U3263" s="701">
        <v>0.5</v>
      </c>
    </row>
    <row r="3264" spans="1:21" ht="14.4" customHeight="1" x14ac:dyDescent="0.3">
      <c r="A3264" s="661">
        <v>32</v>
      </c>
      <c r="B3264" s="662" t="s">
        <v>592</v>
      </c>
      <c r="C3264" s="662" t="s">
        <v>5111</v>
      </c>
      <c r="D3264" s="743" t="s">
        <v>7938</v>
      </c>
      <c r="E3264" s="744" t="s">
        <v>5131</v>
      </c>
      <c r="F3264" s="662" t="s">
        <v>5106</v>
      </c>
      <c r="G3264" s="662" t="s">
        <v>5413</v>
      </c>
      <c r="H3264" s="662" t="s">
        <v>2438</v>
      </c>
      <c r="I3264" s="662" t="s">
        <v>6570</v>
      </c>
      <c r="J3264" s="662" t="s">
        <v>6571</v>
      </c>
      <c r="K3264" s="662" t="s">
        <v>2149</v>
      </c>
      <c r="L3264" s="663">
        <v>18.809999999999999</v>
      </c>
      <c r="M3264" s="663">
        <v>150.47999999999999</v>
      </c>
      <c r="N3264" s="662">
        <v>8</v>
      </c>
      <c r="O3264" s="745">
        <v>3.5</v>
      </c>
      <c r="P3264" s="663">
        <v>150.47999999999999</v>
      </c>
      <c r="Q3264" s="678">
        <v>1</v>
      </c>
      <c r="R3264" s="662">
        <v>8</v>
      </c>
      <c r="S3264" s="678">
        <v>1</v>
      </c>
      <c r="T3264" s="745">
        <v>3.5</v>
      </c>
      <c r="U3264" s="701">
        <v>1</v>
      </c>
    </row>
    <row r="3265" spans="1:21" ht="14.4" customHeight="1" x14ac:dyDescent="0.3">
      <c r="A3265" s="661">
        <v>32</v>
      </c>
      <c r="B3265" s="662" t="s">
        <v>592</v>
      </c>
      <c r="C3265" s="662" t="s">
        <v>5111</v>
      </c>
      <c r="D3265" s="743" t="s">
        <v>7938</v>
      </c>
      <c r="E3265" s="744" t="s">
        <v>5131</v>
      </c>
      <c r="F3265" s="662" t="s">
        <v>5106</v>
      </c>
      <c r="G3265" s="662" t="s">
        <v>5771</v>
      </c>
      <c r="H3265" s="662" t="s">
        <v>593</v>
      </c>
      <c r="I3265" s="662" t="s">
        <v>5772</v>
      </c>
      <c r="J3265" s="662" t="s">
        <v>5773</v>
      </c>
      <c r="K3265" s="662" t="s">
        <v>5774</v>
      </c>
      <c r="L3265" s="663">
        <v>4927.87</v>
      </c>
      <c r="M3265" s="663">
        <v>14783.61</v>
      </c>
      <c r="N3265" s="662">
        <v>3</v>
      </c>
      <c r="O3265" s="745">
        <v>2</v>
      </c>
      <c r="P3265" s="663"/>
      <c r="Q3265" s="678">
        <v>0</v>
      </c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32</v>
      </c>
      <c r="B3266" s="662" t="s">
        <v>592</v>
      </c>
      <c r="C3266" s="662" t="s">
        <v>5111</v>
      </c>
      <c r="D3266" s="743" t="s">
        <v>7938</v>
      </c>
      <c r="E3266" s="744" t="s">
        <v>5131</v>
      </c>
      <c r="F3266" s="662" t="s">
        <v>5106</v>
      </c>
      <c r="G3266" s="662" t="s">
        <v>5198</v>
      </c>
      <c r="H3266" s="662" t="s">
        <v>2438</v>
      </c>
      <c r="I3266" s="662" t="s">
        <v>5199</v>
      </c>
      <c r="J3266" s="662" t="s">
        <v>2455</v>
      </c>
      <c r="K3266" s="662" t="s">
        <v>5200</v>
      </c>
      <c r="L3266" s="663">
        <v>144.01</v>
      </c>
      <c r="M3266" s="663">
        <v>864.06</v>
      </c>
      <c r="N3266" s="662">
        <v>6</v>
      </c>
      <c r="O3266" s="745">
        <v>2</v>
      </c>
      <c r="P3266" s="663">
        <v>864.06</v>
      </c>
      <c r="Q3266" s="678">
        <v>1</v>
      </c>
      <c r="R3266" s="662">
        <v>6</v>
      </c>
      <c r="S3266" s="678">
        <v>1</v>
      </c>
      <c r="T3266" s="745">
        <v>2</v>
      </c>
      <c r="U3266" s="701">
        <v>1</v>
      </c>
    </row>
    <row r="3267" spans="1:21" ht="14.4" customHeight="1" x14ac:dyDescent="0.3">
      <c r="A3267" s="661">
        <v>32</v>
      </c>
      <c r="B3267" s="662" t="s">
        <v>592</v>
      </c>
      <c r="C3267" s="662" t="s">
        <v>5111</v>
      </c>
      <c r="D3267" s="743" t="s">
        <v>7938</v>
      </c>
      <c r="E3267" s="744" t="s">
        <v>5131</v>
      </c>
      <c r="F3267" s="662" t="s">
        <v>5106</v>
      </c>
      <c r="G3267" s="662" t="s">
        <v>5201</v>
      </c>
      <c r="H3267" s="662" t="s">
        <v>593</v>
      </c>
      <c r="I3267" s="662" t="s">
        <v>1188</v>
      </c>
      <c r="J3267" s="662" t="s">
        <v>1189</v>
      </c>
      <c r="K3267" s="662" t="s">
        <v>1190</v>
      </c>
      <c r="L3267" s="663">
        <v>245.74</v>
      </c>
      <c r="M3267" s="663">
        <v>245.74</v>
      </c>
      <c r="N3267" s="662">
        <v>1</v>
      </c>
      <c r="O3267" s="745">
        <v>0.5</v>
      </c>
      <c r="P3267" s="663">
        <v>245.74</v>
      </c>
      <c r="Q3267" s="678">
        <v>1</v>
      </c>
      <c r="R3267" s="662">
        <v>1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32</v>
      </c>
      <c r="B3268" s="662" t="s">
        <v>592</v>
      </c>
      <c r="C3268" s="662" t="s">
        <v>5111</v>
      </c>
      <c r="D3268" s="743" t="s">
        <v>7938</v>
      </c>
      <c r="E3268" s="744" t="s">
        <v>5131</v>
      </c>
      <c r="F3268" s="662" t="s">
        <v>5106</v>
      </c>
      <c r="G3268" s="662" t="s">
        <v>5201</v>
      </c>
      <c r="H3268" s="662" t="s">
        <v>593</v>
      </c>
      <c r="I3268" s="662" t="s">
        <v>6055</v>
      </c>
      <c r="J3268" s="662" t="s">
        <v>1182</v>
      </c>
      <c r="K3268" s="662" t="s">
        <v>6056</v>
      </c>
      <c r="L3268" s="663">
        <v>0</v>
      </c>
      <c r="M3268" s="663">
        <v>0</v>
      </c>
      <c r="N3268" s="662">
        <v>1</v>
      </c>
      <c r="O3268" s="745">
        <v>0.5</v>
      </c>
      <c r="P3268" s="663"/>
      <c r="Q3268" s="678"/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32</v>
      </c>
      <c r="B3269" s="662" t="s">
        <v>592</v>
      </c>
      <c r="C3269" s="662" t="s">
        <v>5111</v>
      </c>
      <c r="D3269" s="743" t="s">
        <v>7938</v>
      </c>
      <c r="E3269" s="744" t="s">
        <v>5131</v>
      </c>
      <c r="F3269" s="662" t="s">
        <v>5106</v>
      </c>
      <c r="G3269" s="662" t="s">
        <v>5201</v>
      </c>
      <c r="H3269" s="662" t="s">
        <v>593</v>
      </c>
      <c r="I3269" s="662" t="s">
        <v>7029</v>
      </c>
      <c r="J3269" s="662" t="s">
        <v>7030</v>
      </c>
      <c r="K3269" s="662" t="s">
        <v>6176</v>
      </c>
      <c r="L3269" s="663">
        <v>131.12</v>
      </c>
      <c r="M3269" s="663">
        <v>131.12</v>
      </c>
      <c r="N3269" s="662">
        <v>1</v>
      </c>
      <c r="O3269" s="745">
        <v>1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32</v>
      </c>
      <c r="B3270" s="662" t="s">
        <v>592</v>
      </c>
      <c r="C3270" s="662" t="s">
        <v>5111</v>
      </c>
      <c r="D3270" s="743" t="s">
        <v>7938</v>
      </c>
      <c r="E3270" s="744" t="s">
        <v>5131</v>
      </c>
      <c r="F3270" s="662" t="s">
        <v>5106</v>
      </c>
      <c r="G3270" s="662" t="s">
        <v>5201</v>
      </c>
      <c r="H3270" s="662" t="s">
        <v>593</v>
      </c>
      <c r="I3270" s="662" t="s">
        <v>7031</v>
      </c>
      <c r="J3270" s="662" t="s">
        <v>1189</v>
      </c>
      <c r="K3270" s="662" t="s">
        <v>4238</v>
      </c>
      <c r="L3270" s="663">
        <v>0</v>
      </c>
      <c r="M3270" s="663">
        <v>0</v>
      </c>
      <c r="N3270" s="662">
        <v>1</v>
      </c>
      <c r="O3270" s="745">
        <v>1</v>
      </c>
      <c r="P3270" s="663">
        <v>0</v>
      </c>
      <c r="Q3270" s="678"/>
      <c r="R3270" s="662">
        <v>1</v>
      </c>
      <c r="S3270" s="678">
        <v>1</v>
      </c>
      <c r="T3270" s="745">
        <v>1</v>
      </c>
      <c r="U3270" s="701">
        <v>1</v>
      </c>
    </row>
    <row r="3271" spans="1:21" ht="14.4" customHeight="1" x14ac:dyDescent="0.3">
      <c r="A3271" s="661">
        <v>32</v>
      </c>
      <c r="B3271" s="662" t="s">
        <v>592</v>
      </c>
      <c r="C3271" s="662" t="s">
        <v>5111</v>
      </c>
      <c r="D3271" s="743" t="s">
        <v>7938</v>
      </c>
      <c r="E3271" s="744" t="s">
        <v>5131</v>
      </c>
      <c r="F3271" s="662" t="s">
        <v>5106</v>
      </c>
      <c r="G3271" s="662" t="s">
        <v>5201</v>
      </c>
      <c r="H3271" s="662" t="s">
        <v>593</v>
      </c>
      <c r="I3271" s="662" t="s">
        <v>7032</v>
      </c>
      <c r="J3271" s="662" t="s">
        <v>5776</v>
      </c>
      <c r="K3271" s="662" t="s">
        <v>3405</v>
      </c>
      <c r="L3271" s="663">
        <v>0</v>
      </c>
      <c r="M3271" s="663">
        <v>0</v>
      </c>
      <c r="N3271" s="662">
        <v>1</v>
      </c>
      <c r="O3271" s="745">
        <v>1</v>
      </c>
      <c r="P3271" s="663"/>
      <c r="Q3271" s="678"/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32</v>
      </c>
      <c r="B3272" s="662" t="s">
        <v>592</v>
      </c>
      <c r="C3272" s="662" t="s">
        <v>5111</v>
      </c>
      <c r="D3272" s="743" t="s">
        <v>7938</v>
      </c>
      <c r="E3272" s="744" t="s">
        <v>5131</v>
      </c>
      <c r="F3272" s="662" t="s">
        <v>5106</v>
      </c>
      <c r="G3272" s="662" t="s">
        <v>5201</v>
      </c>
      <c r="H3272" s="662" t="s">
        <v>593</v>
      </c>
      <c r="I3272" s="662" t="s">
        <v>7033</v>
      </c>
      <c r="J3272" s="662" t="s">
        <v>5776</v>
      </c>
      <c r="K3272" s="662" t="s">
        <v>1183</v>
      </c>
      <c r="L3272" s="663">
        <v>122.87</v>
      </c>
      <c r="M3272" s="663">
        <v>122.87</v>
      </c>
      <c r="N3272" s="662">
        <v>1</v>
      </c>
      <c r="O3272" s="745">
        <v>0.5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32</v>
      </c>
      <c r="B3273" s="662" t="s">
        <v>592</v>
      </c>
      <c r="C3273" s="662" t="s">
        <v>5111</v>
      </c>
      <c r="D3273" s="743" t="s">
        <v>7938</v>
      </c>
      <c r="E3273" s="744" t="s">
        <v>5131</v>
      </c>
      <c r="F3273" s="662" t="s">
        <v>5106</v>
      </c>
      <c r="G3273" s="662" t="s">
        <v>5201</v>
      </c>
      <c r="H3273" s="662" t="s">
        <v>593</v>
      </c>
      <c r="I3273" s="662" t="s">
        <v>7034</v>
      </c>
      <c r="J3273" s="662" t="s">
        <v>5776</v>
      </c>
      <c r="K3273" s="662" t="s">
        <v>3405</v>
      </c>
      <c r="L3273" s="663">
        <v>0</v>
      </c>
      <c r="M3273" s="663">
        <v>0</v>
      </c>
      <c r="N3273" s="662">
        <v>1</v>
      </c>
      <c r="O3273" s="745">
        <v>0.5</v>
      </c>
      <c r="P3273" s="663"/>
      <c r="Q3273" s="678"/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32</v>
      </c>
      <c r="B3274" s="662" t="s">
        <v>592</v>
      </c>
      <c r="C3274" s="662" t="s">
        <v>5111</v>
      </c>
      <c r="D3274" s="743" t="s">
        <v>7938</v>
      </c>
      <c r="E3274" s="744" t="s">
        <v>5131</v>
      </c>
      <c r="F3274" s="662" t="s">
        <v>5106</v>
      </c>
      <c r="G3274" s="662" t="s">
        <v>5201</v>
      </c>
      <c r="H3274" s="662" t="s">
        <v>593</v>
      </c>
      <c r="I3274" s="662" t="s">
        <v>7035</v>
      </c>
      <c r="J3274" s="662" t="s">
        <v>5776</v>
      </c>
      <c r="K3274" s="662" t="s">
        <v>1183</v>
      </c>
      <c r="L3274" s="663">
        <v>0</v>
      </c>
      <c r="M3274" s="663">
        <v>0</v>
      </c>
      <c r="N3274" s="662">
        <v>1</v>
      </c>
      <c r="O3274" s="745">
        <v>0.5</v>
      </c>
      <c r="P3274" s="663"/>
      <c r="Q3274" s="678"/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32</v>
      </c>
      <c r="B3275" s="662" t="s">
        <v>592</v>
      </c>
      <c r="C3275" s="662" t="s">
        <v>5111</v>
      </c>
      <c r="D3275" s="743" t="s">
        <v>7938</v>
      </c>
      <c r="E3275" s="744" t="s">
        <v>5131</v>
      </c>
      <c r="F3275" s="662" t="s">
        <v>5106</v>
      </c>
      <c r="G3275" s="662" t="s">
        <v>5157</v>
      </c>
      <c r="H3275" s="662" t="s">
        <v>2438</v>
      </c>
      <c r="I3275" s="662" t="s">
        <v>3061</v>
      </c>
      <c r="J3275" s="662" t="s">
        <v>2796</v>
      </c>
      <c r="K3275" s="662" t="s">
        <v>4879</v>
      </c>
      <c r="L3275" s="663">
        <v>154.36000000000001</v>
      </c>
      <c r="M3275" s="663">
        <v>926.16000000000008</v>
      </c>
      <c r="N3275" s="662">
        <v>6</v>
      </c>
      <c r="O3275" s="745">
        <v>3.5</v>
      </c>
      <c r="P3275" s="663">
        <v>617.44000000000005</v>
      </c>
      <c r="Q3275" s="678">
        <v>0.66666666666666663</v>
      </c>
      <c r="R3275" s="662">
        <v>4</v>
      </c>
      <c r="S3275" s="678">
        <v>0.66666666666666663</v>
      </c>
      <c r="T3275" s="745">
        <v>2.5</v>
      </c>
      <c r="U3275" s="701">
        <v>0.7142857142857143</v>
      </c>
    </row>
    <row r="3276" spans="1:21" ht="14.4" customHeight="1" x14ac:dyDescent="0.3">
      <c r="A3276" s="661">
        <v>32</v>
      </c>
      <c r="B3276" s="662" t="s">
        <v>592</v>
      </c>
      <c r="C3276" s="662" t="s">
        <v>5111</v>
      </c>
      <c r="D3276" s="743" t="s">
        <v>7938</v>
      </c>
      <c r="E3276" s="744" t="s">
        <v>5131</v>
      </c>
      <c r="F3276" s="662" t="s">
        <v>5106</v>
      </c>
      <c r="G3276" s="662" t="s">
        <v>5157</v>
      </c>
      <c r="H3276" s="662" t="s">
        <v>593</v>
      </c>
      <c r="I3276" s="662" t="s">
        <v>5629</v>
      </c>
      <c r="J3276" s="662" t="s">
        <v>2406</v>
      </c>
      <c r="K3276" s="662" t="s">
        <v>4879</v>
      </c>
      <c r="L3276" s="663">
        <v>154.36000000000001</v>
      </c>
      <c r="M3276" s="663">
        <v>154.36000000000001</v>
      </c>
      <c r="N3276" s="662">
        <v>1</v>
      </c>
      <c r="O3276" s="745">
        <v>0.5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32</v>
      </c>
      <c r="B3277" s="662" t="s">
        <v>592</v>
      </c>
      <c r="C3277" s="662" t="s">
        <v>5111</v>
      </c>
      <c r="D3277" s="743" t="s">
        <v>7938</v>
      </c>
      <c r="E3277" s="744" t="s">
        <v>5131</v>
      </c>
      <c r="F3277" s="662" t="s">
        <v>5106</v>
      </c>
      <c r="G3277" s="662" t="s">
        <v>5782</v>
      </c>
      <c r="H3277" s="662" t="s">
        <v>2438</v>
      </c>
      <c r="I3277" s="662" t="s">
        <v>4225</v>
      </c>
      <c r="J3277" s="662" t="s">
        <v>4226</v>
      </c>
      <c r="K3277" s="662" t="s">
        <v>5016</v>
      </c>
      <c r="L3277" s="663">
        <v>0</v>
      </c>
      <c r="M3277" s="663">
        <v>0</v>
      </c>
      <c r="N3277" s="662">
        <v>1</v>
      </c>
      <c r="O3277" s="745">
        <v>0.5</v>
      </c>
      <c r="P3277" s="663">
        <v>0</v>
      </c>
      <c r="Q3277" s="678"/>
      <c r="R3277" s="662">
        <v>1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32</v>
      </c>
      <c r="B3278" s="662" t="s">
        <v>592</v>
      </c>
      <c r="C3278" s="662" t="s">
        <v>5111</v>
      </c>
      <c r="D3278" s="743" t="s">
        <v>7938</v>
      </c>
      <c r="E3278" s="744" t="s">
        <v>5131</v>
      </c>
      <c r="F3278" s="662" t="s">
        <v>5106</v>
      </c>
      <c r="G3278" s="662" t="s">
        <v>6302</v>
      </c>
      <c r="H3278" s="662" t="s">
        <v>593</v>
      </c>
      <c r="I3278" s="662" t="s">
        <v>1304</v>
      </c>
      <c r="J3278" s="662" t="s">
        <v>1305</v>
      </c>
      <c r="K3278" s="662" t="s">
        <v>1306</v>
      </c>
      <c r="L3278" s="663">
        <v>0</v>
      </c>
      <c r="M3278" s="663">
        <v>0</v>
      </c>
      <c r="N3278" s="662">
        <v>1</v>
      </c>
      <c r="O3278" s="745">
        <v>0.5</v>
      </c>
      <c r="P3278" s="663">
        <v>0</v>
      </c>
      <c r="Q3278" s="678"/>
      <c r="R3278" s="662">
        <v>1</v>
      </c>
      <c r="S3278" s="678">
        <v>1</v>
      </c>
      <c r="T3278" s="745">
        <v>0.5</v>
      </c>
      <c r="U3278" s="701">
        <v>1</v>
      </c>
    </row>
    <row r="3279" spans="1:21" ht="14.4" customHeight="1" x14ac:dyDescent="0.3">
      <c r="A3279" s="661">
        <v>32</v>
      </c>
      <c r="B3279" s="662" t="s">
        <v>592</v>
      </c>
      <c r="C3279" s="662" t="s">
        <v>5111</v>
      </c>
      <c r="D3279" s="743" t="s">
        <v>7938</v>
      </c>
      <c r="E3279" s="744" t="s">
        <v>5131</v>
      </c>
      <c r="F3279" s="662" t="s">
        <v>5106</v>
      </c>
      <c r="G3279" s="662" t="s">
        <v>5414</v>
      </c>
      <c r="H3279" s="662" t="s">
        <v>593</v>
      </c>
      <c r="I3279" s="662" t="s">
        <v>7036</v>
      </c>
      <c r="J3279" s="662" t="s">
        <v>7037</v>
      </c>
      <c r="K3279" s="662" t="s">
        <v>6312</v>
      </c>
      <c r="L3279" s="663">
        <v>54.99</v>
      </c>
      <c r="M3279" s="663">
        <v>109.98</v>
      </c>
      <c r="N3279" s="662">
        <v>2</v>
      </c>
      <c r="O3279" s="745">
        <v>0.5</v>
      </c>
      <c r="P3279" s="663">
        <v>109.98</v>
      </c>
      <c r="Q3279" s="678">
        <v>1</v>
      </c>
      <c r="R3279" s="662">
        <v>2</v>
      </c>
      <c r="S3279" s="678">
        <v>1</v>
      </c>
      <c r="T3279" s="745">
        <v>0.5</v>
      </c>
      <c r="U3279" s="701">
        <v>1</v>
      </c>
    </row>
    <row r="3280" spans="1:21" ht="14.4" customHeight="1" x14ac:dyDescent="0.3">
      <c r="A3280" s="661">
        <v>32</v>
      </c>
      <c r="B3280" s="662" t="s">
        <v>592</v>
      </c>
      <c r="C3280" s="662" t="s">
        <v>5111</v>
      </c>
      <c r="D3280" s="743" t="s">
        <v>7938</v>
      </c>
      <c r="E3280" s="744" t="s">
        <v>5131</v>
      </c>
      <c r="F3280" s="662" t="s">
        <v>5106</v>
      </c>
      <c r="G3280" s="662" t="s">
        <v>5414</v>
      </c>
      <c r="H3280" s="662" t="s">
        <v>593</v>
      </c>
      <c r="I3280" s="662" t="s">
        <v>7038</v>
      </c>
      <c r="J3280" s="662" t="s">
        <v>7039</v>
      </c>
      <c r="K3280" s="662" t="s">
        <v>7040</v>
      </c>
      <c r="L3280" s="663">
        <v>16.5</v>
      </c>
      <c r="M3280" s="663">
        <v>33</v>
      </c>
      <c r="N3280" s="662">
        <v>2</v>
      </c>
      <c r="O3280" s="745">
        <v>0.5</v>
      </c>
      <c r="P3280" s="663">
        <v>33</v>
      </c>
      <c r="Q3280" s="678">
        <v>1</v>
      </c>
      <c r="R3280" s="662">
        <v>2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32</v>
      </c>
      <c r="B3281" s="662" t="s">
        <v>592</v>
      </c>
      <c r="C3281" s="662" t="s">
        <v>5111</v>
      </c>
      <c r="D3281" s="743" t="s">
        <v>7938</v>
      </c>
      <c r="E3281" s="744" t="s">
        <v>5131</v>
      </c>
      <c r="F3281" s="662" t="s">
        <v>5106</v>
      </c>
      <c r="G3281" s="662" t="s">
        <v>5414</v>
      </c>
      <c r="H3281" s="662" t="s">
        <v>593</v>
      </c>
      <c r="I3281" s="662" t="s">
        <v>7041</v>
      </c>
      <c r="J3281" s="662" t="s">
        <v>7039</v>
      </c>
      <c r="K3281" s="662" t="s">
        <v>7042</v>
      </c>
      <c r="L3281" s="663">
        <v>0</v>
      </c>
      <c r="M3281" s="663">
        <v>0</v>
      </c>
      <c r="N3281" s="662">
        <v>5</v>
      </c>
      <c r="O3281" s="745">
        <v>2.5</v>
      </c>
      <c r="P3281" s="663">
        <v>0</v>
      </c>
      <c r="Q3281" s="678"/>
      <c r="R3281" s="662">
        <v>5</v>
      </c>
      <c r="S3281" s="678">
        <v>1</v>
      </c>
      <c r="T3281" s="745">
        <v>2.5</v>
      </c>
      <c r="U3281" s="701">
        <v>1</v>
      </c>
    </row>
    <row r="3282" spans="1:21" ht="14.4" customHeight="1" x14ac:dyDescent="0.3">
      <c r="A3282" s="661">
        <v>32</v>
      </c>
      <c r="B3282" s="662" t="s">
        <v>592</v>
      </c>
      <c r="C3282" s="662" t="s">
        <v>5111</v>
      </c>
      <c r="D3282" s="743" t="s">
        <v>7938</v>
      </c>
      <c r="E3282" s="744" t="s">
        <v>5131</v>
      </c>
      <c r="F3282" s="662" t="s">
        <v>5106</v>
      </c>
      <c r="G3282" s="662" t="s">
        <v>7043</v>
      </c>
      <c r="H3282" s="662" t="s">
        <v>593</v>
      </c>
      <c r="I3282" s="662" t="s">
        <v>7044</v>
      </c>
      <c r="J3282" s="662" t="s">
        <v>7045</v>
      </c>
      <c r="K3282" s="662" t="s">
        <v>2077</v>
      </c>
      <c r="L3282" s="663">
        <v>118.03</v>
      </c>
      <c r="M3282" s="663">
        <v>472.12</v>
      </c>
      <c r="N3282" s="662">
        <v>4</v>
      </c>
      <c r="O3282" s="745">
        <v>1.5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32</v>
      </c>
      <c r="B3283" s="662" t="s">
        <v>592</v>
      </c>
      <c r="C3283" s="662" t="s">
        <v>5111</v>
      </c>
      <c r="D3283" s="743" t="s">
        <v>7938</v>
      </c>
      <c r="E3283" s="744" t="s">
        <v>5131</v>
      </c>
      <c r="F3283" s="662" t="s">
        <v>5106</v>
      </c>
      <c r="G3283" s="662" t="s">
        <v>7043</v>
      </c>
      <c r="H3283" s="662" t="s">
        <v>593</v>
      </c>
      <c r="I3283" s="662" t="s">
        <v>7044</v>
      </c>
      <c r="J3283" s="662" t="s">
        <v>7045</v>
      </c>
      <c r="K3283" s="662" t="s">
        <v>2077</v>
      </c>
      <c r="L3283" s="663">
        <v>150.1</v>
      </c>
      <c r="M3283" s="663">
        <v>750.5</v>
      </c>
      <c r="N3283" s="662">
        <v>5</v>
      </c>
      <c r="O3283" s="745">
        <v>2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32</v>
      </c>
      <c r="B3284" s="662" t="s">
        <v>592</v>
      </c>
      <c r="C3284" s="662" t="s">
        <v>5111</v>
      </c>
      <c r="D3284" s="743" t="s">
        <v>7938</v>
      </c>
      <c r="E3284" s="744" t="s">
        <v>5131</v>
      </c>
      <c r="F3284" s="662" t="s">
        <v>5106</v>
      </c>
      <c r="G3284" s="662" t="s">
        <v>5787</v>
      </c>
      <c r="H3284" s="662" t="s">
        <v>593</v>
      </c>
      <c r="I3284" s="662" t="s">
        <v>6582</v>
      </c>
      <c r="J3284" s="662" t="s">
        <v>6583</v>
      </c>
      <c r="K3284" s="662" t="s">
        <v>2794</v>
      </c>
      <c r="L3284" s="663">
        <v>374.74</v>
      </c>
      <c r="M3284" s="663">
        <v>374.74</v>
      </c>
      <c r="N3284" s="662">
        <v>1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32</v>
      </c>
      <c r="B3285" s="662" t="s">
        <v>592</v>
      </c>
      <c r="C3285" s="662" t="s">
        <v>5111</v>
      </c>
      <c r="D3285" s="743" t="s">
        <v>7938</v>
      </c>
      <c r="E3285" s="744" t="s">
        <v>5131</v>
      </c>
      <c r="F3285" s="662" t="s">
        <v>5106</v>
      </c>
      <c r="G3285" s="662" t="s">
        <v>5787</v>
      </c>
      <c r="H3285" s="662" t="s">
        <v>593</v>
      </c>
      <c r="I3285" s="662" t="s">
        <v>6582</v>
      </c>
      <c r="J3285" s="662" t="s">
        <v>6583</v>
      </c>
      <c r="K3285" s="662" t="s">
        <v>2794</v>
      </c>
      <c r="L3285" s="663">
        <v>353.18</v>
      </c>
      <c r="M3285" s="663">
        <v>353.18</v>
      </c>
      <c r="N3285" s="662">
        <v>1</v>
      </c>
      <c r="O3285" s="745">
        <v>0.5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32</v>
      </c>
      <c r="B3286" s="662" t="s">
        <v>592</v>
      </c>
      <c r="C3286" s="662" t="s">
        <v>5111</v>
      </c>
      <c r="D3286" s="743" t="s">
        <v>7938</v>
      </c>
      <c r="E3286" s="744" t="s">
        <v>5131</v>
      </c>
      <c r="F3286" s="662" t="s">
        <v>5106</v>
      </c>
      <c r="G3286" s="662" t="s">
        <v>5787</v>
      </c>
      <c r="H3286" s="662" t="s">
        <v>2438</v>
      </c>
      <c r="I3286" s="662" t="s">
        <v>5789</v>
      </c>
      <c r="J3286" s="662" t="s">
        <v>5035</v>
      </c>
      <c r="K3286" s="662" t="s">
        <v>2253</v>
      </c>
      <c r="L3286" s="663">
        <v>208.19</v>
      </c>
      <c r="M3286" s="663">
        <v>416.38</v>
      </c>
      <c r="N3286" s="662">
        <v>2</v>
      </c>
      <c r="O3286" s="745">
        <v>1</v>
      </c>
      <c r="P3286" s="663">
        <v>416.38</v>
      </c>
      <c r="Q3286" s="678">
        <v>1</v>
      </c>
      <c r="R3286" s="662">
        <v>2</v>
      </c>
      <c r="S3286" s="678">
        <v>1</v>
      </c>
      <c r="T3286" s="745">
        <v>1</v>
      </c>
      <c r="U3286" s="701">
        <v>1</v>
      </c>
    </row>
    <row r="3287" spans="1:21" ht="14.4" customHeight="1" x14ac:dyDescent="0.3">
      <c r="A3287" s="661">
        <v>32</v>
      </c>
      <c r="B3287" s="662" t="s">
        <v>592</v>
      </c>
      <c r="C3287" s="662" t="s">
        <v>5111</v>
      </c>
      <c r="D3287" s="743" t="s">
        <v>7938</v>
      </c>
      <c r="E3287" s="744" t="s">
        <v>5131</v>
      </c>
      <c r="F3287" s="662" t="s">
        <v>5106</v>
      </c>
      <c r="G3287" s="662" t="s">
        <v>5787</v>
      </c>
      <c r="H3287" s="662" t="s">
        <v>2438</v>
      </c>
      <c r="I3287" s="662" t="s">
        <v>5789</v>
      </c>
      <c r="J3287" s="662" t="s">
        <v>5035</v>
      </c>
      <c r="K3287" s="662" t="s">
        <v>2253</v>
      </c>
      <c r="L3287" s="663">
        <v>196.21</v>
      </c>
      <c r="M3287" s="663">
        <v>1765.8899999999999</v>
      </c>
      <c r="N3287" s="662">
        <v>9</v>
      </c>
      <c r="O3287" s="745">
        <v>5.5</v>
      </c>
      <c r="P3287" s="663">
        <v>1177.26</v>
      </c>
      <c r="Q3287" s="678">
        <v>0.66666666666666674</v>
      </c>
      <c r="R3287" s="662">
        <v>6</v>
      </c>
      <c r="S3287" s="678">
        <v>0.66666666666666663</v>
      </c>
      <c r="T3287" s="745">
        <v>3.5</v>
      </c>
      <c r="U3287" s="701">
        <v>0.63636363636363635</v>
      </c>
    </row>
    <row r="3288" spans="1:21" ht="14.4" customHeight="1" x14ac:dyDescent="0.3">
      <c r="A3288" s="661">
        <v>32</v>
      </c>
      <c r="B3288" s="662" t="s">
        <v>592</v>
      </c>
      <c r="C3288" s="662" t="s">
        <v>5111</v>
      </c>
      <c r="D3288" s="743" t="s">
        <v>7938</v>
      </c>
      <c r="E3288" s="744" t="s">
        <v>5131</v>
      </c>
      <c r="F3288" s="662" t="s">
        <v>5106</v>
      </c>
      <c r="G3288" s="662" t="s">
        <v>5787</v>
      </c>
      <c r="H3288" s="662" t="s">
        <v>2438</v>
      </c>
      <c r="I3288" s="662" t="s">
        <v>4154</v>
      </c>
      <c r="J3288" s="662" t="s">
        <v>4155</v>
      </c>
      <c r="K3288" s="662" t="s">
        <v>4554</v>
      </c>
      <c r="L3288" s="663">
        <v>416.37</v>
      </c>
      <c r="M3288" s="663">
        <v>832.74</v>
      </c>
      <c r="N3288" s="662">
        <v>2</v>
      </c>
      <c r="O3288" s="745">
        <v>1</v>
      </c>
      <c r="P3288" s="663">
        <v>832.74</v>
      </c>
      <c r="Q3288" s="678">
        <v>1</v>
      </c>
      <c r="R3288" s="662">
        <v>2</v>
      </c>
      <c r="S3288" s="678">
        <v>1</v>
      </c>
      <c r="T3288" s="745">
        <v>1</v>
      </c>
      <c r="U3288" s="701">
        <v>1</v>
      </c>
    </row>
    <row r="3289" spans="1:21" ht="14.4" customHeight="1" x14ac:dyDescent="0.3">
      <c r="A3289" s="661">
        <v>32</v>
      </c>
      <c r="B3289" s="662" t="s">
        <v>592</v>
      </c>
      <c r="C3289" s="662" t="s">
        <v>5111</v>
      </c>
      <c r="D3289" s="743" t="s">
        <v>7938</v>
      </c>
      <c r="E3289" s="744" t="s">
        <v>5131</v>
      </c>
      <c r="F3289" s="662" t="s">
        <v>5106</v>
      </c>
      <c r="G3289" s="662" t="s">
        <v>5787</v>
      </c>
      <c r="H3289" s="662" t="s">
        <v>2438</v>
      </c>
      <c r="I3289" s="662" t="s">
        <v>4154</v>
      </c>
      <c r="J3289" s="662" t="s">
        <v>4155</v>
      </c>
      <c r="K3289" s="662" t="s">
        <v>4554</v>
      </c>
      <c r="L3289" s="663">
        <v>392.42</v>
      </c>
      <c r="M3289" s="663">
        <v>2354.52</v>
      </c>
      <c r="N3289" s="662">
        <v>6</v>
      </c>
      <c r="O3289" s="745">
        <v>4</v>
      </c>
      <c r="P3289" s="663">
        <v>2354.52</v>
      </c>
      <c r="Q3289" s="678">
        <v>1</v>
      </c>
      <c r="R3289" s="662">
        <v>6</v>
      </c>
      <c r="S3289" s="678">
        <v>1</v>
      </c>
      <c r="T3289" s="745">
        <v>4</v>
      </c>
      <c r="U3289" s="701">
        <v>1</v>
      </c>
    </row>
    <row r="3290" spans="1:21" ht="14.4" customHeight="1" x14ac:dyDescent="0.3">
      <c r="A3290" s="661">
        <v>32</v>
      </c>
      <c r="B3290" s="662" t="s">
        <v>592</v>
      </c>
      <c r="C3290" s="662" t="s">
        <v>5111</v>
      </c>
      <c r="D3290" s="743" t="s">
        <v>7938</v>
      </c>
      <c r="E3290" s="744" t="s">
        <v>5131</v>
      </c>
      <c r="F3290" s="662" t="s">
        <v>5106</v>
      </c>
      <c r="G3290" s="662" t="s">
        <v>5787</v>
      </c>
      <c r="H3290" s="662" t="s">
        <v>2438</v>
      </c>
      <c r="I3290" s="662" t="s">
        <v>6584</v>
      </c>
      <c r="J3290" s="662" t="s">
        <v>5036</v>
      </c>
      <c r="K3290" s="662" t="s">
        <v>6095</v>
      </c>
      <c r="L3290" s="663">
        <v>603.73</v>
      </c>
      <c r="M3290" s="663">
        <v>603.73</v>
      </c>
      <c r="N3290" s="662">
        <v>1</v>
      </c>
      <c r="O3290" s="745">
        <v>0.5</v>
      </c>
      <c r="P3290" s="663">
        <v>603.73</v>
      </c>
      <c r="Q3290" s="678">
        <v>1</v>
      </c>
      <c r="R3290" s="662">
        <v>1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32</v>
      </c>
      <c r="B3291" s="662" t="s">
        <v>592</v>
      </c>
      <c r="C3291" s="662" t="s">
        <v>5111</v>
      </c>
      <c r="D3291" s="743" t="s">
        <v>7938</v>
      </c>
      <c r="E3291" s="744" t="s">
        <v>5131</v>
      </c>
      <c r="F3291" s="662" t="s">
        <v>5106</v>
      </c>
      <c r="G3291" s="662" t="s">
        <v>5787</v>
      </c>
      <c r="H3291" s="662" t="s">
        <v>593</v>
      </c>
      <c r="I3291" s="662" t="s">
        <v>7046</v>
      </c>
      <c r="J3291" s="662" t="s">
        <v>7047</v>
      </c>
      <c r="K3291" s="662" t="s">
        <v>6095</v>
      </c>
      <c r="L3291" s="663">
        <v>603.73</v>
      </c>
      <c r="M3291" s="663">
        <v>603.73</v>
      </c>
      <c r="N3291" s="662">
        <v>1</v>
      </c>
      <c r="O3291" s="745">
        <v>0.5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32</v>
      </c>
      <c r="B3292" s="662" t="s">
        <v>592</v>
      </c>
      <c r="C3292" s="662" t="s">
        <v>5111</v>
      </c>
      <c r="D3292" s="743" t="s">
        <v>7938</v>
      </c>
      <c r="E3292" s="744" t="s">
        <v>5131</v>
      </c>
      <c r="F3292" s="662" t="s">
        <v>5106</v>
      </c>
      <c r="G3292" s="662" t="s">
        <v>5787</v>
      </c>
      <c r="H3292" s="662" t="s">
        <v>593</v>
      </c>
      <c r="I3292" s="662" t="s">
        <v>7048</v>
      </c>
      <c r="J3292" s="662" t="s">
        <v>7049</v>
      </c>
      <c r="K3292" s="662" t="s">
        <v>7050</v>
      </c>
      <c r="L3292" s="663">
        <v>0</v>
      </c>
      <c r="M3292" s="663">
        <v>0</v>
      </c>
      <c r="N3292" s="662">
        <v>1</v>
      </c>
      <c r="O3292" s="745">
        <v>0.5</v>
      </c>
      <c r="P3292" s="663"/>
      <c r="Q3292" s="678"/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32</v>
      </c>
      <c r="B3293" s="662" t="s">
        <v>592</v>
      </c>
      <c r="C3293" s="662" t="s">
        <v>5111</v>
      </c>
      <c r="D3293" s="743" t="s">
        <v>7938</v>
      </c>
      <c r="E3293" s="744" t="s">
        <v>5131</v>
      </c>
      <c r="F3293" s="662" t="s">
        <v>5106</v>
      </c>
      <c r="G3293" s="662" t="s">
        <v>6057</v>
      </c>
      <c r="H3293" s="662" t="s">
        <v>2438</v>
      </c>
      <c r="I3293" s="662" t="s">
        <v>3092</v>
      </c>
      <c r="J3293" s="662" t="s">
        <v>3093</v>
      </c>
      <c r="K3293" s="662" t="s">
        <v>3094</v>
      </c>
      <c r="L3293" s="663">
        <v>119.7</v>
      </c>
      <c r="M3293" s="663">
        <v>119.7</v>
      </c>
      <c r="N3293" s="662">
        <v>1</v>
      </c>
      <c r="O3293" s="745">
        <v>0.5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32</v>
      </c>
      <c r="B3294" s="662" t="s">
        <v>592</v>
      </c>
      <c r="C3294" s="662" t="s">
        <v>5111</v>
      </c>
      <c r="D3294" s="743" t="s">
        <v>7938</v>
      </c>
      <c r="E3294" s="744" t="s">
        <v>5131</v>
      </c>
      <c r="F3294" s="662" t="s">
        <v>5106</v>
      </c>
      <c r="G3294" s="662" t="s">
        <v>6057</v>
      </c>
      <c r="H3294" s="662" t="s">
        <v>2438</v>
      </c>
      <c r="I3294" s="662" t="s">
        <v>3092</v>
      </c>
      <c r="J3294" s="662" t="s">
        <v>3093</v>
      </c>
      <c r="K3294" s="662" t="s">
        <v>3094</v>
      </c>
      <c r="L3294" s="663">
        <v>70.540000000000006</v>
      </c>
      <c r="M3294" s="663">
        <v>70.540000000000006</v>
      </c>
      <c r="N3294" s="662">
        <v>1</v>
      </c>
      <c r="O3294" s="745">
        <v>1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32</v>
      </c>
      <c r="B3295" s="662" t="s">
        <v>592</v>
      </c>
      <c r="C3295" s="662" t="s">
        <v>5111</v>
      </c>
      <c r="D3295" s="743" t="s">
        <v>7938</v>
      </c>
      <c r="E3295" s="744" t="s">
        <v>5131</v>
      </c>
      <c r="F3295" s="662" t="s">
        <v>5106</v>
      </c>
      <c r="G3295" s="662" t="s">
        <v>5588</v>
      </c>
      <c r="H3295" s="662" t="s">
        <v>2438</v>
      </c>
      <c r="I3295" s="662" t="s">
        <v>1368</v>
      </c>
      <c r="J3295" s="662" t="s">
        <v>2655</v>
      </c>
      <c r="K3295" s="662" t="s">
        <v>2656</v>
      </c>
      <c r="L3295" s="663">
        <v>103.8</v>
      </c>
      <c r="M3295" s="663">
        <v>207.6</v>
      </c>
      <c r="N3295" s="662">
        <v>2</v>
      </c>
      <c r="O3295" s="745">
        <v>1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32</v>
      </c>
      <c r="B3296" s="662" t="s">
        <v>592</v>
      </c>
      <c r="C3296" s="662" t="s">
        <v>5111</v>
      </c>
      <c r="D3296" s="743" t="s">
        <v>7938</v>
      </c>
      <c r="E3296" s="744" t="s">
        <v>5131</v>
      </c>
      <c r="F3296" s="662" t="s">
        <v>5106</v>
      </c>
      <c r="G3296" s="662" t="s">
        <v>5523</v>
      </c>
      <c r="H3296" s="662" t="s">
        <v>593</v>
      </c>
      <c r="I3296" s="662" t="s">
        <v>7051</v>
      </c>
      <c r="J3296" s="662" t="s">
        <v>7052</v>
      </c>
      <c r="K3296" s="662" t="s">
        <v>4554</v>
      </c>
      <c r="L3296" s="663">
        <v>234.07</v>
      </c>
      <c r="M3296" s="663">
        <v>234.07</v>
      </c>
      <c r="N3296" s="662">
        <v>1</v>
      </c>
      <c r="O3296" s="745">
        <v>0.5</v>
      </c>
      <c r="P3296" s="663">
        <v>234.07</v>
      </c>
      <c r="Q3296" s="678">
        <v>1</v>
      </c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32</v>
      </c>
      <c r="B3297" s="662" t="s">
        <v>592</v>
      </c>
      <c r="C3297" s="662" t="s">
        <v>5111</v>
      </c>
      <c r="D3297" s="743" t="s">
        <v>7938</v>
      </c>
      <c r="E3297" s="744" t="s">
        <v>5131</v>
      </c>
      <c r="F3297" s="662" t="s">
        <v>5106</v>
      </c>
      <c r="G3297" s="662" t="s">
        <v>5523</v>
      </c>
      <c r="H3297" s="662" t="s">
        <v>593</v>
      </c>
      <c r="I3297" s="662" t="s">
        <v>5589</v>
      </c>
      <c r="J3297" s="662" t="s">
        <v>5590</v>
      </c>
      <c r="K3297" s="662" t="s">
        <v>2467</v>
      </c>
      <c r="L3297" s="663">
        <v>0</v>
      </c>
      <c r="M3297" s="663">
        <v>0</v>
      </c>
      <c r="N3297" s="662">
        <v>1</v>
      </c>
      <c r="O3297" s="745">
        <v>0.5</v>
      </c>
      <c r="P3297" s="663"/>
      <c r="Q3297" s="678"/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32</v>
      </c>
      <c r="B3298" s="662" t="s">
        <v>592</v>
      </c>
      <c r="C3298" s="662" t="s">
        <v>5111</v>
      </c>
      <c r="D3298" s="743" t="s">
        <v>7938</v>
      </c>
      <c r="E3298" s="744" t="s">
        <v>5131</v>
      </c>
      <c r="F3298" s="662" t="s">
        <v>5106</v>
      </c>
      <c r="G3298" s="662" t="s">
        <v>5523</v>
      </c>
      <c r="H3298" s="662" t="s">
        <v>593</v>
      </c>
      <c r="I3298" s="662" t="s">
        <v>5589</v>
      </c>
      <c r="J3298" s="662" t="s">
        <v>5590</v>
      </c>
      <c r="K3298" s="662" t="s">
        <v>2467</v>
      </c>
      <c r="L3298" s="663">
        <v>140.44</v>
      </c>
      <c r="M3298" s="663">
        <v>280.88</v>
      </c>
      <c r="N3298" s="662">
        <v>2</v>
      </c>
      <c r="O3298" s="745">
        <v>1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32</v>
      </c>
      <c r="B3299" s="662" t="s">
        <v>592</v>
      </c>
      <c r="C3299" s="662" t="s">
        <v>5111</v>
      </c>
      <c r="D3299" s="743" t="s">
        <v>7938</v>
      </c>
      <c r="E3299" s="744" t="s">
        <v>5131</v>
      </c>
      <c r="F3299" s="662" t="s">
        <v>5106</v>
      </c>
      <c r="G3299" s="662" t="s">
        <v>5523</v>
      </c>
      <c r="H3299" s="662" t="s">
        <v>593</v>
      </c>
      <c r="I3299" s="662" t="s">
        <v>7053</v>
      </c>
      <c r="J3299" s="662" t="s">
        <v>5590</v>
      </c>
      <c r="K3299" s="662" t="s">
        <v>4554</v>
      </c>
      <c r="L3299" s="663">
        <v>234.07</v>
      </c>
      <c r="M3299" s="663">
        <v>936.28</v>
      </c>
      <c r="N3299" s="662">
        <v>4</v>
      </c>
      <c r="O3299" s="745">
        <v>2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32</v>
      </c>
      <c r="B3300" s="662" t="s">
        <v>592</v>
      </c>
      <c r="C3300" s="662" t="s">
        <v>5111</v>
      </c>
      <c r="D3300" s="743" t="s">
        <v>7938</v>
      </c>
      <c r="E3300" s="744" t="s">
        <v>5131</v>
      </c>
      <c r="F3300" s="662" t="s">
        <v>5106</v>
      </c>
      <c r="G3300" s="662" t="s">
        <v>5630</v>
      </c>
      <c r="H3300" s="662" t="s">
        <v>593</v>
      </c>
      <c r="I3300" s="662" t="s">
        <v>5790</v>
      </c>
      <c r="J3300" s="662" t="s">
        <v>5791</v>
      </c>
      <c r="K3300" s="662" t="s">
        <v>5792</v>
      </c>
      <c r="L3300" s="663">
        <v>16.38</v>
      </c>
      <c r="M3300" s="663">
        <v>32.76</v>
      </c>
      <c r="N3300" s="662">
        <v>2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32</v>
      </c>
      <c r="B3301" s="662" t="s">
        <v>592</v>
      </c>
      <c r="C3301" s="662" t="s">
        <v>5111</v>
      </c>
      <c r="D3301" s="743" t="s">
        <v>7938</v>
      </c>
      <c r="E3301" s="744" t="s">
        <v>5131</v>
      </c>
      <c r="F3301" s="662" t="s">
        <v>5106</v>
      </c>
      <c r="G3301" s="662" t="s">
        <v>5630</v>
      </c>
      <c r="H3301" s="662" t="s">
        <v>593</v>
      </c>
      <c r="I3301" s="662" t="s">
        <v>6747</v>
      </c>
      <c r="J3301" s="662" t="s">
        <v>5791</v>
      </c>
      <c r="K3301" s="662" t="s">
        <v>6748</v>
      </c>
      <c r="L3301" s="663">
        <v>0</v>
      </c>
      <c r="M3301" s="663">
        <v>0</v>
      </c>
      <c r="N3301" s="662">
        <v>2</v>
      </c>
      <c r="O3301" s="745">
        <v>1</v>
      </c>
      <c r="P3301" s="663">
        <v>0</v>
      </c>
      <c r="Q3301" s="678"/>
      <c r="R3301" s="662">
        <v>1</v>
      </c>
      <c r="S3301" s="678">
        <v>0.5</v>
      </c>
      <c r="T3301" s="745">
        <v>0.5</v>
      </c>
      <c r="U3301" s="701">
        <v>0.5</v>
      </c>
    </row>
    <row r="3302" spans="1:21" ht="14.4" customHeight="1" x14ac:dyDescent="0.3">
      <c r="A3302" s="661">
        <v>32</v>
      </c>
      <c r="B3302" s="662" t="s">
        <v>592</v>
      </c>
      <c r="C3302" s="662" t="s">
        <v>5111</v>
      </c>
      <c r="D3302" s="743" t="s">
        <v>7938</v>
      </c>
      <c r="E3302" s="744" t="s">
        <v>5131</v>
      </c>
      <c r="F3302" s="662" t="s">
        <v>5106</v>
      </c>
      <c r="G3302" s="662" t="s">
        <v>5630</v>
      </c>
      <c r="H3302" s="662" t="s">
        <v>593</v>
      </c>
      <c r="I3302" s="662" t="s">
        <v>7054</v>
      </c>
      <c r="J3302" s="662" t="s">
        <v>7055</v>
      </c>
      <c r="K3302" s="662" t="s">
        <v>6994</v>
      </c>
      <c r="L3302" s="663">
        <v>32.76</v>
      </c>
      <c r="M3302" s="663">
        <v>65.52</v>
      </c>
      <c r="N3302" s="662">
        <v>2</v>
      </c>
      <c r="O3302" s="745">
        <v>0.5</v>
      </c>
      <c r="P3302" s="663">
        <v>65.52</v>
      </c>
      <c r="Q3302" s="678">
        <v>1</v>
      </c>
      <c r="R3302" s="662">
        <v>2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32</v>
      </c>
      <c r="B3303" s="662" t="s">
        <v>592</v>
      </c>
      <c r="C3303" s="662" t="s">
        <v>5111</v>
      </c>
      <c r="D3303" s="743" t="s">
        <v>7938</v>
      </c>
      <c r="E3303" s="744" t="s">
        <v>5131</v>
      </c>
      <c r="F3303" s="662" t="s">
        <v>5106</v>
      </c>
      <c r="G3303" s="662" t="s">
        <v>5630</v>
      </c>
      <c r="H3303" s="662" t="s">
        <v>593</v>
      </c>
      <c r="I3303" s="662" t="s">
        <v>7056</v>
      </c>
      <c r="J3303" s="662" t="s">
        <v>7055</v>
      </c>
      <c r="K3303" s="662" t="s">
        <v>7057</v>
      </c>
      <c r="L3303" s="663">
        <v>0</v>
      </c>
      <c r="M3303" s="663">
        <v>0</v>
      </c>
      <c r="N3303" s="662">
        <v>2</v>
      </c>
      <c r="O3303" s="745">
        <v>0.5</v>
      </c>
      <c r="P3303" s="663">
        <v>0</v>
      </c>
      <c r="Q3303" s="678"/>
      <c r="R3303" s="662">
        <v>2</v>
      </c>
      <c r="S3303" s="678">
        <v>1</v>
      </c>
      <c r="T3303" s="745">
        <v>0.5</v>
      </c>
      <c r="U3303" s="701">
        <v>1</v>
      </c>
    </row>
    <row r="3304" spans="1:21" ht="14.4" customHeight="1" x14ac:dyDescent="0.3">
      <c r="A3304" s="661">
        <v>32</v>
      </c>
      <c r="B3304" s="662" t="s">
        <v>592</v>
      </c>
      <c r="C3304" s="662" t="s">
        <v>5111</v>
      </c>
      <c r="D3304" s="743" t="s">
        <v>7938</v>
      </c>
      <c r="E3304" s="744" t="s">
        <v>5131</v>
      </c>
      <c r="F3304" s="662" t="s">
        <v>5106</v>
      </c>
      <c r="G3304" s="662" t="s">
        <v>5630</v>
      </c>
      <c r="H3304" s="662" t="s">
        <v>2438</v>
      </c>
      <c r="I3304" s="662" t="s">
        <v>2511</v>
      </c>
      <c r="J3304" s="662" t="s">
        <v>2512</v>
      </c>
      <c r="K3304" s="662" t="s">
        <v>1270</v>
      </c>
      <c r="L3304" s="663">
        <v>35.11</v>
      </c>
      <c r="M3304" s="663">
        <v>140.44</v>
      </c>
      <c r="N3304" s="662">
        <v>4</v>
      </c>
      <c r="O3304" s="745">
        <v>1</v>
      </c>
      <c r="P3304" s="663">
        <v>70.22</v>
      </c>
      <c r="Q3304" s="678">
        <v>0.5</v>
      </c>
      <c r="R3304" s="662">
        <v>2</v>
      </c>
      <c r="S3304" s="678">
        <v>0.5</v>
      </c>
      <c r="T3304" s="745">
        <v>0.5</v>
      </c>
      <c r="U3304" s="701">
        <v>0.5</v>
      </c>
    </row>
    <row r="3305" spans="1:21" ht="14.4" customHeight="1" x14ac:dyDescent="0.3">
      <c r="A3305" s="661">
        <v>32</v>
      </c>
      <c r="B3305" s="662" t="s">
        <v>592</v>
      </c>
      <c r="C3305" s="662" t="s">
        <v>5111</v>
      </c>
      <c r="D3305" s="743" t="s">
        <v>7938</v>
      </c>
      <c r="E3305" s="744" t="s">
        <v>5131</v>
      </c>
      <c r="F3305" s="662" t="s">
        <v>5106</v>
      </c>
      <c r="G3305" s="662" t="s">
        <v>5630</v>
      </c>
      <c r="H3305" s="662" t="s">
        <v>2438</v>
      </c>
      <c r="I3305" s="662" t="s">
        <v>4135</v>
      </c>
      <c r="J3305" s="662" t="s">
        <v>4136</v>
      </c>
      <c r="K3305" s="662" t="s">
        <v>968</v>
      </c>
      <c r="L3305" s="663">
        <v>70.23</v>
      </c>
      <c r="M3305" s="663">
        <v>210.69</v>
      </c>
      <c r="N3305" s="662">
        <v>3</v>
      </c>
      <c r="O3305" s="745">
        <v>1</v>
      </c>
      <c r="P3305" s="663">
        <v>70.23</v>
      </c>
      <c r="Q3305" s="678">
        <v>0.33333333333333337</v>
      </c>
      <c r="R3305" s="662">
        <v>1</v>
      </c>
      <c r="S3305" s="678">
        <v>0.33333333333333331</v>
      </c>
      <c r="T3305" s="745">
        <v>0.5</v>
      </c>
      <c r="U3305" s="701">
        <v>0.5</v>
      </c>
    </row>
    <row r="3306" spans="1:21" ht="14.4" customHeight="1" x14ac:dyDescent="0.3">
      <c r="A3306" s="661">
        <v>32</v>
      </c>
      <c r="B3306" s="662" t="s">
        <v>592</v>
      </c>
      <c r="C3306" s="662" t="s">
        <v>5111</v>
      </c>
      <c r="D3306" s="743" t="s">
        <v>7938</v>
      </c>
      <c r="E3306" s="744" t="s">
        <v>5131</v>
      </c>
      <c r="F3306" s="662" t="s">
        <v>5106</v>
      </c>
      <c r="G3306" s="662" t="s">
        <v>5630</v>
      </c>
      <c r="H3306" s="662" t="s">
        <v>593</v>
      </c>
      <c r="I3306" s="662" t="s">
        <v>7058</v>
      </c>
      <c r="J3306" s="662" t="s">
        <v>7059</v>
      </c>
      <c r="K3306" s="662" t="s">
        <v>968</v>
      </c>
      <c r="L3306" s="663">
        <v>70.23</v>
      </c>
      <c r="M3306" s="663">
        <v>561.84</v>
      </c>
      <c r="N3306" s="662">
        <v>8</v>
      </c>
      <c r="O3306" s="745">
        <v>3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32</v>
      </c>
      <c r="B3307" s="662" t="s">
        <v>592</v>
      </c>
      <c r="C3307" s="662" t="s">
        <v>5111</v>
      </c>
      <c r="D3307" s="743" t="s">
        <v>7938</v>
      </c>
      <c r="E3307" s="744" t="s">
        <v>5131</v>
      </c>
      <c r="F3307" s="662" t="s">
        <v>5106</v>
      </c>
      <c r="G3307" s="662" t="s">
        <v>5630</v>
      </c>
      <c r="H3307" s="662" t="s">
        <v>593</v>
      </c>
      <c r="I3307" s="662" t="s">
        <v>7060</v>
      </c>
      <c r="J3307" s="662" t="s">
        <v>7061</v>
      </c>
      <c r="K3307" s="662" t="s">
        <v>1270</v>
      </c>
      <c r="L3307" s="663">
        <v>35.11</v>
      </c>
      <c r="M3307" s="663">
        <v>35.11</v>
      </c>
      <c r="N3307" s="662">
        <v>1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32</v>
      </c>
      <c r="B3308" s="662" t="s">
        <v>592</v>
      </c>
      <c r="C3308" s="662" t="s">
        <v>5111</v>
      </c>
      <c r="D3308" s="743" t="s">
        <v>7938</v>
      </c>
      <c r="E3308" s="744" t="s">
        <v>5131</v>
      </c>
      <c r="F3308" s="662" t="s">
        <v>5106</v>
      </c>
      <c r="G3308" s="662" t="s">
        <v>5630</v>
      </c>
      <c r="H3308" s="662" t="s">
        <v>593</v>
      </c>
      <c r="I3308" s="662" t="s">
        <v>7062</v>
      </c>
      <c r="J3308" s="662" t="s">
        <v>7063</v>
      </c>
      <c r="K3308" s="662" t="s">
        <v>7064</v>
      </c>
      <c r="L3308" s="663">
        <v>0</v>
      </c>
      <c r="M3308" s="663">
        <v>0</v>
      </c>
      <c r="N3308" s="662">
        <v>1</v>
      </c>
      <c r="O3308" s="745">
        <v>1</v>
      </c>
      <c r="P3308" s="663"/>
      <c r="Q3308" s="678"/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32</v>
      </c>
      <c r="B3309" s="662" t="s">
        <v>592</v>
      </c>
      <c r="C3309" s="662" t="s">
        <v>5111</v>
      </c>
      <c r="D3309" s="743" t="s">
        <v>7938</v>
      </c>
      <c r="E3309" s="744" t="s">
        <v>5131</v>
      </c>
      <c r="F3309" s="662" t="s">
        <v>5106</v>
      </c>
      <c r="G3309" s="662" t="s">
        <v>5204</v>
      </c>
      <c r="H3309" s="662" t="s">
        <v>593</v>
      </c>
      <c r="I3309" s="662" t="s">
        <v>1009</v>
      </c>
      <c r="J3309" s="662" t="s">
        <v>5205</v>
      </c>
      <c r="K3309" s="662" t="s">
        <v>5206</v>
      </c>
      <c r="L3309" s="663">
        <v>0</v>
      </c>
      <c r="M3309" s="663">
        <v>0</v>
      </c>
      <c r="N3309" s="662">
        <v>9</v>
      </c>
      <c r="O3309" s="745">
        <v>2.5</v>
      </c>
      <c r="P3309" s="663">
        <v>0</v>
      </c>
      <c r="Q3309" s="678"/>
      <c r="R3309" s="662">
        <v>9</v>
      </c>
      <c r="S3309" s="678">
        <v>1</v>
      </c>
      <c r="T3309" s="745">
        <v>2.5</v>
      </c>
      <c r="U3309" s="701">
        <v>1</v>
      </c>
    </row>
    <row r="3310" spans="1:21" ht="14.4" customHeight="1" x14ac:dyDescent="0.3">
      <c r="A3310" s="661">
        <v>32</v>
      </c>
      <c r="B3310" s="662" t="s">
        <v>592</v>
      </c>
      <c r="C3310" s="662" t="s">
        <v>5111</v>
      </c>
      <c r="D3310" s="743" t="s">
        <v>7938</v>
      </c>
      <c r="E3310" s="744" t="s">
        <v>5131</v>
      </c>
      <c r="F3310" s="662" t="s">
        <v>5106</v>
      </c>
      <c r="G3310" s="662" t="s">
        <v>5204</v>
      </c>
      <c r="H3310" s="662" t="s">
        <v>593</v>
      </c>
      <c r="I3310" s="662" t="s">
        <v>6240</v>
      </c>
      <c r="J3310" s="662" t="s">
        <v>5205</v>
      </c>
      <c r="K3310" s="662" t="s">
        <v>5206</v>
      </c>
      <c r="L3310" s="663">
        <v>0</v>
      </c>
      <c r="M3310" s="663">
        <v>0</v>
      </c>
      <c r="N3310" s="662">
        <v>3</v>
      </c>
      <c r="O3310" s="745">
        <v>1</v>
      </c>
      <c r="P3310" s="663"/>
      <c r="Q3310" s="678"/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32</v>
      </c>
      <c r="B3311" s="662" t="s">
        <v>592</v>
      </c>
      <c r="C3311" s="662" t="s">
        <v>5111</v>
      </c>
      <c r="D3311" s="743" t="s">
        <v>7938</v>
      </c>
      <c r="E3311" s="744" t="s">
        <v>5131</v>
      </c>
      <c r="F3311" s="662" t="s">
        <v>5106</v>
      </c>
      <c r="G3311" s="662" t="s">
        <v>5204</v>
      </c>
      <c r="H3311" s="662" t="s">
        <v>593</v>
      </c>
      <c r="I3311" s="662" t="s">
        <v>6445</v>
      </c>
      <c r="J3311" s="662" t="s">
        <v>5205</v>
      </c>
      <c r="K3311" s="662" t="s">
        <v>5206</v>
      </c>
      <c r="L3311" s="663">
        <v>0</v>
      </c>
      <c r="M3311" s="663">
        <v>0</v>
      </c>
      <c r="N3311" s="662">
        <v>1</v>
      </c>
      <c r="O3311" s="745">
        <v>1</v>
      </c>
      <c r="P3311" s="663">
        <v>0</v>
      </c>
      <c r="Q3311" s="678"/>
      <c r="R3311" s="662">
        <v>1</v>
      </c>
      <c r="S3311" s="678">
        <v>1</v>
      </c>
      <c r="T3311" s="745">
        <v>1</v>
      </c>
      <c r="U3311" s="701">
        <v>1</v>
      </c>
    </row>
    <row r="3312" spans="1:21" ht="14.4" customHeight="1" x14ac:dyDescent="0.3">
      <c r="A3312" s="661">
        <v>32</v>
      </c>
      <c r="B3312" s="662" t="s">
        <v>592</v>
      </c>
      <c r="C3312" s="662" t="s">
        <v>5111</v>
      </c>
      <c r="D3312" s="743" t="s">
        <v>7938</v>
      </c>
      <c r="E3312" s="744" t="s">
        <v>5131</v>
      </c>
      <c r="F3312" s="662" t="s">
        <v>5106</v>
      </c>
      <c r="G3312" s="662" t="s">
        <v>7065</v>
      </c>
      <c r="H3312" s="662" t="s">
        <v>593</v>
      </c>
      <c r="I3312" s="662" t="s">
        <v>7066</v>
      </c>
      <c r="J3312" s="662" t="s">
        <v>1590</v>
      </c>
      <c r="K3312" s="662" t="s">
        <v>7067</v>
      </c>
      <c r="L3312" s="663">
        <v>18.760000000000002</v>
      </c>
      <c r="M3312" s="663">
        <v>37.520000000000003</v>
      </c>
      <c r="N3312" s="662">
        <v>2</v>
      </c>
      <c r="O3312" s="745">
        <v>1</v>
      </c>
      <c r="P3312" s="663">
        <v>37.520000000000003</v>
      </c>
      <c r="Q3312" s="678">
        <v>1</v>
      </c>
      <c r="R3312" s="662">
        <v>2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32</v>
      </c>
      <c r="B3313" s="662" t="s">
        <v>592</v>
      </c>
      <c r="C3313" s="662" t="s">
        <v>5111</v>
      </c>
      <c r="D3313" s="743" t="s">
        <v>7938</v>
      </c>
      <c r="E3313" s="744" t="s">
        <v>5131</v>
      </c>
      <c r="F3313" s="662" t="s">
        <v>5106</v>
      </c>
      <c r="G3313" s="662" t="s">
        <v>5207</v>
      </c>
      <c r="H3313" s="662" t="s">
        <v>593</v>
      </c>
      <c r="I3313" s="662" t="s">
        <v>5525</v>
      </c>
      <c r="J3313" s="662" t="s">
        <v>2935</v>
      </c>
      <c r="K3313" s="662" t="s">
        <v>2788</v>
      </c>
      <c r="L3313" s="663">
        <v>170.52</v>
      </c>
      <c r="M3313" s="663">
        <v>170.52</v>
      </c>
      <c r="N3313" s="662">
        <v>1</v>
      </c>
      <c r="O3313" s="745">
        <v>0.5</v>
      </c>
      <c r="P3313" s="663">
        <v>170.52</v>
      </c>
      <c r="Q3313" s="678">
        <v>1</v>
      </c>
      <c r="R3313" s="662">
        <v>1</v>
      </c>
      <c r="S3313" s="678">
        <v>1</v>
      </c>
      <c r="T3313" s="745">
        <v>0.5</v>
      </c>
      <c r="U3313" s="701">
        <v>1</v>
      </c>
    </row>
    <row r="3314" spans="1:21" ht="14.4" customHeight="1" x14ac:dyDescent="0.3">
      <c r="A3314" s="661">
        <v>32</v>
      </c>
      <c r="B3314" s="662" t="s">
        <v>592</v>
      </c>
      <c r="C3314" s="662" t="s">
        <v>5111</v>
      </c>
      <c r="D3314" s="743" t="s">
        <v>7938</v>
      </c>
      <c r="E3314" s="744" t="s">
        <v>5131</v>
      </c>
      <c r="F3314" s="662" t="s">
        <v>5106</v>
      </c>
      <c r="G3314" s="662" t="s">
        <v>5207</v>
      </c>
      <c r="H3314" s="662" t="s">
        <v>593</v>
      </c>
      <c r="I3314" s="662" t="s">
        <v>2970</v>
      </c>
      <c r="J3314" s="662" t="s">
        <v>2971</v>
      </c>
      <c r="K3314" s="662" t="s">
        <v>5746</v>
      </c>
      <c r="L3314" s="663">
        <v>85.27</v>
      </c>
      <c r="M3314" s="663">
        <v>85.27</v>
      </c>
      <c r="N3314" s="662">
        <v>1</v>
      </c>
      <c r="O3314" s="745">
        <v>0.5</v>
      </c>
      <c r="P3314" s="663">
        <v>85.27</v>
      </c>
      <c r="Q3314" s="678">
        <v>1</v>
      </c>
      <c r="R3314" s="662">
        <v>1</v>
      </c>
      <c r="S3314" s="678">
        <v>1</v>
      </c>
      <c r="T3314" s="745">
        <v>0.5</v>
      </c>
      <c r="U3314" s="701">
        <v>1</v>
      </c>
    </row>
    <row r="3315" spans="1:21" ht="14.4" customHeight="1" x14ac:dyDescent="0.3">
      <c r="A3315" s="661">
        <v>32</v>
      </c>
      <c r="B3315" s="662" t="s">
        <v>592</v>
      </c>
      <c r="C3315" s="662" t="s">
        <v>5111</v>
      </c>
      <c r="D3315" s="743" t="s">
        <v>7938</v>
      </c>
      <c r="E3315" s="744" t="s">
        <v>5131</v>
      </c>
      <c r="F3315" s="662" t="s">
        <v>5106</v>
      </c>
      <c r="G3315" s="662" t="s">
        <v>5207</v>
      </c>
      <c r="H3315" s="662" t="s">
        <v>593</v>
      </c>
      <c r="I3315" s="662" t="s">
        <v>2934</v>
      </c>
      <c r="J3315" s="662" t="s">
        <v>2935</v>
      </c>
      <c r="K3315" s="662" t="s">
        <v>2788</v>
      </c>
      <c r="L3315" s="663">
        <v>170.52</v>
      </c>
      <c r="M3315" s="663">
        <v>1875.72</v>
      </c>
      <c r="N3315" s="662">
        <v>11</v>
      </c>
      <c r="O3315" s="745">
        <v>7</v>
      </c>
      <c r="P3315" s="663">
        <v>1875.72</v>
      </c>
      <c r="Q3315" s="678">
        <v>1</v>
      </c>
      <c r="R3315" s="662">
        <v>11</v>
      </c>
      <c r="S3315" s="678">
        <v>1</v>
      </c>
      <c r="T3315" s="745">
        <v>7</v>
      </c>
      <c r="U3315" s="701">
        <v>1</v>
      </c>
    </row>
    <row r="3316" spans="1:21" ht="14.4" customHeight="1" x14ac:dyDescent="0.3">
      <c r="A3316" s="661">
        <v>32</v>
      </c>
      <c r="B3316" s="662" t="s">
        <v>592</v>
      </c>
      <c r="C3316" s="662" t="s">
        <v>5111</v>
      </c>
      <c r="D3316" s="743" t="s">
        <v>7938</v>
      </c>
      <c r="E3316" s="744" t="s">
        <v>5131</v>
      </c>
      <c r="F3316" s="662" t="s">
        <v>5106</v>
      </c>
      <c r="G3316" s="662" t="s">
        <v>5207</v>
      </c>
      <c r="H3316" s="662" t="s">
        <v>593</v>
      </c>
      <c r="I3316" s="662" t="s">
        <v>5526</v>
      </c>
      <c r="J3316" s="662" t="s">
        <v>2935</v>
      </c>
      <c r="K3316" s="662" t="s">
        <v>2911</v>
      </c>
      <c r="L3316" s="663">
        <v>0</v>
      </c>
      <c r="M3316" s="663">
        <v>0</v>
      </c>
      <c r="N3316" s="662">
        <v>7</v>
      </c>
      <c r="O3316" s="745">
        <v>4</v>
      </c>
      <c r="P3316" s="663">
        <v>0</v>
      </c>
      <c r="Q3316" s="678"/>
      <c r="R3316" s="662">
        <v>7</v>
      </c>
      <c r="S3316" s="678">
        <v>1</v>
      </c>
      <c r="T3316" s="745">
        <v>4</v>
      </c>
      <c r="U3316" s="701">
        <v>1</v>
      </c>
    </row>
    <row r="3317" spans="1:21" ht="14.4" customHeight="1" x14ac:dyDescent="0.3">
      <c r="A3317" s="661">
        <v>32</v>
      </c>
      <c r="B3317" s="662" t="s">
        <v>592</v>
      </c>
      <c r="C3317" s="662" t="s">
        <v>5111</v>
      </c>
      <c r="D3317" s="743" t="s">
        <v>7938</v>
      </c>
      <c r="E3317" s="744" t="s">
        <v>5131</v>
      </c>
      <c r="F3317" s="662" t="s">
        <v>5106</v>
      </c>
      <c r="G3317" s="662" t="s">
        <v>5208</v>
      </c>
      <c r="H3317" s="662" t="s">
        <v>2438</v>
      </c>
      <c r="I3317" s="662" t="s">
        <v>7068</v>
      </c>
      <c r="J3317" s="662" t="s">
        <v>2444</v>
      </c>
      <c r="K3317" s="662" t="s">
        <v>7069</v>
      </c>
      <c r="L3317" s="663">
        <v>0</v>
      </c>
      <c r="M3317" s="663">
        <v>0</v>
      </c>
      <c r="N3317" s="662">
        <v>1</v>
      </c>
      <c r="O3317" s="745">
        <v>0.5</v>
      </c>
      <c r="P3317" s="663">
        <v>0</v>
      </c>
      <c r="Q3317" s="678"/>
      <c r="R3317" s="662">
        <v>1</v>
      </c>
      <c r="S3317" s="678">
        <v>1</v>
      </c>
      <c r="T3317" s="745">
        <v>0.5</v>
      </c>
      <c r="U3317" s="701">
        <v>1</v>
      </c>
    </row>
    <row r="3318" spans="1:21" ht="14.4" customHeight="1" x14ac:dyDescent="0.3">
      <c r="A3318" s="661">
        <v>32</v>
      </c>
      <c r="B3318" s="662" t="s">
        <v>592</v>
      </c>
      <c r="C3318" s="662" t="s">
        <v>5111</v>
      </c>
      <c r="D3318" s="743" t="s">
        <v>7938</v>
      </c>
      <c r="E3318" s="744" t="s">
        <v>5131</v>
      </c>
      <c r="F3318" s="662" t="s">
        <v>5106</v>
      </c>
      <c r="G3318" s="662" t="s">
        <v>5208</v>
      </c>
      <c r="H3318" s="662" t="s">
        <v>2438</v>
      </c>
      <c r="I3318" s="662" t="s">
        <v>2560</v>
      </c>
      <c r="J3318" s="662" t="s">
        <v>2444</v>
      </c>
      <c r="K3318" s="662" t="s">
        <v>968</v>
      </c>
      <c r="L3318" s="663">
        <v>113.66</v>
      </c>
      <c r="M3318" s="663">
        <v>113.66</v>
      </c>
      <c r="N3318" s="662">
        <v>1</v>
      </c>
      <c r="O3318" s="745">
        <v>1</v>
      </c>
      <c r="P3318" s="663">
        <v>113.66</v>
      </c>
      <c r="Q3318" s="678">
        <v>1</v>
      </c>
      <c r="R3318" s="662">
        <v>1</v>
      </c>
      <c r="S3318" s="678">
        <v>1</v>
      </c>
      <c r="T3318" s="745">
        <v>1</v>
      </c>
      <c r="U3318" s="701">
        <v>1</v>
      </c>
    </row>
    <row r="3319" spans="1:21" ht="14.4" customHeight="1" x14ac:dyDescent="0.3">
      <c r="A3319" s="661">
        <v>32</v>
      </c>
      <c r="B3319" s="662" t="s">
        <v>592</v>
      </c>
      <c r="C3319" s="662" t="s">
        <v>5111</v>
      </c>
      <c r="D3319" s="743" t="s">
        <v>7938</v>
      </c>
      <c r="E3319" s="744" t="s">
        <v>5131</v>
      </c>
      <c r="F3319" s="662" t="s">
        <v>5106</v>
      </c>
      <c r="G3319" s="662" t="s">
        <v>5208</v>
      </c>
      <c r="H3319" s="662" t="s">
        <v>2438</v>
      </c>
      <c r="I3319" s="662" t="s">
        <v>2560</v>
      </c>
      <c r="J3319" s="662" t="s">
        <v>2444</v>
      </c>
      <c r="K3319" s="662" t="s">
        <v>968</v>
      </c>
      <c r="L3319" s="663">
        <v>69.16</v>
      </c>
      <c r="M3319" s="663">
        <v>69.16</v>
      </c>
      <c r="N3319" s="662">
        <v>1</v>
      </c>
      <c r="O3319" s="745">
        <v>1</v>
      </c>
      <c r="P3319" s="663">
        <v>69.16</v>
      </c>
      <c r="Q3319" s="678">
        <v>1</v>
      </c>
      <c r="R3319" s="662">
        <v>1</v>
      </c>
      <c r="S3319" s="678">
        <v>1</v>
      </c>
      <c r="T3319" s="745">
        <v>1</v>
      </c>
      <c r="U3319" s="701">
        <v>1</v>
      </c>
    </row>
    <row r="3320" spans="1:21" ht="14.4" customHeight="1" x14ac:dyDescent="0.3">
      <c r="A3320" s="661">
        <v>32</v>
      </c>
      <c r="B3320" s="662" t="s">
        <v>592</v>
      </c>
      <c r="C3320" s="662" t="s">
        <v>5111</v>
      </c>
      <c r="D3320" s="743" t="s">
        <v>7938</v>
      </c>
      <c r="E3320" s="744" t="s">
        <v>5131</v>
      </c>
      <c r="F3320" s="662" t="s">
        <v>5106</v>
      </c>
      <c r="G3320" s="662" t="s">
        <v>7070</v>
      </c>
      <c r="H3320" s="662" t="s">
        <v>593</v>
      </c>
      <c r="I3320" s="662" t="s">
        <v>7071</v>
      </c>
      <c r="J3320" s="662" t="s">
        <v>7072</v>
      </c>
      <c r="K3320" s="662" t="s">
        <v>7073</v>
      </c>
      <c r="L3320" s="663">
        <v>4253.3599999999997</v>
      </c>
      <c r="M3320" s="663">
        <v>8506.7199999999993</v>
      </c>
      <c r="N3320" s="662">
        <v>2</v>
      </c>
      <c r="O3320" s="745">
        <v>0.5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32</v>
      </c>
      <c r="B3321" s="662" t="s">
        <v>592</v>
      </c>
      <c r="C3321" s="662" t="s">
        <v>5111</v>
      </c>
      <c r="D3321" s="743" t="s">
        <v>7938</v>
      </c>
      <c r="E3321" s="744" t="s">
        <v>5131</v>
      </c>
      <c r="F3321" s="662" t="s">
        <v>5106</v>
      </c>
      <c r="G3321" s="662" t="s">
        <v>7074</v>
      </c>
      <c r="H3321" s="662" t="s">
        <v>593</v>
      </c>
      <c r="I3321" s="662" t="s">
        <v>1592</v>
      </c>
      <c r="J3321" s="662" t="s">
        <v>1593</v>
      </c>
      <c r="K3321" s="662" t="s">
        <v>1594</v>
      </c>
      <c r="L3321" s="663">
        <v>0</v>
      </c>
      <c r="M3321" s="663">
        <v>0</v>
      </c>
      <c r="N3321" s="662">
        <v>7</v>
      </c>
      <c r="O3321" s="745">
        <v>2</v>
      </c>
      <c r="P3321" s="663">
        <v>0</v>
      </c>
      <c r="Q3321" s="678"/>
      <c r="R3321" s="662">
        <v>7</v>
      </c>
      <c r="S3321" s="678">
        <v>1</v>
      </c>
      <c r="T3321" s="745">
        <v>2</v>
      </c>
      <c r="U3321" s="701">
        <v>1</v>
      </c>
    </row>
    <row r="3322" spans="1:21" ht="14.4" customHeight="1" x14ac:dyDescent="0.3">
      <c r="A3322" s="661">
        <v>32</v>
      </c>
      <c r="B3322" s="662" t="s">
        <v>592</v>
      </c>
      <c r="C3322" s="662" t="s">
        <v>5111</v>
      </c>
      <c r="D3322" s="743" t="s">
        <v>7938</v>
      </c>
      <c r="E3322" s="744" t="s">
        <v>5131</v>
      </c>
      <c r="F3322" s="662" t="s">
        <v>5106</v>
      </c>
      <c r="G3322" s="662" t="s">
        <v>5209</v>
      </c>
      <c r="H3322" s="662" t="s">
        <v>593</v>
      </c>
      <c r="I3322" s="662" t="s">
        <v>818</v>
      </c>
      <c r="J3322" s="662" t="s">
        <v>819</v>
      </c>
      <c r="K3322" s="662" t="s">
        <v>820</v>
      </c>
      <c r="L3322" s="663">
        <v>0</v>
      </c>
      <c r="M3322" s="663">
        <v>0</v>
      </c>
      <c r="N3322" s="662">
        <v>2</v>
      </c>
      <c r="O3322" s="745">
        <v>0.5</v>
      </c>
      <c r="P3322" s="663">
        <v>0</v>
      </c>
      <c r="Q3322" s="678"/>
      <c r="R3322" s="662">
        <v>2</v>
      </c>
      <c r="S3322" s="678">
        <v>1</v>
      </c>
      <c r="T3322" s="745">
        <v>0.5</v>
      </c>
      <c r="U3322" s="701">
        <v>1</v>
      </c>
    </row>
    <row r="3323" spans="1:21" ht="14.4" customHeight="1" x14ac:dyDescent="0.3">
      <c r="A3323" s="661">
        <v>32</v>
      </c>
      <c r="B3323" s="662" t="s">
        <v>592</v>
      </c>
      <c r="C3323" s="662" t="s">
        <v>5111</v>
      </c>
      <c r="D3323" s="743" t="s">
        <v>7938</v>
      </c>
      <c r="E3323" s="744" t="s">
        <v>5131</v>
      </c>
      <c r="F3323" s="662" t="s">
        <v>5106</v>
      </c>
      <c r="G3323" s="662" t="s">
        <v>5212</v>
      </c>
      <c r="H3323" s="662" t="s">
        <v>593</v>
      </c>
      <c r="I3323" s="662" t="s">
        <v>2938</v>
      </c>
      <c r="J3323" s="662" t="s">
        <v>2939</v>
      </c>
      <c r="K3323" s="662" t="s">
        <v>2788</v>
      </c>
      <c r="L3323" s="663">
        <v>66.819999999999993</v>
      </c>
      <c r="M3323" s="663">
        <v>66.819999999999993</v>
      </c>
      <c r="N3323" s="662">
        <v>1</v>
      </c>
      <c r="O3323" s="745">
        <v>1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32</v>
      </c>
      <c r="B3324" s="662" t="s">
        <v>592</v>
      </c>
      <c r="C3324" s="662" t="s">
        <v>5111</v>
      </c>
      <c r="D3324" s="743" t="s">
        <v>7938</v>
      </c>
      <c r="E3324" s="744" t="s">
        <v>5131</v>
      </c>
      <c r="F3324" s="662" t="s">
        <v>5106</v>
      </c>
      <c r="G3324" s="662" t="s">
        <v>5158</v>
      </c>
      <c r="H3324" s="662" t="s">
        <v>2438</v>
      </c>
      <c r="I3324" s="662" t="s">
        <v>6061</v>
      </c>
      <c r="J3324" s="662" t="s">
        <v>2466</v>
      </c>
      <c r="K3324" s="662" t="s">
        <v>2467</v>
      </c>
      <c r="L3324" s="663">
        <v>264</v>
      </c>
      <c r="M3324" s="663">
        <v>1320</v>
      </c>
      <c r="N3324" s="662">
        <v>5</v>
      </c>
      <c r="O3324" s="745">
        <v>2.5</v>
      </c>
      <c r="P3324" s="663">
        <v>1056</v>
      </c>
      <c r="Q3324" s="678">
        <v>0.8</v>
      </c>
      <c r="R3324" s="662">
        <v>4</v>
      </c>
      <c r="S3324" s="678">
        <v>0.8</v>
      </c>
      <c r="T3324" s="745">
        <v>2</v>
      </c>
      <c r="U3324" s="701">
        <v>0.8</v>
      </c>
    </row>
    <row r="3325" spans="1:21" ht="14.4" customHeight="1" x14ac:dyDescent="0.3">
      <c r="A3325" s="661">
        <v>32</v>
      </c>
      <c r="B3325" s="662" t="s">
        <v>592</v>
      </c>
      <c r="C3325" s="662" t="s">
        <v>5111</v>
      </c>
      <c r="D3325" s="743" t="s">
        <v>7938</v>
      </c>
      <c r="E3325" s="744" t="s">
        <v>5131</v>
      </c>
      <c r="F3325" s="662" t="s">
        <v>5106</v>
      </c>
      <c r="G3325" s="662" t="s">
        <v>5158</v>
      </c>
      <c r="H3325" s="662" t="s">
        <v>2438</v>
      </c>
      <c r="I3325" s="662" t="s">
        <v>2621</v>
      </c>
      <c r="J3325" s="662" t="s">
        <v>2622</v>
      </c>
      <c r="K3325" s="662" t="s">
        <v>968</v>
      </c>
      <c r="L3325" s="663">
        <v>65.989999999999995</v>
      </c>
      <c r="M3325" s="663">
        <v>1517.77</v>
      </c>
      <c r="N3325" s="662">
        <v>23</v>
      </c>
      <c r="O3325" s="745">
        <v>4.5</v>
      </c>
      <c r="P3325" s="663">
        <v>1385.79</v>
      </c>
      <c r="Q3325" s="678">
        <v>0.91304347826086951</v>
      </c>
      <c r="R3325" s="662">
        <v>21</v>
      </c>
      <c r="S3325" s="678">
        <v>0.91304347826086951</v>
      </c>
      <c r="T3325" s="745">
        <v>4</v>
      </c>
      <c r="U3325" s="701">
        <v>0.88888888888888884</v>
      </c>
    </row>
    <row r="3326" spans="1:21" ht="14.4" customHeight="1" x14ac:dyDescent="0.3">
      <c r="A3326" s="661">
        <v>32</v>
      </c>
      <c r="B3326" s="662" t="s">
        <v>592</v>
      </c>
      <c r="C3326" s="662" t="s">
        <v>5111</v>
      </c>
      <c r="D3326" s="743" t="s">
        <v>7938</v>
      </c>
      <c r="E3326" s="744" t="s">
        <v>5131</v>
      </c>
      <c r="F3326" s="662" t="s">
        <v>5106</v>
      </c>
      <c r="G3326" s="662" t="s">
        <v>5158</v>
      </c>
      <c r="H3326" s="662" t="s">
        <v>2438</v>
      </c>
      <c r="I3326" s="662" t="s">
        <v>2465</v>
      </c>
      <c r="J3326" s="662" t="s">
        <v>2466</v>
      </c>
      <c r="K3326" s="662" t="s">
        <v>2467</v>
      </c>
      <c r="L3326" s="663">
        <v>264</v>
      </c>
      <c r="M3326" s="663">
        <v>5544</v>
      </c>
      <c r="N3326" s="662">
        <v>21</v>
      </c>
      <c r="O3326" s="745">
        <v>11.5</v>
      </c>
      <c r="P3326" s="663">
        <v>3696</v>
      </c>
      <c r="Q3326" s="678">
        <v>0.66666666666666663</v>
      </c>
      <c r="R3326" s="662">
        <v>14</v>
      </c>
      <c r="S3326" s="678">
        <v>0.66666666666666663</v>
      </c>
      <c r="T3326" s="745">
        <v>8</v>
      </c>
      <c r="U3326" s="701">
        <v>0.69565217391304346</v>
      </c>
    </row>
    <row r="3327" spans="1:21" ht="14.4" customHeight="1" x14ac:dyDescent="0.3">
      <c r="A3327" s="661">
        <v>32</v>
      </c>
      <c r="B3327" s="662" t="s">
        <v>592</v>
      </c>
      <c r="C3327" s="662" t="s">
        <v>5111</v>
      </c>
      <c r="D3327" s="743" t="s">
        <v>7938</v>
      </c>
      <c r="E3327" s="744" t="s">
        <v>5131</v>
      </c>
      <c r="F3327" s="662" t="s">
        <v>5106</v>
      </c>
      <c r="G3327" s="662" t="s">
        <v>5591</v>
      </c>
      <c r="H3327" s="662" t="s">
        <v>593</v>
      </c>
      <c r="I3327" s="662" t="s">
        <v>3400</v>
      </c>
      <c r="J3327" s="662" t="s">
        <v>3401</v>
      </c>
      <c r="K3327" s="662" t="s">
        <v>3402</v>
      </c>
      <c r="L3327" s="663">
        <v>0</v>
      </c>
      <c r="M3327" s="663">
        <v>0</v>
      </c>
      <c r="N3327" s="662">
        <v>55</v>
      </c>
      <c r="O3327" s="745">
        <v>10</v>
      </c>
      <c r="P3327" s="663">
        <v>0</v>
      </c>
      <c r="Q3327" s="678"/>
      <c r="R3327" s="662">
        <v>55</v>
      </c>
      <c r="S3327" s="678">
        <v>1</v>
      </c>
      <c r="T3327" s="745">
        <v>10</v>
      </c>
      <c r="U3327" s="701">
        <v>1</v>
      </c>
    </row>
    <row r="3328" spans="1:21" ht="14.4" customHeight="1" x14ac:dyDescent="0.3">
      <c r="A3328" s="661">
        <v>32</v>
      </c>
      <c r="B3328" s="662" t="s">
        <v>592</v>
      </c>
      <c r="C3328" s="662" t="s">
        <v>5111</v>
      </c>
      <c r="D3328" s="743" t="s">
        <v>7938</v>
      </c>
      <c r="E3328" s="744" t="s">
        <v>5131</v>
      </c>
      <c r="F3328" s="662" t="s">
        <v>5106</v>
      </c>
      <c r="G3328" s="662" t="s">
        <v>6241</v>
      </c>
      <c r="H3328" s="662" t="s">
        <v>593</v>
      </c>
      <c r="I3328" s="662" t="s">
        <v>6242</v>
      </c>
      <c r="J3328" s="662" t="s">
        <v>6243</v>
      </c>
      <c r="K3328" s="662" t="s">
        <v>5216</v>
      </c>
      <c r="L3328" s="663">
        <v>0</v>
      </c>
      <c r="M3328" s="663">
        <v>0</v>
      </c>
      <c r="N3328" s="662">
        <v>5</v>
      </c>
      <c r="O3328" s="745">
        <v>1</v>
      </c>
      <c r="P3328" s="663">
        <v>0</v>
      </c>
      <c r="Q3328" s="678"/>
      <c r="R3328" s="662">
        <v>5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32</v>
      </c>
      <c r="B3329" s="662" t="s">
        <v>592</v>
      </c>
      <c r="C3329" s="662" t="s">
        <v>5111</v>
      </c>
      <c r="D3329" s="743" t="s">
        <v>7938</v>
      </c>
      <c r="E3329" s="744" t="s">
        <v>5131</v>
      </c>
      <c r="F3329" s="662" t="s">
        <v>5106</v>
      </c>
      <c r="G3329" s="662" t="s">
        <v>5610</v>
      </c>
      <c r="H3329" s="662" t="s">
        <v>593</v>
      </c>
      <c r="I3329" s="662" t="s">
        <v>3774</v>
      </c>
      <c r="J3329" s="662" t="s">
        <v>3775</v>
      </c>
      <c r="K3329" s="662" t="s">
        <v>3776</v>
      </c>
      <c r="L3329" s="663">
        <v>56.83</v>
      </c>
      <c r="M3329" s="663">
        <v>56.83</v>
      </c>
      <c r="N3329" s="662">
        <v>1</v>
      </c>
      <c r="O3329" s="745">
        <v>0.5</v>
      </c>
      <c r="P3329" s="663">
        <v>56.83</v>
      </c>
      <c r="Q3329" s="678">
        <v>1</v>
      </c>
      <c r="R3329" s="662">
        <v>1</v>
      </c>
      <c r="S3329" s="678">
        <v>1</v>
      </c>
      <c r="T3329" s="745">
        <v>0.5</v>
      </c>
      <c r="U3329" s="701">
        <v>1</v>
      </c>
    </row>
    <row r="3330" spans="1:21" ht="14.4" customHeight="1" x14ac:dyDescent="0.3">
      <c r="A3330" s="661">
        <v>32</v>
      </c>
      <c r="B3330" s="662" t="s">
        <v>592</v>
      </c>
      <c r="C3330" s="662" t="s">
        <v>5111</v>
      </c>
      <c r="D3330" s="743" t="s">
        <v>7938</v>
      </c>
      <c r="E3330" s="744" t="s">
        <v>5131</v>
      </c>
      <c r="F3330" s="662" t="s">
        <v>5106</v>
      </c>
      <c r="G3330" s="662" t="s">
        <v>5610</v>
      </c>
      <c r="H3330" s="662" t="s">
        <v>593</v>
      </c>
      <c r="I3330" s="662" t="s">
        <v>3774</v>
      </c>
      <c r="J3330" s="662" t="s">
        <v>3775</v>
      </c>
      <c r="K3330" s="662" t="s">
        <v>3776</v>
      </c>
      <c r="L3330" s="663">
        <v>34.57</v>
      </c>
      <c r="M3330" s="663">
        <v>34.57</v>
      </c>
      <c r="N3330" s="662">
        <v>1</v>
      </c>
      <c r="O3330" s="745">
        <v>0.5</v>
      </c>
      <c r="P3330" s="663">
        <v>34.57</v>
      </c>
      <c r="Q3330" s="678">
        <v>1</v>
      </c>
      <c r="R3330" s="662">
        <v>1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32</v>
      </c>
      <c r="B3331" s="662" t="s">
        <v>592</v>
      </c>
      <c r="C3331" s="662" t="s">
        <v>5111</v>
      </c>
      <c r="D3331" s="743" t="s">
        <v>7938</v>
      </c>
      <c r="E3331" s="744" t="s">
        <v>5131</v>
      </c>
      <c r="F3331" s="662" t="s">
        <v>5106</v>
      </c>
      <c r="G3331" s="662" t="s">
        <v>5610</v>
      </c>
      <c r="H3331" s="662" t="s">
        <v>593</v>
      </c>
      <c r="I3331" s="662" t="s">
        <v>6068</v>
      </c>
      <c r="J3331" s="662" t="s">
        <v>3775</v>
      </c>
      <c r="K3331" s="662" t="s">
        <v>6069</v>
      </c>
      <c r="L3331" s="663">
        <v>170.49</v>
      </c>
      <c r="M3331" s="663">
        <v>170.49</v>
      </c>
      <c r="N3331" s="662">
        <v>1</v>
      </c>
      <c r="O3331" s="745">
        <v>0.5</v>
      </c>
      <c r="P3331" s="663">
        <v>170.49</v>
      </c>
      <c r="Q3331" s="678">
        <v>1</v>
      </c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32</v>
      </c>
      <c r="B3332" s="662" t="s">
        <v>592</v>
      </c>
      <c r="C3332" s="662" t="s">
        <v>5111</v>
      </c>
      <c r="D3332" s="743" t="s">
        <v>7938</v>
      </c>
      <c r="E3332" s="744" t="s">
        <v>5131</v>
      </c>
      <c r="F3332" s="662" t="s">
        <v>5106</v>
      </c>
      <c r="G3332" s="662" t="s">
        <v>5610</v>
      </c>
      <c r="H3332" s="662" t="s">
        <v>593</v>
      </c>
      <c r="I3332" s="662" t="s">
        <v>6068</v>
      </c>
      <c r="J3332" s="662" t="s">
        <v>3775</v>
      </c>
      <c r="K3332" s="662" t="s">
        <v>6069</v>
      </c>
      <c r="L3332" s="663">
        <v>103.73</v>
      </c>
      <c r="M3332" s="663">
        <v>103.73</v>
      </c>
      <c r="N3332" s="662">
        <v>1</v>
      </c>
      <c r="O3332" s="745">
        <v>0.5</v>
      </c>
      <c r="P3332" s="663">
        <v>103.73</v>
      </c>
      <c r="Q3332" s="678">
        <v>1</v>
      </c>
      <c r="R3332" s="662">
        <v>1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32</v>
      </c>
      <c r="B3333" s="662" t="s">
        <v>592</v>
      </c>
      <c r="C3333" s="662" t="s">
        <v>5111</v>
      </c>
      <c r="D3333" s="743" t="s">
        <v>7938</v>
      </c>
      <c r="E3333" s="744" t="s">
        <v>5131</v>
      </c>
      <c r="F3333" s="662" t="s">
        <v>5106</v>
      </c>
      <c r="G3333" s="662" t="s">
        <v>5213</v>
      </c>
      <c r="H3333" s="662" t="s">
        <v>593</v>
      </c>
      <c r="I3333" s="662" t="s">
        <v>5217</v>
      </c>
      <c r="J3333" s="662" t="s">
        <v>5215</v>
      </c>
      <c r="K3333" s="662" t="s">
        <v>1760</v>
      </c>
      <c r="L3333" s="663">
        <v>0</v>
      </c>
      <c r="M3333" s="663">
        <v>0</v>
      </c>
      <c r="N3333" s="662">
        <v>6</v>
      </c>
      <c r="O3333" s="745">
        <v>3.5</v>
      </c>
      <c r="P3333" s="663">
        <v>0</v>
      </c>
      <c r="Q3333" s="678"/>
      <c r="R3333" s="662">
        <v>4</v>
      </c>
      <c r="S3333" s="678">
        <v>0.66666666666666663</v>
      </c>
      <c r="T3333" s="745">
        <v>2.5</v>
      </c>
      <c r="U3333" s="701">
        <v>0.7142857142857143</v>
      </c>
    </row>
    <row r="3334" spans="1:21" ht="14.4" customHeight="1" x14ac:dyDescent="0.3">
      <c r="A3334" s="661">
        <v>32</v>
      </c>
      <c r="B3334" s="662" t="s">
        <v>592</v>
      </c>
      <c r="C3334" s="662" t="s">
        <v>5111</v>
      </c>
      <c r="D3334" s="743" t="s">
        <v>7938</v>
      </c>
      <c r="E3334" s="744" t="s">
        <v>5131</v>
      </c>
      <c r="F3334" s="662" t="s">
        <v>5106</v>
      </c>
      <c r="G3334" s="662" t="s">
        <v>5213</v>
      </c>
      <c r="H3334" s="662" t="s">
        <v>593</v>
      </c>
      <c r="I3334" s="662" t="s">
        <v>5418</v>
      </c>
      <c r="J3334" s="662" t="s">
        <v>5215</v>
      </c>
      <c r="K3334" s="662" t="s">
        <v>4199</v>
      </c>
      <c r="L3334" s="663">
        <v>0</v>
      </c>
      <c r="M3334" s="663">
        <v>0</v>
      </c>
      <c r="N3334" s="662">
        <v>2</v>
      </c>
      <c r="O3334" s="745">
        <v>1</v>
      </c>
      <c r="P3334" s="663">
        <v>0</v>
      </c>
      <c r="Q3334" s="678"/>
      <c r="R3334" s="662">
        <v>1</v>
      </c>
      <c r="S3334" s="678">
        <v>0.5</v>
      </c>
      <c r="T3334" s="745">
        <v>0.5</v>
      </c>
      <c r="U3334" s="701">
        <v>0.5</v>
      </c>
    </row>
    <row r="3335" spans="1:21" ht="14.4" customHeight="1" x14ac:dyDescent="0.3">
      <c r="A3335" s="661">
        <v>32</v>
      </c>
      <c r="B3335" s="662" t="s">
        <v>592</v>
      </c>
      <c r="C3335" s="662" t="s">
        <v>5111</v>
      </c>
      <c r="D3335" s="743" t="s">
        <v>7938</v>
      </c>
      <c r="E3335" s="744" t="s">
        <v>5131</v>
      </c>
      <c r="F3335" s="662" t="s">
        <v>5106</v>
      </c>
      <c r="G3335" s="662" t="s">
        <v>5631</v>
      </c>
      <c r="H3335" s="662" t="s">
        <v>593</v>
      </c>
      <c r="I3335" s="662" t="s">
        <v>1553</v>
      </c>
      <c r="J3335" s="662" t="s">
        <v>1554</v>
      </c>
      <c r="K3335" s="662" t="s">
        <v>1555</v>
      </c>
      <c r="L3335" s="663">
        <v>0</v>
      </c>
      <c r="M3335" s="663">
        <v>0</v>
      </c>
      <c r="N3335" s="662">
        <v>1</v>
      </c>
      <c r="O3335" s="745">
        <v>1</v>
      </c>
      <c r="P3335" s="663">
        <v>0</v>
      </c>
      <c r="Q3335" s="678"/>
      <c r="R3335" s="662">
        <v>1</v>
      </c>
      <c r="S3335" s="678">
        <v>1</v>
      </c>
      <c r="T3335" s="745">
        <v>1</v>
      </c>
      <c r="U3335" s="701">
        <v>1</v>
      </c>
    </row>
    <row r="3336" spans="1:21" ht="14.4" customHeight="1" x14ac:dyDescent="0.3">
      <c r="A3336" s="661">
        <v>32</v>
      </c>
      <c r="B3336" s="662" t="s">
        <v>592</v>
      </c>
      <c r="C3336" s="662" t="s">
        <v>5111</v>
      </c>
      <c r="D3336" s="743" t="s">
        <v>7938</v>
      </c>
      <c r="E3336" s="744" t="s">
        <v>5131</v>
      </c>
      <c r="F3336" s="662" t="s">
        <v>5106</v>
      </c>
      <c r="G3336" s="662" t="s">
        <v>5631</v>
      </c>
      <c r="H3336" s="662" t="s">
        <v>593</v>
      </c>
      <c r="I3336" s="662" t="s">
        <v>1233</v>
      </c>
      <c r="J3336" s="662" t="s">
        <v>1234</v>
      </c>
      <c r="K3336" s="662" t="s">
        <v>5632</v>
      </c>
      <c r="L3336" s="663">
        <v>42.05</v>
      </c>
      <c r="M3336" s="663">
        <v>42.05</v>
      </c>
      <c r="N3336" s="662">
        <v>1</v>
      </c>
      <c r="O3336" s="745">
        <v>0.5</v>
      </c>
      <c r="P3336" s="663">
        <v>42.05</v>
      </c>
      <c r="Q3336" s="678">
        <v>1</v>
      </c>
      <c r="R3336" s="662">
        <v>1</v>
      </c>
      <c r="S3336" s="678">
        <v>1</v>
      </c>
      <c r="T3336" s="745">
        <v>0.5</v>
      </c>
      <c r="U3336" s="701">
        <v>1</v>
      </c>
    </row>
    <row r="3337" spans="1:21" ht="14.4" customHeight="1" x14ac:dyDescent="0.3">
      <c r="A3337" s="661">
        <v>32</v>
      </c>
      <c r="B3337" s="662" t="s">
        <v>592</v>
      </c>
      <c r="C3337" s="662" t="s">
        <v>5111</v>
      </c>
      <c r="D3337" s="743" t="s">
        <v>7938</v>
      </c>
      <c r="E3337" s="744" t="s">
        <v>5131</v>
      </c>
      <c r="F3337" s="662" t="s">
        <v>5106</v>
      </c>
      <c r="G3337" s="662" t="s">
        <v>5631</v>
      </c>
      <c r="H3337" s="662" t="s">
        <v>593</v>
      </c>
      <c r="I3337" s="662" t="s">
        <v>1599</v>
      </c>
      <c r="J3337" s="662" t="s">
        <v>1234</v>
      </c>
      <c r="K3337" s="662" t="s">
        <v>5804</v>
      </c>
      <c r="L3337" s="663">
        <v>42.05</v>
      </c>
      <c r="M3337" s="663">
        <v>42.05</v>
      </c>
      <c r="N3337" s="662">
        <v>1</v>
      </c>
      <c r="O3337" s="745">
        <v>0.5</v>
      </c>
      <c r="P3337" s="663">
        <v>42.05</v>
      </c>
      <c r="Q3337" s="678">
        <v>1</v>
      </c>
      <c r="R3337" s="662">
        <v>1</v>
      </c>
      <c r="S3337" s="678">
        <v>1</v>
      </c>
      <c r="T3337" s="745">
        <v>0.5</v>
      </c>
      <c r="U3337" s="701">
        <v>1</v>
      </c>
    </row>
    <row r="3338" spans="1:21" ht="14.4" customHeight="1" x14ac:dyDescent="0.3">
      <c r="A3338" s="661">
        <v>32</v>
      </c>
      <c r="B3338" s="662" t="s">
        <v>592</v>
      </c>
      <c r="C3338" s="662" t="s">
        <v>5111</v>
      </c>
      <c r="D3338" s="743" t="s">
        <v>7938</v>
      </c>
      <c r="E3338" s="744" t="s">
        <v>5131</v>
      </c>
      <c r="F3338" s="662" t="s">
        <v>5106</v>
      </c>
      <c r="G3338" s="662" t="s">
        <v>5807</v>
      </c>
      <c r="H3338" s="662" t="s">
        <v>593</v>
      </c>
      <c r="I3338" s="662" t="s">
        <v>6082</v>
      </c>
      <c r="J3338" s="662" t="s">
        <v>2246</v>
      </c>
      <c r="K3338" s="662" t="s">
        <v>6083</v>
      </c>
      <c r="L3338" s="663">
        <v>0</v>
      </c>
      <c r="M3338" s="663">
        <v>0</v>
      </c>
      <c r="N3338" s="662">
        <v>1</v>
      </c>
      <c r="O3338" s="745">
        <v>0.5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32</v>
      </c>
      <c r="B3339" s="662" t="s">
        <v>592</v>
      </c>
      <c r="C3339" s="662" t="s">
        <v>5111</v>
      </c>
      <c r="D3339" s="743" t="s">
        <v>7938</v>
      </c>
      <c r="E3339" s="744" t="s">
        <v>5131</v>
      </c>
      <c r="F3339" s="662" t="s">
        <v>5106</v>
      </c>
      <c r="G3339" s="662" t="s">
        <v>6372</v>
      </c>
      <c r="H3339" s="662" t="s">
        <v>593</v>
      </c>
      <c r="I3339" s="662" t="s">
        <v>794</v>
      </c>
      <c r="J3339" s="662" t="s">
        <v>795</v>
      </c>
      <c r="K3339" s="662" t="s">
        <v>796</v>
      </c>
      <c r="L3339" s="663">
        <v>0</v>
      </c>
      <c r="M3339" s="663">
        <v>0</v>
      </c>
      <c r="N3339" s="662">
        <v>1</v>
      </c>
      <c r="O3339" s="745">
        <v>0.5</v>
      </c>
      <c r="P3339" s="663">
        <v>0</v>
      </c>
      <c r="Q3339" s="678"/>
      <c r="R3339" s="662">
        <v>1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32</v>
      </c>
      <c r="B3340" s="662" t="s">
        <v>592</v>
      </c>
      <c r="C3340" s="662" t="s">
        <v>5111</v>
      </c>
      <c r="D3340" s="743" t="s">
        <v>7938</v>
      </c>
      <c r="E3340" s="744" t="s">
        <v>5131</v>
      </c>
      <c r="F3340" s="662" t="s">
        <v>5106</v>
      </c>
      <c r="G3340" s="662" t="s">
        <v>6372</v>
      </c>
      <c r="H3340" s="662" t="s">
        <v>593</v>
      </c>
      <c r="I3340" s="662" t="s">
        <v>3843</v>
      </c>
      <c r="J3340" s="662" t="s">
        <v>795</v>
      </c>
      <c r="K3340" s="662" t="s">
        <v>3844</v>
      </c>
      <c r="L3340" s="663">
        <v>0</v>
      </c>
      <c r="M3340" s="663">
        <v>0</v>
      </c>
      <c r="N3340" s="662">
        <v>1</v>
      </c>
      <c r="O3340" s="745">
        <v>1</v>
      </c>
      <c r="P3340" s="663"/>
      <c r="Q3340" s="678"/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32</v>
      </c>
      <c r="B3341" s="662" t="s">
        <v>592</v>
      </c>
      <c r="C3341" s="662" t="s">
        <v>5111</v>
      </c>
      <c r="D3341" s="743" t="s">
        <v>7938</v>
      </c>
      <c r="E3341" s="744" t="s">
        <v>5131</v>
      </c>
      <c r="F3341" s="662" t="s">
        <v>5106</v>
      </c>
      <c r="G3341" s="662" t="s">
        <v>7075</v>
      </c>
      <c r="H3341" s="662" t="s">
        <v>593</v>
      </c>
      <c r="I3341" s="662" t="s">
        <v>7076</v>
      </c>
      <c r="J3341" s="662" t="s">
        <v>7077</v>
      </c>
      <c r="K3341" s="662" t="s">
        <v>7078</v>
      </c>
      <c r="L3341" s="663">
        <v>0</v>
      </c>
      <c r="M3341" s="663">
        <v>0</v>
      </c>
      <c r="N3341" s="662">
        <v>1</v>
      </c>
      <c r="O3341" s="745">
        <v>1</v>
      </c>
      <c r="P3341" s="663">
        <v>0</v>
      </c>
      <c r="Q3341" s="678"/>
      <c r="R3341" s="662">
        <v>1</v>
      </c>
      <c r="S3341" s="678">
        <v>1</v>
      </c>
      <c r="T3341" s="745">
        <v>1</v>
      </c>
      <c r="U3341" s="701">
        <v>1</v>
      </c>
    </row>
    <row r="3342" spans="1:21" ht="14.4" customHeight="1" x14ac:dyDescent="0.3">
      <c r="A3342" s="661">
        <v>32</v>
      </c>
      <c r="B3342" s="662" t="s">
        <v>592</v>
      </c>
      <c r="C3342" s="662" t="s">
        <v>5111</v>
      </c>
      <c r="D3342" s="743" t="s">
        <v>7938</v>
      </c>
      <c r="E3342" s="744" t="s">
        <v>5131</v>
      </c>
      <c r="F3342" s="662" t="s">
        <v>5106</v>
      </c>
      <c r="G3342" s="662" t="s">
        <v>5159</v>
      </c>
      <c r="H3342" s="662" t="s">
        <v>593</v>
      </c>
      <c r="I3342" s="662" t="s">
        <v>778</v>
      </c>
      <c r="J3342" s="662" t="s">
        <v>779</v>
      </c>
      <c r="K3342" s="662" t="s">
        <v>4806</v>
      </c>
      <c r="L3342" s="663">
        <v>110.28</v>
      </c>
      <c r="M3342" s="663">
        <v>4190.6399999999994</v>
      </c>
      <c r="N3342" s="662">
        <v>38</v>
      </c>
      <c r="O3342" s="745">
        <v>12</v>
      </c>
      <c r="P3342" s="663">
        <v>2315.8799999999997</v>
      </c>
      <c r="Q3342" s="678">
        <v>0.55263157894736836</v>
      </c>
      <c r="R3342" s="662">
        <v>21</v>
      </c>
      <c r="S3342" s="678">
        <v>0.55263157894736847</v>
      </c>
      <c r="T3342" s="745">
        <v>7</v>
      </c>
      <c r="U3342" s="701">
        <v>0.58333333333333337</v>
      </c>
    </row>
    <row r="3343" spans="1:21" ht="14.4" customHeight="1" x14ac:dyDescent="0.3">
      <c r="A3343" s="661">
        <v>32</v>
      </c>
      <c r="B3343" s="662" t="s">
        <v>592</v>
      </c>
      <c r="C3343" s="662" t="s">
        <v>5111</v>
      </c>
      <c r="D3343" s="743" t="s">
        <v>7938</v>
      </c>
      <c r="E3343" s="744" t="s">
        <v>5131</v>
      </c>
      <c r="F3343" s="662" t="s">
        <v>5106</v>
      </c>
      <c r="G3343" s="662" t="s">
        <v>5159</v>
      </c>
      <c r="H3343" s="662" t="s">
        <v>593</v>
      </c>
      <c r="I3343" s="662" t="s">
        <v>7079</v>
      </c>
      <c r="J3343" s="662" t="s">
        <v>779</v>
      </c>
      <c r="K3343" s="662" t="s">
        <v>4806</v>
      </c>
      <c r="L3343" s="663">
        <v>110.28</v>
      </c>
      <c r="M3343" s="663">
        <v>220.56</v>
      </c>
      <c r="N3343" s="662">
        <v>2</v>
      </c>
      <c r="O3343" s="745">
        <v>1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32</v>
      </c>
      <c r="B3344" s="662" t="s">
        <v>592</v>
      </c>
      <c r="C3344" s="662" t="s">
        <v>5111</v>
      </c>
      <c r="D3344" s="743" t="s">
        <v>7938</v>
      </c>
      <c r="E3344" s="744" t="s">
        <v>5131</v>
      </c>
      <c r="F3344" s="662" t="s">
        <v>5106</v>
      </c>
      <c r="G3344" s="662" t="s">
        <v>5159</v>
      </c>
      <c r="H3344" s="662" t="s">
        <v>593</v>
      </c>
      <c r="I3344" s="662" t="s">
        <v>2224</v>
      </c>
      <c r="J3344" s="662" t="s">
        <v>779</v>
      </c>
      <c r="K3344" s="662" t="s">
        <v>2225</v>
      </c>
      <c r="L3344" s="663">
        <v>220.56</v>
      </c>
      <c r="M3344" s="663">
        <v>1543.92</v>
      </c>
      <c r="N3344" s="662">
        <v>7</v>
      </c>
      <c r="O3344" s="745">
        <v>4</v>
      </c>
      <c r="P3344" s="663">
        <v>661.68000000000006</v>
      </c>
      <c r="Q3344" s="678">
        <v>0.4285714285714286</v>
      </c>
      <c r="R3344" s="662">
        <v>3</v>
      </c>
      <c r="S3344" s="678">
        <v>0.42857142857142855</v>
      </c>
      <c r="T3344" s="745">
        <v>1.5</v>
      </c>
      <c r="U3344" s="701">
        <v>0.375</v>
      </c>
    </row>
    <row r="3345" spans="1:21" ht="14.4" customHeight="1" x14ac:dyDescent="0.3">
      <c r="A3345" s="661">
        <v>32</v>
      </c>
      <c r="B3345" s="662" t="s">
        <v>592</v>
      </c>
      <c r="C3345" s="662" t="s">
        <v>5111</v>
      </c>
      <c r="D3345" s="743" t="s">
        <v>7938</v>
      </c>
      <c r="E3345" s="744" t="s">
        <v>5131</v>
      </c>
      <c r="F3345" s="662" t="s">
        <v>5106</v>
      </c>
      <c r="G3345" s="662" t="s">
        <v>5159</v>
      </c>
      <c r="H3345" s="662" t="s">
        <v>593</v>
      </c>
      <c r="I3345" s="662" t="s">
        <v>2224</v>
      </c>
      <c r="J3345" s="662" t="s">
        <v>779</v>
      </c>
      <c r="K3345" s="662" t="s">
        <v>2225</v>
      </c>
      <c r="L3345" s="663">
        <v>182.22</v>
      </c>
      <c r="M3345" s="663">
        <v>546.66</v>
      </c>
      <c r="N3345" s="662">
        <v>3</v>
      </c>
      <c r="O3345" s="745">
        <v>2</v>
      </c>
      <c r="P3345" s="663">
        <v>364.44</v>
      </c>
      <c r="Q3345" s="678">
        <v>0.66666666666666674</v>
      </c>
      <c r="R3345" s="662">
        <v>2</v>
      </c>
      <c r="S3345" s="678">
        <v>0.66666666666666663</v>
      </c>
      <c r="T3345" s="745">
        <v>1.5</v>
      </c>
      <c r="U3345" s="701">
        <v>0.75</v>
      </c>
    </row>
    <row r="3346" spans="1:21" ht="14.4" customHeight="1" x14ac:dyDescent="0.3">
      <c r="A3346" s="661">
        <v>32</v>
      </c>
      <c r="B3346" s="662" t="s">
        <v>592</v>
      </c>
      <c r="C3346" s="662" t="s">
        <v>5111</v>
      </c>
      <c r="D3346" s="743" t="s">
        <v>7938</v>
      </c>
      <c r="E3346" s="744" t="s">
        <v>5131</v>
      </c>
      <c r="F3346" s="662" t="s">
        <v>5106</v>
      </c>
      <c r="G3346" s="662" t="s">
        <v>5159</v>
      </c>
      <c r="H3346" s="662" t="s">
        <v>593</v>
      </c>
      <c r="I3346" s="662" t="s">
        <v>5812</v>
      </c>
      <c r="J3346" s="662" t="s">
        <v>779</v>
      </c>
      <c r="K3346" s="662" t="s">
        <v>4806</v>
      </c>
      <c r="L3346" s="663">
        <v>110.28</v>
      </c>
      <c r="M3346" s="663">
        <v>110.28</v>
      </c>
      <c r="N3346" s="662">
        <v>1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32</v>
      </c>
      <c r="B3347" s="662" t="s">
        <v>592</v>
      </c>
      <c r="C3347" s="662" t="s">
        <v>5111</v>
      </c>
      <c r="D3347" s="743" t="s">
        <v>7938</v>
      </c>
      <c r="E3347" s="744" t="s">
        <v>5131</v>
      </c>
      <c r="F3347" s="662" t="s">
        <v>5106</v>
      </c>
      <c r="G3347" s="662" t="s">
        <v>5159</v>
      </c>
      <c r="H3347" s="662" t="s">
        <v>593</v>
      </c>
      <c r="I3347" s="662" t="s">
        <v>5633</v>
      </c>
      <c r="J3347" s="662" t="s">
        <v>779</v>
      </c>
      <c r="K3347" s="662" t="s">
        <v>2225</v>
      </c>
      <c r="L3347" s="663">
        <v>0</v>
      </c>
      <c r="M3347" s="663">
        <v>0</v>
      </c>
      <c r="N3347" s="662">
        <v>6</v>
      </c>
      <c r="O3347" s="745">
        <v>3.5</v>
      </c>
      <c r="P3347" s="663">
        <v>0</v>
      </c>
      <c r="Q3347" s="678"/>
      <c r="R3347" s="662">
        <v>2</v>
      </c>
      <c r="S3347" s="678">
        <v>0.33333333333333331</v>
      </c>
      <c r="T3347" s="745">
        <v>1</v>
      </c>
      <c r="U3347" s="701">
        <v>0.2857142857142857</v>
      </c>
    </row>
    <row r="3348" spans="1:21" ht="14.4" customHeight="1" x14ac:dyDescent="0.3">
      <c r="A3348" s="661">
        <v>32</v>
      </c>
      <c r="B3348" s="662" t="s">
        <v>592</v>
      </c>
      <c r="C3348" s="662" t="s">
        <v>5111</v>
      </c>
      <c r="D3348" s="743" t="s">
        <v>7938</v>
      </c>
      <c r="E3348" s="744" t="s">
        <v>5131</v>
      </c>
      <c r="F3348" s="662" t="s">
        <v>5106</v>
      </c>
      <c r="G3348" s="662" t="s">
        <v>5499</v>
      </c>
      <c r="H3348" s="662" t="s">
        <v>593</v>
      </c>
      <c r="I3348" s="662" t="s">
        <v>4314</v>
      </c>
      <c r="J3348" s="662" t="s">
        <v>4315</v>
      </c>
      <c r="K3348" s="662" t="s">
        <v>4316</v>
      </c>
      <c r="L3348" s="663">
        <v>79.48</v>
      </c>
      <c r="M3348" s="663">
        <v>715.32</v>
      </c>
      <c r="N3348" s="662">
        <v>9</v>
      </c>
      <c r="O3348" s="745">
        <v>1</v>
      </c>
      <c r="P3348" s="663">
        <v>715.32</v>
      </c>
      <c r="Q3348" s="678">
        <v>1</v>
      </c>
      <c r="R3348" s="662">
        <v>9</v>
      </c>
      <c r="S3348" s="678">
        <v>1</v>
      </c>
      <c r="T3348" s="745">
        <v>1</v>
      </c>
      <c r="U3348" s="701">
        <v>1</v>
      </c>
    </row>
    <row r="3349" spans="1:21" ht="14.4" customHeight="1" x14ac:dyDescent="0.3">
      <c r="A3349" s="661">
        <v>32</v>
      </c>
      <c r="B3349" s="662" t="s">
        <v>592</v>
      </c>
      <c r="C3349" s="662" t="s">
        <v>5111</v>
      </c>
      <c r="D3349" s="743" t="s">
        <v>7938</v>
      </c>
      <c r="E3349" s="744" t="s">
        <v>5131</v>
      </c>
      <c r="F3349" s="662" t="s">
        <v>5106</v>
      </c>
      <c r="G3349" s="662" t="s">
        <v>5499</v>
      </c>
      <c r="H3349" s="662" t="s">
        <v>593</v>
      </c>
      <c r="I3349" s="662" t="s">
        <v>7080</v>
      </c>
      <c r="J3349" s="662" t="s">
        <v>5816</v>
      </c>
      <c r="K3349" s="662" t="s">
        <v>7081</v>
      </c>
      <c r="L3349" s="663">
        <v>0</v>
      </c>
      <c r="M3349" s="663">
        <v>0</v>
      </c>
      <c r="N3349" s="662">
        <v>1</v>
      </c>
      <c r="O3349" s="745">
        <v>1</v>
      </c>
      <c r="P3349" s="663">
        <v>0</v>
      </c>
      <c r="Q3349" s="678"/>
      <c r="R3349" s="662">
        <v>1</v>
      </c>
      <c r="S3349" s="678">
        <v>1</v>
      </c>
      <c r="T3349" s="745">
        <v>1</v>
      </c>
      <c r="U3349" s="701">
        <v>1</v>
      </c>
    </row>
    <row r="3350" spans="1:21" ht="14.4" customHeight="1" x14ac:dyDescent="0.3">
      <c r="A3350" s="661">
        <v>32</v>
      </c>
      <c r="B3350" s="662" t="s">
        <v>592</v>
      </c>
      <c r="C3350" s="662" t="s">
        <v>5111</v>
      </c>
      <c r="D3350" s="743" t="s">
        <v>7938</v>
      </c>
      <c r="E3350" s="744" t="s">
        <v>5131</v>
      </c>
      <c r="F3350" s="662" t="s">
        <v>5106</v>
      </c>
      <c r="G3350" s="662" t="s">
        <v>5499</v>
      </c>
      <c r="H3350" s="662" t="s">
        <v>593</v>
      </c>
      <c r="I3350" s="662" t="s">
        <v>5530</v>
      </c>
      <c r="J3350" s="662" t="s">
        <v>5501</v>
      </c>
      <c r="K3350" s="662" t="s">
        <v>5531</v>
      </c>
      <c r="L3350" s="663">
        <v>39.74</v>
      </c>
      <c r="M3350" s="663">
        <v>874.28</v>
      </c>
      <c r="N3350" s="662">
        <v>22</v>
      </c>
      <c r="O3350" s="745">
        <v>2</v>
      </c>
      <c r="P3350" s="663">
        <v>635.83999999999992</v>
      </c>
      <c r="Q3350" s="678">
        <v>0.72727272727272718</v>
      </c>
      <c r="R3350" s="662">
        <v>16</v>
      </c>
      <c r="S3350" s="678">
        <v>0.72727272727272729</v>
      </c>
      <c r="T3350" s="745">
        <v>1.5</v>
      </c>
      <c r="U3350" s="701">
        <v>0.75</v>
      </c>
    </row>
    <row r="3351" spans="1:21" ht="14.4" customHeight="1" x14ac:dyDescent="0.3">
      <c r="A3351" s="661">
        <v>32</v>
      </c>
      <c r="B3351" s="662" t="s">
        <v>592</v>
      </c>
      <c r="C3351" s="662" t="s">
        <v>5111</v>
      </c>
      <c r="D3351" s="743" t="s">
        <v>7938</v>
      </c>
      <c r="E3351" s="744" t="s">
        <v>5131</v>
      </c>
      <c r="F3351" s="662" t="s">
        <v>5106</v>
      </c>
      <c r="G3351" s="662" t="s">
        <v>5499</v>
      </c>
      <c r="H3351" s="662" t="s">
        <v>593</v>
      </c>
      <c r="I3351" s="662" t="s">
        <v>5500</v>
      </c>
      <c r="J3351" s="662" t="s">
        <v>5501</v>
      </c>
      <c r="K3351" s="662" t="s">
        <v>5502</v>
      </c>
      <c r="L3351" s="663">
        <v>0</v>
      </c>
      <c r="M3351" s="663">
        <v>0</v>
      </c>
      <c r="N3351" s="662">
        <v>51</v>
      </c>
      <c r="O3351" s="745">
        <v>6</v>
      </c>
      <c r="P3351" s="663">
        <v>0</v>
      </c>
      <c r="Q3351" s="678"/>
      <c r="R3351" s="662">
        <v>47</v>
      </c>
      <c r="S3351" s="678">
        <v>0.92156862745098034</v>
      </c>
      <c r="T3351" s="745">
        <v>5.5</v>
      </c>
      <c r="U3351" s="701">
        <v>0.91666666666666663</v>
      </c>
    </row>
    <row r="3352" spans="1:21" ht="14.4" customHeight="1" x14ac:dyDescent="0.3">
      <c r="A3352" s="661">
        <v>32</v>
      </c>
      <c r="B3352" s="662" t="s">
        <v>592</v>
      </c>
      <c r="C3352" s="662" t="s">
        <v>5111</v>
      </c>
      <c r="D3352" s="743" t="s">
        <v>7938</v>
      </c>
      <c r="E3352" s="744" t="s">
        <v>5131</v>
      </c>
      <c r="F3352" s="662" t="s">
        <v>5106</v>
      </c>
      <c r="G3352" s="662" t="s">
        <v>6313</v>
      </c>
      <c r="H3352" s="662" t="s">
        <v>593</v>
      </c>
      <c r="I3352" s="662" t="s">
        <v>1016</v>
      </c>
      <c r="J3352" s="662" t="s">
        <v>1017</v>
      </c>
      <c r="K3352" s="662" t="s">
        <v>6314</v>
      </c>
      <c r="L3352" s="663">
        <v>0</v>
      </c>
      <c r="M3352" s="663">
        <v>0</v>
      </c>
      <c r="N3352" s="662">
        <v>2</v>
      </c>
      <c r="O3352" s="745">
        <v>1</v>
      </c>
      <c r="P3352" s="663">
        <v>0</v>
      </c>
      <c r="Q3352" s="678"/>
      <c r="R3352" s="662">
        <v>2</v>
      </c>
      <c r="S3352" s="678">
        <v>1</v>
      </c>
      <c r="T3352" s="745">
        <v>1</v>
      </c>
      <c r="U3352" s="701">
        <v>1</v>
      </c>
    </row>
    <row r="3353" spans="1:21" ht="14.4" customHeight="1" x14ac:dyDescent="0.3">
      <c r="A3353" s="661">
        <v>32</v>
      </c>
      <c r="B3353" s="662" t="s">
        <v>592</v>
      </c>
      <c r="C3353" s="662" t="s">
        <v>5111</v>
      </c>
      <c r="D3353" s="743" t="s">
        <v>7938</v>
      </c>
      <c r="E3353" s="744" t="s">
        <v>5131</v>
      </c>
      <c r="F3353" s="662" t="s">
        <v>5106</v>
      </c>
      <c r="G3353" s="662" t="s">
        <v>5220</v>
      </c>
      <c r="H3353" s="662" t="s">
        <v>593</v>
      </c>
      <c r="I3353" s="662" t="s">
        <v>1005</v>
      </c>
      <c r="J3353" s="662" t="s">
        <v>1086</v>
      </c>
      <c r="K3353" s="662" t="s">
        <v>5221</v>
      </c>
      <c r="L3353" s="663">
        <v>123.3</v>
      </c>
      <c r="M3353" s="663">
        <v>1479.5999999999997</v>
      </c>
      <c r="N3353" s="662">
        <v>12</v>
      </c>
      <c r="O3353" s="745">
        <v>9</v>
      </c>
      <c r="P3353" s="663">
        <v>1232.9999999999998</v>
      </c>
      <c r="Q3353" s="678">
        <v>0.83333333333333337</v>
      </c>
      <c r="R3353" s="662">
        <v>10</v>
      </c>
      <c r="S3353" s="678">
        <v>0.83333333333333337</v>
      </c>
      <c r="T3353" s="745">
        <v>7.5</v>
      </c>
      <c r="U3353" s="701">
        <v>0.83333333333333337</v>
      </c>
    </row>
    <row r="3354" spans="1:21" ht="14.4" customHeight="1" x14ac:dyDescent="0.3">
      <c r="A3354" s="661">
        <v>32</v>
      </c>
      <c r="B3354" s="662" t="s">
        <v>592</v>
      </c>
      <c r="C3354" s="662" t="s">
        <v>5111</v>
      </c>
      <c r="D3354" s="743" t="s">
        <v>7938</v>
      </c>
      <c r="E3354" s="744" t="s">
        <v>5131</v>
      </c>
      <c r="F3354" s="662" t="s">
        <v>5106</v>
      </c>
      <c r="G3354" s="662" t="s">
        <v>5220</v>
      </c>
      <c r="H3354" s="662" t="s">
        <v>593</v>
      </c>
      <c r="I3354" s="662" t="s">
        <v>5222</v>
      </c>
      <c r="J3354" s="662" t="s">
        <v>1086</v>
      </c>
      <c r="K3354" s="662" t="s">
        <v>5223</v>
      </c>
      <c r="L3354" s="663">
        <v>0</v>
      </c>
      <c r="M3354" s="663">
        <v>0</v>
      </c>
      <c r="N3354" s="662">
        <v>4</v>
      </c>
      <c r="O3354" s="745">
        <v>2.5</v>
      </c>
      <c r="P3354" s="663">
        <v>0</v>
      </c>
      <c r="Q3354" s="678"/>
      <c r="R3354" s="662">
        <v>4</v>
      </c>
      <c r="S3354" s="678">
        <v>1</v>
      </c>
      <c r="T3354" s="745">
        <v>2.5</v>
      </c>
      <c r="U3354" s="701">
        <v>1</v>
      </c>
    </row>
    <row r="3355" spans="1:21" ht="14.4" customHeight="1" x14ac:dyDescent="0.3">
      <c r="A3355" s="661">
        <v>32</v>
      </c>
      <c r="B3355" s="662" t="s">
        <v>592</v>
      </c>
      <c r="C3355" s="662" t="s">
        <v>5111</v>
      </c>
      <c r="D3355" s="743" t="s">
        <v>7938</v>
      </c>
      <c r="E3355" s="744" t="s">
        <v>5131</v>
      </c>
      <c r="F3355" s="662" t="s">
        <v>5106</v>
      </c>
      <c r="G3355" s="662" t="s">
        <v>5220</v>
      </c>
      <c r="H3355" s="662" t="s">
        <v>593</v>
      </c>
      <c r="I3355" s="662" t="s">
        <v>7082</v>
      </c>
      <c r="J3355" s="662" t="s">
        <v>1086</v>
      </c>
      <c r="K3355" s="662" t="s">
        <v>7083</v>
      </c>
      <c r="L3355" s="663">
        <v>0</v>
      </c>
      <c r="M3355" s="663">
        <v>0</v>
      </c>
      <c r="N3355" s="662">
        <v>2</v>
      </c>
      <c r="O3355" s="745">
        <v>1</v>
      </c>
      <c r="P3355" s="663">
        <v>0</v>
      </c>
      <c r="Q3355" s="678"/>
      <c r="R3355" s="662">
        <v>2</v>
      </c>
      <c r="S3355" s="678">
        <v>1</v>
      </c>
      <c r="T3355" s="745">
        <v>1</v>
      </c>
      <c r="U3355" s="701">
        <v>1</v>
      </c>
    </row>
    <row r="3356" spans="1:21" ht="14.4" customHeight="1" x14ac:dyDescent="0.3">
      <c r="A3356" s="661">
        <v>32</v>
      </c>
      <c r="B3356" s="662" t="s">
        <v>592</v>
      </c>
      <c r="C3356" s="662" t="s">
        <v>5111</v>
      </c>
      <c r="D3356" s="743" t="s">
        <v>7938</v>
      </c>
      <c r="E3356" s="744" t="s">
        <v>5131</v>
      </c>
      <c r="F3356" s="662" t="s">
        <v>5106</v>
      </c>
      <c r="G3356" s="662" t="s">
        <v>5220</v>
      </c>
      <c r="H3356" s="662" t="s">
        <v>593</v>
      </c>
      <c r="I3356" s="662" t="s">
        <v>1085</v>
      </c>
      <c r="J3356" s="662" t="s">
        <v>1086</v>
      </c>
      <c r="K3356" s="662" t="s">
        <v>1087</v>
      </c>
      <c r="L3356" s="663">
        <v>369.91</v>
      </c>
      <c r="M3356" s="663">
        <v>739.82</v>
      </c>
      <c r="N3356" s="662">
        <v>2</v>
      </c>
      <c r="O3356" s="745">
        <v>1.5</v>
      </c>
      <c r="P3356" s="663">
        <v>739.82</v>
      </c>
      <c r="Q3356" s="678">
        <v>1</v>
      </c>
      <c r="R3356" s="662">
        <v>2</v>
      </c>
      <c r="S3356" s="678">
        <v>1</v>
      </c>
      <c r="T3356" s="745">
        <v>1.5</v>
      </c>
      <c r="U3356" s="701">
        <v>1</v>
      </c>
    </row>
    <row r="3357" spans="1:21" ht="14.4" customHeight="1" x14ac:dyDescent="0.3">
      <c r="A3357" s="661">
        <v>32</v>
      </c>
      <c r="B3357" s="662" t="s">
        <v>592</v>
      </c>
      <c r="C3357" s="662" t="s">
        <v>5111</v>
      </c>
      <c r="D3357" s="743" t="s">
        <v>7938</v>
      </c>
      <c r="E3357" s="744" t="s">
        <v>5131</v>
      </c>
      <c r="F3357" s="662" t="s">
        <v>5106</v>
      </c>
      <c r="G3357" s="662" t="s">
        <v>5680</v>
      </c>
      <c r="H3357" s="662" t="s">
        <v>2438</v>
      </c>
      <c r="I3357" s="662" t="s">
        <v>2667</v>
      </c>
      <c r="J3357" s="662" t="s">
        <v>2668</v>
      </c>
      <c r="K3357" s="662" t="s">
        <v>968</v>
      </c>
      <c r="L3357" s="663">
        <v>132</v>
      </c>
      <c r="M3357" s="663">
        <v>660</v>
      </c>
      <c r="N3357" s="662">
        <v>5</v>
      </c>
      <c r="O3357" s="745">
        <v>1.5</v>
      </c>
      <c r="P3357" s="663">
        <v>660</v>
      </c>
      <c r="Q3357" s="678">
        <v>1</v>
      </c>
      <c r="R3357" s="662">
        <v>5</v>
      </c>
      <c r="S3357" s="678">
        <v>1</v>
      </c>
      <c r="T3357" s="745">
        <v>1.5</v>
      </c>
      <c r="U3357" s="701">
        <v>1</v>
      </c>
    </row>
    <row r="3358" spans="1:21" ht="14.4" customHeight="1" x14ac:dyDescent="0.3">
      <c r="A3358" s="661">
        <v>32</v>
      </c>
      <c r="B3358" s="662" t="s">
        <v>592</v>
      </c>
      <c r="C3358" s="662" t="s">
        <v>5111</v>
      </c>
      <c r="D3358" s="743" t="s">
        <v>7938</v>
      </c>
      <c r="E3358" s="744" t="s">
        <v>5131</v>
      </c>
      <c r="F3358" s="662" t="s">
        <v>5106</v>
      </c>
      <c r="G3358" s="662" t="s">
        <v>7084</v>
      </c>
      <c r="H3358" s="662" t="s">
        <v>593</v>
      </c>
      <c r="I3358" s="662" t="s">
        <v>7085</v>
      </c>
      <c r="J3358" s="662" t="s">
        <v>7086</v>
      </c>
      <c r="K3358" s="662" t="s">
        <v>7087</v>
      </c>
      <c r="L3358" s="663">
        <v>0</v>
      </c>
      <c r="M3358" s="663">
        <v>0</v>
      </c>
      <c r="N3358" s="662">
        <v>1</v>
      </c>
      <c r="O3358" s="745">
        <v>0.5</v>
      </c>
      <c r="P3358" s="663">
        <v>0</v>
      </c>
      <c r="Q3358" s="678"/>
      <c r="R3358" s="662">
        <v>1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32</v>
      </c>
      <c r="B3359" s="662" t="s">
        <v>592</v>
      </c>
      <c r="C3359" s="662" t="s">
        <v>5111</v>
      </c>
      <c r="D3359" s="743" t="s">
        <v>7938</v>
      </c>
      <c r="E3359" s="744" t="s">
        <v>5131</v>
      </c>
      <c r="F3359" s="662" t="s">
        <v>5106</v>
      </c>
      <c r="G3359" s="662" t="s">
        <v>5818</v>
      </c>
      <c r="H3359" s="662" t="s">
        <v>593</v>
      </c>
      <c r="I3359" s="662" t="s">
        <v>7088</v>
      </c>
      <c r="J3359" s="662" t="s">
        <v>7089</v>
      </c>
      <c r="K3359" s="662" t="s">
        <v>7090</v>
      </c>
      <c r="L3359" s="663">
        <v>416.52</v>
      </c>
      <c r="M3359" s="663">
        <v>1249.56</v>
      </c>
      <c r="N3359" s="662">
        <v>3</v>
      </c>
      <c r="O3359" s="745">
        <v>2</v>
      </c>
      <c r="P3359" s="663">
        <v>1249.56</v>
      </c>
      <c r="Q3359" s="678">
        <v>1</v>
      </c>
      <c r="R3359" s="662">
        <v>3</v>
      </c>
      <c r="S3359" s="678">
        <v>1</v>
      </c>
      <c r="T3359" s="745">
        <v>2</v>
      </c>
      <c r="U3359" s="701">
        <v>1</v>
      </c>
    </row>
    <row r="3360" spans="1:21" ht="14.4" customHeight="1" x14ac:dyDescent="0.3">
      <c r="A3360" s="661">
        <v>32</v>
      </c>
      <c r="B3360" s="662" t="s">
        <v>592</v>
      </c>
      <c r="C3360" s="662" t="s">
        <v>5111</v>
      </c>
      <c r="D3360" s="743" t="s">
        <v>7938</v>
      </c>
      <c r="E3360" s="744" t="s">
        <v>5131</v>
      </c>
      <c r="F3360" s="662" t="s">
        <v>5106</v>
      </c>
      <c r="G3360" s="662" t="s">
        <v>7091</v>
      </c>
      <c r="H3360" s="662" t="s">
        <v>593</v>
      </c>
      <c r="I3360" s="662" t="s">
        <v>4299</v>
      </c>
      <c r="J3360" s="662" t="s">
        <v>4300</v>
      </c>
      <c r="K3360" s="662" t="s">
        <v>7092</v>
      </c>
      <c r="L3360" s="663">
        <v>46.99</v>
      </c>
      <c r="M3360" s="663">
        <v>46.99</v>
      </c>
      <c r="N3360" s="662">
        <v>1</v>
      </c>
      <c r="O3360" s="745">
        <v>0.5</v>
      </c>
      <c r="P3360" s="663">
        <v>46.99</v>
      </c>
      <c r="Q3360" s="678">
        <v>1</v>
      </c>
      <c r="R3360" s="662">
        <v>1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32</v>
      </c>
      <c r="B3361" s="662" t="s">
        <v>592</v>
      </c>
      <c r="C3361" s="662" t="s">
        <v>5111</v>
      </c>
      <c r="D3361" s="743" t="s">
        <v>7938</v>
      </c>
      <c r="E3361" s="744" t="s">
        <v>5131</v>
      </c>
      <c r="F3361" s="662" t="s">
        <v>5106</v>
      </c>
      <c r="G3361" s="662" t="s">
        <v>5160</v>
      </c>
      <c r="H3361" s="662" t="s">
        <v>593</v>
      </c>
      <c r="I3361" s="662" t="s">
        <v>3159</v>
      </c>
      <c r="J3361" s="662" t="s">
        <v>3160</v>
      </c>
      <c r="K3361" s="662" t="s">
        <v>4933</v>
      </c>
      <c r="L3361" s="663">
        <v>2991.23</v>
      </c>
      <c r="M3361" s="663">
        <v>53842.140000000007</v>
      </c>
      <c r="N3361" s="662">
        <v>18</v>
      </c>
      <c r="O3361" s="745">
        <v>8</v>
      </c>
      <c r="P3361" s="663">
        <v>44868.450000000004</v>
      </c>
      <c r="Q3361" s="678">
        <v>0.83333333333333326</v>
      </c>
      <c r="R3361" s="662">
        <v>15</v>
      </c>
      <c r="S3361" s="678">
        <v>0.83333333333333337</v>
      </c>
      <c r="T3361" s="745">
        <v>6.5</v>
      </c>
      <c r="U3361" s="701">
        <v>0.8125</v>
      </c>
    </row>
    <row r="3362" spans="1:21" ht="14.4" customHeight="1" x14ac:dyDescent="0.3">
      <c r="A3362" s="661">
        <v>32</v>
      </c>
      <c r="B3362" s="662" t="s">
        <v>592</v>
      </c>
      <c r="C3362" s="662" t="s">
        <v>5111</v>
      </c>
      <c r="D3362" s="743" t="s">
        <v>7938</v>
      </c>
      <c r="E3362" s="744" t="s">
        <v>5131</v>
      </c>
      <c r="F3362" s="662" t="s">
        <v>5106</v>
      </c>
      <c r="G3362" s="662" t="s">
        <v>5160</v>
      </c>
      <c r="H3362" s="662" t="s">
        <v>593</v>
      </c>
      <c r="I3362" s="662" t="s">
        <v>5161</v>
      </c>
      <c r="J3362" s="662" t="s">
        <v>3160</v>
      </c>
      <c r="K3362" s="662" t="s">
        <v>5162</v>
      </c>
      <c r="L3362" s="663">
        <v>748.21</v>
      </c>
      <c r="M3362" s="663">
        <v>6733.89</v>
      </c>
      <c r="N3362" s="662">
        <v>9</v>
      </c>
      <c r="O3362" s="745">
        <v>5</v>
      </c>
      <c r="P3362" s="663">
        <v>5985.68</v>
      </c>
      <c r="Q3362" s="678">
        <v>0.88888888888888884</v>
      </c>
      <c r="R3362" s="662">
        <v>8</v>
      </c>
      <c r="S3362" s="678">
        <v>0.88888888888888884</v>
      </c>
      <c r="T3362" s="745">
        <v>4.5</v>
      </c>
      <c r="U3362" s="701">
        <v>0.9</v>
      </c>
    </row>
    <row r="3363" spans="1:21" ht="14.4" customHeight="1" x14ac:dyDescent="0.3">
      <c r="A3363" s="661">
        <v>32</v>
      </c>
      <c r="B3363" s="662" t="s">
        <v>592</v>
      </c>
      <c r="C3363" s="662" t="s">
        <v>5111</v>
      </c>
      <c r="D3363" s="743" t="s">
        <v>7938</v>
      </c>
      <c r="E3363" s="744" t="s">
        <v>5131</v>
      </c>
      <c r="F3363" s="662" t="s">
        <v>5106</v>
      </c>
      <c r="G3363" s="662" t="s">
        <v>7093</v>
      </c>
      <c r="H3363" s="662" t="s">
        <v>593</v>
      </c>
      <c r="I3363" s="662" t="s">
        <v>7094</v>
      </c>
      <c r="J3363" s="662" t="s">
        <v>4066</v>
      </c>
      <c r="K3363" s="662" t="s">
        <v>4067</v>
      </c>
      <c r="L3363" s="663">
        <v>37.68</v>
      </c>
      <c r="M3363" s="663">
        <v>37.68</v>
      </c>
      <c r="N3363" s="662">
        <v>1</v>
      </c>
      <c r="O3363" s="745">
        <v>0.5</v>
      </c>
      <c r="P3363" s="663">
        <v>37.68</v>
      </c>
      <c r="Q3363" s="678">
        <v>1</v>
      </c>
      <c r="R3363" s="662">
        <v>1</v>
      </c>
      <c r="S3363" s="678">
        <v>1</v>
      </c>
      <c r="T3363" s="745">
        <v>0.5</v>
      </c>
      <c r="U3363" s="701">
        <v>1</v>
      </c>
    </row>
    <row r="3364" spans="1:21" ht="14.4" customHeight="1" x14ac:dyDescent="0.3">
      <c r="A3364" s="661">
        <v>32</v>
      </c>
      <c r="B3364" s="662" t="s">
        <v>592</v>
      </c>
      <c r="C3364" s="662" t="s">
        <v>5111</v>
      </c>
      <c r="D3364" s="743" t="s">
        <v>7938</v>
      </c>
      <c r="E3364" s="744" t="s">
        <v>5131</v>
      </c>
      <c r="F3364" s="662" t="s">
        <v>5106</v>
      </c>
      <c r="G3364" s="662" t="s">
        <v>7095</v>
      </c>
      <c r="H3364" s="662" t="s">
        <v>2438</v>
      </c>
      <c r="I3364" s="662" t="s">
        <v>7096</v>
      </c>
      <c r="J3364" s="662" t="s">
        <v>7097</v>
      </c>
      <c r="K3364" s="662" t="s">
        <v>7098</v>
      </c>
      <c r="L3364" s="663">
        <v>318.77</v>
      </c>
      <c r="M3364" s="663">
        <v>318.77</v>
      </c>
      <c r="N3364" s="662">
        <v>1</v>
      </c>
      <c r="O3364" s="745">
        <v>0.5</v>
      </c>
      <c r="P3364" s="663">
        <v>318.77</v>
      </c>
      <c r="Q3364" s="678">
        <v>1</v>
      </c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32</v>
      </c>
      <c r="B3365" s="662" t="s">
        <v>592</v>
      </c>
      <c r="C3365" s="662" t="s">
        <v>5111</v>
      </c>
      <c r="D3365" s="743" t="s">
        <v>7938</v>
      </c>
      <c r="E3365" s="744" t="s">
        <v>5131</v>
      </c>
      <c r="F3365" s="662" t="s">
        <v>5106</v>
      </c>
      <c r="G3365" s="662" t="s">
        <v>7099</v>
      </c>
      <c r="H3365" s="662" t="s">
        <v>593</v>
      </c>
      <c r="I3365" s="662" t="s">
        <v>1838</v>
      </c>
      <c r="J3365" s="662" t="s">
        <v>7100</v>
      </c>
      <c r="K3365" s="662" t="s">
        <v>7101</v>
      </c>
      <c r="L3365" s="663">
        <v>120.89</v>
      </c>
      <c r="M3365" s="663">
        <v>120.89</v>
      </c>
      <c r="N3365" s="662">
        <v>1</v>
      </c>
      <c r="O3365" s="745">
        <v>0.5</v>
      </c>
      <c r="P3365" s="663">
        <v>120.89</v>
      </c>
      <c r="Q3365" s="678">
        <v>1</v>
      </c>
      <c r="R3365" s="662">
        <v>1</v>
      </c>
      <c r="S3365" s="678">
        <v>1</v>
      </c>
      <c r="T3365" s="745">
        <v>0.5</v>
      </c>
      <c r="U3365" s="701">
        <v>1</v>
      </c>
    </row>
    <row r="3366" spans="1:21" ht="14.4" customHeight="1" x14ac:dyDescent="0.3">
      <c r="A3366" s="661">
        <v>32</v>
      </c>
      <c r="B3366" s="662" t="s">
        <v>592</v>
      </c>
      <c r="C3366" s="662" t="s">
        <v>5111</v>
      </c>
      <c r="D3366" s="743" t="s">
        <v>7938</v>
      </c>
      <c r="E3366" s="744" t="s">
        <v>5131</v>
      </c>
      <c r="F3366" s="662" t="s">
        <v>5106</v>
      </c>
      <c r="G3366" s="662" t="s">
        <v>5420</v>
      </c>
      <c r="H3366" s="662" t="s">
        <v>593</v>
      </c>
      <c r="I3366" s="662" t="s">
        <v>6901</v>
      </c>
      <c r="J3366" s="662" t="s">
        <v>6902</v>
      </c>
      <c r="K3366" s="662" t="s">
        <v>6811</v>
      </c>
      <c r="L3366" s="663">
        <v>45.05</v>
      </c>
      <c r="M3366" s="663">
        <v>360.4</v>
      </c>
      <c r="N3366" s="662">
        <v>8</v>
      </c>
      <c r="O3366" s="745">
        <v>1.5</v>
      </c>
      <c r="P3366" s="663">
        <v>360.4</v>
      </c>
      <c r="Q3366" s="678">
        <v>1</v>
      </c>
      <c r="R3366" s="662">
        <v>8</v>
      </c>
      <c r="S3366" s="678">
        <v>1</v>
      </c>
      <c r="T3366" s="745">
        <v>1.5</v>
      </c>
      <c r="U3366" s="701">
        <v>1</v>
      </c>
    </row>
    <row r="3367" spans="1:21" ht="14.4" customHeight="1" x14ac:dyDescent="0.3">
      <c r="A3367" s="661">
        <v>32</v>
      </c>
      <c r="B3367" s="662" t="s">
        <v>592</v>
      </c>
      <c r="C3367" s="662" t="s">
        <v>5111</v>
      </c>
      <c r="D3367" s="743" t="s">
        <v>7938</v>
      </c>
      <c r="E3367" s="744" t="s">
        <v>5131</v>
      </c>
      <c r="F3367" s="662" t="s">
        <v>5106</v>
      </c>
      <c r="G3367" s="662" t="s">
        <v>5420</v>
      </c>
      <c r="H3367" s="662" t="s">
        <v>593</v>
      </c>
      <c r="I3367" s="662" t="s">
        <v>6903</v>
      </c>
      <c r="J3367" s="662" t="s">
        <v>6902</v>
      </c>
      <c r="K3367" s="662" t="s">
        <v>6811</v>
      </c>
      <c r="L3367" s="663">
        <v>45.05</v>
      </c>
      <c r="M3367" s="663">
        <v>135.14999999999998</v>
      </c>
      <c r="N3367" s="662">
        <v>3</v>
      </c>
      <c r="O3367" s="745">
        <v>1</v>
      </c>
      <c r="P3367" s="663">
        <v>135.14999999999998</v>
      </c>
      <c r="Q3367" s="678">
        <v>1</v>
      </c>
      <c r="R3367" s="662">
        <v>3</v>
      </c>
      <c r="S3367" s="678">
        <v>1</v>
      </c>
      <c r="T3367" s="745">
        <v>1</v>
      </c>
      <c r="U3367" s="701">
        <v>1</v>
      </c>
    </row>
    <row r="3368" spans="1:21" ht="14.4" customHeight="1" x14ac:dyDescent="0.3">
      <c r="A3368" s="661">
        <v>32</v>
      </c>
      <c r="B3368" s="662" t="s">
        <v>592</v>
      </c>
      <c r="C3368" s="662" t="s">
        <v>5111</v>
      </c>
      <c r="D3368" s="743" t="s">
        <v>7938</v>
      </c>
      <c r="E3368" s="744" t="s">
        <v>5131</v>
      </c>
      <c r="F3368" s="662" t="s">
        <v>5106</v>
      </c>
      <c r="G3368" s="662" t="s">
        <v>5231</v>
      </c>
      <c r="H3368" s="662" t="s">
        <v>593</v>
      </c>
      <c r="I3368" s="662" t="s">
        <v>7102</v>
      </c>
      <c r="J3368" s="662" t="s">
        <v>7103</v>
      </c>
      <c r="K3368" s="662" t="s">
        <v>6605</v>
      </c>
      <c r="L3368" s="663">
        <v>0</v>
      </c>
      <c r="M3368" s="663">
        <v>0</v>
      </c>
      <c r="N3368" s="662">
        <v>1</v>
      </c>
      <c r="O3368" s="745">
        <v>1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32</v>
      </c>
      <c r="B3369" s="662" t="s">
        <v>592</v>
      </c>
      <c r="C3369" s="662" t="s">
        <v>5111</v>
      </c>
      <c r="D3369" s="743" t="s">
        <v>7938</v>
      </c>
      <c r="E3369" s="744" t="s">
        <v>5131</v>
      </c>
      <c r="F3369" s="662" t="s">
        <v>5106</v>
      </c>
      <c r="G3369" s="662" t="s">
        <v>5231</v>
      </c>
      <c r="H3369" s="662" t="s">
        <v>593</v>
      </c>
      <c r="I3369" s="662" t="s">
        <v>5821</v>
      </c>
      <c r="J3369" s="662" t="s">
        <v>5233</v>
      </c>
      <c r="K3369" s="662" t="s">
        <v>5822</v>
      </c>
      <c r="L3369" s="663">
        <v>196.56</v>
      </c>
      <c r="M3369" s="663">
        <v>1375.92</v>
      </c>
      <c r="N3369" s="662">
        <v>7</v>
      </c>
      <c r="O3369" s="745">
        <v>4</v>
      </c>
      <c r="P3369" s="663">
        <v>1179.3600000000001</v>
      </c>
      <c r="Q3369" s="678">
        <v>0.85714285714285721</v>
      </c>
      <c r="R3369" s="662">
        <v>6</v>
      </c>
      <c r="S3369" s="678">
        <v>0.8571428571428571</v>
      </c>
      <c r="T3369" s="745">
        <v>3.5</v>
      </c>
      <c r="U3369" s="701">
        <v>0.875</v>
      </c>
    </row>
    <row r="3370" spans="1:21" ht="14.4" customHeight="1" x14ac:dyDescent="0.3">
      <c r="A3370" s="661">
        <v>32</v>
      </c>
      <c r="B3370" s="662" t="s">
        <v>592</v>
      </c>
      <c r="C3370" s="662" t="s">
        <v>5111</v>
      </c>
      <c r="D3370" s="743" t="s">
        <v>7938</v>
      </c>
      <c r="E3370" s="744" t="s">
        <v>5131</v>
      </c>
      <c r="F3370" s="662" t="s">
        <v>5106</v>
      </c>
      <c r="G3370" s="662" t="s">
        <v>5231</v>
      </c>
      <c r="H3370" s="662" t="s">
        <v>593</v>
      </c>
      <c r="I3370" s="662" t="s">
        <v>6603</v>
      </c>
      <c r="J3370" s="662" t="s">
        <v>6604</v>
      </c>
      <c r="K3370" s="662" t="s">
        <v>6605</v>
      </c>
      <c r="L3370" s="663">
        <v>393.13</v>
      </c>
      <c r="M3370" s="663">
        <v>393.13</v>
      </c>
      <c r="N3370" s="662">
        <v>1</v>
      </c>
      <c r="O3370" s="745">
        <v>0.5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32</v>
      </c>
      <c r="B3371" s="662" t="s">
        <v>592</v>
      </c>
      <c r="C3371" s="662" t="s">
        <v>5111</v>
      </c>
      <c r="D3371" s="743" t="s">
        <v>7938</v>
      </c>
      <c r="E3371" s="744" t="s">
        <v>5131</v>
      </c>
      <c r="F3371" s="662" t="s">
        <v>5106</v>
      </c>
      <c r="G3371" s="662" t="s">
        <v>5231</v>
      </c>
      <c r="H3371" s="662" t="s">
        <v>593</v>
      </c>
      <c r="I3371" s="662" t="s">
        <v>5235</v>
      </c>
      <c r="J3371" s="662" t="s">
        <v>5236</v>
      </c>
      <c r="K3371" s="662" t="s">
        <v>5237</v>
      </c>
      <c r="L3371" s="663">
        <v>0</v>
      </c>
      <c r="M3371" s="663">
        <v>0</v>
      </c>
      <c r="N3371" s="662">
        <v>3</v>
      </c>
      <c r="O3371" s="745">
        <v>2</v>
      </c>
      <c r="P3371" s="663">
        <v>0</v>
      </c>
      <c r="Q3371" s="678"/>
      <c r="R3371" s="662">
        <v>2</v>
      </c>
      <c r="S3371" s="678">
        <v>0.66666666666666663</v>
      </c>
      <c r="T3371" s="745">
        <v>1</v>
      </c>
      <c r="U3371" s="701">
        <v>0.5</v>
      </c>
    </row>
    <row r="3372" spans="1:21" ht="14.4" customHeight="1" x14ac:dyDescent="0.3">
      <c r="A3372" s="661">
        <v>32</v>
      </c>
      <c r="B3372" s="662" t="s">
        <v>592</v>
      </c>
      <c r="C3372" s="662" t="s">
        <v>5111</v>
      </c>
      <c r="D3372" s="743" t="s">
        <v>7938</v>
      </c>
      <c r="E3372" s="744" t="s">
        <v>5131</v>
      </c>
      <c r="F3372" s="662" t="s">
        <v>5106</v>
      </c>
      <c r="G3372" s="662" t="s">
        <v>5231</v>
      </c>
      <c r="H3372" s="662" t="s">
        <v>593</v>
      </c>
      <c r="I3372" s="662" t="s">
        <v>1074</v>
      </c>
      <c r="J3372" s="662" t="s">
        <v>5236</v>
      </c>
      <c r="K3372" s="662" t="s">
        <v>5238</v>
      </c>
      <c r="L3372" s="663">
        <v>63.7</v>
      </c>
      <c r="M3372" s="663">
        <v>1337.7</v>
      </c>
      <c r="N3372" s="662">
        <v>21</v>
      </c>
      <c r="O3372" s="745">
        <v>9.5</v>
      </c>
      <c r="P3372" s="663">
        <v>1019.2</v>
      </c>
      <c r="Q3372" s="678">
        <v>0.76190476190476186</v>
      </c>
      <c r="R3372" s="662">
        <v>16</v>
      </c>
      <c r="S3372" s="678">
        <v>0.76190476190476186</v>
      </c>
      <c r="T3372" s="745">
        <v>7</v>
      </c>
      <c r="U3372" s="701">
        <v>0.73684210526315785</v>
      </c>
    </row>
    <row r="3373" spans="1:21" ht="14.4" customHeight="1" x14ac:dyDescent="0.3">
      <c r="A3373" s="661">
        <v>32</v>
      </c>
      <c r="B3373" s="662" t="s">
        <v>592</v>
      </c>
      <c r="C3373" s="662" t="s">
        <v>5111</v>
      </c>
      <c r="D3373" s="743" t="s">
        <v>7938</v>
      </c>
      <c r="E3373" s="744" t="s">
        <v>5131</v>
      </c>
      <c r="F3373" s="662" t="s">
        <v>5106</v>
      </c>
      <c r="G3373" s="662" t="s">
        <v>7104</v>
      </c>
      <c r="H3373" s="662" t="s">
        <v>593</v>
      </c>
      <c r="I3373" s="662" t="s">
        <v>3026</v>
      </c>
      <c r="J3373" s="662" t="s">
        <v>3027</v>
      </c>
      <c r="K3373" s="662" t="s">
        <v>7105</v>
      </c>
      <c r="L3373" s="663">
        <v>0</v>
      </c>
      <c r="M3373" s="663">
        <v>0</v>
      </c>
      <c r="N3373" s="662">
        <v>1</v>
      </c>
      <c r="O3373" s="745">
        <v>0.5</v>
      </c>
      <c r="P3373" s="663">
        <v>0</v>
      </c>
      <c r="Q3373" s="678"/>
      <c r="R3373" s="662">
        <v>1</v>
      </c>
      <c r="S3373" s="678">
        <v>1</v>
      </c>
      <c r="T3373" s="745">
        <v>0.5</v>
      </c>
      <c r="U3373" s="701">
        <v>1</v>
      </c>
    </row>
    <row r="3374" spans="1:21" ht="14.4" customHeight="1" x14ac:dyDescent="0.3">
      <c r="A3374" s="661">
        <v>32</v>
      </c>
      <c r="B3374" s="662" t="s">
        <v>592</v>
      </c>
      <c r="C3374" s="662" t="s">
        <v>5111</v>
      </c>
      <c r="D3374" s="743" t="s">
        <v>7938</v>
      </c>
      <c r="E3374" s="744" t="s">
        <v>5131</v>
      </c>
      <c r="F3374" s="662" t="s">
        <v>5106</v>
      </c>
      <c r="G3374" s="662" t="s">
        <v>5532</v>
      </c>
      <c r="H3374" s="662" t="s">
        <v>2438</v>
      </c>
      <c r="I3374" s="662" t="s">
        <v>4147</v>
      </c>
      <c r="J3374" s="662" t="s">
        <v>4148</v>
      </c>
      <c r="K3374" s="662" t="s">
        <v>4149</v>
      </c>
      <c r="L3374" s="663">
        <v>848.49</v>
      </c>
      <c r="M3374" s="663">
        <v>1696.98</v>
      </c>
      <c r="N3374" s="662">
        <v>2</v>
      </c>
      <c r="O3374" s="745">
        <v>0.5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32</v>
      </c>
      <c r="B3375" s="662" t="s">
        <v>592</v>
      </c>
      <c r="C3375" s="662" t="s">
        <v>5111</v>
      </c>
      <c r="D3375" s="743" t="s">
        <v>7938</v>
      </c>
      <c r="E3375" s="744" t="s">
        <v>5131</v>
      </c>
      <c r="F3375" s="662" t="s">
        <v>5106</v>
      </c>
      <c r="G3375" s="662" t="s">
        <v>5532</v>
      </c>
      <c r="H3375" s="662" t="s">
        <v>2438</v>
      </c>
      <c r="I3375" s="662" t="s">
        <v>4205</v>
      </c>
      <c r="J3375" s="662" t="s">
        <v>4206</v>
      </c>
      <c r="K3375" s="662" t="s">
        <v>3485</v>
      </c>
      <c r="L3375" s="663">
        <v>478.07</v>
      </c>
      <c r="M3375" s="663">
        <v>1434.21</v>
      </c>
      <c r="N3375" s="662">
        <v>3</v>
      </c>
      <c r="O3375" s="745">
        <v>0.5</v>
      </c>
      <c r="P3375" s="663">
        <v>1434.21</v>
      </c>
      <c r="Q3375" s="678">
        <v>1</v>
      </c>
      <c r="R3375" s="662">
        <v>3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32</v>
      </c>
      <c r="B3376" s="662" t="s">
        <v>592</v>
      </c>
      <c r="C3376" s="662" t="s">
        <v>5111</v>
      </c>
      <c r="D3376" s="743" t="s">
        <v>7938</v>
      </c>
      <c r="E3376" s="744" t="s">
        <v>5131</v>
      </c>
      <c r="F3376" s="662" t="s">
        <v>5106</v>
      </c>
      <c r="G3376" s="662" t="s">
        <v>7106</v>
      </c>
      <c r="H3376" s="662" t="s">
        <v>593</v>
      </c>
      <c r="I3376" s="662" t="s">
        <v>7107</v>
      </c>
      <c r="J3376" s="662" t="s">
        <v>7108</v>
      </c>
      <c r="K3376" s="662" t="s">
        <v>7109</v>
      </c>
      <c r="L3376" s="663">
        <v>48.74</v>
      </c>
      <c r="M3376" s="663">
        <v>97.48</v>
      </c>
      <c r="N3376" s="662">
        <v>2</v>
      </c>
      <c r="O3376" s="745">
        <v>0.5</v>
      </c>
      <c r="P3376" s="663">
        <v>97.48</v>
      </c>
      <c r="Q3376" s="678">
        <v>1</v>
      </c>
      <c r="R3376" s="662">
        <v>2</v>
      </c>
      <c r="S3376" s="678">
        <v>1</v>
      </c>
      <c r="T3376" s="745">
        <v>0.5</v>
      </c>
      <c r="U3376" s="701">
        <v>1</v>
      </c>
    </row>
    <row r="3377" spans="1:21" ht="14.4" customHeight="1" x14ac:dyDescent="0.3">
      <c r="A3377" s="661">
        <v>32</v>
      </c>
      <c r="B3377" s="662" t="s">
        <v>592</v>
      </c>
      <c r="C3377" s="662" t="s">
        <v>5111</v>
      </c>
      <c r="D3377" s="743" t="s">
        <v>7938</v>
      </c>
      <c r="E3377" s="744" t="s">
        <v>5131</v>
      </c>
      <c r="F3377" s="662" t="s">
        <v>5106</v>
      </c>
      <c r="G3377" s="662" t="s">
        <v>5239</v>
      </c>
      <c r="H3377" s="662" t="s">
        <v>593</v>
      </c>
      <c r="I3377" s="662" t="s">
        <v>963</v>
      </c>
      <c r="J3377" s="662" t="s">
        <v>964</v>
      </c>
      <c r="K3377" s="662" t="s">
        <v>5240</v>
      </c>
      <c r="L3377" s="663">
        <v>156.77000000000001</v>
      </c>
      <c r="M3377" s="663">
        <v>6584.3400000000011</v>
      </c>
      <c r="N3377" s="662">
        <v>42</v>
      </c>
      <c r="O3377" s="745">
        <v>9.5</v>
      </c>
      <c r="P3377" s="663">
        <v>5643.7200000000012</v>
      </c>
      <c r="Q3377" s="678">
        <v>0.85714285714285721</v>
      </c>
      <c r="R3377" s="662">
        <v>36</v>
      </c>
      <c r="S3377" s="678">
        <v>0.8571428571428571</v>
      </c>
      <c r="T3377" s="745">
        <v>8</v>
      </c>
      <c r="U3377" s="701">
        <v>0.84210526315789469</v>
      </c>
    </row>
    <row r="3378" spans="1:21" ht="14.4" customHeight="1" x14ac:dyDescent="0.3">
      <c r="A3378" s="661">
        <v>32</v>
      </c>
      <c r="B3378" s="662" t="s">
        <v>592</v>
      </c>
      <c r="C3378" s="662" t="s">
        <v>5111</v>
      </c>
      <c r="D3378" s="743" t="s">
        <v>7938</v>
      </c>
      <c r="E3378" s="744" t="s">
        <v>5131</v>
      </c>
      <c r="F3378" s="662" t="s">
        <v>5106</v>
      </c>
      <c r="G3378" s="662" t="s">
        <v>5239</v>
      </c>
      <c r="H3378" s="662" t="s">
        <v>593</v>
      </c>
      <c r="I3378" s="662" t="s">
        <v>963</v>
      </c>
      <c r="J3378" s="662" t="s">
        <v>964</v>
      </c>
      <c r="K3378" s="662" t="s">
        <v>5240</v>
      </c>
      <c r="L3378" s="663">
        <v>107.27</v>
      </c>
      <c r="M3378" s="663">
        <v>3432.64</v>
      </c>
      <c r="N3378" s="662">
        <v>32</v>
      </c>
      <c r="O3378" s="745">
        <v>8</v>
      </c>
      <c r="P3378" s="663">
        <v>3218.1</v>
      </c>
      <c r="Q3378" s="678">
        <v>0.9375</v>
      </c>
      <c r="R3378" s="662">
        <v>30</v>
      </c>
      <c r="S3378" s="678">
        <v>0.9375</v>
      </c>
      <c r="T3378" s="745">
        <v>7</v>
      </c>
      <c r="U3378" s="701">
        <v>0.875</v>
      </c>
    </row>
    <row r="3379" spans="1:21" ht="14.4" customHeight="1" x14ac:dyDescent="0.3">
      <c r="A3379" s="661">
        <v>32</v>
      </c>
      <c r="B3379" s="662" t="s">
        <v>592</v>
      </c>
      <c r="C3379" s="662" t="s">
        <v>5111</v>
      </c>
      <c r="D3379" s="743" t="s">
        <v>7938</v>
      </c>
      <c r="E3379" s="744" t="s">
        <v>5131</v>
      </c>
      <c r="F3379" s="662" t="s">
        <v>5106</v>
      </c>
      <c r="G3379" s="662" t="s">
        <v>5239</v>
      </c>
      <c r="H3379" s="662" t="s">
        <v>593</v>
      </c>
      <c r="I3379" s="662" t="s">
        <v>5829</v>
      </c>
      <c r="J3379" s="662" t="s">
        <v>964</v>
      </c>
      <c r="K3379" s="662" t="s">
        <v>5240</v>
      </c>
      <c r="L3379" s="663">
        <v>107.27</v>
      </c>
      <c r="M3379" s="663">
        <v>214.54</v>
      </c>
      <c r="N3379" s="662">
        <v>2</v>
      </c>
      <c r="O3379" s="745">
        <v>0.5</v>
      </c>
      <c r="P3379" s="663">
        <v>214.54</v>
      </c>
      <c r="Q3379" s="678">
        <v>1</v>
      </c>
      <c r="R3379" s="662">
        <v>2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32</v>
      </c>
      <c r="B3380" s="662" t="s">
        <v>592</v>
      </c>
      <c r="C3380" s="662" t="s">
        <v>5111</v>
      </c>
      <c r="D3380" s="743" t="s">
        <v>7938</v>
      </c>
      <c r="E3380" s="744" t="s">
        <v>5131</v>
      </c>
      <c r="F3380" s="662" t="s">
        <v>5106</v>
      </c>
      <c r="G3380" s="662" t="s">
        <v>6110</v>
      </c>
      <c r="H3380" s="662" t="s">
        <v>593</v>
      </c>
      <c r="I3380" s="662" t="s">
        <v>7110</v>
      </c>
      <c r="J3380" s="662" t="s">
        <v>3524</v>
      </c>
      <c r="K3380" s="662" t="s">
        <v>1179</v>
      </c>
      <c r="L3380" s="663">
        <v>0</v>
      </c>
      <c r="M3380" s="663">
        <v>0</v>
      </c>
      <c r="N3380" s="662">
        <v>1</v>
      </c>
      <c r="O3380" s="745">
        <v>0.5</v>
      </c>
      <c r="P3380" s="663">
        <v>0</v>
      </c>
      <c r="Q3380" s="678"/>
      <c r="R3380" s="662">
        <v>1</v>
      </c>
      <c r="S3380" s="678">
        <v>1</v>
      </c>
      <c r="T3380" s="745">
        <v>0.5</v>
      </c>
      <c r="U3380" s="701">
        <v>1</v>
      </c>
    </row>
    <row r="3381" spans="1:21" ht="14.4" customHeight="1" x14ac:dyDescent="0.3">
      <c r="A3381" s="661">
        <v>32</v>
      </c>
      <c r="B3381" s="662" t="s">
        <v>592</v>
      </c>
      <c r="C3381" s="662" t="s">
        <v>5111</v>
      </c>
      <c r="D3381" s="743" t="s">
        <v>7938</v>
      </c>
      <c r="E3381" s="744" t="s">
        <v>5131</v>
      </c>
      <c r="F3381" s="662" t="s">
        <v>5106</v>
      </c>
      <c r="G3381" s="662" t="s">
        <v>5348</v>
      </c>
      <c r="H3381" s="662" t="s">
        <v>593</v>
      </c>
      <c r="I3381" s="662" t="s">
        <v>5349</v>
      </c>
      <c r="J3381" s="662" t="s">
        <v>5350</v>
      </c>
      <c r="K3381" s="662" t="s">
        <v>5351</v>
      </c>
      <c r="L3381" s="663">
        <v>0</v>
      </c>
      <c r="M3381" s="663">
        <v>0</v>
      </c>
      <c r="N3381" s="662">
        <v>1</v>
      </c>
      <c r="O3381" s="745">
        <v>0.5</v>
      </c>
      <c r="P3381" s="663">
        <v>0</v>
      </c>
      <c r="Q3381" s="678"/>
      <c r="R3381" s="662">
        <v>1</v>
      </c>
      <c r="S3381" s="678">
        <v>1</v>
      </c>
      <c r="T3381" s="745">
        <v>0.5</v>
      </c>
      <c r="U3381" s="701">
        <v>1</v>
      </c>
    </row>
    <row r="3382" spans="1:21" ht="14.4" customHeight="1" x14ac:dyDescent="0.3">
      <c r="A3382" s="661">
        <v>32</v>
      </c>
      <c r="B3382" s="662" t="s">
        <v>592</v>
      </c>
      <c r="C3382" s="662" t="s">
        <v>5111</v>
      </c>
      <c r="D3382" s="743" t="s">
        <v>7938</v>
      </c>
      <c r="E3382" s="744" t="s">
        <v>5131</v>
      </c>
      <c r="F3382" s="662" t="s">
        <v>5106</v>
      </c>
      <c r="G3382" s="662" t="s">
        <v>5166</v>
      </c>
      <c r="H3382" s="662" t="s">
        <v>593</v>
      </c>
      <c r="I3382" s="662" t="s">
        <v>1138</v>
      </c>
      <c r="J3382" s="662" t="s">
        <v>1139</v>
      </c>
      <c r="K3382" s="662" t="s">
        <v>1140</v>
      </c>
      <c r="L3382" s="663">
        <v>33</v>
      </c>
      <c r="M3382" s="663">
        <v>429</v>
      </c>
      <c r="N3382" s="662">
        <v>13</v>
      </c>
      <c r="O3382" s="745">
        <v>4</v>
      </c>
      <c r="P3382" s="663">
        <v>297</v>
      </c>
      <c r="Q3382" s="678">
        <v>0.69230769230769229</v>
      </c>
      <c r="R3382" s="662">
        <v>9</v>
      </c>
      <c r="S3382" s="678">
        <v>0.69230769230769229</v>
      </c>
      <c r="T3382" s="745">
        <v>3</v>
      </c>
      <c r="U3382" s="701">
        <v>0.75</v>
      </c>
    </row>
    <row r="3383" spans="1:21" ht="14.4" customHeight="1" x14ac:dyDescent="0.3">
      <c r="A3383" s="661">
        <v>32</v>
      </c>
      <c r="B3383" s="662" t="s">
        <v>592</v>
      </c>
      <c r="C3383" s="662" t="s">
        <v>5111</v>
      </c>
      <c r="D3383" s="743" t="s">
        <v>7938</v>
      </c>
      <c r="E3383" s="744" t="s">
        <v>5131</v>
      </c>
      <c r="F3383" s="662" t="s">
        <v>5106</v>
      </c>
      <c r="G3383" s="662" t="s">
        <v>5166</v>
      </c>
      <c r="H3383" s="662" t="s">
        <v>593</v>
      </c>
      <c r="I3383" s="662" t="s">
        <v>5246</v>
      </c>
      <c r="J3383" s="662" t="s">
        <v>811</v>
      </c>
      <c r="K3383" s="662" t="s">
        <v>5247</v>
      </c>
      <c r="L3383" s="663">
        <v>0</v>
      </c>
      <c r="M3383" s="663">
        <v>0</v>
      </c>
      <c r="N3383" s="662">
        <v>2</v>
      </c>
      <c r="O3383" s="745">
        <v>2</v>
      </c>
      <c r="P3383" s="663"/>
      <c r="Q3383" s="678"/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32</v>
      </c>
      <c r="B3384" s="662" t="s">
        <v>592</v>
      </c>
      <c r="C3384" s="662" t="s">
        <v>5111</v>
      </c>
      <c r="D3384" s="743" t="s">
        <v>7938</v>
      </c>
      <c r="E3384" s="744" t="s">
        <v>5131</v>
      </c>
      <c r="F3384" s="662" t="s">
        <v>5106</v>
      </c>
      <c r="G3384" s="662" t="s">
        <v>5166</v>
      </c>
      <c r="H3384" s="662" t="s">
        <v>593</v>
      </c>
      <c r="I3384" s="662" t="s">
        <v>810</v>
      </c>
      <c r="J3384" s="662" t="s">
        <v>811</v>
      </c>
      <c r="K3384" s="662" t="s">
        <v>5352</v>
      </c>
      <c r="L3384" s="663">
        <v>55.01</v>
      </c>
      <c r="M3384" s="663">
        <v>660.12</v>
      </c>
      <c r="N3384" s="662">
        <v>12</v>
      </c>
      <c r="O3384" s="745">
        <v>7.5</v>
      </c>
      <c r="P3384" s="663">
        <v>660.12</v>
      </c>
      <c r="Q3384" s="678">
        <v>1</v>
      </c>
      <c r="R3384" s="662">
        <v>12</v>
      </c>
      <c r="S3384" s="678">
        <v>1</v>
      </c>
      <c r="T3384" s="745">
        <v>7.5</v>
      </c>
      <c r="U3384" s="701">
        <v>1</v>
      </c>
    </row>
    <row r="3385" spans="1:21" ht="14.4" customHeight="1" x14ac:dyDescent="0.3">
      <c r="A3385" s="661">
        <v>32</v>
      </c>
      <c r="B3385" s="662" t="s">
        <v>592</v>
      </c>
      <c r="C3385" s="662" t="s">
        <v>5111</v>
      </c>
      <c r="D3385" s="743" t="s">
        <v>7938</v>
      </c>
      <c r="E3385" s="744" t="s">
        <v>5131</v>
      </c>
      <c r="F3385" s="662" t="s">
        <v>5106</v>
      </c>
      <c r="G3385" s="662" t="s">
        <v>5535</v>
      </c>
      <c r="H3385" s="662" t="s">
        <v>593</v>
      </c>
      <c r="I3385" s="662" t="s">
        <v>1614</v>
      </c>
      <c r="J3385" s="662" t="s">
        <v>1615</v>
      </c>
      <c r="K3385" s="662" t="s">
        <v>5536</v>
      </c>
      <c r="L3385" s="663">
        <v>34.6</v>
      </c>
      <c r="M3385" s="663">
        <v>103.80000000000001</v>
      </c>
      <c r="N3385" s="662">
        <v>3</v>
      </c>
      <c r="O3385" s="745">
        <v>2.5</v>
      </c>
      <c r="P3385" s="663">
        <v>34.6</v>
      </c>
      <c r="Q3385" s="678">
        <v>0.33333333333333331</v>
      </c>
      <c r="R3385" s="662">
        <v>1</v>
      </c>
      <c r="S3385" s="678">
        <v>0.33333333333333331</v>
      </c>
      <c r="T3385" s="745">
        <v>0.5</v>
      </c>
      <c r="U3385" s="701">
        <v>0.2</v>
      </c>
    </row>
    <row r="3386" spans="1:21" ht="14.4" customHeight="1" x14ac:dyDescent="0.3">
      <c r="A3386" s="661">
        <v>32</v>
      </c>
      <c r="B3386" s="662" t="s">
        <v>592</v>
      </c>
      <c r="C3386" s="662" t="s">
        <v>5111</v>
      </c>
      <c r="D3386" s="743" t="s">
        <v>7938</v>
      </c>
      <c r="E3386" s="744" t="s">
        <v>5131</v>
      </c>
      <c r="F3386" s="662" t="s">
        <v>5106</v>
      </c>
      <c r="G3386" s="662" t="s">
        <v>6514</v>
      </c>
      <c r="H3386" s="662" t="s">
        <v>593</v>
      </c>
      <c r="I3386" s="662" t="s">
        <v>3634</v>
      </c>
      <c r="J3386" s="662" t="s">
        <v>3635</v>
      </c>
      <c r="K3386" s="662" t="s">
        <v>6914</v>
      </c>
      <c r="L3386" s="663">
        <v>60.9</v>
      </c>
      <c r="M3386" s="663">
        <v>243.6</v>
      </c>
      <c r="N3386" s="662">
        <v>4</v>
      </c>
      <c r="O3386" s="745">
        <v>1</v>
      </c>
      <c r="P3386" s="663">
        <v>243.6</v>
      </c>
      <c r="Q3386" s="678">
        <v>1</v>
      </c>
      <c r="R3386" s="662">
        <v>4</v>
      </c>
      <c r="S3386" s="678">
        <v>1</v>
      </c>
      <c r="T3386" s="745">
        <v>1</v>
      </c>
      <c r="U3386" s="701">
        <v>1</v>
      </c>
    </row>
    <row r="3387" spans="1:21" ht="14.4" customHeight="1" x14ac:dyDescent="0.3">
      <c r="A3387" s="661">
        <v>32</v>
      </c>
      <c r="B3387" s="662" t="s">
        <v>592</v>
      </c>
      <c r="C3387" s="662" t="s">
        <v>5111</v>
      </c>
      <c r="D3387" s="743" t="s">
        <v>7938</v>
      </c>
      <c r="E3387" s="744" t="s">
        <v>5131</v>
      </c>
      <c r="F3387" s="662" t="s">
        <v>5106</v>
      </c>
      <c r="G3387" s="662" t="s">
        <v>5701</v>
      </c>
      <c r="H3387" s="662" t="s">
        <v>2438</v>
      </c>
      <c r="I3387" s="662" t="s">
        <v>2814</v>
      </c>
      <c r="J3387" s="662" t="s">
        <v>4948</v>
      </c>
      <c r="K3387" s="662" t="s">
        <v>4949</v>
      </c>
      <c r="L3387" s="663">
        <v>2179.9299999999998</v>
      </c>
      <c r="M3387" s="663">
        <v>8719.7199999999993</v>
      </c>
      <c r="N3387" s="662">
        <v>4</v>
      </c>
      <c r="O3387" s="745">
        <v>1</v>
      </c>
      <c r="P3387" s="663">
        <v>8719.7199999999993</v>
      </c>
      <c r="Q3387" s="678">
        <v>1</v>
      </c>
      <c r="R3387" s="662">
        <v>4</v>
      </c>
      <c r="S3387" s="678">
        <v>1</v>
      </c>
      <c r="T3387" s="745">
        <v>1</v>
      </c>
      <c r="U3387" s="701">
        <v>1</v>
      </c>
    </row>
    <row r="3388" spans="1:21" ht="14.4" customHeight="1" x14ac:dyDescent="0.3">
      <c r="A3388" s="661">
        <v>32</v>
      </c>
      <c r="B3388" s="662" t="s">
        <v>592</v>
      </c>
      <c r="C3388" s="662" t="s">
        <v>5111</v>
      </c>
      <c r="D3388" s="743" t="s">
        <v>7938</v>
      </c>
      <c r="E3388" s="744" t="s">
        <v>5131</v>
      </c>
      <c r="F3388" s="662" t="s">
        <v>5106</v>
      </c>
      <c r="G3388" s="662" t="s">
        <v>5537</v>
      </c>
      <c r="H3388" s="662" t="s">
        <v>593</v>
      </c>
      <c r="I3388" s="662" t="s">
        <v>859</v>
      </c>
      <c r="J3388" s="662" t="s">
        <v>860</v>
      </c>
      <c r="K3388" s="662" t="s">
        <v>5538</v>
      </c>
      <c r="L3388" s="663">
        <v>151.51</v>
      </c>
      <c r="M3388" s="663">
        <v>1515.1</v>
      </c>
      <c r="N3388" s="662">
        <v>10</v>
      </c>
      <c r="O3388" s="745">
        <v>6.5</v>
      </c>
      <c r="P3388" s="663">
        <v>1515.1</v>
      </c>
      <c r="Q3388" s="678">
        <v>1</v>
      </c>
      <c r="R3388" s="662">
        <v>10</v>
      </c>
      <c r="S3388" s="678">
        <v>1</v>
      </c>
      <c r="T3388" s="745">
        <v>6.5</v>
      </c>
      <c r="U3388" s="701">
        <v>1</v>
      </c>
    </row>
    <row r="3389" spans="1:21" ht="14.4" customHeight="1" x14ac:dyDescent="0.3">
      <c r="A3389" s="661">
        <v>32</v>
      </c>
      <c r="B3389" s="662" t="s">
        <v>592</v>
      </c>
      <c r="C3389" s="662" t="s">
        <v>5111</v>
      </c>
      <c r="D3389" s="743" t="s">
        <v>7938</v>
      </c>
      <c r="E3389" s="744" t="s">
        <v>5131</v>
      </c>
      <c r="F3389" s="662" t="s">
        <v>5106</v>
      </c>
      <c r="G3389" s="662" t="s">
        <v>5840</v>
      </c>
      <c r="H3389" s="662" t="s">
        <v>593</v>
      </c>
      <c r="I3389" s="662" t="s">
        <v>6521</v>
      </c>
      <c r="J3389" s="662" t="s">
        <v>6519</v>
      </c>
      <c r="K3389" s="662" t="s">
        <v>6520</v>
      </c>
      <c r="L3389" s="663">
        <v>166.1</v>
      </c>
      <c r="M3389" s="663">
        <v>332.2</v>
      </c>
      <c r="N3389" s="662">
        <v>2</v>
      </c>
      <c r="O3389" s="745">
        <v>0.5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32</v>
      </c>
      <c r="B3390" s="662" t="s">
        <v>592</v>
      </c>
      <c r="C3390" s="662" t="s">
        <v>5111</v>
      </c>
      <c r="D3390" s="743" t="s">
        <v>7938</v>
      </c>
      <c r="E3390" s="744" t="s">
        <v>5131</v>
      </c>
      <c r="F3390" s="662" t="s">
        <v>5106</v>
      </c>
      <c r="G3390" s="662" t="s">
        <v>5248</v>
      </c>
      <c r="H3390" s="662" t="s">
        <v>593</v>
      </c>
      <c r="I3390" s="662" t="s">
        <v>7111</v>
      </c>
      <c r="J3390" s="662" t="s">
        <v>7112</v>
      </c>
      <c r="K3390" s="662" t="s">
        <v>7113</v>
      </c>
      <c r="L3390" s="663">
        <v>1515.62</v>
      </c>
      <c r="M3390" s="663">
        <v>1515.62</v>
      </c>
      <c r="N3390" s="662">
        <v>1</v>
      </c>
      <c r="O3390" s="745">
        <v>1</v>
      </c>
      <c r="P3390" s="663">
        <v>1515.62</v>
      </c>
      <c r="Q3390" s="678">
        <v>1</v>
      </c>
      <c r="R3390" s="662">
        <v>1</v>
      </c>
      <c r="S3390" s="678">
        <v>1</v>
      </c>
      <c r="T3390" s="745">
        <v>1</v>
      </c>
      <c r="U3390" s="701">
        <v>1</v>
      </c>
    </row>
    <row r="3391" spans="1:21" ht="14.4" customHeight="1" x14ac:dyDescent="0.3">
      <c r="A3391" s="661">
        <v>32</v>
      </c>
      <c r="B3391" s="662" t="s">
        <v>592</v>
      </c>
      <c r="C3391" s="662" t="s">
        <v>5111</v>
      </c>
      <c r="D3391" s="743" t="s">
        <v>7938</v>
      </c>
      <c r="E3391" s="744" t="s">
        <v>5131</v>
      </c>
      <c r="F3391" s="662" t="s">
        <v>5106</v>
      </c>
      <c r="G3391" s="662" t="s">
        <v>5249</v>
      </c>
      <c r="H3391" s="662" t="s">
        <v>593</v>
      </c>
      <c r="I3391" s="662" t="s">
        <v>5250</v>
      </c>
      <c r="J3391" s="662" t="s">
        <v>5251</v>
      </c>
      <c r="K3391" s="662"/>
      <c r="L3391" s="663">
        <v>0</v>
      </c>
      <c r="M3391" s="663">
        <v>0</v>
      </c>
      <c r="N3391" s="662">
        <v>360</v>
      </c>
      <c r="O3391" s="745">
        <v>35</v>
      </c>
      <c r="P3391" s="663">
        <v>0</v>
      </c>
      <c r="Q3391" s="678"/>
      <c r="R3391" s="662">
        <v>348</v>
      </c>
      <c r="S3391" s="678">
        <v>0.96666666666666667</v>
      </c>
      <c r="T3391" s="745">
        <v>33</v>
      </c>
      <c r="U3391" s="701">
        <v>0.94285714285714284</v>
      </c>
    </row>
    <row r="3392" spans="1:21" ht="14.4" customHeight="1" x14ac:dyDescent="0.3">
      <c r="A3392" s="661">
        <v>32</v>
      </c>
      <c r="B3392" s="662" t="s">
        <v>592</v>
      </c>
      <c r="C3392" s="662" t="s">
        <v>5111</v>
      </c>
      <c r="D3392" s="743" t="s">
        <v>7938</v>
      </c>
      <c r="E3392" s="744" t="s">
        <v>5131</v>
      </c>
      <c r="F3392" s="662" t="s">
        <v>5106</v>
      </c>
      <c r="G3392" s="662" t="s">
        <v>5249</v>
      </c>
      <c r="H3392" s="662" t="s">
        <v>593</v>
      </c>
      <c r="I3392" s="662" t="s">
        <v>7026</v>
      </c>
      <c r="J3392" s="662" t="s">
        <v>5251</v>
      </c>
      <c r="K3392" s="662"/>
      <c r="L3392" s="663">
        <v>0</v>
      </c>
      <c r="M3392" s="663">
        <v>0</v>
      </c>
      <c r="N3392" s="662">
        <v>1</v>
      </c>
      <c r="O3392" s="745">
        <v>0.5</v>
      </c>
      <c r="P3392" s="663">
        <v>0</v>
      </c>
      <c r="Q3392" s="678"/>
      <c r="R3392" s="662">
        <v>1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32</v>
      </c>
      <c r="B3393" s="662" t="s">
        <v>592</v>
      </c>
      <c r="C3393" s="662" t="s">
        <v>5111</v>
      </c>
      <c r="D3393" s="743" t="s">
        <v>7938</v>
      </c>
      <c r="E3393" s="744" t="s">
        <v>5131</v>
      </c>
      <c r="F3393" s="662" t="s">
        <v>5106</v>
      </c>
      <c r="G3393" s="662" t="s">
        <v>5847</v>
      </c>
      <c r="H3393" s="662" t="s">
        <v>593</v>
      </c>
      <c r="I3393" s="662" t="s">
        <v>2918</v>
      </c>
      <c r="J3393" s="662" t="s">
        <v>2919</v>
      </c>
      <c r="K3393" s="662" t="s">
        <v>5848</v>
      </c>
      <c r="L3393" s="663">
        <v>48.09</v>
      </c>
      <c r="M3393" s="663">
        <v>96.18</v>
      </c>
      <c r="N3393" s="662">
        <v>2</v>
      </c>
      <c r="O3393" s="745">
        <v>1.5</v>
      </c>
      <c r="P3393" s="663">
        <v>48.09</v>
      </c>
      <c r="Q3393" s="678">
        <v>0.5</v>
      </c>
      <c r="R3393" s="662">
        <v>1</v>
      </c>
      <c r="S3393" s="678">
        <v>0.5</v>
      </c>
      <c r="T3393" s="745">
        <v>1</v>
      </c>
      <c r="U3393" s="701">
        <v>0.66666666666666663</v>
      </c>
    </row>
    <row r="3394" spans="1:21" ht="14.4" customHeight="1" x14ac:dyDescent="0.3">
      <c r="A3394" s="661">
        <v>32</v>
      </c>
      <c r="B3394" s="662" t="s">
        <v>592</v>
      </c>
      <c r="C3394" s="662" t="s">
        <v>5111</v>
      </c>
      <c r="D3394" s="743" t="s">
        <v>7938</v>
      </c>
      <c r="E3394" s="744" t="s">
        <v>5131</v>
      </c>
      <c r="F3394" s="662" t="s">
        <v>5106</v>
      </c>
      <c r="G3394" s="662" t="s">
        <v>5847</v>
      </c>
      <c r="H3394" s="662" t="s">
        <v>593</v>
      </c>
      <c r="I3394" s="662" t="s">
        <v>3011</v>
      </c>
      <c r="J3394" s="662" t="s">
        <v>3012</v>
      </c>
      <c r="K3394" s="662" t="s">
        <v>6330</v>
      </c>
      <c r="L3394" s="663">
        <v>89.91</v>
      </c>
      <c r="M3394" s="663">
        <v>89.91</v>
      </c>
      <c r="N3394" s="662">
        <v>1</v>
      </c>
      <c r="O3394" s="745">
        <v>0.5</v>
      </c>
      <c r="P3394" s="663">
        <v>89.91</v>
      </c>
      <c r="Q3394" s="678">
        <v>1</v>
      </c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32</v>
      </c>
      <c r="B3395" s="662" t="s">
        <v>592</v>
      </c>
      <c r="C3395" s="662" t="s">
        <v>5111</v>
      </c>
      <c r="D3395" s="743" t="s">
        <v>7938</v>
      </c>
      <c r="E3395" s="744" t="s">
        <v>5131</v>
      </c>
      <c r="F3395" s="662" t="s">
        <v>5106</v>
      </c>
      <c r="G3395" s="662" t="s">
        <v>5433</v>
      </c>
      <c r="H3395" s="662" t="s">
        <v>593</v>
      </c>
      <c r="I3395" s="662" t="s">
        <v>736</v>
      </c>
      <c r="J3395" s="662" t="s">
        <v>737</v>
      </c>
      <c r="K3395" s="662" t="s">
        <v>5434</v>
      </c>
      <c r="L3395" s="663">
        <v>27.28</v>
      </c>
      <c r="M3395" s="663">
        <v>81.84</v>
      </c>
      <c r="N3395" s="662">
        <v>3</v>
      </c>
      <c r="O3395" s="745">
        <v>1</v>
      </c>
      <c r="P3395" s="663">
        <v>81.84</v>
      </c>
      <c r="Q3395" s="678">
        <v>1</v>
      </c>
      <c r="R3395" s="662">
        <v>3</v>
      </c>
      <c r="S3395" s="678">
        <v>1</v>
      </c>
      <c r="T3395" s="745">
        <v>1</v>
      </c>
      <c r="U3395" s="701">
        <v>1</v>
      </c>
    </row>
    <row r="3396" spans="1:21" ht="14.4" customHeight="1" x14ac:dyDescent="0.3">
      <c r="A3396" s="661">
        <v>32</v>
      </c>
      <c r="B3396" s="662" t="s">
        <v>592</v>
      </c>
      <c r="C3396" s="662" t="s">
        <v>5111</v>
      </c>
      <c r="D3396" s="743" t="s">
        <v>7938</v>
      </c>
      <c r="E3396" s="744" t="s">
        <v>5131</v>
      </c>
      <c r="F3396" s="662" t="s">
        <v>5106</v>
      </c>
      <c r="G3396" s="662" t="s">
        <v>6118</v>
      </c>
      <c r="H3396" s="662" t="s">
        <v>593</v>
      </c>
      <c r="I3396" s="662" t="s">
        <v>7114</v>
      </c>
      <c r="J3396" s="662" t="s">
        <v>709</v>
      </c>
      <c r="K3396" s="662" t="s">
        <v>7115</v>
      </c>
      <c r="L3396" s="663">
        <v>25.6</v>
      </c>
      <c r="M3396" s="663">
        <v>25.6</v>
      </c>
      <c r="N3396" s="662">
        <v>1</v>
      </c>
      <c r="O3396" s="745">
        <v>0.5</v>
      </c>
      <c r="P3396" s="663">
        <v>25.6</v>
      </c>
      <c r="Q3396" s="678">
        <v>1</v>
      </c>
      <c r="R3396" s="662">
        <v>1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32</v>
      </c>
      <c r="B3397" s="662" t="s">
        <v>592</v>
      </c>
      <c r="C3397" s="662" t="s">
        <v>5111</v>
      </c>
      <c r="D3397" s="743" t="s">
        <v>7938</v>
      </c>
      <c r="E3397" s="744" t="s">
        <v>5131</v>
      </c>
      <c r="F3397" s="662" t="s">
        <v>5106</v>
      </c>
      <c r="G3397" s="662" t="s">
        <v>5487</v>
      </c>
      <c r="H3397" s="662" t="s">
        <v>593</v>
      </c>
      <c r="I3397" s="662" t="s">
        <v>1291</v>
      </c>
      <c r="J3397" s="662" t="s">
        <v>3547</v>
      </c>
      <c r="K3397" s="662" t="s">
        <v>7116</v>
      </c>
      <c r="L3397" s="663">
        <v>0</v>
      </c>
      <c r="M3397" s="663">
        <v>0</v>
      </c>
      <c r="N3397" s="662">
        <v>1</v>
      </c>
      <c r="O3397" s="745">
        <v>0.5</v>
      </c>
      <c r="P3397" s="663">
        <v>0</v>
      </c>
      <c r="Q3397" s="678"/>
      <c r="R3397" s="662">
        <v>1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32</v>
      </c>
      <c r="B3398" s="662" t="s">
        <v>592</v>
      </c>
      <c r="C3398" s="662" t="s">
        <v>5111</v>
      </c>
      <c r="D3398" s="743" t="s">
        <v>7938</v>
      </c>
      <c r="E3398" s="744" t="s">
        <v>5131</v>
      </c>
      <c r="F3398" s="662" t="s">
        <v>5106</v>
      </c>
      <c r="G3398" s="662" t="s">
        <v>5487</v>
      </c>
      <c r="H3398" s="662" t="s">
        <v>593</v>
      </c>
      <c r="I3398" s="662" t="s">
        <v>951</v>
      </c>
      <c r="J3398" s="662" t="s">
        <v>3547</v>
      </c>
      <c r="K3398" s="662" t="s">
        <v>7117</v>
      </c>
      <c r="L3398" s="663">
        <v>0</v>
      </c>
      <c r="M3398" s="663">
        <v>0</v>
      </c>
      <c r="N3398" s="662">
        <v>1</v>
      </c>
      <c r="O3398" s="745">
        <v>1</v>
      </c>
      <c r="P3398" s="663">
        <v>0</v>
      </c>
      <c r="Q3398" s="678"/>
      <c r="R3398" s="662">
        <v>1</v>
      </c>
      <c r="S3398" s="678">
        <v>1</v>
      </c>
      <c r="T3398" s="745">
        <v>1</v>
      </c>
      <c r="U3398" s="701">
        <v>1</v>
      </c>
    </row>
    <row r="3399" spans="1:21" ht="14.4" customHeight="1" x14ac:dyDescent="0.3">
      <c r="A3399" s="661">
        <v>32</v>
      </c>
      <c r="B3399" s="662" t="s">
        <v>592</v>
      </c>
      <c r="C3399" s="662" t="s">
        <v>5111</v>
      </c>
      <c r="D3399" s="743" t="s">
        <v>7938</v>
      </c>
      <c r="E3399" s="744" t="s">
        <v>5131</v>
      </c>
      <c r="F3399" s="662" t="s">
        <v>5106</v>
      </c>
      <c r="G3399" s="662" t="s">
        <v>5641</v>
      </c>
      <c r="H3399" s="662" t="s">
        <v>593</v>
      </c>
      <c r="I3399" s="662" t="s">
        <v>5644</v>
      </c>
      <c r="J3399" s="662" t="s">
        <v>5643</v>
      </c>
      <c r="K3399" s="662" t="s">
        <v>5645</v>
      </c>
      <c r="L3399" s="663">
        <v>0</v>
      </c>
      <c r="M3399" s="663">
        <v>0</v>
      </c>
      <c r="N3399" s="662">
        <v>1</v>
      </c>
      <c r="O3399" s="745">
        <v>1</v>
      </c>
      <c r="P3399" s="663">
        <v>0</v>
      </c>
      <c r="Q3399" s="678"/>
      <c r="R3399" s="662">
        <v>1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32</v>
      </c>
      <c r="B3400" s="662" t="s">
        <v>592</v>
      </c>
      <c r="C3400" s="662" t="s">
        <v>5111</v>
      </c>
      <c r="D3400" s="743" t="s">
        <v>7938</v>
      </c>
      <c r="E3400" s="744" t="s">
        <v>5131</v>
      </c>
      <c r="F3400" s="662" t="s">
        <v>5106</v>
      </c>
      <c r="G3400" s="662" t="s">
        <v>5641</v>
      </c>
      <c r="H3400" s="662" t="s">
        <v>593</v>
      </c>
      <c r="I3400" s="662" t="s">
        <v>786</v>
      </c>
      <c r="J3400" s="662" t="s">
        <v>5647</v>
      </c>
      <c r="K3400" s="662" t="s">
        <v>5609</v>
      </c>
      <c r="L3400" s="663">
        <v>95.57</v>
      </c>
      <c r="M3400" s="663">
        <v>191.14</v>
      </c>
      <c r="N3400" s="662">
        <v>2</v>
      </c>
      <c r="O3400" s="745">
        <v>0.5</v>
      </c>
      <c r="P3400" s="663">
        <v>191.14</v>
      </c>
      <c r="Q3400" s="678">
        <v>1</v>
      </c>
      <c r="R3400" s="662">
        <v>2</v>
      </c>
      <c r="S3400" s="678">
        <v>1</v>
      </c>
      <c r="T3400" s="745">
        <v>0.5</v>
      </c>
      <c r="U3400" s="701">
        <v>1</v>
      </c>
    </row>
    <row r="3401" spans="1:21" ht="14.4" customHeight="1" x14ac:dyDescent="0.3">
      <c r="A3401" s="661">
        <v>32</v>
      </c>
      <c r="B3401" s="662" t="s">
        <v>592</v>
      </c>
      <c r="C3401" s="662" t="s">
        <v>5111</v>
      </c>
      <c r="D3401" s="743" t="s">
        <v>7938</v>
      </c>
      <c r="E3401" s="744" t="s">
        <v>5131</v>
      </c>
      <c r="F3401" s="662" t="s">
        <v>5106</v>
      </c>
      <c r="G3401" s="662" t="s">
        <v>6120</v>
      </c>
      <c r="H3401" s="662" t="s">
        <v>593</v>
      </c>
      <c r="I3401" s="662" t="s">
        <v>6121</v>
      </c>
      <c r="J3401" s="662" t="s">
        <v>6122</v>
      </c>
      <c r="K3401" s="662" t="s">
        <v>6123</v>
      </c>
      <c r="L3401" s="663">
        <v>76.180000000000007</v>
      </c>
      <c r="M3401" s="663">
        <v>228.54000000000002</v>
      </c>
      <c r="N3401" s="662">
        <v>3</v>
      </c>
      <c r="O3401" s="745">
        <v>1.5</v>
      </c>
      <c r="P3401" s="663">
        <v>228.54000000000002</v>
      </c>
      <c r="Q3401" s="678">
        <v>1</v>
      </c>
      <c r="R3401" s="662">
        <v>3</v>
      </c>
      <c r="S3401" s="678">
        <v>1</v>
      </c>
      <c r="T3401" s="745">
        <v>1.5</v>
      </c>
      <c r="U3401" s="701">
        <v>1</v>
      </c>
    </row>
    <row r="3402" spans="1:21" ht="14.4" customHeight="1" x14ac:dyDescent="0.3">
      <c r="A3402" s="661">
        <v>32</v>
      </c>
      <c r="B3402" s="662" t="s">
        <v>592</v>
      </c>
      <c r="C3402" s="662" t="s">
        <v>5111</v>
      </c>
      <c r="D3402" s="743" t="s">
        <v>7938</v>
      </c>
      <c r="E3402" s="744" t="s">
        <v>5131</v>
      </c>
      <c r="F3402" s="662" t="s">
        <v>5106</v>
      </c>
      <c r="G3402" s="662" t="s">
        <v>7118</v>
      </c>
      <c r="H3402" s="662" t="s">
        <v>2438</v>
      </c>
      <c r="I3402" s="662" t="s">
        <v>7119</v>
      </c>
      <c r="J3402" s="662" t="s">
        <v>7120</v>
      </c>
      <c r="K3402" s="662" t="s">
        <v>7121</v>
      </c>
      <c r="L3402" s="663">
        <v>68.19</v>
      </c>
      <c r="M3402" s="663">
        <v>409.14</v>
      </c>
      <c r="N3402" s="662">
        <v>6</v>
      </c>
      <c r="O3402" s="745">
        <v>1.5</v>
      </c>
      <c r="P3402" s="663">
        <v>409.14</v>
      </c>
      <c r="Q3402" s="678">
        <v>1</v>
      </c>
      <c r="R3402" s="662">
        <v>6</v>
      </c>
      <c r="S3402" s="678">
        <v>1</v>
      </c>
      <c r="T3402" s="745">
        <v>1.5</v>
      </c>
      <c r="U3402" s="701">
        <v>1</v>
      </c>
    </row>
    <row r="3403" spans="1:21" ht="14.4" customHeight="1" x14ac:dyDescent="0.3">
      <c r="A3403" s="661">
        <v>32</v>
      </c>
      <c r="B3403" s="662" t="s">
        <v>592</v>
      </c>
      <c r="C3403" s="662" t="s">
        <v>5111</v>
      </c>
      <c r="D3403" s="743" t="s">
        <v>7938</v>
      </c>
      <c r="E3403" s="744" t="s">
        <v>5131</v>
      </c>
      <c r="F3403" s="662" t="s">
        <v>5106</v>
      </c>
      <c r="G3403" s="662" t="s">
        <v>5262</v>
      </c>
      <c r="H3403" s="662" t="s">
        <v>593</v>
      </c>
      <c r="I3403" s="662" t="s">
        <v>2941</v>
      </c>
      <c r="J3403" s="662" t="s">
        <v>2942</v>
      </c>
      <c r="K3403" s="662" t="s">
        <v>2911</v>
      </c>
      <c r="L3403" s="663">
        <v>111.72</v>
      </c>
      <c r="M3403" s="663">
        <v>223.44</v>
      </c>
      <c r="N3403" s="662">
        <v>2</v>
      </c>
      <c r="O3403" s="745">
        <v>1.5</v>
      </c>
      <c r="P3403" s="663">
        <v>223.44</v>
      </c>
      <c r="Q3403" s="678">
        <v>1</v>
      </c>
      <c r="R3403" s="662">
        <v>2</v>
      </c>
      <c r="S3403" s="678">
        <v>1</v>
      </c>
      <c r="T3403" s="745">
        <v>1.5</v>
      </c>
      <c r="U3403" s="701">
        <v>1</v>
      </c>
    </row>
    <row r="3404" spans="1:21" ht="14.4" customHeight="1" x14ac:dyDescent="0.3">
      <c r="A3404" s="661">
        <v>32</v>
      </c>
      <c r="B3404" s="662" t="s">
        <v>592</v>
      </c>
      <c r="C3404" s="662" t="s">
        <v>5111</v>
      </c>
      <c r="D3404" s="743" t="s">
        <v>7938</v>
      </c>
      <c r="E3404" s="744" t="s">
        <v>5131</v>
      </c>
      <c r="F3404" s="662" t="s">
        <v>5106</v>
      </c>
      <c r="G3404" s="662" t="s">
        <v>5262</v>
      </c>
      <c r="H3404" s="662" t="s">
        <v>593</v>
      </c>
      <c r="I3404" s="662" t="s">
        <v>5857</v>
      </c>
      <c r="J3404" s="662" t="s">
        <v>2942</v>
      </c>
      <c r="K3404" s="662" t="s">
        <v>5858</v>
      </c>
      <c r="L3404" s="663">
        <v>0</v>
      </c>
      <c r="M3404" s="663">
        <v>0</v>
      </c>
      <c r="N3404" s="662">
        <v>1</v>
      </c>
      <c r="O3404" s="745">
        <v>0.5</v>
      </c>
      <c r="P3404" s="663">
        <v>0</v>
      </c>
      <c r="Q3404" s="678"/>
      <c r="R3404" s="662">
        <v>1</v>
      </c>
      <c r="S3404" s="678">
        <v>1</v>
      </c>
      <c r="T3404" s="745">
        <v>0.5</v>
      </c>
      <c r="U3404" s="701">
        <v>1</v>
      </c>
    </row>
    <row r="3405" spans="1:21" ht="14.4" customHeight="1" x14ac:dyDescent="0.3">
      <c r="A3405" s="661">
        <v>32</v>
      </c>
      <c r="B3405" s="662" t="s">
        <v>592</v>
      </c>
      <c r="C3405" s="662" t="s">
        <v>5111</v>
      </c>
      <c r="D3405" s="743" t="s">
        <v>7938</v>
      </c>
      <c r="E3405" s="744" t="s">
        <v>5131</v>
      </c>
      <c r="F3405" s="662" t="s">
        <v>5106</v>
      </c>
      <c r="G3405" s="662" t="s">
        <v>5262</v>
      </c>
      <c r="H3405" s="662" t="s">
        <v>593</v>
      </c>
      <c r="I3405" s="662" t="s">
        <v>3048</v>
      </c>
      <c r="J3405" s="662" t="s">
        <v>2942</v>
      </c>
      <c r="K3405" s="662" t="s">
        <v>2911</v>
      </c>
      <c r="L3405" s="663">
        <v>98.75</v>
      </c>
      <c r="M3405" s="663">
        <v>98.75</v>
      </c>
      <c r="N3405" s="662">
        <v>1</v>
      </c>
      <c r="O3405" s="745">
        <v>0.5</v>
      </c>
      <c r="P3405" s="663">
        <v>98.75</v>
      </c>
      <c r="Q3405" s="678">
        <v>1</v>
      </c>
      <c r="R3405" s="662">
        <v>1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32</v>
      </c>
      <c r="B3406" s="662" t="s">
        <v>592</v>
      </c>
      <c r="C3406" s="662" t="s">
        <v>5111</v>
      </c>
      <c r="D3406" s="743" t="s">
        <v>7938</v>
      </c>
      <c r="E3406" s="744" t="s">
        <v>5131</v>
      </c>
      <c r="F3406" s="662" t="s">
        <v>5106</v>
      </c>
      <c r="G3406" s="662" t="s">
        <v>5862</v>
      </c>
      <c r="H3406" s="662" t="s">
        <v>593</v>
      </c>
      <c r="I3406" s="662" t="s">
        <v>6124</v>
      </c>
      <c r="J3406" s="662" t="s">
        <v>6125</v>
      </c>
      <c r="K3406" s="662" t="s">
        <v>6126</v>
      </c>
      <c r="L3406" s="663">
        <v>300.33</v>
      </c>
      <c r="M3406" s="663">
        <v>1201.32</v>
      </c>
      <c r="N3406" s="662">
        <v>4</v>
      </c>
      <c r="O3406" s="745">
        <v>2</v>
      </c>
      <c r="P3406" s="663">
        <v>600.66</v>
      </c>
      <c r="Q3406" s="678">
        <v>0.5</v>
      </c>
      <c r="R3406" s="662">
        <v>2</v>
      </c>
      <c r="S3406" s="678">
        <v>0.5</v>
      </c>
      <c r="T3406" s="745">
        <v>1</v>
      </c>
      <c r="U3406" s="701">
        <v>0.5</v>
      </c>
    </row>
    <row r="3407" spans="1:21" ht="14.4" customHeight="1" x14ac:dyDescent="0.3">
      <c r="A3407" s="661">
        <v>32</v>
      </c>
      <c r="B3407" s="662" t="s">
        <v>592</v>
      </c>
      <c r="C3407" s="662" t="s">
        <v>5111</v>
      </c>
      <c r="D3407" s="743" t="s">
        <v>7938</v>
      </c>
      <c r="E3407" s="744" t="s">
        <v>5131</v>
      </c>
      <c r="F3407" s="662" t="s">
        <v>5106</v>
      </c>
      <c r="G3407" s="662" t="s">
        <v>5862</v>
      </c>
      <c r="H3407" s="662" t="s">
        <v>593</v>
      </c>
      <c r="I3407" s="662" t="s">
        <v>6127</v>
      </c>
      <c r="J3407" s="662" t="s">
        <v>6125</v>
      </c>
      <c r="K3407" s="662" t="s">
        <v>6126</v>
      </c>
      <c r="L3407" s="663">
        <v>300.33</v>
      </c>
      <c r="M3407" s="663">
        <v>300.33</v>
      </c>
      <c r="N3407" s="662">
        <v>1</v>
      </c>
      <c r="O3407" s="745">
        <v>0.5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32</v>
      </c>
      <c r="B3408" s="662" t="s">
        <v>592</v>
      </c>
      <c r="C3408" s="662" t="s">
        <v>5111</v>
      </c>
      <c r="D3408" s="743" t="s">
        <v>7938</v>
      </c>
      <c r="E3408" s="744" t="s">
        <v>5131</v>
      </c>
      <c r="F3408" s="662" t="s">
        <v>5106</v>
      </c>
      <c r="G3408" s="662" t="s">
        <v>5862</v>
      </c>
      <c r="H3408" s="662" t="s">
        <v>2438</v>
      </c>
      <c r="I3408" s="662" t="s">
        <v>5863</v>
      </c>
      <c r="J3408" s="662" t="s">
        <v>5864</v>
      </c>
      <c r="K3408" s="662" t="s">
        <v>5865</v>
      </c>
      <c r="L3408" s="663">
        <v>186.87</v>
      </c>
      <c r="M3408" s="663">
        <v>373.74</v>
      </c>
      <c r="N3408" s="662">
        <v>2</v>
      </c>
      <c r="O3408" s="745">
        <v>0.5</v>
      </c>
      <c r="P3408" s="663">
        <v>373.74</v>
      </c>
      <c r="Q3408" s="678">
        <v>1</v>
      </c>
      <c r="R3408" s="662">
        <v>2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32</v>
      </c>
      <c r="B3409" s="662" t="s">
        <v>592</v>
      </c>
      <c r="C3409" s="662" t="s">
        <v>5111</v>
      </c>
      <c r="D3409" s="743" t="s">
        <v>7938</v>
      </c>
      <c r="E3409" s="744" t="s">
        <v>5131</v>
      </c>
      <c r="F3409" s="662" t="s">
        <v>5106</v>
      </c>
      <c r="G3409" s="662" t="s">
        <v>5358</v>
      </c>
      <c r="H3409" s="662" t="s">
        <v>593</v>
      </c>
      <c r="I3409" s="662" t="s">
        <v>917</v>
      </c>
      <c r="J3409" s="662" t="s">
        <v>5359</v>
      </c>
      <c r="K3409" s="662" t="s">
        <v>5360</v>
      </c>
      <c r="L3409" s="663">
        <v>73.989999999999995</v>
      </c>
      <c r="M3409" s="663">
        <v>147.97999999999999</v>
      </c>
      <c r="N3409" s="662">
        <v>2</v>
      </c>
      <c r="O3409" s="745">
        <v>0.5</v>
      </c>
      <c r="P3409" s="663">
        <v>147.97999999999999</v>
      </c>
      <c r="Q3409" s="678">
        <v>1</v>
      </c>
      <c r="R3409" s="662">
        <v>2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32</v>
      </c>
      <c r="B3410" s="662" t="s">
        <v>592</v>
      </c>
      <c r="C3410" s="662" t="s">
        <v>5111</v>
      </c>
      <c r="D3410" s="743" t="s">
        <v>7938</v>
      </c>
      <c r="E3410" s="744" t="s">
        <v>5131</v>
      </c>
      <c r="F3410" s="662" t="s">
        <v>5106</v>
      </c>
      <c r="G3410" s="662" t="s">
        <v>5358</v>
      </c>
      <c r="H3410" s="662" t="s">
        <v>593</v>
      </c>
      <c r="I3410" s="662" t="s">
        <v>6252</v>
      </c>
      <c r="J3410" s="662" t="s">
        <v>5541</v>
      </c>
      <c r="K3410" s="662" t="s">
        <v>5542</v>
      </c>
      <c r="L3410" s="663">
        <v>0</v>
      </c>
      <c r="M3410" s="663">
        <v>0</v>
      </c>
      <c r="N3410" s="662">
        <v>2</v>
      </c>
      <c r="O3410" s="745">
        <v>0.5</v>
      </c>
      <c r="P3410" s="663">
        <v>0</v>
      </c>
      <c r="Q3410" s="678"/>
      <c r="R3410" s="662">
        <v>2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32</v>
      </c>
      <c r="B3411" s="662" t="s">
        <v>592</v>
      </c>
      <c r="C3411" s="662" t="s">
        <v>5111</v>
      </c>
      <c r="D3411" s="743" t="s">
        <v>7938</v>
      </c>
      <c r="E3411" s="744" t="s">
        <v>5131</v>
      </c>
      <c r="F3411" s="662" t="s">
        <v>5106</v>
      </c>
      <c r="G3411" s="662" t="s">
        <v>5358</v>
      </c>
      <c r="H3411" s="662" t="s">
        <v>593</v>
      </c>
      <c r="I3411" s="662" t="s">
        <v>6135</v>
      </c>
      <c r="J3411" s="662" t="s">
        <v>5359</v>
      </c>
      <c r="K3411" s="662" t="s">
        <v>5360</v>
      </c>
      <c r="L3411" s="663">
        <v>0</v>
      </c>
      <c r="M3411" s="663">
        <v>0</v>
      </c>
      <c r="N3411" s="662">
        <v>4</v>
      </c>
      <c r="O3411" s="745">
        <v>2</v>
      </c>
      <c r="P3411" s="663">
        <v>0</v>
      </c>
      <c r="Q3411" s="678"/>
      <c r="R3411" s="662">
        <v>3</v>
      </c>
      <c r="S3411" s="678">
        <v>0.75</v>
      </c>
      <c r="T3411" s="745">
        <v>1.5</v>
      </c>
      <c r="U3411" s="701">
        <v>0.75</v>
      </c>
    </row>
    <row r="3412" spans="1:21" ht="14.4" customHeight="1" x14ac:dyDescent="0.3">
      <c r="A3412" s="661">
        <v>32</v>
      </c>
      <c r="B3412" s="662" t="s">
        <v>592</v>
      </c>
      <c r="C3412" s="662" t="s">
        <v>5111</v>
      </c>
      <c r="D3412" s="743" t="s">
        <v>7938</v>
      </c>
      <c r="E3412" s="744" t="s">
        <v>5131</v>
      </c>
      <c r="F3412" s="662" t="s">
        <v>5106</v>
      </c>
      <c r="G3412" s="662" t="s">
        <v>5868</v>
      </c>
      <c r="H3412" s="662" t="s">
        <v>593</v>
      </c>
      <c r="I3412" s="662" t="s">
        <v>2922</v>
      </c>
      <c r="J3412" s="662" t="s">
        <v>2923</v>
      </c>
      <c r="K3412" s="662" t="s">
        <v>5869</v>
      </c>
      <c r="L3412" s="663">
        <v>36.97</v>
      </c>
      <c r="M3412" s="663">
        <v>36.97</v>
      </c>
      <c r="N3412" s="662">
        <v>1</v>
      </c>
      <c r="O3412" s="745">
        <v>0.5</v>
      </c>
      <c r="P3412" s="663">
        <v>36.97</v>
      </c>
      <c r="Q3412" s="678">
        <v>1</v>
      </c>
      <c r="R3412" s="662">
        <v>1</v>
      </c>
      <c r="S3412" s="678">
        <v>1</v>
      </c>
      <c r="T3412" s="745">
        <v>0.5</v>
      </c>
      <c r="U3412" s="701">
        <v>1</v>
      </c>
    </row>
    <row r="3413" spans="1:21" ht="14.4" customHeight="1" x14ac:dyDescent="0.3">
      <c r="A3413" s="661">
        <v>32</v>
      </c>
      <c r="B3413" s="662" t="s">
        <v>592</v>
      </c>
      <c r="C3413" s="662" t="s">
        <v>5111</v>
      </c>
      <c r="D3413" s="743" t="s">
        <v>7938</v>
      </c>
      <c r="E3413" s="744" t="s">
        <v>5131</v>
      </c>
      <c r="F3413" s="662" t="s">
        <v>5106</v>
      </c>
      <c r="G3413" s="662" t="s">
        <v>5868</v>
      </c>
      <c r="H3413" s="662" t="s">
        <v>593</v>
      </c>
      <c r="I3413" s="662" t="s">
        <v>2922</v>
      </c>
      <c r="J3413" s="662" t="s">
        <v>2923</v>
      </c>
      <c r="K3413" s="662" t="s">
        <v>5869</v>
      </c>
      <c r="L3413" s="663">
        <v>61.97</v>
      </c>
      <c r="M3413" s="663">
        <v>61.97</v>
      </c>
      <c r="N3413" s="662">
        <v>1</v>
      </c>
      <c r="O3413" s="745">
        <v>0.5</v>
      </c>
      <c r="P3413" s="663">
        <v>61.97</v>
      </c>
      <c r="Q3413" s="678">
        <v>1</v>
      </c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32</v>
      </c>
      <c r="B3414" s="662" t="s">
        <v>592</v>
      </c>
      <c r="C3414" s="662" t="s">
        <v>5111</v>
      </c>
      <c r="D3414" s="743" t="s">
        <v>7938</v>
      </c>
      <c r="E3414" s="744" t="s">
        <v>5131</v>
      </c>
      <c r="F3414" s="662" t="s">
        <v>5106</v>
      </c>
      <c r="G3414" s="662" t="s">
        <v>5870</v>
      </c>
      <c r="H3414" s="662" t="s">
        <v>593</v>
      </c>
      <c r="I3414" s="662" t="s">
        <v>4398</v>
      </c>
      <c r="J3414" s="662" t="s">
        <v>4399</v>
      </c>
      <c r="K3414" s="662" t="s">
        <v>5871</v>
      </c>
      <c r="L3414" s="663">
        <v>77.14</v>
      </c>
      <c r="M3414" s="663">
        <v>154.28</v>
      </c>
      <c r="N3414" s="662">
        <v>2</v>
      </c>
      <c r="O3414" s="745">
        <v>1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32</v>
      </c>
      <c r="B3415" s="662" t="s">
        <v>592</v>
      </c>
      <c r="C3415" s="662" t="s">
        <v>5111</v>
      </c>
      <c r="D3415" s="743" t="s">
        <v>7938</v>
      </c>
      <c r="E3415" s="744" t="s">
        <v>5131</v>
      </c>
      <c r="F3415" s="662" t="s">
        <v>5106</v>
      </c>
      <c r="G3415" s="662" t="s">
        <v>5727</v>
      </c>
      <c r="H3415" s="662" t="s">
        <v>593</v>
      </c>
      <c r="I3415" s="662" t="s">
        <v>3350</v>
      </c>
      <c r="J3415" s="662" t="s">
        <v>6461</v>
      </c>
      <c r="K3415" s="662" t="s">
        <v>5729</v>
      </c>
      <c r="L3415" s="663">
        <v>16.23</v>
      </c>
      <c r="M3415" s="663">
        <v>16.23</v>
      </c>
      <c r="N3415" s="662">
        <v>1</v>
      </c>
      <c r="O3415" s="745">
        <v>1</v>
      </c>
      <c r="P3415" s="663">
        <v>16.23</v>
      </c>
      <c r="Q3415" s="678">
        <v>1</v>
      </c>
      <c r="R3415" s="662">
        <v>1</v>
      </c>
      <c r="S3415" s="678">
        <v>1</v>
      </c>
      <c r="T3415" s="745">
        <v>1</v>
      </c>
      <c r="U3415" s="701">
        <v>1</v>
      </c>
    </row>
    <row r="3416" spans="1:21" ht="14.4" customHeight="1" x14ac:dyDescent="0.3">
      <c r="A3416" s="661">
        <v>32</v>
      </c>
      <c r="B3416" s="662" t="s">
        <v>592</v>
      </c>
      <c r="C3416" s="662" t="s">
        <v>5111</v>
      </c>
      <c r="D3416" s="743" t="s">
        <v>7938</v>
      </c>
      <c r="E3416" s="744" t="s">
        <v>5131</v>
      </c>
      <c r="F3416" s="662" t="s">
        <v>5106</v>
      </c>
      <c r="G3416" s="662" t="s">
        <v>5727</v>
      </c>
      <c r="H3416" s="662" t="s">
        <v>593</v>
      </c>
      <c r="I3416" s="662" t="s">
        <v>692</v>
      </c>
      <c r="J3416" s="662" t="s">
        <v>5728</v>
      </c>
      <c r="K3416" s="662" t="s">
        <v>5729</v>
      </c>
      <c r="L3416" s="663">
        <v>44.59</v>
      </c>
      <c r="M3416" s="663">
        <v>178.36</v>
      </c>
      <c r="N3416" s="662">
        <v>4</v>
      </c>
      <c r="O3416" s="745">
        <v>3</v>
      </c>
      <c r="P3416" s="663">
        <v>44.59</v>
      </c>
      <c r="Q3416" s="678">
        <v>0.25</v>
      </c>
      <c r="R3416" s="662">
        <v>1</v>
      </c>
      <c r="S3416" s="678">
        <v>0.25</v>
      </c>
      <c r="T3416" s="745">
        <v>1</v>
      </c>
      <c r="U3416" s="701">
        <v>0.33333333333333331</v>
      </c>
    </row>
    <row r="3417" spans="1:21" ht="14.4" customHeight="1" x14ac:dyDescent="0.3">
      <c r="A3417" s="661">
        <v>32</v>
      </c>
      <c r="B3417" s="662" t="s">
        <v>592</v>
      </c>
      <c r="C3417" s="662" t="s">
        <v>5111</v>
      </c>
      <c r="D3417" s="743" t="s">
        <v>7938</v>
      </c>
      <c r="E3417" s="744" t="s">
        <v>5131</v>
      </c>
      <c r="F3417" s="662" t="s">
        <v>5106</v>
      </c>
      <c r="G3417" s="662" t="s">
        <v>5394</v>
      </c>
      <c r="H3417" s="662" t="s">
        <v>593</v>
      </c>
      <c r="I3417" s="662" t="s">
        <v>5650</v>
      </c>
      <c r="J3417" s="662" t="s">
        <v>5396</v>
      </c>
      <c r="K3417" s="662" t="s">
        <v>2452</v>
      </c>
      <c r="L3417" s="663">
        <v>0</v>
      </c>
      <c r="M3417" s="663">
        <v>0</v>
      </c>
      <c r="N3417" s="662">
        <v>1</v>
      </c>
      <c r="O3417" s="745">
        <v>0.5</v>
      </c>
      <c r="P3417" s="663">
        <v>0</v>
      </c>
      <c r="Q3417" s="678"/>
      <c r="R3417" s="662">
        <v>1</v>
      </c>
      <c r="S3417" s="678">
        <v>1</v>
      </c>
      <c r="T3417" s="745">
        <v>0.5</v>
      </c>
      <c r="U3417" s="701">
        <v>1</v>
      </c>
    </row>
    <row r="3418" spans="1:21" ht="14.4" customHeight="1" x14ac:dyDescent="0.3">
      <c r="A3418" s="661">
        <v>32</v>
      </c>
      <c r="B3418" s="662" t="s">
        <v>592</v>
      </c>
      <c r="C3418" s="662" t="s">
        <v>5111</v>
      </c>
      <c r="D3418" s="743" t="s">
        <v>7938</v>
      </c>
      <c r="E3418" s="744" t="s">
        <v>5131</v>
      </c>
      <c r="F3418" s="662" t="s">
        <v>5106</v>
      </c>
      <c r="G3418" s="662" t="s">
        <v>5394</v>
      </c>
      <c r="H3418" s="662" t="s">
        <v>593</v>
      </c>
      <c r="I3418" s="662" t="s">
        <v>5436</v>
      </c>
      <c r="J3418" s="662" t="s">
        <v>1178</v>
      </c>
      <c r="K3418" s="662" t="s">
        <v>3525</v>
      </c>
      <c r="L3418" s="663">
        <v>26.37</v>
      </c>
      <c r="M3418" s="663">
        <v>158.22</v>
      </c>
      <c r="N3418" s="662">
        <v>6</v>
      </c>
      <c r="O3418" s="745">
        <v>3.5</v>
      </c>
      <c r="P3418" s="663">
        <v>79.11</v>
      </c>
      <c r="Q3418" s="678">
        <v>0.5</v>
      </c>
      <c r="R3418" s="662">
        <v>3</v>
      </c>
      <c r="S3418" s="678">
        <v>0.5</v>
      </c>
      <c r="T3418" s="745">
        <v>2</v>
      </c>
      <c r="U3418" s="701">
        <v>0.5714285714285714</v>
      </c>
    </row>
    <row r="3419" spans="1:21" ht="14.4" customHeight="1" x14ac:dyDescent="0.3">
      <c r="A3419" s="661">
        <v>32</v>
      </c>
      <c r="B3419" s="662" t="s">
        <v>592</v>
      </c>
      <c r="C3419" s="662" t="s">
        <v>5111</v>
      </c>
      <c r="D3419" s="743" t="s">
        <v>7938</v>
      </c>
      <c r="E3419" s="744" t="s">
        <v>5131</v>
      </c>
      <c r="F3419" s="662" t="s">
        <v>5106</v>
      </c>
      <c r="G3419" s="662" t="s">
        <v>5394</v>
      </c>
      <c r="H3419" s="662" t="s">
        <v>593</v>
      </c>
      <c r="I3419" s="662" t="s">
        <v>3585</v>
      </c>
      <c r="J3419" s="662" t="s">
        <v>1178</v>
      </c>
      <c r="K3419" s="662" t="s">
        <v>3586</v>
      </c>
      <c r="L3419" s="663">
        <v>52.75</v>
      </c>
      <c r="M3419" s="663">
        <v>1951.75</v>
      </c>
      <c r="N3419" s="662">
        <v>37</v>
      </c>
      <c r="O3419" s="745">
        <v>23</v>
      </c>
      <c r="P3419" s="663">
        <v>1477</v>
      </c>
      <c r="Q3419" s="678">
        <v>0.7567567567567568</v>
      </c>
      <c r="R3419" s="662">
        <v>28</v>
      </c>
      <c r="S3419" s="678">
        <v>0.7567567567567568</v>
      </c>
      <c r="T3419" s="745">
        <v>17</v>
      </c>
      <c r="U3419" s="701">
        <v>0.73913043478260865</v>
      </c>
    </row>
    <row r="3420" spans="1:21" ht="14.4" customHeight="1" x14ac:dyDescent="0.3">
      <c r="A3420" s="661">
        <v>32</v>
      </c>
      <c r="B3420" s="662" t="s">
        <v>592</v>
      </c>
      <c r="C3420" s="662" t="s">
        <v>5111</v>
      </c>
      <c r="D3420" s="743" t="s">
        <v>7938</v>
      </c>
      <c r="E3420" s="744" t="s">
        <v>5131</v>
      </c>
      <c r="F3420" s="662" t="s">
        <v>5106</v>
      </c>
      <c r="G3420" s="662" t="s">
        <v>5394</v>
      </c>
      <c r="H3420" s="662" t="s">
        <v>593</v>
      </c>
      <c r="I3420" s="662" t="s">
        <v>5395</v>
      </c>
      <c r="J3420" s="662" t="s">
        <v>5396</v>
      </c>
      <c r="K3420" s="662" t="s">
        <v>5397</v>
      </c>
      <c r="L3420" s="663">
        <v>0</v>
      </c>
      <c r="M3420" s="663">
        <v>0</v>
      </c>
      <c r="N3420" s="662">
        <v>8</v>
      </c>
      <c r="O3420" s="745">
        <v>3.5</v>
      </c>
      <c r="P3420" s="663">
        <v>0</v>
      </c>
      <c r="Q3420" s="678"/>
      <c r="R3420" s="662">
        <v>6</v>
      </c>
      <c r="S3420" s="678">
        <v>0.75</v>
      </c>
      <c r="T3420" s="745">
        <v>2.5</v>
      </c>
      <c r="U3420" s="701">
        <v>0.7142857142857143</v>
      </c>
    </row>
    <row r="3421" spans="1:21" ht="14.4" customHeight="1" x14ac:dyDescent="0.3">
      <c r="A3421" s="661">
        <v>32</v>
      </c>
      <c r="B3421" s="662" t="s">
        <v>592</v>
      </c>
      <c r="C3421" s="662" t="s">
        <v>5111</v>
      </c>
      <c r="D3421" s="743" t="s">
        <v>7938</v>
      </c>
      <c r="E3421" s="744" t="s">
        <v>5131</v>
      </c>
      <c r="F3421" s="662" t="s">
        <v>5106</v>
      </c>
      <c r="G3421" s="662" t="s">
        <v>5394</v>
      </c>
      <c r="H3421" s="662" t="s">
        <v>593</v>
      </c>
      <c r="I3421" s="662" t="s">
        <v>5395</v>
      </c>
      <c r="J3421" s="662" t="s">
        <v>5396</v>
      </c>
      <c r="K3421" s="662" t="s">
        <v>5397</v>
      </c>
      <c r="L3421" s="663">
        <v>29.54</v>
      </c>
      <c r="M3421" s="663">
        <v>88.62</v>
      </c>
      <c r="N3421" s="662">
        <v>3</v>
      </c>
      <c r="O3421" s="745">
        <v>1</v>
      </c>
      <c r="P3421" s="663">
        <v>29.54</v>
      </c>
      <c r="Q3421" s="678">
        <v>0.33333333333333331</v>
      </c>
      <c r="R3421" s="662">
        <v>1</v>
      </c>
      <c r="S3421" s="678">
        <v>0.33333333333333331</v>
      </c>
      <c r="T3421" s="745">
        <v>0.5</v>
      </c>
      <c r="U3421" s="701">
        <v>0.5</v>
      </c>
    </row>
    <row r="3422" spans="1:21" ht="14.4" customHeight="1" x14ac:dyDescent="0.3">
      <c r="A3422" s="661">
        <v>32</v>
      </c>
      <c r="B3422" s="662" t="s">
        <v>592</v>
      </c>
      <c r="C3422" s="662" t="s">
        <v>5111</v>
      </c>
      <c r="D3422" s="743" t="s">
        <v>7938</v>
      </c>
      <c r="E3422" s="744" t="s">
        <v>5131</v>
      </c>
      <c r="F3422" s="662" t="s">
        <v>5106</v>
      </c>
      <c r="G3422" s="662" t="s">
        <v>5882</v>
      </c>
      <c r="H3422" s="662" t="s">
        <v>593</v>
      </c>
      <c r="I3422" s="662" t="s">
        <v>5883</v>
      </c>
      <c r="J3422" s="662" t="s">
        <v>5884</v>
      </c>
      <c r="K3422" s="662" t="s">
        <v>4626</v>
      </c>
      <c r="L3422" s="663">
        <v>3828.13</v>
      </c>
      <c r="M3422" s="663">
        <v>225859.67000000004</v>
      </c>
      <c r="N3422" s="662">
        <v>59</v>
      </c>
      <c r="O3422" s="745">
        <v>14</v>
      </c>
      <c r="P3422" s="663">
        <v>164609.59000000003</v>
      </c>
      <c r="Q3422" s="678">
        <v>0.72881355932203384</v>
      </c>
      <c r="R3422" s="662">
        <v>43</v>
      </c>
      <c r="S3422" s="678">
        <v>0.72881355932203384</v>
      </c>
      <c r="T3422" s="745">
        <v>10</v>
      </c>
      <c r="U3422" s="701">
        <v>0.7142857142857143</v>
      </c>
    </row>
    <row r="3423" spans="1:21" ht="14.4" customHeight="1" x14ac:dyDescent="0.3">
      <c r="A3423" s="661">
        <v>32</v>
      </c>
      <c r="B3423" s="662" t="s">
        <v>592</v>
      </c>
      <c r="C3423" s="662" t="s">
        <v>5111</v>
      </c>
      <c r="D3423" s="743" t="s">
        <v>7938</v>
      </c>
      <c r="E3423" s="744" t="s">
        <v>5131</v>
      </c>
      <c r="F3423" s="662" t="s">
        <v>5106</v>
      </c>
      <c r="G3423" s="662" t="s">
        <v>5882</v>
      </c>
      <c r="H3423" s="662" t="s">
        <v>593</v>
      </c>
      <c r="I3423" s="662" t="s">
        <v>5883</v>
      </c>
      <c r="J3423" s="662" t="s">
        <v>5884</v>
      </c>
      <c r="K3423" s="662" t="s">
        <v>4626</v>
      </c>
      <c r="L3423" s="663">
        <v>2950.43</v>
      </c>
      <c r="M3423" s="663">
        <v>88512.9</v>
      </c>
      <c r="N3423" s="662">
        <v>30</v>
      </c>
      <c r="O3423" s="745">
        <v>7</v>
      </c>
      <c r="P3423" s="663">
        <v>47206.879999999997</v>
      </c>
      <c r="Q3423" s="678">
        <v>0.53333333333333333</v>
      </c>
      <c r="R3423" s="662">
        <v>16</v>
      </c>
      <c r="S3423" s="678">
        <v>0.53333333333333333</v>
      </c>
      <c r="T3423" s="745">
        <v>3.5</v>
      </c>
      <c r="U3423" s="701">
        <v>0.5</v>
      </c>
    </row>
    <row r="3424" spans="1:21" ht="14.4" customHeight="1" x14ac:dyDescent="0.3">
      <c r="A3424" s="661">
        <v>32</v>
      </c>
      <c r="B3424" s="662" t="s">
        <v>592</v>
      </c>
      <c r="C3424" s="662" t="s">
        <v>5111</v>
      </c>
      <c r="D3424" s="743" t="s">
        <v>7938</v>
      </c>
      <c r="E3424" s="744" t="s">
        <v>5131</v>
      </c>
      <c r="F3424" s="662" t="s">
        <v>5106</v>
      </c>
      <c r="G3424" s="662" t="s">
        <v>5756</v>
      </c>
      <c r="H3424" s="662" t="s">
        <v>593</v>
      </c>
      <c r="I3424" s="662" t="s">
        <v>3923</v>
      </c>
      <c r="J3424" s="662" t="s">
        <v>5757</v>
      </c>
      <c r="K3424" s="662" t="s">
        <v>5758</v>
      </c>
      <c r="L3424" s="663">
        <v>5927.29</v>
      </c>
      <c r="M3424" s="663">
        <v>77054.77</v>
      </c>
      <c r="N3424" s="662">
        <v>13</v>
      </c>
      <c r="O3424" s="745">
        <v>4.5</v>
      </c>
      <c r="P3424" s="663">
        <v>65200.19</v>
      </c>
      <c r="Q3424" s="678">
        <v>0.84615384615384615</v>
      </c>
      <c r="R3424" s="662">
        <v>11</v>
      </c>
      <c r="S3424" s="678">
        <v>0.84615384615384615</v>
      </c>
      <c r="T3424" s="745">
        <v>3.5</v>
      </c>
      <c r="U3424" s="701">
        <v>0.77777777777777779</v>
      </c>
    </row>
    <row r="3425" spans="1:21" ht="14.4" customHeight="1" x14ac:dyDescent="0.3">
      <c r="A3425" s="661">
        <v>32</v>
      </c>
      <c r="B3425" s="662" t="s">
        <v>592</v>
      </c>
      <c r="C3425" s="662" t="s">
        <v>5111</v>
      </c>
      <c r="D3425" s="743" t="s">
        <v>7938</v>
      </c>
      <c r="E3425" s="744" t="s">
        <v>5131</v>
      </c>
      <c r="F3425" s="662" t="s">
        <v>5106</v>
      </c>
      <c r="G3425" s="662" t="s">
        <v>5756</v>
      </c>
      <c r="H3425" s="662" t="s">
        <v>593</v>
      </c>
      <c r="I3425" s="662" t="s">
        <v>3923</v>
      </c>
      <c r="J3425" s="662" t="s">
        <v>5757</v>
      </c>
      <c r="K3425" s="662" t="s">
        <v>5758</v>
      </c>
      <c r="L3425" s="663">
        <v>3161.19</v>
      </c>
      <c r="M3425" s="663">
        <v>3161.19</v>
      </c>
      <c r="N3425" s="662">
        <v>1</v>
      </c>
      <c r="O3425" s="745">
        <v>0.5</v>
      </c>
      <c r="P3425" s="663">
        <v>3161.19</v>
      </c>
      <c r="Q3425" s="678">
        <v>1</v>
      </c>
      <c r="R3425" s="662">
        <v>1</v>
      </c>
      <c r="S3425" s="678">
        <v>1</v>
      </c>
      <c r="T3425" s="745">
        <v>0.5</v>
      </c>
      <c r="U3425" s="701">
        <v>1</v>
      </c>
    </row>
    <row r="3426" spans="1:21" ht="14.4" customHeight="1" x14ac:dyDescent="0.3">
      <c r="A3426" s="661">
        <v>32</v>
      </c>
      <c r="B3426" s="662" t="s">
        <v>592</v>
      </c>
      <c r="C3426" s="662" t="s">
        <v>5111</v>
      </c>
      <c r="D3426" s="743" t="s">
        <v>7938</v>
      </c>
      <c r="E3426" s="744" t="s">
        <v>5131</v>
      </c>
      <c r="F3426" s="662" t="s">
        <v>5106</v>
      </c>
      <c r="G3426" s="662" t="s">
        <v>5756</v>
      </c>
      <c r="H3426" s="662" t="s">
        <v>593</v>
      </c>
      <c r="I3426" s="662" t="s">
        <v>5885</v>
      </c>
      <c r="J3426" s="662" t="s">
        <v>5757</v>
      </c>
      <c r="K3426" s="662" t="s">
        <v>5758</v>
      </c>
      <c r="L3426" s="663">
        <v>3161.19</v>
      </c>
      <c r="M3426" s="663">
        <v>6322.38</v>
      </c>
      <c r="N3426" s="662">
        <v>2</v>
      </c>
      <c r="O3426" s="745">
        <v>1</v>
      </c>
      <c r="P3426" s="663">
        <v>6322.38</v>
      </c>
      <c r="Q3426" s="678">
        <v>1</v>
      </c>
      <c r="R3426" s="662">
        <v>2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32</v>
      </c>
      <c r="B3427" s="662" t="s">
        <v>592</v>
      </c>
      <c r="C3427" s="662" t="s">
        <v>5111</v>
      </c>
      <c r="D3427" s="743" t="s">
        <v>7938</v>
      </c>
      <c r="E3427" s="744" t="s">
        <v>5131</v>
      </c>
      <c r="F3427" s="662" t="s">
        <v>5106</v>
      </c>
      <c r="G3427" s="662" t="s">
        <v>5269</v>
      </c>
      <c r="H3427" s="662" t="s">
        <v>593</v>
      </c>
      <c r="I3427" s="662" t="s">
        <v>970</v>
      </c>
      <c r="J3427" s="662" t="s">
        <v>5270</v>
      </c>
      <c r="K3427" s="662" t="s">
        <v>5271</v>
      </c>
      <c r="L3427" s="663">
        <v>88.76</v>
      </c>
      <c r="M3427" s="663">
        <v>3017.84</v>
      </c>
      <c r="N3427" s="662">
        <v>34</v>
      </c>
      <c r="O3427" s="745">
        <v>10.5</v>
      </c>
      <c r="P3427" s="663">
        <v>2307.7600000000002</v>
      </c>
      <c r="Q3427" s="678">
        <v>0.76470588235294124</v>
      </c>
      <c r="R3427" s="662">
        <v>26</v>
      </c>
      <c r="S3427" s="678">
        <v>0.76470588235294112</v>
      </c>
      <c r="T3427" s="745">
        <v>8.5</v>
      </c>
      <c r="U3427" s="701">
        <v>0.80952380952380953</v>
      </c>
    </row>
    <row r="3428" spans="1:21" ht="14.4" customHeight="1" x14ac:dyDescent="0.3">
      <c r="A3428" s="661">
        <v>32</v>
      </c>
      <c r="B3428" s="662" t="s">
        <v>592</v>
      </c>
      <c r="C3428" s="662" t="s">
        <v>5111</v>
      </c>
      <c r="D3428" s="743" t="s">
        <v>7938</v>
      </c>
      <c r="E3428" s="744" t="s">
        <v>5131</v>
      </c>
      <c r="F3428" s="662" t="s">
        <v>5106</v>
      </c>
      <c r="G3428" s="662" t="s">
        <v>5398</v>
      </c>
      <c r="H3428" s="662" t="s">
        <v>593</v>
      </c>
      <c r="I3428" s="662" t="s">
        <v>774</v>
      </c>
      <c r="J3428" s="662" t="s">
        <v>775</v>
      </c>
      <c r="K3428" s="662" t="s">
        <v>5399</v>
      </c>
      <c r="L3428" s="663">
        <v>733.55</v>
      </c>
      <c r="M3428" s="663">
        <v>2200.6499999999996</v>
      </c>
      <c r="N3428" s="662">
        <v>3</v>
      </c>
      <c r="O3428" s="745">
        <v>1.5</v>
      </c>
      <c r="P3428" s="663">
        <v>2200.6499999999996</v>
      </c>
      <c r="Q3428" s="678">
        <v>1</v>
      </c>
      <c r="R3428" s="662">
        <v>3</v>
      </c>
      <c r="S3428" s="678">
        <v>1</v>
      </c>
      <c r="T3428" s="745">
        <v>1.5</v>
      </c>
      <c r="U3428" s="701">
        <v>1</v>
      </c>
    </row>
    <row r="3429" spans="1:21" ht="14.4" customHeight="1" x14ac:dyDescent="0.3">
      <c r="A3429" s="661">
        <v>32</v>
      </c>
      <c r="B3429" s="662" t="s">
        <v>592</v>
      </c>
      <c r="C3429" s="662" t="s">
        <v>5111</v>
      </c>
      <c r="D3429" s="743" t="s">
        <v>7938</v>
      </c>
      <c r="E3429" s="744" t="s">
        <v>5131</v>
      </c>
      <c r="F3429" s="662" t="s">
        <v>5106</v>
      </c>
      <c r="G3429" s="662" t="s">
        <v>5439</v>
      </c>
      <c r="H3429" s="662" t="s">
        <v>2438</v>
      </c>
      <c r="I3429" s="662" t="s">
        <v>2629</v>
      </c>
      <c r="J3429" s="662" t="s">
        <v>2504</v>
      </c>
      <c r="K3429" s="662" t="s">
        <v>2630</v>
      </c>
      <c r="L3429" s="663">
        <v>0</v>
      </c>
      <c r="M3429" s="663">
        <v>0</v>
      </c>
      <c r="N3429" s="662">
        <v>1</v>
      </c>
      <c r="O3429" s="745">
        <v>0.5</v>
      </c>
      <c r="P3429" s="663"/>
      <c r="Q3429" s="678"/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32</v>
      </c>
      <c r="B3430" s="662" t="s">
        <v>592</v>
      </c>
      <c r="C3430" s="662" t="s">
        <v>5111</v>
      </c>
      <c r="D3430" s="743" t="s">
        <v>7938</v>
      </c>
      <c r="E3430" s="744" t="s">
        <v>5131</v>
      </c>
      <c r="F3430" s="662" t="s">
        <v>5106</v>
      </c>
      <c r="G3430" s="662" t="s">
        <v>5439</v>
      </c>
      <c r="H3430" s="662" t="s">
        <v>2438</v>
      </c>
      <c r="I3430" s="662" t="s">
        <v>2503</v>
      </c>
      <c r="J3430" s="662" t="s">
        <v>2504</v>
      </c>
      <c r="K3430" s="662" t="s">
        <v>2505</v>
      </c>
      <c r="L3430" s="663">
        <v>0</v>
      </c>
      <c r="M3430" s="663">
        <v>0</v>
      </c>
      <c r="N3430" s="662">
        <v>5</v>
      </c>
      <c r="O3430" s="745">
        <v>4.5</v>
      </c>
      <c r="P3430" s="663">
        <v>0</v>
      </c>
      <c r="Q3430" s="678"/>
      <c r="R3430" s="662">
        <v>5</v>
      </c>
      <c r="S3430" s="678">
        <v>1</v>
      </c>
      <c r="T3430" s="745">
        <v>4.5</v>
      </c>
      <c r="U3430" s="701">
        <v>1</v>
      </c>
    </row>
    <row r="3431" spans="1:21" ht="14.4" customHeight="1" x14ac:dyDescent="0.3">
      <c r="A3431" s="661">
        <v>32</v>
      </c>
      <c r="B3431" s="662" t="s">
        <v>592</v>
      </c>
      <c r="C3431" s="662" t="s">
        <v>5111</v>
      </c>
      <c r="D3431" s="743" t="s">
        <v>7938</v>
      </c>
      <c r="E3431" s="744" t="s">
        <v>5131</v>
      </c>
      <c r="F3431" s="662" t="s">
        <v>5106</v>
      </c>
      <c r="G3431" s="662" t="s">
        <v>5887</v>
      </c>
      <c r="H3431" s="662" t="s">
        <v>2438</v>
      </c>
      <c r="I3431" s="662" t="s">
        <v>5888</v>
      </c>
      <c r="J3431" s="662" t="s">
        <v>5889</v>
      </c>
      <c r="K3431" s="662" t="s">
        <v>5890</v>
      </c>
      <c r="L3431" s="663">
        <v>28.81</v>
      </c>
      <c r="M3431" s="663">
        <v>777.86999999999989</v>
      </c>
      <c r="N3431" s="662">
        <v>27</v>
      </c>
      <c r="O3431" s="745">
        <v>6</v>
      </c>
      <c r="P3431" s="663">
        <v>691.43999999999994</v>
      </c>
      <c r="Q3431" s="678">
        <v>0.88888888888888895</v>
      </c>
      <c r="R3431" s="662">
        <v>24</v>
      </c>
      <c r="S3431" s="678">
        <v>0.88888888888888884</v>
      </c>
      <c r="T3431" s="745">
        <v>5.5</v>
      </c>
      <c r="U3431" s="701">
        <v>0.91666666666666663</v>
      </c>
    </row>
    <row r="3432" spans="1:21" ht="14.4" customHeight="1" x14ac:dyDescent="0.3">
      <c r="A3432" s="661">
        <v>32</v>
      </c>
      <c r="B3432" s="662" t="s">
        <v>592</v>
      </c>
      <c r="C3432" s="662" t="s">
        <v>5111</v>
      </c>
      <c r="D3432" s="743" t="s">
        <v>7938</v>
      </c>
      <c r="E3432" s="744" t="s">
        <v>5131</v>
      </c>
      <c r="F3432" s="662" t="s">
        <v>5106</v>
      </c>
      <c r="G3432" s="662" t="s">
        <v>5887</v>
      </c>
      <c r="H3432" s="662" t="s">
        <v>2438</v>
      </c>
      <c r="I3432" s="662" t="s">
        <v>5888</v>
      </c>
      <c r="J3432" s="662" t="s">
        <v>5889</v>
      </c>
      <c r="K3432" s="662" t="s">
        <v>5890</v>
      </c>
      <c r="L3432" s="663">
        <v>46.85</v>
      </c>
      <c r="M3432" s="663">
        <v>796.45</v>
      </c>
      <c r="N3432" s="662">
        <v>17</v>
      </c>
      <c r="O3432" s="745">
        <v>3.5</v>
      </c>
      <c r="P3432" s="663">
        <v>515.35</v>
      </c>
      <c r="Q3432" s="678">
        <v>0.6470588235294118</v>
      </c>
      <c r="R3432" s="662">
        <v>11</v>
      </c>
      <c r="S3432" s="678">
        <v>0.6470588235294118</v>
      </c>
      <c r="T3432" s="745">
        <v>2.5</v>
      </c>
      <c r="U3432" s="701">
        <v>0.7142857142857143</v>
      </c>
    </row>
    <row r="3433" spans="1:21" ht="14.4" customHeight="1" x14ac:dyDescent="0.3">
      <c r="A3433" s="661">
        <v>32</v>
      </c>
      <c r="B3433" s="662" t="s">
        <v>592</v>
      </c>
      <c r="C3433" s="662" t="s">
        <v>5111</v>
      </c>
      <c r="D3433" s="743" t="s">
        <v>7938</v>
      </c>
      <c r="E3433" s="744" t="s">
        <v>5131</v>
      </c>
      <c r="F3433" s="662" t="s">
        <v>5106</v>
      </c>
      <c r="G3433" s="662" t="s">
        <v>5887</v>
      </c>
      <c r="H3433" s="662" t="s">
        <v>2438</v>
      </c>
      <c r="I3433" s="662" t="s">
        <v>4131</v>
      </c>
      <c r="J3433" s="662" t="s">
        <v>5010</v>
      </c>
      <c r="K3433" s="662" t="s">
        <v>5011</v>
      </c>
      <c r="L3433" s="663">
        <v>187.41</v>
      </c>
      <c r="M3433" s="663">
        <v>374.82</v>
      </c>
      <c r="N3433" s="662">
        <v>2</v>
      </c>
      <c r="O3433" s="745">
        <v>0.5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32</v>
      </c>
      <c r="B3434" s="662" t="s">
        <v>592</v>
      </c>
      <c r="C3434" s="662" t="s">
        <v>5111</v>
      </c>
      <c r="D3434" s="743" t="s">
        <v>7938</v>
      </c>
      <c r="E3434" s="744" t="s">
        <v>5131</v>
      </c>
      <c r="F3434" s="662" t="s">
        <v>5106</v>
      </c>
      <c r="G3434" s="662" t="s">
        <v>5887</v>
      </c>
      <c r="H3434" s="662" t="s">
        <v>2438</v>
      </c>
      <c r="I3434" s="662" t="s">
        <v>4131</v>
      </c>
      <c r="J3434" s="662" t="s">
        <v>5010</v>
      </c>
      <c r="K3434" s="662" t="s">
        <v>5011</v>
      </c>
      <c r="L3434" s="663">
        <v>115.27</v>
      </c>
      <c r="M3434" s="663">
        <v>1152.7</v>
      </c>
      <c r="N3434" s="662">
        <v>10</v>
      </c>
      <c r="O3434" s="745">
        <v>4</v>
      </c>
      <c r="P3434" s="663">
        <v>922.16</v>
      </c>
      <c r="Q3434" s="678">
        <v>0.79999999999999993</v>
      </c>
      <c r="R3434" s="662">
        <v>8</v>
      </c>
      <c r="S3434" s="678">
        <v>0.8</v>
      </c>
      <c r="T3434" s="745">
        <v>3</v>
      </c>
      <c r="U3434" s="701">
        <v>0.75</v>
      </c>
    </row>
    <row r="3435" spans="1:21" ht="14.4" customHeight="1" x14ac:dyDescent="0.3">
      <c r="A3435" s="661">
        <v>32</v>
      </c>
      <c r="B3435" s="662" t="s">
        <v>592</v>
      </c>
      <c r="C3435" s="662" t="s">
        <v>5111</v>
      </c>
      <c r="D3435" s="743" t="s">
        <v>7938</v>
      </c>
      <c r="E3435" s="744" t="s">
        <v>5131</v>
      </c>
      <c r="F3435" s="662" t="s">
        <v>5106</v>
      </c>
      <c r="G3435" s="662" t="s">
        <v>5272</v>
      </c>
      <c r="H3435" s="662" t="s">
        <v>593</v>
      </c>
      <c r="I3435" s="662" t="s">
        <v>1095</v>
      </c>
      <c r="J3435" s="662" t="s">
        <v>1349</v>
      </c>
      <c r="K3435" s="662" t="s">
        <v>5545</v>
      </c>
      <c r="L3435" s="663">
        <v>0</v>
      </c>
      <c r="M3435" s="663">
        <v>0</v>
      </c>
      <c r="N3435" s="662">
        <v>6</v>
      </c>
      <c r="O3435" s="745">
        <v>4.5</v>
      </c>
      <c r="P3435" s="663">
        <v>0</v>
      </c>
      <c r="Q3435" s="678"/>
      <c r="R3435" s="662">
        <v>6</v>
      </c>
      <c r="S3435" s="678">
        <v>1</v>
      </c>
      <c r="T3435" s="745">
        <v>4.5</v>
      </c>
      <c r="U3435" s="701">
        <v>1</v>
      </c>
    </row>
    <row r="3436" spans="1:21" ht="14.4" customHeight="1" x14ac:dyDescent="0.3">
      <c r="A3436" s="661">
        <v>32</v>
      </c>
      <c r="B3436" s="662" t="s">
        <v>592</v>
      </c>
      <c r="C3436" s="662" t="s">
        <v>5111</v>
      </c>
      <c r="D3436" s="743" t="s">
        <v>7938</v>
      </c>
      <c r="E3436" s="744" t="s">
        <v>5131</v>
      </c>
      <c r="F3436" s="662" t="s">
        <v>5106</v>
      </c>
      <c r="G3436" s="662" t="s">
        <v>5276</v>
      </c>
      <c r="H3436" s="662" t="s">
        <v>593</v>
      </c>
      <c r="I3436" s="662" t="s">
        <v>7122</v>
      </c>
      <c r="J3436" s="662" t="s">
        <v>7123</v>
      </c>
      <c r="K3436" s="662" t="s">
        <v>7124</v>
      </c>
      <c r="L3436" s="663">
        <v>0</v>
      </c>
      <c r="M3436" s="663">
        <v>0</v>
      </c>
      <c r="N3436" s="662">
        <v>1</v>
      </c>
      <c r="O3436" s="745">
        <v>1</v>
      </c>
      <c r="P3436" s="663">
        <v>0</v>
      </c>
      <c r="Q3436" s="678"/>
      <c r="R3436" s="662">
        <v>1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32</v>
      </c>
      <c r="B3437" s="662" t="s">
        <v>592</v>
      </c>
      <c r="C3437" s="662" t="s">
        <v>5111</v>
      </c>
      <c r="D3437" s="743" t="s">
        <v>7938</v>
      </c>
      <c r="E3437" s="744" t="s">
        <v>5131</v>
      </c>
      <c r="F3437" s="662" t="s">
        <v>5106</v>
      </c>
      <c r="G3437" s="662" t="s">
        <v>5759</v>
      </c>
      <c r="H3437" s="662" t="s">
        <v>2438</v>
      </c>
      <c r="I3437" s="662" t="s">
        <v>7125</v>
      </c>
      <c r="J3437" s="662" t="s">
        <v>7126</v>
      </c>
      <c r="K3437" s="662" t="s">
        <v>7127</v>
      </c>
      <c r="L3437" s="663">
        <v>0</v>
      </c>
      <c r="M3437" s="663">
        <v>0</v>
      </c>
      <c r="N3437" s="662">
        <v>1</v>
      </c>
      <c r="O3437" s="745">
        <v>0.5</v>
      </c>
      <c r="P3437" s="663">
        <v>0</v>
      </c>
      <c r="Q3437" s="678"/>
      <c r="R3437" s="662">
        <v>1</v>
      </c>
      <c r="S3437" s="678">
        <v>1</v>
      </c>
      <c r="T3437" s="745">
        <v>0.5</v>
      </c>
      <c r="U3437" s="701">
        <v>1</v>
      </c>
    </row>
    <row r="3438" spans="1:21" ht="14.4" customHeight="1" x14ac:dyDescent="0.3">
      <c r="A3438" s="661">
        <v>32</v>
      </c>
      <c r="B3438" s="662" t="s">
        <v>592</v>
      </c>
      <c r="C3438" s="662" t="s">
        <v>5111</v>
      </c>
      <c r="D3438" s="743" t="s">
        <v>7938</v>
      </c>
      <c r="E3438" s="744" t="s">
        <v>5131</v>
      </c>
      <c r="F3438" s="662" t="s">
        <v>5106</v>
      </c>
      <c r="G3438" s="662" t="s">
        <v>5759</v>
      </c>
      <c r="H3438" s="662" t="s">
        <v>2438</v>
      </c>
      <c r="I3438" s="662" t="s">
        <v>7128</v>
      </c>
      <c r="J3438" s="662" t="s">
        <v>7126</v>
      </c>
      <c r="K3438" s="662" t="s">
        <v>7129</v>
      </c>
      <c r="L3438" s="663">
        <v>69.55</v>
      </c>
      <c r="M3438" s="663">
        <v>69.55</v>
      </c>
      <c r="N3438" s="662">
        <v>1</v>
      </c>
      <c r="O3438" s="745">
        <v>1</v>
      </c>
      <c r="P3438" s="663">
        <v>69.55</v>
      </c>
      <c r="Q3438" s="678">
        <v>1</v>
      </c>
      <c r="R3438" s="662">
        <v>1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32</v>
      </c>
      <c r="B3439" s="662" t="s">
        <v>592</v>
      </c>
      <c r="C3439" s="662" t="s">
        <v>5111</v>
      </c>
      <c r="D3439" s="743" t="s">
        <v>7938</v>
      </c>
      <c r="E3439" s="744" t="s">
        <v>5131</v>
      </c>
      <c r="F3439" s="662" t="s">
        <v>5106</v>
      </c>
      <c r="G3439" s="662" t="s">
        <v>5759</v>
      </c>
      <c r="H3439" s="662" t="s">
        <v>2438</v>
      </c>
      <c r="I3439" s="662" t="s">
        <v>2725</v>
      </c>
      <c r="J3439" s="662" t="s">
        <v>2726</v>
      </c>
      <c r="K3439" s="662" t="s">
        <v>2727</v>
      </c>
      <c r="L3439" s="663">
        <v>88.51</v>
      </c>
      <c r="M3439" s="663">
        <v>88.51</v>
      </c>
      <c r="N3439" s="662">
        <v>1</v>
      </c>
      <c r="O3439" s="745">
        <v>0.5</v>
      </c>
      <c r="P3439" s="663">
        <v>88.51</v>
      </c>
      <c r="Q3439" s="678">
        <v>1</v>
      </c>
      <c r="R3439" s="662">
        <v>1</v>
      </c>
      <c r="S3439" s="678">
        <v>1</v>
      </c>
      <c r="T3439" s="745">
        <v>0.5</v>
      </c>
      <c r="U3439" s="701">
        <v>1</v>
      </c>
    </row>
    <row r="3440" spans="1:21" ht="14.4" customHeight="1" x14ac:dyDescent="0.3">
      <c r="A3440" s="661">
        <v>32</v>
      </c>
      <c r="B3440" s="662" t="s">
        <v>592</v>
      </c>
      <c r="C3440" s="662" t="s">
        <v>5111</v>
      </c>
      <c r="D3440" s="743" t="s">
        <v>7938</v>
      </c>
      <c r="E3440" s="744" t="s">
        <v>5131</v>
      </c>
      <c r="F3440" s="662" t="s">
        <v>5106</v>
      </c>
      <c r="G3440" s="662" t="s">
        <v>5759</v>
      </c>
      <c r="H3440" s="662" t="s">
        <v>2438</v>
      </c>
      <c r="I3440" s="662" t="s">
        <v>6466</v>
      </c>
      <c r="J3440" s="662" t="s">
        <v>6467</v>
      </c>
      <c r="K3440" s="662" t="s">
        <v>6468</v>
      </c>
      <c r="L3440" s="663">
        <v>62.24</v>
      </c>
      <c r="M3440" s="663">
        <v>62.24</v>
      </c>
      <c r="N3440" s="662">
        <v>1</v>
      </c>
      <c r="O3440" s="745">
        <v>0.5</v>
      </c>
      <c r="P3440" s="663">
        <v>62.24</v>
      </c>
      <c r="Q3440" s="678">
        <v>1</v>
      </c>
      <c r="R3440" s="662">
        <v>1</v>
      </c>
      <c r="S3440" s="678">
        <v>1</v>
      </c>
      <c r="T3440" s="745">
        <v>0.5</v>
      </c>
      <c r="U3440" s="701">
        <v>1</v>
      </c>
    </row>
    <row r="3441" spans="1:21" ht="14.4" customHeight="1" x14ac:dyDescent="0.3">
      <c r="A3441" s="661">
        <v>32</v>
      </c>
      <c r="B3441" s="662" t="s">
        <v>592</v>
      </c>
      <c r="C3441" s="662" t="s">
        <v>5111</v>
      </c>
      <c r="D3441" s="743" t="s">
        <v>7938</v>
      </c>
      <c r="E3441" s="744" t="s">
        <v>5131</v>
      </c>
      <c r="F3441" s="662" t="s">
        <v>5106</v>
      </c>
      <c r="G3441" s="662" t="s">
        <v>5759</v>
      </c>
      <c r="H3441" s="662" t="s">
        <v>2438</v>
      </c>
      <c r="I3441" s="662" t="s">
        <v>6466</v>
      </c>
      <c r="J3441" s="662" t="s">
        <v>6467</v>
      </c>
      <c r="K3441" s="662" t="s">
        <v>6468</v>
      </c>
      <c r="L3441" s="663">
        <v>59.27</v>
      </c>
      <c r="M3441" s="663">
        <v>118.54</v>
      </c>
      <c r="N3441" s="662">
        <v>2</v>
      </c>
      <c r="O3441" s="745">
        <v>1</v>
      </c>
      <c r="P3441" s="663">
        <v>118.54</v>
      </c>
      <c r="Q3441" s="678">
        <v>1</v>
      </c>
      <c r="R3441" s="662">
        <v>2</v>
      </c>
      <c r="S3441" s="678">
        <v>1</v>
      </c>
      <c r="T3441" s="745">
        <v>1</v>
      </c>
      <c r="U3441" s="701">
        <v>1</v>
      </c>
    </row>
    <row r="3442" spans="1:21" ht="14.4" customHeight="1" x14ac:dyDescent="0.3">
      <c r="A3442" s="661">
        <v>32</v>
      </c>
      <c r="B3442" s="662" t="s">
        <v>592</v>
      </c>
      <c r="C3442" s="662" t="s">
        <v>5111</v>
      </c>
      <c r="D3442" s="743" t="s">
        <v>7938</v>
      </c>
      <c r="E3442" s="744" t="s">
        <v>5131</v>
      </c>
      <c r="F3442" s="662" t="s">
        <v>5106</v>
      </c>
      <c r="G3442" s="662" t="s">
        <v>5759</v>
      </c>
      <c r="H3442" s="662" t="s">
        <v>2438</v>
      </c>
      <c r="I3442" s="662" t="s">
        <v>6469</v>
      </c>
      <c r="J3442" s="662" t="s">
        <v>2785</v>
      </c>
      <c r="K3442" s="662" t="s">
        <v>2786</v>
      </c>
      <c r="L3442" s="663">
        <v>103.74</v>
      </c>
      <c r="M3442" s="663">
        <v>103.74</v>
      </c>
      <c r="N3442" s="662">
        <v>1</v>
      </c>
      <c r="O3442" s="745">
        <v>0.5</v>
      </c>
      <c r="P3442" s="663">
        <v>103.74</v>
      </c>
      <c r="Q3442" s="678">
        <v>1</v>
      </c>
      <c r="R3442" s="662">
        <v>1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32</v>
      </c>
      <c r="B3443" s="662" t="s">
        <v>592</v>
      </c>
      <c r="C3443" s="662" t="s">
        <v>5111</v>
      </c>
      <c r="D3443" s="743" t="s">
        <v>7938</v>
      </c>
      <c r="E3443" s="744" t="s">
        <v>5131</v>
      </c>
      <c r="F3443" s="662" t="s">
        <v>5106</v>
      </c>
      <c r="G3443" s="662" t="s">
        <v>5759</v>
      </c>
      <c r="H3443" s="662" t="s">
        <v>2438</v>
      </c>
      <c r="I3443" s="662" t="s">
        <v>2702</v>
      </c>
      <c r="J3443" s="662" t="s">
        <v>4870</v>
      </c>
      <c r="K3443" s="662" t="s">
        <v>4871</v>
      </c>
      <c r="L3443" s="663">
        <v>62.24</v>
      </c>
      <c r="M3443" s="663">
        <v>62.24</v>
      </c>
      <c r="N3443" s="662">
        <v>1</v>
      </c>
      <c r="O3443" s="745">
        <v>0.5</v>
      </c>
      <c r="P3443" s="663">
        <v>62.24</v>
      </c>
      <c r="Q3443" s="678">
        <v>1</v>
      </c>
      <c r="R3443" s="662">
        <v>1</v>
      </c>
      <c r="S3443" s="678">
        <v>1</v>
      </c>
      <c r="T3443" s="745">
        <v>0.5</v>
      </c>
      <c r="U3443" s="701">
        <v>1</v>
      </c>
    </row>
    <row r="3444" spans="1:21" ht="14.4" customHeight="1" x14ac:dyDescent="0.3">
      <c r="A3444" s="661">
        <v>32</v>
      </c>
      <c r="B3444" s="662" t="s">
        <v>592</v>
      </c>
      <c r="C3444" s="662" t="s">
        <v>5111</v>
      </c>
      <c r="D3444" s="743" t="s">
        <v>7938</v>
      </c>
      <c r="E3444" s="744" t="s">
        <v>5131</v>
      </c>
      <c r="F3444" s="662" t="s">
        <v>5106</v>
      </c>
      <c r="G3444" s="662" t="s">
        <v>5759</v>
      </c>
      <c r="H3444" s="662" t="s">
        <v>2438</v>
      </c>
      <c r="I3444" s="662" t="s">
        <v>2702</v>
      </c>
      <c r="J3444" s="662" t="s">
        <v>4870</v>
      </c>
      <c r="K3444" s="662" t="s">
        <v>4871</v>
      </c>
      <c r="L3444" s="663">
        <v>59.27</v>
      </c>
      <c r="M3444" s="663">
        <v>118.54</v>
      </c>
      <c r="N3444" s="662">
        <v>2</v>
      </c>
      <c r="O3444" s="745">
        <v>1.5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32</v>
      </c>
      <c r="B3445" s="662" t="s">
        <v>592</v>
      </c>
      <c r="C3445" s="662" t="s">
        <v>5111</v>
      </c>
      <c r="D3445" s="743" t="s">
        <v>7938</v>
      </c>
      <c r="E3445" s="744" t="s">
        <v>5131</v>
      </c>
      <c r="F3445" s="662" t="s">
        <v>5106</v>
      </c>
      <c r="G3445" s="662" t="s">
        <v>5759</v>
      </c>
      <c r="H3445" s="662" t="s">
        <v>2438</v>
      </c>
      <c r="I3445" s="662" t="s">
        <v>6627</v>
      </c>
      <c r="J3445" s="662" t="s">
        <v>6628</v>
      </c>
      <c r="K3445" s="662" t="s">
        <v>6629</v>
      </c>
      <c r="L3445" s="663">
        <v>118.54</v>
      </c>
      <c r="M3445" s="663">
        <v>118.54</v>
      </c>
      <c r="N3445" s="662">
        <v>1</v>
      </c>
      <c r="O3445" s="745">
        <v>1</v>
      </c>
      <c r="P3445" s="663">
        <v>118.54</v>
      </c>
      <c r="Q3445" s="678">
        <v>1</v>
      </c>
      <c r="R3445" s="662">
        <v>1</v>
      </c>
      <c r="S3445" s="678">
        <v>1</v>
      </c>
      <c r="T3445" s="745">
        <v>1</v>
      </c>
      <c r="U3445" s="701">
        <v>1</v>
      </c>
    </row>
    <row r="3446" spans="1:21" ht="14.4" customHeight="1" x14ac:dyDescent="0.3">
      <c r="A3446" s="661">
        <v>32</v>
      </c>
      <c r="B3446" s="662" t="s">
        <v>592</v>
      </c>
      <c r="C3446" s="662" t="s">
        <v>5111</v>
      </c>
      <c r="D3446" s="743" t="s">
        <v>7938</v>
      </c>
      <c r="E3446" s="744" t="s">
        <v>5131</v>
      </c>
      <c r="F3446" s="662" t="s">
        <v>5106</v>
      </c>
      <c r="G3446" s="662" t="s">
        <v>5759</v>
      </c>
      <c r="H3446" s="662" t="s">
        <v>2438</v>
      </c>
      <c r="I3446" s="662" t="s">
        <v>2507</v>
      </c>
      <c r="J3446" s="662" t="s">
        <v>2508</v>
      </c>
      <c r="K3446" s="662" t="s">
        <v>4874</v>
      </c>
      <c r="L3446" s="663">
        <v>79.03</v>
      </c>
      <c r="M3446" s="663">
        <v>79.03</v>
      </c>
      <c r="N3446" s="662">
        <v>1</v>
      </c>
      <c r="O3446" s="745">
        <v>0.5</v>
      </c>
      <c r="P3446" s="663">
        <v>79.03</v>
      </c>
      <c r="Q3446" s="678">
        <v>1</v>
      </c>
      <c r="R3446" s="662">
        <v>1</v>
      </c>
      <c r="S3446" s="678">
        <v>1</v>
      </c>
      <c r="T3446" s="745">
        <v>0.5</v>
      </c>
      <c r="U3446" s="701">
        <v>1</v>
      </c>
    </row>
    <row r="3447" spans="1:21" ht="14.4" customHeight="1" x14ac:dyDescent="0.3">
      <c r="A3447" s="661">
        <v>32</v>
      </c>
      <c r="B3447" s="662" t="s">
        <v>592</v>
      </c>
      <c r="C3447" s="662" t="s">
        <v>5111</v>
      </c>
      <c r="D3447" s="743" t="s">
        <v>7938</v>
      </c>
      <c r="E3447" s="744" t="s">
        <v>5131</v>
      </c>
      <c r="F3447" s="662" t="s">
        <v>5106</v>
      </c>
      <c r="G3447" s="662" t="s">
        <v>5759</v>
      </c>
      <c r="H3447" s="662" t="s">
        <v>2438</v>
      </c>
      <c r="I3447" s="662" t="s">
        <v>2643</v>
      </c>
      <c r="J3447" s="662" t="s">
        <v>4875</v>
      </c>
      <c r="K3447" s="662" t="s">
        <v>4876</v>
      </c>
      <c r="L3447" s="663">
        <v>46.07</v>
      </c>
      <c r="M3447" s="663">
        <v>46.07</v>
      </c>
      <c r="N3447" s="662">
        <v>1</v>
      </c>
      <c r="O3447" s="745">
        <v>1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32</v>
      </c>
      <c r="B3448" s="662" t="s">
        <v>592</v>
      </c>
      <c r="C3448" s="662" t="s">
        <v>5111</v>
      </c>
      <c r="D3448" s="743" t="s">
        <v>7938</v>
      </c>
      <c r="E3448" s="744" t="s">
        <v>5131</v>
      </c>
      <c r="F3448" s="662" t="s">
        <v>5106</v>
      </c>
      <c r="G3448" s="662" t="s">
        <v>5759</v>
      </c>
      <c r="H3448" s="662" t="s">
        <v>2438</v>
      </c>
      <c r="I3448" s="662" t="s">
        <v>7130</v>
      </c>
      <c r="J3448" s="662" t="s">
        <v>7131</v>
      </c>
      <c r="K3448" s="662" t="s">
        <v>6629</v>
      </c>
      <c r="L3448" s="663">
        <v>124.49</v>
      </c>
      <c r="M3448" s="663">
        <v>124.49</v>
      </c>
      <c r="N3448" s="662">
        <v>1</v>
      </c>
      <c r="O3448" s="745">
        <v>0.5</v>
      </c>
      <c r="P3448" s="663">
        <v>124.49</v>
      </c>
      <c r="Q3448" s="678">
        <v>1</v>
      </c>
      <c r="R3448" s="662">
        <v>1</v>
      </c>
      <c r="S3448" s="678">
        <v>1</v>
      </c>
      <c r="T3448" s="745">
        <v>0.5</v>
      </c>
      <c r="U3448" s="701">
        <v>1</v>
      </c>
    </row>
    <row r="3449" spans="1:21" ht="14.4" customHeight="1" x14ac:dyDescent="0.3">
      <c r="A3449" s="661">
        <v>32</v>
      </c>
      <c r="B3449" s="662" t="s">
        <v>592</v>
      </c>
      <c r="C3449" s="662" t="s">
        <v>5111</v>
      </c>
      <c r="D3449" s="743" t="s">
        <v>7938</v>
      </c>
      <c r="E3449" s="744" t="s">
        <v>5131</v>
      </c>
      <c r="F3449" s="662" t="s">
        <v>5106</v>
      </c>
      <c r="G3449" s="662" t="s">
        <v>5759</v>
      </c>
      <c r="H3449" s="662" t="s">
        <v>593</v>
      </c>
      <c r="I3449" s="662" t="s">
        <v>6386</v>
      </c>
      <c r="J3449" s="662" t="s">
        <v>6387</v>
      </c>
      <c r="K3449" s="662" t="s">
        <v>6388</v>
      </c>
      <c r="L3449" s="663">
        <v>79.03</v>
      </c>
      <c r="M3449" s="663">
        <v>316.12</v>
      </c>
      <c r="N3449" s="662">
        <v>4</v>
      </c>
      <c r="O3449" s="745">
        <v>2</v>
      </c>
      <c r="P3449" s="663">
        <v>316.12</v>
      </c>
      <c r="Q3449" s="678">
        <v>1</v>
      </c>
      <c r="R3449" s="662">
        <v>4</v>
      </c>
      <c r="S3449" s="678">
        <v>1</v>
      </c>
      <c r="T3449" s="745">
        <v>2</v>
      </c>
      <c r="U3449" s="701">
        <v>1</v>
      </c>
    </row>
    <row r="3450" spans="1:21" ht="14.4" customHeight="1" x14ac:dyDescent="0.3">
      <c r="A3450" s="661">
        <v>32</v>
      </c>
      <c r="B3450" s="662" t="s">
        <v>592</v>
      </c>
      <c r="C3450" s="662" t="s">
        <v>5111</v>
      </c>
      <c r="D3450" s="743" t="s">
        <v>7938</v>
      </c>
      <c r="E3450" s="744" t="s">
        <v>5131</v>
      </c>
      <c r="F3450" s="662" t="s">
        <v>5106</v>
      </c>
      <c r="G3450" s="662" t="s">
        <v>5759</v>
      </c>
      <c r="H3450" s="662" t="s">
        <v>2438</v>
      </c>
      <c r="I3450" s="662" t="s">
        <v>2778</v>
      </c>
      <c r="J3450" s="662" t="s">
        <v>2779</v>
      </c>
      <c r="K3450" s="662" t="s">
        <v>2780</v>
      </c>
      <c r="L3450" s="663">
        <v>48.37</v>
      </c>
      <c r="M3450" s="663">
        <v>48.37</v>
      </c>
      <c r="N3450" s="662">
        <v>1</v>
      </c>
      <c r="O3450" s="745">
        <v>0.5</v>
      </c>
      <c r="P3450" s="663">
        <v>48.37</v>
      </c>
      <c r="Q3450" s="678">
        <v>1</v>
      </c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32</v>
      </c>
      <c r="B3451" s="662" t="s">
        <v>592</v>
      </c>
      <c r="C3451" s="662" t="s">
        <v>5111</v>
      </c>
      <c r="D3451" s="743" t="s">
        <v>7938</v>
      </c>
      <c r="E3451" s="744" t="s">
        <v>5131</v>
      </c>
      <c r="F3451" s="662" t="s">
        <v>5106</v>
      </c>
      <c r="G3451" s="662" t="s">
        <v>7132</v>
      </c>
      <c r="H3451" s="662" t="s">
        <v>2438</v>
      </c>
      <c r="I3451" s="662" t="s">
        <v>4163</v>
      </c>
      <c r="J3451" s="662" t="s">
        <v>4164</v>
      </c>
      <c r="K3451" s="662" t="s">
        <v>999</v>
      </c>
      <c r="L3451" s="663">
        <v>104.76</v>
      </c>
      <c r="M3451" s="663">
        <v>628.56000000000006</v>
      </c>
      <c r="N3451" s="662">
        <v>6</v>
      </c>
      <c r="O3451" s="745">
        <v>1</v>
      </c>
      <c r="P3451" s="663">
        <v>314.28000000000003</v>
      </c>
      <c r="Q3451" s="678">
        <v>0.5</v>
      </c>
      <c r="R3451" s="662">
        <v>3</v>
      </c>
      <c r="S3451" s="678">
        <v>0.5</v>
      </c>
      <c r="T3451" s="745">
        <v>0.5</v>
      </c>
      <c r="U3451" s="701">
        <v>0.5</v>
      </c>
    </row>
    <row r="3452" spans="1:21" ht="14.4" customHeight="1" x14ac:dyDescent="0.3">
      <c r="A3452" s="661">
        <v>32</v>
      </c>
      <c r="B3452" s="662" t="s">
        <v>592</v>
      </c>
      <c r="C3452" s="662" t="s">
        <v>5111</v>
      </c>
      <c r="D3452" s="743" t="s">
        <v>7938</v>
      </c>
      <c r="E3452" s="744" t="s">
        <v>5131</v>
      </c>
      <c r="F3452" s="662" t="s">
        <v>5106</v>
      </c>
      <c r="G3452" s="662" t="s">
        <v>7132</v>
      </c>
      <c r="H3452" s="662" t="s">
        <v>2438</v>
      </c>
      <c r="I3452" s="662" t="s">
        <v>4163</v>
      </c>
      <c r="J3452" s="662" t="s">
        <v>4164</v>
      </c>
      <c r="K3452" s="662" t="s">
        <v>999</v>
      </c>
      <c r="L3452" s="663">
        <v>85.22</v>
      </c>
      <c r="M3452" s="663">
        <v>255.66</v>
      </c>
      <c r="N3452" s="662">
        <v>3</v>
      </c>
      <c r="O3452" s="745">
        <v>0.5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32</v>
      </c>
      <c r="B3453" s="662" t="s">
        <v>592</v>
      </c>
      <c r="C3453" s="662" t="s">
        <v>5111</v>
      </c>
      <c r="D3453" s="743" t="s">
        <v>7938</v>
      </c>
      <c r="E3453" s="744" t="s">
        <v>5131</v>
      </c>
      <c r="F3453" s="662" t="s">
        <v>5106</v>
      </c>
      <c r="G3453" s="662" t="s">
        <v>7133</v>
      </c>
      <c r="H3453" s="662" t="s">
        <v>593</v>
      </c>
      <c r="I3453" s="662" t="s">
        <v>2346</v>
      </c>
      <c r="J3453" s="662" t="s">
        <v>7134</v>
      </c>
      <c r="K3453" s="662" t="s">
        <v>7135</v>
      </c>
      <c r="L3453" s="663">
        <v>4310.95</v>
      </c>
      <c r="M3453" s="663">
        <v>4310.95</v>
      </c>
      <c r="N3453" s="662">
        <v>1</v>
      </c>
      <c r="O3453" s="745">
        <v>1</v>
      </c>
      <c r="P3453" s="663">
        <v>4310.95</v>
      </c>
      <c r="Q3453" s="678">
        <v>1</v>
      </c>
      <c r="R3453" s="662">
        <v>1</v>
      </c>
      <c r="S3453" s="678">
        <v>1</v>
      </c>
      <c r="T3453" s="745">
        <v>1</v>
      </c>
      <c r="U3453" s="701">
        <v>1</v>
      </c>
    </row>
    <row r="3454" spans="1:21" ht="14.4" customHeight="1" x14ac:dyDescent="0.3">
      <c r="A3454" s="661">
        <v>32</v>
      </c>
      <c r="B3454" s="662" t="s">
        <v>592</v>
      </c>
      <c r="C3454" s="662" t="s">
        <v>5111</v>
      </c>
      <c r="D3454" s="743" t="s">
        <v>7938</v>
      </c>
      <c r="E3454" s="744" t="s">
        <v>5131</v>
      </c>
      <c r="F3454" s="662" t="s">
        <v>5106</v>
      </c>
      <c r="G3454" s="662" t="s">
        <v>5894</v>
      </c>
      <c r="H3454" s="662" t="s">
        <v>593</v>
      </c>
      <c r="I3454" s="662" t="s">
        <v>1034</v>
      </c>
      <c r="J3454" s="662" t="s">
        <v>767</v>
      </c>
      <c r="K3454" s="662" t="s">
        <v>1035</v>
      </c>
      <c r="L3454" s="663">
        <v>0</v>
      </c>
      <c r="M3454" s="663">
        <v>0</v>
      </c>
      <c r="N3454" s="662">
        <v>5</v>
      </c>
      <c r="O3454" s="745">
        <v>2.5</v>
      </c>
      <c r="P3454" s="663">
        <v>0</v>
      </c>
      <c r="Q3454" s="678"/>
      <c r="R3454" s="662">
        <v>1</v>
      </c>
      <c r="S3454" s="678">
        <v>0.2</v>
      </c>
      <c r="T3454" s="745">
        <v>1</v>
      </c>
      <c r="U3454" s="701">
        <v>0.4</v>
      </c>
    </row>
    <row r="3455" spans="1:21" ht="14.4" customHeight="1" x14ac:dyDescent="0.3">
      <c r="A3455" s="661">
        <v>32</v>
      </c>
      <c r="B3455" s="662" t="s">
        <v>592</v>
      </c>
      <c r="C3455" s="662" t="s">
        <v>5111</v>
      </c>
      <c r="D3455" s="743" t="s">
        <v>7938</v>
      </c>
      <c r="E3455" s="744" t="s">
        <v>5131</v>
      </c>
      <c r="F3455" s="662" t="s">
        <v>5106</v>
      </c>
      <c r="G3455" s="662" t="s">
        <v>7136</v>
      </c>
      <c r="H3455" s="662" t="s">
        <v>2438</v>
      </c>
      <c r="I3455" s="662" t="s">
        <v>7137</v>
      </c>
      <c r="J3455" s="662" t="s">
        <v>4996</v>
      </c>
      <c r="K3455" s="662" t="s">
        <v>4238</v>
      </c>
      <c r="L3455" s="663">
        <v>207.45</v>
      </c>
      <c r="M3455" s="663">
        <v>207.45</v>
      </c>
      <c r="N3455" s="662">
        <v>1</v>
      </c>
      <c r="O3455" s="745">
        <v>0.5</v>
      </c>
      <c r="P3455" s="663">
        <v>207.45</v>
      </c>
      <c r="Q3455" s="678">
        <v>1</v>
      </c>
      <c r="R3455" s="662">
        <v>1</v>
      </c>
      <c r="S3455" s="678">
        <v>1</v>
      </c>
      <c r="T3455" s="745">
        <v>0.5</v>
      </c>
      <c r="U3455" s="701">
        <v>1</v>
      </c>
    </row>
    <row r="3456" spans="1:21" ht="14.4" customHeight="1" x14ac:dyDescent="0.3">
      <c r="A3456" s="661">
        <v>32</v>
      </c>
      <c r="B3456" s="662" t="s">
        <v>592</v>
      </c>
      <c r="C3456" s="662" t="s">
        <v>5111</v>
      </c>
      <c r="D3456" s="743" t="s">
        <v>7938</v>
      </c>
      <c r="E3456" s="744" t="s">
        <v>5131</v>
      </c>
      <c r="F3456" s="662" t="s">
        <v>5106</v>
      </c>
      <c r="G3456" s="662" t="s">
        <v>5443</v>
      </c>
      <c r="H3456" s="662" t="s">
        <v>2438</v>
      </c>
      <c r="I3456" s="662" t="s">
        <v>2759</v>
      </c>
      <c r="J3456" s="662" t="s">
        <v>2584</v>
      </c>
      <c r="K3456" s="662" t="s">
        <v>4850</v>
      </c>
      <c r="L3456" s="663">
        <v>164.94</v>
      </c>
      <c r="M3456" s="663">
        <v>164.94</v>
      </c>
      <c r="N3456" s="662">
        <v>1</v>
      </c>
      <c r="O3456" s="745">
        <v>0.5</v>
      </c>
      <c r="P3456" s="663">
        <v>164.94</v>
      </c>
      <c r="Q3456" s="678">
        <v>1</v>
      </c>
      <c r="R3456" s="662">
        <v>1</v>
      </c>
      <c r="S3456" s="678">
        <v>1</v>
      </c>
      <c r="T3456" s="745">
        <v>0.5</v>
      </c>
      <c r="U3456" s="701">
        <v>1</v>
      </c>
    </row>
    <row r="3457" spans="1:21" ht="14.4" customHeight="1" x14ac:dyDescent="0.3">
      <c r="A3457" s="661">
        <v>32</v>
      </c>
      <c r="B3457" s="662" t="s">
        <v>592</v>
      </c>
      <c r="C3457" s="662" t="s">
        <v>5111</v>
      </c>
      <c r="D3457" s="743" t="s">
        <v>7938</v>
      </c>
      <c r="E3457" s="744" t="s">
        <v>5131</v>
      </c>
      <c r="F3457" s="662" t="s">
        <v>5106</v>
      </c>
      <c r="G3457" s="662" t="s">
        <v>5443</v>
      </c>
      <c r="H3457" s="662" t="s">
        <v>593</v>
      </c>
      <c r="I3457" s="662" t="s">
        <v>7138</v>
      </c>
      <c r="J3457" s="662" t="s">
        <v>7139</v>
      </c>
      <c r="K3457" s="662" t="s">
        <v>6623</v>
      </c>
      <c r="L3457" s="663">
        <v>153.94</v>
      </c>
      <c r="M3457" s="663">
        <v>153.94</v>
      </c>
      <c r="N3457" s="662">
        <v>1</v>
      </c>
      <c r="O3457" s="745">
        <v>0.5</v>
      </c>
      <c r="P3457" s="663">
        <v>153.94</v>
      </c>
      <c r="Q3457" s="678">
        <v>1</v>
      </c>
      <c r="R3457" s="662">
        <v>1</v>
      </c>
      <c r="S3457" s="678">
        <v>1</v>
      </c>
      <c r="T3457" s="745">
        <v>0.5</v>
      </c>
      <c r="U3457" s="701">
        <v>1</v>
      </c>
    </row>
    <row r="3458" spans="1:21" ht="14.4" customHeight="1" x14ac:dyDescent="0.3">
      <c r="A3458" s="661">
        <v>32</v>
      </c>
      <c r="B3458" s="662" t="s">
        <v>592</v>
      </c>
      <c r="C3458" s="662" t="s">
        <v>5111</v>
      </c>
      <c r="D3458" s="743" t="s">
        <v>7938</v>
      </c>
      <c r="E3458" s="744" t="s">
        <v>5131</v>
      </c>
      <c r="F3458" s="662" t="s">
        <v>5106</v>
      </c>
      <c r="G3458" s="662" t="s">
        <v>5167</v>
      </c>
      <c r="H3458" s="662" t="s">
        <v>593</v>
      </c>
      <c r="I3458" s="662" t="s">
        <v>7140</v>
      </c>
      <c r="J3458" s="662" t="s">
        <v>7141</v>
      </c>
      <c r="K3458" s="662" t="s">
        <v>7142</v>
      </c>
      <c r="L3458" s="663">
        <v>135.96</v>
      </c>
      <c r="M3458" s="663">
        <v>135.96</v>
      </c>
      <c r="N3458" s="662">
        <v>1</v>
      </c>
      <c r="O3458" s="745">
        <v>0.5</v>
      </c>
      <c r="P3458" s="663">
        <v>135.96</v>
      </c>
      <c r="Q3458" s="678">
        <v>1</v>
      </c>
      <c r="R3458" s="662">
        <v>1</v>
      </c>
      <c r="S3458" s="678">
        <v>1</v>
      </c>
      <c r="T3458" s="745">
        <v>0.5</v>
      </c>
      <c r="U3458" s="701">
        <v>1</v>
      </c>
    </row>
    <row r="3459" spans="1:21" ht="14.4" customHeight="1" x14ac:dyDescent="0.3">
      <c r="A3459" s="661">
        <v>32</v>
      </c>
      <c r="B3459" s="662" t="s">
        <v>592</v>
      </c>
      <c r="C3459" s="662" t="s">
        <v>5111</v>
      </c>
      <c r="D3459" s="743" t="s">
        <v>7938</v>
      </c>
      <c r="E3459" s="744" t="s">
        <v>5131</v>
      </c>
      <c r="F3459" s="662" t="s">
        <v>5106</v>
      </c>
      <c r="G3459" s="662" t="s">
        <v>5167</v>
      </c>
      <c r="H3459" s="662" t="s">
        <v>593</v>
      </c>
      <c r="I3459" s="662" t="s">
        <v>7143</v>
      </c>
      <c r="J3459" s="662" t="s">
        <v>7141</v>
      </c>
      <c r="K3459" s="662" t="s">
        <v>7144</v>
      </c>
      <c r="L3459" s="663">
        <v>0</v>
      </c>
      <c r="M3459" s="663">
        <v>0</v>
      </c>
      <c r="N3459" s="662">
        <v>1</v>
      </c>
      <c r="O3459" s="745">
        <v>0.5</v>
      </c>
      <c r="P3459" s="663">
        <v>0</v>
      </c>
      <c r="Q3459" s="678"/>
      <c r="R3459" s="662">
        <v>1</v>
      </c>
      <c r="S3459" s="678">
        <v>1</v>
      </c>
      <c r="T3459" s="745">
        <v>0.5</v>
      </c>
      <c r="U3459" s="701">
        <v>1</v>
      </c>
    </row>
    <row r="3460" spans="1:21" ht="14.4" customHeight="1" x14ac:dyDescent="0.3">
      <c r="A3460" s="661">
        <v>32</v>
      </c>
      <c r="B3460" s="662" t="s">
        <v>592</v>
      </c>
      <c r="C3460" s="662" t="s">
        <v>5111</v>
      </c>
      <c r="D3460" s="743" t="s">
        <v>7938</v>
      </c>
      <c r="E3460" s="744" t="s">
        <v>5131</v>
      </c>
      <c r="F3460" s="662" t="s">
        <v>5106</v>
      </c>
      <c r="G3460" s="662" t="s">
        <v>5167</v>
      </c>
      <c r="H3460" s="662" t="s">
        <v>2438</v>
      </c>
      <c r="I3460" s="662" t="s">
        <v>5030</v>
      </c>
      <c r="J3460" s="662" t="s">
        <v>2463</v>
      </c>
      <c r="K3460" s="662" t="s">
        <v>1295</v>
      </c>
      <c r="L3460" s="663">
        <v>77.790000000000006</v>
      </c>
      <c r="M3460" s="663">
        <v>233.37</v>
      </c>
      <c r="N3460" s="662">
        <v>3</v>
      </c>
      <c r="O3460" s="745">
        <v>2.5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32</v>
      </c>
      <c r="B3461" s="662" t="s">
        <v>592</v>
      </c>
      <c r="C3461" s="662" t="s">
        <v>5111</v>
      </c>
      <c r="D3461" s="743" t="s">
        <v>7938</v>
      </c>
      <c r="E3461" s="744" t="s">
        <v>5131</v>
      </c>
      <c r="F3461" s="662" t="s">
        <v>5106</v>
      </c>
      <c r="G3461" s="662" t="s">
        <v>5167</v>
      </c>
      <c r="H3461" s="662" t="s">
        <v>2438</v>
      </c>
      <c r="I3461" s="662" t="s">
        <v>5030</v>
      </c>
      <c r="J3461" s="662" t="s">
        <v>2463</v>
      </c>
      <c r="K3461" s="662" t="s">
        <v>1295</v>
      </c>
      <c r="L3461" s="663">
        <v>145.66999999999999</v>
      </c>
      <c r="M3461" s="663">
        <v>291.33999999999997</v>
      </c>
      <c r="N3461" s="662">
        <v>2</v>
      </c>
      <c r="O3461" s="745">
        <v>1.5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32</v>
      </c>
      <c r="B3462" s="662" t="s">
        <v>592</v>
      </c>
      <c r="C3462" s="662" t="s">
        <v>5111</v>
      </c>
      <c r="D3462" s="743" t="s">
        <v>7938</v>
      </c>
      <c r="E3462" s="744" t="s">
        <v>5131</v>
      </c>
      <c r="F3462" s="662" t="s">
        <v>5106</v>
      </c>
      <c r="G3462" s="662" t="s">
        <v>5167</v>
      </c>
      <c r="H3462" s="662" t="s">
        <v>593</v>
      </c>
      <c r="I3462" s="662" t="s">
        <v>7145</v>
      </c>
      <c r="J3462" s="662" t="s">
        <v>7141</v>
      </c>
      <c r="K3462" s="662" t="s">
        <v>1295</v>
      </c>
      <c r="L3462" s="663">
        <v>0</v>
      </c>
      <c r="M3462" s="663">
        <v>0</v>
      </c>
      <c r="N3462" s="662">
        <v>1</v>
      </c>
      <c r="O3462" s="745">
        <v>0.5</v>
      </c>
      <c r="P3462" s="663"/>
      <c r="Q3462" s="678"/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32</v>
      </c>
      <c r="B3463" s="662" t="s">
        <v>592</v>
      </c>
      <c r="C3463" s="662" t="s">
        <v>5111</v>
      </c>
      <c r="D3463" s="743" t="s">
        <v>7938</v>
      </c>
      <c r="E3463" s="744" t="s">
        <v>5131</v>
      </c>
      <c r="F3463" s="662" t="s">
        <v>5106</v>
      </c>
      <c r="G3463" s="662" t="s">
        <v>5168</v>
      </c>
      <c r="H3463" s="662" t="s">
        <v>593</v>
      </c>
      <c r="I3463" s="662" t="s">
        <v>814</v>
      </c>
      <c r="J3463" s="662" t="s">
        <v>5170</v>
      </c>
      <c r="K3463" s="662" t="s">
        <v>5446</v>
      </c>
      <c r="L3463" s="663">
        <v>0</v>
      </c>
      <c r="M3463" s="663">
        <v>0</v>
      </c>
      <c r="N3463" s="662">
        <v>12</v>
      </c>
      <c r="O3463" s="745">
        <v>5</v>
      </c>
      <c r="P3463" s="663">
        <v>0</v>
      </c>
      <c r="Q3463" s="678"/>
      <c r="R3463" s="662">
        <v>9</v>
      </c>
      <c r="S3463" s="678">
        <v>0.75</v>
      </c>
      <c r="T3463" s="745">
        <v>3</v>
      </c>
      <c r="U3463" s="701">
        <v>0.6</v>
      </c>
    </row>
    <row r="3464" spans="1:21" ht="14.4" customHeight="1" x14ac:dyDescent="0.3">
      <c r="A3464" s="661">
        <v>32</v>
      </c>
      <c r="B3464" s="662" t="s">
        <v>592</v>
      </c>
      <c r="C3464" s="662" t="s">
        <v>5111</v>
      </c>
      <c r="D3464" s="743" t="s">
        <v>7938</v>
      </c>
      <c r="E3464" s="744" t="s">
        <v>5131</v>
      </c>
      <c r="F3464" s="662" t="s">
        <v>5106</v>
      </c>
      <c r="G3464" s="662" t="s">
        <v>5168</v>
      </c>
      <c r="H3464" s="662" t="s">
        <v>593</v>
      </c>
      <c r="I3464" s="662" t="s">
        <v>5684</v>
      </c>
      <c r="J3464" s="662" t="s">
        <v>5682</v>
      </c>
      <c r="K3464" s="662" t="s">
        <v>5278</v>
      </c>
      <c r="L3464" s="663">
        <v>49.96</v>
      </c>
      <c r="M3464" s="663">
        <v>49.96</v>
      </c>
      <c r="N3464" s="662">
        <v>1</v>
      </c>
      <c r="O3464" s="745">
        <v>0.5</v>
      </c>
      <c r="P3464" s="663">
        <v>49.96</v>
      </c>
      <c r="Q3464" s="678">
        <v>1</v>
      </c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32</v>
      </c>
      <c r="B3465" s="662" t="s">
        <v>592</v>
      </c>
      <c r="C3465" s="662" t="s">
        <v>5111</v>
      </c>
      <c r="D3465" s="743" t="s">
        <v>7938</v>
      </c>
      <c r="E3465" s="744" t="s">
        <v>5131</v>
      </c>
      <c r="F3465" s="662" t="s">
        <v>5106</v>
      </c>
      <c r="G3465" s="662" t="s">
        <v>5896</v>
      </c>
      <c r="H3465" s="662" t="s">
        <v>593</v>
      </c>
      <c r="I3465" s="662" t="s">
        <v>5897</v>
      </c>
      <c r="J3465" s="662" t="s">
        <v>2213</v>
      </c>
      <c r="K3465" s="662" t="s">
        <v>2344</v>
      </c>
      <c r="L3465" s="663">
        <v>2214.85</v>
      </c>
      <c r="M3465" s="663">
        <v>11074.25</v>
      </c>
      <c r="N3465" s="662">
        <v>5</v>
      </c>
      <c r="O3465" s="745">
        <v>3</v>
      </c>
      <c r="P3465" s="663">
        <v>11074.25</v>
      </c>
      <c r="Q3465" s="678">
        <v>1</v>
      </c>
      <c r="R3465" s="662">
        <v>5</v>
      </c>
      <c r="S3465" s="678">
        <v>1</v>
      </c>
      <c r="T3465" s="745">
        <v>3</v>
      </c>
      <c r="U3465" s="701">
        <v>1</v>
      </c>
    </row>
    <row r="3466" spans="1:21" ht="14.4" customHeight="1" x14ac:dyDescent="0.3">
      <c r="A3466" s="661">
        <v>32</v>
      </c>
      <c r="B3466" s="662" t="s">
        <v>592</v>
      </c>
      <c r="C3466" s="662" t="s">
        <v>5111</v>
      </c>
      <c r="D3466" s="743" t="s">
        <v>7938</v>
      </c>
      <c r="E3466" s="744" t="s">
        <v>5131</v>
      </c>
      <c r="F3466" s="662" t="s">
        <v>5106</v>
      </c>
      <c r="G3466" s="662" t="s">
        <v>6630</v>
      </c>
      <c r="H3466" s="662" t="s">
        <v>2438</v>
      </c>
      <c r="I3466" s="662" t="s">
        <v>6631</v>
      </c>
      <c r="J3466" s="662" t="s">
        <v>6632</v>
      </c>
      <c r="K3466" s="662" t="s">
        <v>6633</v>
      </c>
      <c r="L3466" s="663">
        <v>73.069999999999993</v>
      </c>
      <c r="M3466" s="663">
        <v>73.069999999999993</v>
      </c>
      <c r="N3466" s="662">
        <v>1</v>
      </c>
      <c r="O3466" s="745">
        <v>0.5</v>
      </c>
      <c r="P3466" s="663">
        <v>73.069999999999993</v>
      </c>
      <c r="Q3466" s="678">
        <v>1</v>
      </c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32</v>
      </c>
      <c r="B3467" s="662" t="s">
        <v>592</v>
      </c>
      <c r="C3467" s="662" t="s">
        <v>5111</v>
      </c>
      <c r="D3467" s="743" t="s">
        <v>7938</v>
      </c>
      <c r="E3467" s="744" t="s">
        <v>5131</v>
      </c>
      <c r="F3467" s="662" t="s">
        <v>5106</v>
      </c>
      <c r="G3467" s="662" t="s">
        <v>6630</v>
      </c>
      <c r="H3467" s="662" t="s">
        <v>593</v>
      </c>
      <c r="I3467" s="662" t="s">
        <v>7146</v>
      </c>
      <c r="J3467" s="662" t="s">
        <v>7147</v>
      </c>
      <c r="K3467" s="662" t="s">
        <v>3416</v>
      </c>
      <c r="L3467" s="663">
        <v>0</v>
      </c>
      <c r="M3467" s="663">
        <v>0</v>
      </c>
      <c r="N3467" s="662">
        <v>2</v>
      </c>
      <c r="O3467" s="745">
        <v>0.5</v>
      </c>
      <c r="P3467" s="663">
        <v>0</v>
      </c>
      <c r="Q3467" s="678"/>
      <c r="R3467" s="662">
        <v>2</v>
      </c>
      <c r="S3467" s="678">
        <v>1</v>
      </c>
      <c r="T3467" s="745">
        <v>0.5</v>
      </c>
      <c r="U3467" s="701">
        <v>1</v>
      </c>
    </row>
    <row r="3468" spans="1:21" ht="14.4" customHeight="1" x14ac:dyDescent="0.3">
      <c r="A3468" s="661">
        <v>32</v>
      </c>
      <c r="B3468" s="662" t="s">
        <v>592</v>
      </c>
      <c r="C3468" s="662" t="s">
        <v>5111</v>
      </c>
      <c r="D3468" s="743" t="s">
        <v>7938</v>
      </c>
      <c r="E3468" s="744" t="s">
        <v>5131</v>
      </c>
      <c r="F3468" s="662" t="s">
        <v>5106</v>
      </c>
      <c r="G3468" s="662" t="s">
        <v>5653</v>
      </c>
      <c r="H3468" s="662" t="s">
        <v>593</v>
      </c>
      <c r="I3468" s="662" t="s">
        <v>6264</v>
      </c>
      <c r="J3468" s="662" t="s">
        <v>1561</v>
      </c>
      <c r="K3468" s="662" t="s">
        <v>1562</v>
      </c>
      <c r="L3468" s="663">
        <v>94.04</v>
      </c>
      <c r="M3468" s="663">
        <v>282.12</v>
      </c>
      <c r="N3468" s="662">
        <v>3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32</v>
      </c>
      <c r="B3469" s="662" t="s">
        <v>592</v>
      </c>
      <c r="C3469" s="662" t="s">
        <v>5111</v>
      </c>
      <c r="D3469" s="743" t="s">
        <v>7938</v>
      </c>
      <c r="E3469" s="744" t="s">
        <v>5131</v>
      </c>
      <c r="F3469" s="662" t="s">
        <v>5106</v>
      </c>
      <c r="G3469" s="662" t="s">
        <v>5653</v>
      </c>
      <c r="H3469" s="662" t="s">
        <v>593</v>
      </c>
      <c r="I3469" s="662" t="s">
        <v>6264</v>
      </c>
      <c r="J3469" s="662" t="s">
        <v>1561</v>
      </c>
      <c r="K3469" s="662" t="s">
        <v>1562</v>
      </c>
      <c r="L3469" s="663">
        <v>122.73</v>
      </c>
      <c r="M3469" s="663">
        <v>245.46</v>
      </c>
      <c r="N3469" s="662">
        <v>2</v>
      </c>
      <c r="O3469" s="745">
        <v>0.5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32</v>
      </c>
      <c r="B3470" s="662" t="s">
        <v>592</v>
      </c>
      <c r="C3470" s="662" t="s">
        <v>5111</v>
      </c>
      <c r="D3470" s="743" t="s">
        <v>7938</v>
      </c>
      <c r="E3470" s="744" t="s">
        <v>5131</v>
      </c>
      <c r="F3470" s="662" t="s">
        <v>5106</v>
      </c>
      <c r="G3470" s="662" t="s">
        <v>5653</v>
      </c>
      <c r="H3470" s="662" t="s">
        <v>593</v>
      </c>
      <c r="I3470" s="662" t="s">
        <v>5654</v>
      </c>
      <c r="J3470" s="662" t="s">
        <v>1561</v>
      </c>
      <c r="K3470" s="662" t="s">
        <v>1562</v>
      </c>
      <c r="L3470" s="663">
        <v>122.73</v>
      </c>
      <c r="M3470" s="663">
        <v>368.19</v>
      </c>
      <c r="N3470" s="662">
        <v>3</v>
      </c>
      <c r="O3470" s="745">
        <v>0.5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32</v>
      </c>
      <c r="B3471" s="662" t="s">
        <v>592</v>
      </c>
      <c r="C3471" s="662" t="s">
        <v>5111</v>
      </c>
      <c r="D3471" s="743" t="s">
        <v>7938</v>
      </c>
      <c r="E3471" s="744" t="s">
        <v>5131</v>
      </c>
      <c r="F3471" s="662" t="s">
        <v>5106</v>
      </c>
      <c r="G3471" s="662" t="s">
        <v>5653</v>
      </c>
      <c r="H3471" s="662" t="s">
        <v>593</v>
      </c>
      <c r="I3471" s="662" t="s">
        <v>5898</v>
      </c>
      <c r="J3471" s="662" t="s">
        <v>1561</v>
      </c>
      <c r="K3471" s="662" t="s">
        <v>1562</v>
      </c>
      <c r="L3471" s="663">
        <v>94.04</v>
      </c>
      <c r="M3471" s="663">
        <v>376.16</v>
      </c>
      <c r="N3471" s="662">
        <v>4</v>
      </c>
      <c r="O3471" s="745">
        <v>1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32</v>
      </c>
      <c r="B3472" s="662" t="s">
        <v>592</v>
      </c>
      <c r="C3472" s="662" t="s">
        <v>5111</v>
      </c>
      <c r="D3472" s="743" t="s">
        <v>7938</v>
      </c>
      <c r="E3472" s="744" t="s">
        <v>5131</v>
      </c>
      <c r="F3472" s="662" t="s">
        <v>5106</v>
      </c>
      <c r="G3472" s="662" t="s">
        <v>5653</v>
      </c>
      <c r="H3472" s="662" t="s">
        <v>593</v>
      </c>
      <c r="I3472" s="662" t="s">
        <v>5898</v>
      </c>
      <c r="J3472" s="662" t="s">
        <v>1561</v>
      </c>
      <c r="K3472" s="662" t="s">
        <v>1562</v>
      </c>
      <c r="L3472" s="663">
        <v>122.73</v>
      </c>
      <c r="M3472" s="663">
        <v>245.46</v>
      </c>
      <c r="N3472" s="662">
        <v>2</v>
      </c>
      <c r="O3472" s="745">
        <v>1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32</v>
      </c>
      <c r="B3473" s="662" t="s">
        <v>592</v>
      </c>
      <c r="C3473" s="662" t="s">
        <v>5111</v>
      </c>
      <c r="D3473" s="743" t="s">
        <v>7938</v>
      </c>
      <c r="E3473" s="744" t="s">
        <v>5131</v>
      </c>
      <c r="F3473" s="662" t="s">
        <v>5106</v>
      </c>
      <c r="G3473" s="662" t="s">
        <v>7148</v>
      </c>
      <c r="H3473" s="662" t="s">
        <v>593</v>
      </c>
      <c r="I3473" s="662" t="s">
        <v>7149</v>
      </c>
      <c r="J3473" s="662" t="s">
        <v>7150</v>
      </c>
      <c r="K3473" s="662" t="s">
        <v>7151</v>
      </c>
      <c r="L3473" s="663">
        <v>0</v>
      </c>
      <c r="M3473" s="663">
        <v>0</v>
      </c>
      <c r="N3473" s="662">
        <v>1</v>
      </c>
      <c r="O3473" s="745">
        <v>1</v>
      </c>
      <c r="P3473" s="663">
        <v>0</v>
      </c>
      <c r="Q3473" s="678"/>
      <c r="R3473" s="662">
        <v>1</v>
      </c>
      <c r="S3473" s="678">
        <v>1</v>
      </c>
      <c r="T3473" s="745">
        <v>1</v>
      </c>
      <c r="U3473" s="701">
        <v>1</v>
      </c>
    </row>
    <row r="3474" spans="1:21" ht="14.4" customHeight="1" x14ac:dyDescent="0.3">
      <c r="A3474" s="661">
        <v>32</v>
      </c>
      <c r="B3474" s="662" t="s">
        <v>592</v>
      </c>
      <c r="C3474" s="662" t="s">
        <v>5111</v>
      </c>
      <c r="D3474" s="743" t="s">
        <v>7938</v>
      </c>
      <c r="E3474" s="744" t="s">
        <v>5131</v>
      </c>
      <c r="F3474" s="662" t="s">
        <v>5106</v>
      </c>
      <c r="G3474" s="662" t="s">
        <v>7152</v>
      </c>
      <c r="H3474" s="662" t="s">
        <v>593</v>
      </c>
      <c r="I3474" s="662" t="s">
        <v>4375</v>
      </c>
      <c r="J3474" s="662" t="s">
        <v>4376</v>
      </c>
      <c r="K3474" s="662" t="s">
        <v>7153</v>
      </c>
      <c r="L3474" s="663">
        <v>152.24</v>
      </c>
      <c r="M3474" s="663">
        <v>152.24</v>
      </c>
      <c r="N3474" s="662">
        <v>1</v>
      </c>
      <c r="O3474" s="745">
        <v>1</v>
      </c>
      <c r="P3474" s="663">
        <v>152.24</v>
      </c>
      <c r="Q3474" s="678">
        <v>1</v>
      </c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32</v>
      </c>
      <c r="B3475" s="662" t="s">
        <v>592</v>
      </c>
      <c r="C3475" s="662" t="s">
        <v>5111</v>
      </c>
      <c r="D3475" s="743" t="s">
        <v>7938</v>
      </c>
      <c r="E3475" s="744" t="s">
        <v>5131</v>
      </c>
      <c r="F3475" s="662" t="s">
        <v>5106</v>
      </c>
      <c r="G3475" s="662" t="s">
        <v>5282</v>
      </c>
      <c r="H3475" s="662" t="s">
        <v>593</v>
      </c>
      <c r="I3475" s="662" t="s">
        <v>7154</v>
      </c>
      <c r="J3475" s="662" t="s">
        <v>7155</v>
      </c>
      <c r="K3475" s="662" t="s">
        <v>6504</v>
      </c>
      <c r="L3475" s="663">
        <v>66.97</v>
      </c>
      <c r="M3475" s="663">
        <v>267.88</v>
      </c>
      <c r="N3475" s="662">
        <v>4</v>
      </c>
      <c r="O3475" s="745">
        <v>0.5</v>
      </c>
      <c r="P3475" s="663">
        <v>267.88</v>
      </c>
      <c r="Q3475" s="678">
        <v>1</v>
      </c>
      <c r="R3475" s="662">
        <v>4</v>
      </c>
      <c r="S3475" s="678">
        <v>1</v>
      </c>
      <c r="T3475" s="745">
        <v>0.5</v>
      </c>
      <c r="U3475" s="701">
        <v>1</v>
      </c>
    </row>
    <row r="3476" spans="1:21" ht="14.4" customHeight="1" x14ac:dyDescent="0.3">
      <c r="A3476" s="661">
        <v>32</v>
      </c>
      <c r="B3476" s="662" t="s">
        <v>592</v>
      </c>
      <c r="C3476" s="662" t="s">
        <v>5111</v>
      </c>
      <c r="D3476" s="743" t="s">
        <v>7938</v>
      </c>
      <c r="E3476" s="744" t="s">
        <v>5131</v>
      </c>
      <c r="F3476" s="662" t="s">
        <v>5106</v>
      </c>
      <c r="G3476" s="662" t="s">
        <v>5282</v>
      </c>
      <c r="H3476" s="662" t="s">
        <v>593</v>
      </c>
      <c r="I3476" s="662" t="s">
        <v>1037</v>
      </c>
      <c r="J3476" s="662" t="s">
        <v>5283</v>
      </c>
      <c r="K3476" s="662" t="s">
        <v>5284</v>
      </c>
      <c r="L3476" s="663">
        <v>53.57</v>
      </c>
      <c r="M3476" s="663">
        <v>696.41000000000008</v>
      </c>
      <c r="N3476" s="662">
        <v>13</v>
      </c>
      <c r="O3476" s="745">
        <v>3.5</v>
      </c>
      <c r="P3476" s="663">
        <v>696.41000000000008</v>
      </c>
      <c r="Q3476" s="678">
        <v>1</v>
      </c>
      <c r="R3476" s="662">
        <v>13</v>
      </c>
      <c r="S3476" s="678">
        <v>1</v>
      </c>
      <c r="T3476" s="745">
        <v>3.5</v>
      </c>
      <c r="U3476" s="701">
        <v>1</v>
      </c>
    </row>
    <row r="3477" spans="1:21" ht="14.4" customHeight="1" x14ac:dyDescent="0.3">
      <c r="A3477" s="661">
        <v>32</v>
      </c>
      <c r="B3477" s="662" t="s">
        <v>592</v>
      </c>
      <c r="C3477" s="662" t="s">
        <v>5111</v>
      </c>
      <c r="D3477" s="743" t="s">
        <v>7938</v>
      </c>
      <c r="E3477" s="744" t="s">
        <v>5131</v>
      </c>
      <c r="F3477" s="662" t="s">
        <v>5106</v>
      </c>
      <c r="G3477" s="662" t="s">
        <v>5285</v>
      </c>
      <c r="H3477" s="662" t="s">
        <v>593</v>
      </c>
      <c r="I3477" s="662" t="s">
        <v>7156</v>
      </c>
      <c r="J3477" s="662" t="s">
        <v>852</v>
      </c>
      <c r="K3477" s="662" t="s">
        <v>7157</v>
      </c>
      <c r="L3477" s="663">
        <v>38.04</v>
      </c>
      <c r="M3477" s="663">
        <v>114.12</v>
      </c>
      <c r="N3477" s="662">
        <v>3</v>
      </c>
      <c r="O3477" s="745">
        <v>1.5</v>
      </c>
      <c r="P3477" s="663">
        <v>38.04</v>
      </c>
      <c r="Q3477" s="678">
        <v>0.33333333333333331</v>
      </c>
      <c r="R3477" s="662">
        <v>1</v>
      </c>
      <c r="S3477" s="678">
        <v>0.33333333333333331</v>
      </c>
      <c r="T3477" s="745">
        <v>0.5</v>
      </c>
      <c r="U3477" s="701">
        <v>0.33333333333333331</v>
      </c>
    </row>
    <row r="3478" spans="1:21" ht="14.4" customHeight="1" x14ac:dyDescent="0.3">
      <c r="A3478" s="661">
        <v>32</v>
      </c>
      <c r="B3478" s="662" t="s">
        <v>592</v>
      </c>
      <c r="C3478" s="662" t="s">
        <v>5111</v>
      </c>
      <c r="D3478" s="743" t="s">
        <v>7938</v>
      </c>
      <c r="E3478" s="744" t="s">
        <v>5131</v>
      </c>
      <c r="F3478" s="662" t="s">
        <v>5106</v>
      </c>
      <c r="G3478" s="662" t="s">
        <v>5285</v>
      </c>
      <c r="H3478" s="662" t="s">
        <v>593</v>
      </c>
      <c r="I3478" s="662" t="s">
        <v>851</v>
      </c>
      <c r="J3478" s="662" t="s">
        <v>852</v>
      </c>
      <c r="K3478" s="662" t="s">
        <v>5362</v>
      </c>
      <c r="L3478" s="663">
        <v>10.65</v>
      </c>
      <c r="M3478" s="663">
        <v>21.3</v>
      </c>
      <c r="N3478" s="662">
        <v>2</v>
      </c>
      <c r="O3478" s="745">
        <v>1.5</v>
      </c>
      <c r="P3478" s="663">
        <v>10.65</v>
      </c>
      <c r="Q3478" s="678">
        <v>0.5</v>
      </c>
      <c r="R3478" s="662">
        <v>1</v>
      </c>
      <c r="S3478" s="678">
        <v>0.5</v>
      </c>
      <c r="T3478" s="745">
        <v>0.5</v>
      </c>
      <c r="U3478" s="701">
        <v>0.33333333333333331</v>
      </c>
    </row>
    <row r="3479" spans="1:21" ht="14.4" customHeight="1" x14ac:dyDescent="0.3">
      <c r="A3479" s="661">
        <v>32</v>
      </c>
      <c r="B3479" s="662" t="s">
        <v>592</v>
      </c>
      <c r="C3479" s="662" t="s">
        <v>5111</v>
      </c>
      <c r="D3479" s="743" t="s">
        <v>7938</v>
      </c>
      <c r="E3479" s="744" t="s">
        <v>5131</v>
      </c>
      <c r="F3479" s="662" t="s">
        <v>5106</v>
      </c>
      <c r="G3479" s="662" t="s">
        <v>5285</v>
      </c>
      <c r="H3479" s="662" t="s">
        <v>593</v>
      </c>
      <c r="I3479" s="662" t="s">
        <v>5900</v>
      </c>
      <c r="J3479" s="662" t="s">
        <v>852</v>
      </c>
      <c r="K3479" s="662" t="s">
        <v>5901</v>
      </c>
      <c r="L3479" s="663">
        <v>0</v>
      </c>
      <c r="M3479" s="663">
        <v>0</v>
      </c>
      <c r="N3479" s="662">
        <v>5</v>
      </c>
      <c r="O3479" s="745">
        <v>1.5</v>
      </c>
      <c r="P3479" s="663">
        <v>0</v>
      </c>
      <c r="Q3479" s="678"/>
      <c r="R3479" s="662">
        <v>1</v>
      </c>
      <c r="S3479" s="678">
        <v>0.2</v>
      </c>
      <c r="T3479" s="745">
        <v>0.5</v>
      </c>
      <c r="U3479" s="701">
        <v>0.33333333333333331</v>
      </c>
    </row>
    <row r="3480" spans="1:21" ht="14.4" customHeight="1" x14ac:dyDescent="0.3">
      <c r="A3480" s="661">
        <v>32</v>
      </c>
      <c r="B3480" s="662" t="s">
        <v>592</v>
      </c>
      <c r="C3480" s="662" t="s">
        <v>5111</v>
      </c>
      <c r="D3480" s="743" t="s">
        <v>7938</v>
      </c>
      <c r="E3480" s="744" t="s">
        <v>5131</v>
      </c>
      <c r="F3480" s="662" t="s">
        <v>5106</v>
      </c>
      <c r="G3480" s="662" t="s">
        <v>5285</v>
      </c>
      <c r="H3480" s="662" t="s">
        <v>593</v>
      </c>
      <c r="I3480" s="662" t="s">
        <v>4410</v>
      </c>
      <c r="J3480" s="662" t="s">
        <v>4411</v>
      </c>
      <c r="K3480" s="662" t="s">
        <v>4412</v>
      </c>
      <c r="L3480" s="663">
        <v>58.52</v>
      </c>
      <c r="M3480" s="663">
        <v>117.04</v>
      </c>
      <c r="N3480" s="662">
        <v>2</v>
      </c>
      <c r="O3480" s="745">
        <v>1.5</v>
      </c>
      <c r="P3480" s="663">
        <v>58.52</v>
      </c>
      <c r="Q3480" s="678">
        <v>0.5</v>
      </c>
      <c r="R3480" s="662">
        <v>1</v>
      </c>
      <c r="S3480" s="678">
        <v>0.5</v>
      </c>
      <c r="T3480" s="745">
        <v>1</v>
      </c>
      <c r="U3480" s="701">
        <v>0.66666666666666663</v>
      </c>
    </row>
    <row r="3481" spans="1:21" ht="14.4" customHeight="1" x14ac:dyDescent="0.3">
      <c r="A3481" s="661">
        <v>32</v>
      </c>
      <c r="B3481" s="662" t="s">
        <v>592</v>
      </c>
      <c r="C3481" s="662" t="s">
        <v>5111</v>
      </c>
      <c r="D3481" s="743" t="s">
        <v>7938</v>
      </c>
      <c r="E3481" s="744" t="s">
        <v>5131</v>
      </c>
      <c r="F3481" s="662" t="s">
        <v>5106</v>
      </c>
      <c r="G3481" s="662" t="s">
        <v>5285</v>
      </c>
      <c r="H3481" s="662" t="s">
        <v>593</v>
      </c>
      <c r="I3481" s="662" t="s">
        <v>7158</v>
      </c>
      <c r="J3481" s="662" t="s">
        <v>3543</v>
      </c>
      <c r="K3481" s="662" t="s">
        <v>7159</v>
      </c>
      <c r="L3481" s="663">
        <v>0</v>
      </c>
      <c r="M3481" s="663">
        <v>0</v>
      </c>
      <c r="N3481" s="662">
        <v>1</v>
      </c>
      <c r="O3481" s="745">
        <v>0.5</v>
      </c>
      <c r="P3481" s="663"/>
      <c r="Q3481" s="678"/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32</v>
      </c>
      <c r="B3482" s="662" t="s">
        <v>592</v>
      </c>
      <c r="C3482" s="662" t="s">
        <v>5111</v>
      </c>
      <c r="D3482" s="743" t="s">
        <v>7938</v>
      </c>
      <c r="E3482" s="744" t="s">
        <v>5131</v>
      </c>
      <c r="F3482" s="662" t="s">
        <v>5106</v>
      </c>
      <c r="G3482" s="662" t="s">
        <v>5285</v>
      </c>
      <c r="H3482" s="662" t="s">
        <v>593</v>
      </c>
      <c r="I3482" s="662" t="s">
        <v>1359</v>
      </c>
      <c r="J3482" s="662" t="s">
        <v>1360</v>
      </c>
      <c r="K3482" s="662" t="s">
        <v>1361</v>
      </c>
      <c r="L3482" s="663">
        <v>54.99</v>
      </c>
      <c r="M3482" s="663">
        <v>219.96</v>
      </c>
      <c r="N3482" s="662">
        <v>4</v>
      </c>
      <c r="O3482" s="745">
        <v>1</v>
      </c>
      <c r="P3482" s="663">
        <v>109.98</v>
      </c>
      <c r="Q3482" s="678">
        <v>0.5</v>
      </c>
      <c r="R3482" s="662">
        <v>2</v>
      </c>
      <c r="S3482" s="678">
        <v>0.5</v>
      </c>
      <c r="T3482" s="745">
        <v>0.5</v>
      </c>
      <c r="U3482" s="701">
        <v>0.5</v>
      </c>
    </row>
    <row r="3483" spans="1:21" ht="14.4" customHeight="1" x14ac:dyDescent="0.3">
      <c r="A3483" s="661">
        <v>32</v>
      </c>
      <c r="B3483" s="662" t="s">
        <v>592</v>
      </c>
      <c r="C3483" s="662" t="s">
        <v>5111</v>
      </c>
      <c r="D3483" s="743" t="s">
        <v>7938</v>
      </c>
      <c r="E3483" s="744" t="s">
        <v>5131</v>
      </c>
      <c r="F3483" s="662" t="s">
        <v>5106</v>
      </c>
      <c r="G3483" s="662" t="s">
        <v>5285</v>
      </c>
      <c r="H3483" s="662" t="s">
        <v>593</v>
      </c>
      <c r="I3483" s="662" t="s">
        <v>4514</v>
      </c>
      <c r="J3483" s="662" t="s">
        <v>1360</v>
      </c>
      <c r="K3483" s="662" t="s">
        <v>1361</v>
      </c>
      <c r="L3483" s="663">
        <v>54.99</v>
      </c>
      <c r="M3483" s="663">
        <v>109.98</v>
      </c>
      <c r="N3483" s="662">
        <v>2</v>
      </c>
      <c r="O3483" s="745">
        <v>1</v>
      </c>
      <c r="P3483" s="663">
        <v>109.98</v>
      </c>
      <c r="Q3483" s="678">
        <v>1</v>
      </c>
      <c r="R3483" s="662">
        <v>2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32</v>
      </c>
      <c r="B3484" s="662" t="s">
        <v>592</v>
      </c>
      <c r="C3484" s="662" t="s">
        <v>5111</v>
      </c>
      <c r="D3484" s="743" t="s">
        <v>7938</v>
      </c>
      <c r="E3484" s="744" t="s">
        <v>5131</v>
      </c>
      <c r="F3484" s="662" t="s">
        <v>5106</v>
      </c>
      <c r="G3484" s="662" t="s">
        <v>5363</v>
      </c>
      <c r="H3484" s="662" t="s">
        <v>593</v>
      </c>
      <c r="I3484" s="662" t="s">
        <v>2925</v>
      </c>
      <c r="J3484" s="662" t="s">
        <v>733</v>
      </c>
      <c r="K3484" s="662" t="s">
        <v>5364</v>
      </c>
      <c r="L3484" s="663">
        <v>34.19</v>
      </c>
      <c r="M3484" s="663">
        <v>68.38</v>
      </c>
      <c r="N3484" s="662">
        <v>2</v>
      </c>
      <c r="O3484" s="745">
        <v>1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32</v>
      </c>
      <c r="B3485" s="662" t="s">
        <v>592</v>
      </c>
      <c r="C3485" s="662" t="s">
        <v>5111</v>
      </c>
      <c r="D3485" s="743" t="s">
        <v>7938</v>
      </c>
      <c r="E3485" s="744" t="s">
        <v>5131</v>
      </c>
      <c r="F3485" s="662" t="s">
        <v>5106</v>
      </c>
      <c r="G3485" s="662" t="s">
        <v>5287</v>
      </c>
      <c r="H3485" s="662" t="s">
        <v>593</v>
      </c>
      <c r="I3485" s="662" t="s">
        <v>7160</v>
      </c>
      <c r="J3485" s="662" t="s">
        <v>5289</v>
      </c>
      <c r="K3485" s="662" t="s">
        <v>5070</v>
      </c>
      <c r="L3485" s="663">
        <v>0</v>
      </c>
      <c r="M3485" s="663">
        <v>0</v>
      </c>
      <c r="N3485" s="662">
        <v>6</v>
      </c>
      <c r="O3485" s="745">
        <v>1</v>
      </c>
      <c r="P3485" s="663">
        <v>0</v>
      </c>
      <c r="Q3485" s="678"/>
      <c r="R3485" s="662">
        <v>6</v>
      </c>
      <c r="S3485" s="678">
        <v>1</v>
      </c>
      <c r="T3485" s="745">
        <v>1</v>
      </c>
      <c r="U3485" s="701">
        <v>1</v>
      </c>
    </row>
    <row r="3486" spans="1:21" ht="14.4" customHeight="1" x14ac:dyDescent="0.3">
      <c r="A3486" s="661">
        <v>32</v>
      </c>
      <c r="B3486" s="662" t="s">
        <v>592</v>
      </c>
      <c r="C3486" s="662" t="s">
        <v>5111</v>
      </c>
      <c r="D3486" s="743" t="s">
        <v>7938</v>
      </c>
      <c r="E3486" s="744" t="s">
        <v>5131</v>
      </c>
      <c r="F3486" s="662" t="s">
        <v>5106</v>
      </c>
      <c r="G3486" s="662" t="s">
        <v>5620</v>
      </c>
      <c r="H3486" s="662" t="s">
        <v>593</v>
      </c>
      <c r="I3486" s="662" t="s">
        <v>7161</v>
      </c>
      <c r="J3486" s="662" t="s">
        <v>7162</v>
      </c>
      <c r="K3486" s="662" t="s">
        <v>7163</v>
      </c>
      <c r="L3486" s="663">
        <v>1785.25</v>
      </c>
      <c r="M3486" s="663">
        <v>1785.25</v>
      </c>
      <c r="N3486" s="662">
        <v>1</v>
      </c>
      <c r="O3486" s="745">
        <v>0.5</v>
      </c>
      <c r="P3486" s="663">
        <v>1785.25</v>
      </c>
      <c r="Q3486" s="678">
        <v>1</v>
      </c>
      <c r="R3486" s="662">
        <v>1</v>
      </c>
      <c r="S3486" s="678">
        <v>1</v>
      </c>
      <c r="T3486" s="745">
        <v>0.5</v>
      </c>
      <c r="U3486" s="701">
        <v>1</v>
      </c>
    </row>
    <row r="3487" spans="1:21" ht="14.4" customHeight="1" x14ac:dyDescent="0.3">
      <c r="A3487" s="661">
        <v>32</v>
      </c>
      <c r="B3487" s="662" t="s">
        <v>592</v>
      </c>
      <c r="C3487" s="662" t="s">
        <v>5111</v>
      </c>
      <c r="D3487" s="743" t="s">
        <v>7938</v>
      </c>
      <c r="E3487" s="744" t="s">
        <v>5131</v>
      </c>
      <c r="F3487" s="662" t="s">
        <v>5106</v>
      </c>
      <c r="G3487" s="662" t="s">
        <v>5620</v>
      </c>
      <c r="H3487" s="662" t="s">
        <v>593</v>
      </c>
      <c r="I3487" s="662" t="s">
        <v>7164</v>
      </c>
      <c r="J3487" s="662" t="s">
        <v>7162</v>
      </c>
      <c r="K3487" s="662" t="s">
        <v>7165</v>
      </c>
      <c r="L3487" s="663">
        <v>510.07</v>
      </c>
      <c r="M3487" s="663">
        <v>510.07</v>
      </c>
      <c r="N3487" s="662">
        <v>1</v>
      </c>
      <c r="O3487" s="745">
        <v>0.5</v>
      </c>
      <c r="P3487" s="663">
        <v>510.07</v>
      </c>
      <c r="Q3487" s="678">
        <v>1</v>
      </c>
      <c r="R3487" s="662">
        <v>1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32</v>
      </c>
      <c r="B3488" s="662" t="s">
        <v>592</v>
      </c>
      <c r="C3488" s="662" t="s">
        <v>5111</v>
      </c>
      <c r="D3488" s="743" t="s">
        <v>7938</v>
      </c>
      <c r="E3488" s="744" t="s">
        <v>5131</v>
      </c>
      <c r="F3488" s="662" t="s">
        <v>5106</v>
      </c>
      <c r="G3488" s="662" t="s">
        <v>5172</v>
      </c>
      <c r="H3488" s="662" t="s">
        <v>2438</v>
      </c>
      <c r="I3488" s="662" t="s">
        <v>5655</v>
      </c>
      <c r="J3488" s="662" t="s">
        <v>5026</v>
      </c>
      <c r="K3488" s="662" t="s">
        <v>5656</v>
      </c>
      <c r="L3488" s="663">
        <v>468.68</v>
      </c>
      <c r="M3488" s="663">
        <v>937.36</v>
      </c>
      <c r="N3488" s="662">
        <v>2</v>
      </c>
      <c r="O3488" s="745">
        <v>1.5</v>
      </c>
      <c r="P3488" s="663">
        <v>937.36</v>
      </c>
      <c r="Q3488" s="678">
        <v>1</v>
      </c>
      <c r="R3488" s="662">
        <v>2</v>
      </c>
      <c r="S3488" s="678">
        <v>1</v>
      </c>
      <c r="T3488" s="745">
        <v>1.5</v>
      </c>
      <c r="U3488" s="701">
        <v>1</v>
      </c>
    </row>
    <row r="3489" spans="1:21" ht="14.4" customHeight="1" x14ac:dyDescent="0.3">
      <c r="A3489" s="661">
        <v>32</v>
      </c>
      <c r="B3489" s="662" t="s">
        <v>592</v>
      </c>
      <c r="C3489" s="662" t="s">
        <v>5111</v>
      </c>
      <c r="D3489" s="743" t="s">
        <v>7938</v>
      </c>
      <c r="E3489" s="744" t="s">
        <v>5131</v>
      </c>
      <c r="F3489" s="662" t="s">
        <v>5106</v>
      </c>
      <c r="G3489" s="662" t="s">
        <v>5172</v>
      </c>
      <c r="H3489" s="662" t="s">
        <v>2438</v>
      </c>
      <c r="I3489" s="662" t="s">
        <v>7166</v>
      </c>
      <c r="J3489" s="662" t="s">
        <v>4830</v>
      </c>
      <c r="K3489" s="662" t="s">
        <v>7167</v>
      </c>
      <c r="L3489" s="663">
        <v>351.51</v>
      </c>
      <c r="M3489" s="663">
        <v>1054.53</v>
      </c>
      <c r="N3489" s="662">
        <v>3</v>
      </c>
      <c r="O3489" s="745">
        <v>1.5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32</v>
      </c>
      <c r="B3490" s="662" t="s">
        <v>592</v>
      </c>
      <c r="C3490" s="662" t="s">
        <v>5111</v>
      </c>
      <c r="D3490" s="743" t="s">
        <v>7938</v>
      </c>
      <c r="E3490" s="744" t="s">
        <v>5131</v>
      </c>
      <c r="F3490" s="662" t="s">
        <v>5106</v>
      </c>
      <c r="G3490" s="662" t="s">
        <v>5172</v>
      </c>
      <c r="H3490" s="662" t="s">
        <v>2438</v>
      </c>
      <c r="I3490" s="662" t="s">
        <v>4127</v>
      </c>
      <c r="J3490" s="662" t="s">
        <v>5026</v>
      </c>
      <c r="K3490" s="662" t="s">
        <v>5027</v>
      </c>
      <c r="L3490" s="663">
        <v>140.6</v>
      </c>
      <c r="M3490" s="663">
        <v>703</v>
      </c>
      <c r="N3490" s="662">
        <v>5</v>
      </c>
      <c r="O3490" s="745">
        <v>2</v>
      </c>
      <c r="P3490" s="663">
        <v>703</v>
      </c>
      <c r="Q3490" s="678">
        <v>1</v>
      </c>
      <c r="R3490" s="662">
        <v>5</v>
      </c>
      <c r="S3490" s="678">
        <v>1</v>
      </c>
      <c r="T3490" s="745">
        <v>2</v>
      </c>
      <c r="U3490" s="701">
        <v>1</v>
      </c>
    </row>
    <row r="3491" spans="1:21" ht="14.4" customHeight="1" x14ac:dyDescent="0.3">
      <c r="A3491" s="661">
        <v>32</v>
      </c>
      <c r="B3491" s="662" t="s">
        <v>592</v>
      </c>
      <c r="C3491" s="662" t="s">
        <v>5111</v>
      </c>
      <c r="D3491" s="743" t="s">
        <v>7938</v>
      </c>
      <c r="E3491" s="744" t="s">
        <v>5131</v>
      </c>
      <c r="F3491" s="662" t="s">
        <v>5106</v>
      </c>
      <c r="G3491" s="662" t="s">
        <v>5175</v>
      </c>
      <c r="H3491" s="662" t="s">
        <v>2438</v>
      </c>
      <c r="I3491" s="662" t="s">
        <v>2679</v>
      </c>
      <c r="J3491" s="662" t="s">
        <v>2474</v>
      </c>
      <c r="K3491" s="662" t="s">
        <v>4813</v>
      </c>
      <c r="L3491" s="663">
        <v>407.55</v>
      </c>
      <c r="M3491" s="663">
        <v>24045.450000000004</v>
      </c>
      <c r="N3491" s="662">
        <v>59</v>
      </c>
      <c r="O3491" s="745">
        <v>11.5</v>
      </c>
      <c r="P3491" s="663">
        <v>22415.250000000004</v>
      </c>
      <c r="Q3491" s="678">
        <v>0.93220338983050843</v>
      </c>
      <c r="R3491" s="662">
        <v>55</v>
      </c>
      <c r="S3491" s="678">
        <v>0.93220338983050843</v>
      </c>
      <c r="T3491" s="745">
        <v>11</v>
      </c>
      <c r="U3491" s="701">
        <v>0.95652173913043481</v>
      </c>
    </row>
    <row r="3492" spans="1:21" ht="14.4" customHeight="1" x14ac:dyDescent="0.3">
      <c r="A3492" s="661">
        <v>32</v>
      </c>
      <c r="B3492" s="662" t="s">
        <v>592</v>
      </c>
      <c r="C3492" s="662" t="s">
        <v>5111</v>
      </c>
      <c r="D3492" s="743" t="s">
        <v>7938</v>
      </c>
      <c r="E3492" s="744" t="s">
        <v>5131</v>
      </c>
      <c r="F3492" s="662" t="s">
        <v>5106</v>
      </c>
      <c r="G3492" s="662" t="s">
        <v>5175</v>
      </c>
      <c r="H3492" s="662" t="s">
        <v>2438</v>
      </c>
      <c r="I3492" s="662" t="s">
        <v>2682</v>
      </c>
      <c r="J3492" s="662" t="s">
        <v>2474</v>
      </c>
      <c r="K3492" s="662" t="s">
        <v>4816</v>
      </c>
      <c r="L3492" s="663">
        <v>543.39</v>
      </c>
      <c r="M3492" s="663">
        <v>78791.549999999974</v>
      </c>
      <c r="N3492" s="662">
        <v>145</v>
      </c>
      <c r="O3492" s="745">
        <v>25</v>
      </c>
      <c r="P3492" s="663">
        <v>70097.309999999969</v>
      </c>
      <c r="Q3492" s="678">
        <v>0.88965517241379299</v>
      </c>
      <c r="R3492" s="662">
        <v>129</v>
      </c>
      <c r="S3492" s="678">
        <v>0.8896551724137931</v>
      </c>
      <c r="T3492" s="745">
        <v>22</v>
      </c>
      <c r="U3492" s="701">
        <v>0.88</v>
      </c>
    </row>
    <row r="3493" spans="1:21" ht="14.4" customHeight="1" x14ac:dyDescent="0.3">
      <c r="A3493" s="661">
        <v>32</v>
      </c>
      <c r="B3493" s="662" t="s">
        <v>592</v>
      </c>
      <c r="C3493" s="662" t="s">
        <v>5111</v>
      </c>
      <c r="D3493" s="743" t="s">
        <v>7938</v>
      </c>
      <c r="E3493" s="744" t="s">
        <v>5131</v>
      </c>
      <c r="F3493" s="662" t="s">
        <v>5106</v>
      </c>
      <c r="G3493" s="662" t="s">
        <v>5175</v>
      </c>
      <c r="H3493" s="662" t="s">
        <v>2438</v>
      </c>
      <c r="I3493" s="662" t="s">
        <v>2473</v>
      </c>
      <c r="J3493" s="662" t="s">
        <v>2474</v>
      </c>
      <c r="K3493" s="662" t="s">
        <v>4814</v>
      </c>
      <c r="L3493" s="663">
        <v>815.1</v>
      </c>
      <c r="M3493" s="663">
        <v>132046.19999999995</v>
      </c>
      <c r="N3493" s="662">
        <v>162</v>
      </c>
      <c r="O3493" s="745">
        <v>28</v>
      </c>
      <c r="P3493" s="663">
        <v>114113.99999999994</v>
      </c>
      <c r="Q3493" s="678">
        <v>0.86419753086419737</v>
      </c>
      <c r="R3493" s="662">
        <v>140</v>
      </c>
      <c r="S3493" s="678">
        <v>0.86419753086419748</v>
      </c>
      <c r="T3493" s="745">
        <v>24</v>
      </c>
      <c r="U3493" s="701">
        <v>0.8571428571428571</v>
      </c>
    </row>
    <row r="3494" spans="1:21" ht="14.4" customHeight="1" x14ac:dyDescent="0.3">
      <c r="A3494" s="661">
        <v>32</v>
      </c>
      <c r="B3494" s="662" t="s">
        <v>592</v>
      </c>
      <c r="C3494" s="662" t="s">
        <v>5111</v>
      </c>
      <c r="D3494" s="743" t="s">
        <v>7938</v>
      </c>
      <c r="E3494" s="744" t="s">
        <v>5131</v>
      </c>
      <c r="F3494" s="662" t="s">
        <v>5106</v>
      </c>
      <c r="G3494" s="662" t="s">
        <v>5175</v>
      </c>
      <c r="H3494" s="662" t="s">
        <v>2438</v>
      </c>
      <c r="I3494" s="662" t="s">
        <v>2477</v>
      </c>
      <c r="J3494" s="662" t="s">
        <v>2474</v>
      </c>
      <c r="K3494" s="662" t="s">
        <v>4818</v>
      </c>
      <c r="L3494" s="663">
        <v>923.74</v>
      </c>
      <c r="M3494" s="663">
        <v>15703.580000000002</v>
      </c>
      <c r="N3494" s="662">
        <v>17</v>
      </c>
      <c r="O3494" s="745">
        <v>2.5</v>
      </c>
      <c r="P3494" s="663">
        <v>15703.580000000002</v>
      </c>
      <c r="Q3494" s="678">
        <v>1</v>
      </c>
      <c r="R3494" s="662">
        <v>17</v>
      </c>
      <c r="S3494" s="678">
        <v>1</v>
      </c>
      <c r="T3494" s="745">
        <v>2.5</v>
      </c>
      <c r="U3494" s="701">
        <v>1</v>
      </c>
    </row>
    <row r="3495" spans="1:21" ht="14.4" customHeight="1" x14ac:dyDescent="0.3">
      <c r="A3495" s="661">
        <v>32</v>
      </c>
      <c r="B3495" s="662" t="s">
        <v>592</v>
      </c>
      <c r="C3495" s="662" t="s">
        <v>5111</v>
      </c>
      <c r="D3495" s="743" t="s">
        <v>7938</v>
      </c>
      <c r="E3495" s="744" t="s">
        <v>5131</v>
      </c>
      <c r="F3495" s="662" t="s">
        <v>5106</v>
      </c>
      <c r="G3495" s="662" t="s">
        <v>5175</v>
      </c>
      <c r="H3495" s="662" t="s">
        <v>2438</v>
      </c>
      <c r="I3495" s="662" t="s">
        <v>4144</v>
      </c>
      <c r="J3495" s="662" t="s">
        <v>2557</v>
      </c>
      <c r="K3495" s="662" t="s">
        <v>4812</v>
      </c>
      <c r="L3495" s="663">
        <v>1385.62</v>
      </c>
      <c r="M3495" s="663">
        <v>120548.94</v>
      </c>
      <c r="N3495" s="662">
        <v>87</v>
      </c>
      <c r="O3495" s="745">
        <v>14.5</v>
      </c>
      <c r="P3495" s="663">
        <v>103921.5</v>
      </c>
      <c r="Q3495" s="678">
        <v>0.86206896551724133</v>
      </c>
      <c r="R3495" s="662">
        <v>75</v>
      </c>
      <c r="S3495" s="678">
        <v>0.86206896551724133</v>
      </c>
      <c r="T3495" s="745">
        <v>12</v>
      </c>
      <c r="U3495" s="701">
        <v>0.82758620689655171</v>
      </c>
    </row>
    <row r="3496" spans="1:21" ht="14.4" customHeight="1" x14ac:dyDescent="0.3">
      <c r="A3496" s="661">
        <v>32</v>
      </c>
      <c r="B3496" s="662" t="s">
        <v>592</v>
      </c>
      <c r="C3496" s="662" t="s">
        <v>5111</v>
      </c>
      <c r="D3496" s="743" t="s">
        <v>7938</v>
      </c>
      <c r="E3496" s="744" t="s">
        <v>5131</v>
      </c>
      <c r="F3496" s="662" t="s">
        <v>5106</v>
      </c>
      <c r="G3496" s="662" t="s">
        <v>5175</v>
      </c>
      <c r="H3496" s="662" t="s">
        <v>2438</v>
      </c>
      <c r="I3496" s="662" t="s">
        <v>2556</v>
      </c>
      <c r="J3496" s="662" t="s">
        <v>2557</v>
      </c>
      <c r="K3496" s="662" t="s">
        <v>4819</v>
      </c>
      <c r="L3496" s="663">
        <v>1847.49</v>
      </c>
      <c r="M3496" s="663">
        <v>9237.4500000000007</v>
      </c>
      <c r="N3496" s="662">
        <v>5</v>
      </c>
      <c r="O3496" s="745">
        <v>2</v>
      </c>
      <c r="P3496" s="663">
        <v>1847.49</v>
      </c>
      <c r="Q3496" s="678">
        <v>0.19999999999999998</v>
      </c>
      <c r="R3496" s="662">
        <v>1</v>
      </c>
      <c r="S3496" s="678">
        <v>0.2</v>
      </c>
      <c r="T3496" s="745">
        <v>1</v>
      </c>
      <c r="U3496" s="701">
        <v>0.5</v>
      </c>
    </row>
    <row r="3497" spans="1:21" ht="14.4" customHeight="1" x14ac:dyDescent="0.3">
      <c r="A3497" s="661">
        <v>32</v>
      </c>
      <c r="B3497" s="662" t="s">
        <v>592</v>
      </c>
      <c r="C3497" s="662" t="s">
        <v>5111</v>
      </c>
      <c r="D3497" s="743" t="s">
        <v>7938</v>
      </c>
      <c r="E3497" s="744" t="s">
        <v>5131</v>
      </c>
      <c r="F3497" s="662" t="s">
        <v>5106</v>
      </c>
      <c r="G3497" s="662" t="s">
        <v>6646</v>
      </c>
      <c r="H3497" s="662" t="s">
        <v>593</v>
      </c>
      <c r="I3497" s="662" t="s">
        <v>1215</v>
      </c>
      <c r="J3497" s="662" t="s">
        <v>1216</v>
      </c>
      <c r="K3497" s="662" t="s">
        <v>1217</v>
      </c>
      <c r="L3497" s="663">
        <v>32.76</v>
      </c>
      <c r="M3497" s="663">
        <v>262.08</v>
      </c>
      <c r="N3497" s="662">
        <v>8</v>
      </c>
      <c r="O3497" s="745">
        <v>1.5</v>
      </c>
      <c r="P3497" s="663">
        <v>65.52</v>
      </c>
      <c r="Q3497" s="678">
        <v>0.25</v>
      </c>
      <c r="R3497" s="662">
        <v>2</v>
      </c>
      <c r="S3497" s="678">
        <v>0.25</v>
      </c>
      <c r="T3497" s="745">
        <v>0.5</v>
      </c>
      <c r="U3497" s="701">
        <v>0.33333333333333331</v>
      </c>
    </row>
    <row r="3498" spans="1:21" ht="14.4" customHeight="1" x14ac:dyDescent="0.3">
      <c r="A3498" s="661">
        <v>32</v>
      </c>
      <c r="B3498" s="662" t="s">
        <v>592</v>
      </c>
      <c r="C3498" s="662" t="s">
        <v>5111</v>
      </c>
      <c r="D3498" s="743" t="s">
        <v>7938</v>
      </c>
      <c r="E3498" s="744" t="s">
        <v>5131</v>
      </c>
      <c r="F3498" s="662" t="s">
        <v>5106</v>
      </c>
      <c r="G3498" s="662" t="s">
        <v>5559</v>
      </c>
      <c r="H3498" s="662" t="s">
        <v>2438</v>
      </c>
      <c r="I3498" s="662" t="s">
        <v>2451</v>
      </c>
      <c r="J3498" s="662" t="s">
        <v>1967</v>
      </c>
      <c r="K3498" s="662" t="s">
        <v>2452</v>
      </c>
      <c r="L3498" s="663">
        <v>48.42</v>
      </c>
      <c r="M3498" s="663">
        <v>484.2000000000001</v>
      </c>
      <c r="N3498" s="662">
        <v>10</v>
      </c>
      <c r="O3498" s="745">
        <v>5</v>
      </c>
      <c r="P3498" s="663">
        <v>435.78000000000009</v>
      </c>
      <c r="Q3498" s="678">
        <v>0.9</v>
      </c>
      <c r="R3498" s="662">
        <v>9</v>
      </c>
      <c r="S3498" s="678">
        <v>0.9</v>
      </c>
      <c r="T3498" s="745">
        <v>4.5</v>
      </c>
      <c r="U3498" s="701">
        <v>0.9</v>
      </c>
    </row>
    <row r="3499" spans="1:21" ht="14.4" customHeight="1" x14ac:dyDescent="0.3">
      <c r="A3499" s="661">
        <v>32</v>
      </c>
      <c r="B3499" s="662" t="s">
        <v>592</v>
      </c>
      <c r="C3499" s="662" t="s">
        <v>5111</v>
      </c>
      <c r="D3499" s="743" t="s">
        <v>7938</v>
      </c>
      <c r="E3499" s="744" t="s">
        <v>5131</v>
      </c>
      <c r="F3499" s="662" t="s">
        <v>5106</v>
      </c>
      <c r="G3499" s="662" t="s">
        <v>5559</v>
      </c>
      <c r="H3499" s="662" t="s">
        <v>2438</v>
      </c>
      <c r="I3499" s="662" t="s">
        <v>2451</v>
      </c>
      <c r="J3499" s="662" t="s">
        <v>1967</v>
      </c>
      <c r="K3499" s="662" t="s">
        <v>2452</v>
      </c>
      <c r="L3499" s="663">
        <v>36.54</v>
      </c>
      <c r="M3499" s="663">
        <v>621.18000000000006</v>
      </c>
      <c r="N3499" s="662">
        <v>17</v>
      </c>
      <c r="O3499" s="745">
        <v>8.5</v>
      </c>
      <c r="P3499" s="663">
        <v>365.40000000000003</v>
      </c>
      <c r="Q3499" s="678">
        <v>0.58823529411764708</v>
      </c>
      <c r="R3499" s="662">
        <v>10</v>
      </c>
      <c r="S3499" s="678">
        <v>0.58823529411764708</v>
      </c>
      <c r="T3499" s="745">
        <v>4.5</v>
      </c>
      <c r="U3499" s="701">
        <v>0.52941176470588236</v>
      </c>
    </row>
    <row r="3500" spans="1:21" ht="14.4" customHeight="1" x14ac:dyDescent="0.3">
      <c r="A3500" s="661">
        <v>32</v>
      </c>
      <c r="B3500" s="662" t="s">
        <v>592</v>
      </c>
      <c r="C3500" s="662" t="s">
        <v>5111</v>
      </c>
      <c r="D3500" s="743" t="s">
        <v>7938</v>
      </c>
      <c r="E3500" s="744" t="s">
        <v>5131</v>
      </c>
      <c r="F3500" s="662" t="s">
        <v>5106</v>
      </c>
      <c r="G3500" s="662" t="s">
        <v>5559</v>
      </c>
      <c r="H3500" s="662" t="s">
        <v>2438</v>
      </c>
      <c r="I3500" s="662" t="s">
        <v>6165</v>
      </c>
      <c r="J3500" s="662" t="s">
        <v>1967</v>
      </c>
      <c r="K3500" s="662" t="s">
        <v>5593</v>
      </c>
      <c r="L3500" s="663">
        <v>0</v>
      </c>
      <c r="M3500" s="663">
        <v>0</v>
      </c>
      <c r="N3500" s="662">
        <v>9</v>
      </c>
      <c r="O3500" s="745">
        <v>7</v>
      </c>
      <c r="P3500" s="663">
        <v>0</v>
      </c>
      <c r="Q3500" s="678"/>
      <c r="R3500" s="662">
        <v>6</v>
      </c>
      <c r="S3500" s="678">
        <v>0.66666666666666663</v>
      </c>
      <c r="T3500" s="745">
        <v>5</v>
      </c>
      <c r="U3500" s="701">
        <v>0.7142857142857143</v>
      </c>
    </row>
    <row r="3501" spans="1:21" ht="14.4" customHeight="1" x14ac:dyDescent="0.3">
      <c r="A3501" s="661">
        <v>32</v>
      </c>
      <c r="B3501" s="662" t="s">
        <v>592</v>
      </c>
      <c r="C3501" s="662" t="s">
        <v>5111</v>
      </c>
      <c r="D3501" s="743" t="s">
        <v>7938</v>
      </c>
      <c r="E3501" s="744" t="s">
        <v>5131</v>
      </c>
      <c r="F3501" s="662" t="s">
        <v>5106</v>
      </c>
      <c r="G3501" s="662" t="s">
        <v>5559</v>
      </c>
      <c r="H3501" s="662" t="s">
        <v>593</v>
      </c>
      <c r="I3501" s="662" t="s">
        <v>5906</v>
      </c>
      <c r="J3501" s="662" t="s">
        <v>5907</v>
      </c>
      <c r="K3501" s="662" t="s">
        <v>5908</v>
      </c>
      <c r="L3501" s="663">
        <v>48.42</v>
      </c>
      <c r="M3501" s="663">
        <v>145.26</v>
      </c>
      <c r="N3501" s="662">
        <v>3</v>
      </c>
      <c r="O3501" s="745">
        <v>1.5</v>
      </c>
      <c r="P3501" s="663">
        <v>96.84</v>
      </c>
      <c r="Q3501" s="678">
        <v>0.66666666666666674</v>
      </c>
      <c r="R3501" s="662">
        <v>2</v>
      </c>
      <c r="S3501" s="678">
        <v>0.66666666666666663</v>
      </c>
      <c r="T3501" s="745">
        <v>1</v>
      </c>
      <c r="U3501" s="701">
        <v>0.66666666666666663</v>
      </c>
    </row>
    <row r="3502" spans="1:21" ht="14.4" customHeight="1" x14ac:dyDescent="0.3">
      <c r="A3502" s="661">
        <v>32</v>
      </c>
      <c r="B3502" s="662" t="s">
        <v>592</v>
      </c>
      <c r="C3502" s="662" t="s">
        <v>5111</v>
      </c>
      <c r="D3502" s="743" t="s">
        <v>7938</v>
      </c>
      <c r="E3502" s="744" t="s">
        <v>5131</v>
      </c>
      <c r="F3502" s="662" t="s">
        <v>5106</v>
      </c>
      <c r="G3502" s="662" t="s">
        <v>5559</v>
      </c>
      <c r="H3502" s="662" t="s">
        <v>593</v>
      </c>
      <c r="I3502" s="662" t="s">
        <v>5906</v>
      </c>
      <c r="J3502" s="662" t="s">
        <v>5907</v>
      </c>
      <c r="K3502" s="662" t="s">
        <v>5908</v>
      </c>
      <c r="L3502" s="663">
        <v>36.54</v>
      </c>
      <c r="M3502" s="663">
        <v>36.54</v>
      </c>
      <c r="N3502" s="662">
        <v>1</v>
      </c>
      <c r="O3502" s="745">
        <v>1</v>
      </c>
      <c r="P3502" s="663">
        <v>36.54</v>
      </c>
      <c r="Q3502" s="678">
        <v>1</v>
      </c>
      <c r="R3502" s="662">
        <v>1</v>
      </c>
      <c r="S3502" s="678">
        <v>1</v>
      </c>
      <c r="T3502" s="745">
        <v>1</v>
      </c>
      <c r="U3502" s="701">
        <v>1</v>
      </c>
    </row>
    <row r="3503" spans="1:21" ht="14.4" customHeight="1" x14ac:dyDescent="0.3">
      <c r="A3503" s="661">
        <v>32</v>
      </c>
      <c r="B3503" s="662" t="s">
        <v>592</v>
      </c>
      <c r="C3503" s="662" t="s">
        <v>5111</v>
      </c>
      <c r="D3503" s="743" t="s">
        <v>7938</v>
      </c>
      <c r="E3503" s="744" t="s">
        <v>5131</v>
      </c>
      <c r="F3503" s="662" t="s">
        <v>5106</v>
      </c>
      <c r="G3503" s="662" t="s">
        <v>5294</v>
      </c>
      <c r="H3503" s="662" t="s">
        <v>2438</v>
      </c>
      <c r="I3503" s="662" t="s">
        <v>7168</v>
      </c>
      <c r="J3503" s="662" t="s">
        <v>2671</v>
      </c>
      <c r="K3503" s="662" t="s">
        <v>6613</v>
      </c>
      <c r="L3503" s="663">
        <v>176.58</v>
      </c>
      <c r="M3503" s="663">
        <v>353.16</v>
      </c>
      <c r="N3503" s="662">
        <v>2</v>
      </c>
      <c r="O3503" s="745">
        <v>1.5</v>
      </c>
      <c r="P3503" s="663">
        <v>353.16</v>
      </c>
      <c r="Q3503" s="678">
        <v>1</v>
      </c>
      <c r="R3503" s="662">
        <v>2</v>
      </c>
      <c r="S3503" s="678">
        <v>1</v>
      </c>
      <c r="T3503" s="745">
        <v>1.5</v>
      </c>
      <c r="U3503" s="701">
        <v>1</v>
      </c>
    </row>
    <row r="3504" spans="1:21" ht="14.4" customHeight="1" x14ac:dyDescent="0.3">
      <c r="A3504" s="661">
        <v>32</v>
      </c>
      <c r="B3504" s="662" t="s">
        <v>592</v>
      </c>
      <c r="C3504" s="662" t="s">
        <v>5111</v>
      </c>
      <c r="D3504" s="743" t="s">
        <v>7938</v>
      </c>
      <c r="E3504" s="744" t="s">
        <v>5131</v>
      </c>
      <c r="F3504" s="662" t="s">
        <v>5106</v>
      </c>
      <c r="G3504" s="662" t="s">
        <v>5294</v>
      </c>
      <c r="H3504" s="662" t="s">
        <v>2438</v>
      </c>
      <c r="I3504" s="662" t="s">
        <v>7168</v>
      </c>
      <c r="J3504" s="662" t="s">
        <v>2671</v>
      </c>
      <c r="K3504" s="662" t="s">
        <v>6613</v>
      </c>
      <c r="L3504" s="663">
        <v>122.87</v>
      </c>
      <c r="M3504" s="663">
        <v>245.74</v>
      </c>
      <c r="N3504" s="662">
        <v>2</v>
      </c>
      <c r="O3504" s="745">
        <v>1.5</v>
      </c>
      <c r="P3504" s="663">
        <v>245.74</v>
      </c>
      <c r="Q3504" s="678">
        <v>1</v>
      </c>
      <c r="R3504" s="662">
        <v>2</v>
      </c>
      <c r="S3504" s="678">
        <v>1</v>
      </c>
      <c r="T3504" s="745">
        <v>1.5</v>
      </c>
      <c r="U3504" s="701">
        <v>1</v>
      </c>
    </row>
    <row r="3505" spans="1:21" ht="14.4" customHeight="1" x14ac:dyDescent="0.3">
      <c r="A3505" s="661">
        <v>32</v>
      </c>
      <c r="B3505" s="662" t="s">
        <v>592</v>
      </c>
      <c r="C3505" s="662" t="s">
        <v>5111</v>
      </c>
      <c r="D3505" s="743" t="s">
        <v>7938</v>
      </c>
      <c r="E3505" s="744" t="s">
        <v>5131</v>
      </c>
      <c r="F3505" s="662" t="s">
        <v>5106</v>
      </c>
      <c r="G3505" s="662" t="s">
        <v>5294</v>
      </c>
      <c r="H3505" s="662" t="s">
        <v>2438</v>
      </c>
      <c r="I3505" s="662" t="s">
        <v>7168</v>
      </c>
      <c r="J3505" s="662" t="s">
        <v>2671</v>
      </c>
      <c r="K3505" s="662" t="s">
        <v>6613</v>
      </c>
      <c r="L3505" s="663">
        <v>103.64</v>
      </c>
      <c r="M3505" s="663">
        <v>310.92</v>
      </c>
      <c r="N3505" s="662">
        <v>3</v>
      </c>
      <c r="O3505" s="745">
        <v>1.5</v>
      </c>
      <c r="P3505" s="663">
        <v>310.92</v>
      </c>
      <c r="Q3505" s="678">
        <v>1</v>
      </c>
      <c r="R3505" s="662">
        <v>3</v>
      </c>
      <c r="S3505" s="678">
        <v>1</v>
      </c>
      <c r="T3505" s="745">
        <v>1.5</v>
      </c>
      <c r="U3505" s="701">
        <v>1</v>
      </c>
    </row>
    <row r="3506" spans="1:21" ht="14.4" customHeight="1" x14ac:dyDescent="0.3">
      <c r="A3506" s="661">
        <v>32</v>
      </c>
      <c r="B3506" s="662" t="s">
        <v>592</v>
      </c>
      <c r="C3506" s="662" t="s">
        <v>5111</v>
      </c>
      <c r="D3506" s="743" t="s">
        <v>7938</v>
      </c>
      <c r="E3506" s="744" t="s">
        <v>5131</v>
      </c>
      <c r="F3506" s="662" t="s">
        <v>5106</v>
      </c>
      <c r="G3506" s="662" t="s">
        <v>5657</v>
      </c>
      <c r="H3506" s="662" t="s">
        <v>593</v>
      </c>
      <c r="I3506" s="662" t="s">
        <v>2956</v>
      </c>
      <c r="J3506" s="662" t="s">
        <v>2957</v>
      </c>
      <c r="K3506" s="662" t="s">
        <v>865</v>
      </c>
      <c r="L3506" s="663">
        <v>146.84</v>
      </c>
      <c r="M3506" s="663">
        <v>146.84</v>
      </c>
      <c r="N3506" s="662">
        <v>1</v>
      </c>
      <c r="O3506" s="745">
        <v>1</v>
      </c>
      <c r="P3506" s="663">
        <v>146.84</v>
      </c>
      <c r="Q3506" s="678">
        <v>1</v>
      </c>
      <c r="R3506" s="662">
        <v>1</v>
      </c>
      <c r="S3506" s="678">
        <v>1</v>
      </c>
      <c r="T3506" s="745">
        <v>1</v>
      </c>
      <c r="U3506" s="701">
        <v>1</v>
      </c>
    </row>
    <row r="3507" spans="1:21" ht="14.4" customHeight="1" x14ac:dyDescent="0.3">
      <c r="A3507" s="661">
        <v>32</v>
      </c>
      <c r="B3507" s="662" t="s">
        <v>592</v>
      </c>
      <c r="C3507" s="662" t="s">
        <v>5111</v>
      </c>
      <c r="D3507" s="743" t="s">
        <v>7938</v>
      </c>
      <c r="E3507" s="744" t="s">
        <v>5131</v>
      </c>
      <c r="F3507" s="662" t="s">
        <v>5106</v>
      </c>
      <c r="G3507" s="662" t="s">
        <v>7169</v>
      </c>
      <c r="H3507" s="662" t="s">
        <v>593</v>
      </c>
      <c r="I3507" s="662" t="s">
        <v>4311</v>
      </c>
      <c r="J3507" s="662" t="s">
        <v>7170</v>
      </c>
      <c r="K3507" s="662" t="s">
        <v>6027</v>
      </c>
      <c r="L3507" s="663">
        <v>0</v>
      </c>
      <c r="M3507" s="663">
        <v>0</v>
      </c>
      <c r="N3507" s="662">
        <v>1</v>
      </c>
      <c r="O3507" s="745">
        <v>0.5</v>
      </c>
      <c r="P3507" s="663">
        <v>0</v>
      </c>
      <c r="Q3507" s="678"/>
      <c r="R3507" s="662">
        <v>1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32</v>
      </c>
      <c r="B3508" s="662" t="s">
        <v>592</v>
      </c>
      <c r="C3508" s="662" t="s">
        <v>5111</v>
      </c>
      <c r="D3508" s="743" t="s">
        <v>7938</v>
      </c>
      <c r="E3508" s="744" t="s">
        <v>5131</v>
      </c>
      <c r="F3508" s="662" t="s">
        <v>5106</v>
      </c>
      <c r="G3508" s="662" t="s">
        <v>5295</v>
      </c>
      <c r="H3508" s="662" t="s">
        <v>593</v>
      </c>
      <c r="I3508" s="662" t="s">
        <v>2944</v>
      </c>
      <c r="J3508" s="662" t="s">
        <v>2945</v>
      </c>
      <c r="K3508" s="662" t="s">
        <v>5296</v>
      </c>
      <c r="L3508" s="663">
        <v>66.819999999999993</v>
      </c>
      <c r="M3508" s="663">
        <v>200.45999999999998</v>
      </c>
      <c r="N3508" s="662">
        <v>3</v>
      </c>
      <c r="O3508" s="745">
        <v>2</v>
      </c>
      <c r="P3508" s="663">
        <v>66.819999999999993</v>
      </c>
      <c r="Q3508" s="678">
        <v>0.33333333333333331</v>
      </c>
      <c r="R3508" s="662">
        <v>1</v>
      </c>
      <c r="S3508" s="678">
        <v>0.33333333333333331</v>
      </c>
      <c r="T3508" s="745">
        <v>1</v>
      </c>
      <c r="U3508" s="701">
        <v>0.5</v>
      </c>
    </row>
    <row r="3509" spans="1:21" ht="14.4" customHeight="1" x14ac:dyDescent="0.3">
      <c r="A3509" s="661">
        <v>32</v>
      </c>
      <c r="B3509" s="662" t="s">
        <v>592</v>
      </c>
      <c r="C3509" s="662" t="s">
        <v>5111</v>
      </c>
      <c r="D3509" s="743" t="s">
        <v>7938</v>
      </c>
      <c r="E3509" s="744" t="s">
        <v>5131</v>
      </c>
      <c r="F3509" s="662" t="s">
        <v>5106</v>
      </c>
      <c r="G3509" s="662" t="s">
        <v>5295</v>
      </c>
      <c r="H3509" s="662" t="s">
        <v>593</v>
      </c>
      <c r="I3509" s="662" t="s">
        <v>2944</v>
      </c>
      <c r="J3509" s="662" t="s">
        <v>2945</v>
      </c>
      <c r="K3509" s="662" t="s">
        <v>5296</v>
      </c>
      <c r="L3509" s="663">
        <v>78.33</v>
      </c>
      <c r="M3509" s="663">
        <v>704.97</v>
      </c>
      <c r="N3509" s="662">
        <v>9</v>
      </c>
      <c r="O3509" s="745">
        <v>4.5</v>
      </c>
      <c r="P3509" s="663">
        <v>704.97</v>
      </c>
      <c r="Q3509" s="678">
        <v>1</v>
      </c>
      <c r="R3509" s="662">
        <v>9</v>
      </c>
      <c r="S3509" s="678">
        <v>1</v>
      </c>
      <c r="T3509" s="745">
        <v>4.5</v>
      </c>
      <c r="U3509" s="701">
        <v>1</v>
      </c>
    </row>
    <row r="3510" spans="1:21" ht="14.4" customHeight="1" x14ac:dyDescent="0.3">
      <c r="A3510" s="661">
        <v>32</v>
      </c>
      <c r="B3510" s="662" t="s">
        <v>592</v>
      </c>
      <c r="C3510" s="662" t="s">
        <v>5111</v>
      </c>
      <c r="D3510" s="743" t="s">
        <v>7938</v>
      </c>
      <c r="E3510" s="744" t="s">
        <v>5131</v>
      </c>
      <c r="F3510" s="662" t="s">
        <v>5106</v>
      </c>
      <c r="G3510" s="662" t="s">
        <v>5295</v>
      </c>
      <c r="H3510" s="662" t="s">
        <v>593</v>
      </c>
      <c r="I3510" s="662" t="s">
        <v>5297</v>
      </c>
      <c r="J3510" s="662" t="s">
        <v>2945</v>
      </c>
      <c r="K3510" s="662" t="s">
        <v>4935</v>
      </c>
      <c r="L3510" s="663">
        <v>0</v>
      </c>
      <c r="M3510" s="663">
        <v>0</v>
      </c>
      <c r="N3510" s="662">
        <v>2</v>
      </c>
      <c r="O3510" s="745">
        <v>1</v>
      </c>
      <c r="P3510" s="663">
        <v>0</v>
      </c>
      <c r="Q3510" s="678"/>
      <c r="R3510" s="662">
        <v>2</v>
      </c>
      <c r="S3510" s="678">
        <v>1</v>
      </c>
      <c r="T3510" s="745">
        <v>1</v>
      </c>
      <c r="U3510" s="701">
        <v>1</v>
      </c>
    </row>
    <row r="3511" spans="1:21" ht="14.4" customHeight="1" x14ac:dyDescent="0.3">
      <c r="A3511" s="661">
        <v>32</v>
      </c>
      <c r="B3511" s="662" t="s">
        <v>592</v>
      </c>
      <c r="C3511" s="662" t="s">
        <v>5111</v>
      </c>
      <c r="D3511" s="743" t="s">
        <v>7938</v>
      </c>
      <c r="E3511" s="744" t="s">
        <v>5131</v>
      </c>
      <c r="F3511" s="662" t="s">
        <v>5106</v>
      </c>
      <c r="G3511" s="662" t="s">
        <v>5176</v>
      </c>
      <c r="H3511" s="662" t="s">
        <v>593</v>
      </c>
      <c r="I3511" s="662" t="s">
        <v>5457</v>
      </c>
      <c r="J3511" s="662" t="s">
        <v>5458</v>
      </c>
      <c r="K3511" s="662" t="s">
        <v>5459</v>
      </c>
      <c r="L3511" s="663">
        <v>327.98</v>
      </c>
      <c r="M3511" s="663">
        <v>327.98</v>
      </c>
      <c r="N3511" s="662">
        <v>1</v>
      </c>
      <c r="O3511" s="745">
        <v>0.5</v>
      </c>
      <c r="P3511" s="663">
        <v>327.98</v>
      </c>
      <c r="Q3511" s="678">
        <v>1</v>
      </c>
      <c r="R3511" s="662">
        <v>1</v>
      </c>
      <c r="S3511" s="678">
        <v>1</v>
      </c>
      <c r="T3511" s="745">
        <v>0.5</v>
      </c>
      <c r="U3511" s="701">
        <v>1</v>
      </c>
    </row>
    <row r="3512" spans="1:21" ht="14.4" customHeight="1" x14ac:dyDescent="0.3">
      <c r="A3512" s="661">
        <v>32</v>
      </c>
      <c r="B3512" s="662" t="s">
        <v>592</v>
      </c>
      <c r="C3512" s="662" t="s">
        <v>5111</v>
      </c>
      <c r="D3512" s="743" t="s">
        <v>7938</v>
      </c>
      <c r="E3512" s="744" t="s">
        <v>5131</v>
      </c>
      <c r="F3512" s="662" t="s">
        <v>5106</v>
      </c>
      <c r="G3512" s="662" t="s">
        <v>5176</v>
      </c>
      <c r="H3512" s="662" t="s">
        <v>593</v>
      </c>
      <c r="I3512" s="662" t="s">
        <v>5457</v>
      </c>
      <c r="J3512" s="662" t="s">
        <v>5458</v>
      </c>
      <c r="K3512" s="662" t="s">
        <v>5459</v>
      </c>
      <c r="L3512" s="663">
        <v>201.73</v>
      </c>
      <c r="M3512" s="663">
        <v>403.46</v>
      </c>
      <c r="N3512" s="662">
        <v>2</v>
      </c>
      <c r="O3512" s="745">
        <v>1.5</v>
      </c>
      <c r="P3512" s="663">
        <v>403.46</v>
      </c>
      <c r="Q3512" s="678">
        <v>1</v>
      </c>
      <c r="R3512" s="662">
        <v>2</v>
      </c>
      <c r="S3512" s="678">
        <v>1</v>
      </c>
      <c r="T3512" s="745">
        <v>1.5</v>
      </c>
      <c r="U3512" s="701">
        <v>1</v>
      </c>
    </row>
    <row r="3513" spans="1:21" ht="14.4" customHeight="1" x14ac:dyDescent="0.3">
      <c r="A3513" s="661">
        <v>32</v>
      </c>
      <c r="B3513" s="662" t="s">
        <v>592</v>
      </c>
      <c r="C3513" s="662" t="s">
        <v>5111</v>
      </c>
      <c r="D3513" s="743" t="s">
        <v>7938</v>
      </c>
      <c r="E3513" s="744" t="s">
        <v>5131</v>
      </c>
      <c r="F3513" s="662" t="s">
        <v>5106</v>
      </c>
      <c r="G3513" s="662" t="s">
        <v>5176</v>
      </c>
      <c r="H3513" s="662" t="s">
        <v>593</v>
      </c>
      <c r="I3513" s="662" t="s">
        <v>5365</v>
      </c>
      <c r="J3513" s="662" t="s">
        <v>5178</v>
      </c>
      <c r="K3513" s="662" t="s">
        <v>830</v>
      </c>
      <c r="L3513" s="663">
        <v>301.2</v>
      </c>
      <c r="M3513" s="663">
        <v>9337.1999999999971</v>
      </c>
      <c r="N3513" s="662">
        <v>31</v>
      </c>
      <c r="O3513" s="745">
        <v>18</v>
      </c>
      <c r="P3513" s="663">
        <v>7228.7999999999975</v>
      </c>
      <c r="Q3513" s="678">
        <v>0.77419354838709675</v>
      </c>
      <c r="R3513" s="662">
        <v>24</v>
      </c>
      <c r="S3513" s="678">
        <v>0.77419354838709675</v>
      </c>
      <c r="T3513" s="745">
        <v>13.5</v>
      </c>
      <c r="U3513" s="701">
        <v>0.75</v>
      </c>
    </row>
    <row r="3514" spans="1:21" ht="14.4" customHeight="1" x14ac:dyDescent="0.3">
      <c r="A3514" s="661">
        <v>32</v>
      </c>
      <c r="B3514" s="662" t="s">
        <v>592</v>
      </c>
      <c r="C3514" s="662" t="s">
        <v>5111</v>
      </c>
      <c r="D3514" s="743" t="s">
        <v>7938</v>
      </c>
      <c r="E3514" s="744" t="s">
        <v>5131</v>
      </c>
      <c r="F3514" s="662" t="s">
        <v>5106</v>
      </c>
      <c r="G3514" s="662" t="s">
        <v>5176</v>
      </c>
      <c r="H3514" s="662" t="s">
        <v>593</v>
      </c>
      <c r="I3514" s="662" t="s">
        <v>5365</v>
      </c>
      <c r="J3514" s="662" t="s">
        <v>5178</v>
      </c>
      <c r="K3514" s="662" t="s">
        <v>830</v>
      </c>
      <c r="L3514" s="663">
        <v>185.26</v>
      </c>
      <c r="M3514" s="663">
        <v>11115.600000000006</v>
      </c>
      <c r="N3514" s="662">
        <v>60</v>
      </c>
      <c r="O3514" s="745">
        <v>36.5</v>
      </c>
      <c r="P3514" s="663">
        <v>8336.7000000000062</v>
      </c>
      <c r="Q3514" s="678">
        <v>0.75000000000000011</v>
      </c>
      <c r="R3514" s="662">
        <v>45</v>
      </c>
      <c r="S3514" s="678">
        <v>0.75</v>
      </c>
      <c r="T3514" s="745">
        <v>27.5</v>
      </c>
      <c r="U3514" s="701">
        <v>0.75342465753424659</v>
      </c>
    </row>
    <row r="3515" spans="1:21" ht="14.4" customHeight="1" x14ac:dyDescent="0.3">
      <c r="A3515" s="661">
        <v>32</v>
      </c>
      <c r="B3515" s="662" t="s">
        <v>592</v>
      </c>
      <c r="C3515" s="662" t="s">
        <v>5111</v>
      </c>
      <c r="D3515" s="743" t="s">
        <v>7938</v>
      </c>
      <c r="E3515" s="744" t="s">
        <v>5131</v>
      </c>
      <c r="F3515" s="662" t="s">
        <v>5106</v>
      </c>
      <c r="G3515" s="662" t="s">
        <v>5176</v>
      </c>
      <c r="H3515" s="662" t="s">
        <v>593</v>
      </c>
      <c r="I3515" s="662" t="s">
        <v>829</v>
      </c>
      <c r="J3515" s="662" t="s">
        <v>826</v>
      </c>
      <c r="K3515" s="662" t="s">
        <v>830</v>
      </c>
      <c r="L3515" s="663">
        <v>185.26</v>
      </c>
      <c r="M3515" s="663">
        <v>5002.0200000000013</v>
      </c>
      <c r="N3515" s="662">
        <v>27</v>
      </c>
      <c r="O3515" s="745">
        <v>18</v>
      </c>
      <c r="P3515" s="663">
        <v>4260.9800000000014</v>
      </c>
      <c r="Q3515" s="678">
        <v>0.85185185185185186</v>
      </c>
      <c r="R3515" s="662">
        <v>23</v>
      </c>
      <c r="S3515" s="678">
        <v>0.85185185185185186</v>
      </c>
      <c r="T3515" s="745">
        <v>15.5</v>
      </c>
      <c r="U3515" s="701">
        <v>0.86111111111111116</v>
      </c>
    </row>
    <row r="3516" spans="1:21" ht="14.4" customHeight="1" x14ac:dyDescent="0.3">
      <c r="A3516" s="661">
        <v>32</v>
      </c>
      <c r="B3516" s="662" t="s">
        <v>592</v>
      </c>
      <c r="C3516" s="662" t="s">
        <v>5111</v>
      </c>
      <c r="D3516" s="743" t="s">
        <v>7938</v>
      </c>
      <c r="E3516" s="744" t="s">
        <v>5131</v>
      </c>
      <c r="F3516" s="662" t="s">
        <v>5106</v>
      </c>
      <c r="G3516" s="662" t="s">
        <v>5299</v>
      </c>
      <c r="H3516" s="662" t="s">
        <v>593</v>
      </c>
      <c r="I3516" s="662" t="s">
        <v>1524</v>
      </c>
      <c r="J3516" s="662" t="s">
        <v>641</v>
      </c>
      <c r="K3516" s="662" t="s">
        <v>7171</v>
      </c>
      <c r="L3516" s="663">
        <v>237.89</v>
      </c>
      <c r="M3516" s="663">
        <v>237.89</v>
      </c>
      <c r="N3516" s="662">
        <v>1</v>
      </c>
      <c r="O3516" s="745">
        <v>1</v>
      </c>
      <c r="P3516" s="663">
        <v>237.89</v>
      </c>
      <c r="Q3516" s="678">
        <v>1</v>
      </c>
      <c r="R3516" s="662">
        <v>1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32</v>
      </c>
      <c r="B3517" s="662" t="s">
        <v>592</v>
      </c>
      <c r="C3517" s="662" t="s">
        <v>5111</v>
      </c>
      <c r="D3517" s="743" t="s">
        <v>7938</v>
      </c>
      <c r="E3517" s="744" t="s">
        <v>5131</v>
      </c>
      <c r="F3517" s="662" t="s">
        <v>5106</v>
      </c>
      <c r="G3517" s="662" t="s">
        <v>5299</v>
      </c>
      <c r="H3517" s="662" t="s">
        <v>593</v>
      </c>
      <c r="I3517" s="662" t="s">
        <v>3477</v>
      </c>
      <c r="J3517" s="662" t="s">
        <v>3478</v>
      </c>
      <c r="K3517" s="662" t="s">
        <v>5014</v>
      </c>
      <c r="L3517" s="663">
        <v>668.54</v>
      </c>
      <c r="M3517" s="663">
        <v>1337.08</v>
      </c>
      <c r="N3517" s="662">
        <v>2</v>
      </c>
      <c r="O3517" s="745">
        <v>1</v>
      </c>
      <c r="P3517" s="663">
        <v>668.54</v>
      </c>
      <c r="Q3517" s="678">
        <v>0.5</v>
      </c>
      <c r="R3517" s="662">
        <v>1</v>
      </c>
      <c r="S3517" s="678">
        <v>0.5</v>
      </c>
      <c r="T3517" s="745">
        <v>0.5</v>
      </c>
      <c r="U3517" s="701">
        <v>0.5</v>
      </c>
    </row>
    <row r="3518" spans="1:21" ht="14.4" customHeight="1" x14ac:dyDescent="0.3">
      <c r="A3518" s="661">
        <v>32</v>
      </c>
      <c r="B3518" s="662" t="s">
        <v>592</v>
      </c>
      <c r="C3518" s="662" t="s">
        <v>5111</v>
      </c>
      <c r="D3518" s="743" t="s">
        <v>7938</v>
      </c>
      <c r="E3518" s="744" t="s">
        <v>5131</v>
      </c>
      <c r="F3518" s="662" t="s">
        <v>5106</v>
      </c>
      <c r="G3518" s="662" t="s">
        <v>5299</v>
      </c>
      <c r="H3518" s="662" t="s">
        <v>593</v>
      </c>
      <c r="I3518" s="662" t="s">
        <v>2050</v>
      </c>
      <c r="J3518" s="662" t="s">
        <v>2051</v>
      </c>
      <c r="K3518" s="662" t="s">
        <v>5300</v>
      </c>
      <c r="L3518" s="663">
        <v>974.8</v>
      </c>
      <c r="M3518" s="663">
        <v>1949.6</v>
      </c>
      <c r="N3518" s="662">
        <v>2</v>
      </c>
      <c r="O3518" s="745">
        <v>1</v>
      </c>
      <c r="P3518" s="663">
        <v>1949.6</v>
      </c>
      <c r="Q3518" s="678">
        <v>1</v>
      </c>
      <c r="R3518" s="662">
        <v>2</v>
      </c>
      <c r="S3518" s="678">
        <v>1</v>
      </c>
      <c r="T3518" s="745">
        <v>1</v>
      </c>
      <c r="U3518" s="701">
        <v>1</v>
      </c>
    </row>
    <row r="3519" spans="1:21" ht="14.4" customHeight="1" x14ac:dyDescent="0.3">
      <c r="A3519" s="661">
        <v>32</v>
      </c>
      <c r="B3519" s="662" t="s">
        <v>592</v>
      </c>
      <c r="C3519" s="662" t="s">
        <v>5111</v>
      </c>
      <c r="D3519" s="743" t="s">
        <v>7938</v>
      </c>
      <c r="E3519" s="744" t="s">
        <v>5131</v>
      </c>
      <c r="F3519" s="662" t="s">
        <v>5106</v>
      </c>
      <c r="G3519" s="662" t="s">
        <v>5299</v>
      </c>
      <c r="H3519" s="662" t="s">
        <v>593</v>
      </c>
      <c r="I3519" s="662" t="s">
        <v>2050</v>
      </c>
      <c r="J3519" s="662" t="s">
        <v>2051</v>
      </c>
      <c r="K3519" s="662" t="s">
        <v>5300</v>
      </c>
      <c r="L3519" s="663">
        <v>334.27</v>
      </c>
      <c r="M3519" s="663">
        <v>1002.81</v>
      </c>
      <c r="N3519" s="662">
        <v>3</v>
      </c>
      <c r="O3519" s="745">
        <v>1.5</v>
      </c>
      <c r="P3519" s="663">
        <v>1002.81</v>
      </c>
      <c r="Q3519" s="678">
        <v>1</v>
      </c>
      <c r="R3519" s="662">
        <v>3</v>
      </c>
      <c r="S3519" s="678">
        <v>1</v>
      </c>
      <c r="T3519" s="745">
        <v>1.5</v>
      </c>
      <c r="U3519" s="701">
        <v>1</v>
      </c>
    </row>
    <row r="3520" spans="1:21" ht="14.4" customHeight="1" x14ac:dyDescent="0.3">
      <c r="A3520" s="661">
        <v>32</v>
      </c>
      <c r="B3520" s="662" t="s">
        <v>592</v>
      </c>
      <c r="C3520" s="662" t="s">
        <v>5111</v>
      </c>
      <c r="D3520" s="743" t="s">
        <v>7938</v>
      </c>
      <c r="E3520" s="744" t="s">
        <v>5131</v>
      </c>
      <c r="F3520" s="662" t="s">
        <v>5106</v>
      </c>
      <c r="G3520" s="662" t="s">
        <v>6532</v>
      </c>
      <c r="H3520" s="662" t="s">
        <v>593</v>
      </c>
      <c r="I3520" s="662" t="s">
        <v>755</v>
      </c>
      <c r="J3520" s="662" t="s">
        <v>6533</v>
      </c>
      <c r="K3520" s="662" t="s">
        <v>3157</v>
      </c>
      <c r="L3520" s="663">
        <v>0</v>
      </c>
      <c r="M3520" s="663">
        <v>0</v>
      </c>
      <c r="N3520" s="662">
        <v>7</v>
      </c>
      <c r="O3520" s="745">
        <v>5.5</v>
      </c>
      <c r="P3520" s="663">
        <v>0</v>
      </c>
      <c r="Q3520" s="678"/>
      <c r="R3520" s="662">
        <v>4</v>
      </c>
      <c r="S3520" s="678">
        <v>0.5714285714285714</v>
      </c>
      <c r="T3520" s="745">
        <v>3</v>
      </c>
      <c r="U3520" s="701">
        <v>0.54545454545454541</v>
      </c>
    </row>
    <row r="3521" spans="1:21" ht="14.4" customHeight="1" x14ac:dyDescent="0.3">
      <c r="A3521" s="661">
        <v>32</v>
      </c>
      <c r="B3521" s="662" t="s">
        <v>592</v>
      </c>
      <c r="C3521" s="662" t="s">
        <v>5111</v>
      </c>
      <c r="D3521" s="743" t="s">
        <v>7938</v>
      </c>
      <c r="E3521" s="744" t="s">
        <v>5131</v>
      </c>
      <c r="F3521" s="662" t="s">
        <v>5106</v>
      </c>
      <c r="G3521" s="662" t="s">
        <v>7172</v>
      </c>
      <c r="H3521" s="662" t="s">
        <v>593</v>
      </c>
      <c r="I3521" s="662" t="s">
        <v>7173</v>
      </c>
      <c r="J3521" s="662" t="s">
        <v>7174</v>
      </c>
      <c r="K3521" s="662" t="s">
        <v>6072</v>
      </c>
      <c r="L3521" s="663">
        <v>18.809999999999999</v>
      </c>
      <c r="M3521" s="663">
        <v>37.619999999999997</v>
      </c>
      <c r="N3521" s="662">
        <v>2</v>
      </c>
      <c r="O3521" s="745">
        <v>1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32</v>
      </c>
      <c r="B3522" s="662" t="s">
        <v>592</v>
      </c>
      <c r="C3522" s="662" t="s">
        <v>5111</v>
      </c>
      <c r="D3522" s="743" t="s">
        <v>7938</v>
      </c>
      <c r="E3522" s="744" t="s">
        <v>5131</v>
      </c>
      <c r="F3522" s="662" t="s">
        <v>5106</v>
      </c>
      <c r="G3522" s="662" t="s">
        <v>5366</v>
      </c>
      <c r="H3522" s="662" t="s">
        <v>593</v>
      </c>
      <c r="I3522" s="662" t="s">
        <v>7175</v>
      </c>
      <c r="J3522" s="662" t="s">
        <v>5463</v>
      </c>
      <c r="K3522" s="662" t="s">
        <v>4202</v>
      </c>
      <c r="L3522" s="663">
        <v>0</v>
      </c>
      <c r="M3522" s="663">
        <v>0</v>
      </c>
      <c r="N3522" s="662">
        <v>1</v>
      </c>
      <c r="O3522" s="745">
        <v>0.5</v>
      </c>
      <c r="P3522" s="663">
        <v>0</v>
      </c>
      <c r="Q3522" s="678"/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32</v>
      </c>
      <c r="B3523" s="662" t="s">
        <v>592</v>
      </c>
      <c r="C3523" s="662" t="s">
        <v>5111</v>
      </c>
      <c r="D3523" s="743" t="s">
        <v>7938</v>
      </c>
      <c r="E3523" s="744" t="s">
        <v>5131</v>
      </c>
      <c r="F3523" s="662" t="s">
        <v>5106</v>
      </c>
      <c r="G3523" s="662" t="s">
        <v>5366</v>
      </c>
      <c r="H3523" s="662" t="s">
        <v>2438</v>
      </c>
      <c r="I3523" s="662" t="s">
        <v>4201</v>
      </c>
      <c r="J3523" s="662" t="s">
        <v>2515</v>
      </c>
      <c r="K3523" s="662" t="s">
        <v>5008</v>
      </c>
      <c r="L3523" s="663">
        <v>334.66</v>
      </c>
      <c r="M3523" s="663">
        <v>334.66</v>
      </c>
      <c r="N3523" s="662">
        <v>1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32</v>
      </c>
      <c r="B3524" s="662" t="s">
        <v>592</v>
      </c>
      <c r="C3524" s="662" t="s">
        <v>5111</v>
      </c>
      <c r="D3524" s="743" t="s">
        <v>7938</v>
      </c>
      <c r="E3524" s="744" t="s">
        <v>5131</v>
      </c>
      <c r="F3524" s="662" t="s">
        <v>5106</v>
      </c>
      <c r="G3524" s="662" t="s">
        <v>5366</v>
      </c>
      <c r="H3524" s="662" t="s">
        <v>2438</v>
      </c>
      <c r="I3524" s="662" t="s">
        <v>4201</v>
      </c>
      <c r="J3524" s="662" t="s">
        <v>2515</v>
      </c>
      <c r="K3524" s="662" t="s">
        <v>5008</v>
      </c>
      <c r="L3524" s="663">
        <v>205.84</v>
      </c>
      <c r="M3524" s="663">
        <v>617.52</v>
      </c>
      <c r="N3524" s="662">
        <v>3</v>
      </c>
      <c r="O3524" s="745">
        <v>2.5</v>
      </c>
      <c r="P3524" s="663">
        <v>205.84</v>
      </c>
      <c r="Q3524" s="678">
        <v>0.33333333333333337</v>
      </c>
      <c r="R3524" s="662">
        <v>1</v>
      </c>
      <c r="S3524" s="678">
        <v>0.33333333333333331</v>
      </c>
      <c r="T3524" s="745">
        <v>0.5</v>
      </c>
      <c r="U3524" s="701">
        <v>0.2</v>
      </c>
    </row>
    <row r="3525" spans="1:21" ht="14.4" customHeight="1" x14ac:dyDescent="0.3">
      <c r="A3525" s="661">
        <v>32</v>
      </c>
      <c r="B3525" s="662" t="s">
        <v>592</v>
      </c>
      <c r="C3525" s="662" t="s">
        <v>5111</v>
      </c>
      <c r="D3525" s="743" t="s">
        <v>7938</v>
      </c>
      <c r="E3525" s="744" t="s">
        <v>5131</v>
      </c>
      <c r="F3525" s="662" t="s">
        <v>5106</v>
      </c>
      <c r="G3525" s="662" t="s">
        <v>5366</v>
      </c>
      <c r="H3525" s="662" t="s">
        <v>2438</v>
      </c>
      <c r="I3525" s="662" t="s">
        <v>5402</v>
      </c>
      <c r="J3525" s="662" t="s">
        <v>5368</v>
      </c>
      <c r="K3525" s="662" t="s">
        <v>5403</v>
      </c>
      <c r="L3525" s="663">
        <v>28.81</v>
      </c>
      <c r="M3525" s="663">
        <v>28.81</v>
      </c>
      <c r="N3525" s="662">
        <v>1</v>
      </c>
      <c r="O3525" s="745">
        <v>0.5</v>
      </c>
      <c r="P3525" s="663">
        <v>28.81</v>
      </c>
      <c r="Q3525" s="678">
        <v>1</v>
      </c>
      <c r="R3525" s="662">
        <v>1</v>
      </c>
      <c r="S3525" s="678">
        <v>1</v>
      </c>
      <c r="T3525" s="745">
        <v>0.5</v>
      </c>
      <c r="U3525" s="701">
        <v>1</v>
      </c>
    </row>
    <row r="3526" spans="1:21" ht="14.4" customHeight="1" x14ac:dyDescent="0.3">
      <c r="A3526" s="661">
        <v>32</v>
      </c>
      <c r="B3526" s="662" t="s">
        <v>592</v>
      </c>
      <c r="C3526" s="662" t="s">
        <v>5111</v>
      </c>
      <c r="D3526" s="743" t="s">
        <v>7938</v>
      </c>
      <c r="E3526" s="744" t="s">
        <v>5131</v>
      </c>
      <c r="F3526" s="662" t="s">
        <v>5106</v>
      </c>
      <c r="G3526" s="662" t="s">
        <v>5366</v>
      </c>
      <c r="H3526" s="662" t="s">
        <v>2438</v>
      </c>
      <c r="I3526" s="662" t="s">
        <v>5919</v>
      </c>
      <c r="J3526" s="662" t="s">
        <v>5368</v>
      </c>
      <c r="K3526" s="662" t="s">
        <v>5920</v>
      </c>
      <c r="L3526" s="663">
        <v>0</v>
      </c>
      <c r="M3526" s="663">
        <v>0</v>
      </c>
      <c r="N3526" s="662">
        <v>1</v>
      </c>
      <c r="O3526" s="745">
        <v>1</v>
      </c>
      <c r="P3526" s="663"/>
      <c r="Q3526" s="678"/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32</v>
      </c>
      <c r="B3527" s="662" t="s">
        <v>592</v>
      </c>
      <c r="C3527" s="662" t="s">
        <v>5111</v>
      </c>
      <c r="D3527" s="743" t="s">
        <v>7938</v>
      </c>
      <c r="E3527" s="744" t="s">
        <v>5131</v>
      </c>
      <c r="F3527" s="662" t="s">
        <v>5106</v>
      </c>
      <c r="G3527" s="662" t="s">
        <v>5366</v>
      </c>
      <c r="H3527" s="662" t="s">
        <v>2438</v>
      </c>
      <c r="I3527" s="662" t="s">
        <v>6170</v>
      </c>
      <c r="J3527" s="662" t="s">
        <v>5368</v>
      </c>
      <c r="K3527" s="662" t="s">
        <v>6171</v>
      </c>
      <c r="L3527" s="663">
        <v>0</v>
      </c>
      <c r="M3527" s="663">
        <v>0</v>
      </c>
      <c r="N3527" s="662">
        <v>1</v>
      </c>
      <c r="O3527" s="745">
        <v>0.5</v>
      </c>
      <c r="P3527" s="663">
        <v>0</v>
      </c>
      <c r="Q3527" s="678"/>
      <c r="R3527" s="662">
        <v>1</v>
      </c>
      <c r="S3527" s="678">
        <v>1</v>
      </c>
      <c r="T3527" s="745">
        <v>0.5</v>
      </c>
      <c r="U3527" s="701">
        <v>1</v>
      </c>
    </row>
    <row r="3528" spans="1:21" ht="14.4" customHeight="1" x14ac:dyDescent="0.3">
      <c r="A3528" s="661">
        <v>32</v>
      </c>
      <c r="B3528" s="662" t="s">
        <v>592</v>
      </c>
      <c r="C3528" s="662" t="s">
        <v>5111</v>
      </c>
      <c r="D3528" s="743" t="s">
        <v>7938</v>
      </c>
      <c r="E3528" s="744" t="s">
        <v>5131</v>
      </c>
      <c r="F3528" s="662" t="s">
        <v>5106</v>
      </c>
      <c r="G3528" s="662" t="s">
        <v>5926</v>
      </c>
      <c r="H3528" s="662" t="s">
        <v>593</v>
      </c>
      <c r="I3528" s="662" t="s">
        <v>7176</v>
      </c>
      <c r="J3528" s="662" t="s">
        <v>6401</v>
      </c>
      <c r="K3528" s="662" t="s">
        <v>5929</v>
      </c>
      <c r="L3528" s="663">
        <v>161.66</v>
      </c>
      <c r="M3528" s="663">
        <v>323.32</v>
      </c>
      <c r="N3528" s="662">
        <v>2</v>
      </c>
      <c r="O3528" s="745">
        <v>1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32</v>
      </c>
      <c r="B3529" s="662" t="s">
        <v>592</v>
      </c>
      <c r="C3529" s="662" t="s">
        <v>5111</v>
      </c>
      <c r="D3529" s="743" t="s">
        <v>7938</v>
      </c>
      <c r="E3529" s="744" t="s">
        <v>5131</v>
      </c>
      <c r="F3529" s="662" t="s">
        <v>5106</v>
      </c>
      <c r="G3529" s="662" t="s">
        <v>5926</v>
      </c>
      <c r="H3529" s="662" t="s">
        <v>593</v>
      </c>
      <c r="I3529" s="662" t="s">
        <v>7176</v>
      </c>
      <c r="J3529" s="662" t="s">
        <v>6401</v>
      </c>
      <c r="K3529" s="662" t="s">
        <v>5929</v>
      </c>
      <c r="L3529" s="663">
        <v>173.31</v>
      </c>
      <c r="M3529" s="663">
        <v>346.62</v>
      </c>
      <c r="N3529" s="662">
        <v>2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32</v>
      </c>
      <c r="B3530" s="662" t="s">
        <v>592</v>
      </c>
      <c r="C3530" s="662" t="s">
        <v>5111</v>
      </c>
      <c r="D3530" s="743" t="s">
        <v>7938</v>
      </c>
      <c r="E3530" s="744" t="s">
        <v>5131</v>
      </c>
      <c r="F3530" s="662" t="s">
        <v>5106</v>
      </c>
      <c r="G3530" s="662" t="s">
        <v>5465</v>
      </c>
      <c r="H3530" s="662" t="s">
        <v>2438</v>
      </c>
      <c r="I3530" s="662" t="s">
        <v>2590</v>
      </c>
      <c r="J3530" s="662" t="s">
        <v>2588</v>
      </c>
      <c r="K3530" s="662" t="s">
        <v>2591</v>
      </c>
      <c r="L3530" s="663">
        <v>144.81</v>
      </c>
      <c r="M3530" s="663">
        <v>1448.1</v>
      </c>
      <c r="N3530" s="662">
        <v>10</v>
      </c>
      <c r="O3530" s="745">
        <v>6</v>
      </c>
      <c r="P3530" s="663">
        <v>1013.6699999999998</v>
      </c>
      <c r="Q3530" s="678">
        <v>0.7</v>
      </c>
      <c r="R3530" s="662">
        <v>7</v>
      </c>
      <c r="S3530" s="678">
        <v>0.7</v>
      </c>
      <c r="T3530" s="745">
        <v>4.5</v>
      </c>
      <c r="U3530" s="701">
        <v>0.75</v>
      </c>
    </row>
    <row r="3531" spans="1:21" ht="14.4" customHeight="1" x14ac:dyDescent="0.3">
      <c r="A3531" s="661">
        <v>32</v>
      </c>
      <c r="B3531" s="662" t="s">
        <v>592</v>
      </c>
      <c r="C3531" s="662" t="s">
        <v>5111</v>
      </c>
      <c r="D3531" s="743" t="s">
        <v>7938</v>
      </c>
      <c r="E3531" s="744" t="s">
        <v>5131</v>
      </c>
      <c r="F3531" s="662" t="s">
        <v>5106</v>
      </c>
      <c r="G3531" s="662" t="s">
        <v>5465</v>
      </c>
      <c r="H3531" s="662" t="s">
        <v>2438</v>
      </c>
      <c r="I3531" s="662" t="s">
        <v>6655</v>
      </c>
      <c r="J3531" s="662" t="s">
        <v>6475</v>
      </c>
      <c r="K3531" s="662" t="s">
        <v>2674</v>
      </c>
      <c r="L3531" s="663">
        <v>289.62</v>
      </c>
      <c r="M3531" s="663">
        <v>579.24</v>
      </c>
      <c r="N3531" s="662">
        <v>2</v>
      </c>
      <c r="O3531" s="745">
        <v>2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32</v>
      </c>
      <c r="B3532" s="662" t="s">
        <v>592</v>
      </c>
      <c r="C3532" s="662" t="s">
        <v>5111</v>
      </c>
      <c r="D3532" s="743" t="s">
        <v>7938</v>
      </c>
      <c r="E3532" s="744" t="s">
        <v>5131</v>
      </c>
      <c r="F3532" s="662" t="s">
        <v>5106</v>
      </c>
      <c r="G3532" s="662" t="s">
        <v>5465</v>
      </c>
      <c r="H3532" s="662" t="s">
        <v>2438</v>
      </c>
      <c r="I3532" s="662" t="s">
        <v>4198</v>
      </c>
      <c r="J3532" s="662" t="s">
        <v>2615</v>
      </c>
      <c r="K3532" s="662" t="s">
        <v>4199</v>
      </c>
      <c r="L3532" s="663">
        <v>160.88999999999999</v>
      </c>
      <c r="M3532" s="663">
        <v>160.88999999999999</v>
      </c>
      <c r="N3532" s="662">
        <v>1</v>
      </c>
      <c r="O3532" s="745">
        <v>0.5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32</v>
      </c>
      <c r="B3533" s="662" t="s">
        <v>592</v>
      </c>
      <c r="C3533" s="662" t="s">
        <v>5111</v>
      </c>
      <c r="D3533" s="743" t="s">
        <v>7938</v>
      </c>
      <c r="E3533" s="744" t="s">
        <v>5131</v>
      </c>
      <c r="F3533" s="662" t="s">
        <v>5106</v>
      </c>
      <c r="G3533" s="662" t="s">
        <v>5465</v>
      </c>
      <c r="H3533" s="662" t="s">
        <v>593</v>
      </c>
      <c r="I3533" s="662" t="s">
        <v>6985</v>
      </c>
      <c r="J3533" s="662" t="s">
        <v>5931</v>
      </c>
      <c r="K3533" s="662" t="s">
        <v>6657</v>
      </c>
      <c r="L3533" s="663">
        <v>144.81</v>
      </c>
      <c r="M3533" s="663">
        <v>144.81</v>
      </c>
      <c r="N3533" s="662">
        <v>1</v>
      </c>
      <c r="O3533" s="745">
        <v>0.5</v>
      </c>
      <c r="P3533" s="663">
        <v>144.81</v>
      </c>
      <c r="Q3533" s="678">
        <v>1</v>
      </c>
      <c r="R3533" s="662">
        <v>1</v>
      </c>
      <c r="S3533" s="678">
        <v>1</v>
      </c>
      <c r="T3533" s="745">
        <v>0.5</v>
      </c>
      <c r="U3533" s="701">
        <v>1</v>
      </c>
    </row>
    <row r="3534" spans="1:21" ht="14.4" customHeight="1" x14ac:dyDescent="0.3">
      <c r="A3534" s="661">
        <v>32</v>
      </c>
      <c r="B3534" s="662" t="s">
        <v>592</v>
      </c>
      <c r="C3534" s="662" t="s">
        <v>5111</v>
      </c>
      <c r="D3534" s="743" t="s">
        <v>7938</v>
      </c>
      <c r="E3534" s="744" t="s">
        <v>5131</v>
      </c>
      <c r="F3534" s="662" t="s">
        <v>5106</v>
      </c>
      <c r="G3534" s="662" t="s">
        <v>5465</v>
      </c>
      <c r="H3534" s="662" t="s">
        <v>593</v>
      </c>
      <c r="I3534" s="662" t="s">
        <v>6656</v>
      </c>
      <c r="J3534" s="662" t="s">
        <v>5931</v>
      </c>
      <c r="K3534" s="662" t="s">
        <v>6657</v>
      </c>
      <c r="L3534" s="663">
        <v>144.81</v>
      </c>
      <c r="M3534" s="663">
        <v>144.81</v>
      </c>
      <c r="N3534" s="662">
        <v>1</v>
      </c>
      <c r="O3534" s="745">
        <v>0.5</v>
      </c>
      <c r="P3534" s="663">
        <v>144.81</v>
      </c>
      <c r="Q3534" s="678">
        <v>1</v>
      </c>
      <c r="R3534" s="662">
        <v>1</v>
      </c>
      <c r="S3534" s="678">
        <v>1</v>
      </c>
      <c r="T3534" s="745">
        <v>0.5</v>
      </c>
      <c r="U3534" s="701">
        <v>1</v>
      </c>
    </row>
    <row r="3535" spans="1:21" ht="14.4" customHeight="1" x14ac:dyDescent="0.3">
      <c r="A3535" s="661">
        <v>32</v>
      </c>
      <c r="B3535" s="662" t="s">
        <v>592</v>
      </c>
      <c r="C3535" s="662" t="s">
        <v>5111</v>
      </c>
      <c r="D3535" s="743" t="s">
        <v>7938</v>
      </c>
      <c r="E3535" s="744" t="s">
        <v>5131</v>
      </c>
      <c r="F3535" s="662" t="s">
        <v>5106</v>
      </c>
      <c r="G3535" s="662" t="s">
        <v>5705</v>
      </c>
      <c r="H3535" s="662" t="s">
        <v>2438</v>
      </c>
      <c r="I3535" s="662" t="s">
        <v>2606</v>
      </c>
      <c r="J3535" s="662" t="s">
        <v>2607</v>
      </c>
      <c r="K3535" s="662" t="s">
        <v>2608</v>
      </c>
      <c r="L3535" s="663">
        <v>460.85</v>
      </c>
      <c r="M3535" s="663">
        <v>1382.5500000000002</v>
      </c>
      <c r="N3535" s="662">
        <v>3</v>
      </c>
      <c r="O3535" s="745">
        <v>2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32</v>
      </c>
      <c r="B3536" s="662" t="s">
        <v>592</v>
      </c>
      <c r="C3536" s="662" t="s">
        <v>5111</v>
      </c>
      <c r="D3536" s="743" t="s">
        <v>7938</v>
      </c>
      <c r="E3536" s="744" t="s">
        <v>5131</v>
      </c>
      <c r="F3536" s="662" t="s">
        <v>5106</v>
      </c>
      <c r="G3536" s="662" t="s">
        <v>5705</v>
      </c>
      <c r="H3536" s="662" t="s">
        <v>2438</v>
      </c>
      <c r="I3536" s="662" t="s">
        <v>2606</v>
      </c>
      <c r="J3536" s="662" t="s">
        <v>2607</v>
      </c>
      <c r="K3536" s="662" t="s">
        <v>2608</v>
      </c>
      <c r="L3536" s="663">
        <v>352.37</v>
      </c>
      <c r="M3536" s="663">
        <v>1761.85</v>
      </c>
      <c r="N3536" s="662">
        <v>5</v>
      </c>
      <c r="O3536" s="745">
        <v>3.5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32</v>
      </c>
      <c r="B3537" s="662" t="s">
        <v>592</v>
      </c>
      <c r="C3537" s="662" t="s">
        <v>5111</v>
      </c>
      <c r="D3537" s="743" t="s">
        <v>7938</v>
      </c>
      <c r="E3537" s="744" t="s">
        <v>5131</v>
      </c>
      <c r="F3537" s="662" t="s">
        <v>5106</v>
      </c>
      <c r="G3537" s="662" t="s">
        <v>5705</v>
      </c>
      <c r="H3537" s="662" t="s">
        <v>2438</v>
      </c>
      <c r="I3537" s="662" t="s">
        <v>7177</v>
      </c>
      <c r="J3537" s="662" t="s">
        <v>2607</v>
      </c>
      <c r="K3537" s="662" t="s">
        <v>7178</v>
      </c>
      <c r="L3537" s="663">
        <v>614.48</v>
      </c>
      <c r="M3537" s="663">
        <v>1228.96</v>
      </c>
      <c r="N3537" s="662">
        <v>2</v>
      </c>
      <c r="O3537" s="745">
        <v>1.5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32</v>
      </c>
      <c r="B3538" s="662" t="s">
        <v>592</v>
      </c>
      <c r="C3538" s="662" t="s">
        <v>5111</v>
      </c>
      <c r="D3538" s="743" t="s">
        <v>7938</v>
      </c>
      <c r="E3538" s="744" t="s">
        <v>5131</v>
      </c>
      <c r="F3538" s="662" t="s">
        <v>5106</v>
      </c>
      <c r="G3538" s="662" t="s">
        <v>5705</v>
      </c>
      <c r="H3538" s="662" t="s">
        <v>2438</v>
      </c>
      <c r="I3538" s="662" t="s">
        <v>7179</v>
      </c>
      <c r="J3538" s="662" t="s">
        <v>2689</v>
      </c>
      <c r="K3538" s="662" t="s">
        <v>2608</v>
      </c>
      <c r="L3538" s="663">
        <v>518.53</v>
      </c>
      <c r="M3538" s="663">
        <v>518.53</v>
      </c>
      <c r="N3538" s="662">
        <v>1</v>
      </c>
      <c r="O3538" s="745">
        <v>0.5</v>
      </c>
      <c r="P3538" s="663">
        <v>518.53</v>
      </c>
      <c r="Q3538" s="678">
        <v>1</v>
      </c>
      <c r="R3538" s="662">
        <v>1</v>
      </c>
      <c r="S3538" s="678">
        <v>1</v>
      </c>
      <c r="T3538" s="745">
        <v>0.5</v>
      </c>
      <c r="U3538" s="701">
        <v>1</v>
      </c>
    </row>
    <row r="3539" spans="1:21" ht="14.4" customHeight="1" x14ac:dyDescent="0.3">
      <c r="A3539" s="661">
        <v>32</v>
      </c>
      <c r="B3539" s="662" t="s">
        <v>592</v>
      </c>
      <c r="C3539" s="662" t="s">
        <v>5111</v>
      </c>
      <c r="D3539" s="743" t="s">
        <v>7938</v>
      </c>
      <c r="E3539" s="744" t="s">
        <v>5131</v>
      </c>
      <c r="F3539" s="662" t="s">
        <v>5106</v>
      </c>
      <c r="G3539" s="662" t="s">
        <v>5705</v>
      </c>
      <c r="H3539" s="662" t="s">
        <v>2438</v>
      </c>
      <c r="I3539" s="662" t="s">
        <v>4240</v>
      </c>
      <c r="J3539" s="662" t="s">
        <v>2665</v>
      </c>
      <c r="K3539" s="662" t="s">
        <v>2608</v>
      </c>
      <c r="L3539" s="663">
        <v>614.29999999999995</v>
      </c>
      <c r="M3539" s="663">
        <v>614.29999999999995</v>
      </c>
      <c r="N3539" s="662">
        <v>1</v>
      </c>
      <c r="O3539" s="745">
        <v>1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32</v>
      </c>
      <c r="B3540" s="662" t="s">
        <v>592</v>
      </c>
      <c r="C3540" s="662" t="s">
        <v>5111</v>
      </c>
      <c r="D3540" s="743" t="s">
        <v>7938</v>
      </c>
      <c r="E3540" s="744" t="s">
        <v>5131</v>
      </c>
      <c r="F3540" s="662" t="s">
        <v>5106</v>
      </c>
      <c r="G3540" s="662" t="s">
        <v>5705</v>
      </c>
      <c r="H3540" s="662" t="s">
        <v>2438</v>
      </c>
      <c r="I3540" s="662" t="s">
        <v>7180</v>
      </c>
      <c r="J3540" s="662" t="s">
        <v>2665</v>
      </c>
      <c r="K3540" s="662" t="s">
        <v>7178</v>
      </c>
      <c r="L3540" s="663">
        <v>819.07</v>
      </c>
      <c r="M3540" s="663">
        <v>819.07</v>
      </c>
      <c r="N3540" s="662">
        <v>1</v>
      </c>
      <c r="O3540" s="745">
        <v>0.5</v>
      </c>
      <c r="P3540" s="663">
        <v>819.07</v>
      </c>
      <c r="Q3540" s="678">
        <v>1</v>
      </c>
      <c r="R3540" s="662">
        <v>1</v>
      </c>
      <c r="S3540" s="678">
        <v>1</v>
      </c>
      <c r="T3540" s="745">
        <v>0.5</v>
      </c>
      <c r="U3540" s="701">
        <v>1</v>
      </c>
    </row>
    <row r="3541" spans="1:21" ht="14.4" customHeight="1" x14ac:dyDescent="0.3">
      <c r="A3541" s="661">
        <v>32</v>
      </c>
      <c r="B3541" s="662" t="s">
        <v>592</v>
      </c>
      <c r="C3541" s="662" t="s">
        <v>5111</v>
      </c>
      <c r="D3541" s="743" t="s">
        <v>7938</v>
      </c>
      <c r="E3541" s="744" t="s">
        <v>5131</v>
      </c>
      <c r="F3541" s="662" t="s">
        <v>5106</v>
      </c>
      <c r="G3541" s="662" t="s">
        <v>5466</v>
      </c>
      <c r="H3541" s="662" t="s">
        <v>2438</v>
      </c>
      <c r="I3541" s="662" t="s">
        <v>7181</v>
      </c>
      <c r="J3541" s="662" t="s">
        <v>7182</v>
      </c>
      <c r="K3541" s="662" t="s">
        <v>2825</v>
      </c>
      <c r="L3541" s="663">
        <v>33.090000000000003</v>
      </c>
      <c r="M3541" s="663">
        <v>661.80000000000007</v>
      </c>
      <c r="N3541" s="662">
        <v>20</v>
      </c>
      <c r="O3541" s="745">
        <v>1.5</v>
      </c>
      <c r="P3541" s="663">
        <v>661.80000000000007</v>
      </c>
      <c r="Q3541" s="678">
        <v>1</v>
      </c>
      <c r="R3541" s="662">
        <v>20</v>
      </c>
      <c r="S3541" s="678">
        <v>1</v>
      </c>
      <c r="T3541" s="745">
        <v>1.5</v>
      </c>
      <c r="U3541" s="701">
        <v>1</v>
      </c>
    </row>
    <row r="3542" spans="1:21" ht="14.4" customHeight="1" x14ac:dyDescent="0.3">
      <c r="A3542" s="661">
        <v>32</v>
      </c>
      <c r="B3542" s="662" t="s">
        <v>592</v>
      </c>
      <c r="C3542" s="662" t="s">
        <v>5111</v>
      </c>
      <c r="D3542" s="743" t="s">
        <v>7938</v>
      </c>
      <c r="E3542" s="744" t="s">
        <v>5131</v>
      </c>
      <c r="F3542" s="662" t="s">
        <v>5106</v>
      </c>
      <c r="G3542" s="662" t="s">
        <v>5466</v>
      </c>
      <c r="H3542" s="662" t="s">
        <v>2438</v>
      </c>
      <c r="I3542" s="662" t="s">
        <v>7183</v>
      </c>
      <c r="J3542" s="662" t="s">
        <v>5087</v>
      </c>
      <c r="K3542" s="662" t="s">
        <v>2825</v>
      </c>
      <c r="L3542" s="663">
        <v>33.090000000000003</v>
      </c>
      <c r="M3542" s="663">
        <v>2183.94</v>
      </c>
      <c r="N3542" s="662">
        <v>66</v>
      </c>
      <c r="O3542" s="745">
        <v>1.5</v>
      </c>
      <c r="P3542" s="663">
        <v>1191.24</v>
      </c>
      <c r="Q3542" s="678">
        <v>0.54545454545454541</v>
      </c>
      <c r="R3542" s="662">
        <v>36</v>
      </c>
      <c r="S3542" s="678">
        <v>0.54545454545454541</v>
      </c>
      <c r="T3542" s="745">
        <v>1</v>
      </c>
      <c r="U3542" s="701">
        <v>0.66666666666666663</v>
      </c>
    </row>
    <row r="3543" spans="1:21" ht="14.4" customHeight="1" x14ac:dyDescent="0.3">
      <c r="A3543" s="661">
        <v>32</v>
      </c>
      <c r="B3543" s="662" t="s">
        <v>592</v>
      </c>
      <c r="C3543" s="662" t="s">
        <v>5111</v>
      </c>
      <c r="D3543" s="743" t="s">
        <v>7938</v>
      </c>
      <c r="E3543" s="744" t="s">
        <v>5131</v>
      </c>
      <c r="F3543" s="662" t="s">
        <v>5106</v>
      </c>
      <c r="G3543" s="662" t="s">
        <v>5466</v>
      </c>
      <c r="H3543" s="662" t="s">
        <v>2438</v>
      </c>
      <c r="I3543" s="662" t="s">
        <v>4284</v>
      </c>
      <c r="J3543" s="662" t="s">
        <v>4285</v>
      </c>
      <c r="K3543" s="662" t="s">
        <v>2865</v>
      </c>
      <c r="L3543" s="663">
        <v>126.35</v>
      </c>
      <c r="M3543" s="663">
        <v>252.7</v>
      </c>
      <c r="N3543" s="662">
        <v>2</v>
      </c>
      <c r="O3543" s="745">
        <v>1</v>
      </c>
      <c r="P3543" s="663">
        <v>252.7</v>
      </c>
      <c r="Q3543" s="678">
        <v>1</v>
      </c>
      <c r="R3543" s="662">
        <v>2</v>
      </c>
      <c r="S3543" s="678">
        <v>1</v>
      </c>
      <c r="T3543" s="745">
        <v>1</v>
      </c>
      <c r="U3543" s="701">
        <v>1</v>
      </c>
    </row>
    <row r="3544" spans="1:21" ht="14.4" customHeight="1" x14ac:dyDescent="0.3">
      <c r="A3544" s="661">
        <v>32</v>
      </c>
      <c r="B3544" s="662" t="s">
        <v>592</v>
      </c>
      <c r="C3544" s="662" t="s">
        <v>5111</v>
      </c>
      <c r="D3544" s="743" t="s">
        <v>7938</v>
      </c>
      <c r="E3544" s="744" t="s">
        <v>5131</v>
      </c>
      <c r="F3544" s="662" t="s">
        <v>5106</v>
      </c>
      <c r="G3544" s="662" t="s">
        <v>5466</v>
      </c>
      <c r="H3544" s="662" t="s">
        <v>2438</v>
      </c>
      <c r="I3544" s="662" t="s">
        <v>2868</v>
      </c>
      <c r="J3544" s="662" t="s">
        <v>2869</v>
      </c>
      <c r="K3544" s="662" t="s">
        <v>2865</v>
      </c>
      <c r="L3544" s="663">
        <v>132.34</v>
      </c>
      <c r="M3544" s="663">
        <v>2514.46</v>
      </c>
      <c r="N3544" s="662">
        <v>19</v>
      </c>
      <c r="O3544" s="745">
        <v>5.5</v>
      </c>
      <c r="P3544" s="663">
        <v>1852.7600000000002</v>
      </c>
      <c r="Q3544" s="678">
        <v>0.73684210526315796</v>
      </c>
      <c r="R3544" s="662">
        <v>14</v>
      </c>
      <c r="S3544" s="678">
        <v>0.73684210526315785</v>
      </c>
      <c r="T3544" s="745">
        <v>4</v>
      </c>
      <c r="U3544" s="701">
        <v>0.72727272727272729</v>
      </c>
    </row>
    <row r="3545" spans="1:21" ht="14.4" customHeight="1" x14ac:dyDescent="0.3">
      <c r="A3545" s="661">
        <v>32</v>
      </c>
      <c r="B3545" s="662" t="s">
        <v>592</v>
      </c>
      <c r="C3545" s="662" t="s">
        <v>5111</v>
      </c>
      <c r="D3545" s="743" t="s">
        <v>7938</v>
      </c>
      <c r="E3545" s="744" t="s">
        <v>5131</v>
      </c>
      <c r="F3545" s="662" t="s">
        <v>5106</v>
      </c>
      <c r="G3545" s="662" t="s">
        <v>5466</v>
      </c>
      <c r="H3545" s="662" t="s">
        <v>2438</v>
      </c>
      <c r="I3545" s="662" t="s">
        <v>5086</v>
      </c>
      <c r="J3545" s="662" t="s">
        <v>5087</v>
      </c>
      <c r="K3545" s="662" t="s">
        <v>2865</v>
      </c>
      <c r="L3545" s="663">
        <v>132.34</v>
      </c>
      <c r="M3545" s="663">
        <v>4631.8999999999996</v>
      </c>
      <c r="N3545" s="662">
        <v>35</v>
      </c>
      <c r="O3545" s="745">
        <v>7.5</v>
      </c>
      <c r="P3545" s="663">
        <v>2249.7799999999997</v>
      </c>
      <c r="Q3545" s="678">
        <v>0.48571428571428571</v>
      </c>
      <c r="R3545" s="662">
        <v>17</v>
      </c>
      <c r="S3545" s="678">
        <v>0.48571428571428571</v>
      </c>
      <c r="T3545" s="745">
        <v>4</v>
      </c>
      <c r="U3545" s="701">
        <v>0.53333333333333333</v>
      </c>
    </row>
    <row r="3546" spans="1:21" ht="14.4" customHeight="1" x14ac:dyDescent="0.3">
      <c r="A3546" s="661">
        <v>32</v>
      </c>
      <c r="B3546" s="662" t="s">
        <v>592</v>
      </c>
      <c r="C3546" s="662" t="s">
        <v>5111</v>
      </c>
      <c r="D3546" s="743" t="s">
        <v>7938</v>
      </c>
      <c r="E3546" s="744" t="s">
        <v>5131</v>
      </c>
      <c r="F3546" s="662" t="s">
        <v>5106</v>
      </c>
      <c r="G3546" s="662" t="s">
        <v>5466</v>
      </c>
      <c r="H3546" s="662" t="s">
        <v>2438</v>
      </c>
      <c r="I3546" s="662" t="s">
        <v>5467</v>
      </c>
      <c r="J3546" s="662" t="s">
        <v>5468</v>
      </c>
      <c r="K3546" s="662" t="s">
        <v>2865</v>
      </c>
      <c r="L3546" s="663">
        <v>132.34</v>
      </c>
      <c r="M3546" s="663">
        <v>529.36</v>
      </c>
      <c r="N3546" s="662">
        <v>4</v>
      </c>
      <c r="O3546" s="745">
        <v>0.5</v>
      </c>
      <c r="P3546" s="663">
        <v>529.36</v>
      </c>
      <c r="Q3546" s="678">
        <v>1</v>
      </c>
      <c r="R3546" s="662">
        <v>4</v>
      </c>
      <c r="S3546" s="678">
        <v>1</v>
      </c>
      <c r="T3546" s="745">
        <v>0.5</v>
      </c>
      <c r="U3546" s="701">
        <v>1</v>
      </c>
    </row>
    <row r="3547" spans="1:21" ht="14.4" customHeight="1" x14ac:dyDescent="0.3">
      <c r="A3547" s="661">
        <v>32</v>
      </c>
      <c r="B3547" s="662" t="s">
        <v>592</v>
      </c>
      <c r="C3547" s="662" t="s">
        <v>5111</v>
      </c>
      <c r="D3547" s="743" t="s">
        <v>7938</v>
      </c>
      <c r="E3547" s="744" t="s">
        <v>5131</v>
      </c>
      <c r="F3547" s="662" t="s">
        <v>5106</v>
      </c>
      <c r="G3547" s="662" t="s">
        <v>5466</v>
      </c>
      <c r="H3547" s="662" t="s">
        <v>2438</v>
      </c>
      <c r="I3547" s="662" t="s">
        <v>7184</v>
      </c>
      <c r="J3547" s="662" t="s">
        <v>7185</v>
      </c>
      <c r="K3547" s="662" t="s">
        <v>2825</v>
      </c>
      <c r="L3547" s="663">
        <v>33.090000000000003</v>
      </c>
      <c r="M3547" s="663">
        <v>595.62000000000012</v>
      </c>
      <c r="N3547" s="662">
        <v>18</v>
      </c>
      <c r="O3547" s="745">
        <v>1</v>
      </c>
      <c r="P3547" s="663">
        <v>264.72000000000003</v>
      </c>
      <c r="Q3547" s="678">
        <v>0.44444444444444442</v>
      </c>
      <c r="R3547" s="662">
        <v>8</v>
      </c>
      <c r="S3547" s="678">
        <v>0.44444444444444442</v>
      </c>
      <c r="T3547" s="745">
        <v>0.5</v>
      </c>
      <c r="U3547" s="701">
        <v>0.5</v>
      </c>
    </row>
    <row r="3548" spans="1:21" ht="14.4" customHeight="1" x14ac:dyDescent="0.3">
      <c r="A3548" s="661">
        <v>32</v>
      </c>
      <c r="B3548" s="662" t="s">
        <v>592</v>
      </c>
      <c r="C3548" s="662" t="s">
        <v>5111</v>
      </c>
      <c r="D3548" s="743" t="s">
        <v>7938</v>
      </c>
      <c r="E3548" s="744" t="s">
        <v>5131</v>
      </c>
      <c r="F3548" s="662" t="s">
        <v>5106</v>
      </c>
      <c r="G3548" s="662" t="s">
        <v>5179</v>
      </c>
      <c r="H3548" s="662" t="s">
        <v>593</v>
      </c>
      <c r="I3548" s="662" t="s">
        <v>672</v>
      </c>
      <c r="J3548" s="662" t="s">
        <v>5371</v>
      </c>
      <c r="K3548" s="662" t="s">
        <v>5290</v>
      </c>
      <c r="L3548" s="663">
        <v>24.78</v>
      </c>
      <c r="M3548" s="663">
        <v>223.02</v>
      </c>
      <c r="N3548" s="662">
        <v>9</v>
      </c>
      <c r="O3548" s="745">
        <v>2</v>
      </c>
      <c r="P3548" s="663">
        <v>223.02</v>
      </c>
      <c r="Q3548" s="678">
        <v>1</v>
      </c>
      <c r="R3548" s="662">
        <v>9</v>
      </c>
      <c r="S3548" s="678">
        <v>1</v>
      </c>
      <c r="T3548" s="745">
        <v>2</v>
      </c>
      <c r="U3548" s="701">
        <v>1</v>
      </c>
    </row>
    <row r="3549" spans="1:21" ht="14.4" customHeight="1" x14ac:dyDescent="0.3">
      <c r="A3549" s="661">
        <v>32</v>
      </c>
      <c r="B3549" s="662" t="s">
        <v>592</v>
      </c>
      <c r="C3549" s="662" t="s">
        <v>5111</v>
      </c>
      <c r="D3549" s="743" t="s">
        <v>7938</v>
      </c>
      <c r="E3549" s="744" t="s">
        <v>5131</v>
      </c>
      <c r="F3549" s="662" t="s">
        <v>5106</v>
      </c>
      <c r="G3549" s="662" t="s">
        <v>5179</v>
      </c>
      <c r="H3549" s="662" t="s">
        <v>593</v>
      </c>
      <c r="I3549" s="662" t="s">
        <v>1419</v>
      </c>
      <c r="J3549" s="662" t="s">
        <v>5180</v>
      </c>
      <c r="K3549" s="662" t="s">
        <v>5181</v>
      </c>
      <c r="L3549" s="663">
        <v>99.11</v>
      </c>
      <c r="M3549" s="663">
        <v>1387.54</v>
      </c>
      <c r="N3549" s="662">
        <v>14</v>
      </c>
      <c r="O3549" s="745">
        <v>4.5</v>
      </c>
      <c r="P3549" s="663">
        <v>1090.21</v>
      </c>
      <c r="Q3549" s="678">
        <v>0.78571428571428581</v>
      </c>
      <c r="R3549" s="662">
        <v>11</v>
      </c>
      <c r="S3549" s="678">
        <v>0.7857142857142857</v>
      </c>
      <c r="T3549" s="745">
        <v>3</v>
      </c>
      <c r="U3549" s="701">
        <v>0.66666666666666663</v>
      </c>
    </row>
    <row r="3550" spans="1:21" ht="14.4" customHeight="1" x14ac:dyDescent="0.3">
      <c r="A3550" s="661">
        <v>32</v>
      </c>
      <c r="B3550" s="662" t="s">
        <v>592</v>
      </c>
      <c r="C3550" s="662" t="s">
        <v>5111</v>
      </c>
      <c r="D3550" s="743" t="s">
        <v>7938</v>
      </c>
      <c r="E3550" s="744" t="s">
        <v>5131</v>
      </c>
      <c r="F3550" s="662" t="s">
        <v>5106</v>
      </c>
      <c r="G3550" s="662" t="s">
        <v>5179</v>
      </c>
      <c r="H3550" s="662" t="s">
        <v>593</v>
      </c>
      <c r="I3550" s="662" t="s">
        <v>1854</v>
      </c>
      <c r="J3550" s="662" t="s">
        <v>1855</v>
      </c>
      <c r="K3550" s="662" t="s">
        <v>7186</v>
      </c>
      <c r="L3550" s="663">
        <v>218.41</v>
      </c>
      <c r="M3550" s="663">
        <v>218.41</v>
      </c>
      <c r="N3550" s="662">
        <v>1</v>
      </c>
      <c r="O3550" s="745">
        <v>0.5</v>
      </c>
      <c r="P3550" s="663">
        <v>218.41</v>
      </c>
      <c r="Q3550" s="678">
        <v>1</v>
      </c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32</v>
      </c>
      <c r="B3551" s="662" t="s">
        <v>592</v>
      </c>
      <c r="C3551" s="662" t="s">
        <v>5111</v>
      </c>
      <c r="D3551" s="743" t="s">
        <v>7938</v>
      </c>
      <c r="E3551" s="744" t="s">
        <v>5131</v>
      </c>
      <c r="F3551" s="662" t="s">
        <v>5106</v>
      </c>
      <c r="G3551" s="662" t="s">
        <v>5658</v>
      </c>
      <c r="H3551" s="662" t="s">
        <v>593</v>
      </c>
      <c r="I3551" s="662" t="s">
        <v>5659</v>
      </c>
      <c r="J3551" s="662" t="s">
        <v>1273</v>
      </c>
      <c r="K3551" s="662" t="s">
        <v>5660</v>
      </c>
      <c r="L3551" s="663">
        <v>1286.2</v>
      </c>
      <c r="M3551" s="663">
        <v>36013.600000000006</v>
      </c>
      <c r="N3551" s="662">
        <v>28</v>
      </c>
      <c r="O3551" s="745">
        <v>6</v>
      </c>
      <c r="P3551" s="663">
        <v>11575.800000000001</v>
      </c>
      <c r="Q3551" s="678">
        <v>0.3214285714285714</v>
      </c>
      <c r="R3551" s="662">
        <v>9</v>
      </c>
      <c r="S3551" s="678">
        <v>0.32142857142857145</v>
      </c>
      <c r="T3551" s="745">
        <v>1.5</v>
      </c>
      <c r="U3551" s="701">
        <v>0.25</v>
      </c>
    </row>
    <row r="3552" spans="1:21" ht="14.4" customHeight="1" x14ac:dyDescent="0.3">
      <c r="A3552" s="661">
        <v>32</v>
      </c>
      <c r="B3552" s="662" t="s">
        <v>592</v>
      </c>
      <c r="C3552" s="662" t="s">
        <v>5111</v>
      </c>
      <c r="D3552" s="743" t="s">
        <v>7938</v>
      </c>
      <c r="E3552" s="744" t="s">
        <v>5131</v>
      </c>
      <c r="F3552" s="662" t="s">
        <v>5106</v>
      </c>
      <c r="G3552" s="662" t="s">
        <v>5658</v>
      </c>
      <c r="H3552" s="662" t="s">
        <v>593</v>
      </c>
      <c r="I3552" s="662" t="s">
        <v>5939</v>
      </c>
      <c r="J3552" s="662" t="s">
        <v>837</v>
      </c>
      <c r="K3552" s="662" t="s">
        <v>5940</v>
      </c>
      <c r="L3552" s="663">
        <v>1715.48</v>
      </c>
      <c r="M3552" s="663">
        <v>15439.320000000002</v>
      </c>
      <c r="N3552" s="662">
        <v>9</v>
      </c>
      <c r="O3552" s="745">
        <v>1.5</v>
      </c>
      <c r="P3552" s="663">
        <v>15439.320000000002</v>
      </c>
      <c r="Q3552" s="678">
        <v>1</v>
      </c>
      <c r="R3552" s="662">
        <v>9</v>
      </c>
      <c r="S3552" s="678">
        <v>1</v>
      </c>
      <c r="T3552" s="745">
        <v>1.5</v>
      </c>
      <c r="U3552" s="701">
        <v>1</v>
      </c>
    </row>
    <row r="3553" spans="1:21" ht="14.4" customHeight="1" x14ac:dyDescent="0.3">
      <c r="A3553" s="661">
        <v>32</v>
      </c>
      <c r="B3553" s="662" t="s">
        <v>592</v>
      </c>
      <c r="C3553" s="662" t="s">
        <v>5111</v>
      </c>
      <c r="D3553" s="743" t="s">
        <v>7938</v>
      </c>
      <c r="E3553" s="744" t="s">
        <v>5131</v>
      </c>
      <c r="F3553" s="662" t="s">
        <v>5106</v>
      </c>
      <c r="G3553" s="662" t="s">
        <v>5658</v>
      </c>
      <c r="H3553" s="662" t="s">
        <v>593</v>
      </c>
      <c r="I3553" s="662" t="s">
        <v>5941</v>
      </c>
      <c r="J3553" s="662" t="s">
        <v>837</v>
      </c>
      <c r="K3553" s="662" t="s">
        <v>5942</v>
      </c>
      <c r="L3553" s="663">
        <v>0</v>
      </c>
      <c r="M3553" s="663">
        <v>0</v>
      </c>
      <c r="N3553" s="662">
        <v>2</v>
      </c>
      <c r="O3553" s="745">
        <v>0.5</v>
      </c>
      <c r="P3553" s="663">
        <v>0</v>
      </c>
      <c r="Q3553" s="678"/>
      <c r="R3553" s="662">
        <v>2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32</v>
      </c>
      <c r="B3554" s="662" t="s">
        <v>592</v>
      </c>
      <c r="C3554" s="662" t="s">
        <v>5111</v>
      </c>
      <c r="D3554" s="743" t="s">
        <v>7938</v>
      </c>
      <c r="E3554" s="744" t="s">
        <v>5131</v>
      </c>
      <c r="F3554" s="662" t="s">
        <v>5106</v>
      </c>
      <c r="G3554" s="662" t="s">
        <v>5658</v>
      </c>
      <c r="H3554" s="662" t="s">
        <v>593</v>
      </c>
      <c r="I3554" s="662" t="s">
        <v>7187</v>
      </c>
      <c r="J3554" s="662" t="s">
        <v>1273</v>
      </c>
      <c r="K3554" s="662" t="s">
        <v>7188</v>
      </c>
      <c r="L3554" s="663">
        <v>0</v>
      </c>
      <c r="M3554" s="663">
        <v>0</v>
      </c>
      <c r="N3554" s="662">
        <v>2</v>
      </c>
      <c r="O3554" s="745">
        <v>1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32</v>
      </c>
      <c r="B3555" s="662" t="s">
        <v>592</v>
      </c>
      <c r="C3555" s="662" t="s">
        <v>5111</v>
      </c>
      <c r="D3555" s="743" t="s">
        <v>7938</v>
      </c>
      <c r="E3555" s="744" t="s">
        <v>5131</v>
      </c>
      <c r="F3555" s="662" t="s">
        <v>5106</v>
      </c>
      <c r="G3555" s="662" t="s">
        <v>5658</v>
      </c>
      <c r="H3555" s="662" t="s">
        <v>593</v>
      </c>
      <c r="I3555" s="662" t="s">
        <v>6658</v>
      </c>
      <c r="J3555" s="662" t="s">
        <v>1273</v>
      </c>
      <c r="K3555" s="662" t="s">
        <v>6659</v>
      </c>
      <c r="L3555" s="663">
        <v>0</v>
      </c>
      <c r="M3555" s="663">
        <v>0</v>
      </c>
      <c r="N3555" s="662">
        <v>3</v>
      </c>
      <c r="O3555" s="745">
        <v>2.5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32</v>
      </c>
      <c r="B3556" s="662" t="s">
        <v>592</v>
      </c>
      <c r="C3556" s="662" t="s">
        <v>5111</v>
      </c>
      <c r="D3556" s="743" t="s">
        <v>7938</v>
      </c>
      <c r="E3556" s="744" t="s">
        <v>5131</v>
      </c>
      <c r="F3556" s="662" t="s">
        <v>5106</v>
      </c>
      <c r="G3556" s="662" t="s">
        <v>5372</v>
      </c>
      <c r="H3556" s="662" t="s">
        <v>2438</v>
      </c>
      <c r="I3556" s="662" t="s">
        <v>2525</v>
      </c>
      <c r="J3556" s="662" t="s">
        <v>2526</v>
      </c>
      <c r="K3556" s="662" t="s">
        <v>4825</v>
      </c>
      <c r="L3556" s="663">
        <v>160.1</v>
      </c>
      <c r="M3556" s="663">
        <v>320.2</v>
      </c>
      <c r="N3556" s="662">
        <v>2</v>
      </c>
      <c r="O3556" s="745">
        <v>0.5</v>
      </c>
      <c r="P3556" s="663">
        <v>320.2</v>
      </c>
      <c r="Q3556" s="678">
        <v>1</v>
      </c>
      <c r="R3556" s="662">
        <v>2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32</v>
      </c>
      <c r="B3557" s="662" t="s">
        <v>592</v>
      </c>
      <c r="C3557" s="662" t="s">
        <v>5111</v>
      </c>
      <c r="D3557" s="743" t="s">
        <v>7938</v>
      </c>
      <c r="E3557" s="744" t="s">
        <v>5131</v>
      </c>
      <c r="F3557" s="662" t="s">
        <v>5106</v>
      </c>
      <c r="G3557" s="662" t="s">
        <v>5404</v>
      </c>
      <c r="H3557" s="662" t="s">
        <v>593</v>
      </c>
      <c r="I3557" s="662" t="s">
        <v>7189</v>
      </c>
      <c r="J3557" s="662" t="s">
        <v>7190</v>
      </c>
      <c r="K3557" s="662" t="s">
        <v>7191</v>
      </c>
      <c r="L3557" s="663">
        <v>46.84</v>
      </c>
      <c r="M3557" s="663">
        <v>234.20000000000002</v>
      </c>
      <c r="N3557" s="662">
        <v>5</v>
      </c>
      <c r="O3557" s="745">
        <v>3</v>
      </c>
      <c r="P3557" s="663">
        <v>187.36</v>
      </c>
      <c r="Q3557" s="678">
        <v>0.8</v>
      </c>
      <c r="R3557" s="662">
        <v>4</v>
      </c>
      <c r="S3557" s="678">
        <v>0.8</v>
      </c>
      <c r="T3557" s="745">
        <v>2</v>
      </c>
      <c r="U3557" s="701">
        <v>0.66666666666666663</v>
      </c>
    </row>
    <row r="3558" spans="1:21" ht="14.4" customHeight="1" x14ac:dyDescent="0.3">
      <c r="A3558" s="661">
        <v>32</v>
      </c>
      <c r="B3558" s="662" t="s">
        <v>592</v>
      </c>
      <c r="C3558" s="662" t="s">
        <v>5111</v>
      </c>
      <c r="D3558" s="743" t="s">
        <v>7938</v>
      </c>
      <c r="E3558" s="744" t="s">
        <v>5131</v>
      </c>
      <c r="F3558" s="662" t="s">
        <v>5106</v>
      </c>
      <c r="G3558" s="662" t="s">
        <v>5404</v>
      </c>
      <c r="H3558" s="662" t="s">
        <v>2438</v>
      </c>
      <c r="I3558" s="662" t="s">
        <v>5738</v>
      </c>
      <c r="J3558" s="662" t="s">
        <v>4842</v>
      </c>
      <c r="K3558" s="662" t="s">
        <v>5070</v>
      </c>
      <c r="L3558" s="663">
        <v>0</v>
      </c>
      <c r="M3558" s="663">
        <v>0</v>
      </c>
      <c r="N3558" s="662">
        <v>4</v>
      </c>
      <c r="O3558" s="745">
        <v>2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32</v>
      </c>
      <c r="B3559" s="662" t="s">
        <v>592</v>
      </c>
      <c r="C3559" s="662" t="s">
        <v>5111</v>
      </c>
      <c r="D3559" s="743" t="s">
        <v>7938</v>
      </c>
      <c r="E3559" s="744" t="s">
        <v>5131</v>
      </c>
      <c r="F3559" s="662" t="s">
        <v>5106</v>
      </c>
      <c r="G3559" s="662" t="s">
        <v>5404</v>
      </c>
      <c r="H3559" s="662" t="s">
        <v>2438</v>
      </c>
      <c r="I3559" s="662" t="s">
        <v>5738</v>
      </c>
      <c r="J3559" s="662" t="s">
        <v>4842</v>
      </c>
      <c r="K3559" s="662" t="s">
        <v>5070</v>
      </c>
      <c r="L3559" s="663">
        <v>80.45</v>
      </c>
      <c r="M3559" s="663">
        <v>321.8</v>
      </c>
      <c r="N3559" s="662">
        <v>4</v>
      </c>
      <c r="O3559" s="745">
        <v>2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32</v>
      </c>
      <c r="B3560" s="662" t="s">
        <v>592</v>
      </c>
      <c r="C3560" s="662" t="s">
        <v>5111</v>
      </c>
      <c r="D3560" s="743" t="s">
        <v>7938</v>
      </c>
      <c r="E3560" s="744" t="s">
        <v>5131</v>
      </c>
      <c r="F3560" s="662" t="s">
        <v>5106</v>
      </c>
      <c r="G3560" s="662" t="s">
        <v>5404</v>
      </c>
      <c r="H3560" s="662" t="s">
        <v>593</v>
      </c>
      <c r="I3560" s="662" t="s">
        <v>7192</v>
      </c>
      <c r="J3560" s="662" t="s">
        <v>7193</v>
      </c>
      <c r="K3560" s="662" t="s">
        <v>7191</v>
      </c>
      <c r="L3560" s="663">
        <v>0</v>
      </c>
      <c r="M3560" s="663">
        <v>0</v>
      </c>
      <c r="N3560" s="662">
        <v>4</v>
      </c>
      <c r="O3560" s="745">
        <v>2</v>
      </c>
      <c r="P3560" s="663">
        <v>0</v>
      </c>
      <c r="Q3560" s="678"/>
      <c r="R3560" s="662">
        <v>4</v>
      </c>
      <c r="S3560" s="678">
        <v>1</v>
      </c>
      <c r="T3560" s="745">
        <v>2</v>
      </c>
      <c r="U3560" s="701">
        <v>1</v>
      </c>
    </row>
    <row r="3561" spans="1:21" ht="14.4" customHeight="1" x14ac:dyDescent="0.3">
      <c r="A3561" s="661">
        <v>32</v>
      </c>
      <c r="B3561" s="662" t="s">
        <v>592</v>
      </c>
      <c r="C3561" s="662" t="s">
        <v>5111</v>
      </c>
      <c r="D3561" s="743" t="s">
        <v>7938</v>
      </c>
      <c r="E3561" s="744" t="s">
        <v>5131</v>
      </c>
      <c r="F3561" s="662" t="s">
        <v>5106</v>
      </c>
      <c r="G3561" s="662" t="s">
        <v>5404</v>
      </c>
      <c r="H3561" s="662" t="s">
        <v>593</v>
      </c>
      <c r="I3561" s="662" t="s">
        <v>7194</v>
      </c>
      <c r="J3561" s="662" t="s">
        <v>7195</v>
      </c>
      <c r="K3561" s="662" t="s">
        <v>7196</v>
      </c>
      <c r="L3561" s="663">
        <v>0</v>
      </c>
      <c r="M3561" s="663">
        <v>0</v>
      </c>
      <c r="N3561" s="662">
        <v>1</v>
      </c>
      <c r="O3561" s="745">
        <v>0.5</v>
      </c>
      <c r="P3561" s="663">
        <v>0</v>
      </c>
      <c r="Q3561" s="678"/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32</v>
      </c>
      <c r="B3562" s="662" t="s">
        <v>592</v>
      </c>
      <c r="C3562" s="662" t="s">
        <v>5111</v>
      </c>
      <c r="D3562" s="743" t="s">
        <v>7938</v>
      </c>
      <c r="E3562" s="744" t="s">
        <v>5131</v>
      </c>
      <c r="F3562" s="662" t="s">
        <v>5106</v>
      </c>
      <c r="G3562" s="662" t="s">
        <v>5709</v>
      </c>
      <c r="H3562" s="662" t="s">
        <v>593</v>
      </c>
      <c r="I3562" s="662" t="s">
        <v>7197</v>
      </c>
      <c r="J3562" s="662" t="s">
        <v>7198</v>
      </c>
      <c r="K3562" s="662" t="s">
        <v>5545</v>
      </c>
      <c r="L3562" s="663">
        <v>372.42</v>
      </c>
      <c r="M3562" s="663">
        <v>372.42</v>
      </c>
      <c r="N3562" s="662">
        <v>1</v>
      </c>
      <c r="O3562" s="745">
        <v>0.5</v>
      </c>
      <c r="P3562" s="663">
        <v>372.42</v>
      </c>
      <c r="Q3562" s="678">
        <v>1</v>
      </c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32</v>
      </c>
      <c r="B3563" s="662" t="s">
        <v>592</v>
      </c>
      <c r="C3563" s="662" t="s">
        <v>5111</v>
      </c>
      <c r="D3563" s="743" t="s">
        <v>7938</v>
      </c>
      <c r="E3563" s="744" t="s">
        <v>5131</v>
      </c>
      <c r="F3563" s="662" t="s">
        <v>5106</v>
      </c>
      <c r="G3563" s="662" t="s">
        <v>5709</v>
      </c>
      <c r="H3563" s="662" t="s">
        <v>593</v>
      </c>
      <c r="I3563" s="662" t="s">
        <v>7199</v>
      </c>
      <c r="J3563" s="662" t="s">
        <v>7198</v>
      </c>
      <c r="K3563" s="662" t="s">
        <v>3408</v>
      </c>
      <c r="L3563" s="663">
        <v>496.68</v>
      </c>
      <c r="M3563" s="663">
        <v>496.68</v>
      </c>
      <c r="N3563" s="662">
        <v>1</v>
      </c>
      <c r="O3563" s="745">
        <v>1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32</v>
      </c>
      <c r="B3564" s="662" t="s">
        <v>592</v>
      </c>
      <c r="C3564" s="662" t="s">
        <v>5111</v>
      </c>
      <c r="D3564" s="743" t="s">
        <v>7938</v>
      </c>
      <c r="E3564" s="744" t="s">
        <v>5131</v>
      </c>
      <c r="F3564" s="662" t="s">
        <v>5106</v>
      </c>
      <c r="G3564" s="662" t="s">
        <v>6476</v>
      </c>
      <c r="H3564" s="662" t="s">
        <v>2438</v>
      </c>
      <c r="I3564" s="662" t="s">
        <v>4262</v>
      </c>
      <c r="J3564" s="662" t="s">
        <v>4263</v>
      </c>
      <c r="K3564" s="662" t="s">
        <v>999</v>
      </c>
      <c r="L3564" s="663">
        <v>97.28</v>
      </c>
      <c r="M3564" s="663">
        <v>97.28</v>
      </c>
      <c r="N3564" s="662">
        <v>1</v>
      </c>
      <c r="O3564" s="745">
        <v>0.5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32</v>
      </c>
      <c r="B3565" s="662" t="s">
        <v>592</v>
      </c>
      <c r="C3565" s="662" t="s">
        <v>5111</v>
      </c>
      <c r="D3565" s="743" t="s">
        <v>7938</v>
      </c>
      <c r="E3565" s="744" t="s">
        <v>5131</v>
      </c>
      <c r="F3565" s="662" t="s">
        <v>5106</v>
      </c>
      <c r="G3565" s="662" t="s">
        <v>6409</v>
      </c>
      <c r="H3565" s="662" t="s">
        <v>593</v>
      </c>
      <c r="I3565" s="662" t="s">
        <v>7200</v>
      </c>
      <c r="J3565" s="662" t="s">
        <v>7201</v>
      </c>
      <c r="K3565" s="662" t="s">
        <v>7202</v>
      </c>
      <c r="L3565" s="663">
        <v>72.040000000000006</v>
      </c>
      <c r="M3565" s="663">
        <v>72.040000000000006</v>
      </c>
      <c r="N3565" s="662">
        <v>1</v>
      </c>
      <c r="O3565" s="745">
        <v>1</v>
      </c>
      <c r="P3565" s="663">
        <v>72.040000000000006</v>
      </c>
      <c r="Q3565" s="678">
        <v>1</v>
      </c>
      <c r="R3565" s="662">
        <v>1</v>
      </c>
      <c r="S3565" s="678">
        <v>1</v>
      </c>
      <c r="T3565" s="745">
        <v>1</v>
      </c>
      <c r="U3565" s="701">
        <v>1</v>
      </c>
    </row>
    <row r="3566" spans="1:21" ht="14.4" customHeight="1" x14ac:dyDescent="0.3">
      <c r="A3566" s="661">
        <v>32</v>
      </c>
      <c r="B3566" s="662" t="s">
        <v>592</v>
      </c>
      <c r="C3566" s="662" t="s">
        <v>5111</v>
      </c>
      <c r="D3566" s="743" t="s">
        <v>7938</v>
      </c>
      <c r="E3566" s="744" t="s">
        <v>5131</v>
      </c>
      <c r="F3566" s="662" t="s">
        <v>5106</v>
      </c>
      <c r="G3566" s="662" t="s">
        <v>5373</v>
      </c>
      <c r="H3566" s="662" t="s">
        <v>593</v>
      </c>
      <c r="I3566" s="662" t="s">
        <v>7203</v>
      </c>
      <c r="J3566" s="662" t="s">
        <v>7204</v>
      </c>
      <c r="K3566" s="662" t="s">
        <v>5957</v>
      </c>
      <c r="L3566" s="663">
        <v>434.59</v>
      </c>
      <c r="M3566" s="663">
        <v>434.59</v>
      </c>
      <c r="N3566" s="662">
        <v>1</v>
      </c>
      <c r="O3566" s="745">
        <v>0.5</v>
      </c>
      <c r="P3566" s="663">
        <v>434.59</v>
      </c>
      <c r="Q3566" s="678">
        <v>1</v>
      </c>
      <c r="R3566" s="662">
        <v>1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32</v>
      </c>
      <c r="B3567" s="662" t="s">
        <v>592</v>
      </c>
      <c r="C3567" s="662" t="s">
        <v>5111</v>
      </c>
      <c r="D3567" s="743" t="s">
        <v>7938</v>
      </c>
      <c r="E3567" s="744" t="s">
        <v>5131</v>
      </c>
      <c r="F3567" s="662" t="s">
        <v>5106</v>
      </c>
      <c r="G3567" s="662" t="s">
        <v>5373</v>
      </c>
      <c r="H3567" s="662" t="s">
        <v>593</v>
      </c>
      <c r="I3567" s="662" t="s">
        <v>7205</v>
      </c>
      <c r="J3567" s="662" t="s">
        <v>7204</v>
      </c>
      <c r="K3567" s="662" t="s">
        <v>5957</v>
      </c>
      <c r="L3567" s="663">
        <v>434.59</v>
      </c>
      <c r="M3567" s="663">
        <v>434.59</v>
      </c>
      <c r="N3567" s="662">
        <v>1</v>
      </c>
      <c r="O3567" s="745">
        <v>1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32</v>
      </c>
      <c r="B3568" s="662" t="s">
        <v>592</v>
      </c>
      <c r="C3568" s="662" t="s">
        <v>5111</v>
      </c>
      <c r="D3568" s="743" t="s">
        <v>7938</v>
      </c>
      <c r="E3568" s="744" t="s">
        <v>5131</v>
      </c>
      <c r="F3568" s="662" t="s">
        <v>5106</v>
      </c>
      <c r="G3568" s="662" t="s">
        <v>6179</v>
      </c>
      <c r="H3568" s="662" t="s">
        <v>593</v>
      </c>
      <c r="I3568" s="662" t="s">
        <v>3046</v>
      </c>
      <c r="J3568" s="662" t="s">
        <v>2967</v>
      </c>
      <c r="K3568" s="662" t="s">
        <v>3047</v>
      </c>
      <c r="L3568" s="663">
        <v>453.8</v>
      </c>
      <c r="M3568" s="663">
        <v>453.8</v>
      </c>
      <c r="N3568" s="662">
        <v>1</v>
      </c>
      <c r="O3568" s="745">
        <v>1</v>
      </c>
      <c r="P3568" s="663">
        <v>453.8</v>
      </c>
      <c r="Q3568" s="678">
        <v>1</v>
      </c>
      <c r="R3568" s="662">
        <v>1</v>
      </c>
      <c r="S3568" s="678">
        <v>1</v>
      </c>
      <c r="T3568" s="745">
        <v>1</v>
      </c>
      <c r="U3568" s="701">
        <v>1</v>
      </c>
    </row>
    <row r="3569" spans="1:21" ht="14.4" customHeight="1" x14ac:dyDescent="0.3">
      <c r="A3569" s="661">
        <v>32</v>
      </c>
      <c r="B3569" s="662" t="s">
        <v>592</v>
      </c>
      <c r="C3569" s="662" t="s">
        <v>5111</v>
      </c>
      <c r="D3569" s="743" t="s">
        <v>7938</v>
      </c>
      <c r="E3569" s="744" t="s">
        <v>5131</v>
      </c>
      <c r="F3569" s="662" t="s">
        <v>5106</v>
      </c>
      <c r="G3569" s="662" t="s">
        <v>5304</v>
      </c>
      <c r="H3569" s="662" t="s">
        <v>593</v>
      </c>
      <c r="I3569" s="662" t="s">
        <v>5961</v>
      </c>
      <c r="J3569" s="662" t="s">
        <v>3562</v>
      </c>
      <c r="K3569" s="662" t="s">
        <v>5954</v>
      </c>
      <c r="L3569" s="663">
        <v>316.36</v>
      </c>
      <c r="M3569" s="663">
        <v>949.08</v>
      </c>
      <c r="N3569" s="662">
        <v>3</v>
      </c>
      <c r="O3569" s="745">
        <v>1.5</v>
      </c>
      <c r="P3569" s="663">
        <v>316.36</v>
      </c>
      <c r="Q3569" s="678">
        <v>0.33333333333333331</v>
      </c>
      <c r="R3569" s="662">
        <v>1</v>
      </c>
      <c r="S3569" s="678">
        <v>0.33333333333333331</v>
      </c>
      <c r="T3569" s="745">
        <v>0.5</v>
      </c>
      <c r="U3569" s="701">
        <v>0.33333333333333331</v>
      </c>
    </row>
    <row r="3570" spans="1:21" ht="14.4" customHeight="1" x14ac:dyDescent="0.3">
      <c r="A3570" s="661">
        <v>32</v>
      </c>
      <c r="B3570" s="662" t="s">
        <v>592</v>
      </c>
      <c r="C3570" s="662" t="s">
        <v>5111</v>
      </c>
      <c r="D3570" s="743" t="s">
        <v>7938</v>
      </c>
      <c r="E3570" s="744" t="s">
        <v>5131</v>
      </c>
      <c r="F3570" s="662" t="s">
        <v>5106</v>
      </c>
      <c r="G3570" s="662" t="s">
        <v>5304</v>
      </c>
      <c r="H3570" s="662" t="s">
        <v>593</v>
      </c>
      <c r="I3570" s="662" t="s">
        <v>5962</v>
      </c>
      <c r="J3570" s="662" t="s">
        <v>5561</v>
      </c>
      <c r="K3570" s="662" t="s">
        <v>5954</v>
      </c>
      <c r="L3570" s="663">
        <v>316.36</v>
      </c>
      <c r="M3570" s="663">
        <v>1898.16</v>
      </c>
      <c r="N3570" s="662">
        <v>6</v>
      </c>
      <c r="O3570" s="745">
        <v>4</v>
      </c>
      <c r="P3570" s="663">
        <v>949.08</v>
      </c>
      <c r="Q3570" s="678">
        <v>0.5</v>
      </c>
      <c r="R3570" s="662">
        <v>3</v>
      </c>
      <c r="S3570" s="678">
        <v>0.5</v>
      </c>
      <c r="T3570" s="745">
        <v>2.5</v>
      </c>
      <c r="U3570" s="701">
        <v>0.625</v>
      </c>
    </row>
    <row r="3571" spans="1:21" ht="14.4" customHeight="1" x14ac:dyDescent="0.3">
      <c r="A3571" s="661">
        <v>32</v>
      </c>
      <c r="B3571" s="662" t="s">
        <v>592</v>
      </c>
      <c r="C3571" s="662" t="s">
        <v>5111</v>
      </c>
      <c r="D3571" s="743" t="s">
        <v>7938</v>
      </c>
      <c r="E3571" s="744" t="s">
        <v>5131</v>
      </c>
      <c r="F3571" s="662" t="s">
        <v>5106</v>
      </c>
      <c r="G3571" s="662" t="s">
        <v>5304</v>
      </c>
      <c r="H3571" s="662" t="s">
        <v>593</v>
      </c>
      <c r="I3571" s="662" t="s">
        <v>3561</v>
      </c>
      <c r="J3571" s="662" t="s">
        <v>3562</v>
      </c>
      <c r="K3571" s="662" t="s">
        <v>2149</v>
      </c>
      <c r="L3571" s="663">
        <v>105.46</v>
      </c>
      <c r="M3571" s="663">
        <v>105.46</v>
      </c>
      <c r="N3571" s="662">
        <v>1</v>
      </c>
      <c r="O3571" s="745">
        <v>0.5</v>
      </c>
      <c r="P3571" s="663">
        <v>105.46</v>
      </c>
      <c r="Q3571" s="678">
        <v>1</v>
      </c>
      <c r="R3571" s="662">
        <v>1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32</v>
      </c>
      <c r="B3572" s="662" t="s">
        <v>592</v>
      </c>
      <c r="C3572" s="662" t="s">
        <v>5111</v>
      </c>
      <c r="D3572" s="743" t="s">
        <v>7938</v>
      </c>
      <c r="E3572" s="744" t="s">
        <v>5131</v>
      </c>
      <c r="F3572" s="662" t="s">
        <v>5106</v>
      </c>
      <c r="G3572" s="662" t="s">
        <v>5304</v>
      </c>
      <c r="H3572" s="662" t="s">
        <v>593</v>
      </c>
      <c r="I3572" s="662" t="s">
        <v>5963</v>
      </c>
      <c r="J3572" s="662" t="s">
        <v>5561</v>
      </c>
      <c r="K3572" s="662" t="s">
        <v>5959</v>
      </c>
      <c r="L3572" s="663">
        <v>0</v>
      </c>
      <c r="M3572" s="663">
        <v>0</v>
      </c>
      <c r="N3572" s="662">
        <v>1</v>
      </c>
      <c r="O3572" s="745">
        <v>1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32</v>
      </c>
      <c r="B3573" s="662" t="s">
        <v>592</v>
      </c>
      <c r="C3573" s="662" t="s">
        <v>5111</v>
      </c>
      <c r="D3573" s="743" t="s">
        <v>7938</v>
      </c>
      <c r="E3573" s="744" t="s">
        <v>5131</v>
      </c>
      <c r="F3573" s="662" t="s">
        <v>5106</v>
      </c>
      <c r="G3573" s="662" t="s">
        <v>5964</v>
      </c>
      <c r="H3573" s="662" t="s">
        <v>593</v>
      </c>
      <c r="I3573" s="662" t="s">
        <v>7206</v>
      </c>
      <c r="J3573" s="662" t="s">
        <v>5969</v>
      </c>
      <c r="K3573" s="662" t="s">
        <v>2523</v>
      </c>
      <c r="L3573" s="663">
        <v>6378.88</v>
      </c>
      <c r="M3573" s="663">
        <v>6378.88</v>
      </c>
      <c r="N3573" s="662">
        <v>1</v>
      </c>
      <c r="O3573" s="745">
        <v>0.5</v>
      </c>
      <c r="P3573" s="663">
        <v>6378.88</v>
      </c>
      <c r="Q3573" s="678">
        <v>1</v>
      </c>
      <c r="R3573" s="662">
        <v>1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32</v>
      </c>
      <c r="B3574" s="662" t="s">
        <v>592</v>
      </c>
      <c r="C3574" s="662" t="s">
        <v>5111</v>
      </c>
      <c r="D3574" s="743" t="s">
        <v>7938</v>
      </c>
      <c r="E3574" s="744" t="s">
        <v>5131</v>
      </c>
      <c r="F3574" s="662" t="s">
        <v>5106</v>
      </c>
      <c r="G3574" s="662" t="s">
        <v>5964</v>
      </c>
      <c r="H3574" s="662" t="s">
        <v>593</v>
      </c>
      <c r="I3574" s="662" t="s">
        <v>5968</v>
      </c>
      <c r="J3574" s="662" t="s">
        <v>5969</v>
      </c>
      <c r="K3574" s="662" t="s">
        <v>5970</v>
      </c>
      <c r="L3574" s="663">
        <v>0</v>
      </c>
      <c r="M3574" s="663">
        <v>0</v>
      </c>
      <c r="N3574" s="662">
        <v>1</v>
      </c>
      <c r="O3574" s="745">
        <v>1</v>
      </c>
      <c r="P3574" s="663">
        <v>0</v>
      </c>
      <c r="Q3574" s="678"/>
      <c r="R3574" s="662">
        <v>1</v>
      </c>
      <c r="S3574" s="678">
        <v>1</v>
      </c>
      <c r="T3574" s="745">
        <v>1</v>
      </c>
      <c r="U3574" s="701">
        <v>1</v>
      </c>
    </row>
    <row r="3575" spans="1:21" ht="14.4" customHeight="1" x14ac:dyDescent="0.3">
      <c r="A3575" s="661">
        <v>32</v>
      </c>
      <c r="B3575" s="662" t="s">
        <v>592</v>
      </c>
      <c r="C3575" s="662" t="s">
        <v>5111</v>
      </c>
      <c r="D3575" s="743" t="s">
        <v>7938</v>
      </c>
      <c r="E3575" s="744" t="s">
        <v>5131</v>
      </c>
      <c r="F3575" s="662" t="s">
        <v>5106</v>
      </c>
      <c r="G3575" s="662" t="s">
        <v>6410</v>
      </c>
      <c r="H3575" s="662" t="s">
        <v>2438</v>
      </c>
      <c r="I3575" s="662" t="s">
        <v>6413</v>
      </c>
      <c r="J3575" s="662" t="s">
        <v>2600</v>
      </c>
      <c r="K3575" s="662" t="s">
        <v>2794</v>
      </c>
      <c r="L3575" s="663">
        <v>543.36</v>
      </c>
      <c r="M3575" s="663">
        <v>1086.72</v>
      </c>
      <c r="N3575" s="662">
        <v>2</v>
      </c>
      <c r="O3575" s="745">
        <v>1</v>
      </c>
      <c r="P3575" s="663">
        <v>1086.72</v>
      </c>
      <c r="Q3575" s="678">
        <v>1</v>
      </c>
      <c r="R3575" s="662">
        <v>2</v>
      </c>
      <c r="S3575" s="678">
        <v>1</v>
      </c>
      <c r="T3575" s="745">
        <v>1</v>
      </c>
      <c r="U3575" s="701">
        <v>1</v>
      </c>
    </row>
    <row r="3576" spans="1:21" ht="14.4" customHeight="1" x14ac:dyDescent="0.3">
      <c r="A3576" s="661">
        <v>32</v>
      </c>
      <c r="B3576" s="662" t="s">
        <v>592</v>
      </c>
      <c r="C3576" s="662" t="s">
        <v>5111</v>
      </c>
      <c r="D3576" s="743" t="s">
        <v>7938</v>
      </c>
      <c r="E3576" s="744" t="s">
        <v>5131</v>
      </c>
      <c r="F3576" s="662" t="s">
        <v>5106</v>
      </c>
      <c r="G3576" s="662" t="s">
        <v>6410</v>
      </c>
      <c r="H3576" s="662" t="s">
        <v>593</v>
      </c>
      <c r="I3576" s="662" t="s">
        <v>7207</v>
      </c>
      <c r="J3576" s="662" t="s">
        <v>7208</v>
      </c>
      <c r="K3576" s="662" t="s">
        <v>2674</v>
      </c>
      <c r="L3576" s="663">
        <v>353.18</v>
      </c>
      <c r="M3576" s="663">
        <v>353.18</v>
      </c>
      <c r="N3576" s="662">
        <v>1</v>
      </c>
      <c r="O3576" s="745">
        <v>0.5</v>
      </c>
      <c r="P3576" s="663">
        <v>353.18</v>
      </c>
      <c r="Q3576" s="678">
        <v>1</v>
      </c>
      <c r="R3576" s="662">
        <v>1</v>
      </c>
      <c r="S3576" s="678">
        <v>1</v>
      </c>
      <c r="T3576" s="745">
        <v>0.5</v>
      </c>
      <c r="U3576" s="701">
        <v>1</v>
      </c>
    </row>
    <row r="3577" spans="1:21" ht="14.4" customHeight="1" x14ac:dyDescent="0.3">
      <c r="A3577" s="661">
        <v>32</v>
      </c>
      <c r="B3577" s="662" t="s">
        <v>592</v>
      </c>
      <c r="C3577" s="662" t="s">
        <v>5111</v>
      </c>
      <c r="D3577" s="743" t="s">
        <v>7938</v>
      </c>
      <c r="E3577" s="744" t="s">
        <v>5131</v>
      </c>
      <c r="F3577" s="662" t="s">
        <v>5106</v>
      </c>
      <c r="G3577" s="662" t="s">
        <v>5562</v>
      </c>
      <c r="H3577" s="662" t="s">
        <v>593</v>
      </c>
      <c r="I3577" s="662" t="s">
        <v>1051</v>
      </c>
      <c r="J3577" s="662" t="s">
        <v>5563</v>
      </c>
      <c r="K3577" s="662" t="s">
        <v>5564</v>
      </c>
      <c r="L3577" s="663">
        <v>0</v>
      </c>
      <c r="M3577" s="663">
        <v>0</v>
      </c>
      <c r="N3577" s="662">
        <v>3</v>
      </c>
      <c r="O3577" s="745">
        <v>2</v>
      </c>
      <c r="P3577" s="663">
        <v>0</v>
      </c>
      <c r="Q3577" s="678"/>
      <c r="R3577" s="662">
        <v>2</v>
      </c>
      <c r="S3577" s="678">
        <v>0.66666666666666663</v>
      </c>
      <c r="T3577" s="745">
        <v>1</v>
      </c>
      <c r="U3577" s="701">
        <v>0.5</v>
      </c>
    </row>
    <row r="3578" spans="1:21" ht="14.4" customHeight="1" x14ac:dyDescent="0.3">
      <c r="A3578" s="661">
        <v>32</v>
      </c>
      <c r="B3578" s="662" t="s">
        <v>592</v>
      </c>
      <c r="C3578" s="662" t="s">
        <v>5111</v>
      </c>
      <c r="D3578" s="743" t="s">
        <v>7938</v>
      </c>
      <c r="E3578" s="744" t="s">
        <v>5131</v>
      </c>
      <c r="F3578" s="662" t="s">
        <v>5106</v>
      </c>
      <c r="G3578" s="662" t="s">
        <v>5305</v>
      </c>
      <c r="H3578" s="662" t="s">
        <v>593</v>
      </c>
      <c r="I3578" s="662" t="s">
        <v>5409</v>
      </c>
      <c r="J3578" s="662" t="s">
        <v>1064</v>
      </c>
      <c r="K3578" s="662" t="s">
        <v>5410</v>
      </c>
      <c r="L3578" s="663">
        <v>214.5</v>
      </c>
      <c r="M3578" s="663">
        <v>1072.5</v>
      </c>
      <c r="N3578" s="662">
        <v>5</v>
      </c>
      <c r="O3578" s="745">
        <v>3</v>
      </c>
      <c r="P3578" s="663">
        <v>643.5</v>
      </c>
      <c r="Q3578" s="678">
        <v>0.6</v>
      </c>
      <c r="R3578" s="662">
        <v>3</v>
      </c>
      <c r="S3578" s="678">
        <v>0.6</v>
      </c>
      <c r="T3578" s="745">
        <v>2</v>
      </c>
      <c r="U3578" s="701">
        <v>0.66666666666666663</v>
      </c>
    </row>
    <row r="3579" spans="1:21" ht="14.4" customHeight="1" x14ac:dyDescent="0.3">
      <c r="A3579" s="661">
        <v>32</v>
      </c>
      <c r="B3579" s="662" t="s">
        <v>592</v>
      </c>
      <c r="C3579" s="662" t="s">
        <v>5111</v>
      </c>
      <c r="D3579" s="743" t="s">
        <v>7938</v>
      </c>
      <c r="E3579" s="744" t="s">
        <v>5131</v>
      </c>
      <c r="F3579" s="662" t="s">
        <v>5106</v>
      </c>
      <c r="G3579" s="662" t="s">
        <v>5305</v>
      </c>
      <c r="H3579" s="662" t="s">
        <v>593</v>
      </c>
      <c r="I3579" s="662" t="s">
        <v>5409</v>
      </c>
      <c r="J3579" s="662" t="s">
        <v>1064</v>
      </c>
      <c r="K3579" s="662" t="s">
        <v>5410</v>
      </c>
      <c r="L3579" s="663">
        <v>181.04</v>
      </c>
      <c r="M3579" s="663">
        <v>181.04</v>
      </c>
      <c r="N3579" s="662">
        <v>1</v>
      </c>
      <c r="O3579" s="745">
        <v>0.5</v>
      </c>
      <c r="P3579" s="663">
        <v>181.04</v>
      </c>
      <c r="Q3579" s="678">
        <v>1</v>
      </c>
      <c r="R3579" s="662">
        <v>1</v>
      </c>
      <c r="S3579" s="678">
        <v>1</v>
      </c>
      <c r="T3579" s="745">
        <v>0.5</v>
      </c>
      <c r="U3579" s="701">
        <v>1</v>
      </c>
    </row>
    <row r="3580" spans="1:21" ht="14.4" customHeight="1" x14ac:dyDescent="0.3">
      <c r="A3580" s="661">
        <v>32</v>
      </c>
      <c r="B3580" s="662" t="s">
        <v>592</v>
      </c>
      <c r="C3580" s="662" t="s">
        <v>5111</v>
      </c>
      <c r="D3580" s="743" t="s">
        <v>7938</v>
      </c>
      <c r="E3580" s="744" t="s">
        <v>5131</v>
      </c>
      <c r="F3580" s="662" t="s">
        <v>5106</v>
      </c>
      <c r="G3580" s="662" t="s">
        <v>5305</v>
      </c>
      <c r="H3580" s="662" t="s">
        <v>593</v>
      </c>
      <c r="I3580" s="662" t="s">
        <v>1063</v>
      </c>
      <c r="J3580" s="662" t="s">
        <v>1064</v>
      </c>
      <c r="K3580" s="662" t="s">
        <v>5306</v>
      </c>
      <c r="L3580" s="663">
        <v>107.25</v>
      </c>
      <c r="M3580" s="663">
        <v>107.25</v>
      </c>
      <c r="N3580" s="662">
        <v>1</v>
      </c>
      <c r="O3580" s="745">
        <v>1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32</v>
      </c>
      <c r="B3581" s="662" t="s">
        <v>592</v>
      </c>
      <c r="C3581" s="662" t="s">
        <v>5111</v>
      </c>
      <c r="D3581" s="743" t="s">
        <v>7938</v>
      </c>
      <c r="E3581" s="744" t="s">
        <v>5131</v>
      </c>
      <c r="F3581" s="662" t="s">
        <v>5106</v>
      </c>
      <c r="G3581" s="662" t="s">
        <v>7209</v>
      </c>
      <c r="H3581" s="662" t="s">
        <v>593</v>
      </c>
      <c r="I3581" s="662" t="s">
        <v>4053</v>
      </c>
      <c r="J3581" s="662" t="s">
        <v>4054</v>
      </c>
      <c r="K3581" s="662" t="s">
        <v>4055</v>
      </c>
      <c r="L3581" s="663">
        <v>0</v>
      </c>
      <c r="M3581" s="663">
        <v>0</v>
      </c>
      <c r="N3581" s="662">
        <v>1</v>
      </c>
      <c r="O3581" s="745">
        <v>0.5</v>
      </c>
      <c r="P3581" s="663">
        <v>0</v>
      </c>
      <c r="Q3581" s="678"/>
      <c r="R3581" s="662">
        <v>1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32</v>
      </c>
      <c r="B3582" s="662" t="s">
        <v>592</v>
      </c>
      <c r="C3582" s="662" t="s">
        <v>5111</v>
      </c>
      <c r="D3582" s="743" t="s">
        <v>7938</v>
      </c>
      <c r="E3582" s="744" t="s">
        <v>5131</v>
      </c>
      <c r="F3582" s="662" t="s">
        <v>5106</v>
      </c>
      <c r="G3582" s="662" t="s">
        <v>5377</v>
      </c>
      <c r="H3582" s="662" t="s">
        <v>2438</v>
      </c>
      <c r="I3582" s="662" t="s">
        <v>7210</v>
      </c>
      <c r="J3582" s="662" t="s">
        <v>2603</v>
      </c>
      <c r="K3582" s="662" t="s">
        <v>7211</v>
      </c>
      <c r="L3582" s="663">
        <v>439.98</v>
      </c>
      <c r="M3582" s="663">
        <v>439.98</v>
      </c>
      <c r="N3582" s="662">
        <v>1</v>
      </c>
      <c r="O3582" s="745">
        <v>0.5</v>
      </c>
      <c r="P3582" s="663">
        <v>439.98</v>
      </c>
      <c r="Q3582" s="678">
        <v>1</v>
      </c>
      <c r="R3582" s="662">
        <v>1</v>
      </c>
      <c r="S3582" s="678">
        <v>1</v>
      </c>
      <c r="T3582" s="745">
        <v>0.5</v>
      </c>
      <c r="U3582" s="701">
        <v>1</v>
      </c>
    </row>
    <row r="3583" spans="1:21" ht="14.4" customHeight="1" x14ac:dyDescent="0.3">
      <c r="A3583" s="661">
        <v>32</v>
      </c>
      <c r="B3583" s="662" t="s">
        <v>592</v>
      </c>
      <c r="C3583" s="662" t="s">
        <v>5111</v>
      </c>
      <c r="D3583" s="743" t="s">
        <v>7938</v>
      </c>
      <c r="E3583" s="744" t="s">
        <v>5131</v>
      </c>
      <c r="F3583" s="662" t="s">
        <v>5106</v>
      </c>
      <c r="G3583" s="662" t="s">
        <v>5377</v>
      </c>
      <c r="H3583" s="662" t="s">
        <v>2438</v>
      </c>
      <c r="I3583" s="662" t="s">
        <v>4208</v>
      </c>
      <c r="J3583" s="662" t="s">
        <v>5066</v>
      </c>
      <c r="K3583" s="662" t="s">
        <v>4626</v>
      </c>
      <c r="L3583" s="663">
        <v>123.2</v>
      </c>
      <c r="M3583" s="663">
        <v>739.2</v>
      </c>
      <c r="N3583" s="662">
        <v>6</v>
      </c>
      <c r="O3583" s="745">
        <v>1</v>
      </c>
      <c r="P3583" s="663"/>
      <c r="Q3583" s="678">
        <v>0</v>
      </c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32</v>
      </c>
      <c r="B3584" s="662" t="s">
        <v>592</v>
      </c>
      <c r="C3584" s="662" t="s">
        <v>5111</v>
      </c>
      <c r="D3584" s="743" t="s">
        <v>7938</v>
      </c>
      <c r="E3584" s="744" t="s">
        <v>5131</v>
      </c>
      <c r="F3584" s="662" t="s">
        <v>5106</v>
      </c>
      <c r="G3584" s="662" t="s">
        <v>7212</v>
      </c>
      <c r="H3584" s="662" t="s">
        <v>2438</v>
      </c>
      <c r="I3584" s="662" t="s">
        <v>7213</v>
      </c>
      <c r="J3584" s="662" t="s">
        <v>7214</v>
      </c>
      <c r="K3584" s="662" t="s">
        <v>2253</v>
      </c>
      <c r="L3584" s="663">
        <v>104.09</v>
      </c>
      <c r="M3584" s="663">
        <v>104.09</v>
      </c>
      <c r="N3584" s="662">
        <v>1</v>
      </c>
      <c r="O3584" s="745">
        <v>0.5</v>
      </c>
      <c r="P3584" s="663">
        <v>104.09</v>
      </c>
      <c r="Q3584" s="678">
        <v>1</v>
      </c>
      <c r="R3584" s="662">
        <v>1</v>
      </c>
      <c r="S3584" s="678">
        <v>1</v>
      </c>
      <c r="T3584" s="745">
        <v>0.5</v>
      </c>
      <c r="U3584" s="701">
        <v>1</v>
      </c>
    </row>
    <row r="3585" spans="1:21" ht="14.4" customHeight="1" x14ac:dyDescent="0.3">
      <c r="A3585" s="661">
        <v>32</v>
      </c>
      <c r="B3585" s="662" t="s">
        <v>592</v>
      </c>
      <c r="C3585" s="662" t="s">
        <v>5111</v>
      </c>
      <c r="D3585" s="743" t="s">
        <v>7938</v>
      </c>
      <c r="E3585" s="744" t="s">
        <v>5131</v>
      </c>
      <c r="F3585" s="662" t="s">
        <v>5106</v>
      </c>
      <c r="G3585" s="662" t="s">
        <v>7212</v>
      </c>
      <c r="H3585" s="662" t="s">
        <v>2438</v>
      </c>
      <c r="I3585" s="662" t="s">
        <v>7213</v>
      </c>
      <c r="J3585" s="662" t="s">
        <v>7214</v>
      </c>
      <c r="K3585" s="662" t="s">
        <v>2253</v>
      </c>
      <c r="L3585" s="663">
        <v>98.11</v>
      </c>
      <c r="M3585" s="663">
        <v>294.33</v>
      </c>
      <c r="N3585" s="662">
        <v>3</v>
      </c>
      <c r="O3585" s="745">
        <v>1.5</v>
      </c>
      <c r="P3585" s="663">
        <v>294.33</v>
      </c>
      <c r="Q3585" s="678">
        <v>1</v>
      </c>
      <c r="R3585" s="662">
        <v>3</v>
      </c>
      <c r="S3585" s="678">
        <v>1</v>
      </c>
      <c r="T3585" s="745">
        <v>1.5</v>
      </c>
      <c r="U3585" s="701">
        <v>1</v>
      </c>
    </row>
    <row r="3586" spans="1:21" ht="14.4" customHeight="1" x14ac:dyDescent="0.3">
      <c r="A3586" s="661">
        <v>32</v>
      </c>
      <c r="B3586" s="662" t="s">
        <v>592</v>
      </c>
      <c r="C3586" s="662" t="s">
        <v>5111</v>
      </c>
      <c r="D3586" s="743" t="s">
        <v>7938</v>
      </c>
      <c r="E3586" s="744" t="s">
        <v>5131</v>
      </c>
      <c r="F3586" s="662" t="s">
        <v>5106</v>
      </c>
      <c r="G3586" s="662" t="s">
        <v>6277</v>
      </c>
      <c r="H3586" s="662" t="s">
        <v>593</v>
      </c>
      <c r="I3586" s="662" t="s">
        <v>4379</v>
      </c>
      <c r="J3586" s="662" t="s">
        <v>1490</v>
      </c>
      <c r="K3586" s="662" t="s">
        <v>6278</v>
      </c>
      <c r="L3586" s="663">
        <v>121.96</v>
      </c>
      <c r="M3586" s="663">
        <v>121.96</v>
      </c>
      <c r="N3586" s="662">
        <v>1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32</v>
      </c>
      <c r="B3587" s="662" t="s">
        <v>592</v>
      </c>
      <c r="C3587" s="662" t="s">
        <v>5111</v>
      </c>
      <c r="D3587" s="743" t="s">
        <v>7938</v>
      </c>
      <c r="E3587" s="744" t="s">
        <v>5131</v>
      </c>
      <c r="F3587" s="662" t="s">
        <v>5106</v>
      </c>
      <c r="G3587" s="662" t="s">
        <v>5309</v>
      </c>
      <c r="H3587" s="662" t="s">
        <v>593</v>
      </c>
      <c r="I3587" s="662" t="s">
        <v>910</v>
      </c>
      <c r="J3587" s="662" t="s">
        <v>5310</v>
      </c>
      <c r="K3587" s="662" t="s">
        <v>5268</v>
      </c>
      <c r="L3587" s="663">
        <v>0</v>
      </c>
      <c r="M3587" s="663">
        <v>0</v>
      </c>
      <c r="N3587" s="662">
        <v>87</v>
      </c>
      <c r="O3587" s="745">
        <v>25</v>
      </c>
      <c r="P3587" s="663">
        <v>0</v>
      </c>
      <c r="Q3587" s="678"/>
      <c r="R3587" s="662">
        <v>64</v>
      </c>
      <c r="S3587" s="678">
        <v>0.73563218390804597</v>
      </c>
      <c r="T3587" s="745">
        <v>17</v>
      </c>
      <c r="U3587" s="701">
        <v>0.68</v>
      </c>
    </row>
    <row r="3588" spans="1:21" ht="14.4" customHeight="1" x14ac:dyDescent="0.3">
      <c r="A3588" s="661">
        <v>32</v>
      </c>
      <c r="B3588" s="662" t="s">
        <v>592</v>
      </c>
      <c r="C3588" s="662" t="s">
        <v>5111</v>
      </c>
      <c r="D3588" s="743" t="s">
        <v>7938</v>
      </c>
      <c r="E3588" s="744" t="s">
        <v>5131</v>
      </c>
      <c r="F3588" s="662" t="s">
        <v>5106</v>
      </c>
      <c r="G3588" s="662" t="s">
        <v>5311</v>
      </c>
      <c r="H3588" s="662" t="s">
        <v>593</v>
      </c>
      <c r="I3588" s="662" t="s">
        <v>844</v>
      </c>
      <c r="J3588" s="662" t="s">
        <v>753</v>
      </c>
      <c r="K3588" s="662" t="s">
        <v>5312</v>
      </c>
      <c r="L3588" s="663">
        <v>152.33000000000001</v>
      </c>
      <c r="M3588" s="663">
        <v>456.99</v>
      </c>
      <c r="N3588" s="662">
        <v>3</v>
      </c>
      <c r="O3588" s="745">
        <v>2</v>
      </c>
      <c r="P3588" s="663">
        <v>304.66000000000003</v>
      </c>
      <c r="Q3588" s="678">
        <v>0.66666666666666674</v>
      </c>
      <c r="R3588" s="662">
        <v>2</v>
      </c>
      <c r="S3588" s="678">
        <v>0.66666666666666663</v>
      </c>
      <c r="T3588" s="745">
        <v>1</v>
      </c>
      <c r="U3588" s="701">
        <v>0.5</v>
      </c>
    </row>
    <row r="3589" spans="1:21" ht="14.4" customHeight="1" x14ac:dyDescent="0.3">
      <c r="A3589" s="661">
        <v>32</v>
      </c>
      <c r="B3589" s="662" t="s">
        <v>592</v>
      </c>
      <c r="C3589" s="662" t="s">
        <v>5111</v>
      </c>
      <c r="D3589" s="743" t="s">
        <v>7938</v>
      </c>
      <c r="E3589" s="744" t="s">
        <v>5131</v>
      </c>
      <c r="F3589" s="662" t="s">
        <v>5106</v>
      </c>
      <c r="G3589" s="662" t="s">
        <v>5311</v>
      </c>
      <c r="H3589" s="662" t="s">
        <v>593</v>
      </c>
      <c r="I3589" s="662" t="s">
        <v>844</v>
      </c>
      <c r="J3589" s="662" t="s">
        <v>753</v>
      </c>
      <c r="K3589" s="662" t="s">
        <v>5312</v>
      </c>
      <c r="L3589" s="663">
        <v>210.38</v>
      </c>
      <c r="M3589" s="663">
        <v>841.52</v>
      </c>
      <c r="N3589" s="662">
        <v>4</v>
      </c>
      <c r="O3589" s="745">
        <v>2.5</v>
      </c>
      <c r="P3589" s="663">
        <v>631.14</v>
      </c>
      <c r="Q3589" s="678">
        <v>0.75</v>
      </c>
      <c r="R3589" s="662">
        <v>3</v>
      </c>
      <c r="S3589" s="678">
        <v>0.75</v>
      </c>
      <c r="T3589" s="745">
        <v>2</v>
      </c>
      <c r="U3589" s="701">
        <v>0.8</v>
      </c>
    </row>
    <row r="3590" spans="1:21" ht="14.4" customHeight="1" x14ac:dyDescent="0.3">
      <c r="A3590" s="661">
        <v>32</v>
      </c>
      <c r="B3590" s="662" t="s">
        <v>592</v>
      </c>
      <c r="C3590" s="662" t="s">
        <v>5111</v>
      </c>
      <c r="D3590" s="743" t="s">
        <v>7938</v>
      </c>
      <c r="E3590" s="744" t="s">
        <v>5131</v>
      </c>
      <c r="F3590" s="662" t="s">
        <v>5106</v>
      </c>
      <c r="G3590" s="662" t="s">
        <v>5311</v>
      </c>
      <c r="H3590" s="662" t="s">
        <v>593</v>
      </c>
      <c r="I3590" s="662" t="s">
        <v>5986</v>
      </c>
      <c r="J3590" s="662" t="s">
        <v>753</v>
      </c>
      <c r="K3590" s="662" t="s">
        <v>5987</v>
      </c>
      <c r="L3590" s="663">
        <v>152.33000000000001</v>
      </c>
      <c r="M3590" s="663">
        <v>152.33000000000001</v>
      </c>
      <c r="N3590" s="662">
        <v>1</v>
      </c>
      <c r="O3590" s="745">
        <v>0.5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32</v>
      </c>
      <c r="B3591" s="662" t="s">
        <v>592</v>
      </c>
      <c r="C3591" s="662" t="s">
        <v>5111</v>
      </c>
      <c r="D3591" s="743" t="s">
        <v>7938</v>
      </c>
      <c r="E3591" s="744" t="s">
        <v>5131</v>
      </c>
      <c r="F3591" s="662" t="s">
        <v>5106</v>
      </c>
      <c r="G3591" s="662" t="s">
        <v>5182</v>
      </c>
      <c r="H3591" s="662" t="s">
        <v>593</v>
      </c>
      <c r="I3591" s="662" t="s">
        <v>2928</v>
      </c>
      <c r="J3591" s="662" t="s">
        <v>2409</v>
      </c>
      <c r="K3591" s="662" t="s">
        <v>5313</v>
      </c>
      <c r="L3591" s="663">
        <v>22.44</v>
      </c>
      <c r="M3591" s="663">
        <v>336.6</v>
      </c>
      <c r="N3591" s="662">
        <v>15</v>
      </c>
      <c r="O3591" s="745">
        <v>4.5</v>
      </c>
      <c r="P3591" s="663">
        <v>179.52</v>
      </c>
      <c r="Q3591" s="678">
        <v>0.53333333333333333</v>
      </c>
      <c r="R3591" s="662">
        <v>8</v>
      </c>
      <c r="S3591" s="678">
        <v>0.53333333333333333</v>
      </c>
      <c r="T3591" s="745">
        <v>2</v>
      </c>
      <c r="U3591" s="701">
        <v>0.44444444444444442</v>
      </c>
    </row>
    <row r="3592" spans="1:21" ht="14.4" customHeight="1" x14ac:dyDescent="0.3">
      <c r="A3592" s="661">
        <v>32</v>
      </c>
      <c r="B3592" s="662" t="s">
        <v>592</v>
      </c>
      <c r="C3592" s="662" t="s">
        <v>5111</v>
      </c>
      <c r="D3592" s="743" t="s">
        <v>7938</v>
      </c>
      <c r="E3592" s="744" t="s">
        <v>5131</v>
      </c>
      <c r="F3592" s="662" t="s">
        <v>5106</v>
      </c>
      <c r="G3592" s="662" t="s">
        <v>5182</v>
      </c>
      <c r="H3592" s="662" t="s">
        <v>593</v>
      </c>
      <c r="I3592" s="662" t="s">
        <v>2977</v>
      </c>
      <c r="J3592" s="662" t="s">
        <v>2978</v>
      </c>
      <c r="K3592" s="662" t="s">
        <v>5183</v>
      </c>
      <c r="L3592" s="663">
        <v>51.21</v>
      </c>
      <c r="M3592" s="663">
        <v>204.84</v>
      </c>
      <c r="N3592" s="662">
        <v>4</v>
      </c>
      <c r="O3592" s="745">
        <v>2</v>
      </c>
      <c r="P3592" s="663">
        <v>204.84</v>
      </c>
      <c r="Q3592" s="678">
        <v>1</v>
      </c>
      <c r="R3592" s="662">
        <v>4</v>
      </c>
      <c r="S3592" s="678">
        <v>1</v>
      </c>
      <c r="T3592" s="745">
        <v>2</v>
      </c>
      <c r="U3592" s="701">
        <v>1</v>
      </c>
    </row>
    <row r="3593" spans="1:21" ht="14.4" customHeight="1" x14ac:dyDescent="0.3">
      <c r="A3593" s="661">
        <v>32</v>
      </c>
      <c r="B3593" s="662" t="s">
        <v>592</v>
      </c>
      <c r="C3593" s="662" t="s">
        <v>5111</v>
      </c>
      <c r="D3593" s="743" t="s">
        <v>7938</v>
      </c>
      <c r="E3593" s="744" t="s">
        <v>5131</v>
      </c>
      <c r="F3593" s="662" t="s">
        <v>5106</v>
      </c>
      <c r="G3593" s="662" t="s">
        <v>5182</v>
      </c>
      <c r="H3593" s="662" t="s">
        <v>593</v>
      </c>
      <c r="I3593" s="662" t="s">
        <v>2408</v>
      </c>
      <c r="J3593" s="662" t="s">
        <v>2409</v>
      </c>
      <c r="K3593" s="662" t="s">
        <v>2410</v>
      </c>
      <c r="L3593" s="663">
        <v>31.42</v>
      </c>
      <c r="M3593" s="663">
        <v>31.42</v>
      </c>
      <c r="N3593" s="662">
        <v>1</v>
      </c>
      <c r="O3593" s="745">
        <v>0.5</v>
      </c>
      <c r="P3593" s="663">
        <v>31.42</v>
      </c>
      <c r="Q3593" s="678">
        <v>1</v>
      </c>
      <c r="R3593" s="662">
        <v>1</v>
      </c>
      <c r="S3593" s="678">
        <v>1</v>
      </c>
      <c r="T3593" s="745">
        <v>0.5</v>
      </c>
      <c r="U3593" s="701">
        <v>1</v>
      </c>
    </row>
    <row r="3594" spans="1:21" ht="14.4" customHeight="1" x14ac:dyDescent="0.3">
      <c r="A3594" s="661">
        <v>32</v>
      </c>
      <c r="B3594" s="662" t="s">
        <v>592</v>
      </c>
      <c r="C3594" s="662" t="s">
        <v>5111</v>
      </c>
      <c r="D3594" s="743" t="s">
        <v>7938</v>
      </c>
      <c r="E3594" s="744" t="s">
        <v>5131</v>
      </c>
      <c r="F3594" s="662" t="s">
        <v>5106</v>
      </c>
      <c r="G3594" s="662" t="s">
        <v>5600</v>
      </c>
      <c r="H3594" s="662" t="s">
        <v>593</v>
      </c>
      <c r="I3594" s="662" t="s">
        <v>5601</v>
      </c>
      <c r="J3594" s="662" t="s">
        <v>5602</v>
      </c>
      <c r="K3594" s="662" t="s">
        <v>5603</v>
      </c>
      <c r="L3594" s="663">
        <v>657.67</v>
      </c>
      <c r="M3594" s="663">
        <v>3946.0199999999995</v>
      </c>
      <c r="N3594" s="662">
        <v>6</v>
      </c>
      <c r="O3594" s="745">
        <v>1.5</v>
      </c>
      <c r="P3594" s="663">
        <v>3946.0199999999995</v>
      </c>
      <c r="Q3594" s="678">
        <v>1</v>
      </c>
      <c r="R3594" s="662">
        <v>6</v>
      </c>
      <c r="S3594" s="678">
        <v>1</v>
      </c>
      <c r="T3594" s="745">
        <v>1.5</v>
      </c>
      <c r="U3594" s="701">
        <v>1</v>
      </c>
    </row>
    <row r="3595" spans="1:21" ht="14.4" customHeight="1" x14ac:dyDescent="0.3">
      <c r="A3595" s="661">
        <v>32</v>
      </c>
      <c r="B3595" s="662" t="s">
        <v>592</v>
      </c>
      <c r="C3595" s="662" t="s">
        <v>5111</v>
      </c>
      <c r="D3595" s="743" t="s">
        <v>7938</v>
      </c>
      <c r="E3595" s="744" t="s">
        <v>5131</v>
      </c>
      <c r="F3595" s="662" t="s">
        <v>5106</v>
      </c>
      <c r="G3595" s="662" t="s">
        <v>6671</v>
      </c>
      <c r="H3595" s="662" t="s">
        <v>593</v>
      </c>
      <c r="I3595" s="662" t="s">
        <v>7003</v>
      </c>
      <c r="J3595" s="662" t="s">
        <v>7004</v>
      </c>
      <c r="K3595" s="662" t="s">
        <v>7005</v>
      </c>
      <c r="L3595" s="663">
        <v>438.49</v>
      </c>
      <c r="M3595" s="663">
        <v>438.49</v>
      </c>
      <c r="N3595" s="662">
        <v>1</v>
      </c>
      <c r="O3595" s="745">
        <v>0.5</v>
      </c>
      <c r="P3595" s="663">
        <v>438.49</v>
      </c>
      <c r="Q3595" s="678">
        <v>1</v>
      </c>
      <c r="R3595" s="662">
        <v>1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32</v>
      </c>
      <c r="B3596" s="662" t="s">
        <v>592</v>
      </c>
      <c r="C3596" s="662" t="s">
        <v>5111</v>
      </c>
      <c r="D3596" s="743" t="s">
        <v>7938</v>
      </c>
      <c r="E3596" s="744" t="s">
        <v>5131</v>
      </c>
      <c r="F3596" s="662" t="s">
        <v>5106</v>
      </c>
      <c r="G3596" s="662" t="s">
        <v>6671</v>
      </c>
      <c r="H3596" s="662" t="s">
        <v>593</v>
      </c>
      <c r="I3596" s="662" t="s">
        <v>7006</v>
      </c>
      <c r="J3596" s="662" t="s">
        <v>7004</v>
      </c>
      <c r="K3596" s="662" t="s">
        <v>7007</v>
      </c>
      <c r="L3596" s="663">
        <v>131.54</v>
      </c>
      <c r="M3596" s="663">
        <v>131.54</v>
      </c>
      <c r="N3596" s="662">
        <v>1</v>
      </c>
      <c r="O3596" s="745">
        <v>0.5</v>
      </c>
      <c r="P3596" s="663">
        <v>131.54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32</v>
      </c>
      <c r="B3597" s="662" t="s">
        <v>592</v>
      </c>
      <c r="C3597" s="662" t="s">
        <v>5111</v>
      </c>
      <c r="D3597" s="743" t="s">
        <v>7938</v>
      </c>
      <c r="E3597" s="744" t="s">
        <v>5131</v>
      </c>
      <c r="F3597" s="662" t="s">
        <v>5106</v>
      </c>
      <c r="G3597" s="662" t="s">
        <v>5473</v>
      </c>
      <c r="H3597" s="662" t="s">
        <v>2438</v>
      </c>
      <c r="I3597" s="662" t="s">
        <v>2639</v>
      </c>
      <c r="J3597" s="662" t="s">
        <v>2640</v>
      </c>
      <c r="K3597" s="662" t="s">
        <v>2641</v>
      </c>
      <c r="L3597" s="663">
        <v>109.97</v>
      </c>
      <c r="M3597" s="663">
        <v>109.97</v>
      </c>
      <c r="N3597" s="662">
        <v>1</v>
      </c>
      <c r="O3597" s="745">
        <v>1</v>
      </c>
      <c r="P3597" s="663">
        <v>109.97</v>
      </c>
      <c r="Q3597" s="678">
        <v>1</v>
      </c>
      <c r="R3597" s="662">
        <v>1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32</v>
      </c>
      <c r="B3598" s="662" t="s">
        <v>592</v>
      </c>
      <c r="C3598" s="662" t="s">
        <v>5111</v>
      </c>
      <c r="D3598" s="743" t="s">
        <v>7938</v>
      </c>
      <c r="E3598" s="744" t="s">
        <v>5131</v>
      </c>
      <c r="F3598" s="662" t="s">
        <v>5106</v>
      </c>
      <c r="G3598" s="662" t="s">
        <v>7215</v>
      </c>
      <c r="H3598" s="662" t="s">
        <v>593</v>
      </c>
      <c r="I3598" s="662" t="s">
        <v>7216</v>
      </c>
      <c r="J3598" s="662" t="s">
        <v>7217</v>
      </c>
      <c r="K3598" s="662" t="s">
        <v>6683</v>
      </c>
      <c r="L3598" s="663">
        <v>0</v>
      </c>
      <c r="M3598" s="663">
        <v>0</v>
      </c>
      <c r="N3598" s="662">
        <v>1</v>
      </c>
      <c r="O3598" s="745">
        <v>0.5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32</v>
      </c>
      <c r="B3599" s="662" t="s">
        <v>592</v>
      </c>
      <c r="C3599" s="662" t="s">
        <v>5111</v>
      </c>
      <c r="D3599" s="743" t="s">
        <v>7938</v>
      </c>
      <c r="E3599" s="744" t="s">
        <v>5131</v>
      </c>
      <c r="F3599" s="662" t="s">
        <v>5106</v>
      </c>
      <c r="G3599" s="662" t="s">
        <v>7218</v>
      </c>
      <c r="H3599" s="662" t="s">
        <v>593</v>
      </c>
      <c r="I3599" s="662" t="s">
        <v>7219</v>
      </c>
      <c r="J3599" s="662" t="s">
        <v>7220</v>
      </c>
      <c r="K3599" s="662" t="s">
        <v>1186</v>
      </c>
      <c r="L3599" s="663">
        <v>131.54</v>
      </c>
      <c r="M3599" s="663">
        <v>263.08</v>
      </c>
      <c r="N3599" s="662">
        <v>2</v>
      </c>
      <c r="O3599" s="745">
        <v>0.5</v>
      </c>
      <c r="P3599" s="663">
        <v>263.08</v>
      </c>
      <c r="Q3599" s="678">
        <v>1</v>
      </c>
      <c r="R3599" s="662">
        <v>2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32</v>
      </c>
      <c r="B3600" s="662" t="s">
        <v>592</v>
      </c>
      <c r="C3600" s="662" t="s">
        <v>5111</v>
      </c>
      <c r="D3600" s="743" t="s">
        <v>7938</v>
      </c>
      <c r="E3600" s="744" t="s">
        <v>5131</v>
      </c>
      <c r="F3600" s="662" t="s">
        <v>5106</v>
      </c>
      <c r="G3600" s="662" t="s">
        <v>6834</v>
      </c>
      <c r="H3600" s="662" t="s">
        <v>593</v>
      </c>
      <c r="I3600" s="662" t="s">
        <v>1527</v>
      </c>
      <c r="J3600" s="662" t="s">
        <v>1528</v>
      </c>
      <c r="K3600" s="662" t="s">
        <v>1529</v>
      </c>
      <c r="L3600" s="663">
        <v>68.819999999999993</v>
      </c>
      <c r="M3600" s="663">
        <v>68.819999999999993</v>
      </c>
      <c r="N3600" s="662">
        <v>1</v>
      </c>
      <c r="O3600" s="745">
        <v>0.5</v>
      </c>
      <c r="P3600" s="663">
        <v>68.819999999999993</v>
      </c>
      <c r="Q3600" s="678">
        <v>1</v>
      </c>
      <c r="R3600" s="662">
        <v>1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32</v>
      </c>
      <c r="B3601" s="662" t="s">
        <v>592</v>
      </c>
      <c r="C3601" s="662" t="s">
        <v>5111</v>
      </c>
      <c r="D3601" s="743" t="s">
        <v>7938</v>
      </c>
      <c r="E3601" s="744" t="s">
        <v>5131</v>
      </c>
      <c r="F3601" s="662" t="s">
        <v>5106</v>
      </c>
      <c r="G3601" s="662" t="s">
        <v>5322</v>
      </c>
      <c r="H3601" s="662" t="s">
        <v>2438</v>
      </c>
      <c r="I3601" s="662" t="s">
        <v>2483</v>
      </c>
      <c r="J3601" s="662" t="s">
        <v>2484</v>
      </c>
      <c r="K3601" s="662" t="s">
        <v>2485</v>
      </c>
      <c r="L3601" s="663">
        <v>31.32</v>
      </c>
      <c r="M3601" s="663">
        <v>62.64</v>
      </c>
      <c r="N3601" s="662">
        <v>2</v>
      </c>
      <c r="O3601" s="745">
        <v>0.5</v>
      </c>
      <c r="P3601" s="663">
        <v>62.64</v>
      </c>
      <c r="Q3601" s="678">
        <v>1</v>
      </c>
      <c r="R3601" s="662">
        <v>2</v>
      </c>
      <c r="S3601" s="678">
        <v>1</v>
      </c>
      <c r="T3601" s="745">
        <v>0.5</v>
      </c>
      <c r="U3601" s="701">
        <v>1</v>
      </c>
    </row>
    <row r="3602" spans="1:21" ht="14.4" customHeight="1" x14ac:dyDescent="0.3">
      <c r="A3602" s="661">
        <v>32</v>
      </c>
      <c r="B3602" s="662" t="s">
        <v>592</v>
      </c>
      <c r="C3602" s="662" t="s">
        <v>5111</v>
      </c>
      <c r="D3602" s="743" t="s">
        <v>7938</v>
      </c>
      <c r="E3602" s="744" t="s">
        <v>5131</v>
      </c>
      <c r="F3602" s="662" t="s">
        <v>5106</v>
      </c>
      <c r="G3602" s="662" t="s">
        <v>5322</v>
      </c>
      <c r="H3602" s="662" t="s">
        <v>2438</v>
      </c>
      <c r="I3602" s="662" t="s">
        <v>4141</v>
      </c>
      <c r="J3602" s="662" t="s">
        <v>2550</v>
      </c>
      <c r="K3602" s="662" t="s">
        <v>5061</v>
      </c>
      <c r="L3602" s="663">
        <v>93.96</v>
      </c>
      <c r="M3602" s="663">
        <v>281.88</v>
      </c>
      <c r="N3602" s="662">
        <v>3</v>
      </c>
      <c r="O3602" s="745">
        <v>0.5</v>
      </c>
      <c r="P3602" s="663">
        <v>281.88</v>
      </c>
      <c r="Q3602" s="678">
        <v>1</v>
      </c>
      <c r="R3602" s="662">
        <v>3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32</v>
      </c>
      <c r="B3603" s="662" t="s">
        <v>592</v>
      </c>
      <c r="C3603" s="662" t="s">
        <v>5111</v>
      </c>
      <c r="D3603" s="743" t="s">
        <v>7938</v>
      </c>
      <c r="E3603" s="744" t="s">
        <v>5131</v>
      </c>
      <c r="F3603" s="662" t="s">
        <v>5106</v>
      </c>
      <c r="G3603" s="662" t="s">
        <v>5322</v>
      </c>
      <c r="H3603" s="662" t="s">
        <v>2438</v>
      </c>
      <c r="I3603" s="662" t="s">
        <v>2553</v>
      </c>
      <c r="J3603" s="662" t="s">
        <v>2550</v>
      </c>
      <c r="K3603" s="662" t="s">
        <v>4957</v>
      </c>
      <c r="L3603" s="663">
        <v>156.61000000000001</v>
      </c>
      <c r="M3603" s="663">
        <v>1252.8800000000001</v>
      </c>
      <c r="N3603" s="662">
        <v>8</v>
      </c>
      <c r="O3603" s="745">
        <v>1.5</v>
      </c>
      <c r="P3603" s="663">
        <v>939.66000000000008</v>
      </c>
      <c r="Q3603" s="678">
        <v>0.75</v>
      </c>
      <c r="R3603" s="662">
        <v>6</v>
      </c>
      <c r="S3603" s="678">
        <v>0.75</v>
      </c>
      <c r="T3603" s="745">
        <v>1</v>
      </c>
      <c r="U3603" s="701">
        <v>0.66666666666666663</v>
      </c>
    </row>
    <row r="3604" spans="1:21" ht="14.4" customHeight="1" x14ac:dyDescent="0.3">
      <c r="A3604" s="661">
        <v>32</v>
      </c>
      <c r="B3604" s="662" t="s">
        <v>592</v>
      </c>
      <c r="C3604" s="662" t="s">
        <v>5111</v>
      </c>
      <c r="D3604" s="743" t="s">
        <v>7938</v>
      </c>
      <c r="E3604" s="744" t="s">
        <v>5131</v>
      </c>
      <c r="F3604" s="662" t="s">
        <v>5106</v>
      </c>
      <c r="G3604" s="662" t="s">
        <v>5322</v>
      </c>
      <c r="H3604" s="662" t="s">
        <v>2438</v>
      </c>
      <c r="I3604" s="662" t="s">
        <v>6017</v>
      </c>
      <c r="J3604" s="662" t="s">
        <v>6018</v>
      </c>
      <c r="K3604" s="662" t="s">
        <v>6019</v>
      </c>
      <c r="L3604" s="663">
        <v>300.68</v>
      </c>
      <c r="M3604" s="663">
        <v>902.04</v>
      </c>
      <c r="N3604" s="662">
        <v>3</v>
      </c>
      <c r="O3604" s="745">
        <v>2</v>
      </c>
      <c r="P3604" s="663">
        <v>902.04</v>
      </c>
      <c r="Q3604" s="678">
        <v>1</v>
      </c>
      <c r="R3604" s="662">
        <v>3</v>
      </c>
      <c r="S3604" s="678">
        <v>1</v>
      </c>
      <c r="T3604" s="745">
        <v>2</v>
      </c>
      <c r="U3604" s="701">
        <v>1</v>
      </c>
    </row>
    <row r="3605" spans="1:21" ht="14.4" customHeight="1" x14ac:dyDescent="0.3">
      <c r="A3605" s="661">
        <v>32</v>
      </c>
      <c r="B3605" s="662" t="s">
        <v>592</v>
      </c>
      <c r="C3605" s="662" t="s">
        <v>5111</v>
      </c>
      <c r="D3605" s="743" t="s">
        <v>7938</v>
      </c>
      <c r="E3605" s="744" t="s">
        <v>5131</v>
      </c>
      <c r="F3605" s="662" t="s">
        <v>5106</v>
      </c>
      <c r="G3605" s="662" t="s">
        <v>5322</v>
      </c>
      <c r="H3605" s="662" t="s">
        <v>593</v>
      </c>
      <c r="I3605" s="662" t="s">
        <v>7221</v>
      </c>
      <c r="J3605" s="662" t="s">
        <v>7222</v>
      </c>
      <c r="K3605" s="662" t="s">
        <v>7223</v>
      </c>
      <c r="L3605" s="663">
        <v>187.92</v>
      </c>
      <c r="M3605" s="663">
        <v>375.84</v>
      </c>
      <c r="N3605" s="662">
        <v>2</v>
      </c>
      <c r="O3605" s="745">
        <v>0.5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32</v>
      </c>
      <c r="B3606" s="662" t="s">
        <v>592</v>
      </c>
      <c r="C3606" s="662" t="s">
        <v>5111</v>
      </c>
      <c r="D3606" s="743" t="s">
        <v>7938</v>
      </c>
      <c r="E3606" s="744" t="s">
        <v>5131</v>
      </c>
      <c r="F3606" s="662" t="s">
        <v>5106</v>
      </c>
      <c r="G3606" s="662" t="s">
        <v>5323</v>
      </c>
      <c r="H3606" s="662" t="s">
        <v>593</v>
      </c>
      <c r="I3606" s="662" t="s">
        <v>7224</v>
      </c>
      <c r="J3606" s="662" t="s">
        <v>6693</v>
      </c>
      <c r="K3606" s="662" t="s">
        <v>1201</v>
      </c>
      <c r="L3606" s="663">
        <v>58.32</v>
      </c>
      <c r="M3606" s="663">
        <v>291.60000000000002</v>
      </c>
      <c r="N3606" s="662">
        <v>5</v>
      </c>
      <c r="O3606" s="745">
        <v>2</v>
      </c>
      <c r="P3606" s="663">
        <v>291.60000000000002</v>
      </c>
      <c r="Q3606" s="678">
        <v>1</v>
      </c>
      <c r="R3606" s="662">
        <v>5</v>
      </c>
      <c r="S3606" s="678">
        <v>1</v>
      </c>
      <c r="T3606" s="745">
        <v>2</v>
      </c>
      <c r="U3606" s="701">
        <v>1</v>
      </c>
    </row>
    <row r="3607" spans="1:21" ht="14.4" customHeight="1" x14ac:dyDescent="0.3">
      <c r="A3607" s="661">
        <v>32</v>
      </c>
      <c r="B3607" s="662" t="s">
        <v>592</v>
      </c>
      <c r="C3607" s="662" t="s">
        <v>5111</v>
      </c>
      <c r="D3607" s="743" t="s">
        <v>7938</v>
      </c>
      <c r="E3607" s="744" t="s">
        <v>5131</v>
      </c>
      <c r="F3607" s="662" t="s">
        <v>5106</v>
      </c>
      <c r="G3607" s="662" t="s">
        <v>5323</v>
      </c>
      <c r="H3607" s="662" t="s">
        <v>593</v>
      </c>
      <c r="I3607" s="662" t="s">
        <v>6692</v>
      </c>
      <c r="J3607" s="662" t="s">
        <v>6693</v>
      </c>
      <c r="K3607" s="662" t="s">
        <v>1295</v>
      </c>
      <c r="L3607" s="663">
        <v>0</v>
      </c>
      <c r="M3607" s="663">
        <v>0</v>
      </c>
      <c r="N3607" s="662">
        <v>1</v>
      </c>
      <c r="O3607" s="745">
        <v>1</v>
      </c>
      <c r="P3607" s="663">
        <v>0</v>
      </c>
      <c r="Q3607" s="678"/>
      <c r="R3607" s="662">
        <v>1</v>
      </c>
      <c r="S3607" s="678">
        <v>1</v>
      </c>
      <c r="T3607" s="745">
        <v>1</v>
      </c>
      <c r="U3607" s="701">
        <v>1</v>
      </c>
    </row>
    <row r="3608" spans="1:21" ht="14.4" customHeight="1" x14ac:dyDescent="0.3">
      <c r="A3608" s="661">
        <v>32</v>
      </c>
      <c r="B3608" s="662" t="s">
        <v>592</v>
      </c>
      <c r="C3608" s="662" t="s">
        <v>5111</v>
      </c>
      <c r="D3608" s="743" t="s">
        <v>7938</v>
      </c>
      <c r="E3608" s="744" t="s">
        <v>5131</v>
      </c>
      <c r="F3608" s="662" t="s">
        <v>5106</v>
      </c>
      <c r="G3608" s="662" t="s">
        <v>6208</v>
      </c>
      <c r="H3608" s="662" t="s">
        <v>593</v>
      </c>
      <c r="I3608" s="662" t="s">
        <v>7225</v>
      </c>
      <c r="J3608" s="662" t="s">
        <v>7226</v>
      </c>
      <c r="K3608" s="662" t="s">
        <v>7227</v>
      </c>
      <c r="L3608" s="663">
        <v>150.19</v>
      </c>
      <c r="M3608" s="663">
        <v>150.19</v>
      </c>
      <c r="N3608" s="662">
        <v>1</v>
      </c>
      <c r="O3608" s="745">
        <v>0.5</v>
      </c>
      <c r="P3608" s="663"/>
      <c r="Q3608" s="678">
        <v>0</v>
      </c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32</v>
      </c>
      <c r="B3609" s="662" t="s">
        <v>592</v>
      </c>
      <c r="C3609" s="662" t="s">
        <v>5111</v>
      </c>
      <c r="D3609" s="743" t="s">
        <v>7938</v>
      </c>
      <c r="E3609" s="744" t="s">
        <v>5131</v>
      </c>
      <c r="F3609" s="662" t="s">
        <v>5106</v>
      </c>
      <c r="G3609" s="662" t="s">
        <v>6711</v>
      </c>
      <c r="H3609" s="662" t="s">
        <v>593</v>
      </c>
      <c r="I3609" s="662" t="s">
        <v>7228</v>
      </c>
      <c r="J3609" s="662" t="s">
        <v>2392</v>
      </c>
      <c r="K3609" s="662" t="s">
        <v>2393</v>
      </c>
      <c r="L3609" s="663">
        <v>43.94</v>
      </c>
      <c r="M3609" s="663">
        <v>43.94</v>
      </c>
      <c r="N3609" s="662">
        <v>1</v>
      </c>
      <c r="O3609" s="745">
        <v>0.5</v>
      </c>
      <c r="P3609" s="663">
        <v>43.94</v>
      </c>
      <c r="Q3609" s="678">
        <v>1</v>
      </c>
      <c r="R3609" s="662">
        <v>1</v>
      </c>
      <c r="S3609" s="678">
        <v>1</v>
      </c>
      <c r="T3609" s="745">
        <v>0.5</v>
      </c>
      <c r="U3609" s="701">
        <v>1</v>
      </c>
    </row>
    <row r="3610" spans="1:21" ht="14.4" customHeight="1" x14ac:dyDescent="0.3">
      <c r="A3610" s="661">
        <v>32</v>
      </c>
      <c r="B3610" s="662" t="s">
        <v>592</v>
      </c>
      <c r="C3610" s="662" t="s">
        <v>5111</v>
      </c>
      <c r="D3610" s="743" t="s">
        <v>7938</v>
      </c>
      <c r="E3610" s="744" t="s">
        <v>5131</v>
      </c>
      <c r="F3610" s="662" t="s">
        <v>5106</v>
      </c>
      <c r="G3610" s="662" t="s">
        <v>5330</v>
      </c>
      <c r="H3610" s="662" t="s">
        <v>2438</v>
      </c>
      <c r="I3610" s="662" t="s">
        <v>2755</v>
      </c>
      <c r="J3610" s="662" t="s">
        <v>2756</v>
      </c>
      <c r="K3610" s="662" t="s">
        <v>3488</v>
      </c>
      <c r="L3610" s="663">
        <v>1427.23</v>
      </c>
      <c r="M3610" s="663">
        <v>58516.429999999993</v>
      </c>
      <c r="N3610" s="662">
        <v>41</v>
      </c>
      <c r="O3610" s="745">
        <v>13.5</v>
      </c>
      <c r="P3610" s="663">
        <v>45671.359999999993</v>
      </c>
      <c r="Q3610" s="678">
        <v>0.78048780487804881</v>
      </c>
      <c r="R3610" s="662">
        <v>32</v>
      </c>
      <c r="S3610" s="678">
        <v>0.78048780487804881</v>
      </c>
      <c r="T3610" s="745">
        <v>11</v>
      </c>
      <c r="U3610" s="701">
        <v>0.81481481481481477</v>
      </c>
    </row>
    <row r="3611" spans="1:21" ht="14.4" customHeight="1" x14ac:dyDescent="0.3">
      <c r="A3611" s="661">
        <v>32</v>
      </c>
      <c r="B3611" s="662" t="s">
        <v>592</v>
      </c>
      <c r="C3611" s="662" t="s">
        <v>5111</v>
      </c>
      <c r="D3611" s="743" t="s">
        <v>7938</v>
      </c>
      <c r="E3611" s="744" t="s">
        <v>5131</v>
      </c>
      <c r="F3611" s="662" t="s">
        <v>5106</v>
      </c>
      <c r="G3611" s="662" t="s">
        <v>5577</v>
      </c>
      <c r="H3611" s="662" t="s">
        <v>593</v>
      </c>
      <c r="I3611" s="662" t="s">
        <v>7229</v>
      </c>
      <c r="J3611" s="662" t="s">
        <v>7230</v>
      </c>
      <c r="K3611" s="662" t="s">
        <v>7231</v>
      </c>
      <c r="L3611" s="663">
        <v>359.21</v>
      </c>
      <c r="M3611" s="663">
        <v>359.21</v>
      </c>
      <c r="N3611" s="662">
        <v>1</v>
      </c>
      <c r="O3611" s="745">
        <v>0.5</v>
      </c>
      <c r="P3611" s="663">
        <v>359.21</v>
      </c>
      <c r="Q3611" s="678">
        <v>1</v>
      </c>
      <c r="R3611" s="662">
        <v>1</v>
      </c>
      <c r="S3611" s="678">
        <v>1</v>
      </c>
      <c r="T3611" s="745">
        <v>0.5</v>
      </c>
      <c r="U3611" s="701">
        <v>1</v>
      </c>
    </row>
    <row r="3612" spans="1:21" ht="14.4" customHeight="1" x14ac:dyDescent="0.3">
      <c r="A3612" s="661">
        <v>32</v>
      </c>
      <c r="B3612" s="662" t="s">
        <v>592</v>
      </c>
      <c r="C3612" s="662" t="s">
        <v>5111</v>
      </c>
      <c r="D3612" s="743" t="s">
        <v>7938</v>
      </c>
      <c r="E3612" s="744" t="s">
        <v>5131</v>
      </c>
      <c r="F3612" s="662" t="s">
        <v>5106</v>
      </c>
      <c r="G3612" s="662" t="s">
        <v>5577</v>
      </c>
      <c r="H3612" s="662" t="s">
        <v>593</v>
      </c>
      <c r="I3612" s="662" t="s">
        <v>7232</v>
      </c>
      <c r="J3612" s="662" t="s">
        <v>7230</v>
      </c>
      <c r="K3612" s="662" t="s">
        <v>7233</v>
      </c>
      <c r="L3612" s="663">
        <v>0</v>
      </c>
      <c r="M3612" s="663">
        <v>0</v>
      </c>
      <c r="N3612" s="662">
        <v>1</v>
      </c>
      <c r="O3612" s="745">
        <v>0.5</v>
      </c>
      <c r="P3612" s="663">
        <v>0</v>
      </c>
      <c r="Q3612" s="678"/>
      <c r="R3612" s="662">
        <v>1</v>
      </c>
      <c r="S3612" s="678">
        <v>1</v>
      </c>
      <c r="T3612" s="745">
        <v>0.5</v>
      </c>
      <c r="U3612" s="701">
        <v>1</v>
      </c>
    </row>
    <row r="3613" spans="1:21" ht="14.4" customHeight="1" x14ac:dyDescent="0.3">
      <c r="A3613" s="661">
        <v>32</v>
      </c>
      <c r="B3613" s="662" t="s">
        <v>592</v>
      </c>
      <c r="C3613" s="662" t="s">
        <v>5111</v>
      </c>
      <c r="D3613" s="743" t="s">
        <v>7938</v>
      </c>
      <c r="E3613" s="744" t="s">
        <v>5131</v>
      </c>
      <c r="F3613" s="662" t="s">
        <v>5106</v>
      </c>
      <c r="G3613" s="662" t="s">
        <v>7234</v>
      </c>
      <c r="H3613" s="662" t="s">
        <v>593</v>
      </c>
      <c r="I3613" s="662" t="s">
        <v>2498</v>
      </c>
      <c r="J3613" s="662" t="s">
        <v>7235</v>
      </c>
      <c r="K3613" s="662" t="s">
        <v>7236</v>
      </c>
      <c r="L3613" s="663">
        <v>261.02999999999997</v>
      </c>
      <c r="M3613" s="663">
        <v>522.05999999999995</v>
      </c>
      <c r="N3613" s="662">
        <v>2</v>
      </c>
      <c r="O3613" s="745">
        <v>1</v>
      </c>
      <c r="P3613" s="663">
        <v>522.05999999999995</v>
      </c>
      <c r="Q3613" s="678">
        <v>1</v>
      </c>
      <c r="R3613" s="662">
        <v>2</v>
      </c>
      <c r="S3613" s="678">
        <v>1</v>
      </c>
      <c r="T3613" s="745">
        <v>1</v>
      </c>
      <c r="U3613" s="701">
        <v>1</v>
      </c>
    </row>
    <row r="3614" spans="1:21" ht="14.4" customHeight="1" x14ac:dyDescent="0.3">
      <c r="A3614" s="661">
        <v>32</v>
      </c>
      <c r="B3614" s="662" t="s">
        <v>592</v>
      </c>
      <c r="C3614" s="662" t="s">
        <v>5111</v>
      </c>
      <c r="D3614" s="743" t="s">
        <v>7938</v>
      </c>
      <c r="E3614" s="744" t="s">
        <v>5131</v>
      </c>
      <c r="F3614" s="662" t="s">
        <v>5106</v>
      </c>
      <c r="G3614" s="662" t="s">
        <v>7234</v>
      </c>
      <c r="H3614" s="662" t="s">
        <v>593</v>
      </c>
      <c r="I3614" s="662" t="s">
        <v>2498</v>
      </c>
      <c r="J3614" s="662" t="s">
        <v>7235</v>
      </c>
      <c r="K3614" s="662" t="s">
        <v>7236</v>
      </c>
      <c r="L3614" s="663">
        <v>261.04000000000002</v>
      </c>
      <c r="M3614" s="663">
        <v>261.04000000000002</v>
      </c>
      <c r="N3614" s="662">
        <v>1</v>
      </c>
      <c r="O3614" s="745">
        <v>0.5</v>
      </c>
      <c r="P3614" s="663">
        <v>261.04000000000002</v>
      </c>
      <c r="Q3614" s="678">
        <v>1</v>
      </c>
      <c r="R3614" s="662">
        <v>1</v>
      </c>
      <c r="S3614" s="678">
        <v>1</v>
      </c>
      <c r="T3614" s="745">
        <v>0.5</v>
      </c>
      <c r="U3614" s="701">
        <v>1</v>
      </c>
    </row>
    <row r="3615" spans="1:21" ht="14.4" customHeight="1" x14ac:dyDescent="0.3">
      <c r="A3615" s="661">
        <v>32</v>
      </c>
      <c r="B3615" s="662" t="s">
        <v>592</v>
      </c>
      <c r="C3615" s="662" t="s">
        <v>5111</v>
      </c>
      <c r="D3615" s="743" t="s">
        <v>7938</v>
      </c>
      <c r="E3615" s="744" t="s">
        <v>5131</v>
      </c>
      <c r="F3615" s="662" t="s">
        <v>5106</v>
      </c>
      <c r="G3615" s="662" t="s">
        <v>7234</v>
      </c>
      <c r="H3615" s="662" t="s">
        <v>593</v>
      </c>
      <c r="I3615" s="662" t="s">
        <v>7237</v>
      </c>
      <c r="J3615" s="662" t="s">
        <v>7235</v>
      </c>
      <c r="K3615" s="662" t="s">
        <v>7236</v>
      </c>
      <c r="L3615" s="663">
        <v>261.04000000000002</v>
      </c>
      <c r="M3615" s="663">
        <v>261.04000000000002</v>
      </c>
      <c r="N3615" s="662">
        <v>1</v>
      </c>
      <c r="O3615" s="745">
        <v>0.5</v>
      </c>
      <c r="P3615" s="663">
        <v>261.04000000000002</v>
      </c>
      <c r="Q3615" s="678">
        <v>1</v>
      </c>
      <c r="R3615" s="662">
        <v>1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32</v>
      </c>
      <c r="B3616" s="662" t="s">
        <v>592</v>
      </c>
      <c r="C3616" s="662" t="s">
        <v>5111</v>
      </c>
      <c r="D3616" s="743" t="s">
        <v>7938</v>
      </c>
      <c r="E3616" s="744" t="s">
        <v>5131</v>
      </c>
      <c r="F3616" s="662" t="s">
        <v>5106</v>
      </c>
      <c r="G3616" s="662" t="s">
        <v>5331</v>
      </c>
      <c r="H3616" s="662" t="s">
        <v>593</v>
      </c>
      <c r="I3616" s="662" t="s">
        <v>5332</v>
      </c>
      <c r="J3616" s="662" t="s">
        <v>1294</v>
      </c>
      <c r="K3616" s="662" t="s">
        <v>780</v>
      </c>
      <c r="L3616" s="663">
        <v>0</v>
      </c>
      <c r="M3616" s="663">
        <v>0</v>
      </c>
      <c r="N3616" s="662">
        <v>1</v>
      </c>
      <c r="O3616" s="745">
        <v>0.5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32</v>
      </c>
      <c r="B3617" s="662" t="s">
        <v>592</v>
      </c>
      <c r="C3617" s="662" t="s">
        <v>5111</v>
      </c>
      <c r="D3617" s="743" t="s">
        <v>7938</v>
      </c>
      <c r="E3617" s="744" t="s">
        <v>5131</v>
      </c>
      <c r="F3617" s="662" t="s">
        <v>5106</v>
      </c>
      <c r="G3617" s="662" t="s">
        <v>5331</v>
      </c>
      <c r="H3617" s="662" t="s">
        <v>593</v>
      </c>
      <c r="I3617" s="662" t="s">
        <v>1293</v>
      </c>
      <c r="J3617" s="662" t="s">
        <v>1294</v>
      </c>
      <c r="K3617" s="662" t="s">
        <v>1295</v>
      </c>
      <c r="L3617" s="663">
        <v>271.94</v>
      </c>
      <c r="M3617" s="663">
        <v>12237.299999999994</v>
      </c>
      <c r="N3617" s="662">
        <v>45</v>
      </c>
      <c r="O3617" s="745">
        <v>25.5</v>
      </c>
      <c r="P3617" s="663">
        <v>8430.139999999994</v>
      </c>
      <c r="Q3617" s="678">
        <v>0.68888888888888877</v>
      </c>
      <c r="R3617" s="662">
        <v>31</v>
      </c>
      <c r="S3617" s="678">
        <v>0.68888888888888888</v>
      </c>
      <c r="T3617" s="745">
        <v>16</v>
      </c>
      <c r="U3617" s="701">
        <v>0.62745098039215685</v>
      </c>
    </row>
    <row r="3618" spans="1:21" ht="14.4" customHeight="1" x14ac:dyDescent="0.3">
      <c r="A3618" s="661">
        <v>32</v>
      </c>
      <c r="B3618" s="662" t="s">
        <v>592</v>
      </c>
      <c r="C3618" s="662" t="s">
        <v>5111</v>
      </c>
      <c r="D3618" s="743" t="s">
        <v>7938</v>
      </c>
      <c r="E3618" s="744" t="s">
        <v>5131</v>
      </c>
      <c r="F3618" s="662" t="s">
        <v>5106</v>
      </c>
      <c r="G3618" s="662" t="s">
        <v>5331</v>
      </c>
      <c r="H3618" s="662" t="s">
        <v>593</v>
      </c>
      <c r="I3618" s="662" t="s">
        <v>1023</v>
      </c>
      <c r="J3618" s="662" t="s">
        <v>1024</v>
      </c>
      <c r="K3618" s="662" t="s">
        <v>1025</v>
      </c>
      <c r="L3618" s="663">
        <v>151.62</v>
      </c>
      <c r="M3618" s="663">
        <v>1061.3400000000001</v>
      </c>
      <c r="N3618" s="662">
        <v>7</v>
      </c>
      <c r="O3618" s="745">
        <v>3</v>
      </c>
      <c r="P3618" s="663">
        <v>454.86</v>
      </c>
      <c r="Q3618" s="678">
        <v>0.42857142857142855</v>
      </c>
      <c r="R3618" s="662">
        <v>3</v>
      </c>
      <c r="S3618" s="678">
        <v>0.42857142857142855</v>
      </c>
      <c r="T3618" s="745">
        <v>1</v>
      </c>
      <c r="U3618" s="701">
        <v>0.33333333333333331</v>
      </c>
    </row>
    <row r="3619" spans="1:21" ht="14.4" customHeight="1" x14ac:dyDescent="0.3">
      <c r="A3619" s="661">
        <v>32</v>
      </c>
      <c r="B3619" s="662" t="s">
        <v>592</v>
      </c>
      <c r="C3619" s="662" t="s">
        <v>5111</v>
      </c>
      <c r="D3619" s="743" t="s">
        <v>7938</v>
      </c>
      <c r="E3619" s="744" t="s">
        <v>5131</v>
      </c>
      <c r="F3619" s="662" t="s">
        <v>5106</v>
      </c>
      <c r="G3619" s="662" t="s">
        <v>5331</v>
      </c>
      <c r="H3619" s="662" t="s">
        <v>593</v>
      </c>
      <c r="I3619" s="662" t="s">
        <v>5480</v>
      </c>
      <c r="J3619" s="662" t="s">
        <v>1024</v>
      </c>
      <c r="K3619" s="662" t="s">
        <v>5481</v>
      </c>
      <c r="L3619" s="663">
        <v>0</v>
      </c>
      <c r="M3619" s="663">
        <v>0</v>
      </c>
      <c r="N3619" s="662">
        <v>8</v>
      </c>
      <c r="O3619" s="745">
        <v>5.5</v>
      </c>
      <c r="P3619" s="663">
        <v>0</v>
      </c>
      <c r="Q3619" s="678"/>
      <c r="R3619" s="662">
        <v>3</v>
      </c>
      <c r="S3619" s="678">
        <v>0.375</v>
      </c>
      <c r="T3619" s="745">
        <v>2</v>
      </c>
      <c r="U3619" s="701">
        <v>0.36363636363636365</v>
      </c>
    </row>
    <row r="3620" spans="1:21" ht="14.4" customHeight="1" x14ac:dyDescent="0.3">
      <c r="A3620" s="661">
        <v>32</v>
      </c>
      <c r="B3620" s="662" t="s">
        <v>592</v>
      </c>
      <c r="C3620" s="662" t="s">
        <v>5111</v>
      </c>
      <c r="D3620" s="743" t="s">
        <v>7938</v>
      </c>
      <c r="E3620" s="744" t="s">
        <v>5131</v>
      </c>
      <c r="F3620" s="662" t="s">
        <v>5106</v>
      </c>
      <c r="G3620" s="662" t="s">
        <v>5333</v>
      </c>
      <c r="H3620" s="662" t="s">
        <v>2438</v>
      </c>
      <c r="I3620" s="662" t="s">
        <v>3200</v>
      </c>
      <c r="J3620" s="662" t="s">
        <v>3193</v>
      </c>
      <c r="K3620" s="662" t="s">
        <v>4935</v>
      </c>
      <c r="L3620" s="663">
        <v>13849.26</v>
      </c>
      <c r="M3620" s="663">
        <v>27698.52</v>
      </c>
      <c r="N3620" s="662">
        <v>2</v>
      </c>
      <c r="O3620" s="745">
        <v>0.5</v>
      </c>
      <c r="P3620" s="663">
        <v>27698.52</v>
      </c>
      <c r="Q3620" s="678">
        <v>1</v>
      </c>
      <c r="R3620" s="662">
        <v>2</v>
      </c>
      <c r="S3620" s="678">
        <v>1</v>
      </c>
      <c r="T3620" s="745">
        <v>0.5</v>
      </c>
      <c r="U3620" s="701">
        <v>1</v>
      </c>
    </row>
    <row r="3621" spans="1:21" ht="14.4" customHeight="1" x14ac:dyDescent="0.3">
      <c r="A3621" s="661">
        <v>32</v>
      </c>
      <c r="B3621" s="662" t="s">
        <v>592</v>
      </c>
      <c r="C3621" s="662" t="s">
        <v>5111</v>
      </c>
      <c r="D3621" s="743" t="s">
        <v>7938</v>
      </c>
      <c r="E3621" s="744" t="s">
        <v>5131</v>
      </c>
      <c r="F3621" s="662" t="s">
        <v>5106</v>
      </c>
      <c r="G3621" s="662" t="s">
        <v>5333</v>
      </c>
      <c r="H3621" s="662" t="s">
        <v>2438</v>
      </c>
      <c r="I3621" s="662" t="s">
        <v>3200</v>
      </c>
      <c r="J3621" s="662" t="s">
        <v>3193</v>
      </c>
      <c r="K3621" s="662" t="s">
        <v>4935</v>
      </c>
      <c r="L3621" s="663">
        <v>14791.84</v>
      </c>
      <c r="M3621" s="663">
        <v>44375.520000000004</v>
      </c>
      <c r="N3621" s="662">
        <v>3</v>
      </c>
      <c r="O3621" s="745">
        <v>1</v>
      </c>
      <c r="P3621" s="663">
        <v>44375.520000000004</v>
      </c>
      <c r="Q3621" s="678">
        <v>1</v>
      </c>
      <c r="R3621" s="662">
        <v>3</v>
      </c>
      <c r="S3621" s="678">
        <v>1</v>
      </c>
      <c r="T3621" s="745">
        <v>1</v>
      </c>
      <c r="U3621" s="701">
        <v>1</v>
      </c>
    </row>
    <row r="3622" spans="1:21" ht="14.4" customHeight="1" x14ac:dyDescent="0.3">
      <c r="A3622" s="661">
        <v>32</v>
      </c>
      <c r="B3622" s="662" t="s">
        <v>592</v>
      </c>
      <c r="C3622" s="662" t="s">
        <v>5111</v>
      </c>
      <c r="D3622" s="743" t="s">
        <v>7938</v>
      </c>
      <c r="E3622" s="744" t="s">
        <v>5131</v>
      </c>
      <c r="F3622" s="662" t="s">
        <v>5106</v>
      </c>
      <c r="G3622" s="662" t="s">
        <v>5334</v>
      </c>
      <c r="H3622" s="662" t="s">
        <v>2438</v>
      </c>
      <c r="I3622" s="662" t="s">
        <v>2651</v>
      </c>
      <c r="J3622" s="662" t="s">
        <v>4809</v>
      </c>
      <c r="K3622" s="662" t="s">
        <v>4810</v>
      </c>
      <c r="L3622" s="663">
        <v>120.61</v>
      </c>
      <c r="M3622" s="663">
        <v>120.61</v>
      </c>
      <c r="N3622" s="662">
        <v>1</v>
      </c>
      <c r="O3622" s="745">
        <v>0.5</v>
      </c>
      <c r="P3622" s="663">
        <v>120.61</v>
      </c>
      <c r="Q3622" s="678">
        <v>1</v>
      </c>
      <c r="R3622" s="662">
        <v>1</v>
      </c>
      <c r="S3622" s="678">
        <v>1</v>
      </c>
      <c r="T3622" s="745">
        <v>0.5</v>
      </c>
      <c r="U3622" s="701">
        <v>1</v>
      </c>
    </row>
    <row r="3623" spans="1:21" ht="14.4" customHeight="1" x14ac:dyDescent="0.3">
      <c r="A3623" s="661">
        <v>32</v>
      </c>
      <c r="B3623" s="662" t="s">
        <v>592</v>
      </c>
      <c r="C3623" s="662" t="s">
        <v>5111</v>
      </c>
      <c r="D3623" s="743" t="s">
        <v>7938</v>
      </c>
      <c r="E3623" s="744" t="s">
        <v>5131</v>
      </c>
      <c r="F3623" s="662" t="s">
        <v>5106</v>
      </c>
      <c r="G3623" s="662" t="s">
        <v>5334</v>
      </c>
      <c r="H3623" s="662" t="s">
        <v>2438</v>
      </c>
      <c r="I3623" s="662" t="s">
        <v>6031</v>
      </c>
      <c r="J3623" s="662" t="s">
        <v>6032</v>
      </c>
      <c r="K3623" s="662" t="s">
        <v>1183</v>
      </c>
      <c r="L3623" s="663">
        <v>184.74</v>
      </c>
      <c r="M3623" s="663">
        <v>184.74</v>
      </c>
      <c r="N3623" s="662">
        <v>1</v>
      </c>
      <c r="O3623" s="745">
        <v>1</v>
      </c>
      <c r="P3623" s="663">
        <v>184.74</v>
      </c>
      <c r="Q3623" s="678">
        <v>1</v>
      </c>
      <c r="R3623" s="662">
        <v>1</v>
      </c>
      <c r="S3623" s="678">
        <v>1</v>
      </c>
      <c r="T3623" s="745">
        <v>1</v>
      </c>
      <c r="U3623" s="701">
        <v>1</v>
      </c>
    </row>
    <row r="3624" spans="1:21" ht="14.4" customHeight="1" x14ac:dyDescent="0.3">
      <c r="A3624" s="661">
        <v>32</v>
      </c>
      <c r="B3624" s="662" t="s">
        <v>592</v>
      </c>
      <c r="C3624" s="662" t="s">
        <v>5111</v>
      </c>
      <c r="D3624" s="743" t="s">
        <v>7938</v>
      </c>
      <c r="E3624" s="744" t="s">
        <v>5131</v>
      </c>
      <c r="F3624" s="662" t="s">
        <v>5106</v>
      </c>
      <c r="G3624" s="662" t="s">
        <v>5583</v>
      </c>
      <c r="H3624" s="662" t="s">
        <v>593</v>
      </c>
      <c r="I3624" s="662" t="s">
        <v>6035</v>
      </c>
      <c r="J3624" s="662" t="s">
        <v>5668</v>
      </c>
      <c r="K3624" s="662" t="s">
        <v>2244</v>
      </c>
      <c r="L3624" s="663">
        <v>0</v>
      </c>
      <c r="M3624" s="663">
        <v>0</v>
      </c>
      <c r="N3624" s="662">
        <v>1</v>
      </c>
      <c r="O3624" s="745">
        <v>1</v>
      </c>
      <c r="P3624" s="663"/>
      <c r="Q3624" s="678"/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32</v>
      </c>
      <c r="B3625" s="662" t="s">
        <v>592</v>
      </c>
      <c r="C3625" s="662" t="s">
        <v>5111</v>
      </c>
      <c r="D3625" s="743" t="s">
        <v>7938</v>
      </c>
      <c r="E3625" s="744" t="s">
        <v>5131</v>
      </c>
      <c r="F3625" s="662" t="s">
        <v>5106</v>
      </c>
      <c r="G3625" s="662" t="s">
        <v>5583</v>
      </c>
      <c r="H3625" s="662" t="s">
        <v>593</v>
      </c>
      <c r="I3625" s="662" t="s">
        <v>1901</v>
      </c>
      <c r="J3625" s="662" t="s">
        <v>5668</v>
      </c>
      <c r="K3625" s="662" t="s">
        <v>6216</v>
      </c>
      <c r="L3625" s="663">
        <v>0</v>
      </c>
      <c r="M3625" s="663">
        <v>0</v>
      </c>
      <c r="N3625" s="662">
        <v>3</v>
      </c>
      <c r="O3625" s="745">
        <v>1.5</v>
      </c>
      <c r="P3625" s="663"/>
      <c r="Q3625" s="678"/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32</v>
      </c>
      <c r="B3626" s="662" t="s">
        <v>592</v>
      </c>
      <c r="C3626" s="662" t="s">
        <v>5111</v>
      </c>
      <c r="D3626" s="743" t="s">
        <v>7938</v>
      </c>
      <c r="E3626" s="744" t="s">
        <v>5131</v>
      </c>
      <c r="F3626" s="662" t="s">
        <v>5106</v>
      </c>
      <c r="G3626" s="662" t="s">
        <v>5583</v>
      </c>
      <c r="H3626" s="662" t="s">
        <v>593</v>
      </c>
      <c r="I3626" s="662" t="s">
        <v>6362</v>
      </c>
      <c r="J3626" s="662" t="s">
        <v>5668</v>
      </c>
      <c r="K3626" s="662" t="s">
        <v>6216</v>
      </c>
      <c r="L3626" s="663">
        <v>0</v>
      </c>
      <c r="M3626" s="663">
        <v>0</v>
      </c>
      <c r="N3626" s="662">
        <v>3</v>
      </c>
      <c r="O3626" s="745">
        <v>2.5</v>
      </c>
      <c r="P3626" s="663">
        <v>0</v>
      </c>
      <c r="Q3626" s="678"/>
      <c r="R3626" s="662">
        <v>2</v>
      </c>
      <c r="S3626" s="678">
        <v>0.66666666666666663</v>
      </c>
      <c r="T3626" s="745">
        <v>1.5</v>
      </c>
      <c r="U3626" s="701">
        <v>0.6</v>
      </c>
    </row>
    <row r="3627" spans="1:21" ht="14.4" customHeight="1" x14ac:dyDescent="0.3">
      <c r="A3627" s="661">
        <v>32</v>
      </c>
      <c r="B3627" s="662" t="s">
        <v>592</v>
      </c>
      <c r="C3627" s="662" t="s">
        <v>5111</v>
      </c>
      <c r="D3627" s="743" t="s">
        <v>7938</v>
      </c>
      <c r="E3627" s="744" t="s">
        <v>5131</v>
      </c>
      <c r="F3627" s="662" t="s">
        <v>5106</v>
      </c>
      <c r="G3627" s="662" t="s">
        <v>5583</v>
      </c>
      <c r="H3627" s="662" t="s">
        <v>593</v>
      </c>
      <c r="I3627" s="662" t="s">
        <v>6038</v>
      </c>
      <c r="J3627" s="662" t="s">
        <v>6037</v>
      </c>
      <c r="K3627" s="662" t="s">
        <v>2244</v>
      </c>
      <c r="L3627" s="663">
        <v>0</v>
      </c>
      <c r="M3627" s="663">
        <v>0</v>
      </c>
      <c r="N3627" s="662">
        <v>3</v>
      </c>
      <c r="O3627" s="745">
        <v>1.5</v>
      </c>
      <c r="P3627" s="663">
        <v>0</v>
      </c>
      <c r="Q3627" s="678"/>
      <c r="R3627" s="662">
        <v>1</v>
      </c>
      <c r="S3627" s="678">
        <v>0.33333333333333331</v>
      </c>
      <c r="T3627" s="745">
        <v>1</v>
      </c>
      <c r="U3627" s="701">
        <v>0.66666666666666663</v>
      </c>
    </row>
    <row r="3628" spans="1:21" ht="14.4" customHeight="1" x14ac:dyDescent="0.3">
      <c r="A3628" s="661">
        <v>32</v>
      </c>
      <c r="B3628" s="662" t="s">
        <v>592</v>
      </c>
      <c r="C3628" s="662" t="s">
        <v>5111</v>
      </c>
      <c r="D3628" s="743" t="s">
        <v>7938</v>
      </c>
      <c r="E3628" s="744" t="s">
        <v>5131</v>
      </c>
      <c r="F3628" s="662" t="s">
        <v>5106</v>
      </c>
      <c r="G3628" s="662" t="s">
        <v>5583</v>
      </c>
      <c r="H3628" s="662" t="s">
        <v>593</v>
      </c>
      <c r="I3628" s="662" t="s">
        <v>7238</v>
      </c>
      <c r="J3628" s="662" t="s">
        <v>5668</v>
      </c>
      <c r="K3628" s="662" t="s">
        <v>968</v>
      </c>
      <c r="L3628" s="663">
        <v>0</v>
      </c>
      <c r="M3628" s="663">
        <v>0</v>
      </c>
      <c r="N3628" s="662">
        <v>14</v>
      </c>
      <c r="O3628" s="745">
        <v>9.5</v>
      </c>
      <c r="P3628" s="663">
        <v>0</v>
      </c>
      <c r="Q3628" s="678"/>
      <c r="R3628" s="662">
        <v>12</v>
      </c>
      <c r="S3628" s="678">
        <v>0.8571428571428571</v>
      </c>
      <c r="T3628" s="745">
        <v>8.5</v>
      </c>
      <c r="U3628" s="701">
        <v>0.89473684210526316</v>
      </c>
    </row>
    <row r="3629" spans="1:21" ht="14.4" customHeight="1" x14ac:dyDescent="0.3">
      <c r="A3629" s="661">
        <v>32</v>
      </c>
      <c r="B3629" s="662" t="s">
        <v>592</v>
      </c>
      <c r="C3629" s="662" t="s">
        <v>5111</v>
      </c>
      <c r="D3629" s="743" t="s">
        <v>7938</v>
      </c>
      <c r="E3629" s="744" t="s">
        <v>5131</v>
      </c>
      <c r="F3629" s="662" t="s">
        <v>5106</v>
      </c>
      <c r="G3629" s="662" t="s">
        <v>5583</v>
      </c>
      <c r="H3629" s="662" t="s">
        <v>593</v>
      </c>
      <c r="I3629" s="662" t="s">
        <v>7239</v>
      </c>
      <c r="J3629" s="662" t="s">
        <v>5668</v>
      </c>
      <c r="K3629" s="662" t="s">
        <v>2253</v>
      </c>
      <c r="L3629" s="663">
        <v>0</v>
      </c>
      <c r="M3629" s="663">
        <v>0</v>
      </c>
      <c r="N3629" s="662">
        <v>1</v>
      </c>
      <c r="O3629" s="745">
        <v>0.5</v>
      </c>
      <c r="P3629" s="663">
        <v>0</v>
      </c>
      <c r="Q3629" s="678"/>
      <c r="R3629" s="662">
        <v>1</v>
      </c>
      <c r="S3629" s="678">
        <v>1</v>
      </c>
      <c r="T3629" s="745">
        <v>0.5</v>
      </c>
      <c r="U3629" s="701">
        <v>1</v>
      </c>
    </row>
    <row r="3630" spans="1:21" ht="14.4" customHeight="1" x14ac:dyDescent="0.3">
      <c r="A3630" s="661">
        <v>32</v>
      </c>
      <c r="B3630" s="662" t="s">
        <v>592</v>
      </c>
      <c r="C3630" s="662" t="s">
        <v>5111</v>
      </c>
      <c r="D3630" s="743" t="s">
        <v>7938</v>
      </c>
      <c r="E3630" s="744" t="s">
        <v>5131</v>
      </c>
      <c r="F3630" s="662" t="s">
        <v>5106</v>
      </c>
      <c r="G3630" s="662" t="s">
        <v>7240</v>
      </c>
      <c r="H3630" s="662" t="s">
        <v>593</v>
      </c>
      <c r="I3630" s="662" t="s">
        <v>7241</v>
      </c>
      <c r="J3630" s="662" t="s">
        <v>7242</v>
      </c>
      <c r="K3630" s="662" t="s">
        <v>7243</v>
      </c>
      <c r="L3630" s="663">
        <v>0</v>
      </c>
      <c r="M3630" s="663">
        <v>0</v>
      </c>
      <c r="N3630" s="662">
        <v>1</v>
      </c>
      <c r="O3630" s="745">
        <v>1</v>
      </c>
      <c r="P3630" s="663">
        <v>0</v>
      </c>
      <c r="Q3630" s="678"/>
      <c r="R3630" s="662">
        <v>1</v>
      </c>
      <c r="S3630" s="678">
        <v>1</v>
      </c>
      <c r="T3630" s="745">
        <v>1</v>
      </c>
      <c r="U3630" s="701">
        <v>1</v>
      </c>
    </row>
    <row r="3631" spans="1:21" ht="14.4" customHeight="1" x14ac:dyDescent="0.3">
      <c r="A3631" s="661">
        <v>32</v>
      </c>
      <c r="B3631" s="662" t="s">
        <v>592</v>
      </c>
      <c r="C3631" s="662" t="s">
        <v>5111</v>
      </c>
      <c r="D3631" s="743" t="s">
        <v>7938</v>
      </c>
      <c r="E3631" s="744" t="s">
        <v>5131</v>
      </c>
      <c r="F3631" s="662" t="s">
        <v>5106</v>
      </c>
      <c r="G3631" s="662" t="s">
        <v>7244</v>
      </c>
      <c r="H3631" s="662" t="s">
        <v>593</v>
      </c>
      <c r="I3631" s="662" t="s">
        <v>7245</v>
      </c>
      <c r="J3631" s="662" t="s">
        <v>7246</v>
      </c>
      <c r="K3631" s="662" t="s">
        <v>7247</v>
      </c>
      <c r="L3631" s="663">
        <v>0</v>
      </c>
      <c r="M3631" s="663">
        <v>0</v>
      </c>
      <c r="N3631" s="662">
        <v>1</v>
      </c>
      <c r="O3631" s="745">
        <v>1</v>
      </c>
      <c r="P3631" s="663"/>
      <c r="Q3631" s="678"/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32</v>
      </c>
      <c r="B3632" s="662" t="s">
        <v>592</v>
      </c>
      <c r="C3632" s="662" t="s">
        <v>5111</v>
      </c>
      <c r="D3632" s="743" t="s">
        <v>7938</v>
      </c>
      <c r="E3632" s="744" t="s">
        <v>5131</v>
      </c>
      <c r="F3632" s="662" t="s">
        <v>5106</v>
      </c>
      <c r="G3632" s="662" t="s">
        <v>6563</v>
      </c>
      <c r="H3632" s="662" t="s">
        <v>593</v>
      </c>
      <c r="I3632" s="662" t="s">
        <v>744</v>
      </c>
      <c r="J3632" s="662" t="s">
        <v>745</v>
      </c>
      <c r="K3632" s="662" t="s">
        <v>746</v>
      </c>
      <c r="L3632" s="663">
        <v>203.9</v>
      </c>
      <c r="M3632" s="663">
        <v>815.6</v>
      </c>
      <c r="N3632" s="662">
        <v>4</v>
      </c>
      <c r="O3632" s="745">
        <v>1.5</v>
      </c>
      <c r="P3632" s="663">
        <v>815.6</v>
      </c>
      <c r="Q3632" s="678">
        <v>1</v>
      </c>
      <c r="R3632" s="662">
        <v>4</v>
      </c>
      <c r="S3632" s="678">
        <v>1</v>
      </c>
      <c r="T3632" s="745">
        <v>1.5</v>
      </c>
      <c r="U3632" s="701">
        <v>1</v>
      </c>
    </row>
    <row r="3633" spans="1:21" ht="14.4" customHeight="1" x14ac:dyDescent="0.3">
      <c r="A3633" s="661">
        <v>32</v>
      </c>
      <c r="B3633" s="662" t="s">
        <v>592</v>
      </c>
      <c r="C3633" s="662" t="s">
        <v>5111</v>
      </c>
      <c r="D3633" s="743" t="s">
        <v>7938</v>
      </c>
      <c r="E3633" s="744" t="s">
        <v>5131</v>
      </c>
      <c r="F3633" s="662" t="s">
        <v>5106</v>
      </c>
      <c r="G3633" s="662" t="s">
        <v>7248</v>
      </c>
      <c r="H3633" s="662" t="s">
        <v>2438</v>
      </c>
      <c r="I3633" s="662" t="s">
        <v>7249</v>
      </c>
      <c r="J3633" s="662" t="s">
        <v>7250</v>
      </c>
      <c r="K3633" s="662" t="s">
        <v>2000</v>
      </c>
      <c r="L3633" s="663">
        <v>1252.54</v>
      </c>
      <c r="M3633" s="663">
        <v>5010.16</v>
      </c>
      <c r="N3633" s="662">
        <v>4</v>
      </c>
      <c r="O3633" s="745">
        <v>1</v>
      </c>
      <c r="P3633" s="663">
        <v>5010.16</v>
      </c>
      <c r="Q3633" s="678">
        <v>1</v>
      </c>
      <c r="R3633" s="662">
        <v>4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32</v>
      </c>
      <c r="B3634" s="662" t="s">
        <v>592</v>
      </c>
      <c r="C3634" s="662" t="s">
        <v>5111</v>
      </c>
      <c r="D3634" s="743" t="s">
        <v>7938</v>
      </c>
      <c r="E3634" s="744" t="s">
        <v>5131</v>
      </c>
      <c r="F3634" s="662" t="s">
        <v>5106</v>
      </c>
      <c r="G3634" s="662" t="s">
        <v>7251</v>
      </c>
      <c r="H3634" s="662" t="s">
        <v>593</v>
      </c>
      <c r="I3634" s="662" t="s">
        <v>3452</v>
      </c>
      <c r="J3634" s="662" t="s">
        <v>3453</v>
      </c>
      <c r="K3634" s="662" t="s">
        <v>3454</v>
      </c>
      <c r="L3634" s="663">
        <v>0</v>
      </c>
      <c r="M3634" s="663">
        <v>0</v>
      </c>
      <c r="N3634" s="662">
        <v>2</v>
      </c>
      <c r="O3634" s="745">
        <v>2</v>
      </c>
      <c r="P3634" s="663">
        <v>0</v>
      </c>
      <c r="Q3634" s="678"/>
      <c r="R3634" s="662">
        <v>2</v>
      </c>
      <c r="S3634" s="678">
        <v>1</v>
      </c>
      <c r="T3634" s="745">
        <v>2</v>
      </c>
      <c r="U3634" s="701">
        <v>1</v>
      </c>
    </row>
    <row r="3635" spans="1:21" ht="14.4" customHeight="1" x14ac:dyDescent="0.3">
      <c r="A3635" s="661">
        <v>32</v>
      </c>
      <c r="B3635" s="662" t="s">
        <v>592</v>
      </c>
      <c r="C3635" s="662" t="s">
        <v>5111</v>
      </c>
      <c r="D3635" s="743" t="s">
        <v>7938</v>
      </c>
      <c r="E3635" s="744" t="s">
        <v>5131</v>
      </c>
      <c r="F3635" s="662" t="s">
        <v>5107</v>
      </c>
      <c r="G3635" s="662" t="s">
        <v>5249</v>
      </c>
      <c r="H3635" s="662" t="s">
        <v>593</v>
      </c>
      <c r="I3635" s="662" t="s">
        <v>5382</v>
      </c>
      <c r="J3635" s="662" t="s">
        <v>5251</v>
      </c>
      <c r="K3635" s="662"/>
      <c r="L3635" s="663">
        <v>0</v>
      </c>
      <c r="M3635" s="663">
        <v>0</v>
      </c>
      <c r="N3635" s="662">
        <v>55</v>
      </c>
      <c r="O3635" s="745">
        <v>47</v>
      </c>
      <c r="P3635" s="663">
        <v>0</v>
      </c>
      <c r="Q3635" s="678"/>
      <c r="R3635" s="662">
        <v>50</v>
      </c>
      <c r="S3635" s="678">
        <v>0.90909090909090906</v>
      </c>
      <c r="T3635" s="745">
        <v>42</v>
      </c>
      <c r="U3635" s="701">
        <v>0.8936170212765957</v>
      </c>
    </row>
    <row r="3636" spans="1:21" ht="14.4" customHeight="1" x14ac:dyDescent="0.3">
      <c r="A3636" s="661">
        <v>32</v>
      </c>
      <c r="B3636" s="662" t="s">
        <v>592</v>
      </c>
      <c r="C3636" s="662" t="s">
        <v>5111</v>
      </c>
      <c r="D3636" s="743" t="s">
        <v>7938</v>
      </c>
      <c r="E3636" s="744" t="s">
        <v>5131</v>
      </c>
      <c r="F3636" s="662" t="s">
        <v>5107</v>
      </c>
      <c r="G3636" s="662" t="s">
        <v>5249</v>
      </c>
      <c r="H3636" s="662" t="s">
        <v>593</v>
      </c>
      <c r="I3636" s="662" t="s">
        <v>5383</v>
      </c>
      <c r="J3636" s="662" t="s">
        <v>5251</v>
      </c>
      <c r="K3636" s="662"/>
      <c r="L3636" s="663">
        <v>0</v>
      </c>
      <c r="M3636" s="663">
        <v>0</v>
      </c>
      <c r="N3636" s="662">
        <v>41</v>
      </c>
      <c r="O3636" s="745">
        <v>34.5</v>
      </c>
      <c r="P3636" s="663">
        <v>0</v>
      </c>
      <c r="Q3636" s="678"/>
      <c r="R3636" s="662">
        <v>40</v>
      </c>
      <c r="S3636" s="678">
        <v>0.97560975609756095</v>
      </c>
      <c r="T3636" s="745">
        <v>34</v>
      </c>
      <c r="U3636" s="701">
        <v>0.98550724637681164</v>
      </c>
    </row>
    <row r="3637" spans="1:21" ht="14.4" customHeight="1" x14ac:dyDescent="0.3">
      <c r="A3637" s="661">
        <v>32</v>
      </c>
      <c r="B3637" s="662" t="s">
        <v>592</v>
      </c>
      <c r="C3637" s="662" t="s">
        <v>5111</v>
      </c>
      <c r="D3637" s="743" t="s">
        <v>7938</v>
      </c>
      <c r="E3637" s="744" t="s">
        <v>5131</v>
      </c>
      <c r="F3637" s="662" t="s">
        <v>5108</v>
      </c>
      <c r="G3637" s="662" t="s">
        <v>6293</v>
      </c>
      <c r="H3637" s="662" t="s">
        <v>593</v>
      </c>
      <c r="I3637" s="662" t="s">
        <v>7252</v>
      </c>
      <c r="J3637" s="662" t="s">
        <v>6295</v>
      </c>
      <c r="K3637" s="662" t="s">
        <v>7253</v>
      </c>
      <c r="L3637" s="663">
        <v>410</v>
      </c>
      <c r="M3637" s="663">
        <v>820</v>
      </c>
      <c r="N3637" s="662">
        <v>2</v>
      </c>
      <c r="O3637" s="745">
        <v>2</v>
      </c>
      <c r="P3637" s="663">
        <v>820</v>
      </c>
      <c r="Q3637" s="678">
        <v>1</v>
      </c>
      <c r="R3637" s="662">
        <v>2</v>
      </c>
      <c r="S3637" s="678">
        <v>1</v>
      </c>
      <c r="T3637" s="745">
        <v>2</v>
      </c>
      <c r="U3637" s="701">
        <v>1</v>
      </c>
    </row>
    <row r="3638" spans="1:21" ht="14.4" customHeight="1" x14ac:dyDescent="0.3">
      <c r="A3638" s="661">
        <v>32</v>
      </c>
      <c r="B3638" s="662" t="s">
        <v>592</v>
      </c>
      <c r="C3638" s="662" t="s">
        <v>5111</v>
      </c>
      <c r="D3638" s="743" t="s">
        <v>7938</v>
      </c>
      <c r="E3638" s="744" t="s">
        <v>5131</v>
      </c>
      <c r="F3638" s="662" t="s">
        <v>5108</v>
      </c>
      <c r="G3638" s="662" t="s">
        <v>6293</v>
      </c>
      <c r="H3638" s="662" t="s">
        <v>593</v>
      </c>
      <c r="I3638" s="662" t="s">
        <v>6294</v>
      </c>
      <c r="J3638" s="662" t="s">
        <v>6295</v>
      </c>
      <c r="K3638" s="662" t="s">
        <v>6296</v>
      </c>
      <c r="L3638" s="663">
        <v>410</v>
      </c>
      <c r="M3638" s="663">
        <v>410</v>
      </c>
      <c r="N3638" s="662">
        <v>1</v>
      </c>
      <c r="O3638" s="745">
        <v>1</v>
      </c>
      <c r="P3638" s="663">
        <v>410</v>
      </c>
      <c r="Q3638" s="678">
        <v>1</v>
      </c>
      <c r="R3638" s="662">
        <v>1</v>
      </c>
      <c r="S3638" s="678">
        <v>1</v>
      </c>
      <c r="T3638" s="745">
        <v>1</v>
      </c>
      <c r="U3638" s="701">
        <v>1</v>
      </c>
    </row>
    <row r="3639" spans="1:21" ht="14.4" customHeight="1" x14ac:dyDescent="0.3">
      <c r="A3639" s="661">
        <v>32</v>
      </c>
      <c r="B3639" s="662" t="s">
        <v>592</v>
      </c>
      <c r="C3639" s="662" t="s">
        <v>5111</v>
      </c>
      <c r="D3639" s="743" t="s">
        <v>7938</v>
      </c>
      <c r="E3639" s="744" t="s">
        <v>5131</v>
      </c>
      <c r="F3639" s="662" t="s">
        <v>5108</v>
      </c>
      <c r="G3639" s="662" t="s">
        <v>6293</v>
      </c>
      <c r="H3639" s="662" t="s">
        <v>593</v>
      </c>
      <c r="I3639" s="662" t="s">
        <v>7254</v>
      </c>
      <c r="J3639" s="662" t="s">
        <v>7255</v>
      </c>
      <c r="K3639" s="662" t="s">
        <v>7256</v>
      </c>
      <c r="L3639" s="663">
        <v>525</v>
      </c>
      <c r="M3639" s="663">
        <v>525</v>
      </c>
      <c r="N3639" s="662">
        <v>1</v>
      </c>
      <c r="O3639" s="745">
        <v>1</v>
      </c>
      <c r="P3639" s="663">
        <v>525</v>
      </c>
      <c r="Q3639" s="678">
        <v>1</v>
      </c>
      <c r="R3639" s="662">
        <v>1</v>
      </c>
      <c r="S3639" s="678">
        <v>1</v>
      </c>
      <c r="T3639" s="745">
        <v>1</v>
      </c>
      <c r="U3639" s="701">
        <v>1</v>
      </c>
    </row>
    <row r="3640" spans="1:21" ht="14.4" customHeight="1" x14ac:dyDescent="0.3">
      <c r="A3640" s="661">
        <v>32</v>
      </c>
      <c r="B3640" s="662" t="s">
        <v>592</v>
      </c>
      <c r="C3640" s="662" t="s">
        <v>5111</v>
      </c>
      <c r="D3640" s="743" t="s">
        <v>7938</v>
      </c>
      <c r="E3640" s="744" t="s">
        <v>5131</v>
      </c>
      <c r="F3640" s="662" t="s">
        <v>5108</v>
      </c>
      <c r="G3640" s="662" t="s">
        <v>5339</v>
      </c>
      <c r="H3640" s="662" t="s">
        <v>593</v>
      </c>
      <c r="I3640" s="662" t="s">
        <v>7257</v>
      </c>
      <c r="J3640" s="662" t="s">
        <v>7258</v>
      </c>
      <c r="K3640" s="662" t="s">
        <v>7259</v>
      </c>
      <c r="L3640" s="663">
        <v>1267.1199999999999</v>
      </c>
      <c r="M3640" s="663">
        <v>6335.5999999999995</v>
      </c>
      <c r="N3640" s="662">
        <v>5</v>
      </c>
      <c r="O3640" s="745">
        <v>2</v>
      </c>
      <c r="P3640" s="663">
        <v>5068.4799999999996</v>
      </c>
      <c r="Q3640" s="678">
        <v>0.8</v>
      </c>
      <c r="R3640" s="662">
        <v>4</v>
      </c>
      <c r="S3640" s="678">
        <v>0.8</v>
      </c>
      <c r="T3640" s="745">
        <v>1</v>
      </c>
      <c r="U3640" s="701">
        <v>0.5</v>
      </c>
    </row>
    <row r="3641" spans="1:21" ht="14.4" customHeight="1" x14ac:dyDescent="0.3">
      <c r="A3641" s="661">
        <v>32</v>
      </c>
      <c r="B3641" s="662" t="s">
        <v>592</v>
      </c>
      <c r="C3641" s="662" t="s">
        <v>5111</v>
      </c>
      <c r="D3641" s="743" t="s">
        <v>7938</v>
      </c>
      <c r="E3641" s="744" t="s">
        <v>5131</v>
      </c>
      <c r="F3641" s="662" t="s">
        <v>5108</v>
      </c>
      <c r="G3641" s="662" t="s">
        <v>5339</v>
      </c>
      <c r="H3641" s="662" t="s">
        <v>593</v>
      </c>
      <c r="I3641" s="662" t="s">
        <v>7257</v>
      </c>
      <c r="J3641" s="662" t="s">
        <v>7258</v>
      </c>
      <c r="K3641" s="662" t="s">
        <v>7259</v>
      </c>
      <c r="L3641" s="663">
        <v>1267.1300000000001</v>
      </c>
      <c r="M3641" s="663">
        <v>1267.1300000000001</v>
      </c>
      <c r="N3641" s="662">
        <v>1</v>
      </c>
      <c r="O3641" s="745">
        <v>1</v>
      </c>
      <c r="P3641" s="663">
        <v>1267.1300000000001</v>
      </c>
      <c r="Q3641" s="678">
        <v>1</v>
      </c>
      <c r="R3641" s="662">
        <v>1</v>
      </c>
      <c r="S3641" s="678">
        <v>1</v>
      </c>
      <c r="T3641" s="745">
        <v>1</v>
      </c>
      <c r="U3641" s="701">
        <v>1</v>
      </c>
    </row>
    <row r="3642" spans="1:21" ht="14.4" customHeight="1" x14ac:dyDescent="0.3">
      <c r="A3642" s="661">
        <v>32</v>
      </c>
      <c r="B3642" s="662" t="s">
        <v>592</v>
      </c>
      <c r="C3642" s="662" t="s">
        <v>5111</v>
      </c>
      <c r="D3642" s="743" t="s">
        <v>7938</v>
      </c>
      <c r="E3642" s="744" t="s">
        <v>5131</v>
      </c>
      <c r="F3642" s="662" t="s">
        <v>5108</v>
      </c>
      <c r="G3642" s="662" t="s">
        <v>5339</v>
      </c>
      <c r="H3642" s="662" t="s">
        <v>593</v>
      </c>
      <c r="I3642" s="662" t="s">
        <v>5340</v>
      </c>
      <c r="J3642" s="662" t="s">
        <v>5341</v>
      </c>
      <c r="K3642" s="662" t="s">
        <v>5342</v>
      </c>
      <c r="L3642" s="663">
        <v>1000</v>
      </c>
      <c r="M3642" s="663">
        <v>4000</v>
      </c>
      <c r="N3642" s="662">
        <v>4</v>
      </c>
      <c r="O3642" s="745">
        <v>4</v>
      </c>
      <c r="P3642" s="663">
        <v>1000</v>
      </c>
      <c r="Q3642" s="678">
        <v>0.25</v>
      </c>
      <c r="R3642" s="662">
        <v>1</v>
      </c>
      <c r="S3642" s="678">
        <v>0.25</v>
      </c>
      <c r="T3642" s="745">
        <v>1</v>
      </c>
      <c r="U3642" s="701">
        <v>0.25</v>
      </c>
    </row>
    <row r="3643" spans="1:21" ht="14.4" customHeight="1" x14ac:dyDescent="0.3">
      <c r="A3643" s="661">
        <v>32</v>
      </c>
      <c r="B3643" s="662" t="s">
        <v>592</v>
      </c>
      <c r="C3643" s="662" t="s">
        <v>5111</v>
      </c>
      <c r="D3643" s="743" t="s">
        <v>7938</v>
      </c>
      <c r="E3643" s="744" t="s">
        <v>5132</v>
      </c>
      <c r="F3643" s="662" t="s">
        <v>5106</v>
      </c>
      <c r="G3643" s="662" t="s">
        <v>5151</v>
      </c>
      <c r="H3643" s="662" t="s">
        <v>593</v>
      </c>
      <c r="I3643" s="662" t="s">
        <v>1699</v>
      </c>
      <c r="J3643" s="662" t="s">
        <v>1700</v>
      </c>
      <c r="K3643" s="662" t="s">
        <v>5152</v>
      </c>
      <c r="L3643" s="663">
        <v>1295.6400000000001</v>
      </c>
      <c r="M3643" s="663">
        <v>27208.44</v>
      </c>
      <c r="N3643" s="662">
        <v>21</v>
      </c>
      <c r="O3643" s="745">
        <v>15</v>
      </c>
      <c r="P3643" s="663">
        <v>20730.239999999998</v>
      </c>
      <c r="Q3643" s="678">
        <v>0.76190476190476186</v>
      </c>
      <c r="R3643" s="662">
        <v>16</v>
      </c>
      <c r="S3643" s="678">
        <v>0.76190476190476186</v>
      </c>
      <c r="T3643" s="745">
        <v>12.5</v>
      </c>
      <c r="U3643" s="701">
        <v>0.83333333333333337</v>
      </c>
    </row>
    <row r="3644" spans="1:21" ht="14.4" customHeight="1" x14ac:dyDescent="0.3">
      <c r="A3644" s="661">
        <v>32</v>
      </c>
      <c r="B3644" s="662" t="s">
        <v>592</v>
      </c>
      <c r="C3644" s="662" t="s">
        <v>5111</v>
      </c>
      <c r="D3644" s="743" t="s">
        <v>7938</v>
      </c>
      <c r="E3644" s="744" t="s">
        <v>5132</v>
      </c>
      <c r="F3644" s="662" t="s">
        <v>5106</v>
      </c>
      <c r="G3644" s="662" t="s">
        <v>5151</v>
      </c>
      <c r="H3644" s="662" t="s">
        <v>593</v>
      </c>
      <c r="I3644" s="662" t="s">
        <v>1473</v>
      </c>
      <c r="J3644" s="662" t="s">
        <v>1474</v>
      </c>
      <c r="K3644" s="662" t="s">
        <v>1475</v>
      </c>
      <c r="L3644" s="663">
        <v>462.73</v>
      </c>
      <c r="M3644" s="663">
        <v>8329.14</v>
      </c>
      <c r="N3644" s="662">
        <v>18</v>
      </c>
      <c r="O3644" s="745">
        <v>6.5</v>
      </c>
      <c r="P3644" s="663">
        <v>4164.57</v>
      </c>
      <c r="Q3644" s="678">
        <v>0.5</v>
      </c>
      <c r="R3644" s="662">
        <v>9</v>
      </c>
      <c r="S3644" s="678">
        <v>0.5</v>
      </c>
      <c r="T3644" s="745">
        <v>3.5</v>
      </c>
      <c r="U3644" s="701">
        <v>0.53846153846153844</v>
      </c>
    </row>
    <row r="3645" spans="1:21" ht="14.4" customHeight="1" x14ac:dyDescent="0.3">
      <c r="A3645" s="661">
        <v>32</v>
      </c>
      <c r="B3645" s="662" t="s">
        <v>592</v>
      </c>
      <c r="C3645" s="662" t="s">
        <v>5111</v>
      </c>
      <c r="D3645" s="743" t="s">
        <v>7938</v>
      </c>
      <c r="E3645" s="744" t="s">
        <v>5132</v>
      </c>
      <c r="F3645" s="662" t="s">
        <v>5106</v>
      </c>
      <c r="G3645" s="662" t="s">
        <v>5151</v>
      </c>
      <c r="H3645" s="662" t="s">
        <v>593</v>
      </c>
      <c r="I3645" s="662" t="s">
        <v>1575</v>
      </c>
      <c r="J3645" s="662" t="s">
        <v>1576</v>
      </c>
      <c r="K3645" s="662" t="s">
        <v>1577</v>
      </c>
      <c r="L3645" s="663">
        <v>263.26</v>
      </c>
      <c r="M3645" s="663">
        <v>526.52</v>
      </c>
      <c r="N3645" s="662">
        <v>2</v>
      </c>
      <c r="O3645" s="745">
        <v>0.5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32</v>
      </c>
      <c r="B3646" s="662" t="s">
        <v>592</v>
      </c>
      <c r="C3646" s="662" t="s">
        <v>5111</v>
      </c>
      <c r="D3646" s="743" t="s">
        <v>7938</v>
      </c>
      <c r="E3646" s="744" t="s">
        <v>5132</v>
      </c>
      <c r="F3646" s="662" t="s">
        <v>5106</v>
      </c>
      <c r="G3646" s="662" t="s">
        <v>5151</v>
      </c>
      <c r="H3646" s="662" t="s">
        <v>593</v>
      </c>
      <c r="I3646" s="662" t="s">
        <v>5492</v>
      </c>
      <c r="J3646" s="662" t="s">
        <v>1474</v>
      </c>
      <c r="K3646" s="662" t="s">
        <v>1475</v>
      </c>
      <c r="L3646" s="663">
        <v>462.73</v>
      </c>
      <c r="M3646" s="663">
        <v>12493.71</v>
      </c>
      <c r="N3646" s="662">
        <v>27</v>
      </c>
      <c r="O3646" s="745">
        <v>7.5</v>
      </c>
      <c r="P3646" s="663">
        <v>9254.5999999999985</v>
      </c>
      <c r="Q3646" s="678">
        <v>0.7407407407407407</v>
      </c>
      <c r="R3646" s="662">
        <v>20</v>
      </c>
      <c r="S3646" s="678">
        <v>0.7407407407407407</v>
      </c>
      <c r="T3646" s="745">
        <v>6</v>
      </c>
      <c r="U3646" s="701">
        <v>0.8</v>
      </c>
    </row>
    <row r="3647" spans="1:21" ht="14.4" customHeight="1" x14ac:dyDescent="0.3">
      <c r="A3647" s="661">
        <v>32</v>
      </c>
      <c r="B3647" s="662" t="s">
        <v>592</v>
      </c>
      <c r="C3647" s="662" t="s">
        <v>5111</v>
      </c>
      <c r="D3647" s="743" t="s">
        <v>7938</v>
      </c>
      <c r="E3647" s="744" t="s">
        <v>5132</v>
      </c>
      <c r="F3647" s="662" t="s">
        <v>5106</v>
      </c>
      <c r="G3647" s="662" t="s">
        <v>5151</v>
      </c>
      <c r="H3647" s="662" t="s">
        <v>593</v>
      </c>
      <c r="I3647" s="662" t="s">
        <v>5153</v>
      </c>
      <c r="J3647" s="662" t="s">
        <v>1474</v>
      </c>
      <c r="K3647" s="662" t="s">
        <v>5154</v>
      </c>
      <c r="L3647" s="663">
        <v>0</v>
      </c>
      <c r="M3647" s="663">
        <v>0</v>
      </c>
      <c r="N3647" s="662">
        <v>2</v>
      </c>
      <c r="O3647" s="745">
        <v>1.5</v>
      </c>
      <c r="P3647" s="663">
        <v>0</v>
      </c>
      <c r="Q3647" s="678"/>
      <c r="R3647" s="662">
        <v>1</v>
      </c>
      <c r="S3647" s="678">
        <v>0.5</v>
      </c>
      <c r="T3647" s="745">
        <v>1</v>
      </c>
      <c r="U3647" s="701">
        <v>0.66666666666666663</v>
      </c>
    </row>
    <row r="3648" spans="1:21" ht="14.4" customHeight="1" x14ac:dyDescent="0.3">
      <c r="A3648" s="661">
        <v>32</v>
      </c>
      <c r="B3648" s="662" t="s">
        <v>592</v>
      </c>
      <c r="C3648" s="662" t="s">
        <v>5111</v>
      </c>
      <c r="D3648" s="743" t="s">
        <v>7938</v>
      </c>
      <c r="E3648" s="744" t="s">
        <v>5132</v>
      </c>
      <c r="F3648" s="662" t="s">
        <v>5106</v>
      </c>
      <c r="G3648" s="662" t="s">
        <v>5191</v>
      </c>
      <c r="H3648" s="662" t="s">
        <v>593</v>
      </c>
      <c r="I3648" s="662" t="s">
        <v>7260</v>
      </c>
      <c r="J3648" s="662" t="s">
        <v>5193</v>
      </c>
      <c r="K3648" s="662" t="s">
        <v>5716</v>
      </c>
      <c r="L3648" s="663">
        <v>385.3</v>
      </c>
      <c r="M3648" s="663">
        <v>770.6</v>
      </c>
      <c r="N3648" s="662">
        <v>2</v>
      </c>
      <c r="O3648" s="745">
        <v>1</v>
      </c>
      <c r="P3648" s="663">
        <v>770.6</v>
      </c>
      <c r="Q3648" s="678">
        <v>1</v>
      </c>
      <c r="R3648" s="662">
        <v>2</v>
      </c>
      <c r="S3648" s="678">
        <v>1</v>
      </c>
      <c r="T3648" s="745">
        <v>1</v>
      </c>
      <c r="U3648" s="701">
        <v>1</v>
      </c>
    </row>
    <row r="3649" spans="1:21" ht="14.4" customHeight="1" x14ac:dyDescent="0.3">
      <c r="A3649" s="661">
        <v>32</v>
      </c>
      <c r="B3649" s="662" t="s">
        <v>592</v>
      </c>
      <c r="C3649" s="662" t="s">
        <v>5111</v>
      </c>
      <c r="D3649" s="743" t="s">
        <v>7938</v>
      </c>
      <c r="E3649" s="744" t="s">
        <v>5132</v>
      </c>
      <c r="F3649" s="662" t="s">
        <v>5106</v>
      </c>
      <c r="G3649" s="662" t="s">
        <v>5191</v>
      </c>
      <c r="H3649" s="662" t="s">
        <v>593</v>
      </c>
      <c r="I3649" s="662" t="s">
        <v>5745</v>
      </c>
      <c r="J3649" s="662" t="s">
        <v>5193</v>
      </c>
      <c r="K3649" s="662" t="s">
        <v>5194</v>
      </c>
      <c r="L3649" s="663">
        <v>0</v>
      </c>
      <c r="M3649" s="663">
        <v>0</v>
      </c>
      <c r="N3649" s="662">
        <v>2</v>
      </c>
      <c r="O3649" s="745">
        <v>1</v>
      </c>
      <c r="P3649" s="663"/>
      <c r="Q3649" s="678"/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32</v>
      </c>
      <c r="B3650" s="662" t="s">
        <v>592</v>
      </c>
      <c r="C3650" s="662" t="s">
        <v>5111</v>
      </c>
      <c r="D3650" s="743" t="s">
        <v>7938</v>
      </c>
      <c r="E3650" s="744" t="s">
        <v>5132</v>
      </c>
      <c r="F3650" s="662" t="s">
        <v>5106</v>
      </c>
      <c r="G3650" s="662" t="s">
        <v>5606</v>
      </c>
      <c r="H3650" s="662" t="s">
        <v>593</v>
      </c>
      <c r="I3650" s="662" t="s">
        <v>5607</v>
      </c>
      <c r="J3650" s="662" t="s">
        <v>5608</v>
      </c>
      <c r="K3650" s="662" t="s">
        <v>5609</v>
      </c>
      <c r="L3650" s="663">
        <v>143.34</v>
      </c>
      <c r="M3650" s="663">
        <v>143.34</v>
      </c>
      <c r="N3650" s="662">
        <v>1</v>
      </c>
      <c r="O3650" s="745">
        <v>0.5</v>
      </c>
      <c r="P3650" s="663">
        <v>143.34</v>
      </c>
      <c r="Q3650" s="678">
        <v>1</v>
      </c>
      <c r="R3650" s="662">
        <v>1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32</v>
      </c>
      <c r="B3651" s="662" t="s">
        <v>592</v>
      </c>
      <c r="C3651" s="662" t="s">
        <v>5111</v>
      </c>
      <c r="D3651" s="743" t="s">
        <v>7938</v>
      </c>
      <c r="E3651" s="744" t="s">
        <v>5132</v>
      </c>
      <c r="F3651" s="662" t="s">
        <v>5106</v>
      </c>
      <c r="G3651" s="662" t="s">
        <v>5155</v>
      </c>
      <c r="H3651" s="662" t="s">
        <v>593</v>
      </c>
      <c r="I3651" s="662" t="s">
        <v>5411</v>
      </c>
      <c r="J3651" s="662" t="s">
        <v>5412</v>
      </c>
      <c r="K3651" s="662" t="s">
        <v>1361</v>
      </c>
      <c r="L3651" s="663">
        <v>0</v>
      </c>
      <c r="M3651" s="663">
        <v>0</v>
      </c>
      <c r="N3651" s="662">
        <v>1</v>
      </c>
      <c r="O3651" s="745">
        <v>1</v>
      </c>
      <c r="P3651" s="663">
        <v>0</v>
      </c>
      <c r="Q3651" s="678"/>
      <c r="R3651" s="662">
        <v>1</v>
      </c>
      <c r="S3651" s="678">
        <v>1</v>
      </c>
      <c r="T3651" s="745">
        <v>1</v>
      </c>
      <c r="U3651" s="701">
        <v>1</v>
      </c>
    </row>
    <row r="3652" spans="1:21" ht="14.4" customHeight="1" x14ac:dyDescent="0.3">
      <c r="A3652" s="661">
        <v>32</v>
      </c>
      <c r="B3652" s="662" t="s">
        <v>592</v>
      </c>
      <c r="C3652" s="662" t="s">
        <v>5111</v>
      </c>
      <c r="D3652" s="743" t="s">
        <v>7938</v>
      </c>
      <c r="E3652" s="744" t="s">
        <v>5132</v>
      </c>
      <c r="F3652" s="662" t="s">
        <v>5106</v>
      </c>
      <c r="G3652" s="662" t="s">
        <v>5155</v>
      </c>
      <c r="H3652" s="662" t="s">
        <v>593</v>
      </c>
      <c r="I3652" s="662" t="s">
        <v>5768</v>
      </c>
      <c r="J3652" s="662" t="s">
        <v>5412</v>
      </c>
      <c r="K3652" s="662" t="s">
        <v>3770</v>
      </c>
      <c r="L3652" s="663">
        <v>85.71</v>
      </c>
      <c r="M3652" s="663">
        <v>771.39</v>
      </c>
      <c r="N3652" s="662">
        <v>9</v>
      </c>
      <c r="O3652" s="745">
        <v>8</v>
      </c>
      <c r="P3652" s="663">
        <v>257.13</v>
      </c>
      <c r="Q3652" s="678">
        <v>0.33333333333333331</v>
      </c>
      <c r="R3652" s="662">
        <v>3</v>
      </c>
      <c r="S3652" s="678">
        <v>0.33333333333333331</v>
      </c>
      <c r="T3652" s="745">
        <v>2</v>
      </c>
      <c r="U3652" s="701">
        <v>0.25</v>
      </c>
    </row>
    <row r="3653" spans="1:21" ht="14.4" customHeight="1" x14ac:dyDescent="0.3">
      <c r="A3653" s="661">
        <v>32</v>
      </c>
      <c r="B3653" s="662" t="s">
        <v>592</v>
      </c>
      <c r="C3653" s="662" t="s">
        <v>5111</v>
      </c>
      <c r="D3653" s="743" t="s">
        <v>7938</v>
      </c>
      <c r="E3653" s="744" t="s">
        <v>5132</v>
      </c>
      <c r="F3653" s="662" t="s">
        <v>5106</v>
      </c>
      <c r="G3653" s="662" t="s">
        <v>5155</v>
      </c>
      <c r="H3653" s="662" t="s">
        <v>593</v>
      </c>
      <c r="I3653" s="662" t="s">
        <v>5344</v>
      </c>
      <c r="J3653" s="662" t="s">
        <v>5197</v>
      </c>
      <c r="K3653" s="662" t="s">
        <v>3770</v>
      </c>
      <c r="L3653" s="663">
        <v>0</v>
      </c>
      <c r="M3653" s="663">
        <v>0</v>
      </c>
      <c r="N3653" s="662">
        <v>9</v>
      </c>
      <c r="O3653" s="745">
        <v>6.5</v>
      </c>
      <c r="P3653" s="663">
        <v>0</v>
      </c>
      <c r="Q3653" s="678"/>
      <c r="R3653" s="662">
        <v>6</v>
      </c>
      <c r="S3653" s="678">
        <v>0.66666666666666663</v>
      </c>
      <c r="T3653" s="745">
        <v>4</v>
      </c>
      <c r="U3653" s="701">
        <v>0.61538461538461542</v>
      </c>
    </row>
    <row r="3654" spans="1:21" ht="14.4" customHeight="1" x14ac:dyDescent="0.3">
      <c r="A3654" s="661">
        <v>32</v>
      </c>
      <c r="B3654" s="662" t="s">
        <v>592</v>
      </c>
      <c r="C3654" s="662" t="s">
        <v>5111</v>
      </c>
      <c r="D3654" s="743" t="s">
        <v>7938</v>
      </c>
      <c r="E3654" s="744" t="s">
        <v>5132</v>
      </c>
      <c r="F3654" s="662" t="s">
        <v>5106</v>
      </c>
      <c r="G3654" s="662" t="s">
        <v>5155</v>
      </c>
      <c r="H3654" s="662" t="s">
        <v>593</v>
      </c>
      <c r="I3654" s="662" t="s">
        <v>720</v>
      </c>
      <c r="J3654" s="662" t="s">
        <v>721</v>
      </c>
      <c r="K3654" s="662" t="s">
        <v>5156</v>
      </c>
      <c r="L3654" s="663">
        <v>40.58</v>
      </c>
      <c r="M3654" s="663">
        <v>892.75999999999976</v>
      </c>
      <c r="N3654" s="662">
        <v>22</v>
      </c>
      <c r="O3654" s="745">
        <v>12.5</v>
      </c>
      <c r="P3654" s="663">
        <v>486.95999999999987</v>
      </c>
      <c r="Q3654" s="678">
        <v>0.54545454545454541</v>
      </c>
      <c r="R3654" s="662">
        <v>12</v>
      </c>
      <c r="S3654" s="678">
        <v>0.54545454545454541</v>
      </c>
      <c r="T3654" s="745">
        <v>7.5</v>
      </c>
      <c r="U3654" s="701">
        <v>0.6</v>
      </c>
    </row>
    <row r="3655" spans="1:21" ht="14.4" customHeight="1" x14ac:dyDescent="0.3">
      <c r="A3655" s="661">
        <v>32</v>
      </c>
      <c r="B3655" s="662" t="s">
        <v>592</v>
      </c>
      <c r="C3655" s="662" t="s">
        <v>5111</v>
      </c>
      <c r="D3655" s="743" t="s">
        <v>7938</v>
      </c>
      <c r="E3655" s="744" t="s">
        <v>5132</v>
      </c>
      <c r="F3655" s="662" t="s">
        <v>5106</v>
      </c>
      <c r="G3655" s="662" t="s">
        <v>5155</v>
      </c>
      <c r="H3655" s="662" t="s">
        <v>593</v>
      </c>
      <c r="I3655" s="662" t="s">
        <v>5195</v>
      </c>
      <c r="J3655" s="662" t="s">
        <v>721</v>
      </c>
      <c r="K3655" s="662" t="s">
        <v>5196</v>
      </c>
      <c r="L3655" s="663">
        <v>135.25</v>
      </c>
      <c r="M3655" s="663">
        <v>135.25</v>
      </c>
      <c r="N3655" s="662">
        <v>1</v>
      </c>
      <c r="O3655" s="745">
        <v>1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32</v>
      </c>
      <c r="B3656" s="662" t="s">
        <v>592</v>
      </c>
      <c r="C3656" s="662" t="s">
        <v>5111</v>
      </c>
      <c r="D3656" s="743" t="s">
        <v>7938</v>
      </c>
      <c r="E3656" s="744" t="s">
        <v>5132</v>
      </c>
      <c r="F3656" s="662" t="s">
        <v>5106</v>
      </c>
      <c r="G3656" s="662" t="s">
        <v>5155</v>
      </c>
      <c r="H3656" s="662" t="s">
        <v>593</v>
      </c>
      <c r="I3656" s="662" t="s">
        <v>740</v>
      </c>
      <c r="J3656" s="662" t="s">
        <v>5197</v>
      </c>
      <c r="K3656" s="662" t="s">
        <v>1361</v>
      </c>
      <c r="L3656" s="663">
        <v>42.85</v>
      </c>
      <c r="M3656" s="663">
        <v>728.45000000000016</v>
      </c>
      <c r="N3656" s="662">
        <v>17</v>
      </c>
      <c r="O3656" s="745">
        <v>13.5</v>
      </c>
      <c r="P3656" s="663">
        <v>428.50000000000011</v>
      </c>
      <c r="Q3656" s="678">
        <v>0.58823529411764708</v>
      </c>
      <c r="R3656" s="662">
        <v>10</v>
      </c>
      <c r="S3656" s="678">
        <v>0.58823529411764708</v>
      </c>
      <c r="T3656" s="745">
        <v>7</v>
      </c>
      <c r="U3656" s="701">
        <v>0.51851851851851849</v>
      </c>
    </row>
    <row r="3657" spans="1:21" ht="14.4" customHeight="1" x14ac:dyDescent="0.3">
      <c r="A3657" s="661">
        <v>32</v>
      </c>
      <c r="B3657" s="662" t="s">
        <v>592</v>
      </c>
      <c r="C3657" s="662" t="s">
        <v>5111</v>
      </c>
      <c r="D3657" s="743" t="s">
        <v>7938</v>
      </c>
      <c r="E3657" s="744" t="s">
        <v>5132</v>
      </c>
      <c r="F3657" s="662" t="s">
        <v>5106</v>
      </c>
      <c r="G3657" s="662" t="s">
        <v>5155</v>
      </c>
      <c r="H3657" s="662" t="s">
        <v>593</v>
      </c>
      <c r="I3657" s="662" t="s">
        <v>5519</v>
      </c>
      <c r="J3657" s="662" t="s">
        <v>5197</v>
      </c>
      <c r="K3657" s="662" t="s">
        <v>1361</v>
      </c>
      <c r="L3657" s="663">
        <v>42.85</v>
      </c>
      <c r="M3657" s="663">
        <v>42.85</v>
      </c>
      <c r="N3657" s="662">
        <v>1</v>
      </c>
      <c r="O3657" s="745">
        <v>1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32</v>
      </c>
      <c r="B3658" s="662" t="s">
        <v>592</v>
      </c>
      <c r="C3658" s="662" t="s">
        <v>5111</v>
      </c>
      <c r="D3658" s="743" t="s">
        <v>7938</v>
      </c>
      <c r="E3658" s="744" t="s">
        <v>5132</v>
      </c>
      <c r="F3658" s="662" t="s">
        <v>5106</v>
      </c>
      <c r="G3658" s="662" t="s">
        <v>5198</v>
      </c>
      <c r="H3658" s="662" t="s">
        <v>2438</v>
      </c>
      <c r="I3658" s="662" t="s">
        <v>5199</v>
      </c>
      <c r="J3658" s="662" t="s">
        <v>2455</v>
      </c>
      <c r="K3658" s="662" t="s">
        <v>5200</v>
      </c>
      <c r="L3658" s="663">
        <v>144.01</v>
      </c>
      <c r="M3658" s="663">
        <v>144.01</v>
      </c>
      <c r="N3658" s="662">
        <v>1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32</v>
      </c>
      <c r="B3659" s="662" t="s">
        <v>592</v>
      </c>
      <c r="C3659" s="662" t="s">
        <v>5111</v>
      </c>
      <c r="D3659" s="743" t="s">
        <v>7938</v>
      </c>
      <c r="E3659" s="744" t="s">
        <v>5132</v>
      </c>
      <c r="F3659" s="662" t="s">
        <v>5106</v>
      </c>
      <c r="G3659" s="662" t="s">
        <v>5201</v>
      </c>
      <c r="H3659" s="662" t="s">
        <v>593</v>
      </c>
      <c r="I3659" s="662" t="s">
        <v>7261</v>
      </c>
      <c r="J3659" s="662" t="s">
        <v>7262</v>
      </c>
      <c r="K3659" s="662" t="s">
        <v>1183</v>
      </c>
      <c r="L3659" s="663">
        <v>122.87</v>
      </c>
      <c r="M3659" s="663">
        <v>122.87</v>
      </c>
      <c r="N3659" s="662">
        <v>1</v>
      </c>
      <c r="O3659" s="745">
        <v>0.5</v>
      </c>
      <c r="P3659" s="663">
        <v>122.87</v>
      </c>
      <c r="Q3659" s="678">
        <v>1</v>
      </c>
      <c r="R3659" s="662">
        <v>1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32</v>
      </c>
      <c r="B3660" s="662" t="s">
        <v>592</v>
      </c>
      <c r="C3660" s="662" t="s">
        <v>5111</v>
      </c>
      <c r="D3660" s="743" t="s">
        <v>7938</v>
      </c>
      <c r="E3660" s="744" t="s">
        <v>5132</v>
      </c>
      <c r="F3660" s="662" t="s">
        <v>5106</v>
      </c>
      <c r="G3660" s="662" t="s">
        <v>5157</v>
      </c>
      <c r="H3660" s="662" t="s">
        <v>593</v>
      </c>
      <c r="I3660" s="662" t="s">
        <v>5493</v>
      </c>
      <c r="J3660" s="662" t="s">
        <v>2406</v>
      </c>
      <c r="K3660" s="662" t="s">
        <v>5494</v>
      </c>
      <c r="L3660" s="663">
        <v>150.04</v>
      </c>
      <c r="M3660" s="663">
        <v>150.04</v>
      </c>
      <c r="N3660" s="662">
        <v>1</v>
      </c>
      <c r="O3660" s="745">
        <v>0.5</v>
      </c>
      <c r="P3660" s="663">
        <v>150.04</v>
      </c>
      <c r="Q3660" s="678">
        <v>1</v>
      </c>
      <c r="R3660" s="662">
        <v>1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32</v>
      </c>
      <c r="B3661" s="662" t="s">
        <v>592</v>
      </c>
      <c r="C3661" s="662" t="s">
        <v>5111</v>
      </c>
      <c r="D3661" s="743" t="s">
        <v>7938</v>
      </c>
      <c r="E3661" s="744" t="s">
        <v>5132</v>
      </c>
      <c r="F3661" s="662" t="s">
        <v>5106</v>
      </c>
      <c r="G3661" s="662" t="s">
        <v>5157</v>
      </c>
      <c r="H3661" s="662" t="s">
        <v>593</v>
      </c>
      <c r="I3661" s="662" t="s">
        <v>5493</v>
      </c>
      <c r="J3661" s="662" t="s">
        <v>2406</v>
      </c>
      <c r="K3661" s="662" t="s">
        <v>5494</v>
      </c>
      <c r="L3661" s="663">
        <v>154.36000000000001</v>
      </c>
      <c r="M3661" s="663">
        <v>617.44000000000005</v>
      </c>
      <c r="N3661" s="662">
        <v>4</v>
      </c>
      <c r="O3661" s="745">
        <v>2.5</v>
      </c>
      <c r="P3661" s="663">
        <v>308.72000000000003</v>
      </c>
      <c r="Q3661" s="678">
        <v>0.5</v>
      </c>
      <c r="R3661" s="662">
        <v>2</v>
      </c>
      <c r="S3661" s="678">
        <v>0.5</v>
      </c>
      <c r="T3661" s="745">
        <v>1.5</v>
      </c>
      <c r="U3661" s="701">
        <v>0.6</v>
      </c>
    </row>
    <row r="3662" spans="1:21" ht="14.4" customHeight="1" x14ac:dyDescent="0.3">
      <c r="A3662" s="661">
        <v>32</v>
      </c>
      <c r="B3662" s="662" t="s">
        <v>592</v>
      </c>
      <c r="C3662" s="662" t="s">
        <v>5111</v>
      </c>
      <c r="D3662" s="743" t="s">
        <v>7938</v>
      </c>
      <c r="E3662" s="744" t="s">
        <v>5132</v>
      </c>
      <c r="F3662" s="662" t="s">
        <v>5106</v>
      </c>
      <c r="G3662" s="662" t="s">
        <v>5157</v>
      </c>
      <c r="H3662" s="662" t="s">
        <v>2438</v>
      </c>
      <c r="I3662" s="662" t="s">
        <v>3061</v>
      </c>
      <c r="J3662" s="662" t="s">
        <v>2796</v>
      </c>
      <c r="K3662" s="662" t="s">
        <v>4879</v>
      </c>
      <c r="L3662" s="663">
        <v>154.36000000000001</v>
      </c>
      <c r="M3662" s="663">
        <v>2315.4</v>
      </c>
      <c r="N3662" s="662">
        <v>15</v>
      </c>
      <c r="O3662" s="745">
        <v>4.5</v>
      </c>
      <c r="P3662" s="663">
        <v>926.16000000000008</v>
      </c>
      <c r="Q3662" s="678">
        <v>0.4</v>
      </c>
      <c r="R3662" s="662">
        <v>6</v>
      </c>
      <c r="S3662" s="678">
        <v>0.4</v>
      </c>
      <c r="T3662" s="745">
        <v>1.5</v>
      </c>
      <c r="U3662" s="701">
        <v>0.33333333333333331</v>
      </c>
    </row>
    <row r="3663" spans="1:21" ht="14.4" customHeight="1" x14ac:dyDescent="0.3">
      <c r="A3663" s="661">
        <v>32</v>
      </c>
      <c r="B3663" s="662" t="s">
        <v>592</v>
      </c>
      <c r="C3663" s="662" t="s">
        <v>5111</v>
      </c>
      <c r="D3663" s="743" t="s">
        <v>7938</v>
      </c>
      <c r="E3663" s="744" t="s">
        <v>5132</v>
      </c>
      <c r="F3663" s="662" t="s">
        <v>5106</v>
      </c>
      <c r="G3663" s="662" t="s">
        <v>5157</v>
      </c>
      <c r="H3663" s="662" t="s">
        <v>593</v>
      </c>
      <c r="I3663" s="662" t="s">
        <v>6501</v>
      </c>
      <c r="J3663" s="662" t="s">
        <v>2406</v>
      </c>
      <c r="K3663" s="662" t="s">
        <v>4879</v>
      </c>
      <c r="L3663" s="663">
        <v>0</v>
      </c>
      <c r="M3663" s="663">
        <v>0</v>
      </c>
      <c r="N3663" s="662">
        <v>3</v>
      </c>
      <c r="O3663" s="745">
        <v>1</v>
      </c>
      <c r="P3663" s="663"/>
      <c r="Q3663" s="678"/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32</v>
      </c>
      <c r="B3664" s="662" t="s">
        <v>592</v>
      </c>
      <c r="C3664" s="662" t="s">
        <v>5111</v>
      </c>
      <c r="D3664" s="743" t="s">
        <v>7938</v>
      </c>
      <c r="E3664" s="744" t="s">
        <v>5132</v>
      </c>
      <c r="F3664" s="662" t="s">
        <v>5106</v>
      </c>
      <c r="G3664" s="662" t="s">
        <v>5777</v>
      </c>
      <c r="H3664" s="662" t="s">
        <v>593</v>
      </c>
      <c r="I3664" s="662" t="s">
        <v>5778</v>
      </c>
      <c r="J3664" s="662" t="s">
        <v>5779</v>
      </c>
      <c r="K3664" s="662" t="s">
        <v>5780</v>
      </c>
      <c r="L3664" s="663">
        <v>10277.59</v>
      </c>
      <c r="M3664" s="663">
        <v>30832.77</v>
      </c>
      <c r="N3664" s="662">
        <v>3</v>
      </c>
      <c r="O3664" s="745">
        <v>1</v>
      </c>
      <c r="P3664" s="663">
        <v>30832.77</v>
      </c>
      <c r="Q3664" s="678">
        <v>1</v>
      </c>
      <c r="R3664" s="662">
        <v>3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32</v>
      </c>
      <c r="B3665" s="662" t="s">
        <v>592</v>
      </c>
      <c r="C3665" s="662" t="s">
        <v>5111</v>
      </c>
      <c r="D3665" s="743" t="s">
        <v>7938</v>
      </c>
      <c r="E3665" s="744" t="s">
        <v>5132</v>
      </c>
      <c r="F3665" s="662" t="s">
        <v>5106</v>
      </c>
      <c r="G3665" s="662" t="s">
        <v>5777</v>
      </c>
      <c r="H3665" s="662" t="s">
        <v>593</v>
      </c>
      <c r="I3665" s="662" t="s">
        <v>5781</v>
      </c>
      <c r="J3665" s="662" t="s">
        <v>5779</v>
      </c>
      <c r="K3665" s="662" t="s">
        <v>5780</v>
      </c>
      <c r="L3665" s="663">
        <v>10277.59</v>
      </c>
      <c r="M3665" s="663">
        <v>30832.77</v>
      </c>
      <c r="N3665" s="662">
        <v>3</v>
      </c>
      <c r="O3665" s="745">
        <v>1</v>
      </c>
      <c r="P3665" s="663">
        <v>30832.77</v>
      </c>
      <c r="Q3665" s="678">
        <v>1</v>
      </c>
      <c r="R3665" s="662">
        <v>3</v>
      </c>
      <c r="S3665" s="678">
        <v>1</v>
      </c>
      <c r="T3665" s="745">
        <v>1</v>
      </c>
      <c r="U3665" s="701">
        <v>1</v>
      </c>
    </row>
    <row r="3666" spans="1:21" ht="14.4" customHeight="1" x14ac:dyDescent="0.3">
      <c r="A3666" s="661">
        <v>32</v>
      </c>
      <c r="B3666" s="662" t="s">
        <v>592</v>
      </c>
      <c r="C3666" s="662" t="s">
        <v>5111</v>
      </c>
      <c r="D3666" s="743" t="s">
        <v>7938</v>
      </c>
      <c r="E3666" s="744" t="s">
        <v>5132</v>
      </c>
      <c r="F3666" s="662" t="s">
        <v>5106</v>
      </c>
      <c r="G3666" s="662" t="s">
        <v>6745</v>
      </c>
      <c r="H3666" s="662" t="s">
        <v>593</v>
      </c>
      <c r="I3666" s="662" t="s">
        <v>1985</v>
      </c>
      <c r="J3666" s="662" t="s">
        <v>1986</v>
      </c>
      <c r="K3666" s="662" t="s">
        <v>1987</v>
      </c>
      <c r="L3666" s="663">
        <v>1540.82</v>
      </c>
      <c r="M3666" s="663">
        <v>1540.82</v>
      </c>
      <c r="N3666" s="662">
        <v>1</v>
      </c>
      <c r="O3666" s="745">
        <v>0.5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32</v>
      </c>
      <c r="B3667" s="662" t="s">
        <v>592</v>
      </c>
      <c r="C3667" s="662" t="s">
        <v>5111</v>
      </c>
      <c r="D3667" s="743" t="s">
        <v>7938</v>
      </c>
      <c r="E3667" s="744" t="s">
        <v>5132</v>
      </c>
      <c r="F3667" s="662" t="s">
        <v>5106</v>
      </c>
      <c r="G3667" s="662" t="s">
        <v>6057</v>
      </c>
      <c r="H3667" s="662" t="s">
        <v>2438</v>
      </c>
      <c r="I3667" s="662" t="s">
        <v>3092</v>
      </c>
      <c r="J3667" s="662" t="s">
        <v>3093</v>
      </c>
      <c r="K3667" s="662" t="s">
        <v>3094</v>
      </c>
      <c r="L3667" s="663">
        <v>119.7</v>
      </c>
      <c r="M3667" s="663">
        <v>598.5</v>
      </c>
      <c r="N3667" s="662">
        <v>5</v>
      </c>
      <c r="O3667" s="745">
        <v>2.5</v>
      </c>
      <c r="P3667" s="663">
        <v>239.4</v>
      </c>
      <c r="Q3667" s="678">
        <v>0.4</v>
      </c>
      <c r="R3667" s="662">
        <v>2</v>
      </c>
      <c r="S3667" s="678">
        <v>0.4</v>
      </c>
      <c r="T3667" s="745">
        <v>1.5</v>
      </c>
      <c r="U3667" s="701">
        <v>0.6</v>
      </c>
    </row>
    <row r="3668" spans="1:21" ht="14.4" customHeight="1" x14ac:dyDescent="0.3">
      <c r="A3668" s="661">
        <v>32</v>
      </c>
      <c r="B3668" s="662" t="s">
        <v>592</v>
      </c>
      <c r="C3668" s="662" t="s">
        <v>5111</v>
      </c>
      <c r="D3668" s="743" t="s">
        <v>7938</v>
      </c>
      <c r="E3668" s="744" t="s">
        <v>5132</v>
      </c>
      <c r="F3668" s="662" t="s">
        <v>5106</v>
      </c>
      <c r="G3668" s="662" t="s">
        <v>6057</v>
      </c>
      <c r="H3668" s="662" t="s">
        <v>2438</v>
      </c>
      <c r="I3668" s="662" t="s">
        <v>3092</v>
      </c>
      <c r="J3668" s="662" t="s">
        <v>3093</v>
      </c>
      <c r="K3668" s="662" t="s">
        <v>3094</v>
      </c>
      <c r="L3668" s="663">
        <v>70.540000000000006</v>
      </c>
      <c r="M3668" s="663">
        <v>564.32000000000005</v>
      </c>
      <c r="N3668" s="662">
        <v>8</v>
      </c>
      <c r="O3668" s="745">
        <v>4</v>
      </c>
      <c r="P3668" s="663">
        <v>493.78000000000009</v>
      </c>
      <c r="Q3668" s="678">
        <v>0.87500000000000011</v>
      </c>
      <c r="R3668" s="662">
        <v>7</v>
      </c>
      <c r="S3668" s="678">
        <v>0.875</v>
      </c>
      <c r="T3668" s="745">
        <v>3.5</v>
      </c>
      <c r="U3668" s="701">
        <v>0.875</v>
      </c>
    </row>
    <row r="3669" spans="1:21" ht="14.4" customHeight="1" x14ac:dyDescent="0.3">
      <c r="A3669" s="661">
        <v>32</v>
      </c>
      <c r="B3669" s="662" t="s">
        <v>592</v>
      </c>
      <c r="C3669" s="662" t="s">
        <v>5111</v>
      </c>
      <c r="D3669" s="743" t="s">
        <v>7938</v>
      </c>
      <c r="E3669" s="744" t="s">
        <v>5132</v>
      </c>
      <c r="F3669" s="662" t="s">
        <v>5106</v>
      </c>
      <c r="G3669" s="662" t="s">
        <v>5523</v>
      </c>
      <c r="H3669" s="662" t="s">
        <v>2438</v>
      </c>
      <c r="I3669" s="662" t="s">
        <v>2522</v>
      </c>
      <c r="J3669" s="662" t="s">
        <v>2519</v>
      </c>
      <c r="K3669" s="662" t="s">
        <v>2523</v>
      </c>
      <c r="L3669" s="663">
        <v>229.38</v>
      </c>
      <c r="M3669" s="663">
        <v>229.38</v>
      </c>
      <c r="N3669" s="662">
        <v>1</v>
      </c>
      <c r="O3669" s="745">
        <v>0.5</v>
      </c>
      <c r="P3669" s="663">
        <v>229.38</v>
      </c>
      <c r="Q3669" s="678">
        <v>1</v>
      </c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32</v>
      </c>
      <c r="B3670" s="662" t="s">
        <v>592</v>
      </c>
      <c r="C3670" s="662" t="s">
        <v>5111</v>
      </c>
      <c r="D3670" s="743" t="s">
        <v>7938</v>
      </c>
      <c r="E3670" s="744" t="s">
        <v>5132</v>
      </c>
      <c r="F3670" s="662" t="s">
        <v>5106</v>
      </c>
      <c r="G3670" s="662" t="s">
        <v>5630</v>
      </c>
      <c r="H3670" s="662" t="s">
        <v>2438</v>
      </c>
      <c r="I3670" s="662" t="s">
        <v>2511</v>
      </c>
      <c r="J3670" s="662" t="s">
        <v>2512</v>
      </c>
      <c r="K3670" s="662" t="s">
        <v>1270</v>
      </c>
      <c r="L3670" s="663">
        <v>35.11</v>
      </c>
      <c r="M3670" s="663">
        <v>105.33</v>
      </c>
      <c r="N3670" s="662">
        <v>3</v>
      </c>
      <c r="O3670" s="745">
        <v>2.5</v>
      </c>
      <c r="P3670" s="663">
        <v>35.11</v>
      </c>
      <c r="Q3670" s="678">
        <v>0.33333333333333331</v>
      </c>
      <c r="R3670" s="662">
        <v>1</v>
      </c>
      <c r="S3670" s="678">
        <v>0.33333333333333331</v>
      </c>
      <c r="T3670" s="745">
        <v>1</v>
      </c>
      <c r="U3670" s="701">
        <v>0.4</v>
      </c>
    </row>
    <row r="3671" spans="1:21" ht="14.4" customHeight="1" x14ac:dyDescent="0.3">
      <c r="A3671" s="661">
        <v>32</v>
      </c>
      <c r="B3671" s="662" t="s">
        <v>592</v>
      </c>
      <c r="C3671" s="662" t="s">
        <v>5111</v>
      </c>
      <c r="D3671" s="743" t="s">
        <v>7938</v>
      </c>
      <c r="E3671" s="744" t="s">
        <v>5132</v>
      </c>
      <c r="F3671" s="662" t="s">
        <v>5106</v>
      </c>
      <c r="G3671" s="662" t="s">
        <v>5204</v>
      </c>
      <c r="H3671" s="662" t="s">
        <v>593</v>
      </c>
      <c r="I3671" s="662" t="s">
        <v>1009</v>
      </c>
      <c r="J3671" s="662" t="s">
        <v>5205</v>
      </c>
      <c r="K3671" s="662" t="s">
        <v>5206</v>
      </c>
      <c r="L3671" s="663">
        <v>0</v>
      </c>
      <c r="M3671" s="663">
        <v>0</v>
      </c>
      <c r="N3671" s="662">
        <v>2</v>
      </c>
      <c r="O3671" s="745">
        <v>1.5</v>
      </c>
      <c r="P3671" s="663">
        <v>0</v>
      </c>
      <c r="Q3671" s="678"/>
      <c r="R3671" s="662">
        <v>2</v>
      </c>
      <c r="S3671" s="678">
        <v>1</v>
      </c>
      <c r="T3671" s="745">
        <v>1.5</v>
      </c>
      <c r="U3671" s="701">
        <v>1</v>
      </c>
    </row>
    <row r="3672" spans="1:21" ht="14.4" customHeight="1" x14ac:dyDescent="0.3">
      <c r="A3672" s="661">
        <v>32</v>
      </c>
      <c r="B3672" s="662" t="s">
        <v>592</v>
      </c>
      <c r="C3672" s="662" t="s">
        <v>5111</v>
      </c>
      <c r="D3672" s="743" t="s">
        <v>7938</v>
      </c>
      <c r="E3672" s="744" t="s">
        <v>5132</v>
      </c>
      <c r="F3672" s="662" t="s">
        <v>5106</v>
      </c>
      <c r="G3672" s="662" t="s">
        <v>6446</v>
      </c>
      <c r="H3672" s="662" t="s">
        <v>593</v>
      </c>
      <c r="I3672" s="662" t="s">
        <v>1782</v>
      </c>
      <c r="J3672" s="662" t="s">
        <v>1783</v>
      </c>
      <c r="K3672" s="662" t="s">
        <v>7263</v>
      </c>
      <c r="L3672" s="663">
        <v>300.12</v>
      </c>
      <c r="M3672" s="663">
        <v>300.12</v>
      </c>
      <c r="N3672" s="662">
        <v>1</v>
      </c>
      <c r="O3672" s="745">
        <v>0.5</v>
      </c>
      <c r="P3672" s="663">
        <v>300.12</v>
      </c>
      <c r="Q3672" s="678">
        <v>1</v>
      </c>
      <c r="R3672" s="662">
        <v>1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32</v>
      </c>
      <c r="B3673" s="662" t="s">
        <v>592</v>
      </c>
      <c r="C3673" s="662" t="s">
        <v>5111</v>
      </c>
      <c r="D3673" s="743" t="s">
        <v>7938</v>
      </c>
      <c r="E3673" s="744" t="s">
        <v>5132</v>
      </c>
      <c r="F3673" s="662" t="s">
        <v>5106</v>
      </c>
      <c r="G3673" s="662" t="s">
        <v>7264</v>
      </c>
      <c r="H3673" s="662" t="s">
        <v>593</v>
      </c>
      <c r="I3673" s="662" t="s">
        <v>7265</v>
      </c>
      <c r="J3673" s="662" t="s">
        <v>7266</v>
      </c>
      <c r="K3673" s="662" t="s">
        <v>2788</v>
      </c>
      <c r="L3673" s="663">
        <v>170.52</v>
      </c>
      <c r="M3673" s="663">
        <v>170.52</v>
      </c>
      <c r="N3673" s="662">
        <v>1</v>
      </c>
      <c r="O3673" s="745">
        <v>1</v>
      </c>
      <c r="P3673" s="663">
        <v>170.52</v>
      </c>
      <c r="Q3673" s="678">
        <v>1</v>
      </c>
      <c r="R3673" s="662">
        <v>1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32</v>
      </c>
      <c r="B3674" s="662" t="s">
        <v>592</v>
      </c>
      <c r="C3674" s="662" t="s">
        <v>5111</v>
      </c>
      <c r="D3674" s="743" t="s">
        <v>7938</v>
      </c>
      <c r="E3674" s="744" t="s">
        <v>5132</v>
      </c>
      <c r="F3674" s="662" t="s">
        <v>5106</v>
      </c>
      <c r="G3674" s="662" t="s">
        <v>5207</v>
      </c>
      <c r="H3674" s="662" t="s">
        <v>593</v>
      </c>
      <c r="I3674" s="662" t="s">
        <v>5525</v>
      </c>
      <c r="J3674" s="662" t="s">
        <v>2935</v>
      </c>
      <c r="K3674" s="662" t="s">
        <v>2788</v>
      </c>
      <c r="L3674" s="663">
        <v>170.52</v>
      </c>
      <c r="M3674" s="663">
        <v>170.52</v>
      </c>
      <c r="N3674" s="662">
        <v>1</v>
      </c>
      <c r="O3674" s="745">
        <v>0.5</v>
      </c>
      <c r="P3674" s="663"/>
      <c r="Q3674" s="678">
        <v>0</v>
      </c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32</v>
      </c>
      <c r="B3675" s="662" t="s">
        <v>592</v>
      </c>
      <c r="C3675" s="662" t="s">
        <v>5111</v>
      </c>
      <c r="D3675" s="743" t="s">
        <v>7938</v>
      </c>
      <c r="E3675" s="744" t="s">
        <v>5132</v>
      </c>
      <c r="F3675" s="662" t="s">
        <v>5106</v>
      </c>
      <c r="G3675" s="662" t="s">
        <v>5207</v>
      </c>
      <c r="H3675" s="662" t="s">
        <v>593</v>
      </c>
      <c r="I3675" s="662" t="s">
        <v>2934</v>
      </c>
      <c r="J3675" s="662" t="s">
        <v>2935</v>
      </c>
      <c r="K3675" s="662" t="s">
        <v>2788</v>
      </c>
      <c r="L3675" s="663">
        <v>170.52</v>
      </c>
      <c r="M3675" s="663">
        <v>511.56000000000006</v>
      </c>
      <c r="N3675" s="662">
        <v>3</v>
      </c>
      <c r="O3675" s="745">
        <v>2.5</v>
      </c>
      <c r="P3675" s="663">
        <v>341.04</v>
      </c>
      <c r="Q3675" s="678">
        <v>0.66666666666666663</v>
      </c>
      <c r="R3675" s="662">
        <v>2</v>
      </c>
      <c r="S3675" s="678">
        <v>0.66666666666666663</v>
      </c>
      <c r="T3675" s="745">
        <v>1.5</v>
      </c>
      <c r="U3675" s="701">
        <v>0.6</v>
      </c>
    </row>
    <row r="3676" spans="1:21" ht="14.4" customHeight="1" x14ac:dyDescent="0.3">
      <c r="A3676" s="661">
        <v>32</v>
      </c>
      <c r="B3676" s="662" t="s">
        <v>592</v>
      </c>
      <c r="C3676" s="662" t="s">
        <v>5111</v>
      </c>
      <c r="D3676" s="743" t="s">
        <v>7938</v>
      </c>
      <c r="E3676" s="744" t="s">
        <v>5132</v>
      </c>
      <c r="F3676" s="662" t="s">
        <v>5106</v>
      </c>
      <c r="G3676" s="662" t="s">
        <v>5207</v>
      </c>
      <c r="H3676" s="662" t="s">
        <v>593</v>
      </c>
      <c r="I3676" s="662" t="s">
        <v>5526</v>
      </c>
      <c r="J3676" s="662" t="s">
        <v>2935</v>
      </c>
      <c r="K3676" s="662" t="s">
        <v>2911</v>
      </c>
      <c r="L3676" s="663">
        <v>0</v>
      </c>
      <c r="M3676" s="663">
        <v>0</v>
      </c>
      <c r="N3676" s="662">
        <v>1</v>
      </c>
      <c r="O3676" s="745">
        <v>1</v>
      </c>
      <c r="P3676" s="663">
        <v>0</v>
      </c>
      <c r="Q3676" s="678"/>
      <c r="R3676" s="662">
        <v>1</v>
      </c>
      <c r="S3676" s="678">
        <v>1</v>
      </c>
      <c r="T3676" s="745">
        <v>1</v>
      </c>
      <c r="U3676" s="701">
        <v>1</v>
      </c>
    </row>
    <row r="3677" spans="1:21" ht="14.4" customHeight="1" x14ac:dyDescent="0.3">
      <c r="A3677" s="661">
        <v>32</v>
      </c>
      <c r="B3677" s="662" t="s">
        <v>592</v>
      </c>
      <c r="C3677" s="662" t="s">
        <v>5111</v>
      </c>
      <c r="D3677" s="743" t="s">
        <v>7938</v>
      </c>
      <c r="E3677" s="744" t="s">
        <v>5132</v>
      </c>
      <c r="F3677" s="662" t="s">
        <v>5106</v>
      </c>
      <c r="G3677" s="662" t="s">
        <v>5208</v>
      </c>
      <c r="H3677" s="662" t="s">
        <v>2438</v>
      </c>
      <c r="I3677" s="662" t="s">
        <v>2443</v>
      </c>
      <c r="J3677" s="662" t="s">
        <v>2444</v>
      </c>
      <c r="K3677" s="662" t="s">
        <v>4992</v>
      </c>
      <c r="L3677" s="663">
        <v>227.32</v>
      </c>
      <c r="M3677" s="663">
        <v>227.32</v>
      </c>
      <c r="N3677" s="662">
        <v>1</v>
      </c>
      <c r="O3677" s="745">
        <v>0.5</v>
      </c>
      <c r="P3677" s="663">
        <v>227.32</v>
      </c>
      <c r="Q3677" s="678">
        <v>1</v>
      </c>
      <c r="R3677" s="662">
        <v>1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32</v>
      </c>
      <c r="B3678" s="662" t="s">
        <v>592</v>
      </c>
      <c r="C3678" s="662" t="s">
        <v>5111</v>
      </c>
      <c r="D3678" s="743" t="s">
        <v>7938</v>
      </c>
      <c r="E3678" s="744" t="s">
        <v>5132</v>
      </c>
      <c r="F3678" s="662" t="s">
        <v>5106</v>
      </c>
      <c r="G3678" s="662" t="s">
        <v>5208</v>
      </c>
      <c r="H3678" s="662" t="s">
        <v>2438</v>
      </c>
      <c r="I3678" s="662" t="s">
        <v>2560</v>
      </c>
      <c r="J3678" s="662" t="s">
        <v>2444</v>
      </c>
      <c r="K3678" s="662" t="s">
        <v>968</v>
      </c>
      <c r="L3678" s="663">
        <v>113.66</v>
      </c>
      <c r="M3678" s="663">
        <v>113.66</v>
      </c>
      <c r="N3678" s="662">
        <v>1</v>
      </c>
      <c r="O3678" s="745">
        <v>0.5</v>
      </c>
      <c r="P3678" s="663">
        <v>113.66</v>
      </c>
      <c r="Q3678" s="678">
        <v>1</v>
      </c>
      <c r="R3678" s="662">
        <v>1</v>
      </c>
      <c r="S3678" s="678">
        <v>1</v>
      </c>
      <c r="T3678" s="745">
        <v>0.5</v>
      </c>
      <c r="U3678" s="701">
        <v>1</v>
      </c>
    </row>
    <row r="3679" spans="1:21" ht="14.4" customHeight="1" x14ac:dyDescent="0.3">
      <c r="A3679" s="661">
        <v>32</v>
      </c>
      <c r="B3679" s="662" t="s">
        <v>592</v>
      </c>
      <c r="C3679" s="662" t="s">
        <v>5111</v>
      </c>
      <c r="D3679" s="743" t="s">
        <v>7938</v>
      </c>
      <c r="E3679" s="744" t="s">
        <v>5132</v>
      </c>
      <c r="F3679" s="662" t="s">
        <v>5106</v>
      </c>
      <c r="G3679" s="662" t="s">
        <v>5209</v>
      </c>
      <c r="H3679" s="662" t="s">
        <v>593</v>
      </c>
      <c r="I3679" s="662" t="s">
        <v>1312</v>
      </c>
      <c r="J3679" s="662" t="s">
        <v>819</v>
      </c>
      <c r="K3679" s="662" t="s">
        <v>7267</v>
      </c>
      <c r="L3679" s="663">
        <v>0</v>
      </c>
      <c r="M3679" s="663">
        <v>0</v>
      </c>
      <c r="N3679" s="662">
        <v>1</v>
      </c>
      <c r="O3679" s="745">
        <v>0.5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32</v>
      </c>
      <c r="B3680" s="662" t="s">
        <v>592</v>
      </c>
      <c r="C3680" s="662" t="s">
        <v>5111</v>
      </c>
      <c r="D3680" s="743" t="s">
        <v>7938</v>
      </c>
      <c r="E3680" s="744" t="s">
        <v>5132</v>
      </c>
      <c r="F3680" s="662" t="s">
        <v>5106</v>
      </c>
      <c r="G3680" s="662" t="s">
        <v>5212</v>
      </c>
      <c r="H3680" s="662" t="s">
        <v>593</v>
      </c>
      <c r="I3680" s="662" t="s">
        <v>2938</v>
      </c>
      <c r="J3680" s="662" t="s">
        <v>2939</v>
      </c>
      <c r="K3680" s="662" t="s">
        <v>2788</v>
      </c>
      <c r="L3680" s="663">
        <v>66.819999999999993</v>
      </c>
      <c r="M3680" s="663">
        <v>133.63999999999999</v>
      </c>
      <c r="N3680" s="662">
        <v>2</v>
      </c>
      <c r="O3680" s="745">
        <v>1.5</v>
      </c>
      <c r="P3680" s="663">
        <v>66.819999999999993</v>
      </c>
      <c r="Q3680" s="678">
        <v>0.5</v>
      </c>
      <c r="R3680" s="662">
        <v>1</v>
      </c>
      <c r="S3680" s="678">
        <v>0.5</v>
      </c>
      <c r="T3680" s="745">
        <v>1</v>
      </c>
      <c r="U3680" s="701">
        <v>0.66666666666666663</v>
      </c>
    </row>
    <row r="3681" spans="1:21" ht="14.4" customHeight="1" x14ac:dyDescent="0.3">
      <c r="A3681" s="661">
        <v>32</v>
      </c>
      <c r="B3681" s="662" t="s">
        <v>592</v>
      </c>
      <c r="C3681" s="662" t="s">
        <v>5111</v>
      </c>
      <c r="D3681" s="743" t="s">
        <v>7938</v>
      </c>
      <c r="E3681" s="744" t="s">
        <v>5132</v>
      </c>
      <c r="F3681" s="662" t="s">
        <v>5106</v>
      </c>
      <c r="G3681" s="662" t="s">
        <v>5212</v>
      </c>
      <c r="H3681" s="662" t="s">
        <v>593</v>
      </c>
      <c r="I3681" s="662" t="s">
        <v>2938</v>
      </c>
      <c r="J3681" s="662" t="s">
        <v>2939</v>
      </c>
      <c r="K3681" s="662" t="s">
        <v>2788</v>
      </c>
      <c r="L3681" s="663">
        <v>78.33</v>
      </c>
      <c r="M3681" s="663">
        <v>469.98</v>
      </c>
      <c r="N3681" s="662">
        <v>6</v>
      </c>
      <c r="O3681" s="745">
        <v>2.5</v>
      </c>
      <c r="P3681" s="663">
        <v>234.99</v>
      </c>
      <c r="Q3681" s="678">
        <v>0.5</v>
      </c>
      <c r="R3681" s="662">
        <v>3</v>
      </c>
      <c r="S3681" s="678">
        <v>0.5</v>
      </c>
      <c r="T3681" s="745">
        <v>1</v>
      </c>
      <c r="U3681" s="701">
        <v>0.4</v>
      </c>
    </row>
    <row r="3682" spans="1:21" ht="14.4" customHeight="1" x14ac:dyDescent="0.3">
      <c r="A3682" s="661">
        <v>32</v>
      </c>
      <c r="B3682" s="662" t="s">
        <v>592</v>
      </c>
      <c r="C3682" s="662" t="s">
        <v>5111</v>
      </c>
      <c r="D3682" s="743" t="s">
        <v>7938</v>
      </c>
      <c r="E3682" s="744" t="s">
        <v>5132</v>
      </c>
      <c r="F3682" s="662" t="s">
        <v>5106</v>
      </c>
      <c r="G3682" s="662" t="s">
        <v>5158</v>
      </c>
      <c r="H3682" s="662" t="s">
        <v>593</v>
      </c>
      <c r="I3682" s="662" t="s">
        <v>7268</v>
      </c>
      <c r="J3682" s="662" t="s">
        <v>2466</v>
      </c>
      <c r="K3682" s="662" t="s">
        <v>2794</v>
      </c>
      <c r="L3682" s="663">
        <v>0</v>
      </c>
      <c r="M3682" s="663">
        <v>0</v>
      </c>
      <c r="N3682" s="662">
        <v>1</v>
      </c>
      <c r="O3682" s="745">
        <v>0.5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32</v>
      </c>
      <c r="B3683" s="662" t="s">
        <v>592</v>
      </c>
      <c r="C3683" s="662" t="s">
        <v>5111</v>
      </c>
      <c r="D3683" s="743" t="s">
        <v>7938</v>
      </c>
      <c r="E3683" s="744" t="s">
        <v>5132</v>
      </c>
      <c r="F3683" s="662" t="s">
        <v>5106</v>
      </c>
      <c r="G3683" s="662" t="s">
        <v>5158</v>
      </c>
      <c r="H3683" s="662" t="s">
        <v>2438</v>
      </c>
      <c r="I3683" s="662" t="s">
        <v>7269</v>
      </c>
      <c r="J3683" s="662" t="s">
        <v>2466</v>
      </c>
      <c r="K3683" s="662" t="s">
        <v>2467</v>
      </c>
      <c r="L3683" s="663">
        <v>264</v>
      </c>
      <c r="M3683" s="663">
        <v>264</v>
      </c>
      <c r="N3683" s="662">
        <v>1</v>
      </c>
      <c r="O3683" s="745">
        <v>0.5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32</v>
      </c>
      <c r="B3684" s="662" t="s">
        <v>592</v>
      </c>
      <c r="C3684" s="662" t="s">
        <v>5111</v>
      </c>
      <c r="D3684" s="743" t="s">
        <v>7938</v>
      </c>
      <c r="E3684" s="744" t="s">
        <v>5132</v>
      </c>
      <c r="F3684" s="662" t="s">
        <v>5106</v>
      </c>
      <c r="G3684" s="662" t="s">
        <v>5158</v>
      </c>
      <c r="H3684" s="662" t="s">
        <v>593</v>
      </c>
      <c r="I3684" s="662" t="s">
        <v>7270</v>
      </c>
      <c r="J3684" s="662" t="s">
        <v>7271</v>
      </c>
      <c r="K3684" s="662" t="s">
        <v>2467</v>
      </c>
      <c r="L3684" s="663">
        <v>0</v>
      </c>
      <c r="M3684" s="663">
        <v>0</v>
      </c>
      <c r="N3684" s="662">
        <v>1</v>
      </c>
      <c r="O3684" s="745">
        <v>1</v>
      </c>
      <c r="P3684" s="663"/>
      <c r="Q3684" s="678"/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32</v>
      </c>
      <c r="B3685" s="662" t="s">
        <v>592</v>
      </c>
      <c r="C3685" s="662" t="s">
        <v>5111</v>
      </c>
      <c r="D3685" s="743" t="s">
        <v>7938</v>
      </c>
      <c r="E3685" s="744" t="s">
        <v>5132</v>
      </c>
      <c r="F3685" s="662" t="s">
        <v>5106</v>
      </c>
      <c r="G3685" s="662" t="s">
        <v>5591</v>
      </c>
      <c r="H3685" s="662" t="s">
        <v>593</v>
      </c>
      <c r="I3685" s="662" t="s">
        <v>3400</v>
      </c>
      <c r="J3685" s="662" t="s">
        <v>3401</v>
      </c>
      <c r="K3685" s="662" t="s">
        <v>3402</v>
      </c>
      <c r="L3685" s="663">
        <v>0</v>
      </c>
      <c r="M3685" s="663">
        <v>0</v>
      </c>
      <c r="N3685" s="662">
        <v>3</v>
      </c>
      <c r="O3685" s="745">
        <v>1</v>
      </c>
      <c r="P3685" s="663">
        <v>0</v>
      </c>
      <c r="Q3685" s="678"/>
      <c r="R3685" s="662">
        <v>3</v>
      </c>
      <c r="S3685" s="678">
        <v>1</v>
      </c>
      <c r="T3685" s="745">
        <v>1</v>
      </c>
      <c r="U3685" s="701">
        <v>1</v>
      </c>
    </row>
    <row r="3686" spans="1:21" ht="14.4" customHeight="1" x14ac:dyDescent="0.3">
      <c r="A3686" s="661">
        <v>32</v>
      </c>
      <c r="B3686" s="662" t="s">
        <v>592</v>
      </c>
      <c r="C3686" s="662" t="s">
        <v>5111</v>
      </c>
      <c r="D3686" s="743" t="s">
        <v>7938</v>
      </c>
      <c r="E3686" s="744" t="s">
        <v>5132</v>
      </c>
      <c r="F3686" s="662" t="s">
        <v>5106</v>
      </c>
      <c r="G3686" s="662" t="s">
        <v>5384</v>
      </c>
      <c r="H3686" s="662" t="s">
        <v>593</v>
      </c>
      <c r="I3686" s="662" t="s">
        <v>1707</v>
      </c>
      <c r="J3686" s="662" t="s">
        <v>6066</v>
      </c>
      <c r="K3686" s="662" t="s">
        <v>6067</v>
      </c>
      <c r="L3686" s="663">
        <v>484.46</v>
      </c>
      <c r="M3686" s="663">
        <v>968.92</v>
      </c>
      <c r="N3686" s="662">
        <v>2</v>
      </c>
      <c r="O3686" s="745">
        <v>0.5</v>
      </c>
      <c r="P3686" s="663">
        <v>968.92</v>
      </c>
      <c r="Q3686" s="678">
        <v>1</v>
      </c>
      <c r="R3686" s="662">
        <v>2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32</v>
      </c>
      <c r="B3687" s="662" t="s">
        <v>592</v>
      </c>
      <c r="C3687" s="662" t="s">
        <v>5111</v>
      </c>
      <c r="D3687" s="743" t="s">
        <v>7938</v>
      </c>
      <c r="E3687" s="744" t="s">
        <v>5132</v>
      </c>
      <c r="F3687" s="662" t="s">
        <v>5106</v>
      </c>
      <c r="G3687" s="662" t="s">
        <v>5384</v>
      </c>
      <c r="H3687" s="662" t="s">
        <v>593</v>
      </c>
      <c r="I3687" s="662" t="s">
        <v>2019</v>
      </c>
      <c r="J3687" s="662" t="s">
        <v>5385</v>
      </c>
      <c r="K3687" s="662" t="s">
        <v>5386</v>
      </c>
      <c r="L3687" s="663">
        <v>968.92</v>
      </c>
      <c r="M3687" s="663">
        <v>2906.7599999999998</v>
      </c>
      <c r="N3687" s="662">
        <v>3</v>
      </c>
      <c r="O3687" s="745">
        <v>1.5</v>
      </c>
      <c r="P3687" s="663">
        <v>2906.7599999999998</v>
      </c>
      <c r="Q3687" s="678">
        <v>1</v>
      </c>
      <c r="R3687" s="662">
        <v>3</v>
      </c>
      <c r="S3687" s="678">
        <v>1</v>
      </c>
      <c r="T3687" s="745">
        <v>1.5</v>
      </c>
      <c r="U3687" s="701">
        <v>1</v>
      </c>
    </row>
    <row r="3688" spans="1:21" ht="14.4" customHeight="1" x14ac:dyDescent="0.3">
      <c r="A3688" s="661">
        <v>32</v>
      </c>
      <c r="B3688" s="662" t="s">
        <v>592</v>
      </c>
      <c r="C3688" s="662" t="s">
        <v>5111</v>
      </c>
      <c r="D3688" s="743" t="s">
        <v>7938</v>
      </c>
      <c r="E3688" s="744" t="s">
        <v>5132</v>
      </c>
      <c r="F3688" s="662" t="s">
        <v>5106</v>
      </c>
      <c r="G3688" s="662" t="s">
        <v>5384</v>
      </c>
      <c r="H3688" s="662" t="s">
        <v>593</v>
      </c>
      <c r="I3688" s="662" t="s">
        <v>5527</v>
      </c>
      <c r="J3688" s="662" t="s">
        <v>5528</v>
      </c>
      <c r="K3688" s="662" t="s">
        <v>5529</v>
      </c>
      <c r="L3688" s="663">
        <v>1937.84</v>
      </c>
      <c r="M3688" s="663">
        <v>3875.68</v>
      </c>
      <c r="N3688" s="662">
        <v>2</v>
      </c>
      <c r="O3688" s="745">
        <v>1</v>
      </c>
      <c r="P3688" s="663">
        <v>3875.68</v>
      </c>
      <c r="Q3688" s="678">
        <v>1</v>
      </c>
      <c r="R3688" s="662">
        <v>2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32</v>
      </c>
      <c r="B3689" s="662" t="s">
        <v>592</v>
      </c>
      <c r="C3689" s="662" t="s">
        <v>5111</v>
      </c>
      <c r="D3689" s="743" t="s">
        <v>7938</v>
      </c>
      <c r="E3689" s="744" t="s">
        <v>5132</v>
      </c>
      <c r="F3689" s="662" t="s">
        <v>5106</v>
      </c>
      <c r="G3689" s="662" t="s">
        <v>5749</v>
      </c>
      <c r="H3689" s="662" t="s">
        <v>593</v>
      </c>
      <c r="I3689" s="662" t="s">
        <v>2388</v>
      </c>
      <c r="J3689" s="662" t="s">
        <v>2389</v>
      </c>
      <c r="K3689" s="662" t="s">
        <v>2390</v>
      </c>
      <c r="L3689" s="663">
        <v>6210.27</v>
      </c>
      <c r="M3689" s="663">
        <v>31051.350000000002</v>
      </c>
      <c r="N3689" s="662">
        <v>5</v>
      </c>
      <c r="O3689" s="745">
        <v>2</v>
      </c>
      <c r="P3689" s="663">
        <v>31051.350000000002</v>
      </c>
      <c r="Q3689" s="678">
        <v>1</v>
      </c>
      <c r="R3689" s="662">
        <v>5</v>
      </c>
      <c r="S3689" s="678">
        <v>1</v>
      </c>
      <c r="T3689" s="745">
        <v>2</v>
      </c>
      <c r="U3689" s="701">
        <v>1</v>
      </c>
    </row>
    <row r="3690" spans="1:21" ht="14.4" customHeight="1" x14ac:dyDescent="0.3">
      <c r="A3690" s="661">
        <v>32</v>
      </c>
      <c r="B3690" s="662" t="s">
        <v>592</v>
      </c>
      <c r="C3690" s="662" t="s">
        <v>5111</v>
      </c>
      <c r="D3690" s="743" t="s">
        <v>7938</v>
      </c>
      <c r="E3690" s="744" t="s">
        <v>5132</v>
      </c>
      <c r="F3690" s="662" t="s">
        <v>5106</v>
      </c>
      <c r="G3690" s="662" t="s">
        <v>5159</v>
      </c>
      <c r="H3690" s="662" t="s">
        <v>593</v>
      </c>
      <c r="I3690" s="662" t="s">
        <v>778</v>
      </c>
      <c r="J3690" s="662" t="s">
        <v>779</v>
      </c>
      <c r="K3690" s="662" t="s">
        <v>4806</v>
      </c>
      <c r="L3690" s="663">
        <v>110.28</v>
      </c>
      <c r="M3690" s="663">
        <v>110.28</v>
      </c>
      <c r="N3690" s="662">
        <v>1</v>
      </c>
      <c r="O3690" s="745">
        <v>0.5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32</v>
      </c>
      <c r="B3691" s="662" t="s">
        <v>592</v>
      </c>
      <c r="C3691" s="662" t="s">
        <v>5111</v>
      </c>
      <c r="D3691" s="743" t="s">
        <v>7938</v>
      </c>
      <c r="E3691" s="744" t="s">
        <v>5132</v>
      </c>
      <c r="F3691" s="662" t="s">
        <v>5106</v>
      </c>
      <c r="G3691" s="662" t="s">
        <v>5159</v>
      </c>
      <c r="H3691" s="662" t="s">
        <v>593</v>
      </c>
      <c r="I3691" s="662" t="s">
        <v>5812</v>
      </c>
      <c r="J3691" s="662" t="s">
        <v>779</v>
      </c>
      <c r="K3691" s="662" t="s">
        <v>4806</v>
      </c>
      <c r="L3691" s="663">
        <v>110.28</v>
      </c>
      <c r="M3691" s="663">
        <v>992.52</v>
      </c>
      <c r="N3691" s="662">
        <v>9</v>
      </c>
      <c r="O3691" s="745">
        <v>2.5</v>
      </c>
      <c r="P3691" s="663">
        <v>992.52</v>
      </c>
      <c r="Q3691" s="678">
        <v>1</v>
      </c>
      <c r="R3691" s="662">
        <v>9</v>
      </c>
      <c r="S3691" s="678">
        <v>1</v>
      </c>
      <c r="T3691" s="745">
        <v>2.5</v>
      </c>
      <c r="U3691" s="701">
        <v>1</v>
      </c>
    </row>
    <row r="3692" spans="1:21" ht="14.4" customHeight="1" x14ac:dyDescent="0.3">
      <c r="A3692" s="661">
        <v>32</v>
      </c>
      <c r="B3692" s="662" t="s">
        <v>592</v>
      </c>
      <c r="C3692" s="662" t="s">
        <v>5111</v>
      </c>
      <c r="D3692" s="743" t="s">
        <v>7938</v>
      </c>
      <c r="E3692" s="744" t="s">
        <v>5132</v>
      </c>
      <c r="F3692" s="662" t="s">
        <v>5106</v>
      </c>
      <c r="G3692" s="662" t="s">
        <v>5499</v>
      </c>
      <c r="H3692" s="662" t="s">
        <v>593</v>
      </c>
      <c r="I3692" s="662" t="s">
        <v>5530</v>
      </c>
      <c r="J3692" s="662" t="s">
        <v>5501</v>
      </c>
      <c r="K3692" s="662" t="s">
        <v>5531</v>
      </c>
      <c r="L3692" s="663">
        <v>39.74</v>
      </c>
      <c r="M3692" s="663">
        <v>79.48</v>
      </c>
      <c r="N3692" s="662">
        <v>2</v>
      </c>
      <c r="O3692" s="745">
        <v>1</v>
      </c>
      <c r="P3692" s="663">
        <v>79.48</v>
      </c>
      <c r="Q3692" s="678">
        <v>1</v>
      </c>
      <c r="R3692" s="662">
        <v>2</v>
      </c>
      <c r="S3692" s="678">
        <v>1</v>
      </c>
      <c r="T3692" s="745">
        <v>1</v>
      </c>
      <c r="U3692" s="701">
        <v>1</v>
      </c>
    </row>
    <row r="3693" spans="1:21" ht="14.4" customHeight="1" x14ac:dyDescent="0.3">
      <c r="A3693" s="661">
        <v>32</v>
      </c>
      <c r="B3693" s="662" t="s">
        <v>592</v>
      </c>
      <c r="C3693" s="662" t="s">
        <v>5111</v>
      </c>
      <c r="D3693" s="743" t="s">
        <v>7938</v>
      </c>
      <c r="E3693" s="744" t="s">
        <v>5132</v>
      </c>
      <c r="F3693" s="662" t="s">
        <v>5106</v>
      </c>
      <c r="G3693" s="662" t="s">
        <v>5218</v>
      </c>
      <c r="H3693" s="662" t="s">
        <v>593</v>
      </c>
      <c r="I3693" s="662" t="s">
        <v>1835</v>
      </c>
      <c r="J3693" s="662" t="s">
        <v>1162</v>
      </c>
      <c r="K3693" s="662" t="s">
        <v>5634</v>
      </c>
      <c r="L3693" s="663">
        <v>815.1</v>
      </c>
      <c r="M3693" s="663">
        <v>3260.4</v>
      </c>
      <c r="N3693" s="662">
        <v>4</v>
      </c>
      <c r="O3693" s="745">
        <v>1.5</v>
      </c>
      <c r="P3693" s="663">
        <v>3260.4</v>
      </c>
      <c r="Q3693" s="678">
        <v>1</v>
      </c>
      <c r="R3693" s="662">
        <v>4</v>
      </c>
      <c r="S3693" s="678">
        <v>1</v>
      </c>
      <c r="T3693" s="745">
        <v>1.5</v>
      </c>
      <c r="U3693" s="701">
        <v>1</v>
      </c>
    </row>
    <row r="3694" spans="1:21" ht="14.4" customHeight="1" x14ac:dyDescent="0.3">
      <c r="A3694" s="661">
        <v>32</v>
      </c>
      <c r="B3694" s="662" t="s">
        <v>592</v>
      </c>
      <c r="C3694" s="662" t="s">
        <v>5111</v>
      </c>
      <c r="D3694" s="743" t="s">
        <v>7938</v>
      </c>
      <c r="E3694" s="744" t="s">
        <v>5132</v>
      </c>
      <c r="F3694" s="662" t="s">
        <v>5106</v>
      </c>
      <c r="G3694" s="662" t="s">
        <v>5218</v>
      </c>
      <c r="H3694" s="662" t="s">
        <v>593</v>
      </c>
      <c r="I3694" s="662" t="s">
        <v>1161</v>
      </c>
      <c r="J3694" s="662" t="s">
        <v>1162</v>
      </c>
      <c r="K3694" s="662" t="s">
        <v>5219</v>
      </c>
      <c r="L3694" s="663">
        <v>923.74</v>
      </c>
      <c r="M3694" s="663">
        <v>923.74</v>
      </c>
      <c r="N3694" s="662">
        <v>1</v>
      </c>
      <c r="O3694" s="745">
        <v>1</v>
      </c>
      <c r="P3694" s="663">
        <v>923.74</v>
      </c>
      <c r="Q3694" s="678">
        <v>1</v>
      </c>
      <c r="R3694" s="662">
        <v>1</v>
      </c>
      <c r="S3694" s="678">
        <v>1</v>
      </c>
      <c r="T3694" s="745">
        <v>1</v>
      </c>
      <c r="U3694" s="701">
        <v>1</v>
      </c>
    </row>
    <row r="3695" spans="1:21" ht="14.4" customHeight="1" x14ac:dyDescent="0.3">
      <c r="A3695" s="661">
        <v>32</v>
      </c>
      <c r="B3695" s="662" t="s">
        <v>592</v>
      </c>
      <c r="C3695" s="662" t="s">
        <v>5111</v>
      </c>
      <c r="D3695" s="743" t="s">
        <v>7938</v>
      </c>
      <c r="E3695" s="744" t="s">
        <v>5132</v>
      </c>
      <c r="F3695" s="662" t="s">
        <v>5106</v>
      </c>
      <c r="G3695" s="662" t="s">
        <v>5220</v>
      </c>
      <c r="H3695" s="662" t="s">
        <v>593</v>
      </c>
      <c r="I3695" s="662" t="s">
        <v>1005</v>
      </c>
      <c r="J3695" s="662" t="s">
        <v>1086</v>
      </c>
      <c r="K3695" s="662" t="s">
        <v>5221</v>
      </c>
      <c r="L3695" s="663">
        <v>123.3</v>
      </c>
      <c r="M3695" s="663">
        <v>123.3</v>
      </c>
      <c r="N3695" s="662">
        <v>1</v>
      </c>
      <c r="O3695" s="745">
        <v>1</v>
      </c>
      <c r="P3695" s="663">
        <v>123.3</v>
      </c>
      <c r="Q3695" s="678">
        <v>1</v>
      </c>
      <c r="R3695" s="662">
        <v>1</v>
      </c>
      <c r="S3695" s="678">
        <v>1</v>
      </c>
      <c r="T3695" s="745">
        <v>1</v>
      </c>
      <c r="U3695" s="701">
        <v>1</v>
      </c>
    </row>
    <row r="3696" spans="1:21" ht="14.4" customHeight="1" x14ac:dyDescent="0.3">
      <c r="A3696" s="661">
        <v>32</v>
      </c>
      <c r="B3696" s="662" t="s">
        <v>592</v>
      </c>
      <c r="C3696" s="662" t="s">
        <v>5111</v>
      </c>
      <c r="D3696" s="743" t="s">
        <v>7938</v>
      </c>
      <c r="E3696" s="744" t="s">
        <v>5132</v>
      </c>
      <c r="F3696" s="662" t="s">
        <v>5106</v>
      </c>
      <c r="G3696" s="662" t="s">
        <v>5220</v>
      </c>
      <c r="H3696" s="662" t="s">
        <v>593</v>
      </c>
      <c r="I3696" s="662" t="s">
        <v>5222</v>
      </c>
      <c r="J3696" s="662" t="s">
        <v>1086</v>
      </c>
      <c r="K3696" s="662" t="s">
        <v>5223</v>
      </c>
      <c r="L3696" s="663">
        <v>0</v>
      </c>
      <c r="M3696" s="663">
        <v>0</v>
      </c>
      <c r="N3696" s="662">
        <v>1</v>
      </c>
      <c r="O3696" s="745">
        <v>0.5</v>
      </c>
      <c r="P3696" s="663"/>
      <c r="Q3696" s="678"/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32</v>
      </c>
      <c r="B3697" s="662" t="s">
        <v>592</v>
      </c>
      <c r="C3697" s="662" t="s">
        <v>5111</v>
      </c>
      <c r="D3697" s="743" t="s">
        <v>7938</v>
      </c>
      <c r="E3697" s="744" t="s">
        <v>5132</v>
      </c>
      <c r="F3697" s="662" t="s">
        <v>5106</v>
      </c>
      <c r="G3697" s="662" t="s">
        <v>6451</v>
      </c>
      <c r="H3697" s="662" t="s">
        <v>2438</v>
      </c>
      <c r="I3697" s="662" t="s">
        <v>7272</v>
      </c>
      <c r="J3697" s="662" t="s">
        <v>7273</v>
      </c>
      <c r="K3697" s="662" t="s">
        <v>7274</v>
      </c>
      <c r="L3697" s="663">
        <v>403.45</v>
      </c>
      <c r="M3697" s="663">
        <v>403.45</v>
      </c>
      <c r="N3697" s="662">
        <v>1</v>
      </c>
      <c r="O3697" s="745">
        <v>0.5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32</v>
      </c>
      <c r="B3698" s="662" t="s">
        <v>592</v>
      </c>
      <c r="C3698" s="662" t="s">
        <v>5111</v>
      </c>
      <c r="D3698" s="743" t="s">
        <v>7938</v>
      </c>
      <c r="E3698" s="744" t="s">
        <v>5132</v>
      </c>
      <c r="F3698" s="662" t="s">
        <v>5106</v>
      </c>
      <c r="G3698" s="662" t="s">
        <v>6100</v>
      </c>
      <c r="H3698" s="662" t="s">
        <v>593</v>
      </c>
      <c r="I3698" s="662" t="s">
        <v>955</v>
      </c>
      <c r="J3698" s="662" t="s">
        <v>956</v>
      </c>
      <c r="K3698" s="662" t="s">
        <v>746</v>
      </c>
      <c r="L3698" s="663">
        <v>84.99</v>
      </c>
      <c r="M3698" s="663">
        <v>84.99</v>
      </c>
      <c r="N3698" s="662">
        <v>1</v>
      </c>
      <c r="O3698" s="745">
        <v>1</v>
      </c>
      <c r="P3698" s="663">
        <v>84.99</v>
      </c>
      <c r="Q3698" s="678">
        <v>1</v>
      </c>
      <c r="R3698" s="662">
        <v>1</v>
      </c>
      <c r="S3698" s="678">
        <v>1</v>
      </c>
      <c r="T3698" s="745">
        <v>1</v>
      </c>
      <c r="U3698" s="701">
        <v>1</v>
      </c>
    </row>
    <row r="3699" spans="1:21" ht="14.4" customHeight="1" x14ac:dyDescent="0.3">
      <c r="A3699" s="661">
        <v>32</v>
      </c>
      <c r="B3699" s="662" t="s">
        <v>592</v>
      </c>
      <c r="C3699" s="662" t="s">
        <v>5111</v>
      </c>
      <c r="D3699" s="743" t="s">
        <v>7938</v>
      </c>
      <c r="E3699" s="744" t="s">
        <v>5132</v>
      </c>
      <c r="F3699" s="662" t="s">
        <v>5106</v>
      </c>
      <c r="G3699" s="662" t="s">
        <v>5224</v>
      </c>
      <c r="H3699" s="662" t="s">
        <v>593</v>
      </c>
      <c r="I3699" s="662" t="s">
        <v>4117</v>
      </c>
      <c r="J3699" s="662" t="s">
        <v>4118</v>
      </c>
      <c r="K3699" s="662" t="s">
        <v>2244</v>
      </c>
      <c r="L3699" s="663">
        <v>12596.28</v>
      </c>
      <c r="M3699" s="663">
        <v>75577.680000000008</v>
      </c>
      <c r="N3699" s="662">
        <v>6</v>
      </c>
      <c r="O3699" s="745">
        <v>4</v>
      </c>
      <c r="P3699" s="663">
        <v>75577.680000000008</v>
      </c>
      <c r="Q3699" s="678">
        <v>1</v>
      </c>
      <c r="R3699" s="662">
        <v>6</v>
      </c>
      <c r="S3699" s="678">
        <v>1</v>
      </c>
      <c r="T3699" s="745">
        <v>4</v>
      </c>
      <c r="U3699" s="701">
        <v>1</v>
      </c>
    </row>
    <row r="3700" spans="1:21" ht="14.4" customHeight="1" x14ac:dyDescent="0.3">
      <c r="A3700" s="661">
        <v>32</v>
      </c>
      <c r="B3700" s="662" t="s">
        <v>592</v>
      </c>
      <c r="C3700" s="662" t="s">
        <v>5111</v>
      </c>
      <c r="D3700" s="743" t="s">
        <v>7938</v>
      </c>
      <c r="E3700" s="744" t="s">
        <v>5132</v>
      </c>
      <c r="F3700" s="662" t="s">
        <v>5106</v>
      </c>
      <c r="G3700" s="662" t="s">
        <v>5224</v>
      </c>
      <c r="H3700" s="662" t="s">
        <v>593</v>
      </c>
      <c r="I3700" s="662" t="s">
        <v>4117</v>
      </c>
      <c r="J3700" s="662" t="s">
        <v>4118</v>
      </c>
      <c r="K3700" s="662" t="s">
        <v>2244</v>
      </c>
      <c r="L3700" s="663">
        <v>8540.5</v>
      </c>
      <c r="M3700" s="663">
        <v>17081</v>
      </c>
      <c r="N3700" s="662">
        <v>2</v>
      </c>
      <c r="O3700" s="745">
        <v>1.5</v>
      </c>
      <c r="P3700" s="663">
        <v>17081</v>
      </c>
      <c r="Q3700" s="678">
        <v>1</v>
      </c>
      <c r="R3700" s="662">
        <v>2</v>
      </c>
      <c r="S3700" s="678">
        <v>1</v>
      </c>
      <c r="T3700" s="745">
        <v>1.5</v>
      </c>
      <c r="U3700" s="701">
        <v>1</v>
      </c>
    </row>
    <row r="3701" spans="1:21" ht="14.4" customHeight="1" x14ac:dyDescent="0.3">
      <c r="A3701" s="661">
        <v>32</v>
      </c>
      <c r="B3701" s="662" t="s">
        <v>592</v>
      </c>
      <c r="C3701" s="662" t="s">
        <v>5111</v>
      </c>
      <c r="D3701" s="743" t="s">
        <v>7938</v>
      </c>
      <c r="E3701" s="744" t="s">
        <v>5132</v>
      </c>
      <c r="F3701" s="662" t="s">
        <v>5106</v>
      </c>
      <c r="G3701" s="662" t="s">
        <v>5160</v>
      </c>
      <c r="H3701" s="662" t="s">
        <v>593</v>
      </c>
      <c r="I3701" s="662" t="s">
        <v>5387</v>
      </c>
      <c r="J3701" s="662" t="s">
        <v>3160</v>
      </c>
      <c r="K3701" s="662" t="s">
        <v>5388</v>
      </c>
      <c r="L3701" s="663">
        <v>0</v>
      </c>
      <c r="M3701" s="663">
        <v>0</v>
      </c>
      <c r="N3701" s="662">
        <v>1</v>
      </c>
      <c r="O3701" s="745">
        <v>0.5</v>
      </c>
      <c r="P3701" s="663"/>
      <c r="Q3701" s="678"/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32</v>
      </c>
      <c r="B3702" s="662" t="s">
        <v>592</v>
      </c>
      <c r="C3702" s="662" t="s">
        <v>5111</v>
      </c>
      <c r="D3702" s="743" t="s">
        <v>7938</v>
      </c>
      <c r="E3702" s="744" t="s">
        <v>5132</v>
      </c>
      <c r="F3702" s="662" t="s">
        <v>5106</v>
      </c>
      <c r="G3702" s="662" t="s">
        <v>5160</v>
      </c>
      <c r="H3702" s="662" t="s">
        <v>593</v>
      </c>
      <c r="I3702" s="662" t="s">
        <v>3159</v>
      </c>
      <c r="J3702" s="662" t="s">
        <v>3160</v>
      </c>
      <c r="K3702" s="662" t="s">
        <v>4933</v>
      </c>
      <c r="L3702" s="663">
        <v>2991.23</v>
      </c>
      <c r="M3702" s="663">
        <v>95719.36000000003</v>
      </c>
      <c r="N3702" s="662">
        <v>32</v>
      </c>
      <c r="O3702" s="745">
        <v>20</v>
      </c>
      <c r="P3702" s="663">
        <v>65807.060000000027</v>
      </c>
      <c r="Q3702" s="678">
        <v>0.68750000000000011</v>
      </c>
      <c r="R3702" s="662">
        <v>22</v>
      </c>
      <c r="S3702" s="678">
        <v>0.6875</v>
      </c>
      <c r="T3702" s="745">
        <v>13</v>
      </c>
      <c r="U3702" s="701">
        <v>0.65</v>
      </c>
    </row>
    <row r="3703" spans="1:21" ht="14.4" customHeight="1" x14ac:dyDescent="0.3">
      <c r="A3703" s="661">
        <v>32</v>
      </c>
      <c r="B3703" s="662" t="s">
        <v>592</v>
      </c>
      <c r="C3703" s="662" t="s">
        <v>5111</v>
      </c>
      <c r="D3703" s="743" t="s">
        <v>7938</v>
      </c>
      <c r="E3703" s="744" t="s">
        <v>5132</v>
      </c>
      <c r="F3703" s="662" t="s">
        <v>5106</v>
      </c>
      <c r="G3703" s="662" t="s">
        <v>7099</v>
      </c>
      <c r="H3703" s="662" t="s">
        <v>593</v>
      </c>
      <c r="I3703" s="662" t="s">
        <v>7275</v>
      </c>
      <c r="J3703" s="662" t="s">
        <v>7100</v>
      </c>
      <c r="K3703" s="662" t="s">
        <v>7276</v>
      </c>
      <c r="L3703" s="663">
        <v>0</v>
      </c>
      <c r="M3703" s="663">
        <v>0</v>
      </c>
      <c r="N3703" s="662">
        <v>1</v>
      </c>
      <c r="O3703" s="745">
        <v>0.5</v>
      </c>
      <c r="P3703" s="663">
        <v>0</v>
      </c>
      <c r="Q3703" s="678"/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32</v>
      </c>
      <c r="B3704" s="662" t="s">
        <v>592</v>
      </c>
      <c r="C3704" s="662" t="s">
        <v>5111</v>
      </c>
      <c r="D3704" s="743" t="s">
        <v>7938</v>
      </c>
      <c r="E3704" s="744" t="s">
        <v>5132</v>
      </c>
      <c r="F3704" s="662" t="s">
        <v>5106</v>
      </c>
      <c r="G3704" s="662" t="s">
        <v>7099</v>
      </c>
      <c r="H3704" s="662" t="s">
        <v>593</v>
      </c>
      <c r="I3704" s="662" t="s">
        <v>7277</v>
      </c>
      <c r="J3704" s="662" t="s">
        <v>7100</v>
      </c>
      <c r="K3704" s="662" t="s">
        <v>7278</v>
      </c>
      <c r="L3704" s="663">
        <v>0</v>
      </c>
      <c r="M3704" s="663">
        <v>0</v>
      </c>
      <c r="N3704" s="662">
        <v>2</v>
      </c>
      <c r="O3704" s="745">
        <v>1.5</v>
      </c>
      <c r="P3704" s="663">
        <v>0</v>
      </c>
      <c r="Q3704" s="678"/>
      <c r="R3704" s="662">
        <v>2</v>
      </c>
      <c r="S3704" s="678">
        <v>1</v>
      </c>
      <c r="T3704" s="745">
        <v>1.5</v>
      </c>
      <c r="U3704" s="701">
        <v>1</v>
      </c>
    </row>
    <row r="3705" spans="1:21" ht="14.4" customHeight="1" x14ac:dyDescent="0.3">
      <c r="A3705" s="661">
        <v>32</v>
      </c>
      <c r="B3705" s="662" t="s">
        <v>592</v>
      </c>
      <c r="C3705" s="662" t="s">
        <v>5111</v>
      </c>
      <c r="D3705" s="743" t="s">
        <v>7938</v>
      </c>
      <c r="E3705" s="744" t="s">
        <v>5132</v>
      </c>
      <c r="F3705" s="662" t="s">
        <v>5106</v>
      </c>
      <c r="G3705" s="662" t="s">
        <v>5231</v>
      </c>
      <c r="H3705" s="662" t="s">
        <v>593</v>
      </c>
      <c r="I3705" s="662" t="s">
        <v>5235</v>
      </c>
      <c r="J3705" s="662" t="s">
        <v>5236</v>
      </c>
      <c r="K3705" s="662" t="s">
        <v>5237</v>
      </c>
      <c r="L3705" s="663">
        <v>0</v>
      </c>
      <c r="M3705" s="663">
        <v>0</v>
      </c>
      <c r="N3705" s="662">
        <v>2</v>
      </c>
      <c r="O3705" s="745">
        <v>2</v>
      </c>
      <c r="P3705" s="663">
        <v>0</v>
      </c>
      <c r="Q3705" s="678"/>
      <c r="R3705" s="662">
        <v>1</v>
      </c>
      <c r="S3705" s="678">
        <v>0.5</v>
      </c>
      <c r="T3705" s="745">
        <v>1</v>
      </c>
      <c r="U3705" s="701">
        <v>0.5</v>
      </c>
    </row>
    <row r="3706" spans="1:21" ht="14.4" customHeight="1" x14ac:dyDescent="0.3">
      <c r="A3706" s="661">
        <v>32</v>
      </c>
      <c r="B3706" s="662" t="s">
        <v>592</v>
      </c>
      <c r="C3706" s="662" t="s">
        <v>5111</v>
      </c>
      <c r="D3706" s="743" t="s">
        <v>7938</v>
      </c>
      <c r="E3706" s="744" t="s">
        <v>5132</v>
      </c>
      <c r="F3706" s="662" t="s">
        <v>5106</v>
      </c>
      <c r="G3706" s="662" t="s">
        <v>5231</v>
      </c>
      <c r="H3706" s="662" t="s">
        <v>593</v>
      </c>
      <c r="I3706" s="662" t="s">
        <v>1074</v>
      </c>
      <c r="J3706" s="662" t="s">
        <v>5236</v>
      </c>
      <c r="K3706" s="662" t="s">
        <v>5238</v>
      </c>
      <c r="L3706" s="663">
        <v>63.7</v>
      </c>
      <c r="M3706" s="663">
        <v>637</v>
      </c>
      <c r="N3706" s="662">
        <v>10</v>
      </c>
      <c r="O3706" s="745">
        <v>5.5</v>
      </c>
      <c r="P3706" s="663">
        <v>445.9</v>
      </c>
      <c r="Q3706" s="678">
        <v>0.7</v>
      </c>
      <c r="R3706" s="662">
        <v>7</v>
      </c>
      <c r="S3706" s="678">
        <v>0.7</v>
      </c>
      <c r="T3706" s="745">
        <v>4</v>
      </c>
      <c r="U3706" s="701">
        <v>0.72727272727272729</v>
      </c>
    </row>
    <row r="3707" spans="1:21" ht="14.4" customHeight="1" x14ac:dyDescent="0.3">
      <c r="A3707" s="661">
        <v>32</v>
      </c>
      <c r="B3707" s="662" t="s">
        <v>592</v>
      </c>
      <c r="C3707" s="662" t="s">
        <v>5111</v>
      </c>
      <c r="D3707" s="743" t="s">
        <v>7938</v>
      </c>
      <c r="E3707" s="744" t="s">
        <v>5132</v>
      </c>
      <c r="F3707" s="662" t="s">
        <v>5106</v>
      </c>
      <c r="G3707" s="662" t="s">
        <v>5532</v>
      </c>
      <c r="H3707" s="662" t="s">
        <v>2438</v>
      </c>
      <c r="I3707" s="662" t="s">
        <v>4147</v>
      </c>
      <c r="J3707" s="662" t="s">
        <v>4148</v>
      </c>
      <c r="K3707" s="662" t="s">
        <v>4149</v>
      </c>
      <c r="L3707" s="663">
        <v>848.49</v>
      </c>
      <c r="M3707" s="663">
        <v>848.49</v>
      </c>
      <c r="N3707" s="662">
        <v>1</v>
      </c>
      <c r="O3707" s="745">
        <v>0.5</v>
      </c>
      <c r="P3707" s="663">
        <v>848.49</v>
      </c>
      <c r="Q3707" s="678">
        <v>1</v>
      </c>
      <c r="R3707" s="662">
        <v>1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32</v>
      </c>
      <c r="B3708" s="662" t="s">
        <v>592</v>
      </c>
      <c r="C3708" s="662" t="s">
        <v>5111</v>
      </c>
      <c r="D3708" s="743" t="s">
        <v>7938</v>
      </c>
      <c r="E3708" s="744" t="s">
        <v>5132</v>
      </c>
      <c r="F3708" s="662" t="s">
        <v>5106</v>
      </c>
      <c r="G3708" s="662" t="s">
        <v>6771</v>
      </c>
      <c r="H3708" s="662" t="s">
        <v>2438</v>
      </c>
      <c r="I3708" s="662" t="s">
        <v>2741</v>
      </c>
      <c r="J3708" s="662" t="s">
        <v>2742</v>
      </c>
      <c r="K3708" s="662" t="s">
        <v>4803</v>
      </c>
      <c r="L3708" s="663">
        <v>635.35</v>
      </c>
      <c r="M3708" s="663">
        <v>635.35</v>
      </c>
      <c r="N3708" s="662">
        <v>1</v>
      </c>
      <c r="O3708" s="745">
        <v>1</v>
      </c>
      <c r="P3708" s="663">
        <v>635.35</v>
      </c>
      <c r="Q3708" s="678">
        <v>1</v>
      </c>
      <c r="R3708" s="662">
        <v>1</v>
      </c>
      <c r="S3708" s="678">
        <v>1</v>
      </c>
      <c r="T3708" s="745">
        <v>1</v>
      </c>
      <c r="U3708" s="701">
        <v>1</v>
      </c>
    </row>
    <row r="3709" spans="1:21" ht="14.4" customHeight="1" x14ac:dyDescent="0.3">
      <c r="A3709" s="661">
        <v>32</v>
      </c>
      <c r="B3709" s="662" t="s">
        <v>592</v>
      </c>
      <c r="C3709" s="662" t="s">
        <v>5111</v>
      </c>
      <c r="D3709" s="743" t="s">
        <v>7938</v>
      </c>
      <c r="E3709" s="744" t="s">
        <v>5132</v>
      </c>
      <c r="F3709" s="662" t="s">
        <v>5106</v>
      </c>
      <c r="G3709" s="662" t="s">
        <v>7279</v>
      </c>
      <c r="H3709" s="662" t="s">
        <v>593</v>
      </c>
      <c r="I3709" s="662" t="s">
        <v>7280</v>
      </c>
      <c r="J3709" s="662" t="s">
        <v>7281</v>
      </c>
      <c r="K3709" s="662" t="s">
        <v>7282</v>
      </c>
      <c r="L3709" s="663">
        <v>0</v>
      </c>
      <c r="M3709" s="663">
        <v>0</v>
      </c>
      <c r="N3709" s="662">
        <v>1</v>
      </c>
      <c r="O3709" s="745">
        <v>0.5</v>
      </c>
      <c r="P3709" s="663">
        <v>0</v>
      </c>
      <c r="Q3709" s="678"/>
      <c r="R3709" s="662">
        <v>1</v>
      </c>
      <c r="S3709" s="678">
        <v>1</v>
      </c>
      <c r="T3709" s="745">
        <v>0.5</v>
      </c>
      <c r="U3709" s="701">
        <v>1</v>
      </c>
    </row>
    <row r="3710" spans="1:21" ht="14.4" customHeight="1" x14ac:dyDescent="0.3">
      <c r="A3710" s="661">
        <v>32</v>
      </c>
      <c r="B3710" s="662" t="s">
        <v>592</v>
      </c>
      <c r="C3710" s="662" t="s">
        <v>5111</v>
      </c>
      <c r="D3710" s="743" t="s">
        <v>7938</v>
      </c>
      <c r="E3710" s="744" t="s">
        <v>5132</v>
      </c>
      <c r="F3710" s="662" t="s">
        <v>5106</v>
      </c>
      <c r="G3710" s="662" t="s">
        <v>7279</v>
      </c>
      <c r="H3710" s="662" t="s">
        <v>593</v>
      </c>
      <c r="I3710" s="662" t="s">
        <v>986</v>
      </c>
      <c r="J3710" s="662" t="s">
        <v>7281</v>
      </c>
      <c r="K3710" s="662" t="s">
        <v>7283</v>
      </c>
      <c r="L3710" s="663">
        <v>0</v>
      </c>
      <c r="M3710" s="663">
        <v>0</v>
      </c>
      <c r="N3710" s="662">
        <v>1</v>
      </c>
      <c r="O3710" s="745">
        <v>1</v>
      </c>
      <c r="P3710" s="663"/>
      <c r="Q3710" s="678"/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32</v>
      </c>
      <c r="B3711" s="662" t="s">
        <v>592</v>
      </c>
      <c r="C3711" s="662" t="s">
        <v>5111</v>
      </c>
      <c r="D3711" s="743" t="s">
        <v>7938</v>
      </c>
      <c r="E3711" s="744" t="s">
        <v>5132</v>
      </c>
      <c r="F3711" s="662" t="s">
        <v>5106</v>
      </c>
      <c r="G3711" s="662" t="s">
        <v>5239</v>
      </c>
      <c r="H3711" s="662" t="s">
        <v>593</v>
      </c>
      <c r="I3711" s="662" t="s">
        <v>963</v>
      </c>
      <c r="J3711" s="662" t="s">
        <v>964</v>
      </c>
      <c r="K3711" s="662" t="s">
        <v>5240</v>
      </c>
      <c r="L3711" s="663">
        <v>156.77000000000001</v>
      </c>
      <c r="M3711" s="663">
        <v>2665.09</v>
      </c>
      <c r="N3711" s="662">
        <v>17</v>
      </c>
      <c r="O3711" s="745">
        <v>4.5</v>
      </c>
      <c r="P3711" s="663">
        <v>2194.7800000000002</v>
      </c>
      <c r="Q3711" s="678">
        <v>0.82352941176470595</v>
      </c>
      <c r="R3711" s="662">
        <v>14</v>
      </c>
      <c r="S3711" s="678">
        <v>0.82352941176470584</v>
      </c>
      <c r="T3711" s="745">
        <v>3.5</v>
      </c>
      <c r="U3711" s="701">
        <v>0.77777777777777779</v>
      </c>
    </row>
    <row r="3712" spans="1:21" ht="14.4" customHeight="1" x14ac:dyDescent="0.3">
      <c r="A3712" s="661">
        <v>32</v>
      </c>
      <c r="B3712" s="662" t="s">
        <v>592</v>
      </c>
      <c r="C3712" s="662" t="s">
        <v>5111</v>
      </c>
      <c r="D3712" s="743" t="s">
        <v>7938</v>
      </c>
      <c r="E3712" s="744" t="s">
        <v>5132</v>
      </c>
      <c r="F3712" s="662" t="s">
        <v>5106</v>
      </c>
      <c r="G3712" s="662" t="s">
        <v>5239</v>
      </c>
      <c r="H3712" s="662" t="s">
        <v>593</v>
      </c>
      <c r="I3712" s="662" t="s">
        <v>963</v>
      </c>
      <c r="J3712" s="662" t="s">
        <v>964</v>
      </c>
      <c r="K3712" s="662" t="s">
        <v>5240</v>
      </c>
      <c r="L3712" s="663">
        <v>107.27</v>
      </c>
      <c r="M3712" s="663">
        <v>858.16000000000008</v>
      </c>
      <c r="N3712" s="662">
        <v>8</v>
      </c>
      <c r="O3712" s="745">
        <v>2</v>
      </c>
      <c r="P3712" s="663">
        <v>536.35</v>
      </c>
      <c r="Q3712" s="678">
        <v>0.625</v>
      </c>
      <c r="R3712" s="662">
        <v>5</v>
      </c>
      <c r="S3712" s="678">
        <v>0.625</v>
      </c>
      <c r="T3712" s="745">
        <v>1</v>
      </c>
      <c r="U3712" s="701">
        <v>0.5</v>
      </c>
    </row>
    <row r="3713" spans="1:21" ht="14.4" customHeight="1" x14ac:dyDescent="0.3">
      <c r="A3713" s="661">
        <v>32</v>
      </c>
      <c r="B3713" s="662" t="s">
        <v>592</v>
      </c>
      <c r="C3713" s="662" t="s">
        <v>5111</v>
      </c>
      <c r="D3713" s="743" t="s">
        <v>7938</v>
      </c>
      <c r="E3713" s="744" t="s">
        <v>5132</v>
      </c>
      <c r="F3713" s="662" t="s">
        <v>5106</v>
      </c>
      <c r="G3713" s="662" t="s">
        <v>5239</v>
      </c>
      <c r="H3713" s="662" t="s">
        <v>593</v>
      </c>
      <c r="I3713" s="662" t="s">
        <v>5829</v>
      </c>
      <c r="J3713" s="662" t="s">
        <v>964</v>
      </c>
      <c r="K3713" s="662" t="s">
        <v>5240</v>
      </c>
      <c r="L3713" s="663">
        <v>107.27</v>
      </c>
      <c r="M3713" s="663">
        <v>214.54</v>
      </c>
      <c r="N3713" s="662">
        <v>2</v>
      </c>
      <c r="O3713" s="745">
        <v>1</v>
      </c>
      <c r="P3713" s="663">
        <v>214.54</v>
      </c>
      <c r="Q3713" s="678">
        <v>1</v>
      </c>
      <c r="R3713" s="662">
        <v>2</v>
      </c>
      <c r="S3713" s="678">
        <v>1</v>
      </c>
      <c r="T3713" s="745">
        <v>1</v>
      </c>
      <c r="U3713" s="701">
        <v>1</v>
      </c>
    </row>
    <row r="3714" spans="1:21" ht="14.4" customHeight="1" x14ac:dyDescent="0.3">
      <c r="A3714" s="661">
        <v>32</v>
      </c>
      <c r="B3714" s="662" t="s">
        <v>592</v>
      </c>
      <c r="C3714" s="662" t="s">
        <v>5111</v>
      </c>
      <c r="D3714" s="743" t="s">
        <v>7938</v>
      </c>
      <c r="E3714" s="744" t="s">
        <v>5132</v>
      </c>
      <c r="F3714" s="662" t="s">
        <v>5106</v>
      </c>
      <c r="G3714" s="662" t="s">
        <v>6110</v>
      </c>
      <c r="H3714" s="662" t="s">
        <v>593</v>
      </c>
      <c r="I3714" s="662" t="s">
        <v>7284</v>
      </c>
      <c r="J3714" s="662" t="s">
        <v>7285</v>
      </c>
      <c r="K3714" s="662" t="s">
        <v>7286</v>
      </c>
      <c r="L3714" s="663">
        <v>107.57</v>
      </c>
      <c r="M3714" s="663">
        <v>107.57</v>
      </c>
      <c r="N3714" s="662">
        <v>1</v>
      </c>
      <c r="O3714" s="745">
        <v>0.5</v>
      </c>
      <c r="P3714" s="663">
        <v>107.57</v>
      </c>
      <c r="Q3714" s="678">
        <v>1</v>
      </c>
      <c r="R3714" s="662">
        <v>1</v>
      </c>
      <c r="S3714" s="678">
        <v>1</v>
      </c>
      <c r="T3714" s="745">
        <v>0.5</v>
      </c>
      <c r="U3714" s="701">
        <v>1</v>
      </c>
    </row>
    <row r="3715" spans="1:21" ht="14.4" customHeight="1" x14ac:dyDescent="0.3">
      <c r="A3715" s="661">
        <v>32</v>
      </c>
      <c r="B3715" s="662" t="s">
        <v>592</v>
      </c>
      <c r="C3715" s="662" t="s">
        <v>5111</v>
      </c>
      <c r="D3715" s="743" t="s">
        <v>7938</v>
      </c>
      <c r="E3715" s="744" t="s">
        <v>5132</v>
      </c>
      <c r="F3715" s="662" t="s">
        <v>5106</v>
      </c>
      <c r="G3715" s="662" t="s">
        <v>6110</v>
      </c>
      <c r="H3715" s="662" t="s">
        <v>593</v>
      </c>
      <c r="I3715" s="662" t="s">
        <v>7287</v>
      </c>
      <c r="J3715" s="662" t="s">
        <v>7288</v>
      </c>
      <c r="K3715" s="662" t="s">
        <v>3525</v>
      </c>
      <c r="L3715" s="663">
        <v>53.78</v>
      </c>
      <c r="M3715" s="663">
        <v>161.34</v>
      </c>
      <c r="N3715" s="662">
        <v>3</v>
      </c>
      <c r="O3715" s="745">
        <v>1</v>
      </c>
      <c r="P3715" s="663">
        <v>161.34</v>
      </c>
      <c r="Q3715" s="678">
        <v>1</v>
      </c>
      <c r="R3715" s="662">
        <v>3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32</v>
      </c>
      <c r="B3716" s="662" t="s">
        <v>592</v>
      </c>
      <c r="C3716" s="662" t="s">
        <v>5111</v>
      </c>
      <c r="D3716" s="743" t="s">
        <v>7938</v>
      </c>
      <c r="E3716" s="744" t="s">
        <v>5132</v>
      </c>
      <c r="F3716" s="662" t="s">
        <v>5106</v>
      </c>
      <c r="G3716" s="662" t="s">
        <v>6110</v>
      </c>
      <c r="H3716" s="662" t="s">
        <v>593</v>
      </c>
      <c r="I3716" s="662" t="s">
        <v>1048</v>
      </c>
      <c r="J3716" s="662" t="s">
        <v>1049</v>
      </c>
      <c r="K3716" s="662" t="s">
        <v>999</v>
      </c>
      <c r="L3716" s="663">
        <v>32.270000000000003</v>
      </c>
      <c r="M3716" s="663">
        <v>64.540000000000006</v>
      </c>
      <c r="N3716" s="662">
        <v>2</v>
      </c>
      <c r="O3716" s="745">
        <v>1.5</v>
      </c>
      <c r="P3716" s="663">
        <v>32.270000000000003</v>
      </c>
      <c r="Q3716" s="678">
        <v>0.5</v>
      </c>
      <c r="R3716" s="662">
        <v>1</v>
      </c>
      <c r="S3716" s="678">
        <v>0.5</v>
      </c>
      <c r="T3716" s="745">
        <v>1</v>
      </c>
      <c r="U3716" s="701">
        <v>0.66666666666666663</v>
      </c>
    </row>
    <row r="3717" spans="1:21" ht="14.4" customHeight="1" x14ac:dyDescent="0.3">
      <c r="A3717" s="661">
        <v>32</v>
      </c>
      <c r="B3717" s="662" t="s">
        <v>592</v>
      </c>
      <c r="C3717" s="662" t="s">
        <v>5111</v>
      </c>
      <c r="D3717" s="743" t="s">
        <v>7938</v>
      </c>
      <c r="E3717" s="744" t="s">
        <v>5132</v>
      </c>
      <c r="F3717" s="662" t="s">
        <v>5106</v>
      </c>
      <c r="G3717" s="662" t="s">
        <v>7289</v>
      </c>
      <c r="H3717" s="662" t="s">
        <v>593</v>
      </c>
      <c r="I3717" s="662" t="s">
        <v>2988</v>
      </c>
      <c r="J3717" s="662" t="s">
        <v>2989</v>
      </c>
      <c r="K3717" s="662" t="s">
        <v>7290</v>
      </c>
      <c r="L3717" s="663">
        <v>0</v>
      </c>
      <c r="M3717" s="663">
        <v>0</v>
      </c>
      <c r="N3717" s="662">
        <v>1</v>
      </c>
      <c r="O3717" s="745">
        <v>0.5</v>
      </c>
      <c r="P3717" s="663">
        <v>0</v>
      </c>
      <c r="Q3717" s="678"/>
      <c r="R3717" s="662">
        <v>1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32</v>
      </c>
      <c r="B3718" s="662" t="s">
        <v>592</v>
      </c>
      <c r="C3718" s="662" t="s">
        <v>5111</v>
      </c>
      <c r="D3718" s="743" t="s">
        <v>7938</v>
      </c>
      <c r="E3718" s="744" t="s">
        <v>5132</v>
      </c>
      <c r="F3718" s="662" t="s">
        <v>5106</v>
      </c>
      <c r="G3718" s="662" t="s">
        <v>7289</v>
      </c>
      <c r="H3718" s="662" t="s">
        <v>593</v>
      </c>
      <c r="I3718" s="662" t="s">
        <v>7291</v>
      </c>
      <c r="J3718" s="662" t="s">
        <v>2989</v>
      </c>
      <c r="K3718" s="662" t="s">
        <v>2950</v>
      </c>
      <c r="L3718" s="663">
        <v>0</v>
      </c>
      <c r="M3718" s="663">
        <v>0</v>
      </c>
      <c r="N3718" s="662">
        <v>1</v>
      </c>
      <c r="O3718" s="745">
        <v>0.5</v>
      </c>
      <c r="P3718" s="663">
        <v>0</v>
      </c>
      <c r="Q3718" s="678"/>
      <c r="R3718" s="662">
        <v>1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32</v>
      </c>
      <c r="B3719" s="662" t="s">
        <v>592</v>
      </c>
      <c r="C3719" s="662" t="s">
        <v>5111</v>
      </c>
      <c r="D3719" s="743" t="s">
        <v>7938</v>
      </c>
      <c r="E3719" s="744" t="s">
        <v>5132</v>
      </c>
      <c r="F3719" s="662" t="s">
        <v>5106</v>
      </c>
      <c r="G3719" s="662" t="s">
        <v>5244</v>
      </c>
      <c r="H3719" s="662" t="s">
        <v>593</v>
      </c>
      <c r="I3719" s="662" t="s">
        <v>1283</v>
      </c>
      <c r="J3719" s="662" t="s">
        <v>1284</v>
      </c>
      <c r="K3719" s="662" t="s">
        <v>5245</v>
      </c>
      <c r="L3719" s="663">
        <v>420.07</v>
      </c>
      <c r="M3719" s="663">
        <v>5880.98</v>
      </c>
      <c r="N3719" s="662">
        <v>14</v>
      </c>
      <c r="O3719" s="745">
        <v>9.5</v>
      </c>
      <c r="P3719" s="663">
        <v>2940.4900000000002</v>
      </c>
      <c r="Q3719" s="678">
        <v>0.50000000000000011</v>
      </c>
      <c r="R3719" s="662">
        <v>7</v>
      </c>
      <c r="S3719" s="678">
        <v>0.5</v>
      </c>
      <c r="T3719" s="745">
        <v>5</v>
      </c>
      <c r="U3719" s="701">
        <v>0.52631578947368418</v>
      </c>
    </row>
    <row r="3720" spans="1:21" ht="14.4" customHeight="1" x14ac:dyDescent="0.3">
      <c r="A3720" s="661">
        <v>32</v>
      </c>
      <c r="B3720" s="662" t="s">
        <v>592</v>
      </c>
      <c r="C3720" s="662" t="s">
        <v>5111</v>
      </c>
      <c r="D3720" s="743" t="s">
        <v>7938</v>
      </c>
      <c r="E3720" s="744" t="s">
        <v>5132</v>
      </c>
      <c r="F3720" s="662" t="s">
        <v>5106</v>
      </c>
      <c r="G3720" s="662" t="s">
        <v>5166</v>
      </c>
      <c r="H3720" s="662" t="s">
        <v>593</v>
      </c>
      <c r="I3720" s="662" t="s">
        <v>1138</v>
      </c>
      <c r="J3720" s="662" t="s">
        <v>1139</v>
      </c>
      <c r="K3720" s="662" t="s">
        <v>1140</v>
      </c>
      <c r="L3720" s="663">
        <v>33</v>
      </c>
      <c r="M3720" s="663">
        <v>198</v>
      </c>
      <c r="N3720" s="662">
        <v>6</v>
      </c>
      <c r="O3720" s="745">
        <v>3.5</v>
      </c>
      <c r="P3720" s="663">
        <v>33</v>
      </c>
      <c r="Q3720" s="678">
        <v>0.16666666666666666</v>
      </c>
      <c r="R3720" s="662">
        <v>1</v>
      </c>
      <c r="S3720" s="678">
        <v>0.16666666666666666</v>
      </c>
      <c r="T3720" s="745">
        <v>1</v>
      </c>
      <c r="U3720" s="701">
        <v>0.2857142857142857</v>
      </c>
    </row>
    <row r="3721" spans="1:21" ht="14.4" customHeight="1" x14ac:dyDescent="0.3">
      <c r="A3721" s="661">
        <v>32</v>
      </c>
      <c r="B3721" s="662" t="s">
        <v>592</v>
      </c>
      <c r="C3721" s="662" t="s">
        <v>5111</v>
      </c>
      <c r="D3721" s="743" t="s">
        <v>7938</v>
      </c>
      <c r="E3721" s="744" t="s">
        <v>5132</v>
      </c>
      <c r="F3721" s="662" t="s">
        <v>5106</v>
      </c>
      <c r="G3721" s="662" t="s">
        <v>5166</v>
      </c>
      <c r="H3721" s="662" t="s">
        <v>593</v>
      </c>
      <c r="I3721" s="662" t="s">
        <v>810</v>
      </c>
      <c r="J3721" s="662" t="s">
        <v>811</v>
      </c>
      <c r="K3721" s="662" t="s">
        <v>5352</v>
      </c>
      <c r="L3721" s="663">
        <v>55.01</v>
      </c>
      <c r="M3721" s="663">
        <v>55.01</v>
      </c>
      <c r="N3721" s="662">
        <v>1</v>
      </c>
      <c r="O3721" s="745">
        <v>1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32</v>
      </c>
      <c r="B3722" s="662" t="s">
        <v>592</v>
      </c>
      <c r="C3722" s="662" t="s">
        <v>5111</v>
      </c>
      <c r="D3722" s="743" t="s">
        <v>7938</v>
      </c>
      <c r="E3722" s="744" t="s">
        <v>5132</v>
      </c>
      <c r="F3722" s="662" t="s">
        <v>5106</v>
      </c>
      <c r="G3722" s="662" t="s">
        <v>5166</v>
      </c>
      <c r="H3722" s="662" t="s">
        <v>593</v>
      </c>
      <c r="I3722" s="662" t="s">
        <v>5353</v>
      </c>
      <c r="J3722" s="662" t="s">
        <v>1139</v>
      </c>
      <c r="K3722" s="662" t="s">
        <v>1140</v>
      </c>
      <c r="L3722" s="663">
        <v>33</v>
      </c>
      <c r="M3722" s="663">
        <v>132</v>
      </c>
      <c r="N3722" s="662">
        <v>4</v>
      </c>
      <c r="O3722" s="745">
        <v>1.5</v>
      </c>
      <c r="P3722" s="663">
        <v>66</v>
      </c>
      <c r="Q3722" s="678">
        <v>0.5</v>
      </c>
      <c r="R3722" s="662">
        <v>2</v>
      </c>
      <c r="S3722" s="678">
        <v>0.5</v>
      </c>
      <c r="T3722" s="745">
        <v>0.5</v>
      </c>
      <c r="U3722" s="701">
        <v>0.33333333333333331</v>
      </c>
    </row>
    <row r="3723" spans="1:21" ht="14.4" customHeight="1" x14ac:dyDescent="0.3">
      <c r="A3723" s="661">
        <v>32</v>
      </c>
      <c r="B3723" s="662" t="s">
        <v>592</v>
      </c>
      <c r="C3723" s="662" t="s">
        <v>5111</v>
      </c>
      <c r="D3723" s="743" t="s">
        <v>7938</v>
      </c>
      <c r="E3723" s="744" t="s">
        <v>5132</v>
      </c>
      <c r="F3723" s="662" t="s">
        <v>5106</v>
      </c>
      <c r="G3723" s="662" t="s">
        <v>5392</v>
      </c>
      <c r="H3723" s="662" t="s">
        <v>593</v>
      </c>
      <c r="I3723" s="662" t="s">
        <v>7292</v>
      </c>
      <c r="J3723" s="662" t="s">
        <v>7293</v>
      </c>
      <c r="K3723" s="662" t="s">
        <v>6911</v>
      </c>
      <c r="L3723" s="663">
        <v>137.56</v>
      </c>
      <c r="M3723" s="663">
        <v>137.56</v>
      </c>
      <c r="N3723" s="662">
        <v>1</v>
      </c>
      <c r="O3723" s="745">
        <v>0.5</v>
      </c>
      <c r="P3723" s="663">
        <v>137.56</v>
      </c>
      <c r="Q3723" s="678">
        <v>1</v>
      </c>
      <c r="R3723" s="662">
        <v>1</v>
      </c>
      <c r="S3723" s="678">
        <v>1</v>
      </c>
      <c r="T3723" s="745">
        <v>0.5</v>
      </c>
      <c r="U3723" s="701">
        <v>1</v>
      </c>
    </row>
    <row r="3724" spans="1:21" ht="14.4" customHeight="1" x14ac:dyDescent="0.3">
      <c r="A3724" s="661">
        <v>32</v>
      </c>
      <c r="B3724" s="662" t="s">
        <v>592</v>
      </c>
      <c r="C3724" s="662" t="s">
        <v>5111</v>
      </c>
      <c r="D3724" s="743" t="s">
        <v>7938</v>
      </c>
      <c r="E3724" s="744" t="s">
        <v>5132</v>
      </c>
      <c r="F3724" s="662" t="s">
        <v>5106</v>
      </c>
      <c r="G3724" s="662" t="s">
        <v>7294</v>
      </c>
      <c r="H3724" s="662" t="s">
        <v>593</v>
      </c>
      <c r="I3724" s="662" t="s">
        <v>7295</v>
      </c>
      <c r="J3724" s="662" t="s">
        <v>7296</v>
      </c>
      <c r="K3724" s="662" t="s">
        <v>5683</v>
      </c>
      <c r="L3724" s="663">
        <v>488.73</v>
      </c>
      <c r="M3724" s="663">
        <v>977.46</v>
      </c>
      <c r="N3724" s="662">
        <v>2</v>
      </c>
      <c r="O3724" s="745">
        <v>0.5</v>
      </c>
      <c r="P3724" s="663">
        <v>977.46</v>
      </c>
      <c r="Q3724" s="678">
        <v>1</v>
      </c>
      <c r="R3724" s="662">
        <v>2</v>
      </c>
      <c r="S3724" s="678">
        <v>1</v>
      </c>
      <c r="T3724" s="745">
        <v>0.5</v>
      </c>
      <c r="U3724" s="701">
        <v>1</v>
      </c>
    </row>
    <row r="3725" spans="1:21" ht="14.4" customHeight="1" x14ac:dyDescent="0.3">
      <c r="A3725" s="661">
        <v>32</v>
      </c>
      <c r="B3725" s="662" t="s">
        <v>592</v>
      </c>
      <c r="C3725" s="662" t="s">
        <v>5111</v>
      </c>
      <c r="D3725" s="743" t="s">
        <v>7938</v>
      </c>
      <c r="E3725" s="744" t="s">
        <v>5132</v>
      </c>
      <c r="F3725" s="662" t="s">
        <v>5106</v>
      </c>
      <c r="G3725" s="662" t="s">
        <v>5701</v>
      </c>
      <c r="H3725" s="662" t="s">
        <v>2438</v>
      </c>
      <c r="I3725" s="662" t="s">
        <v>2814</v>
      </c>
      <c r="J3725" s="662" t="s">
        <v>4948</v>
      </c>
      <c r="K3725" s="662" t="s">
        <v>4949</v>
      </c>
      <c r="L3725" s="663">
        <v>2179.9299999999998</v>
      </c>
      <c r="M3725" s="663">
        <v>10899.65</v>
      </c>
      <c r="N3725" s="662">
        <v>5</v>
      </c>
      <c r="O3725" s="745">
        <v>3</v>
      </c>
      <c r="P3725" s="663">
        <v>10899.65</v>
      </c>
      <c r="Q3725" s="678">
        <v>1</v>
      </c>
      <c r="R3725" s="662">
        <v>5</v>
      </c>
      <c r="S3725" s="678">
        <v>1</v>
      </c>
      <c r="T3725" s="745">
        <v>3</v>
      </c>
      <c r="U3725" s="701">
        <v>1</v>
      </c>
    </row>
    <row r="3726" spans="1:21" ht="14.4" customHeight="1" x14ac:dyDescent="0.3">
      <c r="A3726" s="661">
        <v>32</v>
      </c>
      <c r="B3726" s="662" t="s">
        <v>592</v>
      </c>
      <c r="C3726" s="662" t="s">
        <v>5111</v>
      </c>
      <c r="D3726" s="743" t="s">
        <v>7938</v>
      </c>
      <c r="E3726" s="744" t="s">
        <v>5132</v>
      </c>
      <c r="F3726" s="662" t="s">
        <v>5106</v>
      </c>
      <c r="G3726" s="662" t="s">
        <v>5248</v>
      </c>
      <c r="H3726" s="662" t="s">
        <v>593</v>
      </c>
      <c r="I3726" s="662" t="s">
        <v>3186</v>
      </c>
      <c r="J3726" s="662" t="s">
        <v>3187</v>
      </c>
      <c r="K3726" s="662" t="s">
        <v>4933</v>
      </c>
      <c r="L3726" s="663">
        <v>879.21</v>
      </c>
      <c r="M3726" s="663">
        <v>1758.42</v>
      </c>
      <c r="N3726" s="662">
        <v>2</v>
      </c>
      <c r="O3726" s="745">
        <v>1</v>
      </c>
      <c r="P3726" s="663">
        <v>1758.42</v>
      </c>
      <c r="Q3726" s="678">
        <v>1</v>
      </c>
      <c r="R3726" s="662">
        <v>2</v>
      </c>
      <c r="S3726" s="678">
        <v>1</v>
      </c>
      <c r="T3726" s="745">
        <v>1</v>
      </c>
      <c r="U3726" s="701">
        <v>1</v>
      </c>
    </row>
    <row r="3727" spans="1:21" ht="14.4" customHeight="1" x14ac:dyDescent="0.3">
      <c r="A3727" s="661">
        <v>32</v>
      </c>
      <c r="B3727" s="662" t="s">
        <v>592</v>
      </c>
      <c r="C3727" s="662" t="s">
        <v>5111</v>
      </c>
      <c r="D3727" s="743" t="s">
        <v>7938</v>
      </c>
      <c r="E3727" s="744" t="s">
        <v>5132</v>
      </c>
      <c r="F3727" s="662" t="s">
        <v>5106</v>
      </c>
      <c r="G3727" s="662" t="s">
        <v>5248</v>
      </c>
      <c r="H3727" s="662" t="s">
        <v>593</v>
      </c>
      <c r="I3727" s="662" t="s">
        <v>7111</v>
      </c>
      <c r="J3727" s="662" t="s">
        <v>7112</v>
      </c>
      <c r="K3727" s="662" t="s">
        <v>7113</v>
      </c>
      <c r="L3727" s="663">
        <v>1515.62</v>
      </c>
      <c r="M3727" s="663">
        <v>1515.62</v>
      </c>
      <c r="N3727" s="662">
        <v>1</v>
      </c>
      <c r="O3727" s="745">
        <v>0.5</v>
      </c>
      <c r="P3727" s="663">
        <v>1515.62</v>
      </c>
      <c r="Q3727" s="678">
        <v>1</v>
      </c>
      <c r="R3727" s="662">
        <v>1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32</v>
      </c>
      <c r="B3728" s="662" t="s">
        <v>592</v>
      </c>
      <c r="C3728" s="662" t="s">
        <v>5111</v>
      </c>
      <c r="D3728" s="743" t="s">
        <v>7938</v>
      </c>
      <c r="E3728" s="744" t="s">
        <v>5132</v>
      </c>
      <c r="F3728" s="662" t="s">
        <v>5106</v>
      </c>
      <c r="G3728" s="662" t="s">
        <v>5248</v>
      </c>
      <c r="H3728" s="662" t="s">
        <v>593</v>
      </c>
      <c r="I3728" s="662" t="s">
        <v>7297</v>
      </c>
      <c r="J3728" s="662" t="s">
        <v>3187</v>
      </c>
      <c r="K3728" s="662" t="s">
        <v>7298</v>
      </c>
      <c r="L3728" s="663">
        <v>0</v>
      </c>
      <c r="M3728" s="663">
        <v>0</v>
      </c>
      <c r="N3728" s="662">
        <v>2</v>
      </c>
      <c r="O3728" s="745">
        <v>0.5</v>
      </c>
      <c r="P3728" s="663">
        <v>0</v>
      </c>
      <c r="Q3728" s="678"/>
      <c r="R3728" s="662">
        <v>2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32</v>
      </c>
      <c r="B3729" s="662" t="s">
        <v>592</v>
      </c>
      <c r="C3729" s="662" t="s">
        <v>5111</v>
      </c>
      <c r="D3729" s="743" t="s">
        <v>7938</v>
      </c>
      <c r="E3729" s="744" t="s">
        <v>5132</v>
      </c>
      <c r="F3729" s="662" t="s">
        <v>5106</v>
      </c>
      <c r="G3729" s="662" t="s">
        <v>5249</v>
      </c>
      <c r="H3729" s="662" t="s">
        <v>593</v>
      </c>
      <c r="I3729" s="662" t="s">
        <v>5250</v>
      </c>
      <c r="J3729" s="662" t="s">
        <v>5251</v>
      </c>
      <c r="K3729" s="662"/>
      <c r="L3729" s="663">
        <v>0</v>
      </c>
      <c r="M3729" s="663">
        <v>0</v>
      </c>
      <c r="N3729" s="662">
        <v>5</v>
      </c>
      <c r="O3729" s="745">
        <v>1</v>
      </c>
      <c r="P3729" s="663">
        <v>0</v>
      </c>
      <c r="Q3729" s="678"/>
      <c r="R3729" s="662">
        <v>2</v>
      </c>
      <c r="S3729" s="678">
        <v>0.4</v>
      </c>
      <c r="T3729" s="745">
        <v>1</v>
      </c>
      <c r="U3729" s="701">
        <v>1</v>
      </c>
    </row>
    <row r="3730" spans="1:21" ht="14.4" customHeight="1" x14ac:dyDescent="0.3">
      <c r="A3730" s="661">
        <v>32</v>
      </c>
      <c r="B3730" s="662" t="s">
        <v>592</v>
      </c>
      <c r="C3730" s="662" t="s">
        <v>5111</v>
      </c>
      <c r="D3730" s="743" t="s">
        <v>7938</v>
      </c>
      <c r="E3730" s="744" t="s">
        <v>5132</v>
      </c>
      <c r="F3730" s="662" t="s">
        <v>5106</v>
      </c>
      <c r="G3730" s="662" t="s">
        <v>5249</v>
      </c>
      <c r="H3730" s="662" t="s">
        <v>593</v>
      </c>
      <c r="I3730" s="662" t="s">
        <v>5432</v>
      </c>
      <c r="J3730" s="662" t="s">
        <v>5251</v>
      </c>
      <c r="K3730" s="662"/>
      <c r="L3730" s="663">
        <v>170.52</v>
      </c>
      <c r="M3730" s="663">
        <v>170.52</v>
      </c>
      <c r="N3730" s="662">
        <v>1</v>
      </c>
      <c r="O3730" s="745">
        <v>0.5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32</v>
      </c>
      <c r="B3731" s="662" t="s">
        <v>592</v>
      </c>
      <c r="C3731" s="662" t="s">
        <v>5111</v>
      </c>
      <c r="D3731" s="743" t="s">
        <v>7938</v>
      </c>
      <c r="E3731" s="744" t="s">
        <v>5132</v>
      </c>
      <c r="F3731" s="662" t="s">
        <v>5106</v>
      </c>
      <c r="G3731" s="662" t="s">
        <v>5252</v>
      </c>
      <c r="H3731" s="662" t="s">
        <v>593</v>
      </c>
      <c r="I3731" s="662" t="s">
        <v>1126</v>
      </c>
      <c r="J3731" s="662" t="s">
        <v>1127</v>
      </c>
      <c r="K3731" s="662" t="s">
        <v>5253</v>
      </c>
      <c r="L3731" s="663">
        <v>0</v>
      </c>
      <c r="M3731" s="663">
        <v>0</v>
      </c>
      <c r="N3731" s="662">
        <v>2</v>
      </c>
      <c r="O3731" s="745">
        <v>1</v>
      </c>
      <c r="P3731" s="663">
        <v>0</v>
      </c>
      <c r="Q3731" s="678"/>
      <c r="R3731" s="662">
        <v>2</v>
      </c>
      <c r="S3731" s="678">
        <v>1</v>
      </c>
      <c r="T3731" s="745">
        <v>1</v>
      </c>
      <c r="U3731" s="701">
        <v>1</v>
      </c>
    </row>
    <row r="3732" spans="1:21" ht="14.4" customHeight="1" x14ac:dyDescent="0.3">
      <c r="A3732" s="661">
        <v>32</v>
      </c>
      <c r="B3732" s="662" t="s">
        <v>592</v>
      </c>
      <c r="C3732" s="662" t="s">
        <v>5111</v>
      </c>
      <c r="D3732" s="743" t="s">
        <v>7938</v>
      </c>
      <c r="E3732" s="744" t="s">
        <v>5132</v>
      </c>
      <c r="F3732" s="662" t="s">
        <v>5106</v>
      </c>
      <c r="G3732" s="662" t="s">
        <v>6331</v>
      </c>
      <c r="H3732" s="662" t="s">
        <v>593</v>
      </c>
      <c r="I3732" s="662" t="s">
        <v>1902</v>
      </c>
      <c r="J3732" s="662" t="s">
        <v>1903</v>
      </c>
      <c r="K3732" s="662" t="s">
        <v>6332</v>
      </c>
      <c r="L3732" s="663">
        <v>0</v>
      </c>
      <c r="M3732" s="663">
        <v>0</v>
      </c>
      <c r="N3732" s="662">
        <v>1</v>
      </c>
      <c r="O3732" s="745">
        <v>0.5</v>
      </c>
      <c r="P3732" s="663">
        <v>0</v>
      </c>
      <c r="Q3732" s="678"/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32</v>
      </c>
      <c r="B3733" s="662" t="s">
        <v>592</v>
      </c>
      <c r="C3733" s="662" t="s">
        <v>5111</v>
      </c>
      <c r="D3733" s="743" t="s">
        <v>7938</v>
      </c>
      <c r="E3733" s="744" t="s">
        <v>5132</v>
      </c>
      <c r="F3733" s="662" t="s">
        <v>5106</v>
      </c>
      <c r="G3733" s="662" t="s">
        <v>5487</v>
      </c>
      <c r="H3733" s="662" t="s">
        <v>593</v>
      </c>
      <c r="I3733" s="662" t="s">
        <v>3546</v>
      </c>
      <c r="J3733" s="662" t="s">
        <v>3547</v>
      </c>
      <c r="K3733" s="662" t="s">
        <v>5488</v>
      </c>
      <c r="L3733" s="663">
        <v>0</v>
      </c>
      <c r="M3733" s="663">
        <v>0</v>
      </c>
      <c r="N3733" s="662">
        <v>1</v>
      </c>
      <c r="O3733" s="745">
        <v>1</v>
      </c>
      <c r="P3733" s="663"/>
      <c r="Q3733" s="678"/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32</v>
      </c>
      <c r="B3734" s="662" t="s">
        <v>592</v>
      </c>
      <c r="C3734" s="662" t="s">
        <v>5111</v>
      </c>
      <c r="D3734" s="743" t="s">
        <v>7938</v>
      </c>
      <c r="E3734" s="744" t="s">
        <v>5132</v>
      </c>
      <c r="F3734" s="662" t="s">
        <v>5106</v>
      </c>
      <c r="G3734" s="662" t="s">
        <v>5262</v>
      </c>
      <c r="H3734" s="662" t="s">
        <v>593</v>
      </c>
      <c r="I3734" s="662" t="s">
        <v>2962</v>
      </c>
      <c r="J3734" s="662" t="s">
        <v>2963</v>
      </c>
      <c r="K3734" s="662" t="s">
        <v>5509</v>
      </c>
      <c r="L3734" s="663">
        <v>98.75</v>
      </c>
      <c r="M3734" s="663">
        <v>98.75</v>
      </c>
      <c r="N3734" s="662">
        <v>1</v>
      </c>
      <c r="O3734" s="745">
        <v>0.5</v>
      </c>
      <c r="P3734" s="663">
        <v>98.75</v>
      </c>
      <c r="Q3734" s="678">
        <v>1</v>
      </c>
      <c r="R3734" s="662">
        <v>1</v>
      </c>
      <c r="S3734" s="678">
        <v>1</v>
      </c>
      <c r="T3734" s="745">
        <v>0.5</v>
      </c>
      <c r="U3734" s="701">
        <v>1</v>
      </c>
    </row>
    <row r="3735" spans="1:21" ht="14.4" customHeight="1" x14ac:dyDescent="0.3">
      <c r="A3735" s="661">
        <v>32</v>
      </c>
      <c r="B3735" s="662" t="s">
        <v>592</v>
      </c>
      <c r="C3735" s="662" t="s">
        <v>5111</v>
      </c>
      <c r="D3735" s="743" t="s">
        <v>7938</v>
      </c>
      <c r="E3735" s="744" t="s">
        <v>5132</v>
      </c>
      <c r="F3735" s="662" t="s">
        <v>5106</v>
      </c>
      <c r="G3735" s="662" t="s">
        <v>5262</v>
      </c>
      <c r="H3735" s="662" t="s">
        <v>593</v>
      </c>
      <c r="I3735" s="662" t="s">
        <v>2962</v>
      </c>
      <c r="J3735" s="662" t="s">
        <v>2963</v>
      </c>
      <c r="K3735" s="662" t="s">
        <v>5509</v>
      </c>
      <c r="L3735" s="663">
        <v>167.58</v>
      </c>
      <c r="M3735" s="663">
        <v>167.58</v>
      </c>
      <c r="N3735" s="662">
        <v>1</v>
      </c>
      <c r="O3735" s="745">
        <v>0.5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32</v>
      </c>
      <c r="B3736" s="662" t="s">
        <v>592</v>
      </c>
      <c r="C3736" s="662" t="s">
        <v>5111</v>
      </c>
      <c r="D3736" s="743" t="s">
        <v>7938</v>
      </c>
      <c r="E3736" s="744" t="s">
        <v>5132</v>
      </c>
      <c r="F3736" s="662" t="s">
        <v>5106</v>
      </c>
      <c r="G3736" s="662" t="s">
        <v>5262</v>
      </c>
      <c r="H3736" s="662" t="s">
        <v>593</v>
      </c>
      <c r="I3736" s="662" t="s">
        <v>3048</v>
      </c>
      <c r="J3736" s="662" t="s">
        <v>2942</v>
      </c>
      <c r="K3736" s="662" t="s">
        <v>2911</v>
      </c>
      <c r="L3736" s="663">
        <v>98.75</v>
      </c>
      <c r="M3736" s="663">
        <v>98.75</v>
      </c>
      <c r="N3736" s="662">
        <v>1</v>
      </c>
      <c r="O3736" s="745">
        <v>0.5</v>
      </c>
      <c r="P3736" s="663">
        <v>98.75</v>
      </c>
      <c r="Q3736" s="678">
        <v>1</v>
      </c>
      <c r="R3736" s="662">
        <v>1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32</v>
      </c>
      <c r="B3737" s="662" t="s">
        <v>592</v>
      </c>
      <c r="C3737" s="662" t="s">
        <v>5111</v>
      </c>
      <c r="D3737" s="743" t="s">
        <v>7938</v>
      </c>
      <c r="E3737" s="744" t="s">
        <v>5132</v>
      </c>
      <c r="F3737" s="662" t="s">
        <v>5106</v>
      </c>
      <c r="G3737" s="662" t="s">
        <v>5862</v>
      </c>
      <c r="H3737" s="662" t="s">
        <v>2438</v>
      </c>
      <c r="I3737" s="662" t="s">
        <v>5863</v>
      </c>
      <c r="J3737" s="662" t="s">
        <v>5864</v>
      </c>
      <c r="K3737" s="662" t="s">
        <v>5865</v>
      </c>
      <c r="L3737" s="663">
        <v>186.87</v>
      </c>
      <c r="M3737" s="663">
        <v>373.74</v>
      </c>
      <c r="N3737" s="662">
        <v>2</v>
      </c>
      <c r="O3737" s="745">
        <v>0.5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32</v>
      </c>
      <c r="B3738" s="662" t="s">
        <v>592</v>
      </c>
      <c r="C3738" s="662" t="s">
        <v>5111</v>
      </c>
      <c r="D3738" s="743" t="s">
        <v>7938</v>
      </c>
      <c r="E3738" s="744" t="s">
        <v>5132</v>
      </c>
      <c r="F3738" s="662" t="s">
        <v>5106</v>
      </c>
      <c r="G3738" s="662" t="s">
        <v>6128</v>
      </c>
      <c r="H3738" s="662" t="s">
        <v>593</v>
      </c>
      <c r="I3738" s="662" t="s">
        <v>6129</v>
      </c>
      <c r="J3738" s="662" t="s">
        <v>6130</v>
      </c>
      <c r="K3738" s="662" t="s">
        <v>6131</v>
      </c>
      <c r="L3738" s="663">
        <v>0</v>
      </c>
      <c r="M3738" s="663">
        <v>0</v>
      </c>
      <c r="N3738" s="662">
        <v>2</v>
      </c>
      <c r="O3738" s="745">
        <v>1</v>
      </c>
      <c r="P3738" s="663">
        <v>0</v>
      </c>
      <c r="Q3738" s="678"/>
      <c r="R3738" s="662">
        <v>2</v>
      </c>
      <c r="S3738" s="678">
        <v>1</v>
      </c>
      <c r="T3738" s="745">
        <v>1</v>
      </c>
      <c r="U3738" s="701">
        <v>1</v>
      </c>
    </row>
    <row r="3739" spans="1:21" ht="14.4" customHeight="1" x14ac:dyDescent="0.3">
      <c r="A3739" s="661">
        <v>32</v>
      </c>
      <c r="B3739" s="662" t="s">
        <v>592</v>
      </c>
      <c r="C3739" s="662" t="s">
        <v>5111</v>
      </c>
      <c r="D3739" s="743" t="s">
        <v>7938</v>
      </c>
      <c r="E3739" s="744" t="s">
        <v>5132</v>
      </c>
      <c r="F3739" s="662" t="s">
        <v>5106</v>
      </c>
      <c r="G3739" s="662" t="s">
        <v>5358</v>
      </c>
      <c r="H3739" s="662" t="s">
        <v>593</v>
      </c>
      <c r="I3739" s="662" t="s">
        <v>917</v>
      </c>
      <c r="J3739" s="662" t="s">
        <v>5359</v>
      </c>
      <c r="K3739" s="662" t="s">
        <v>5360</v>
      </c>
      <c r="L3739" s="663">
        <v>73.989999999999995</v>
      </c>
      <c r="M3739" s="663">
        <v>73.989999999999995</v>
      </c>
      <c r="N3739" s="662">
        <v>1</v>
      </c>
      <c r="O3739" s="745">
        <v>0.5</v>
      </c>
      <c r="P3739" s="663">
        <v>73.989999999999995</v>
      </c>
      <c r="Q3739" s="678">
        <v>1</v>
      </c>
      <c r="R3739" s="662">
        <v>1</v>
      </c>
      <c r="S3739" s="678">
        <v>1</v>
      </c>
      <c r="T3739" s="745">
        <v>0.5</v>
      </c>
      <c r="U3739" s="701">
        <v>1</v>
      </c>
    </row>
    <row r="3740" spans="1:21" ht="14.4" customHeight="1" x14ac:dyDescent="0.3">
      <c r="A3740" s="661">
        <v>32</v>
      </c>
      <c r="B3740" s="662" t="s">
        <v>592</v>
      </c>
      <c r="C3740" s="662" t="s">
        <v>5111</v>
      </c>
      <c r="D3740" s="743" t="s">
        <v>7938</v>
      </c>
      <c r="E3740" s="744" t="s">
        <v>5132</v>
      </c>
      <c r="F3740" s="662" t="s">
        <v>5106</v>
      </c>
      <c r="G3740" s="662" t="s">
        <v>5868</v>
      </c>
      <c r="H3740" s="662" t="s">
        <v>593</v>
      </c>
      <c r="I3740" s="662" t="s">
        <v>2922</v>
      </c>
      <c r="J3740" s="662" t="s">
        <v>2923</v>
      </c>
      <c r="K3740" s="662" t="s">
        <v>5869</v>
      </c>
      <c r="L3740" s="663">
        <v>36.97</v>
      </c>
      <c r="M3740" s="663">
        <v>36.97</v>
      </c>
      <c r="N3740" s="662">
        <v>1</v>
      </c>
      <c r="O3740" s="745">
        <v>0.5</v>
      </c>
      <c r="P3740" s="663">
        <v>36.97</v>
      </c>
      <c r="Q3740" s="678">
        <v>1</v>
      </c>
      <c r="R3740" s="662">
        <v>1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32</v>
      </c>
      <c r="B3741" s="662" t="s">
        <v>592</v>
      </c>
      <c r="C3741" s="662" t="s">
        <v>5111</v>
      </c>
      <c r="D3741" s="743" t="s">
        <v>7938</v>
      </c>
      <c r="E3741" s="744" t="s">
        <v>5132</v>
      </c>
      <c r="F3741" s="662" t="s">
        <v>5106</v>
      </c>
      <c r="G3741" s="662" t="s">
        <v>5870</v>
      </c>
      <c r="H3741" s="662" t="s">
        <v>593</v>
      </c>
      <c r="I3741" s="662" t="s">
        <v>4398</v>
      </c>
      <c r="J3741" s="662" t="s">
        <v>4399</v>
      </c>
      <c r="K3741" s="662" t="s">
        <v>5871</v>
      </c>
      <c r="L3741" s="663">
        <v>77.14</v>
      </c>
      <c r="M3741" s="663">
        <v>231.42000000000002</v>
      </c>
      <c r="N3741" s="662">
        <v>3</v>
      </c>
      <c r="O3741" s="745">
        <v>1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32</v>
      </c>
      <c r="B3742" s="662" t="s">
        <v>592</v>
      </c>
      <c r="C3742" s="662" t="s">
        <v>5111</v>
      </c>
      <c r="D3742" s="743" t="s">
        <v>7938</v>
      </c>
      <c r="E3742" s="744" t="s">
        <v>5132</v>
      </c>
      <c r="F3742" s="662" t="s">
        <v>5106</v>
      </c>
      <c r="G3742" s="662" t="s">
        <v>5870</v>
      </c>
      <c r="H3742" s="662" t="s">
        <v>593</v>
      </c>
      <c r="I3742" s="662" t="s">
        <v>1711</v>
      </c>
      <c r="J3742" s="662" t="s">
        <v>1712</v>
      </c>
      <c r="K3742" s="662" t="s">
        <v>5872</v>
      </c>
      <c r="L3742" s="663">
        <v>38.56</v>
      </c>
      <c r="M3742" s="663">
        <v>154.24</v>
      </c>
      <c r="N3742" s="662">
        <v>4</v>
      </c>
      <c r="O3742" s="745">
        <v>1.5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32</v>
      </c>
      <c r="B3743" s="662" t="s">
        <v>592</v>
      </c>
      <c r="C3743" s="662" t="s">
        <v>5111</v>
      </c>
      <c r="D3743" s="743" t="s">
        <v>7938</v>
      </c>
      <c r="E3743" s="744" t="s">
        <v>5132</v>
      </c>
      <c r="F3743" s="662" t="s">
        <v>5106</v>
      </c>
      <c r="G3743" s="662" t="s">
        <v>5873</v>
      </c>
      <c r="H3743" s="662" t="s">
        <v>593</v>
      </c>
      <c r="I3743" s="662" t="s">
        <v>5874</v>
      </c>
      <c r="J3743" s="662" t="s">
        <v>5875</v>
      </c>
      <c r="K3743" s="662" t="s">
        <v>5876</v>
      </c>
      <c r="L3743" s="663">
        <v>88.87</v>
      </c>
      <c r="M3743" s="663">
        <v>533.22</v>
      </c>
      <c r="N3743" s="662">
        <v>6</v>
      </c>
      <c r="O3743" s="745">
        <v>2.5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32</v>
      </c>
      <c r="B3744" s="662" t="s">
        <v>592</v>
      </c>
      <c r="C3744" s="662" t="s">
        <v>5111</v>
      </c>
      <c r="D3744" s="743" t="s">
        <v>7938</v>
      </c>
      <c r="E3744" s="744" t="s">
        <v>5132</v>
      </c>
      <c r="F3744" s="662" t="s">
        <v>5106</v>
      </c>
      <c r="G3744" s="662" t="s">
        <v>5394</v>
      </c>
      <c r="H3744" s="662" t="s">
        <v>593</v>
      </c>
      <c r="I3744" s="662" t="s">
        <v>1123</v>
      </c>
      <c r="J3744" s="662" t="s">
        <v>5396</v>
      </c>
      <c r="K3744" s="662" t="s">
        <v>7299</v>
      </c>
      <c r="L3744" s="663">
        <v>31.65</v>
      </c>
      <c r="M3744" s="663">
        <v>31.65</v>
      </c>
      <c r="N3744" s="662">
        <v>1</v>
      </c>
      <c r="O3744" s="745">
        <v>1</v>
      </c>
      <c r="P3744" s="663">
        <v>31.65</v>
      </c>
      <c r="Q3744" s="678">
        <v>1</v>
      </c>
      <c r="R3744" s="662">
        <v>1</v>
      </c>
      <c r="S3744" s="678">
        <v>1</v>
      </c>
      <c r="T3744" s="745">
        <v>1</v>
      </c>
      <c r="U3744" s="701">
        <v>1</v>
      </c>
    </row>
    <row r="3745" spans="1:21" ht="14.4" customHeight="1" x14ac:dyDescent="0.3">
      <c r="A3745" s="661">
        <v>32</v>
      </c>
      <c r="B3745" s="662" t="s">
        <v>592</v>
      </c>
      <c r="C3745" s="662" t="s">
        <v>5111</v>
      </c>
      <c r="D3745" s="743" t="s">
        <v>7938</v>
      </c>
      <c r="E3745" s="744" t="s">
        <v>5132</v>
      </c>
      <c r="F3745" s="662" t="s">
        <v>5106</v>
      </c>
      <c r="G3745" s="662" t="s">
        <v>5394</v>
      </c>
      <c r="H3745" s="662" t="s">
        <v>593</v>
      </c>
      <c r="I3745" s="662" t="s">
        <v>7300</v>
      </c>
      <c r="J3745" s="662" t="s">
        <v>7301</v>
      </c>
      <c r="K3745" s="662" t="s">
        <v>7302</v>
      </c>
      <c r="L3745" s="663">
        <v>9.6</v>
      </c>
      <c r="M3745" s="663">
        <v>19.2</v>
      </c>
      <c r="N3745" s="662">
        <v>2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32</v>
      </c>
      <c r="B3746" s="662" t="s">
        <v>592</v>
      </c>
      <c r="C3746" s="662" t="s">
        <v>5111</v>
      </c>
      <c r="D3746" s="743" t="s">
        <v>7938</v>
      </c>
      <c r="E3746" s="744" t="s">
        <v>5132</v>
      </c>
      <c r="F3746" s="662" t="s">
        <v>5106</v>
      </c>
      <c r="G3746" s="662" t="s">
        <v>5394</v>
      </c>
      <c r="H3746" s="662" t="s">
        <v>593</v>
      </c>
      <c r="I3746" s="662" t="s">
        <v>5395</v>
      </c>
      <c r="J3746" s="662" t="s">
        <v>5396</v>
      </c>
      <c r="K3746" s="662" t="s">
        <v>5397</v>
      </c>
      <c r="L3746" s="663">
        <v>29.54</v>
      </c>
      <c r="M3746" s="663">
        <v>118.16</v>
      </c>
      <c r="N3746" s="662">
        <v>4</v>
      </c>
      <c r="O3746" s="745">
        <v>2</v>
      </c>
      <c r="P3746" s="663">
        <v>88.62</v>
      </c>
      <c r="Q3746" s="678">
        <v>0.75000000000000011</v>
      </c>
      <c r="R3746" s="662">
        <v>3</v>
      </c>
      <c r="S3746" s="678">
        <v>0.75</v>
      </c>
      <c r="T3746" s="745">
        <v>1</v>
      </c>
      <c r="U3746" s="701">
        <v>0.5</v>
      </c>
    </row>
    <row r="3747" spans="1:21" ht="14.4" customHeight="1" x14ac:dyDescent="0.3">
      <c r="A3747" s="661">
        <v>32</v>
      </c>
      <c r="B3747" s="662" t="s">
        <v>592</v>
      </c>
      <c r="C3747" s="662" t="s">
        <v>5111</v>
      </c>
      <c r="D3747" s="743" t="s">
        <v>7938</v>
      </c>
      <c r="E3747" s="744" t="s">
        <v>5132</v>
      </c>
      <c r="F3747" s="662" t="s">
        <v>5106</v>
      </c>
      <c r="G3747" s="662" t="s">
        <v>5437</v>
      </c>
      <c r="H3747" s="662" t="s">
        <v>593</v>
      </c>
      <c r="I3747" s="662" t="s">
        <v>5510</v>
      </c>
      <c r="J3747" s="662" t="s">
        <v>1457</v>
      </c>
      <c r="K3747" s="662" t="s">
        <v>5364</v>
      </c>
      <c r="L3747" s="663">
        <v>0</v>
      </c>
      <c r="M3747" s="663">
        <v>0</v>
      </c>
      <c r="N3747" s="662">
        <v>2</v>
      </c>
      <c r="O3747" s="745">
        <v>1</v>
      </c>
      <c r="P3747" s="663">
        <v>0</v>
      </c>
      <c r="Q3747" s="678"/>
      <c r="R3747" s="662">
        <v>2</v>
      </c>
      <c r="S3747" s="678">
        <v>1</v>
      </c>
      <c r="T3747" s="745">
        <v>1</v>
      </c>
      <c r="U3747" s="701">
        <v>1</v>
      </c>
    </row>
    <row r="3748" spans="1:21" ht="14.4" customHeight="1" x14ac:dyDescent="0.3">
      <c r="A3748" s="661">
        <v>32</v>
      </c>
      <c r="B3748" s="662" t="s">
        <v>592</v>
      </c>
      <c r="C3748" s="662" t="s">
        <v>5111</v>
      </c>
      <c r="D3748" s="743" t="s">
        <v>7938</v>
      </c>
      <c r="E3748" s="744" t="s">
        <v>5132</v>
      </c>
      <c r="F3748" s="662" t="s">
        <v>5106</v>
      </c>
      <c r="G3748" s="662" t="s">
        <v>5756</v>
      </c>
      <c r="H3748" s="662" t="s">
        <v>593</v>
      </c>
      <c r="I3748" s="662" t="s">
        <v>3923</v>
      </c>
      <c r="J3748" s="662" t="s">
        <v>5757</v>
      </c>
      <c r="K3748" s="662" t="s">
        <v>5758</v>
      </c>
      <c r="L3748" s="663">
        <v>3161.19</v>
      </c>
      <c r="M3748" s="663">
        <v>6322.38</v>
      </c>
      <c r="N3748" s="662">
        <v>2</v>
      </c>
      <c r="O3748" s="745">
        <v>0.5</v>
      </c>
      <c r="P3748" s="663">
        <v>6322.38</v>
      </c>
      <c r="Q3748" s="678">
        <v>1</v>
      </c>
      <c r="R3748" s="662">
        <v>2</v>
      </c>
      <c r="S3748" s="678">
        <v>1</v>
      </c>
      <c r="T3748" s="745">
        <v>0.5</v>
      </c>
      <c r="U3748" s="701">
        <v>1</v>
      </c>
    </row>
    <row r="3749" spans="1:21" ht="14.4" customHeight="1" x14ac:dyDescent="0.3">
      <c r="A3749" s="661">
        <v>32</v>
      </c>
      <c r="B3749" s="662" t="s">
        <v>592</v>
      </c>
      <c r="C3749" s="662" t="s">
        <v>5111</v>
      </c>
      <c r="D3749" s="743" t="s">
        <v>7938</v>
      </c>
      <c r="E3749" s="744" t="s">
        <v>5132</v>
      </c>
      <c r="F3749" s="662" t="s">
        <v>5106</v>
      </c>
      <c r="G3749" s="662" t="s">
        <v>5756</v>
      </c>
      <c r="H3749" s="662" t="s">
        <v>593</v>
      </c>
      <c r="I3749" s="662" t="s">
        <v>5885</v>
      </c>
      <c r="J3749" s="662" t="s">
        <v>5757</v>
      </c>
      <c r="K3749" s="662" t="s">
        <v>5758</v>
      </c>
      <c r="L3749" s="663">
        <v>5927.29</v>
      </c>
      <c r="M3749" s="663">
        <v>11854.58</v>
      </c>
      <c r="N3749" s="662">
        <v>2</v>
      </c>
      <c r="O3749" s="745">
        <v>0.5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32</v>
      </c>
      <c r="B3750" s="662" t="s">
        <v>592</v>
      </c>
      <c r="C3750" s="662" t="s">
        <v>5111</v>
      </c>
      <c r="D3750" s="743" t="s">
        <v>7938</v>
      </c>
      <c r="E3750" s="744" t="s">
        <v>5132</v>
      </c>
      <c r="F3750" s="662" t="s">
        <v>5106</v>
      </c>
      <c r="G3750" s="662" t="s">
        <v>5756</v>
      </c>
      <c r="H3750" s="662" t="s">
        <v>593</v>
      </c>
      <c r="I3750" s="662" t="s">
        <v>5886</v>
      </c>
      <c r="J3750" s="662" t="s">
        <v>5757</v>
      </c>
      <c r="K3750" s="662" t="s">
        <v>5758</v>
      </c>
      <c r="L3750" s="663">
        <v>5927.29</v>
      </c>
      <c r="M3750" s="663">
        <v>11854.58</v>
      </c>
      <c r="N3750" s="662">
        <v>2</v>
      </c>
      <c r="O3750" s="745">
        <v>0.5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32</v>
      </c>
      <c r="B3751" s="662" t="s">
        <v>592</v>
      </c>
      <c r="C3751" s="662" t="s">
        <v>5111</v>
      </c>
      <c r="D3751" s="743" t="s">
        <v>7938</v>
      </c>
      <c r="E3751" s="744" t="s">
        <v>5132</v>
      </c>
      <c r="F3751" s="662" t="s">
        <v>5106</v>
      </c>
      <c r="G3751" s="662" t="s">
        <v>5269</v>
      </c>
      <c r="H3751" s="662" t="s">
        <v>593</v>
      </c>
      <c r="I3751" s="662" t="s">
        <v>970</v>
      </c>
      <c r="J3751" s="662" t="s">
        <v>5270</v>
      </c>
      <c r="K3751" s="662" t="s">
        <v>5271</v>
      </c>
      <c r="L3751" s="663">
        <v>88.76</v>
      </c>
      <c r="M3751" s="663">
        <v>6390.7200000000012</v>
      </c>
      <c r="N3751" s="662">
        <v>72</v>
      </c>
      <c r="O3751" s="745">
        <v>26.5</v>
      </c>
      <c r="P3751" s="663">
        <v>2662.8</v>
      </c>
      <c r="Q3751" s="678">
        <v>0.41666666666666663</v>
      </c>
      <c r="R3751" s="662">
        <v>30</v>
      </c>
      <c r="S3751" s="678">
        <v>0.41666666666666669</v>
      </c>
      <c r="T3751" s="745">
        <v>12.5</v>
      </c>
      <c r="U3751" s="701">
        <v>0.47169811320754718</v>
      </c>
    </row>
    <row r="3752" spans="1:21" ht="14.4" customHeight="1" x14ac:dyDescent="0.3">
      <c r="A3752" s="661">
        <v>32</v>
      </c>
      <c r="B3752" s="662" t="s">
        <v>592</v>
      </c>
      <c r="C3752" s="662" t="s">
        <v>5111</v>
      </c>
      <c r="D3752" s="743" t="s">
        <v>7938</v>
      </c>
      <c r="E3752" s="744" t="s">
        <v>5132</v>
      </c>
      <c r="F3752" s="662" t="s">
        <v>5106</v>
      </c>
      <c r="G3752" s="662" t="s">
        <v>5398</v>
      </c>
      <c r="H3752" s="662" t="s">
        <v>593</v>
      </c>
      <c r="I3752" s="662" t="s">
        <v>774</v>
      </c>
      <c r="J3752" s="662" t="s">
        <v>775</v>
      </c>
      <c r="K3752" s="662" t="s">
        <v>5399</v>
      </c>
      <c r="L3752" s="663">
        <v>733.55</v>
      </c>
      <c r="M3752" s="663">
        <v>1467.1</v>
      </c>
      <c r="N3752" s="662">
        <v>2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32</v>
      </c>
      <c r="B3753" s="662" t="s">
        <v>592</v>
      </c>
      <c r="C3753" s="662" t="s">
        <v>5111</v>
      </c>
      <c r="D3753" s="743" t="s">
        <v>7938</v>
      </c>
      <c r="E3753" s="744" t="s">
        <v>5132</v>
      </c>
      <c r="F3753" s="662" t="s">
        <v>5106</v>
      </c>
      <c r="G3753" s="662" t="s">
        <v>5361</v>
      </c>
      <c r="H3753" s="662" t="s">
        <v>2438</v>
      </c>
      <c r="I3753" s="662" t="s">
        <v>2647</v>
      </c>
      <c r="J3753" s="662" t="s">
        <v>4959</v>
      </c>
      <c r="K3753" s="662" t="s">
        <v>4964</v>
      </c>
      <c r="L3753" s="663">
        <v>133.63999999999999</v>
      </c>
      <c r="M3753" s="663">
        <v>267.27999999999997</v>
      </c>
      <c r="N3753" s="662">
        <v>2</v>
      </c>
      <c r="O3753" s="745">
        <v>0.5</v>
      </c>
      <c r="P3753" s="663">
        <v>267.27999999999997</v>
      </c>
      <c r="Q3753" s="678">
        <v>1</v>
      </c>
      <c r="R3753" s="662">
        <v>2</v>
      </c>
      <c r="S3753" s="678">
        <v>1</v>
      </c>
      <c r="T3753" s="745">
        <v>0.5</v>
      </c>
      <c r="U3753" s="701">
        <v>1</v>
      </c>
    </row>
    <row r="3754" spans="1:21" ht="14.4" customHeight="1" x14ac:dyDescent="0.3">
      <c r="A3754" s="661">
        <v>32</v>
      </c>
      <c r="B3754" s="662" t="s">
        <v>592</v>
      </c>
      <c r="C3754" s="662" t="s">
        <v>5111</v>
      </c>
      <c r="D3754" s="743" t="s">
        <v>7938</v>
      </c>
      <c r="E3754" s="744" t="s">
        <v>5132</v>
      </c>
      <c r="F3754" s="662" t="s">
        <v>5106</v>
      </c>
      <c r="G3754" s="662" t="s">
        <v>5439</v>
      </c>
      <c r="H3754" s="662" t="s">
        <v>2438</v>
      </c>
      <c r="I3754" s="662" t="s">
        <v>2629</v>
      </c>
      <c r="J3754" s="662" t="s">
        <v>2504</v>
      </c>
      <c r="K3754" s="662" t="s">
        <v>2630</v>
      </c>
      <c r="L3754" s="663">
        <v>0</v>
      </c>
      <c r="M3754" s="663">
        <v>0</v>
      </c>
      <c r="N3754" s="662">
        <v>3</v>
      </c>
      <c r="O3754" s="745">
        <v>2</v>
      </c>
      <c r="P3754" s="663">
        <v>0</v>
      </c>
      <c r="Q3754" s="678"/>
      <c r="R3754" s="662">
        <v>3</v>
      </c>
      <c r="S3754" s="678">
        <v>1</v>
      </c>
      <c r="T3754" s="745">
        <v>2</v>
      </c>
      <c r="U3754" s="701">
        <v>1</v>
      </c>
    </row>
    <row r="3755" spans="1:21" ht="14.4" customHeight="1" x14ac:dyDescent="0.3">
      <c r="A3755" s="661">
        <v>32</v>
      </c>
      <c r="B3755" s="662" t="s">
        <v>592</v>
      </c>
      <c r="C3755" s="662" t="s">
        <v>5111</v>
      </c>
      <c r="D3755" s="743" t="s">
        <v>7938</v>
      </c>
      <c r="E3755" s="744" t="s">
        <v>5132</v>
      </c>
      <c r="F3755" s="662" t="s">
        <v>5106</v>
      </c>
      <c r="G3755" s="662" t="s">
        <v>5439</v>
      </c>
      <c r="H3755" s="662" t="s">
        <v>2438</v>
      </c>
      <c r="I3755" s="662" t="s">
        <v>2503</v>
      </c>
      <c r="J3755" s="662" t="s">
        <v>2504</v>
      </c>
      <c r="K3755" s="662" t="s">
        <v>2505</v>
      </c>
      <c r="L3755" s="663">
        <v>0</v>
      </c>
      <c r="M3755" s="663">
        <v>0</v>
      </c>
      <c r="N3755" s="662">
        <v>1</v>
      </c>
      <c r="O3755" s="745">
        <v>1</v>
      </c>
      <c r="P3755" s="663">
        <v>0</v>
      </c>
      <c r="Q3755" s="678"/>
      <c r="R3755" s="662">
        <v>1</v>
      </c>
      <c r="S3755" s="678">
        <v>1</v>
      </c>
      <c r="T3755" s="745">
        <v>1</v>
      </c>
      <c r="U3755" s="701">
        <v>1</v>
      </c>
    </row>
    <row r="3756" spans="1:21" ht="14.4" customHeight="1" x14ac:dyDescent="0.3">
      <c r="A3756" s="661">
        <v>32</v>
      </c>
      <c r="B3756" s="662" t="s">
        <v>592</v>
      </c>
      <c r="C3756" s="662" t="s">
        <v>5111</v>
      </c>
      <c r="D3756" s="743" t="s">
        <v>7938</v>
      </c>
      <c r="E3756" s="744" t="s">
        <v>5132</v>
      </c>
      <c r="F3756" s="662" t="s">
        <v>5106</v>
      </c>
      <c r="G3756" s="662" t="s">
        <v>5887</v>
      </c>
      <c r="H3756" s="662" t="s">
        <v>2438</v>
      </c>
      <c r="I3756" s="662" t="s">
        <v>6525</v>
      </c>
      <c r="J3756" s="662" t="s">
        <v>5010</v>
      </c>
      <c r="K3756" s="662" t="s">
        <v>6526</v>
      </c>
      <c r="L3756" s="663">
        <v>57.64</v>
      </c>
      <c r="M3756" s="663">
        <v>57.64</v>
      </c>
      <c r="N3756" s="662">
        <v>1</v>
      </c>
      <c r="O3756" s="745">
        <v>1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32</v>
      </c>
      <c r="B3757" s="662" t="s">
        <v>592</v>
      </c>
      <c r="C3757" s="662" t="s">
        <v>5111</v>
      </c>
      <c r="D3757" s="743" t="s">
        <v>7938</v>
      </c>
      <c r="E3757" s="744" t="s">
        <v>5132</v>
      </c>
      <c r="F3757" s="662" t="s">
        <v>5106</v>
      </c>
      <c r="G3757" s="662" t="s">
        <v>5887</v>
      </c>
      <c r="H3757" s="662" t="s">
        <v>2438</v>
      </c>
      <c r="I3757" s="662" t="s">
        <v>4131</v>
      </c>
      <c r="J3757" s="662" t="s">
        <v>5010</v>
      </c>
      <c r="K3757" s="662" t="s">
        <v>5011</v>
      </c>
      <c r="L3757" s="663">
        <v>115.27</v>
      </c>
      <c r="M3757" s="663">
        <v>230.54</v>
      </c>
      <c r="N3757" s="662">
        <v>2</v>
      </c>
      <c r="O3757" s="745">
        <v>1</v>
      </c>
      <c r="P3757" s="663">
        <v>230.54</v>
      </c>
      <c r="Q3757" s="678">
        <v>1</v>
      </c>
      <c r="R3757" s="662">
        <v>2</v>
      </c>
      <c r="S3757" s="678">
        <v>1</v>
      </c>
      <c r="T3757" s="745">
        <v>1</v>
      </c>
      <c r="U3757" s="701">
        <v>1</v>
      </c>
    </row>
    <row r="3758" spans="1:21" ht="14.4" customHeight="1" x14ac:dyDescent="0.3">
      <c r="A3758" s="661">
        <v>32</v>
      </c>
      <c r="B3758" s="662" t="s">
        <v>592</v>
      </c>
      <c r="C3758" s="662" t="s">
        <v>5111</v>
      </c>
      <c r="D3758" s="743" t="s">
        <v>7938</v>
      </c>
      <c r="E3758" s="744" t="s">
        <v>5132</v>
      </c>
      <c r="F3758" s="662" t="s">
        <v>5106</v>
      </c>
      <c r="G3758" s="662" t="s">
        <v>5272</v>
      </c>
      <c r="H3758" s="662" t="s">
        <v>593</v>
      </c>
      <c r="I3758" s="662" t="s">
        <v>1348</v>
      </c>
      <c r="J3758" s="662" t="s">
        <v>1349</v>
      </c>
      <c r="K3758" s="662" t="s">
        <v>1350</v>
      </c>
      <c r="L3758" s="663">
        <v>0</v>
      </c>
      <c r="M3758" s="663">
        <v>0</v>
      </c>
      <c r="N3758" s="662">
        <v>1</v>
      </c>
      <c r="O3758" s="745">
        <v>0.5</v>
      </c>
      <c r="P3758" s="663">
        <v>0</v>
      </c>
      <c r="Q3758" s="678"/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32</v>
      </c>
      <c r="B3759" s="662" t="s">
        <v>592</v>
      </c>
      <c r="C3759" s="662" t="s">
        <v>5111</v>
      </c>
      <c r="D3759" s="743" t="s">
        <v>7938</v>
      </c>
      <c r="E3759" s="744" t="s">
        <v>5132</v>
      </c>
      <c r="F3759" s="662" t="s">
        <v>5106</v>
      </c>
      <c r="G3759" s="662" t="s">
        <v>5618</v>
      </c>
      <c r="H3759" s="662" t="s">
        <v>593</v>
      </c>
      <c r="I3759" s="662" t="s">
        <v>7303</v>
      </c>
      <c r="J3759" s="662" t="s">
        <v>967</v>
      </c>
      <c r="K3759" s="662" t="s">
        <v>6393</v>
      </c>
      <c r="L3759" s="663">
        <v>0</v>
      </c>
      <c r="M3759" s="663">
        <v>0</v>
      </c>
      <c r="N3759" s="662">
        <v>1</v>
      </c>
      <c r="O3759" s="745">
        <v>0.5</v>
      </c>
      <c r="P3759" s="663">
        <v>0</v>
      </c>
      <c r="Q3759" s="678"/>
      <c r="R3759" s="662">
        <v>1</v>
      </c>
      <c r="S3759" s="678">
        <v>1</v>
      </c>
      <c r="T3759" s="745">
        <v>0.5</v>
      </c>
      <c r="U3759" s="701">
        <v>1</v>
      </c>
    </row>
    <row r="3760" spans="1:21" ht="14.4" customHeight="1" x14ac:dyDescent="0.3">
      <c r="A3760" s="661">
        <v>32</v>
      </c>
      <c r="B3760" s="662" t="s">
        <v>592</v>
      </c>
      <c r="C3760" s="662" t="s">
        <v>5111</v>
      </c>
      <c r="D3760" s="743" t="s">
        <v>7938</v>
      </c>
      <c r="E3760" s="744" t="s">
        <v>5132</v>
      </c>
      <c r="F3760" s="662" t="s">
        <v>5106</v>
      </c>
      <c r="G3760" s="662" t="s">
        <v>5759</v>
      </c>
      <c r="H3760" s="662" t="s">
        <v>2438</v>
      </c>
      <c r="I3760" s="662" t="s">
        <v>2643</v>
      </c>
      <c r="J3760" s="662" t="s">
        <v>4875</v>
      </c>
      <c r="K3760" s="662" t="s">
        <v>4876</v>
      </c>
      <c r="L3760" s="663">
        <v>48.37</v>
      </c>
      <c r="M3760" s="663">
        <v>48.37</v>
      </c>
      <c r="N3760" s="662">
        <v>1</v>
      </c>
      <c r="O3760" s="745">
        <v>0.5</v>
      </c>
      <c r="P3760" s="663">
        <v>48.37</v>
      </c>
      <c r="Q3760" s="678">
        <v>1</v>
      </c>
      <c r="R3760" s="662">
        <v>1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32</v>
      </c>
      <c r="B3761" s="662" t="s">
        <v>592</v>
      </c>
      <c r="C3761" s="662" t="s">
        <v>5111</v>
      </c>
      <c r="D3761" s="743" t="s">
        <v>7938</v>
      </c>
      <c r="E3761" s="744" t="s">
        <v>5132</v>
      </c>
      <c r="F3761" s="662" t="s">
        <v>5106</v>
      </c>
      <c r="G3761" s="662" t="s">
        <v>5894</v>
      </c>
      <c r="H3761" s="662" t="s">
        <v>593</v>
      </c>
      <c r="I3761" s="662" t="s">
        <v>766</v>
      </c>
      <c r="J3761" s="662" t="s">
        <v>767</v>
      </c>
      <c r="K3761" s="662" t="s">
        <v>768</v>
      </c>
      <c r="L3761" s="663">
        <v>0</v>
      </c>
      <c r="M3761" s="663">
        <v>0</v>
      </c>
      <c r="N3761" s="662">
        <v>1</v>
      </c>
      <c r="O3761" s="745">
        <v>0.5</v>
      </c>
      <c r="P3761" s="663"/>
      <c r="Q3761" s="678"/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32</v>
      </c>
      <c r="B3762" s="662" t="s">
        <v>592</v>
      </c>
      <c r="C3762" s="662" t="s">
        <v>5111</v>
      </c>
      <c r="D3762" s="743" t="s">
        <v>7938</v>
      </c>
      <c r="E3762" s="744" t="s">
        <v>5132</v>
      </c>
      <c r="F3762" s="662" t="s">
        <v>5106</v>
      </c>
      <c r="G3762" s="662" t="s">
        <v>5168</v>
      </c>
      <c r="H3762" s="662" t="s">
        <v>593</v>
      </c>
      <c r="I3762" s="662" t="s">
        <v>814</v>
      </c>
      <c r="J3762" s="662" t="s">
        <v>5170</v>
      </c>
      <c r="K3762" s="662" t="s">
        <v>5446</v>
      </c>
      <c r="L3762" s="663">
        <v>0</v>
      </c>
      <c r="M3762" s="663">
        <v>0</v>
      </c>
      <c r="N3762" s="662">
        <v>1</v>
      </c>
      <c r="O3762" s="745">
        <v>0.5</v>
      </c>
      <c r="P3762" s="663">
        <v>0</v>
      </c>
      <c r="Q3762" s="678"/>
      <c r="R3762" s="662">
        <v>1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32</v>
      </c>
      <c r="B3763" s="662" t="s">
        <v>592</v>
      </c>
      <c r="C3763" s="662" t="s">
        <v>5111</v>
      </c>
      <c r="D3763" s="743" t="s">
        <v>7938</v>
      </c>
      <c r="E3763" s="744" t="s">
        <v>5132</v>
      </c>
      <c r="F3763" s="662" t="s">
        <v>5106</v>
      </c>
      <c r="G3763" s="662" t="s">
        <v>5279</v>
      </c>
      <c r="H3763" s="662" t="s">
        <v>593</v>
      </c>
      <c r="I3763" s="662" t="s">
        <v>5280</v>
      </c>
      <c r="J3763" s="662" t="s">
        <v>2371</v>
      </c>
      <c r="K3763" s="662" t="s">
        <v>2372</v>
      </c>
      <c r="L3763" s="663">
        <v>1121.25</v>
      </c>
      <c r="M3763" s="663">
        <v>2242.5</v>
      </c>
      <c r="N3763" s="662">
        <v>2</v>
      </c>
      <c r="O3763" s="745">
        <v>1</v>
      </c>
      <c r="P3763" s="663">
        <v>2242.5</v>
      </c>
      <c r="Q3763" s="678">
        <v>1</v>
      </c>
      <c r="R3763" s="662">
        <v>2</v>
      </c>
      <c r="S3763" s="678">
        <v>1</v>
      </c>
      <c r="T3763" s="745">
        <v>1</v>
      </c>
      <c r="U3763" s="701">
        <v>1</v>
      </c>
    </row>
    <row r="3764" spans="1:21" ht="14.4" customHeight="1" x14ac:dyDescent="0.3">
      <c r="A3764" s="661">
        <v>32</v>
      </c>
      <c r="B3764" s="662" t="s">
        <v>592</v>
      </c>
      <c r="C3764" s="662" t="s">
        <v>5111</v>
      </c>
      <c r="D3764" s="743" t="s">
        <v>7938</v>
      </c>
      <c r="E3764" s="744" t="s">
        <v>5132</v>
      </c>
      <c r="F3764" s="662" t="s">
        <v>5106</v>
      </c>
      <c r="G3764" s="662" t="s">
        <v>5279</v>
      </c>
      <c r="H3764" s="662" t="s">
        <v>593</v>
      </c>
      <c r="I3764" s="662" t="s">
        <v>5280</v>
      </c>
      <c r="J3764" s="662" t="s">
        <v>2371</v>
      </c>
      <c r="K3764" s="662" t="s">
        <v>2372</v>
      </c>
      <c r="L3764" s="663">
        <v>727.03</v>
      </c>
      <c r="M3764" s="663">
        <v>727.03</v>
      </c>
      <c r="N3764" s="662">
        <v>1</v>
      </c>
      <c r="O3764" s="745">
        <v>1</v>
      </c>
      <c r="P3764" s="663">
        <v>727.03</v>
      </c>
      <c r="Q3764" s="678">
        <v>1</v>
      </c>
      <c r="R3764" s="662">
        <v>1</v>
      </c>
      <c r="S3764" s="678">
        <v>1</v>
      </c>
      <c r="T3764" s="745">
        <v>1</v>
      </c>
      <c r="U3764" s="701">
        <v>1</v>
      </c>
    </row>
    <row r="3765" spans="1:21" ht="14.4" customHeight="1" x14ac:dyDescent="0.3">
      <c r="A3765" s="661">
        <v>32</v>
      </c>
      <c r="B3765" s="662" t="s">
        <v>592</v>
      </c>
      <c r="C3765" s="662" t="s">
        <v>5111</v>
      </c>
      <c r="D3765" s="743" t="s">
        <v>7938</v>
      </c>
      <c r="E3765" s="744" t="s">
        <v>5132</v>
      </c>
      <c r="F3765" s="662" t="s">
        <v>5106</v>
      </c>
      <c r="G3765" s="662" t="s">
        <v>5279</v>
      </c>
      <c r="H3765" s="662" t="s">
        <v>593</v>
      </c>
      <c r="I3765" s="662" t="s">
        <v>2370</v>
      </c>
      <c r="J3765" s="662" t="s">
        <v>2371</v>
      </c>
      <c r="K3765" s="662" t="s">
        <v>2372</v>
      </c>
      <c r="L3765" s="663">
        <v>1121.25</v>
      </c>
      <c r="M3765" s="663">
        <v>2242.5</v>
      </c>
      <c r="N3765" s="662">
        <v>2</v>
      </c>
      <c r="O3765" s="745">
        <v>0.5</v>
      </c>
      <c r="P3765" s="663">
        <v>2242.5</v>
      </c>
      <c r="Q3765" s="678">
        <v>1</v>
      </c>
      <c r="R3765" s="662">
        <v>2</v>
      </c>
      <c r="S3765" s="678">
        <v>1</v>
      </c>
      <c r="T3765" s="745">
        <v>0.5</v>
      </c>
      <c r="U3765" s="701">
        <v>1</v>
      </c>
    </row>
    <row r="3766" spans="1:21" ht="14.4" customHeight="1" x14ac:dyDescent="0.3">
      <c r="A3766" s="661">
        <v>32</v>
      </c>
      <c r="B3766" s="662" t="s">
        <v>592</v>
      </c>
      <c r="C3766" s="662" t="s">
        <v>5111</v>
      </c>
      <c r="D3766" s="743" t="s">
        <v>7938</v>
      </c>
      <c r="E3766" s="744" t="s">
        <v>5132</v>
      </c>
      <c r="F3766" s="662" t="s">
        <v>5106</v>
      </c>
      <c r="G3766" s="662" t="s">
        <v>5279</v>
      </c>
      <c r="H3766" s="662" t="s">
        <v>593</v>
      </c>
      <c r="I3766" s="662" t="s">
        <v>2370</v>
      </c>
      <c r="J3766" s="662" t="s">
        <v>2371</v>
      </c>
      <c r="K3766" s="662" t="s">
        <v>2372</v>
      </c>
      <c r="L3766" s="663">
        <v>727.03</v>
      </c>
      <c r="M3766" s="663">
        <v>2181.09</v>
      </c>
      <c r="N3766" s="662">
        <v>3</v>
      </c>
      <c r="O3766" s="745">
        <v>1.5</v>
      </c>
      <c r="P3766" s="663">
        <v>727.03</v>
      </c>
      <c r="Q3766" s="678">
        <v>0.33333333333333331</v>
      </c>
      <c r="R3766" s="662">
        <v>1</v>
      </c>
      <c r="S3766" s="678">
        <v>0.33333333333333331</v>
      </c>
      <c r="T3766" s="745">
        <v>0.5</v>
      </c>
      <c r="U3766" s="701">
        <v>0.33333333333333331</v>
      </c>
    </row>
    <row r="3767" spans="1:21" ht="14.4" customHeight="1" x14ac:dyDescent="0.3">
      <c r="A3767" s="661">
        <v>32</v>
      </c>
      <c r="B3767" s="662" t="s">
        <v>592</v>
      </c>
      <c r="C3767" s="662" t="s">
        <v>5111</v>
      </c>
      <c r="D3767" s="743" t="s">
        <v>7938</v>
      </c>
      <c r="E3767" s="744" t="s">
        <v>5132</v>
      </c>
      <c r="F3767" s="662" t="s">
        <v>5106</v>
      </c>
      <c r="G3767" s="662" t="s">
        <v>6150</v>
      </c>
      <c r="H3767" s="662" t="s">
        <v>593</v>
      </c>
      <c r="I3767" s="662" t="s">
        <v>7304</v>
      </c>
      <c r="J3767" s="662" t="s">
        <v>7305</v>
      </c>
      <c r="K3767" s="662" t="s">
        <v>7306</v>
      </c>
      <c r="L3767" s="663">
        <v>0</v>
      </c>
      <c r="M3767" s="663">
        <v>0</v>
      </c>
      <c r="N3767" s="662">
        <v>1</v>
      </c>
      <c r="O3767" s="745">
        <v>0.5</v>
      </c>
      <c r="P3767" s="663">
        <v>0</v>
      </c>
      <c r="Q3767" s="678"/>
      <c r="R3767" s="662">
        <v>1</v>
      </c>
      <c r="S3767" s="678">
        <v>1</v>
      </c>
      <c r="T3767" s="745">
        <v>0.5</v>
      </c>
      <c r="U3767" s="701">
        <v>1</v>
      </c>
    </row>
    <row r="3768" spans="1:21" ht="14.4" customHeight="1" x14ac:dyDescent="0.3">
      <c r="A3768" s="661">
        <v>32</v>
      </c>
      <c r="B3768" s="662" t="s">
        <v>592</v>
      </c>
      <c r="C3768" s="662" t="s">
        <v>5111</v>
      </c>
      <c r="D3768" s="743" t="s">
        <v>7938</v>
      </c>
      <c r="E3768" s="744" t="s">
        <v>5132</v>
      </c>
      <c r="F3768" s="662" t="s">
        <v>5106</v>
      </c>
      <c r="G3768" s="662" t="s">
        <v>5281</v>
      </c>
      <c r="H3768" s="662" t="s">
        <v>2438</v>
      </c>
      <c r="I3768" s="662" t="s">
        <v>5899</v>
      </c>
      <c r="J3768" s="662" t="s">
        <v>2530</v>
      </c>
      <c r="K3768" s="662" t="s">
        <v>2225</v>
      </c>
      <c r="L3768" s="663">
        <v>101.69</v>
      </c>
      <c r="M3768" s="663">
        <v>101.69</v>
      </c>
      <c r="N3768" s="662">
        <v>1</v>
      </c>
      <c r="O3768" s="745">
        <v>1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32</v>
      </c>
      <c r="B3769" s="662" t="s">
        <v>592</v>
      </c>
      <c r="C3769" s="662" t="s">
        <v>5111</v>
      </c>
      <c r="D3769" s="743" t="s">
        <v>7938</v>
      </c>
      <c r="E3769" s="744" t="s">
        <v>5132</v>
      </c>
      <c r="F3769" s="662" t="s">
        <v>5106</v>
      </c>
      <c r="G3769" s="662" t="s">
        <v>5400</v>
      </c>
      <c r="H3769" s="662" t="s">
        <v>2438</v>
      </c>
      <c r="I3769" s="662" t="s">
        <v>2495</v>
      </c>
      <c r="J3769" s="662" t="s">
        <v>2496</v>
      </c>
      <c r="K3769" s="662" t="s">
        <v>1760</v>
      </c>
      <c r="L3769" s="663">
        <v>37.159999999999997</v>
      </c>
      <c r="M3769" s="663">
        <v>37.159999999999997</v>
      </c>
      <c r="N3769" s="662">
        <v>1</v>
      </c>
      <c r="O3769" s="745">
        <v>0.5</v>
      </c>
      <c r="P3769" s="663">
        <v>37.159999999999997</v>
      </c>
      <c r="Q3769" s="678">
        <v>1</v>
      </c>
      <c r="R3769" s="662">
        <v>1</v>
      </c>
      <c r="S3769" s="678">
        <v>1</v>
      </c>
      <c r="T3769" s="745">
        <v>0.5</v>
      </c>
      <c r="U3769" s="701">
        <v>1</v>
      </c>
    </row>
    <row r="3770" spans="1:21" ht="14.4" customHeight="1" x14ac:dyDescent="0.3">
      <c r="A3770" s="661">
        <v>32</v>
      </c>
      <c r="B3770" s="662" t="s">
        <v>592</v>
      </c>
      <c r="C3770" s="662" t="s">
        <v>5111</v>
      </c>
      <c r="D3770" s="743" t="s">
        <v>7938</v>
      </c>
      <c r="E3770" s="744" t="s">
        <v>5132</v>
      </c>
      <c r="F3770" s="662" t="s">
        <v>5106</v>
      </c>
      <c r="G3770" s="662" t="s">
        <v>5282</v>
      </c>
      <c r="H3770" s="662" t="s">
        <v>593</v>
      </c>
      <c r="I3770" s="662" t="s">
        <v>1037</v>
      </c>
      <c r="J3770" s="662" t="s">
        <v>5283</v>
      </c>
      <c r="K3770" s="662" t="s">
        <v>5284</v>
      </c>
      <c r="L3770" s="663">
        <v>53.57</v>
      </c>
      <c r="M3770" s="663">
        <v>160.71</v>
      </c>
      <c r="N3770" s="662">
        <v>3</v>
      </c>
      <c r="O3770" s="745">
        <v>2</v>
      </c>
      <c r="P3770" s="663">
        <v>160.71</v>
      </c>
      <c r="Q3770" s="678">
        <v>1</v>
      </c>
      <c r="R3770" s="662">
        <v>3</v>
      </c>
      <c r="S3770" s="678">
        <v>1</v>
      </c>
      <c r="T3770" s="745">
        <v>2</v>
      </c>
      <c r="U3770" s="701">
        <v>1</v>
      </c>
    </row>
    <row r="3771" spans="1:21" ht="14.4" customHeight="1" x14ac:dyDescent="0.3">
      <c r="A3771" s="661">
        <v>32</v>
      </c>
      <c r="B3771" s="662" t="s">
        <v>592</v>
      </c>
      <c r="C3771" s="662" t="s">
        <v>5111</v>
      </c>
      <c r="D3771" s="743" t="s">
        <v>7938</v>
      </c>
      <c r="E3771" s="744" t="s">
        <v>5132</v>
      </c>
      <c r="F3771" s="662" t="s">
        <v>5106</v>
      </c>
      <c r="G3771" s="662" t="s">
        <v>5285</v>
      </c>
      <c r="H3771" s="662" t="s">
        <v>593</v>
      </c>
      <c r="I3771" s="662" t="s">
        <v>851</v>
      </c>
      <c r="J3771" s="662" t="s">
        <v>852</v>
      </c>
      <c r="K3771" s="662" t="s">
        <v>5362</v>
      </c>
      <c r="L3771" s="663">
        <v>10.65</v>
      </c>
      <c r="M3771" s="663">
        <v>10.65</v>
      </c>
      <c r="N3771" s="662">
        <v>1</v>
      </c>
      <c r="O3771" s="745">
        <v>0.5</v>
      </c>
      <c r="P3771" s="663">
        <v>10.65</v>
      </c>
      <c r="Q3771" s="678">
        <v>1</v>
      </c>
      <c r="R3771" s="662">
        <v>1</v>
      </c>
      <c r="S3771" s="678">
        <v>1</v>
      </c>
      <c r="T3771" s="745">
        <v>0.5</v>
      </c>
      <c r="U3771" s="701">
        <v>1</v>
      </c>
    </row>
    <row r="3772" spans="1:21" ht="14.4" customHeight="1" x14ac:dyDescent="0.3">
      <c r="A3772" s="661">
        <v>32</v>
      </c>
      <c r="B3772" s="662" t="s">
        <v>592</v>
      </c>
      <c r="C3772" s="662" t="s">
        <v>5111</v>
      </c>
      <c r="D3772" s="743" t="s">
        <v>7938</v>
      </c>
      <c r="E3772" s="744" t="s">
        <v>5132</v>
      </c>
      <c r="F3772" s="662" t="s">
        <v>5106</v>
      </c>
      <c r="G3772" s="662" t="s">
        <v>5285</v>
      </c>
      <c r="H3772" s="662" t="s">
        <v>593</v>
      </c>
      <c r="I3772" s="662" t="s">
        <v>4410</v>
      </c>
      <c r="J3772" s="662" t="s">
        <v>4411</v>
      </c>
      <c r="K3772" s="662" t="s">
        <v>4412</v>
      </c>
      <c r="L3772" s="663">
        <v>58.52</v>
      </c>
      <c r="M3772" s="663">
        <v>58.52</v>
      </c>
      <c r="N3772" s="662">
        <v>1</v>
      </c>
      <c r="O3772" s="745">
        <v>0.5</v>
      </c>
      <c r="P3772" s="663">
        <v>58.52</v>
      </c>
      <c r="Q3772" s="678">
        <v>1</v>
      </c>
      <c r="R3772" s="662">
        <v>1</v>
      </c>
      <c r="S3772" s="678">
        <v>1</v>
      </c>
      <c r="T3772" s="745">
        <v>0.5</v>
      </c>
      <c r="U3772" s="701">
        <v>1</v>
      </c>
    </row>
    <row r="3773" spans="1:21" ht="14.4" customHeight="1" x14ac:dyDescent="0.3">
      <c r="A3773" s="661">
        <v>32</v>
      </c>
      <c r="B3773" s="662" t="s">
        <v>592</v>
      </c>
      <c r="C3773" s="662" t="s">
        <v>5111</v>
      </c>
      <c r="D3773" s="743" t="s">
        <v>7938</v>
      </c>
      <c r="E3773" s="744" t="s">
        <v>5132</v>
      </c>
      <c r="F3773" s="662" t="s">
        <v>5106</v>
      </c>
      <c r="G3773" s="662" t="s">
        <v>5285</v>
      </c>
      <c r="H3773" s="662" t="s">
        <v>593</v>
      </c>
      <c r="I3773" s="662" t="s">
        <v>6802</v>
      </c>
      <c r="J3773" s="662" t="s">
        <v>6638</v>
      </c>
      <c r="K3773" s="662" t="s">
        <v>6639</v>
      </c>
      <c r="L3773" s="663">
        <v>234.07</v>
      </c>
      <c r="M3773" s="663">
        <v>234.07</v>
      </c>
      <c r="N3773" s="662">
        <v>1</v>
      </c>
      <c r="O3773" s="745">
        <v>0.5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32</v>
      </c>
      <c r="B3774" s="662" t="s">
        <v>592</v>
      </c>
      <c r="C3774" s="662" t="s">
        <v>5111</v>
      </c>
      <c r="D3774" s="743" t="s">
        <v>7938</v>
      </c>
      <c r="E3774" s="744" t="s">
        <v>5132</v>
      </c>
      <c r="F3774" s="662" t="s">
        <v>5106</v>
      </c>
      <c r="G3774" s="662" t="s">
        <v>5285</v>
      </c>
      <c r="H3774" s="662" t="s">
        <v>593</v>
      </c>
      <c r="I3774" s="662" t="s">
        <v>7307</v>
      </c>
      <c r="J3774" s="662" t="s">
        <v>6638</v>
      </c>
      <c r="K3774" s="662" t="s">
        <v>6205</v>
      </c>
      <c r="L3774" s="663">
        <v>0</v>
      </c>
      <c r="M3774" s="663">
        <v>0</v>
      </c>
      <c r="N3774" s="662">
        <v>1</v>
      </c>
      <c r="O3774" s="745">
        <v>0.5</v>
      </c>
      <c r="P3774" s="663"/>
      <c r="Q3774" s="678"/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32</v>
      </c>
      <c r="B3775" s="662" t="s">
        <v>592</v>
      </c>
      <c r="C3775" s="662" t="s">
        <v>5111</v>
      </c>
      <c r="D3775" s="743" t="s">
        <v>7938</v>
      </c>
      <c r="E3775" s="744" t="s">
        <v>5132</v>
      </c>
      <c r="F3775" s="662" t="s">
        <v>5106</v>
      </c>
      <c r="G3775" s="662" t="s">
        <v>5363</v>
      </c>
      <c r="H3775" s="662" t="s">
        <v>593</v>
      </c>
      <c r="I3775" s="662" t="s">
        <v>2925</v>
      </c>
      <c r="J3775" s="662" t="s">
        <v>733</v>
      </c>
      <c r="K3775" s="662" t="s">
        <v>5364</v>
      </c>
      <c r="L3775" s="663">
        <v>30.17</v>
      </c>
      <c r="M3775" s="663">
        <v>30.17</v>
      </c>
      <c r="N3775" s="662">
        <v>1</v>
      </c>
      <c r="O3775" s="745">
        <v>1</v>
      </c>
      <c r="P3775" s="663">
        <v>30.17</v>
      </c>
      <c r="Q3775" s="678">
        <v>1</v>
      </c>
      <c r="R3775" s="662">
        <v>1</v>
      </c>
      <c r="S3775" s="678">
        <v>1</v>
      </c>
      <c r="T3775" s="745">
        <v>1</v>
      </c>
      <c r="U3775" s="701">
        <v>1</v>
      </c>
    </row>
    <row r="3776" spans="1:21" ht="14.4" customHeight="1" x14ac:dyDescent="0.3">
      <c r="A3776" s="661">
        <v>32</v>
      </c>
      <c r="B3776" s="662" t="s">
        <v>592</v>
      </c>
      <c r="C3776" s="662" t="s">
        <v>5111</v>
      </c>
      <c r="D3776" s="743" t="s">
        <v>7938</v>
      </c>
      <c r="E3776" s="744" t="s">
        <v>5132</v>
      </c>
      <c r="F3776" s="662" t="s">
        <v>5106</v>
      </c>
      <c r="G3776" s="662" t="s">
        <v>5363</v>
      </c>
      <c r="H3776" s="662" t="s">
        <v>593</v>
      </c>
      <c r="I3776" s="662" t="s">
        <v>732</v>
      </c>
      <c r="J3776" s="662" t="s">
        <v>733</v>
      </c>
      <c r="K3776" s="662" t="s">
        <v>5762</v>
      </c>
      <c r="L3776" s="663">
        <v>34.19</v>
      </c>
      <c r="M3776" s="663">
        <v>68.38</v>
      </c>
      <c r="N3776" s="662">
        <v>2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32</v>
      </c>
      <c r="B3777" s="662" t="s">
        <v>592</v>
      </c>
      <c r="C3777" s="662" t="s">
        <v>5111</v>
      </c>
      <c r="D3777" s="743" t="s">
        <v>7938</v>
      </c>
      <c r="E3777" s="744" t="s">
        <v>5132</v>
      </c>
      <c r="F3777" s="662" t="s">
        <v>5106</v>
      </c>
      <c r="G3777" s="662" t="s">
        <v>5172</v>
      </c>
      <c r="H3777" s="662" t="s">
        <v>593</v>
      </c>
      <c r="I3777" s="662" t="s">
        <v>6641</v>
      </c>
      <c r="J3777" s="662" t="s">
        <v>6642</v>
      </c>
      <c r="K3777" s="662" t="s">
        <v>6643</v>
      </c>
      <c r="L3777" s="663">
        <v>459.3</v>
      </c>
      <c r="M3777" s="663">
        <v>918.6</v>
      </c>
      <c r="N3777" s="662">
        <v>2</v>
      </c>
      <c r="O3777" s="745">
        <v>1.5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32</v>
      </c>
      <c r="B3778" s="662" t="s">
        <v>592</v>
      </c>
      <c r="C3778" s="662" t="s">
        <v>5111</v>
      </c>
      <c r="D3778" s="743" t="s">
        <v>7938</v>
      </c>
      <c r="E3778" s="744" t="s">
        <v>5132</v>
      </c>
      <c r="F3778" s="662" t="s">
        <v>5106</v>
      </c>
      <c r="G3778" s="662" t="s">
        <v>5291</v>
      </c>
      <c r="H3778" s="662" t="s">
        <v>593</v>
      </c>
      <c r="I3778" s="662" t="s">
        <v>7308</v>
      </c>
      <c r="J3778" s="662" t="s">
        <v>729</v>
      </c>
      <c r="K3778" s="662" t="s">
        <v>7309</v>
      </c>
      <c r="L3778" s="663">
        <v>0</v>
      </c>
      <c r="M3778" s="663">
        <v>0</v>
      </c>
      <c r="N3778" s="662">
        <v>1</v>
      </c>
      <c r="O3778" s="745">
        <v>0.5</v>
      </c>
      <c r="P3778" s="663"/>
      <c r="Q3778" s="678"/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32</v>
      </c>
      <c r="B3779" s="662" t="s">
        <v>592</v>
      </c>
      <c r="C3779" s="662" t="s">
        <v>5111</v>
      </c>
      <c r="D3779" s="743" t="s">
        <v>7938</v>
      </c>
      <c r="E3779" s="744" t="s">
        <v>5132</v>
      </c>
      <c r="F3779" s="662" t="s">
        <v>5106</v>
      </c>
      <c r="G3779" s="662" t="s">
        <v>5291</v>
      </c>
      <c r="H3779" s="662" t="s">
        <v>593</v>
      </c>
      <c r="I3779" s="662" t="s">
        <v>7310</v>
      </c>
      <c r="J3779" s="662" t="s">
        <v>4077</v>
      </c>
      <c r="K3779" s="662" t="s">
        <v>5903</v>
      </c>
      <c r="L3779" s="663">
        <v>374.79</v>
      </c>
      <c r="M3779" s="663">
        <v>374.79</v>
      </c>
      <c r="N3779" s="662">
        <v>1</v>
      </c>
      <c r="O3779" s="745">
        <v>1</v>
      </c>
      <c r="P3779" s="663">
        <v>374.79</v>
      </c>
      <c r="Q3779" s="678">
        <v>1</v>
      </c>
      <c r="R3779" s="662">
        <v>1</v>
      </c>
      <c r="S3779" s="678">
        <v>1</v>
      </c>
      <c r="T3779" s="745">
        <v>1</v>
      </c>
      <c r="U3779" s="701">
        <v>1</v>
      </c>
    </row>
    <row r="3780" spans="1:21" ht="14.4" customHeight="1" x14ac:dyDescent="0.3">
      <c r="A3780" s="661">
        <v>32</v>
      </c>
      <c r="B3780" s="662" t="s">
        <v>592</v>
      </c>
      <c r="C3780" s="662" t="s">
        <v>5111</v>
      </c>
      <c r="D3780" s="743" t="s">
        <v>7938</v>
      </c>
      <c r="E3780" s="744" t="s">
        <v>5132</v>
      </c>
      <c r="F3780" s="662" t="s">
        <v>5106</v>
      </c>
      <c r="G3780" s="662" t="s">
        <v>5175</v>
      </c>
      <c r="H3780" s="662" t="s">
        <v>2438</v>
      </c>
      <c r="I3780" s="662" t="s">
        <v>2682</v>
      </c>
      <c r="J3780" s="662" t="s">
        <v>2474</v>
      </c>
      <c r="K3780" s="662" t="s">
        <v>4816</v>
      </c>
      <c r="L3780" s="663">
        <v>543.39</v>
      </c>
      <c r="M3780" s="663">
        <v>4347.12</v>
      </c>
      <c r="N3780" s="662">
        <v>8</v>
      </c>
      <c r="O3780" s="745">
        <v>6</v>
      </c>
      <c r="P3780" s="663">
        <v>2716.95</v>
      </c>
      <c r="Q3780" s="678">
        <v>0.625</v>
      </c>
      <c r="R3780" s="662">
        <v>5</v>
      </c>
      <c r="S3780" s="678">
        <v>0.625</v>
      </c>
      <c r="T3780" s="745">
        <v>4.5</v>
      </c>
      <c r="U3780" s="701">
        <v>0.75</v>
      </c>
    </row>
    <row r="3781" spans="1:21" ht="14.4" customHeight="1" x14ac:dyDescent="0.3">
      <c r="A3781" s="661">
        <v>32</v>
      </c>
      <c r="B3781" s="662" t="s">
        <v>592</v>
      </c>
      <c r="C3781" s="662" t="s">
        <v>5111</v>
      </c>
      <c r="D3781" s="743" t="s">
        <v>7938</v>
      </c>
      <c r="E3781" s="744" t="s">
        <v>5132</v>
      </c>
      <c r="F3781" s="662" t="s">
        <v>5106</v>
      </c>
      <c r="G3781" s="662" t="s">
        <v>5175</v>
      </c>
      <c r="H3781" s="662" t="s">
        <v>2438</v>
      </c>
      <c r="I3781" s="662" t="s">
        <v>2473</v>
      </c>
      <c r="J3781" s="662" t="s">
        <v>2474</v>
      </c>
      <c r="K3781" s="662" t="s">
        <v>4814</v>
      </c>
      <c r="L3781" s="663">
        <v>815.1</v>
      </c>
      <c r="M3781" s="663">
        <v>8151</v>
      </c>
      <c r="N3781" s="662">
        <v>10</v>
      </c>
      <c r="O3781" s="745">
        <v>5.5</v>
      </c>
      <c r="P3781" s="663">
        <v>6520.8</v>
      </c>
      <c r="Q3781" s="678">
        <v>0.8</v>
      </c>
      <c r="R3781" s="662">
        <v>8</v>
      </c>
      <c r="S3781" s="678">
        <v>0.8</v>
      </c>
      <c r="T3781" s="745">
        <v>4</v>
      </c>
      <c r="U3781" s="701">
        <v>0.72727272727272729</v>
      </c>
    </row>
    <row r="3782" spans="1:21" ht="14.4" customHeight="1" x14ac:dyDescent="0.3">
      <c r="A3782" s="661">
        <v>32</v>
      </c>
      <c r="B3782" s="662" t="s">
        <v>592</v>
      </c>
      <c r="C3782" s="662" t="s">
        <v>5111</v>
      </c>
      <c r="D3782" s="743" t="s">
        <v>7938</v>
      </c>
      <c r="E3782" s="744" t="s">
        <v>5132</v>
      </c>
      <c r="F3782" s="662" t="s">
        <v>5106</v>
      </c>
      <c r="G3782" s="662" t="s">
        <v>5175</v>
      </c>
      <c r="H3782" s="662" t="s">
        <v>2438</v>
      </c>
      <c r="I3782" s="662" t="s">
        <v>2480</v>
      </c>
      <c r="J3782" s="662" t="s">
        <v>2474</v>
      </c>
      <c r="K3782" s="662" t="s">
        <v>4815</v>
      </c>
      <c r="L3782" s="663">
        <v>1154.68</v>
      </c>
      <c r="M3782" s="663">
        <v>1154.68</v>
      </c>
      <c r="N3782" s="662">
        <v>1</v>
      </c>
      <c r="O3782" s="745">
        <v>1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32</v>
      </c>
      <c r="B3783" s="662" t="s">
        <v>592</v>
      </c>
      <c r="C3783" s="662" t="s">
        <v>5111</v>
      </c>
      <c r="D3783" s="743" t="s">
        <v>7938</v>
      </c>
      <c r="E3783" s="744" t="s">
        <v>5132</v>
      </c>
      <c r="F3783" s="662" t="s">
        <v>5106</v>
      </c>
      <c r="G3783" s="662" t="s">
        <v>5175</v>
      </c>
      <c r="H3783" s="662" t="s">
        <v>2438</v>
      </c>
      <c r="I3783" s="662" t="s">
        <v>4144</v>
      </c>
      <c r="J3783" s="662" t="s">
        <v>2557</v>
      </c>
      <c r="K3783" s="662" t="s">
        <v>4812</v>
      </c>
      <c r="L3783" s="663">
        <v>1385.62</v>
      </c>
      <c r="M3783" s="663">
        <v>9699.34</v>
      </c>
      <c r="N3783" s="662">
        <v>7</v>
      </c>
      <c r="O3783" s="745">
        <v>2</v>
      </c>
      <c r="P3783" s="663">
        <v>9699.34</v>
      </c>
      <c r="Q3783" s="678">
        <v>1</v>
      </c>
      <c r="R3783" s="662">
        <v>7</v>
      </c>
      <c r="S3783" s="678">
        <v>1</v>
      </c>
      <c r="T3783" s="745">
        <v>2</v>
      </c>
      <c r="U3783" s="701">
        <v>1</v>
      </c>
    </row>
    <row r="3784" spans="1:21" ht="14.4" customHeight="1" x14ac:dyDescent="0.3">
      <c r="A3784" s="661">
        <v>32</v>
      </c>
      <c r="B3784" s="662" t="s">
        <v>592</v>
      </c>
      <c r="C3784" s="662" t="s">
        <v>5111</v>
      </c>
      <c r="D3784" s="743" t="s">
        <v>7938</v>
      </c>
      <c r="E3784" s="744" t="s">
        <v>5132</v>
      </c>
      <c r="F3784" s="662" t="s">
        <v>5106</v>
      </c>
      <c r="G3784" s="662" t="s">
        <v>5175</v>
      </c>
      <c r="H3784" s="662" t="s">
        <v>2438</v>
      </c>
      <c r="I3784" s="662" t="s">
        <v>2556</v>
      </c>
      <c r="J3784" s="662" t="s">
        <v>2557</v>
      </c>
      <c r="K3784" s="662" t="s">
        <v>4819</v>
      </c>
      <c r="L3784" s="663">
        <v>1847.49</v>
      </c>
      <c r="M3784" s="663">
        <v>9237.4500000000007</v>
      </c>
      <c r="N3784" s="662">
        <v>5</v>
      </c>
      <c r="O3784" s="745">
        <v>1.5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32</v>
      </c>
      <c r="B3785" s="662" t="s">
        <v>592</v>
      </c>
      <c r="C3785" s="662" t="s">
        <v>5111</v>
      </c>
      <c r="D3785" s="743" t="s">
        <v>7938</v>
      </c>
      <c r="E3785" s="744" t="s">
        <v>5132</v>
      </c>
      <c r="F3785" s="662" t="s">
        <v>5106</v>
      </c>
      <c r="G3785" s="662" t="s">
        <v>5175</v>
      </c>
      <c r="H3785" s="662" t="s">
        <v>2438</v>
      </c>
      <c r="I3785" s="662" t="s">
        <v>2804</v>
      </c>
      <c r="J3785" s="662" t="s">
        <v>2557</v>
      </c>
      <c r="K3785" s="662" t="s">
        <v>4812</v>
      </c>
      <c r="L3785" s="663">
        <v>1385.62</v>
      </c>
      <c r="M3785" s="663">
        <v>2771.24</v>
      </c>
      <c r="N3785" s="662">
        <v>2</v>
      </c>
      <c r="O3785" s="745">
        <v>1</v>
      </c>
      <c r="P3785" s="663">
        <v>2771.24</v>
      </c>
      <c r="Q3785" s="678">
        <v>1</v>
      </c>
      <c r="R3785" s="662">
        <v>2</v>
      </c>
      <c r="S3785" s="678">
        <v>1</v>
      </c>
      <c r="T3785" s="745">
        <v>1</v>
      </c>
      <c r="U3785" s="701">
        <v>1</v>
      </c>
    </row>
    <row r="3786" spans="1:21" ht="14.4" customHeight="1" x14ac:dyDescent="0.3">
      <c r="A3786" s="661">
        <v>32</v>
      </c>
      <c r="B3786" s="662" t="s">
        <v>592</v>
      </c>
      <c r="C3786" s="662" t="s">
        <v>5111</v>
      </c>
      <c r="D3786" s="743" t="s">
        <v>7938</v>
      </c>
      <c r="E3786" s="744" t="s">
        <v>5132</v>
      </c>
      <c r="F3786" s="662" t="s">
        <v>5106</v>
      </c>
      <c r="G3786" s="662" t="s">
        <v>5453</v>
      </c>
      <c r="H3786" s="662" t="s">
        <v>593</v>
      </c>
      <c r="I3786" s="662" t="s">
        <v>5454</v>
      </c>
      <c r="J3786" s="662" t="s">
        <v>5455</v>
      </c>
      <c r="K3786" s="662" t="s">
        <v>5456</v>
      </c>
      <c r="L3786" s="663">
        <v>134.47999999999999</v>
      </c>
      <c r="M3786" s="663">
        <v>537.91999999999996</v>
      </c>
      <c r="N3786" s="662">
        <v>4</v>
      </c>
      <c r="O3786" s="745">
        <v>2</v>
      </c>
      <c r="P3786" s="663">
        <v>537.91999999999996</v>
      </c>
      <c r="Q3786" s="678">
        <v>1</v>
      </c>
      <c r="R3786" s="662">
        <v>4</v>
      </c>
      <c r="S3786" s="678">
        <v>1</v>
      </c>
      <c r="T3786" s="745">
        <v>2</v>
      </c>
      <c r="U3786" s="701">
        <v>1</v>
      </c>
    </row>
    <row r="3787" spans="1:21" ht="14.4" customHeight="1" x14ac:dyDescent="0.3">
      <c r="A3787" s="661">
        <v>32</v>
      </c>
      <c r="B3787" s="662" t="s">
        <v>592</v>
      </c>
      <c r="C3787" s="662" t="s">
        <v>5111</v>
      </c>
      <c r="D3787" s="743" t="s">
        <v>7938</v>
      </c>
      <c r="E3787" s="744" t="s">
        <v>5132</v>
      </c>
      <c r="F3787" s="662" t="s">
        <v>5106</v>
      </c>
      <c r="G3787" s="662" t="s">
        <v>5559</v>
      </c>
      <c r="H3787" s="662" t="s">
        <v>2438</v>
      </c>
      <c r="I3787" s="662" t="s">
        <v>4173</v>
      </c>
      <c r="J3787" s="662" t="s">
        <v>1967</v>
      </c>
      <c r="K3787" s="662" t="s">
        <v>5060</v>
      </c>
      <c r="L3787" s="663">
        <v>24.22</v>
      </c>
      <c r="M3787" s="663">
        <v>24.22</v>
      </c>
      <c r="N3787" s="662">
        <v>1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32</v>
      </c>
      <c r="B3788" s="662" t="s">
        <v>592</v>
      </c>
      <c r="C3788" s="662" t="s">
        <v>5111</v>
      </c>
      <c r="D3788" s="743" t="s">
        <v>7938</v>
      </c>
      <c r="E3788" s="744" t="s">
        <v>5132</v>
      </c>
      <c r="F3788" s="662" t="s">
        <v>5106</v>
      </c>
      <c r="G3788" s="662" t="s">
        <v>5657</v>
      </c>
      <c r="H3788" s="662" t="s">
        <v>593</v>
      </c>
      <c r="I3788" s="662" t="s">
        <v>2956</v>
      </c>
      <c r="J3788" s="662" t="s">
        <v>2957</v>
      </c>
      <c r="K3788" s="662" t="s">
        <v>865</v>
      </c>
      <c r="L3788" s="663">
        <v>146.84</v>
      </c>
      <c r="M3788" s="663">
        <v>146.84</v>
      </c>
      <c r="N3788" s="662">
        <v>1</v>
      </c>
      <c r="O3788" s="745">
        <v>0.5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32</v>
      </c>
      <c r="B3789" s="662" t="s">
        <v>592</v>
      </c>
      <c r="C3789" s="662" t="s">
        <v>5111</v>
      </c>
      <c r="D3789" s="743" t="s">
        <v>7938</v>
      </c>
      <c r="E3789" s="744" t="s">
        <v>5132</v>
      </c>
      <c r="F3789" s="662" t="s">
        <v>5106</v>
      </c>
      <c r="G3789" s="662" t="s">
        <v>5295</v>
      </c>
      <c r="H3789" s="662" t="s">
        <v>593</v>
      </c>
      <c r="I3789" s="662" t="s">
        <v>2944</v>
      </c>
      <c r="J3789" s="662" t="s">
        <v>2945</v>
      </c>
      <c r="K3789" s="662" t="s">
        <v>5296</v>
      </c>
      <c r="L3789" s="663">
        <v>78.33</v>
      </c>
      <c r="M3789" s="663">
        <v>626.64</v>
      </c>
      <c r="N3789" s="662">
        <v>8</v>
      </c>
      <c r="O3789" s="745">
        <v>4.5</v>
      </c>
      <c r="P3789" s="663">
        <v>391.65</v>
      </c>
      <c r="Q3789" s="678">
        <v>0.625</v>
      </c>
      <c r="R3789" s="662">
        <v>5</v>
      </c>
      <c r="S3789" s="678">
        <v>0.625</v>
      </c>
      <c r="T3789" s="745">
        <v>2.5</v>
      </c>
      <c r="U3789" s="701">
        <v>0.55555555555555558</v>
      </c>
    </row>
    <row r="3790" spans="1:21" ht="14.4" customHeight="1" x14ac:dyDescent="0.3">
      <c r="A3790" s="661">
        <v>32</v>
      </c>
      <c r="B3790" s="662" t="s">
        <v>592</v>
      </c>
      <c r="C3790" s="662" t="s">
        <v>5111</v>
      </c>
      <c r="D3790" s="743" t="s">
        <v>7938</v>
      </c>
      <c r="E3790" s="744" t="s">
        <v>5132</v>
      </c>
      <c r="F3790" s="662" t="s">
        <v>5106</v>
      </c>
      <c r="G3790" s="662" t="s">
        <v>5176</v>
      </c>
      <c r="H3790" s="662" t="s">
        <v>593</v>
      </c>
      <c r="I3790" s="662" t="s">
        <v>2422</v>
      </c>
      <c r="J3790" s="662" t="s">
        <v>826</v>
      </c>
      <c r="K3790" s="662" t="s">
        <v>830</v>
      </c>
      <c r="L3790" s="663">
        <v>0</v>
      </c>
      <c r="M3790" s="663">
        <v>0</v>
      </c>
      <c r="N3790" s="662">
        <v>1</v>
      </c>
      <c r="O3790" s="745">
        <v>1</v>
      </c>
      <c r="P3790" s="663">
        <v>0</v>
      </c>
      <c r="Q3790" s="678"/>
      <c r="R3790" s="662">
        <v>1</v>
      </c>
      <c r="S3790" s="678">
        <v>1</v>
      </c>
      <c r="T3790" s="745">
        <v>1</v>
      </c>
      <c r="U3790" s="701">
        <v>1</v>
      </c>
    </row>
    <row r="3791" spans="1:21" ht="14.4" customHeight="1" x14ac:dyDescent="0.3">
      <c r="A3791" s="661">
        <v>32</v>
      </c>
      <c r="B3791" s="662" t="s">
        <v>592</v>
      </c>
      <c r="C3791" s="662" t="s">
        <v>5111</v>
      </c>
      <c r="D3791" s="743" t="s">
        <v>7938</v>
      </c>
      <c r="E3791" s="744" t="s">
        <v>5132</v>
      </c>
      <c r="F3791" s="662" t="s">
        <v>5106</v>
      </c>
      <c r="G3791" s="662" t="s">
        <v>5176</v>
      </c>
      <c r="H3791" s="662" t="s">
        <v>593</v>
      </c>
      <c r="I3791" s="662" t="s">
        <v>5365</v>
      </c>
      <c r="J3791" s="662" t="s">
        <v>5178</v>
      </c>
      <c r="K3791" s="662" t="s">
        <v>830</v>
      </c>
      <c r="L3791" s="663">
        <v>301.2</v>
      </c>
      <c r="M3791" s="663">
        <v>602.4</v>
      </c>
      <c r="N3791" s="662">
        <v>2</v>
      </c>
      <c r="O3791" s="745">
        <v>1</v>
      </c>
      <c r="P3791" s="663">
        <v>301.2</v>
      </c>
      <c r="Q3791" s="678">
        <v>0.5</v>
      </c>
      <c r="R3791" s="662">
        <v>1</v>
      </c>
      <c r="S3791" s="678">
        <v>0.5</v>
      </c>
      <c r="T3791" s="745">
        <v>0.5</v>
      </c>
      <c r="U3791" s="701">
        <v>0.5</v>
      </c>
    </row>
    <row r="3792" spans="1:21" ht="14.4" customHeight="1" x14ac:dyDescent="0.3">
      <c r="A3792" s="661">
        <v>32</v>
      </c>
      <c r="B3792" s="662" t="s">
        <v>592</v>
      </c>
      <c r="C3792" s="662" t="s">
        <v>5111</v>
      </c>
      <c r="D3792" s="743" t="s">
        <v>7938</v>
      </c>
      <c r="E3792" s="744" t="s">
        <v>5132</v>
      </c>
      <c r="F3792" s="662" t="s">
        <v>5106</v>
      </c>
      <c r="G3792" s="662" t="s">
        <v>5176</v>
      </c>
      <c r="H3792" s="662" t="s">
        <v>593</v>
      </c>
      <c r="I3792" s="662" t="s">
        <v>5365</v>
      </c>
      <c r="J3792" s="662" t="s">
        <v>5178</v>
      </c>
      <c r="K3792" s="662" t="s">
        <v>830</v>
      </c>
      <c r="L3792" s="663">
        <v>185.26</v>
      </c>
      <c r="M3792" s="663">
        <v>1482.08</v>
      </c>
      <c r="N3792" s="662">
        <v>8</v>
      </c>
      <c r="O3792" s="745">
        <v>4.5</v>
      </c>
      <c r="P3792" s="663">
        <v>926.3</v>
      </c>
      <c r="Q3792" s="678">
        <v>0.625</v>
      </c>
      <c r="R3792" s="662">
        <v>5</v>
      </c>
      <c r="S3792" s="678">
        <v>0.625</v>
      </c>
      <c r="T3792" s="745">
        <v>2.5</v>
      </c>
      <c r="U3792" s="701">
        <v>0.55555555555555558</v>
      </c>
    </row>
    <row r="3793" spans="1:21" ht="14.4" customHeight="1" x14ac:dyDescent="0.3">
      <c r="A3793" s="661">
        <v>32</v>
      </c>
      <c r="B3793" s="662" t="s">
        <v>592</v>
      </c>
      <c r="C3793" s="662" t="s">
        <v>5111</v>
      </c>
      <c r="D3793" s="743" t="s">
        <v>7938</v>
      </c>
      <c r="E3793" s="744" t="s">
        <v>5132</v>
      </c>
      <c r="F3793" s="662" t="s">
        <v>5106</v>
      </c>
      <c r="G3793" s="662" t="s">
        <v>5176</v>
      </c>
      <c r="H3793" s="662" t="s">
        <v>593</v>
      </c>
      <c r="I3793" s="662" t="s">
        <v>829</v>
      </c>
      <c r="J3793" s="662" t="s">
        <v>826</v>
      </c>
      <c r="K3793" s="662" t="s">
        <v>830</v>
      </c>
      <c r="L3793" s="663">
        <v>301.2</v>
      </c>
      <c r="M3793" s="663">
        <v>2409.6</v>
      </c>
      <c r="N3793" s="662">
        <v>8</v>
      </c>
      <c r="O3793" s="745">
        <v>4.5</v>
      </c>
      <c r="P3793" s="663">
        <v>602.4</v>
      </c>
      <c r="Q3793" s="678">
        <v>0.25</v>
      </c>
      <c r="R3793" s="662">
        <v>2</v>
      </c>
      <c r="S3793" s="678">
        <v>0.25</v>
      </c>
      <c r="T3793" s="745">
        <v>1.5</v>
      </c>
      <c r="U3793" s="701">
        <v>0.33333333333333331</v>
      </c>
    </row>
    <row r="3794" spans="1:21" ht="14.4" customHeight="1" x14ac:dyDescent="0.3">
      <c r="A3794" s="661">
        <v>32</v>
      </c>
      <c r="B3794" s="662" t="s">
        <v>592</v>
      </c>
      <c r="C3794" s="662" t="s">
        <v>5111</v>
      </c>
      <c r="D3794" s="743" t="s">
        <v>7938</v>
      </c>
      <c r="E3794" s="744" t="s">
        <v>5132</v>
      </c>
      <c r="F3794" s="662" t="s">
        <v>5106</v>
      </c>
      <c r="G3794" s="662" t="s">
        <v>5176</v>
      </c>
      <c r="H3794" s="662" t="s">
        <v>593</v>
      </c>
      <c r="I3794" s="662" t="s">
        <v>829</v>
      </c>
      <c r="J3794" s="662" t="s">
        <v>826</v>
      </c>
      <c r="K3794" s="662" t="s">
        <v>830</v>
      </c>
      <c r="L3794" s="663">
        <v>185.26</v>
      </c>
      <c r="M3794" s="663">
        <v>1482.08</v>
      </c>
      <c r="N3794" s="662">
        <v>8</v>
      </c>
      <c r="O3794" s="745">
        <v>4.5</v>
      </c>
      <c r="P3794" s="663">
        <v>926.3</v>
      </c>
      <c r="Q3794" s="678">
        <v>0.625</v>
      </c>
      <c r="R3794" s="662">
        <v>5</v>
      </c>
      <c r="S3794" s="678">
        <v>0.625</v>
      </c>
      <c r="T3794" s="745">
        <v>2.5</v>
      </c>
      <c r="U3794" s="701">
        <v>0.55555555555555558</v>
      </c>
    </row>
    <row r="3795" spans="1:21" ht="14.4" customHeight="1" x14ac:dyDescent="0.3">
      <c r="A3795" s="661">
        <v>32</v>
      </c>
      <c r="B3795" s="662" t="s">
        <v>592</v>
      </c>
      <c r="C3795" s="662" t="s">
        <v>5111</v>
      </c>
      <c r="D3795" s="743" t="s">
        <v>7938</v>
      </c>
      <c r="E3795" s="744" t="s">
        <v>5132</v>
      </c>
      <c r="F3795" s="662" t="s">
        <v>5106</v>
      </c>
      <c r="G3795" s="662" t="s">
        <v>5176</v>
      </c>
      <c r="H3795" s="662" t="s">
        <v>593</v>
      </c>
      <c r="I3795" s="662" t="s">
        <v>5916</v>
      </c>
      <c r="J3795" s="662" t="s">
        <v>826</v>
      </c>
      <c r="K3795" s="662" t="s">
        <v>830</v>
      </c>
      <c r="L3795" s="663">
        <v>0</v>
      </c>
      <c r="M3795" s="663">
        <v>0</v>
      </c>
      <c r="N3795" s="662">
        <v>3</v>
      </c>
      <c r="O3795" s="745">
        <v>2.5</v>
      </c>
      <c r="P3795" s="663">
        <v>0</v>
      </c>
      <c r="Q3795" s="678"/>
      <c r="R3795" s="662">
        <v>2</v>
      </c>
      <c r="S3795" s="678">
        <v>0.66666666666666663</v>
      </c>
      <c r="T3795" s="745">
        <v>2</v>
      </c>
      <c r="U3795" s="701">
        <v>0.8</v>
      </c>
    </row>
    <row r="3796" spans="1:21" ht="14.4" customHeight="1" x14ac:dyDescent="0.3">
      <c r="A3796" s="661">
        <v>32</v>
      </c>
      <c r="B3796" s="662" t="s">
        <v>592</v>
      </c>
      <c r="C3796" s="662" t="s">
        <v>5111</v>
      </c>
      <c r="D3796" s="743" t="s">
        <v>7938</v>
      </c>
      <c r="E3796" s="744" t="s">
        <v>5132</v>
      </c>
      <c r="F3796" s="662" t="s">
        <v>5106</v>
      </c>
      <c r="G3796" s="662" t="s">
        <v>5299</v>
      </c>
      <c r="H3796" s="662" t="s">
        <v>593</v>
      </c>
      <c r="I3796" s="662" t="s">
        <v>640</v>
      </c>
      <c r="J3796" s="662" t="s">
        <v>641</v>
      </c>
      <c r="K3796" s="662" t="s">
        <v>4798</v>
      </c>
      <c r="L3796" s="663">
        <v>475.77</v>
      </c>
      <c r="M3796" s="663">
        <v>7612.3200000000033</v>
      </c>
      <c r="N3796" s="662">
        <v>16</v>
      </c>
      <c r="O3796" s="745">
        <v>13.5</v>
      </c>
      <c r="P3796" s="663">
        <v>7612.3200000000033</v>
      </c>
      <c r="Q3796" s="678">
        <v>1</v>
      </c>
      <c r="R3796" s="662">
        <v>16</v>
      </c>
      <c r="S3796" s="678">
        <v>1</v>
      </c>
      <c r="T3796" s="745">
        <v>13.5</v>
      </c>
      <c r="U3796" s="701">
        <v>1</v>
      </c>
    </row>
    <row r="3797" spans="1:21" ht="14.4" customHeight="1" x14ac:dyDescent="0.3">
      <c r="A3797" s="661">
        <v>32</v>
      </c>
      <c r="B3797" s="662" t="s">
        <v>592</v>
      </c>
      <c r="C3797" s="662" t="s">
        <v>5111</v>
      </c>
      <c r="D3797" s="743" t="s">
        <v>7938</v>
      </c>
      <c r="E3797" s="744" t="s">
        <v>5132</v>
      </c>
      <c r="F3797" s="662" t="s">
        <v>5106</v>
      </c>
      <c r="G3797" s="662" t="s">
        <v>5299</v>
      </c>
      <c r="H3797" s="662" t="s">
        <v>593</v>
      </c>
      <c r="I3797" s="662" t="s">
        <v>640</v>
      </c>
      <c r="J3797" s="662" t="s">
        <v>641</v>
      </c>
      <c r="K3797" s="662" t="s">
        <v>4798</v>
      </c>
      <c r="L3797" s="663">
        <v>70.739999999999995</v>
      </c>
      <c r="M3797" s="663">
        <v>70.739999999999995</v>
      </c>
      <c r="N3797" s="662">
        <v>1</v>
      </c>
      <c r="O3797" s="745">
        <v>0.5</v>
      </c>
      <c r="P3797" s="663">
        <v>70.739999999999995</v>
      </c>
      <c r="Q3797" s="678">
        <v>1</v>
      </c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32</v>
      </c>
      <c r="B3798" s="662" t="s">
        <v>592</v>
      </c>
      <c r="C3798" s="662" t="s">
        <v>5111</v>
      </c>
      <c r="D3798" s="743" t="s">
        <v>7938</v>
      </c>
      <c r="E3798" s="744" t="s">
        <v>5132</v>
      </c>
      <c r="F3798" s="662" t="s">
        <v>5106</v>
      </c>
      <c r="G3798" s="662" t="s">
        <v>5299</v>
      </c>
      <c r="H3798" s="662" t="s">
        <v>593</v>
      </c>
      <c r="I3798" s="662" t="s">
        <v>3477</v>
      </c>
      <c r="J3798" s="662" t="s">
        <v>3478</v>
      </c>
      <c r="K3798" s="662" t="s">
        <v>5014</v>
      </c>
      <c r="L3798" s="663">
        <v>1300.49</v>
      </c>
      <c r="M3798" s="663">
        <v>10403.92</v>
      </c>
      <c r="N3798" s="662">
        <v>8</v>
      </c>
      <c r="O3798" s="745">
        <v>5.5</v>
      </c>
      <c r="P3798" s="663">
        <v>7802.94</v>
      </c>
      <c r="Q3798" s="678">
        <v>0.75</v>
      </c>
      <c r="R3798" s="662">
        <v>6</v>
      </c>
      <c r="S3798" s="678">
        <v>0.75</v>
      </c>
      <c r="T3798" s="745">
        <v>3.5</v>
      </c>
      <c r="U3798" s="701">
        <v>0.63636363636363635</v>
      </c>
    </row>
    <row r="3799" spans="1:21" ht="14.4" customHeight="1" x14ac:dyDescent="0.3">
      <c r="A3799" s="661">
        <v>32</v>
      </c>
      <c r="B3799" s="662" t="s">
        <v>592</v>
      </c>
      <c r="C3799" s="662" t="s">
        <v>5111</v>
      </c>
      <c r="D3799" s="743" t="s">
        <v>7938</v>
      </c>
      <c r="E3799" s="744" t="s">
        <v>5132</v>
      </c>
      <c r="F3799" s="662" t="s">
        <v>5106</v>
      </c>
      <c r="G3799" s="662" t="s">
        <v>5299</v>
      </c>
      <c r="H3799" s="662" t="s">
        <v>593</v>
      </c>
      <c r="I3799" s="662" t="s">
        <v>3477</v>
      </c>
      <c r="J3799" s="662" t="s">
        <v>3478</v>
      </c>
      <c r="K3799" s="662" t="s">
        <v>5014</v>
      </c>
      <c r="L3799" s="663">
        <v>668.54</v>
      </c>
      <c r="M3799" s="663">
        <v>4011.24</v>
      </c>
      <c r="N3799" s="662">
        <v>6</v>
      </c>
      <c r="O3799" s="745">
        <v>5</v>
      </c>
      <c r="P3799" s="663">
        <v>4011.24</v>
      </c>
      <c r="Q3799" s="678">
        <v>1</v>
      </c>
      <c r="R3799" s="662">
        <v>6</v>
      </c>
      <c r="S3799" s="678">
        <v>1</v>
      </c>
      <c r="T3799" s="745">
        <v>5</v>
      </c>
      <c r="U3799" s="701">
        <v>1</v>
      </c>
    </row>
    <row r="3800" spans="1:21" ht="14.4" customHeight="1" x14ac:dyDescent="0.3">
      <c r="A3800" s="661">
        <v>32</v>
      </c>
      <c r="B3800" s="662" t="s">
        <v>592</v>
      </c>
      <c r="C3800" s="662" t="s">
        <v>5111</v>
      </c>
      <c r="D3800" s="743" t="s">
        <v>7938</v>
      </c>
      <c r="E3800" s="744" t="s">
        <v>5132</v>
      </c>
      <c r="F3800" s="662" t="s">
        <v>5106</v>
      </c>
      <c r="G3800" s="662" t="s">
        <v>5299</v>
      </c>
      <c r="H3800" s="662" t="s">
        <v>593</v>
      </c>
      <c r="I3800" s="662" t="s">
        <v>644</v>
      </c>
      <c r="J3800" s="662" t="s">
        <v>645</v>
      </c>
      <c r="K3800" s="662" t="s">
        <v>3435</v>
      </c>
      <c r="L3800" s="663">
        <v>1300.49</v>
      </c>
      <c r="M3800" s="663">
        <v>1300.49</v>
      </c>
      <c r="N3800" s="662">
        <v>1</v>
      </c>
      <c r="O3800" s="745">
        <v>0.5</v>
      </c>
      <c r="P3800" s="663">
        <v>1300.49</v>
      </c>
      <c r="Q3800" s="678">
        <v>1</v>
      </c>
      <c r="R3800" s="662">
        <v>1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32</v>
      </c>
      <c r="B3801" s="662" t="s">
        <v>592</v>
      </c>
      <c r="C3801" s="662" t="s">
        <v>5111</v>
      </c>
      <c r="D3801" s="743" t="s">
        <v>7938</v>
      </c>
      <c r="E3801" s="744" t="s">
        <v>5132</v>
      </c>
      <c r="F3801" s="662" t="s">
        <v>5106</v>
      </c>
      <c r="G3801" s="662" t="s">
        <v>5299</v>
      </c>
      <c r="H3801" s="662" t="s">
        <v>593</v>
      </c>
      <c r="I3801" s="662" t="s">
        <v>7311</v>
      </c>
      <c r="J3801" s="662" t="s">
        <v>7312</v>
      </c>
      <c r="K3801" s="662" t="s">
        <v>7313</v>
      </c>
      <c r="L3801" s="663">
        <v>0</v>
      </c>
      <c r="M3801" s="663">
        <v>0</v>
      </c>
      <c r="N3801" s="662">
        <v>2</v>
      </c>
      <c r="O3801" s="745">
        <v>1</v>
      </c>
      <c r="P3801" s="663">
        <v>0</v>
      </c>
      <c r="Q3801" s="678"/>
      <c r="R3801" s="662">
        <v>2</v>
      </c>
      <c r="S3801" s="678">
        <v>1</v>
      </c>
      <c r="T3801" s="745">
        <v>1</v>
      </c>
      <c r="U3801" s="701">
        <v>1</v>
      </c>
    </row>
    <row r="3802" spans="1:21" ht="14.4" customHeight="1" x14ac:dyDescent="0.3">
      <c r="A3802" s="661">
        <v>32</v>
      </c>
      <c r="B3802" s="662" t="s">
        <v>592</v>
      </c>
      <c r="C3802" s="662" t="s">
        <v>5111</v>
      </c>
      <c r="D3802" s="743" t="s">
        <v>7938</v>
      </c>
      <c r="E3802" s="744" t="s">
        <v>5132</v>
      </c>
      <c r="F3802" s="662" t="s">
        <v>5106</v>
      </c>
      <c r="G3802" s="662" t="s">
        <v>5366</v>
      </c>
      <c r="H3802" s="662" t="s">
        <v>2438</v>
      </c>
      <c r="I3802" s="662" t="s">
        <v>7314</v>
      </c>
      <c r="J3802" s="662" t="s">
        <v>2515</v>
      </c>
      <c r="K3802" s="662" t="s">
        <v>6982</v>
      </c>
      <c r="L3802" s="663">
        <v>301.2</v>
      </c>
      <c r="M3802" s="663">
        <v>301.2</v>
      </c>
      <c r="N3802" s="662">
        <v>1</v>
      </c>
      <c r="O3802" s="745">
        <v>0.5</v>
      </c>
      <c r="P3802" s="663">
        <v>301.2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32</v>
      </c>
      <c r="B3803" s="662" t="s">
        <v>592</v>
      </c>
      <c r="C3803" s="662" t="s">
        <v>5111</v>
      </c>
      <c r="D3803" s="743" t="s">
        <v>7938</v>
      </c>
      <c r="E3803" s="744" t="s">
        <v>5132</v>
      </c>
      <c r="F3803" s="662" t="s">
        <v>5106</v>
      </c>
      <c r="G3803" s="662" t="s">
        <v>7315</v>
      </c>
      <c r="H3803" s="662" t="s">
        <v>593</v>
      </c>
      <c r="I3803" s="662" t="s">
        <v>7316</v>
      </c>
      <c r="J3803" s="662" t="s">
        <v>7317</v>
      </c>
      <c r="K3803" s="662" t="s">
        <v>7318</v>
      </c>
      <c r="L3803" s="663">
        <v>609.66</v>
      </c>
      <c r="M3803" s="663">
        <v>609.66</v>
      </c>
      <c r="N3803" s="662">
        <v>1</v>
      </c>
      <c r="O3803" s="745">
        <v>1</v>
      </c>
      <c r="P3803" s="663">
        <v>609.66</v>
      </c>
      <c r="Q3803" s="678">
        <v>1</v>
      </c>
      <c r="R3803" s="662">
        <v>1</v>
      </c>
      <c r="S3803" s="678">
        <v>1</v>
      </c>
      <c r="T3803" s="745">
        <v>1</v>
      </c>
      <c r="U3803" s="701">
        <v>1</v>
      </c>
    </row>
    <row r="3804" spans="1:21" ht="14.4" customHeight="1" x14ac:dyDescent="0.3">
      <c r="A3804" s="661">
        <v>32</v>
      </c>
      <c r="B3804" s="662" t="s">
        <v>592</v>
      </c>
      <c r="C3804" s="662" t="s">
        <v>5111</v>
      </c>
      <c r="D3804" s="743" t="s">
        <v>7938</v>
      </c>
      <c r="E3804" s="744" t="s">
        <v>5132</v>
      </c>
      <c r="F3804" s="662" t="s">
        <v>5106</v>
      </c>
      <c r="G3804" s="662" t="s">
        <v>5465</v>
      </c>
      <c r="H3804" s="662" t="s">
        <v>2438</v>
      </c>
      <c r="I3804" s="662" t="s">
        <v>2590</v>
      </c>
      <c r="J3804" s="662" t="s">
        <v>2588</v>
      </c>
      <c r="K3804" s="662" t="s">
        <v>2591</v>
      </c>
      <c r="L3804" s="663">
        <v>144.81</v>
      </c>
      <c r="M3804" s="663">
        <v>144.81</v>
      </c>
      <c r="N3804" s="662">
        <v>1</v>
      </c>
      <c r="O3804" s="745">
        <v>0.5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32</v>
      </c>
      <c r="B3805" s="662" t="s">
        <v>592</v>
      </c>
      <c r="C3805" s="662" t="s">
        <v>5111</v>
      </c>
      <c r="D3805" s="743" t="s">
        <v>7938</v>
      </c>
      <c r="E3805" s="744" t="s">
        <v>5132</v>
      </c>
      <c r="F3805" s="662" t="s">
        <v>5106</v>
      </c>
      <c r="G3805" s="662" t="s">
        <v>5370</v>
      </c>
      <c r="H3805" s="662" t="s">
        <v>593</v>
      </c>
      <c r="I3805" s="662" t="s">
        <v>2197</v>
      </c>
      <c r="J3805" s="662" t="s">
        <v>2198</v>
      </c>
      <c r="K3805" s="662" t="s">
        <v>1306</v>
      </c>
      <c r="L3805" s="663">
        <v>108.44</v>
      </c>
      <c r="M3805" s="663">
        <v>108.44</v>
      </c>
      <c r="N3805" s="662">
        <v>1</v>
      </c>
      <c r="O3805" s="745">
        <v>0.5</v>
      </c>
      <c r="P3805" s="663">
        <v>108.44</v>
      </c>
      <c r="Q3805" s="678">
        <v>1</v>
      </c>
      <c r="R3805" s="662">
        <v>1</v>
      </c>
      <c r="S3805" s="678">
        <v>1</v>
      </c>
      <c r="T3805" s="745">
        <v>0.5</v>
      </c>
      <c r="U3805" s="701">
        <v>1</v>
      </c>
    </row>
    <row r="3806" spans="1:21" ht="14.4" customHeight="1" x14ac:dyDescent="0.3">
      <c r="A3806" s="661">
        <v>32</v>
      </c>
      <c r="B3806" s="662" t="s">
        <v>592</v>
      </c>
      <c r="C3806" s="662" t="s">
        <v>5111</v>
      </c>
      <c r="D3806" s="743" t="s">
        <v>7938</v>
      </c>
      <c r="E3806" s="744" t="s">
        <v>5132</v>
      </c>
      <c r="F3806" s="662" t="s">
        <v>5106</v>
      </c>
      <c r="G3806" s="662" t="s">
        <v>5370</v>
      </c>
      <c r="H3806" s="662" t="s">
        <v>593</v>
      </c>
      <c r="I3806" s="662" t="s">
        <v>5938</v>
      </c>
      <c r="J3806" s="662" t="s">
        <v>2198</v>
      </c>
      <c r="K3806" s="662" t="s">
        <v>1624</v>
      </c>
      <c r="L3806" s="663">
        <v>54.23</v>
      </c>
      <c r="M3806" s="663">
        <v>162.69</v>
      </c>
      <c r="N3806" s="662">
        <v>3</v>
      </c>
      <c r="O3806" s="745">
        <v>2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32</v>
      </c>
      <c r="B3807" s="662" t="s">
        <v>592</v>
      </c>
      <c r="C3807" s="662" t="s">
        <v>5111</v>
      </c>
      <c r="D3807" s="743" t="s">
        <v>7938</v>
      </c>
      <c r="E3807" s="744" t="s">
        <v>5132</v>
      </c>
      <c r="F3807" s="662" t="s">
        <v>5106</v>
      </c>
      <c r="G3807" s="662" t="s">
        <v>5466</v>
      </c>
      <c r="H3807" s="662" t="s">
        <v>2438</v>
      </c>
      <c r="I3807" s="662" t="s">
        <v>2870</v>
      </c>
      <c r="J3807" s="662" t="s">
        <v>5000</v>
      </c>
      <c r="K3807" s="662" t="s">
        <v>2821</v>
      </c>
      <c r="L3807" s="663">
        <v>194.26</v>
      </c>
      <c r="M3807" s="663">
        <v>2719.64</v>
      </c>
      <c r="N3807" s="662">
        <v>14</v>
      </c>
      <c r="O3807" s="745">
        <v>4.5</v>
      </c>
      <c r="P3807" s="663">
        <v>1554.08</v>
      </c>
      <c r="Q3807" s="678">
        <v>0.5714285714285714</v>
      </c>
      <c r="R3807" s="662">
        <v>8</v>
      </c>
      <c r="S3807" s="678">
        <v>0.5714285714285714</v>
      </c>
      <c r="T3807" s="745">
        <v>2.5</v>
      </c>
      <c r="U3807" s="701">
        <v>0.55555555555555558</v>
      </c>
    </row>
    <row r="3808" spans="1:21" ht="14.4" customHeight="1" x14ac:dyDescent="0.3">
      <c r="A3808" s="661">
        <v>32</v>
      </c>
      <c r="B3808" s="662" t="s">
        <v>592</v>
      </c>
      <c r="C3808" s="662" t="s">
        <v>5111</v>
      </c>
      <c r="D3808" s="743" t="s">
        <v>7938</v>
      </c>
      <c r="E3808" s="744" t="s">
        <v>5132</v>
      </c>
      <c r="F3808" s="662" t="s">
        <v>5106</v>
      </c>
      <c r="G3808" s="662" t="s">
        <v>5706</v>
      </c>
      <c r="H3808" s="662" t="s">
        <v>593</v>
      </c>
      <c r="I3808" s="662" t="s">
        <v>1245</v>
      </c>
      <c r="J3808" s="662" t="s">
        <v>1246</v>
      </c>
      <c r="K3808" s="662" t="s">
        <v>1247</v>
      </c>
      <c r="L3808" s="663">
        <v>70.08</v>
      </c>
      <c r="M3808" s="663">
        <v>70.08</v>
      </c>
      <c r="N3808" s="662">
        <v>1</v>
      </c>
      <c r="O3808" s="745">
        <v>1</v>
      </c>
      <c r="P3808" s="663">
        <v>70.08</v>
      </c>
      <c r="Q3808" s="678">
        <v>1</v>
      </c>
      <c r="R3808" s="662">
        <v>1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32</v>
      </c>
      <c r="B3809" s="662" t="s">
        <v>592</v>
      </c>
      <c r="C3809" s="662" t="s">
        <v>5111</v>
      </c>
      <c r="D3809" s="743" t="s">
        <v>7938</v>
      </c>
      <c r="E3809" s="744" t="s">
        <v>5132</v>
      </c>
      <c r="F3809" s="662" t="s">
        <v>5106</v>
      </c>
      <c r="G3809" s="662" t="s">
        <v>5179</v>
      </c>
      <c r="H3809" s="662" t="s">
        <v>593</v>
      </c>
      <c r="I3809" s="662" t="s">
        <v>672</v>
      </c>
      <c r="J3809" s="662" t="s">
        <v>5371</v>
      </c>
      <c r="K3809" s="662" t="s">
        <v>5290</v>
      </c>
      <c r="L3809" s="663">
        <v>24.78</v>
      </c>
      <c r="M3809" s="663">
        <v>297.36</v>
      </c>
      <c r="N3809" s="662">
        <v>12</v>
      </c>
      <c r="O3809" s="745">
        <v>4</v>
      </c>
      <c r="P3809" s="663">
        <v>198.24</v>
      </c>
      <c r="Q3809" s="678">
        <v>0.66666666666666663</v>
      </c>
      <c r="R3809" s="662">
        <v>8</v>
      </c>
      <c r="S3809" s="678">
        <v>0.66666666666666663</v>
      </c>
      <c r="T3809" s="745">
        <v>2.5</v>
      </c>
      <c r="U3809" s="701">
        <v>0.625</v>
      </c>
    </row>
    <row r="3810" spans="1:21" ht="14.4" customHeight="1" x14ac:dyDescent="0.3">
      <c r="A3810" s="661">
        <v>32</v>
      </c>
      <c r="B3810" s="662" t="s">
        <v>592</v>
      </c>
      <c r="C3810" s="662" t="s">
        <v>5111</v>
      </c>
      <c r="D3810" s="743" t="s">
        <v>7938</v>
      </c>
      <c r="E3810" s="744" t="s">
        <v>5132</v>
      </c>
      <c r="F3810" s="662" t="s">
        <v>5106</v>
      </c>
      <c r="G3810" s="662" t="s">
        <v>5179</v>
      </c>
      <c r="H3810" s="662" t="s">
        <v>593</v>
      </c>
      <c r="I3810" s="662" t="s">
        <v>1419</v>
      </c>
      <c r="J3810" s="662" t="s">
        <v>5180</v>
      </c>
      <c r="K3810" s="662" t="s">
        <v>5181</v>
      </c>
      <c r="L3810" s="663">
        <v>99.11</v>
      </c>
      <c r="M3810" s="663">
        <v>5946.5999999999985</v>
      </c>
      <c r="N3810" s="662">
        <v>60</v>
      </c>
      <c r="O3810" s="745">
        <v>20</v>
      </c>
      <c r="P3810" s="663">
        <v>4658.1699999999992</v>
      </c>
      <c r="Q3810" s="678">
        <v>0.78333333333333344</v>
      </c>
      <c r="R3810" s="662">
        <v>47</v>
      </c>
      <c r="S3810" s="678">
        <v>0.78333333333333333</v>
      </c>
      <c r="T3810" s="745">
        <v>14.5</v>
      </c>
      <c r="U3810" s="701">
        <v>0.72499999999999998</v>
      </c>
    </row>
    <row r="3811" spans="1:21" ht="14.4" customHeight="1" x14ac:dyDescent="0.3">
      <c r="A3811" s="661">
        <v>32</v>
      </c>
      <c r="B3811" s="662" t="s">
        <v>592</v>
      </c>
      <c r="C3811" s="662" t="s">
        <v>5111</v>
      </c>
      <c r="D3811" s="743" t="s">
        <v>7938</v>
      </c>
      <c r="E3811" s="744" t="s">
        <v>5132</v>
      </c>
      <c r="F3811" s="662" t="s">
        <v>5106</v>
      </c>
      <c r="G3811" s="662" t="s">
        <v>5372</v>
      </c>
      <c r="H3811" s="662" t="s">
        <v>2438</v>
      </c>
      <c r="I3811" s="662" t="s">
        <v>2525</v>
      </c>
      <c r="J3811" s="662" t="s">
        <v>2526</v>
      </c>
      <c r="K3811" s="662" t="s">
        <v>4825</v>
      </c>
      <c r="L3811" s="663">
        <v>160.1</v>
      </c>
      <c r="M3811" s="663">
        <v>160.1</v>
      </c>
      <c r="N3811" s="662">
        <v>1</v>
      </c>
      <c r="O3811" s="745">
        <v>0.5</v>
      </c>
      <c r="P3811" s="663">
        <v>160.1</v>
      </c>
      <c r="Q3811" s="678">
        <v>1</v>
      </c>
      <c r="R3811" s="662">
        <v>1</v>
      </c>
      <c r="S3811" s="678">
        <v>1</v>
      </c>
      <c r="T3811" s="745">
        <v>0.5</v>
      </c>
      <c r="U3811" s="701">
        <v>1</v>
      </c>
    </row>
    <row r="3812" spans="1:21" ht="14.4" customHeight="1" x14ac:dyDescent="0.3">
      <c r="A3812" s="661">
        <v>32</v>
      </c>
      <c r="B3812" s="662" t="s">
        <v>592</v>
      </c>
      <c r="C3812" s="662" t="s">
        <v>5111</v>
      </c>
      <c r="D3812" s="743" t="s">
        <v>7938</v>
      </c>
      <c r="E3812" s="744" t="s">
        <v>5132</v>
      </c>
      <c r="F3812" s="662" t="s">
        <v>5106</v>
      </c>
      <c r="G3812" s="662" t="s">
        <v>6172</v>
      </c>
      <c r="H3812" s="662" t="s">
        <v>593</v>
      </c>
      <c r="I3812" s="662" t="s">
        <v>1142</v>
      </c>
      <c r="J3812" s="662" t="s">
        <v>6173</v>
      </c>
      <c r="K3812" s="662" t="s">
        <v>5181</v>
      </c>
      <c r="L3812" s="663">
        <v>0</v>
      </c>
      <c r="M3812" s="663">
        <v>0</v>
      </c>
      <c r="N3812" s="662">
        <v>7</v>
      </c>
      <c r="O3812" s="745">
        <v>2.5</v>
      </c>
      <c r="P3812" s="663">
        <v>0</v>
      </c>
      <c r="Q3812" s="678"/>
      <c r="R3812" s="662">
        <v>2</v>
      </c>
      <c r="S3812" s="678">
        <v>0.2857142857142857</v>
      </c>
      <c r="T3812" s="745">
        <v>0.5</v>
      </c>
      <c r="U3812" s="701">
        <v>0.2</v>
      </c>
    </row>
    <row r="3813" spans="1:21" ht="14.4" customHeight="1" x14ac:dyDescent="0.3">
      <c r="A3813" s="661">
        <v>32</v>
      </c>
      <c r="B3813" s="662" t="s">
        <v>592</v>
      </c>
      <c r="C3813" s="662" t="s">
        <v>5111</v>
      </c>
      <c r="D3813" s="743" t="s">
        <v>7938</v>
      </c>
      <c r="E3813" s="744" t="s">
        <v>5132</v>
      </c>
      <c r="F3813" s="662" t="s">
        <v>5106</v>
      </c>
      <c r="G3813" s="662" t="s">
        <v>5404</v>
      </c>
      <c r="H3813" s="662" t="s">
        <v>593</v>
      </c>
      <c r="I3813" s="662" t="s">
        <v>7189</v>
      </c>
      <c r="J3813" s="662" t="s">
        <v>7190</v>
      </c>
      <c r="K3813" s="662" t="s">
        <v>7191</v>
      </c>
      <c r="L3813" s="663">
        <v>46.84</v>
      </c>
      <c r="M3813" s="663">
        <v>46.84</v>
      </c>
      <c r="N3813" s="662">
        <v>1</v>
      </c>
      <c r="O3813" s="745">
        <v>0.5</v>
      </c>
      <c r="P3813" s="663">
        <v>46.84</v>
      </c>
      <c r="Q3813" s="678">
        <v>1</v>
      </c>
      <c r="R3813" s="662">
        <v>1</v>
      </c>
      <c r="S3813" s="678">
        <v>1</v>
      </c>
      <c r="T3813" s="745">
        <v>0.5</v>
      </c>
      <c r="U3813" s="701">
        <v>1</v>
      </c>
    </row>
    <row r="3814" spans="1:21" ht="14.4" customHeight="1" x14ac:dyDescent="0.3">
      <c r="A3814" s="661">
        <v>32</v>
      </c>
      <c r="B3814" s="662" t="s">
        <v>592</v>
      </c>
      <c r="C3814" s="662" t="s">
        <v>5111</v>
      </c>
      <c r="D3814" s="743" t="s">
        <v>7938</v>
      </c>
      <c r="E3814" s="744" t="s">
        <v>5132</v>
      </c>
      <c r="F3814" s="662" t="s">
        <v>5106</v>
      </c>
      <c r="G3814" s="662" t="s">
        <v>5404</v>
      </c>
      <c r="H3814" s="662" t="s">
        <v>2438</v>
      </c>
      <c r="I3814" s="662" t="s">
        <v>5950</v>
      </c>
      <c r="J3814" s="662" t="s">
        <v>4124</v>
      </c>
      <c r="K3814" s="662" t="s">
        <v>5951</v>
      </c>
      <c r="L3814" s="663">
        <v>0</v>
      </c>
      <c r="M3814" s="663">
        <v>0</v>
      </c>
      <c r="N3814" s="662">
        <v>2</v>
      </c>
      <c r="O3814" s="745">
        <v>1.5</v>
      </c>
      <c r="P3814" s="663">
        <v>0</v>
      </c>
      <c r="Q3814" s="678"/>
      <c r="R3814" s="662">
        <v>2</v>
      </c>
      <c r="S3814" s="678">
        <v>1</v>
      </c>
      <c r="T3814" s="745">
        <v>1.5</v>
      </c>
      <c r="U3814" s="701">
        <v>1</v>
      </c>
    </row>
    <row r="3815" spans="1:21" ht="14.4" customHeight="1" x14ac:dyDescent="0.3">
      <c r="A3815" s="661">
        <v>32</v>
      </c>
      <c r="B3815" s="662" t="s">
        <v>592</v>
      </c>
      <c r="C3815" s="662" t="s">
        <v>5111</v>
      </c>
      <c r="D3815" s="743" t="s">
        <v>7938</v>
      </c>
      <c r="E3815" s="744" t="s">
        <v>5132</v>
      </c>
      <c r="F3815" s="662" t="s">
        <v>5106</v>
      </c>
      <c r="G3815" s="662" t="s">
        <v>5404</v>
      </c>
      <c r="H3815" s="662" t="s">
        <v>2438</v>
      </c>
      <c r="I3815" s="662" t="s">
        <v>5597</v>
      </c>
      <c r="J3815" s="662" t="s">
        <v>2440</v>
      </c>
      <c r="K3815" s="662" t="s">
        <v>5450</v>
      </c>
      <c r="L3815" s="663">
        <v>40.22</v>
      </c>
      <c r="M3815" s="663">
        <v>80.44</v>
      </c>
      <c r="N3815" s="662">
        <v>2</v>
      </c>
      <c r="O3815" s="745">
        <v>1</v>
      </c>
      <c r="P3815" s="663">
        <v>80.44</v>
      </c>
      <c r="Q3815" s="678">
        <v>1</v>
      </c>
      <c r="R3815" s="662">
        <v>2</v>
      </c>
      <c r="S3815" s="678">
        <v>1</v>
      </c>
      <c r="T3815" s="745">
        <v>1</v>
      </c>
      <c r="U3815" s="701">
        <v>1</v>
      </c>
    </row>
    <row r="3816" spans="1:21" ht="14.4" customHeight="1" x14ac:dyDescent="0.3">
      <c r="A3816" s="661">
        <v>32</v>
      </c>
      <c r="B3816" s="662" t="s">
        <v>592</v>
      </c>
      <c r="C3816" s="662" t="s">
        <v>5111</v>
      </c>
      <c r="D3816" s="743" t="s">
        <v>7938</v>
      </c>
      <c r="E3816" s="744" t="s">
        <v>5132</v>
      </c>
      <c r="F3816" s="662" t="s">
        <v>5106</v>
      </c>
      <c r="G3816" s="662" t="s">
        <v>5304</v>
      </c>
      <c r="H3816" s="662" t="s">
        <v>593</v>
      </c>
      <c r="I3816" s="662" t="s">
        <v>5961</v>
      </c>
      <c r="J3816" s="662" t="s">
        <v>3562</v>
      </c>
      <c r="K3816" s="662" t="s">
        <v>5954</v>
      </c>
      <c r="L3816" s="663">
        <v>316.36</v>
      </c>
      <c r="M3816" s="663">
        <v>316.36</v>
      </c>
      <c r="N3816" s="662">
        <v>1</v>
      </c>
      <c r="O3816" s="745">
        <v>0.5</v>
      </c>
      <c r="P3816" s="663">
        <v>316.36</v>
      </c>
      <c r="Q3816" s="678">
        <v>1</v>
      </c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32</v>
      </c>
      <c r="B3817" s="662" t="s">
        <v>592</v>
      </c>
      <c r="C3817" s="662" t="s">
        <v>5111</v>
      </c>
      <c r="D3817" s="743" t="s">
        <v>7938</v>
      </c>
      <c r="E3817" s="744" t="s">
        <v>5132</v>
      </c>
      <c r="F3817" s="662" t="s">
        <v>5106</v>
      </c>
      <c r="G3817" s="662" t="s">
        <v>5964</v>
      </c>
      <c r="H3817" s="662" t="s">
        <v>593</v>
      </c>
      <c r="I3817" s="662" t="s">
        <v>7319</v>
      </c>
      <c r="J3817" s="662" t="s">
        <v>5966</v>
      </c>
      <c r="K3817" s="662" t="s">
        <v>7320</v>
      </c>
      <c r="L3817" s="663">
        <v>4784.16</v>
      </c>
      <c r="M3817" s="663">
        <v>4784.16</v>
      </c>
      <c r="N3817" s="662">
        <v>1</v>
      </c>
      <c r="O3817" s="745">
        <v>0.5</v>
      </c>
      <c r="P3817" s="663">
        <v>4784.16</v>
      </c>
      <c r="Q3817" s="678">
        <v>1</v>
      </c>
      <c r="R3817" s="662">
        <v>1</v>
      </c>
      <c r="S3817" s="678">
        <v>1</v>
      </c>
      <c r="T3817" s="745">
        <v>0.5</v>
      </c>
      <c r="U3817" s="701">
        <v>1</v>
      </c>
    </row>
    <row r="3818" spans="1:21" ht="14.4" customHeight="1" x14ac:dyDescent="0.3">
      <c r="A3818" s="661">
        <v>32</v>
      </c>
      <c r="B3818" s="662" t="s">
        <v>592</v>
      </c>
      <c r="C3818" s="662" t="s">
        <v>5111</v>
      </c>
      <c r="D3818" s="743" t="s">
        <v>7938</v>
      </c>
      <c r="E3818" s="744" t="s">
        <v>5132</v>
      </c>
      <c r="F3818" s="662" t="s">
        <v>5106</v>
      </c>
      <c r="G3818" s="662" t="s">
        <v>5964</v>
      </c>
      <c r="H3818" s="662" t="s">
        <v>593</v>
      </c>
      <c r="I3818" s="662" t="s">
        <v>6274</v>
      </c>
      <c r="J3818" s="662" t="s">
        <v>5969</v>
      </c>
      <c r="K3818" s="662" t="s">
        <v>2520</v>
      </c>
      <c r="L3818" s="663">
        <v>1822.54</v>
      </c>
      <c r="M3818" s="663">
        <v>3645.08</v>
      </c>
      <c r="N3818" s="662">
        <v>2</v>
      </c>
      <c r="O3818" s="745">
        <v>2</v>
      </c>
      <c r="P3818" s="663">
        <v>3645.08</v>
      </c>
      <c r="Q3818" s="678">
        <v>1</v>
      </c>
      <c r="R3818" s="662">
        <v>2</v>
      </c>
      <c r="S3818" s="678">
        <v>1</v>
      </c>
      <c r="T3818" s="745">
        <v>2</v>
      </c>
      <c r="U3818" s="701">
        <v>1</v>
      </c>
    </row>
    <row r="3819" spans="1:21" ht="14.4" customHeight="1" x14ac:dyDescent="0.3">
      <c r="A3819" s="661">
        <v>32</v>
      </c>
      <c r="B3819" s="662" t="s">
        <v>592</v>
      </c>
      <c r="C3819" s="662" t="s">
        <v>5111</v>
      </c>
      <c r="D3819" s="743" t="s">
        <v>7938</v>
      </c>
      <c r="E3819" s="744" t="s">
        <v>5132</v>
      </c>
      <c r="F3819" s="662" t="s">
        <v>5106</v>
      </c>
      <c r="G3819" s="662" t="s">
        <v>5964</v>
      </c>
      <c r="H3819" s="662" t="s">
        <v>593</v>
      </c>
      <c r="I3819" s="662" t="s">
        <v>7206</v>
      </c>
      <c r="J3819" s="662" t="s">
        <v>5969</v>
      </c>
      <c r="K3819" s="662" t="s">
        <v>2523</v>
      </c>
      <c r="L3819" s="663">
        <v>6378.88</v>
      </c>
      <c r="M3819" s="663">
        <v>6378.88</v>
      </c>
      <c r="N3819" s="662">
        <v>1</v>
      </c>
      <c r="O3819" s="745">
        <v>0.5</v>
      </c>
      <c r="P3819" s="663">
        <v>6378.88</v>
      </c>
      <c r="Q3819" s="678">
        <v>1</v>
      </c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32</v>
      </c>
      <c r="B3820" s="662" t="s">
        <v>592</v>
      </c>
      <c r="C3820" s="662" t="s">
        <v>5111</v>
      </c>
      <c r="D3820" s="743" t="s">
        <v>7938</v>
      </c>
      <c r="E3820" s="744" t="s">
        <v>5132</v>
      </c>
      <c r="F3820" s="662" t="s">
        <v>5106</v>
      </c>
      <c r="G3820" s="662" t="s">
        <v>5964</v>
      </c>
      <c r="H3820" s="662" t="s">
        <v>593</v>
      </c>
      <c r="I3820" s="662" t="s">
        <v>7321</v>
      </c>
      <c r="J3820" s="662" t="s">
        <v>5972</v>
      </c>
      <c r="K3820" s="662" t="s">
        <v>7322</v>
      </c>
      <c r="L3820" s="663">
        <v>0</v>
      </c>
      <c r="M3820" s="663">
        <v>0</v>
      </c>
      <c r="N3820" s="662">
        <v>4</v>
      </c>
      <c r="O3820" s="745">
        <v>2.5</v>
      </c>
      <c r="P3820" s="663">
        <v>0</v>
      </c>
      <c r="Q3820" s="678"/>
      <c r="R3820" s="662">
        <v>4</v>
      </c>
      <c r="S3820" s="678">
        <v>1</v>
      </c>
      <c r="T3820" s="745">
        <v>2.5</v>
      </c>
      <c r="U3820" s="701">
        <v>1</v>
      </c>
    </row>
    <row r="3821" spans="1:21" ht="14.4" customHeight="1" x14ac:dyDescent="0.3">
      <c r="A3821" s="661">
        <v>32</v>
      </c>
      <c r="B3821" s="662" t="s">
        <v>592</v>
      </c>
      <c r="C3821" s="662" t="s">
        <v>5111</v>
      </c>
      <c r="D3821" s="743" t="s">
        <v>7938</v>
      </c>
      <c r="E3821" s="744" t="s">
        <v>5132</v>
      </c>
      <c r="F3821" s="662" t="s">
        <v>5106</v>
      </c>
      <c r="G3821" s="662" t="s">
        <v>5964</v>
      </c>
      <c r="H3821" s="662" t="s">
        <v>593</v>
      </c>
      <c r="I3821" s="662" t="s">
        <v>5971</v>
      </c>
      <c r="J3821" s="662" t="s">
        <v>5972</v>
      </c>
      <c r="K3821" s="662" t="s">
        <v>5973</v>
      </c>
      <c r="L3821" s="663">
        <v>7923.1</v>
      </c>
      <c r="M3821" s="663">
        <v>7923.1</v>
      </c>
      <c r="N3821" s="662">
        <v>1</v>
      </c>
      <c r="O3821" s="745">
        <v>1</v>
      </c>
      <c r="P3821" s="663">
        <v>7923.1</v>
      </c>
      <c r="Q3821" s="678">
        <v>1</v>
      </c>
      <c r="R3821" s="662">
        <v>1</v>
      </c>
      <c r="S3821" s="678">
        <v>1</v>
      </c>
      <c r="T3821" s="745">
        <v>1</v>
      </c>
      <c r="U3821" s="701">
        <v>1</v>
      </c>
    </row>
    <row r="3822" spans="1:21" ht="14.4" customHeight="1" x14ac:dyDescent="0.3">
      <c r="A3822" s="661">
        <v>32</v>
      </c>
      <c r="B3822" s="662" t="s">
        <v>592</v>
      </c>
      <c r="C3822" s="662" t="s">
        <v>5111</v>
      </c>
      <c r="D3822" s="743" t="s">
        <v>7938</v>
      </c>
      <c r="E3822" s="744" t="s">
        <v>5132</v>
      </c>
      <c r="F3822" s="662" t="s">
        <v>5106</v>
      </c>
      <c r="G3822" s="662" t="s">
        <v>7323</v>
      </c>
      <c r="H3822" s="662" t="s">
        <v>593</v>
      </c>
      <c r="I3822" s="662" t="s">
        <v>7324</v>
      </c>
      <c r="J3822" s="662" t="s">
        <v>7325</v>
      </c>
      <c r="K3822" s="662" t="s">
        <v>6504</v>
      </c>
      <c r="L3822" s="663">
        <v>189.43</v>
      </c>
      <c r="M3822" s="663">
        <v>189.43</v>
      </c>
      <c r="N3822" s="662">
        <v>1</v>
      </c>
      <c r="O3822" s="745">
        <v>0.5</v>
      </c>
      <c r="P3822" s="663">
        <v>189.43</v>
      </c>
      <c r="Q3822" s="678">
        <v>1</v>
      </c>
      <c r="R3822" s="662">
        <v>1</v>
      </c>
      <c r="S3822" s="678">
        <v>1</v>
      </c>
      <c r="T3822" s="745">
        <v>0.5</v>
      </c>
      <c r="U3822" s="701">
        <v>1</v>
      </c>
    </row>
    <row r="3823" spans="1:21" ht="14.4" customHeight="1" x14ac:dyDescent="0.3">
      <c r="A3823" s="661">
        <v>32</v>
      </c>
      <c r="B3823" s="662" t="s">
        <v>592</v>
      </c>
      <c r="C3823" s="662" t="s">
        <v>5111</v>
      </c>
      <c r="D3823" s="743" t="s">
        <v>7938</v>
      </c>
      <c r="E3823" s="744" t="s">
        <v>5132</v>
      </c>
      <c r="F3823" s="662" t="s">
        <v>5106</v>
      </c>
      <c r="G3823" s="662" t="s">
        <v>5562</v>
      </c>
      <c r="H3823" s="662" t="s">
        <v>593</v>
      </c>
      <c r="I3823" s="662" t="s">
        <v>1051</v>
      </c>
      <c r="J3823" s="662" t="s">
        <v>5563</v>
      </c>
      <c r="K3823" s="662" t="s">
        <v>5564</v>
      </c>
      <c r="L3823" s="663">
        <v>0</v>
      </c>
      <c r="M3823" s="663">
        <v>0</v>
      </c>
      <c r="N3823" s="662">
        <v>2</v>
      </c>
      <c r="O3823" s="745">
        <v>0.5</v>
      </c>
      <c r="P3823" s="663">
        <v>0</v>
      </c>
      <c r="Q3823" s="678"/>
      <c r="R3823" s="662">
        <v>2</v>
      </c>
      <c r="S3823" s="678">
        <v>1</v>
      </c>
      <c r="T3823" s="745">
        <v>0.5</v>
      </c>
      <c r="U3823" s="701">
        <v>1</v>
      </c>
    </row>
    <row r="3824" spans="1:21" ht="14.4" customHeight="1" x14ac:dyDescent="0.3">
      <c r="A3824" s="661">
        <v>32</v>
      </c>
      <c r="B3824" s="662" t="s">
        <v>592</v>
      </c>
      <c r="C3824" s="662" t="s">
        <v>5111</v>
      </c>
      <c r="D3824" s="743" t="s">
        <v>7938</v>
      </c>
      <c r="E3824" s="744" t="s">
        <v>5132</v>
      </c>
      <c r="F3824" s="662" t="s">
        <v>5106</v>
      </c>
      <c r="G3824" s="662" t="s">
        <v>5562</v>
      </c>
      <c r="H3824" s="662" t="s">
        <v>593</v>
      </c>
      <c r="I3824" s="662" t="s">
        <v>3803</v>
      </c>
      <c r="J3824" s="662" t="s">
        <v>3804</v>
      </c>
      <c r="K3824" s="662" t="s">
        <v>6275</v>
      </c>
      <c r="L3824" s="663">
        <v>0</v>
      </c>
      <c r="M3824" s="663">
        <v>0</v>
      </c>
      <c r="N3824" s="662">
        <v>4</v>
      </c>
      <c r="O3824" s="745">
        <v>1.5</v>
      </c>
      <c r="P3824" s="663">
        <v>0</v>
      </c>
      <c r="Q3824" s="678"/>
      <c r="R3824" s="662">
        <v>4</v>
      </c>
      <c r="S3824" s="678">
        <v>1</v>
      </c>
      <c r="T3824" s="745">
        <v>1.5</v>
      </c>
      <c r="U3824" s="701">
        <v>1</v>
      </c>
    </row>
    <row r="3825" spans="1:21" ht="14.4" customHeight="1" x14ac:dyDescent="0.3">
      <c r="A3825" s="661">
        <v>32</v>
      </c>
      <c r="B3825" s="662" t="s">
        <v>592</v>
      </c>
      <c r="C3825" s="662" t="s">
        <v>5111</v>
      </c>
      <c r="D3825" s="743" t="s">
        <v>7938</v>
      </c>
      <c r="E3825" s="744" t="s">
        <v>5132</v>
      </c>
      <c r="F3825" s="662" t="s">
        <v>5106</v>
      </c>
      <c r="G3825" s="662" t="s">
        <v>5305</v>
      </c>
      <c r="H3825" s="662" t="s">
        <v>593</v>
      </c>
      <c r="I3825" s="662" t="s">
        <v>5974</v>
      </c>
      <c r="J3825" s="662" t="s">
        <v>5975</v>
      </c>
      <c r="K3825" s="662" t="s">
        <v>5976</v>
      </c>
      <c r="L3825" s="663">
        <v>143.34</v>
      </c>
      <c r="M3825" s="663">
        <v>143.34</v>
      </c>
      <c r="N3825" s="662">
        <v>1</v>
      </c>
      <c r="O3825" s="745">
        <v>1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32</v>
      </c>
      <c r="B3826" s="662" t="s">
        <v>592</v>
      </c>
      <c r="C3826" s="662" t="s">
        <v>5111</v>
      </c>
      <c r="D3826" s="743" t="s">
        <v>7938</v>
      </c>
      <c r="E3826" s="744" t="s">
        <v>5132</v>
      </c>
      <c r="F3826" s="662" t="s">
        <v>5106</v>
      </c>
      <c r="G3826" s="662" t="s">
        <v>5305</v>
      </c>
      <c r="H3826" s="662" t="s">
        <v>593</v>
      </c>
      <c r="I3826" s="662" t="s">
        <v>1063</v>
      </c>
      <c r="J3826" s="662" t="s">
        <v>1064</v>
      </c>
      <c r="K3826" s="662" t="s">
        <v>5306</v>
      </c>
      <c r="L3826" s="663">
        <v>107.25</v>
      </c>
      <c r="M3826" s="663">
        <v>1179.75</v>
      </c>
      <c r="N3826" s="662">
        <v>11</v>
      </c>
      <c r="O3826" s="745">
        <v>5</v>
      </c>
      <c r="P3826" s="663">
        <v>214.5</v>
      </c>
      <c r="Q3826" s="678">
        <v>0.18181818181818182</v>
      </c>
      <c r="R3826" s="662">
        <v>2</v>
      </c>
      <c r="S3826" s="678">
        <v>0.18181818181818182</v>
      </c>
      <c r="T3826" s="745">
        <v>0.5</v>
      </c>
      <c r="U3826" s="701">
        <v>0.1</v>
      </c>
    </row>
    <row r="3827" spans="1:21" ht="14.4" customHeight="1" x14ac:dyDescent="0.3">
      <c r="A3827" s="661">
        <v>32</v>
      </c>
      <c r="B3827" s="662" t="s">
        <v>592</v>
      </c>
      <c r="C3827" s="662" t="s">
        <v>5111</v>
      </c>
      <c r="D3827" s="743" t="s">
        <v>7938</v>
      </c>
      <c r="E3827" s="744" t="s">
        <v>5132</v>
      </c>
      <c r="F3827" s="662" t="s">
        <v>5106</v>
      </c>
      <c r="G3827" s="662" t="s">
        <v>7212</v>
      </c>
      <c r="H3827" s="662" t="s">
        <v>2438</v>
      </c>
      <c r="I3827" s="662" t="s">
        <v>5034</v>
      </c>
      <c r="J3827" s="662" t="s">
        <v>5033</v>
      </c>
      <c r="K3827" s="662" t="s">
        <v>4554</v>
      </c>
      <c r="L3827" s="663">
        <v>196.21</v>
      </c>
      <c r="M3827" s="663">
        <v>196.21</v>
      </c>
      <c r="N3827" s="662">
        <v>1</v>
      </c>
      <c r="O3827" s="745">
        <v>0.5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32</v>
      </c>
      <c r="B3828" s="662" t="s">
        <v>592</v>
      </c>
      <c r="C3828" s="662" t="s">
        <v>5111</v>
      </c>
      <c r="D3828" s="743" t="s">
        <v>7938</v>
      </c>
      <c r="E3828" s="744" t="s">
        <v>5132</v>
      </c>
      <c r="F3828" s="662" t="s">
        <v>5106</v>
      </c>
      <c r="G3828" s="662" t="s">
        <v>5309</v>
      </c>
      <c r="H3828" s="662" t="s">
        <v>593</v>
      </c>
      <c r="I3828" s="662" t="s">
        <v>910</v>
      </c>
      <c r="J3828" s="662" t="s">
        <v>5310</v>
      </c>
      <c r="K3828" s="662" t="s">
        <v>5268</v>
      </c>
      <c r="L3828" s="663">
        <v>0</v>
      </c>
      <c r="M3828" s="663">
        <v>0</v>
      </c>
      <c r="N3828" s="662">
        <v>2</v>
      </c>
      <c r="O3828" s="745">
        <v>1.5</v>
      </c>
      <c r="P3828" s="663">
        <v>0</v>
      </c>
      <c r="Q3828" s="678"/>
      <c r="R3828" s="662">
        <v>1</v>
      </c>
      <c r="S3828" s="678">
        <v>0.5</v>
      </c>
      <c r="T3828" s="745">
        <v>0.5</v>
      </c>
      <c r="U3828" s="701">
        <v>0.33333333333333331</v>
      </c>
    </row>
    <row r="3829" spans="1:21" ht="14.4" customHeight="1" x14ac:dyDescent="0.3">
      <c r="A3829" s="661">
        <v>32</v>
      </c>
      <c r="B3829" s="662" t="s">
        <v>592</v>
      </c>
      <c r="C3829" s="662" t="s">
        <v>5111</v>
      </c>
      <c r="D3829" s="743" t="s">
        <v>7938</v>
      </c>
      <c r="E3829" s="744" t="s">
        <v>5132</v>
      </c>
      <c r="F3829" s="662" t="s">
        <v>5106</v>
      </c>
      <c r="G3829" s="662" t="s">
        <v>5311</v>
      </c>
      <c r="H3829" s="662" t="s">
        <v>593</v>
      </c>
      <c r="I3829" s="662" t="s">
        <v>752</v>
      </c>
      <c r="J3829" s="662" t="s">
        <v>753</v>
      </c>
      <c r="K3829" s="662" t="s">
        <v>5243</v>
      </c>
      <c r="L3829" s="663">
        <v>30.47</v>
      </c>
      <c r="M3829" s="663">
        <v>182.82</v>
      </c>
      <c r="N3829" s="662">
        <v>6</v>
      </c>
      <c r="O3829" s="745">
        <v>1.5</v>
      </c>
      <c r="P3829" s="663">
        <v>60.94</v>
      </c>
      <c r="Q3829" s="678">
        <v>0.33333333333333331</v>
      </c>
      <c r="R3829" s="662">
        <v>2</v>
      </c>
      <c r="S3829" s="678">
        <v>0.33333333333333331</v>
      </c>
      <c r="T3829" s="745">
        <v>0.5</v>
      </c>
      <c r="U3829" s="701">
        <v>0.33333333333333331</v>
      </c>
    </row>
    <row r="3830" spans="1:21" ht="14.4" customHeight="1" x14ac:dyDescent="0.3">
      <c r="A3830" s="661">
        <v>32</v>
      </c>
      <c r="B3830" s="662" t="s">
        <v>592</v>
      </c>
      <c r="C3830" s="662" t="s">
        <v>5111</v>
      </c>
      <c r="D3830" s="743" t="s">
        <v>7938</v>
      </c>
      <c r="E3830" s="744" t="s">
        <v>5132</v>
      </c>
      <c r="F3830" s="662" t="s">
        <v>5106</v>
      </c>
      <c r="G3830" s="662" t="s">
        <v>5311</v>
      </c>
      <c r="H3830" s="662" t="s">
        <v>593</v>
      </c>
      <c r="I3830" s="662" t="s">
        <v>6279</v>
      </c>
      <c r="J3830" s="662" t="s">
        <v>6280</v>
      </c>
      <c r="K3830" s="662" t="s">
        <v>2604</v>
      </c>
      <c r="L3830" s="663">
        <v>91.4</v>
      </c>
      <c r="M3830" s="663">
        <v>91.4</v>
      </c>
      <c r="N3830" s="662">
        <v>1</v>
      </c>
      <c r="O3830" s="745">
        <v>0.5</v>
      </c>
      <c r="P3830" s="663">
        <v>91.4</v>
      </c>
      <c r="Q3830" s="678">
        <v>1</v>
      </c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32</v>
      </c>
      <c r="B3831" s="662" t="s">
        <v>592</v>
      </c>
      <c r="C3831" s="662" t="s">
        <v>5111</v>
      </c>
      <c r="D3831" s="743" t="s">
        <v>7938</v>
      </c>
      <c r="E3831" s="744" t="s">
        <v>5132</v>
      </c>
      <c r="F3831" s="662" t="s">
        <v>5106</v>
      </c>
      <c r="G3831" s="662" t="s">
        <v>5182</v>
      </c>
      <c r="H3831" s="662" t="s">
        <v>593</v>
      </c>
      <c r="I3831" s="662" t="s">
        <v>2931</v>
      </c>
      <c r="J3831" s="662" t="s">
        <v>2932</v>
      </c>
      <c r="K3831" s="662" t="s">
        <v>5313</v>
      </c>
      <c r="L3831" s="663">
        <v>22.44</v>
      </c>
      <c r="M3831" s="663">
        <v>22.44</v>
      </c>
      <c r="N3831" s="662">
        <v>1</v>
      </c>
      <c r="O3831" s="745">
        <v>0.5</v>
      </c>
      <c r="P3831" s="663">
        <v>22.44</v>
      </c>
      <c r="Q3831" s="678">
        <v>1</v>
      </c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32</v>
      </c>
      <c r="B3832" s="662" t="s">
        <v>592</v>
      </c>
      <c r="C3832" s="662" t="s">
        <v>5111</v>
      </c>
      <c r="D3832" s="743" t="s">
        <v>7938</v>
      </c>
      <c r="E3832" s="744" t="s">
        <v>5132</v>
      </c>
      <c r="F3832" s="662" t="s">
        <v>5106</v>
      </c>
      <c r="G3832" s="662" t="s">
        <v>5182</v>
      </c>
      <c r="H3832" s="662" t="s">
        <v>593</v>
      </c>
      <c r="I3832" s="662" t="s">
        <v>2977</v>
      </c>
      <c r="J3832" s="662" t="s">
        <v>2978</v>
      </c>
      <c r="K3832" s="662" t="s">
        <v>5183</v>
      </c>
      <c r="L3832" s="663">
        <v>51.21</v>
      </c>
      <c r="M3832" s="663">
        <v>3072.6000000000008</v>
      </c>
      <c r="N3832" s="662">
        <v>60</v>
      </c>
      <c r="O3832" s="745">
        <v>15</v>
      </c>
      <c r="P3832" s="663">
        <v>2355.6600000000008</v>
      </c>
      <c r="Q3832" s="678">
        <v>0.76666666666666672</v>
      </c>
      <c r="R3832" s="662">
        <v>46</v>
      </c>
      <c r="S3832" s="678">
        <v>0.76666666666666672</v>
      </c>
      <c r="T3832" s="745">
        <v>12.5</v>
      </c>
      <c r="U3832" s="701">
        <v>0.83333333333333337</v>
      </c>
    </row>
    <row r="3833" spans="1:21" ht="14.4" customHeight="1" x14ac:dyDescent="0.3">
      <c r="A3833" s="661">
        <v>32</v>
      </c>
      <c r="B3833" s="662" t="s">
        <v>592</v>
      </c>
      <c r="C3833" s="662" t="s">
        <v>5111</v>
      </c>
      <c r="D3833" s="743" t="s">
        <v>7938</v>
      </c>
      <c r="E3833" s="744" t="s">
        <v>5132</v>
      </c>
      <c r="F3833" s="662" t="s">
        <v>5106</v>
      </c>
      <c r="G3833" s="662" t="s">
        <v>5182</v>
      </c>
      <c r="H3833" s="662" t="s">
        <v>593</v>
      </c>
      <c r="I3833" s="662" t="s">
        <v>2408</v>
      </c>
      <c r="J3833" s="662" t="s">
        <v>2409</v>
      </c>
      <c r="K3833" s="662" t="s">
        <v>2410</v>
      </c>
      <c r="L3833" s="663">
        <v>31.42</v>
      </c>
      <c r="M3833" s="663">
        <v>188.52</v>
      </c>
      <c r="N3833" s="662">
        <v>6</v>
      </c>
      <c r="O3833" s="745">
        <v>1.5</v>
      </c>
      <c r="P3833" s="663">
        <v>94.26</v>
      </c>
      <c r="Q3833" s="678">
        <v>0.5</v>
      </c>
      <c r="R3833" s="662">
        <v>3</v>
      </c>
      <c r="S3833" s="678">
        <v>0.5</v>
      </c>
      <c r="T3833" s="745">
        <v>1</v>
      </c>
      <c r="U3833" s="701">
        <v>0.66666666666666663</v>
      </c>
    </row>
    <row r="3834" spans="1:21" ht="14.4" customHeight="1" x14ac:dyDescent="0.3">
      <c r="A3834" s="661">
        <v>32</v>
      </c>
      <c r="B3834" s="662" t="s">
        <v>592</v>
      </c>
      <c r="C3834" s="662" t="s">
        <v>5111</v>
      </c>
      <c r="D3834" s="743" t="s">
        <v>7938</v>
      </c>
      <c r="E3834" s="744" t="s">
        <v>5132</v>
      </c>
      <c r="F3834" s="662" t="s">
        <v>5106</v>
      </c>
      <c r="G3834" s="662" t="s">
        <v>6281</v>
      </c>
      <c r="H3834" s="662" t="s">
        <v>593</v>
      </c>
      <c r="I3834" s="662" t="s">
        <v>3439</v>
      </c>
      <c r="J3834" s="662" t="s">
        <v>3440</v>
      </c>
      <c r="K3834" s="662" t="s">
        <v>6282</v>
      </c>
      <c r="L3834" s="663">
        <v>186.27</v>
      </c>
      <c r="M3834" s="663">
        <v>186.27</v>
      </c>
      <c r="N3834" s="662">
        <v>1</v>
      </c>
      <c r="O3834" s="745">
        <v>1</v>
      </c>
      <c r="P3834" s="663">
        <v>186.27</v>
      </c>
      <c r="Q3834" s="678">
        <v>1</v>
      </c>
      <c r="R3834" s="662">
        <v>1</v>
      </c>
      <c r="S3834" s="678">
        <v>1</v>
      </c>
      <c r="T3834" s="745">
        <v>1</v>
      </c>
      <c r="U3834" s="701">
        <v>1</v>
      </c>
    </row>
    <row r="3835" spans="1:21" ht="14.4" customHeight="1" x14ac:dyDescent="0.3">
      <c r="A3835" s="661">
        <v>32</v>
      </c>
      <c r="B3835" s="662" t="s">
        <v>592</v>
      </c>
      <c r="C3835" s="662" t="s">
        <v>5111</v>
      </c>
      <c r="D3835" s="743" t="s">
        <v>7938</v>
      </c>
      <c r="E3835" s="744" t="s">
        <v>5132</v>
      </c>
      <c r="F3835" s="662" t="s">
        <v>5106</v>
      </c>
      <c r="G3835" s="662" t="s">
        <v>6545</v>
      </c>
      <c r="H3835" s="662" t="s">
        <v>593</v>
      </c>
      <c r="I3835" s="662" t="s">
        <v>6546</v>
      </c>
      <c r="J3835" s="662" t="s">
        <v>6547</v>
      </c>
      <c r="K3835" s="662" t="s">
        <v>6548</v>
      </c>
      <c r="L3835" s="663">
        <v>55.16</v>
      </c>
      <c r="M3835" s="663">
        <v>55.16</v>
      </c>
      <c r="N3835" s="662">
        <v>1</v>
      </c>
      <c r="O3835" s="745">
        <v>1</v>
      </c>
      <c r="P3835" s="663">
        <v>55.16</v>
      </c>
      <c r="Q3835" s="678">
        <v>1</v>
      </c>
      <c r="R3835" s="662">
        <v>1</v>
      </c>
      <c r="S3835" s="678">
        <v>1</v>
      </c>
      <c r="T3835" s="745">
        <v>1</v>
      </c>
      <c r="U3835" s="701">
        <v>1</v>
      </c>
    </row>
    <row r="3836" spans="1:21" ht="14.4" customHeight="1" x14ac:dyDescent="0.3">
      <c r="A3836" s="661">
        <v>32</v>
      </c>
      <c r="B3836" s="662" t="s">
        <v>592</v>
      </c>
      <c r="C3836" s="662" t="s">
        <v>5111</v>
      </c>
      <c r="D3836" s="743" t="s">
        <v>7938</v>
      </c>
      <c r="E3836" s="744" t="s">
        <v>5132</v>
      </c>
      <c r="F3836" s="662" t="s">
        <v>5106</v>
      </c>
      <c r="G3836" s="662" t="s">
        <v>5315</v>
      </c>
      <c r="H3836" s="662" t="s">
        <v>593</v>
      </c>
      <c r="I3836" s="662" t="s">
        <v>1703</v>
      </c>
      <c r="J3836" s="662" t="s">
        <v>1704</v>
      </c>
      <c r="K3836" s="662" t="s">
        <v>7326</v>
      </c>
      <c r="L3836" s="663">
        <v>132</v>
      </c>
      <c r="M3836" s="663">
        <v>264</v>
      </c>
      <c r="N3836" s="662">
        <v>2</v>
      </c>
      <c r="O3836" s="745">
        <v>1.5</v>
      </c>
      <c r="P3836" s="663">
        <v>132</v>
      </c>
      <c r="Q3836" s="678">
        <v>0.5</v>
      </c>
      <c r="R3836" s="662">
        <v>1</v>
      </c>
      <c r="S3836" s="678">
        <v>0.5</v>
      </c>
      <c r="T3836" s="745">
        <v>0.5</v>
      </c>
      <c r="U3836" s="701">
        <v>0.33333333333333331</v>
      </c>
    </row>
    <row r="3837" spans="1:21" ht="14.4" customHeight="1" x14ac:dyDescent="0.3">
      <c r="A3837" s="661">
        <v>32</v>
      </c>
      <c r="B3837" s="662" t="s">
        <v>592</v>
      </c>
      <c r="C3837" s="662" t="s">
        <v>5111</v>
      </c>
      <c r="D3837" s="743" t="s">
        <v>7938</v>
      </c>
      <c r="E3837" s="744" t="s">
        <v>5132</v>
      </c>
      <c r="F3837" s="662" t="s">
        <v>5106</v>
      </c>
      <c r="G3837" s="662" t="s">
        <v>5322</v>
      </c>
      <c r="H3837" s="662" t="s">
        <v>593</v>
      </c>
      <c r="I3837" s="662" t="s">
        <v>6198</v>
      </c>
      <c r="J3837" s="662" t="s">
        <v>6199</v>
      </c>
      <c r="K3837" s="662" t="s">
        <v>5061</v>
      </c>
      <c r="L3837" s="663">
        <v>93.96</v>
      </c>
      <c r="M3837" s="663">
        <v>93.96</v>
      </c>
      <c r="N3837" s="662">
        <v>1</v>
      </c>
      <c r="O3837" s="745">
        <v>0.5</v>
      </c>
      <c r="P3837" s="663">
        <v>93.96</v>
      </c>
      <c r="Q3837" s="678">
        <v>1</v>
      </c>
      <c r="R3837" s="662">
        <v>1</v>
      </c>
      <c r="S3837" s="678">
        <v>1</v>
      </c>
      <c r="T3837" s="745">
        <v>0.5</v>
      </c>
      <c r="U3837" s="701">
        <v>1</v>
      </c>
    </row>
    <row r="3838" spans="1:21" ht="14.4" customHeight="1" x14ac:dyDescent="0.3">
      <c r="A3838" s="661">
        <v>32</v>
      </c>
      <c r="B3838" s="662" t="s">
        <v>592</v>
      </c>
      <c r="C3838" s="662" t="s">
        <v>5111</v>
      </c>
      <c r="D3838" s="743" t="s">
        <v>7938</v>
      </c>
      <c r="E3838" s="744" t="s">
        <v>5132</v>
      </c>
      <c r="F3838" s="662" t="s">
        <v>5106</v>
      </c>
      <c r="G3838" s="662" t="s">
        <v>5322</v>
      </c>
      <c r="H3838" s="662" t="s">
        <v>2438</v>
      </c>
      <c r="I3838" s="662" t="s">
        <v>2483</v>
      </c>
      <c r="J3838" s="662" t="s">
        <v>2484</v>
      </c>
      <c r="K3838" s="662" t="s">
        <v>2485</v>
      </c>
      <c r="L3838" s="663">
        <v>31.32</v>
      </c>
      <c r="M3838" s="663">
        <v>62.64</v>
      </c>
      <c r="N3838" s="662">
        <v>2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32</v>
      </c>
      <c r="B3839" s="662" t="s">
        <v>592</v>
      </c>
      <c r="C3839" s="662" t="s">
        <v>5111</v>
      </c>
      <c r="D3839" s="743" t="s">
        <v>7938</v>
      </c>
      <c r="E3839" s="744" t="s">
        <v>5132</v>
      </c>
      <c r="F3839" s="662" t="s">
        <v>5106</v>
      </c>
      <c r="G3839" s="662" t="s">
        <v>5322</v>
      </c>
      <c r="H3839" s="662" t="s">
        <v>593</v>
      </c>
      <c r="I3839" s="662" t="s">
        <v>7327</v>
      </c>
      <c r="J3839" s="662" t="s">
        <v>7222</v>
      </c>
      <c r="K3839" s="662" t="s">
        <v>7328</v>
      </c>
      <c r="L3839" s="663">
        <v>0</v>
      </c>
      <c r="M3839" s="663">
        <v>0</v>
      </c>
      <c r="N3839" s="662">
        <v>1</v>
      </c>
      <c r="O3839" s="745">
        <v>1</v>
      </c>
      <c r="P3839" s="663"/>
      <c r="Q3839" s="678"/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32</v>
      </c>
      <c r="B3840" s="662" t="s">
        <v>592</v>
      </c>
      <c r="C3840" s="662" t="s">
        <v>5111</v>
      </c>
      <c r="D3840" s="743" t="s">
        <v>7938</v>
      </c>
      <c r="E3840" s="744" t="s">
        <v>5132</v>
      </c>
      <c r="F3840" s="662" t="s">
        <v>5106</v>
      </c>
      <c r="G3840" s="662" t="s">
        <v>5322</v>
      </c>
      <c r="H3840" s="662" t="s">
        <v>593</v>
      </c>
      <c r="I3840" s="662" t="s">
        <v>7329</v>
      </c>
      <c r="J3840" s="662" t="s">
        <v>7330</v>
      </c>
      <c r="K3840" s="662" t="s">
        <v>7331</v>
      </c>
      <c r="L3840" s="663">
        <v>0</v>
      </c>
      <c r="M3840" s="663">
        <v>0</v>
      </c>
      <c r="N3840" s="662">
        <v>1</v>
      </c>
      <c r="O3840" s="745">
        <v>1</v>
      </c>
      <c r="P3840" s="663">
        <v>0</v>
      </c>
      <c r="Q3840" s="678"/>
      <c r="R3840" s="662">
        <v>1</v>
      </c>
      <c r="S3840" s="678">
        <v>1</v>
      </c>
      <c r="T3840" s="745">
        <v>1</v>
      </c>
      <c r="U3840" s="701">
        <v>1</v>
      </c>
    </row>
    <row r="3841" spans="1:21" ht="14.4" customHeight="1" x14ac:dyDescent="0.3">
      <c r="A3841" s="661">
        <v>32</v>
      </c>
      <c r="B3841" s="662" t="s">
        <v>592</v>
      </c>
      <c r="C3841" s="662" t="s">
        <v>5111</v>
      </c>
      <c r="D3841" s="743" t="s">
        <v>7938</v>
      </c>
      <c r="E3841" s="744" t="s">
        <v>5132</v>
      </c>
      <c r="F3841" s="662" t="s">
        <v>5106</v>
      </c>
      <c r="G3841" s="662" t="s">
        <v>5323</v>
      </c>
      <c r="H3841" s="662" t="s">
        <v>593</v>
      </c>
      <c r="I3841" s="662" t="s">
        <v>5326</v>
      </c>
      <c r="J3841" s="662" t="s">
        <v>2329</v>
      </c>
      <c r="K3841" s="662" t="s">
        <v>1201</v>
      </c>
      <c r="L3841" s="663">
        <v>75.22</v>
      </c>
      <c r="M3841" s="663">
        <v>225.66</v>
      </c>
      <c r="N3841" s="662">
        <v>3</v>
      </c>
      <c r="O3841" s="745">
        <v>2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32</v>
      </c>
      <c r="B3842" s="662" t="s">
        <v>592</v>
      </c>
      <c r="C3842" s="662" t="s">
        <v>5111</v>
      </c>
      <c r="D3842" s="743" t="s">
        <v>7938</v>
      </c>
      <c r="E3842" s="744" t="s">
        <v>5132</v>
      </c>
      <c r="F3842" s="662" t="s">
        <v>5106</v>
      </c>
      <c r="G3842" s="662" t="s">
        <v>7332</v>
      </c>
      <c r="H3842" s="662" t="s">
        <v>593</v>
      </c>
      <c r="I3842" s="662" t="s">
        <v>1538</v>
      </c>
      <c r="J3842" s="662" t="s">
        <v>1539</v>
      </c>
      <c r="K3842" s="662" t="s">
        <v>1255</v>
      </c>
      <c r="L3842" s="663">
        <v>0</v>
      </c>
      <c r="M3842" s="663">
        <v>0</v>
      </c>
      <c r="N3842" s="662">
        <v>1</v>
      </c>
      <c r="O3842" s="745">
        <v>0.5</v>
      </c>
      <c r="P3842" s="663">
        <v>0</v>
      </c>
      <c r="Q3842" s="678"/>
      <c r="R3842" s="662">
        <v>1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32</v>
      </c>
      <c r="B3843" s="662" t="s">
        <v>592</v>
      </c>
      <c r="C3843" s="662" t="s">
        <v>5111</v>
      </c>
      <c r="D3843" s="743" t="s">
        <v>7938</v>
      </c>
      <c r="E3843" s="744" t="s">
        <v>5132</v>
      </c>
      <c r="F3843" s="662" t="s">
        <v>5106</v>
      </c>
      <c r="G3843" s="662" t="s">
        <v>6025</v>
      </c>
      <c r="H3843" s="662" t="s">
        <v>593</v>
      </c>
      <c r="I3843" s="662" t="s">
        <v>3713</v>
      </c>
      <c r="J3843" s="662" t="s">
        <v>7333</v>
      </c>
      <c r="K3843" s="662" t="s">
        <v>7334</v>
      </c>
      <c r="L3843" s="663">
        <v>25.12</v>
      </c>
      <c r="M3843" s="663">
        <v>25.12</v>
      </c>
      <c r="N3843" s="662">
        <v>1</v>
      </c>
      <c r="O3843" s="745">
        <v>0.5</v>
      </c>
      <c r="P3843" s="663">
        <v>25.12</v>
      </c>
      <c r="Q3843" s="678">
        <v>1</v>
      </c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32</v>
      </c>
      <c r="B3844" s="662" t="s">
        <v>592</v>
      </c>
      <c r="C3844" s="662" t="s">
        <v>5111</v>
      </c>
      <c r="D3844" s="743" t="s">
        <v>7938</v>
      </c>
      <c r="E3844" s="744" t="s">
        <v>5132</v>
      </c>
      <c r="F3844" s="662" t="s">
        <v>5106</v>
      </c>
      <c r="G3844" s="662" t="s">
        <v>6025</v>
      </c>
      <c r="H3844" s="662" t="s">
        <v>593</v>
      </c>
      <c r="I3844" s="662" t="s">
        <v>3601</v>
      </c>
      <c r="J3844" s="662" t="s">
        <v>6026</v>
      </c>
      <c r="K3844" s="662" t="s">
        <v>6027</v>
      </c>
      <c r="L3844" s="663">
        <v>25.12</v>
      </c>
      <c r="M3844" s="663">
        <v>25.12</v>
      </c>
      <c r="N3844" s="662">
        <v>1</v>
      </c>
      <c r="O3844" s="745">
        <v>1</v>
      </c>
      <c r="P3844" s="663">
        <v>25.12</v>
      </c>
      <c r="Q3844" s="678">
        <v>1</v>
      </c>
      <c r="R3844" s="662">
        <v>1</v>
      </c>
      <c r="S3844" s="678">
        <v>1</v>
      </c>
      <c r="T3844" s="745">
        <v>1</v>
      </c>
      <c r="U3844" s="701">
        <v>1</v>
      </c>
    </row>
    <row r="3845" spans="1:21" ht="14.4" customHeight="1" x14ac:dyDescent="0.3">
      <c r="A3845" s="661">
        <v>32</v>
      </c>
      <c r="B3845" s="662" t="s">
        <v>592</v>
      </c>
      <c r="C3845" s="662" t="s">
        <v>5111</v>
      </c>
      <c r="D3845" s="743" t="s">
        <v>7938</v>
      </c>
      <c r="E3845" s="744" t="s">
        <v>5132</v>
      </c>
      <c r="F3845" s="662" t="s">
        <v>5106</v>
      </c>
      <c r="G3845" s="662" t="s">
        <v>5330</v>
      </c>
      <c r="H3845" s="662" t="s">
        <v>2438</v>
      </c>
      <c r="I3845" s="662" t="s">
        <v>2755</v>
      </c>
      <c r="J3845" s="662" t="s">
        <v>2756</v>
      </c>
      <c r="K3845" s="662" t="s">
        <v>3488</v>
      </c>
      <c r="L3845" s="663">
        <v>1427.23</v>
      </c>
      <c r="M3845" s="663">
        <v>22835.68</v>
      </c>
      <c r="N3845" s="662">
        <v>16</v>
      </c>
      <c r="O3845" s="745">
        <v>9.5</v>
      </c>
      <c r="P3845" s="663">
        <v>18553.989999999998</v>
      </c>
      <c r="Q3845" s="678">
        <v>0.81249999999999989</v>
      </c>
      <c r="R3845" s="662">
        <v>13</v>
      </c>
      <c r="S3845" s="678">
        <v>0.8125</v>
      </c>
      <c r="T3845" s="745">
        <v>7.5</v>
      </c>
      <c r="U3845" s="701">
        <v>0.78947368421052633</v>
      </c>
    </row>
    <row r="3846" spans="1:21" ht="14.4" customHeight="1" x14ac:dyDescent="0.3">
      <c r="A3846" s="661">
        <v>32</v>
      </c>
      <c r="B3846" s="662" t="s">
        <v>592</v>
      </c>
      <c r="C3846" s="662" t="s">
        <v>5111</v>
      </c>
      <c r="D3846" s="743" t="s">
        <v>7938</v>
      </c>
      <c r="E3846" s="744" t="s">
        <v>5132</v>
      </c>
      <c r="F3846" s="662" t="s">
        <v>5106</v>
      </c>
      <c r="G3846" s="662" t="s">
        <v>5331</v>
      </c>
      <c r="H3846" s="662" t="s">
        <v>593</v>
      </c>
      <c r="I3846" s="662" t="s">
        <v>5332</v>
      </c>
      <c r="J3846" s="662" t="s">
        <v>1294</v>
      </c>
      <c r="K3846" s="662" t="s">
        <v>780</v>
      </c>
      <c r="L3846" s="663">
        <v>0</v>
      </c>
      <c r="M3846" s="663">
        <v>0</v>
      </c>
      <c r="N3846" s="662">
        <v>4</v>
      </c>
      <c r="O3846" s="745">
        <v>1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32</v>
      </c>
      <c r="B3847" s="662" t="s">
        <v>592</v>
      </c>
      <c r="C3847" s="662" t="s">
        <v>5111</v>
      </c>
      <c r="D3847" s="743" t="s">
        <v>7938</v>
      </c>
      <c r="E3847" s="744" t="s">
        <v>5132</v>
      </c>
      <c r="F3847" s="662" t="s">
        <v>5106</v>
      </c>
      <c r="G3847" s="662" t="s">
        <v>5331</v>
      </c>
      <c r="H3847" s="662" t="s">
        <v>593</v>
      </c>
      <c r="I3847" s="662" t="s">
        <v>1293</v>
      </c>
      <c r="J3847" s="662" t="s">
        <v>1294</v>
      </c>
      <c r="K3847" s="662" t="s">
        <v>1295</v>
      </c>
      <c r="L3847" s="663">
        <v>271.94</v>
      </c>
      <c r="M3847" s="663">
        <v>815.81999999999994</v>
      </c>
      <c r="N3847" s="662">
        <v>3</v>
      </c>
      <c r="O3847" s="745">
        <v>1.5</v>
      </c>
      <c r="P3847" s="663">
        <v>271.94</v>
      </c>
      <c r="Q3847" s="678">
        <v>0.33333333333333337</v>
      </c>
      <c r="R3847" s="662">
        <v>1</v>
      </c>
      <c r="S3847" s="678">
        <v>0.33333333333333331</v>
      </c>
      <c r="T3847" s="745">
        <v>0.5</v>
      </c>
      <c r="U3847" s="701">
        <v>0.33333333333333331</v>
      </c>
    </row>
    <row r="3848" spans="1:21" ht="14.4" customHeight="1" x14ac:dyDescent="0.3">
      <c r="A3848" s="661">
        <v>32</v>
      </c>
      <c r="B3848" s="662" t="s">
        <v>592</v>
      </c>
      <c r="C3848" s="662" t="s">
        <v>5111</v>
      </c>
      <c r="D3848" s="743" t="s">
        <v>7938</v>
      </c>
      <c r="E3848" s="744" t="s">
        <v>5132</v>
      </c>
      <c r="F3848" s="662" t="s">
        <v>5106</v>
      </c>
      <c r="G3848" s="662" t="s">
        <v>5331</v>
      </c>
      <c r="H3848" s="662" t="s">
        <v>593</v>
      </c>
      <c r="I3848" s="662" t="s">
        <v>7335</v>
      </c>
      <c r="J3848" s="662" t="s">
        <v>1200</v>
      </c>
      <c r="K3848" s="662" t="s">
        <v>780</v>
      </c>
      <c r="L3848" s="663">
        <v>0</v>
      </c>
      <c r="M3848" s="663">
        <v>0</v>
      </c>
      <c r="N3848" s="662">
        <v>1</v>
      </c>
      <c r="O3848" s="745">
        <v>0.5</v>
      </c>
      <c r="P3848" s="663">
        <v>0</v>
      </c>
      <c r="Q3848" s="678"/>
      <c r="R3848" s="662">
        <v>1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32</v>
      </c>
      <c r="B3849" s="662" t="s">
        <v>592</v>
      </c>
      <c r="C3849" s="662" t="s">
        <v>5111</v>
      </c>
      <c r="D3849" s="743" t="s">
        <v>7938</v>
      </c>
      <c r="E3849" s="744" t="s">
        <v>5132</v>
      </c>
      <c r="F3849" s="662" t="s">
        <v>5106</v>
      </c>
      <c r="G3849" s="662" t="s">
        <v>5331</v>
      </c>
      <c r="H3849" s="662" t="s">
        <v>593</v>
      </c>
      <c r="I3849" s="662" t="s">
        <v>1630</v>
      </c>
      <c r="J3849" s="662" t="s">
        <v>5579</v>
      </c>
      <c r="K3849" s="662" t="s">
        <v>1025</v>
      </c>
      <c r="L3849" s="663">
        <v>0</v>
      </c>
      <c r="M3849" s="663">
        <v>0</v>
      </c>
      <c r="N3849" s="662">
        <v>2</v>
      </c>
      <c r="O3849" s="745">
        <v>1</v>
      </c>
      <c r="P3849" s="663">
        <v>0</v>
      </c>
      <c r="Q3849" s="678"/>
      <c r="R3849" s="662">
        <v>2</v>
      </c>
      <c r="S3849" s="678">
        <v>1</v>
      </c>
      <c r="T3849" s="745">
        <v>1</v>
      </c>
      <c r="U3849" s="701">
        <v>1</v>
      </c>
    </row>
    <row r="3850" spans="1:21" ht="14.4" customHeight="1" x14ac:dyDescent="0.3">
      <c r="A3850" s="661">
        <v>32</v>
      </c>
      <c r="B3850" s="662" t="s">
        <v>592</v>
      </c>
      <c r="C3850" s="662" t="s">
        <v>5111</v>
      </c>
      <c r="D3850" s="743" t="s">
        <v>7938</v>
      </c>
      <c r="E3850" s="744" t="s">
        <v>5132</v>
      </c>
      <c r="F3850" s="662" t="s">
        <v>5106</v>
      </c>
      <c r="G3850" s="662" t="s">
        <v>5331</v>
      </c>
      <c r="H3850" s="662" t="s">
        <v>593</v>
      </c>
      <c r="I3850" s="662" t="s">
        <v>5480</v>
      </c>
      <c r="J3850" s="662" t="s">
        <v>1024</v>
      </c>
      <c r="K3850" s="662" t="s">
        <v>5481</v>
      </c>
      <c r="L3850" s="663">
        <v>0</v>
      </c>
      <c r="M3850" s="663">
        <v>0</v>
      </c>
      <c r="N3850" s="662">
        <v>1</v>
      </c>
      <c r="O3850" s="745">
        <v>0.5</v>
      </c>
      <c r="P3850" s="663"/>
      <c r="Q3850" s="678"/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32</v>
      </c>
      <c r="B3851" s="662" t="s">
        <v>592</v>
      </c>
      <c r="C3851" s="662" t="s">
        <v>5111</v>
      </c>
      <c r="D3851" s="743" t="s">
        <v>7938</v>
      </c>
      <c r="E3851" s="744" t="s">
        <v>5132</v>
      </c>
      <c r="F3851" s="662" t="s">
        <v>5106</v>
      </c>
      <c r="G3851" s="662" t="s">
        <v>6477</v>
      </c>
      <c r="H3851" s="662" t="s">
        <v>593</v>
      </c>
      <c r="I3851" s="662" t="s">
        <v>6556</v>
      </c>
      <c r="J3851" s="662" t="s">
        <v>6557</v>
      </c>
      <c r="K3851" s="662" t="s">
        <v>6558</v>
      </c>
      <c r="L3851" s="663">
        <v>0</v>
      </c>
      <c r="M3851" s="663">
        <v>0</v>
      </c>
      <c r="N3851" s="662">
        <v>2</v>
      </c>
      <c r="O3851" s="745">
        <v>1</v>
      </c>
      <c r="P3851" s="663">
        <v>0</v>
      </c>
      <c r="Q3851" s="678"/>
      <c r="R3851" s="662">
        <v>2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32</v>
      </c>
      <c r="B3852" s="662" t="s">
        <v>592</v>
      </c>
      <c r="C3852" s="662" t="s">
        <v>5111</v>
      </c>
      <c r="D3852" s="743" t="s">
        <v>7938</v>
      </c>
      <c r="E3852" s="744" t="s">
        <v>5132</v>
      </c>
      <c r="F3852" s="662" t="s">
        <v>5106</v>
      </c>
      <c r="G3852" s="662" t="s">
        <v>5334</v>
      </c>
      <c r="H3852" s="662" t="s">
        <v>2438</v>
      </c>
      <c r="I3852" s="662" t="s">
        <v>2651</v>
      </c>
      <c r="J3852" s="662" t="s">
        <v>4809</v>
      </c>
      <c r="K3852" s="662" t="s">
        <v>4810</v>
      </c>
      <c r="L3852" s="663">
        <v>120.61</v>
      </c>
      <c r="M3852" s="663">
        <v>482.44</v>
      </c>
      <c r="N3852" s="662">
        <v>4</v>
      </c>
      <c r="O3852" s="745">
        <v>3</v>
      </c>
      <c r="P3852" s="663">
        <v>361.83</v>
      </c>
      <c r="Q3852" s="678">
        <v>0.75</v>
      </c>
      <c r="R3852" s="662">
        <v>3</v>
      </c>
      <c r="S3852" s="678">
        <v>0.75</v>
      </c>
      <c r="T3852" s="745">
        <v>2.5</v>
      </c>
      <c r="U3852" s="701">
        <v>0.83333333333333337</v>
      </c>
    </row>
    <row r="3853" spans="1:21" ht="14.4" customHeight="1" x14ac:dyDescent="0.3">
      <c r="A3853" s="661">
        <v>32</v>
      </c>
      <c r="B3853" s="662" t="s">
        <v>592</v>
      </c>
      <c r="C3853" s="662" t="s">
        <v>5111</v>
      </c>
      <c r="D3853" s="743" t="s">
        <v>7938</v>
      </c>
      <c r="E3853" s="744" t="s">
        <v>5132</v>
      </c>
      <c r="F3853" s="662" t="s">
        <v>5106</v>
      </c>
      <c r="G3853" s="662" t="s">
        <v>5334</v>
      </c>
      <c r="H3853" s="662" t="s">
        <v>2438</v>
      </c>
      <c r="I3853" s="662" t="s">
        <v>6031</v>
      </c>
      <c r="J3853" s="662" t="s">
        <v>6032</v>
      </c>
      <c r="K3853" s="662" t="s">
        <v>1183</v>
      </c>
      <c r="L3853" s="663">
        <v>184.74</v>
      </c>
      <c r="M3853" s="663">
        <v>184.74</v>
      </c>
      <c r="N3853" s="662">
        <v>1</v>
      </c>
      <c r="O3853" s="745">
        <v>0.5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32</v>
      </c>
      <c r="B3854" s="662" t="s">
        <v>592</v>
      </c>
      <c r="C3854" s="662" t="s">
        <v>5111</v>
      </c>
      <c r="D3854" s="743" t="s">
        <v>7938</v>
      </c>
      <c r="E3854" s="744" t="s">
        <v>5132</v>
      </c>
      <c r="F3854" s="662" t="s">
        <v>5106</v>
      </c>
      <c r="G3854" s="662" t="s">
        <v>5583</v>
      </c>
      <c r="H3854" s="662" t="s">
        <v>593</v>
      </c>
      <c r="I3854" s="662" t="s">
        <v>1901</v>
      </c>
      <c r="J3854" s="662" t="s">
        <v>5668</v>
      </c>
      <c r="K3854" s="662" t="s">
        <v>6216</v>
      </c>
      <c r="L3854" s="663">
        <v>0</v>
      </c>
      <c r="M3854" s="663">
        <v>0</v>
      </c>
      <c r="N3854" s="662">
        <v>1</v>
      </c>
      <c r="O3854" s="745">
        <v>1</v>
      </c>
      <c r="P3854" s="663">
        <v>0</v>
      </c>
      <c r="Q3854" s="678"/>
      <c r="R3854" s="662">
        <v>1</v>
      </c>
      <c r="S3854" s="678">
        <v>1</v>
      </c>
      <c r="T3854" s="745">
        <v>1</v>
      </c>
      <c r="U3854" s="701">
        <v>1</v>
      </c>
    </row>
    <row r="3855" spans="1:21" ht="14.4" customHeight="1" x14ac:dyDescent="0.3">
      <c r="A3855" s="661">
        <v>32</v>
      </c>
      <c r="B3855" s="662" t="s">
        <v>592</v>
      </c>
      <c r="C3855" s="662" t="s">
        <v>5111</v>
      </c>
      <c r="D3855" s="743" t="s">
        <v>7938</v>
      </c>
      <c r="E3855" s="744" t="s">
        <v>5132</v>
      </c>
      <c r="F3855" s="662" t="s">
        <v>5106</v>
      </c>
      <c r="G3855" s="662" t="s">
        <v>5583</v>
      </c>
      <c r="H3855" s="662" t="s">
        <v>593</v>
      </c>
      <c r="I3855" s="662" t="s">
        <v>6362</v>
      </c>
      <c r="J3855" s="662" t="s">
        <v>5668</v>
      </c>
      <c r="K3855" s="662" t="s">
        <v>6216</v>
      </c>
      <c r="L3855" s="663">
        <v>0</v>
      </c>
      <c r="M3855" s="663">
        <v>0</v>
      </c>
      <c r="N3855" s="662">
        <v>1</v>
      </c>
      <c r="O3855" s="745">
        <v>1</v>
      </c>
      <c r="P3855" s="663">
        <v>0</v>
      </c>
      <c r="Q3855" s="678"/>
      <c r="R3855" s="662">
        <v>1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32</v>
      </c>
      <c r="B3856" s="662" t="s">
        <v>592</v>
      </c>
      <c r="C3856" s="662" t="s">
        <v>5111</v>
      </c>
      <c r="D3856" s="743" t="s">
        <v>7938</v>
      </c>
      <c r="E3856" s="744" t="s">
        <v>5132</v>
      </c>
      <c r="F3856" s="662" t="s">
        <v>5106</v>
      </c>
      <c r="G3856" s="662" t="s">
        <v>5583</v>
      </c>
      <c r="H3856" s="662" t="s">
        <v>593</v>
      </c>
      <c r="I3856" s="662" t="s">
        <v>6038</v>
      </c>
      <c r="J3856" s="662" t="s">
        <v>6037</v>
      </c>
      <c r="K3856" s="662" t="s">
        <v>2244</v>
      </c>
      <c r="L3856" s="663">
        <v>0</v>
      </c>
      <c r="M3856" s="663">
        <v>0</v>
      </c>
      <c r="N3856" s="662">
        <v>2</v>
      </c>
      <c r="O3856" s="745">
        <v>0.5</v>
      </c>
      <c r="P3856" s="663">
        <v>0</v>
      </c>
      <c r="Q3856" s="678"/>
      <c r="R3856" s="662">
        <v>2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32</v>
      </c>
      <c r="B3857" s="662" t="s">
        <v>592</v>
      </c>
      <c r="C3857" s="662" t="s">
        <v>5111</v>
      </c>
      <c r="D3857" s="743" t="s">
        <v>7938</v>
      </c>
      <c r="E3857" s="744" t="s">
        <v>5132</v>
      </c>
      <c r="F3857" s="662" t="s">
        <v>5106</v>
      </c>
      <c r="G3857" s="662" t="s">
        <v>5583</v>
      </c>
      <c r="H3857" s="662" t="s">
        <v>593</v>
      </c>
      <c r="I3857" s="662" t="s">
        <v>6728</v>
      </c>
      <c r="J3857" s="662" t="s">
        <v>6215</v>
      </c>
      <c r="K3857" s="662" t="s">
        <v>2244</v>
      </c>
      <c r="L3857" s="663">
        <v>0</v>
      </c>
      <c r="M3857" s="663">
        <v>0</v>
      </c>
      <c r="N3857" s="662">
        <v>2</v>
      </c>
      <c r="O3857" s="745">
        <v>1</v>
      </c>
      <c r="P3857" s="663"/>
      <c r="Q3857" s="678"/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32</v>
      </c>
      <c r="B3858" s="662" t="s">
        <v>592</v>
      </c>
      <c r="C3858" s="662" t="s">
        <v>5111</v>
      </c>
      <c r="D3858" s="743" t="s">
        <v>7938</v>
      </c>
      <c r="E3858" s="744" t="s">
        <v>5132</v>
      </c>
      <c r="F3858" s="662" t="s">
        <v>5106</v>
      </c>
      <c r="G3858" s="662" t="s">
        <v>5583</v>
      </c>
      <c r="H3858" s="662" t="s">
        <v>593</v>
      </c>
      <c r="I3858" s="662" t="s">
        <v>7239</v>
      </c>
      <c r="J3858" s="662" t="s">
        <v>5668</v>
      </c>
      <c r="K3858" s="662" t="s">
        <v>2253</v>
      </c>
      <c r="L3858" s="663">
        <v>0</v>
      </c>
      <c r="M3858" s="663">
        <v>0</v>
      </c>
      <c r="N3858" s="662">
        <v>1</v>
      </c>
      <c r="O3858" s="745">
        <v>0.5</v>
      </c>
      <c r="P3858" s="663">
        <v>0</v>
      </c>
      <c r="Q3858" s="678"/>
      <c r="R3858" s="662">
        <v>1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32</v>
      </c>
      <c r="B3859" s="662" t="s">
        <v>592</v>
      </c>
      <c r="C3859" s="662" t="s">
        <v>5111</v>
      </c>
      <c r="D3859" s="743" t="s">
        <v>7938</v>
      </c>
      <c r="E3859" s="744" t="s">
        <v>5132</v>
      </c>
      <c r="F3859" s="662" t="s">
        <v>5106</v>
      </c>
      <c r="G3859" s="662" t="s">
        <v>5583</v>
      </c>
      <c r="H3859" s="662" t="s">
        <v>593</v>
      </c>
      <c r="I3859" s="662" t="s">
        <v>5715</v>
      </c>
      <c r="J3859" s="662" t="s">
        <v>2243</v>
      </c>
      <c r="K3859" s="662" t="s">
        <v>968</v>
      </c>
      <c r="L3859" s="663">
        <v>0</v>
      </c>
      <c r="M3859" s="663">
        <v>0</v>
      </c>
      <c r="N3859" s="662">
        <v>1</v>
      </c>
      <c r="O3859" s="745">
        <v>1</v>
      </c>
      <c r="P3859" s="663"/>
      <c r="Q3859" s="678"/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32</v>
      </c>
      <c r="B3860" s="662" t="s">
        <v>592</v>
      </c>
      <c r="C3860" s="662" t="s">
        <v>5111</v>
      </c>
      <c r="D3860" s="743" t="s">
        <v>7938</v>
      </c>
      <c r="E3860" s="744" t="s">
        <v>5132</v>
      </c>
      <c r="F3860" s="662" t="s">
        <v>5106</v>
      </c>
      <c r="G3860" s="662" t="s">
        <v>5583</v>
      </c>
      <c r="H3860" s="662" t="s">
        <v>593</v>
      </c>
      <c r="I3860" s="662" t="s">
        <v>6561</v>
      </c>
      <c r="J3860" s="662" t="s">
        <v>2243</v>
      </c>
      <c r="K3860" s="662" t="s">
        <v>3688</v>
      </c>
      <c r="L3860" s="663">
        <v>0</v>
      </c>
      <c r="M3860" s="663">
        <v>0</v>
      </c>
      <c r="N3860" s="662">
        <v>1</v>
      </c>
      <c r="O3860" s="745">
        <v>1</v>
      </c>
      <c r="P3860" s="663">
        <v>0</v>
      </c>
      <c r="Q3860" s="678"/>
      <c r="R3860" s="662">
        <v>1</v>
      </c>
      <c r="S3860" s="678">
        <v>1</v>
      </c>
      <c r="T3860" s="745">
        <v>1</v>
      </c>
      <c r="U3860" s="701">
        <v>1</v>
      </c>
    </row>
    <row r="3861" spans="1:21" ht="14.4" customHeight="1" x14ac:dyDescent="0.3">
      <c r="A3861" s="661">
        <v>32</v>
      </c>
      <c r="B3861" s="662" t="s">
        <v>592</v>
      </c>
      <c r="C3861" s="662" t="s">
        <v>5111</v>
      </c>
      <c r="D3861" s="743" t="s">
        <v>7938</v>
      </c>
      <c r="E3861" s="744" t="s">
        <v>5132</v>
      </c>
      <c r="F3861" s="662" t="s">
        <v>5106</v>
      </c>
      <c r="G3861" s="662" t="s">
        <v>5583</v>
      </c>
      <c r="H3861" s="662" t="s">
        <v>593</v>
      </c>
      <c r="I3861" s="662" t="s">
        <v>7016</v>
      </c>
      <c r="J3861" s="662" t="s">
        <v>2243</v>
      </c>
      <c r="K3861" s="662" t="s">
        <v>6216</v>
      </c>
      <c r="L3861" s="663">
        <v>0</v>
      </c>
      <c r="M3861" s="663">
        <v>0</v>
      </c>
      <c r="N3861" s="662">
        <v>1</v>
      </c>
      <c r="O3861" s="745">
        <v>1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32</v>
      </c>
      <c r="B3862" s="662" t="s">
        <v>592</v>
      </c>
      <c r="C3862" s="662" t="s">
        <v>5111</v>
      </c>
      <c r="D3862" s="743" t="s">
        <v>7938</v>
      </c>
      <c r="E3862" s="744" t="s">
        <v>5132</v>
      </c>
      <c r="F3862" s="662" t="s">
        <v>5106</v>
      </c>
      <c r="G3862" s="662" t="s">
        <v>5583</v>
      </c>
      <c r="H3862" s="662" t="s">
        <v>593</v>
      </c>
      <c r="I3862" s="662" t="s">
        <v>7336</v>
      </c>
      <c r="J3862" s="662" t="s">
        <v>7337</v>
      </c>
      <c r="K3862" s="662" t="s">
        <v>3688</v>
      </c>
      <c r="L3862" s="663">
        <v>0</v>
      </c>
      <c r="M3862" s="663">
        <v>0</v>
      </c>
      <c r="N3862" s="662">
        <v>2</v>
      </c>
      <c r="O3862" s="745">
        <v>0.5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32</v>
      </c>
      <c r="B3863" s="662" t="s">
        <v>592</v>
      </c>
      <c r="C3863" s="662" t="s">
        <v>5111</v>
      </c>
      <c r="D3863" s="743" t="s">
        <v>7938</v>
      </c>
      <c r="E3863" s="744" t="s">
        <v>5132</v>
      </c>
      <c r="F3863" s="662" t="s">
        <v>5106</v>
      </c>
      <c r="G3863" s="662" t="s">
        <v>5381</v>
      </c>
      <c r="H3863" s="662" t="s">
        <v>2438</v>
      </c>
      <c r="I3863" s="662" t="s">
        <v>3203</v>
      </c>
      <c r="J3863" s="662" t="s">
        <v>5055</v>
      </c>
      <c r="K3863" s="662" t="s">
        <v>5056</v>
      </c>
      <c r="L3863" s="663">
        <v>10386.950000000001</v>
      </c>
      <c r="M3863" s="663">
        <v>10386.950000000001</v>
      </c>
      <c r="N3863" s="662">
        <v>1</v>
      </c>
      <c r="O3863" s="745">
        <v>1</v>
      </c>
      <c r="P3863" s="663">
        <v>10386.950000000001</v>
      </c>
      <c r="Q3863" s="678">
        <v>1</v>
      </c>
      <c r="R3863" s="662">
        <v>1</v>
      </c>
      <c r="S3863" s="678">
        <v>1</v>
      </c>
      <c r="T3863" s="745">
        <v>1</v>
      </c>
      <c r="U3863" s="701">
        <v>1</v>
      </c>
    </row>
    <row r="3864" spans="1:21" ht="14.4" customHeight="1" x14ac:dyDescent="0.3">
      <c r="A3864" s="661">
        <v>32</v>
      </c>
      <c r="B3864" s="662" t="s">
        <v>592</v>
      </c>
      <c r="C3864" s="662" t="s">
        <v>5111</v>
      </c>
      <c r="D3864" s="743" t="s">
        <v>7938</v>
      </c>
      <c r="E3864" s="744" t="s">
        <v>5132</v>
      </c>
      <c r="F3864" s="662" t="s">
        <v>5106</v>
      </c>
      <c r="G3864" s="662" t="s">
        <v>6563</v>
      </c>
      <c r="H3864" s="662" t="s">
        <v>593</v>
      </c>
      <c r="I3864" s="662" t="s">
        <v>744</v>
      </c>
      <c r="J3864" s="662" t="s">
        <v>745</v>
      </c>
      <c r="K3864" s="662" t="s">
        <v>746</v>
      </c>
      <c r="L3864" s="663">
        <v>203.9</v>
      </c>
      <c r="M3864" s="663">
        <v>611.70000000000005</v>
      </c>
      <c r="N3864" s="662">
        <v>3</v>
      </c>
      <c r="O3864" s="745">
        <v>2</v>
      </c>
      <c r="P3864" s="663">
        <v>611.70000000000005</v>
      </c>
      <c r="Q3864" s="678">
        <v>1</v>
      </c>
      <c r="R3864" s="662">
        <v>3</v>
      </c>
      <c r="S3864" s="678">
        <v>1</v>
      </c>
      <c r="T3864" s="745">
        <v>2</v>
      </c>
      <c r="U3864" s="701">
        <v>1</v>
      </c>
    </row>
    <row r="3865" spans="1:21" ht="14.4" customHeight="1" x14ac:dyDescent="0.3">
      <c r="A3865" s="661">
        <v>32</v>
      </c>
      <c r="B3865" s="662" t="s">
        <v>592</v>
      </c>
      <c r="C3865" s="662" t="s">
        <v>5111</v>
      </c>
      <c r="D3865" s="743" t="s">
        <v>7938</v>
      </c>
      <c r="E3865" s="744" t="s">
        <v>5132</v>
      </c>
      <c r="F3865" s="662" t="s">
        <v>5106</v>
      </c>
      <c r="G3865" s="662" t="s">
        <v>7338</v>
      </c>
      <c r="H3865" s="662" t="s">
        <v>593</v>
      </c>
      <c r="I3865" s="662" t="s">
        <v>2141</v>
      </c>
      <c r="J3865" s="662" t="s">
        <v>7339</v>
      </c>
      <c r="K3865" s="662" t="s">
        <v>2143</v>
      </c>
      <c r="L3865" s="663">
        <v>1618.69</v>
      </c>
      <c r="M3865" s="663">
        <v>1618.69</v>
      </c>
      <c r="N3865" s="662">
        <v>1</v>
      </c>
      <c r="O3865" s="745">
        <v>0.5</v>
      </c>
      <c r="P3865" s="663">
        <v>1618.69</v>
      </c>
      <c r="Q3865" s="678">
        <v>1</v>
      </c>
      <c r="R3865" s="662">
        <v>1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32</v>
      </c>
      <c r="B3866" s="662" t="s">
        <v>592</v>
      </c>
      <c r="C3866" s="662" t="s">
        <v>5111</v>
      </c>
      <c r="D3866" s="743" t="s">
        <v>7938</v>
      </c>
      <c r="E3866" s="744" t="s">
        <v>5132</v>
      </c>
      <c r="F3866" s="662" t="s">
        <v>5106</v>
      </c>
      <c r="G3866" s="662" t="s">
        <v>5335</v>
      </c>
      <c r="H3866" s="662" t="s">
        <v>2438</v>
      </c>
      <c r="I3866" s="662" t="s">
        <v>5012</v>
      </c>
      <c r="J3866" s="662" t="s">
        <v>2563</v>
      </c>
      <c r="K3866" s="662" t="s">
        <v>5013</v>
      </c>
      <c r="L3866" s="663">
        <v>133.94</v>
      </c>
      <c r="M3866" s="663">
        <v>133.94</v>
      </c>
      <c r="N3866" s="662">
        <v>1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32</v>
      </c>
      <c r="B3867" s="662" t="s">
        <v>592</v>
      </c>
      <c r="C3867" s="662" t="s">
        <v>5111</v>
      </c>
      <c r="D3867" s="743" t="s">
        <v>7938</v>
      </c>
      <c r="E3867" s="744" t="s">
        <v>5132</v>
      </c>
      <c r="F3867" s="662" t="s">
        <v>5107</v>
      </c>
      <c r="G3867" s="662" t="s">
        <v>5249</v>
      </c>
      <c r="H3867" s="662" t="s">
        <v>593</v>
      </c>
      <c r="I3867" s="662" t="s">
        <v>7025</v>
      </c>
      <c r="J3867" s="662" t="s">
        <v>5251</v>
      </c>
      <c r="K3867" s="662"/>
      <c r="L3867" s="663">
        <v>0</v>
      </c>
      <c r="M3867" s="663">
        <v>0</v>
      </c>
      <c r="N3867" s="662">
        <v>2</v>
      </c>
      <c r="O3867" s="745">
        <v>2</v>
      </c>
      <c r="P3867" s="663">
        <v>0</v>
      </c>
      <c r="Q3867" s="678"/>
      <c r="R3867" s="662">
        <v>1</v>
      </c>
      <c r="S3867" s="678">
        <v>0.5</v>
      </c>
      <c r="T3867" s="745">
        <v>1</v>
      </c>
      <c r="U3867" s="701">
        <v>0.5</v>
      </c>
    </row>
    <row r="3868" spans="1:21" ht="14.4" customHeight="1" x14ac:dyDescent="0.3">
      <c r="A3868" s="661">
        <v>32</v>
      </c>
      <c r="B3868" s="662" t="s">
        <v>592</v>
      </c>
      <c r="C3868" s="662" t="s">
        <v>5111</v>
      </c>
      <c r="D3868" s="743" t="s">
        <v>7938</v>
      </c>
      <c r="E3868" s="744" t="s">
        <v>5132</v>
      </c>
      <c r="F3868" s="662" t="s">
        <v>5107</v>
      </c>
      <c r="G3868" s="662" t="s">
        <v>5249</v>
      </c>
      <c r="H3868" s="662" t="s">
        <v>593</v>
      </c>
      <c r="I3868" s="662" t="s">
        <v>6733</v>
      </c>
      <c r="J3868" s="662" t="s">
        <v>5251</v>
      </c>
      <c r="K3868" s="662"/>
      <c r="L3868" s="663">
        <v>0</v>
      </c>
      <c r="M3868" s="663">
        <v>0</v>
      </c>
      <c r="N3868" s="662">
        <v>2</v>
      </c>
      <c r="O3868" s="745">
        <v>1.5</v>
      </c>
      <c r="P3868" s="663"/>
      <c r="Q3868" s="678"/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32</v>
      </c>
      <c r="B3869" s="662" t="s">
        <v>592</v>
      </c>
      <c r="C3869" s="662" t="s">
        <v>5111</v>
      </c>
      <c r="D3869" s="743" t="s">
        <v>7938</v>
      </c>
      <c r="E3869" s="744" t="s">
        <v>5132</v>
      </c>
      <c r="F3869" s="662" t="s">
        <v>5107</v>
      </c>
      <c r="G3869" s="662" t="s">
        <v>5249</v>
      </c>
      <c r="H3869" s="662" t="s">
        <v>593</v>
      </c>
      <c r="I3869" s="662" t="s">
        <v>7340</v>
      </c>
      <c r="J3869" s="662" t="s">
        <v>5251</v>
      </c>
      <c r="K3869" s="662"/>
      <c r="L3869" s="663">
        <v>0</v>
      </c>
      <c r="M3869" s="663">
        <v>0</v>
      </c>
      <c r="N3869" s="662">
        <v>2</v>
      </c>
      <c r="O3869" s="745">
        <v>1.5</v>
      </c>
      <c r="P3869" s="663">
        <v>0</v>
      </c>
      <c r="Q3869" s="678"/>
      <c r="R3869" s="662">
        <v>1</v>
      </c>
      <c r="S3869" s="678">
        <v>0.5</v>
      </c>
      <c r="T3869" s="745">
        <v>0.5</v>
      </c>
      <c r="U3869" s="701">
        <v>0.33333333333333331</v>
      </c>
    </row>
    <row r="3870" spans="1:21" ht="14.4" customHeight="1" x14ac:dyDescent="0.3">
      <c r="A3870" s="661">
        <v>32</v>
      </c>
      <c r="B3870" s="662" t="s">
        <v>592</v>
      </c>
      <c r="C3870" s="662" t="s">
        <v>5111</v>
      </c>
      <c r="D3870" s="743" t="s">
        <v>7938</v>
      </c>
      <c r="E3870" s="744" t="s">
        <v>5133</v>
      </c>
      <c r="F3870" s="662" t="s">
        <v>5106</v>
      </c>
      <c r="G3870" s="662" t="s">
        <v>6297</v>
      </c>
      <c r="H3870" s="662" t="s">
        <v>593</v>
      </c>
      <c r="I3870" s="662" t="s">
        <v>7341</v>
      </c>
      <c r="J3870" s="662" t="s">
        <v>7342</v>
      </c>
      <c r="K3870" s="662" t="s">
        <v>1159</v>
      </c>
      <c r="L3870" s="663">
        <v>35.11</v>
      </c>
      <c r="M3870" s="663">
        <v>280.88</v>
      </c>
      <c r="N3870" s="662">
        <v>8</v>
      </c>
      <c r="O3870" s="745">
        <v>2</v>
      </c>
      <c r="P3870" s="663">
        <v>280.88</v>
      </c>
      <c r="Q3870" s="678">
        <v>1</v>
      </c>
      <c r="R3870" s="662">
        <v>8</v>
      </c>
      <c r="S3870" s="678">
        <v>1</v>
      </c>
      <c r="T3870" s="745">
        <v>2</v>
      </c>
      <c r="U3870" s="701">
        <v>1</v>
      </c>
    </row>
    <row r="3871" spans="1:21" ht="14.4" customHeight="1" x14ac:dyDescent="0.3">
      <c r="A3871" s="661">
        <v>32</v>
      </c>
      <c r="B3871" s="662" t="s">
        <v>592</v>
      </c>
      <c r="C3871" s="662" t="s">
        <v>5111</v>
      </c>
      <c r="D3871" s="743" t="s">
        <v>7938</v>
      </c>
      <c r="E3871" s="744" t="s">
        <v>5133</v>
      </c>
      <c r="F3871" s="662" t="s">
        <v>5106</v>
      </c>
      <c r="G3871" s="662" t="s">
        <v>5151</v>
      </c>
      <c r="H3871" s="662" t="s">
        <v>593</v>
      </c>
      <c r="I3871" s="662" t="s">
        <v>1618</v>
      </c>
      <c r="J3871" s="662" t="s">
        <v>1619</v>
      </c>
      <c r="K3871" s="662" t="s">
        <v>1577</v>
      </c>
      <c r="L3871" s="663">
        <v>263.26</v>
      </c>
      <c r="M3871" s="663">
        <v>526.52</v>
      </c>
      <c r="N3871" s="662">
        <v>2</v>
      </c>
      <c r="O3871" s="745">
        <v>1</v>
      </c>
      <c r="P3871" s="663">
        <v>526.52</v>
      </c>
      <c r="Q3871" s="678">
        <v>1</v>
      </c>
      <c r="R3871" s="662">
        <v>2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32</v>
      </c>
      <c r="B3872" s="662" t="s">
        <v>592</v>
      </c>
      <c r="C3872" s="662" t="s">
        <v>5111</v>
      </c>
      <c r="D3872" s="743" t="s">
        <v>7938</v>
      </c>
      <c r="E3872" s="744" t="s">
        <v>5133</v>
      </c>
      <c r="F3872" s="662" t="s">
        <v>5106</v>
      </c>
      <c r="G3872" s="662" t="s">
        <v>5151</v>
      </c>
      <c r="H3872" s="662" t="s">
        <v>593</v>
      </c>
      <c r="I3872" s="662" t="s">
        <v>1699</v>
      </c>
      <c r="J3872" s="662" t="s">
        <v>1700</v>
      </c>
      <c r="K3872" s="662" t="s">
        <v>5152</v>
      </c>
      <c r="L3872" s="663">
        <v>1295.6400000000001</v>
      </c>
      <c r="M3872" s="663">
        <v>36277.919999999998</v>
      </c>
      <c r="N3872" s="662">
        <v>28</v>
      </c>
      <c r="O3872" s="745">
        <v>18.5</v>
      </c>
      <c r="P3872" s="663">
        <v>29799.719999999994</v>
      </c>
      <c r="Q3872" s="678">
        <v>0.82142857142857129</v>
      </c>
      <c r="R3872" s="662">
        <v>23</v>
      </c>
      <c r="S3872" s="678">
        <v>0.8214285714285714</v>
      </c>
      <c r="T3872" s="745">
        <v>16</v>
      </c>
      <c r="U3872" s="701">
        <v>0.86486486486486491</v>
      </c>
    </row>
    <row r="3873" spans="1:21" ht="14.4" customHeight="1" x14ac:dyDescent="0.3">
      <c r="A3873" s="661">
        <v>32</v>
      </c>
      <c r="B3873" s="662" t="s">
        <v>592</v>
      </c>
      <c r="C3873" s="662" t="s">
        <v>5111</v>
      </c>
      <c r="D3873" s="743" t="s">
        <v>7938</v>
      </c>
      <c r="E3873" s="744" t="s">
        <v>5133</v>
      </c>
      <c r="F3873" s="662" t="s">
        <v>5106</v>
      </c>
      <c r="G3873" s="662" t="s">
        <v>5151</v>
      </c>
      <c r="H3873" s="662" t="s">
        <v>593</v>
      </c>
      <c r="I3873" s="662" t="s">
        <v>1575</v>
      </c>
      <c r="J3873" s="662" t="s">
        <v>1576</v>
      </c>
      <c r="K3873" s="662" t="s">
        <v>1577</v>
      </c>
      <c r="L3873" s="663">
        <v>263.26</v>
      </c>
      <c r="M3873" s="663">
        <v>1579.56</v>
      </c>
      <c r="N3873" s="662">
        <v>6</v>
      </c>
      <c r="O3873" s="745">
        <v>1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32</v>
      </c>
      <c r="B3874" s="662" t="s">
        <v>592</v>
      </c>
      <c r="C3874" s="662" t="s">
        <v>5111</v>
      </c>
      <c r="D3874" s="743" t="s">
        <v>7938</v>
      </c>
      <c r="E3874" s="744" t="s">
        <v>5133</v>
      </c>
      <c r="F3874" s="662" t="s">
        <v>5106</v>
      </c>
      <c r="G3874" s="662" t="s">
        <v>5151</v>
      </c>
      <c r="H3874" s="662" t="s">
        <v>593</v>
      </c>
      <c r="I3874" s="662" t="s">
        <v>5492</v>
      </c>
      <c r="J3874" s="662" t="s">
        <v>1474</v>
      </c>
      <c r="K3874" s="662" t="s">
        <v>1475</v>
      </c>
      <c r="L3874" s="663">
        <v>462.73</v>
      </c>
      <c r="M3874" s="663">
        <v>925.46</v>
      </c>
      <c r="N3874" s="662">
        <v>2</v>
      </c>
      <c r="O3874" s="745">
        <v>0.5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32</v>
      </c>
      <c r="B3875" s="662" t="s">
        <v>592</v>
      </c>
      <c r="C3875" s="662" t="s">
        <v>5111</v>
      </c>
      <c r="D3875" s="743" t="s">
        <v>7938</v>
      </c>
      <c r="E3875" s="744" t="s">
        <v>5133</v>
      </c>
      <c r="F3875" s="662" t="s">
        <v>5106</v>
      </c>
      <c r="G3875" s="662" t="s">
        <v>5151</v>
      </c>
      <c r="H3875" s="662" t="s">
        <v>593</v>
      </c>
      <c r="I3875" s="662" t="s">
        <v>5343</v>
      </c>
      <c r="J3875" s="662" t="s">
        <v>1474</v>
      </c>
      <c r="K3875" s="662" t="s">
        <v>5154</v>
      </c>
      <c r="L3875" s="663">
        <v>0</v>
      </c>
      <c r="M3875" s="663">
        <v>0</v>
      </c>
      <c r="N3875" s="662">
        <v>2</v>
      </c>
      <c r="O3875" s="745">
        <v>1</v>
      </c>
      <c r="P3875" s="663">
        <v>0</v>
      </c>
      <c r="Q3875" s="678"/>
      <c r="R3875" s="662">
        <v>2</v>
      </c>
      <c r="S3875" s="678">
        <v>1</v>
      </c>
      <c r="T3875" s="745">
        <v>1</v>
      </c>
      <c r="U3875" s="701">
        <v>1</v>
      </c>
    </row>
    <row r="3876" spans="1:21" ht="14.4" customHeight="1" x14ac:dyDescent="0.3">
      <c r="A3876" s="661">
        <v>32</v>
      </c>
      <c r="B3876" s="662" t="s">
        <v>592</v>
      </c>
      <c r="C3876" s="662" t="s">
        <v>5111</v>
      </c>
      <c r="D3876" s="743" t="s">
        <v>7938</v>
      </c>
      <c r="E3876" s="744" t="s">
        <v>5133</v>
      </c>
      <c r="F3876" s="662" t="s">
        <v>5106</v>
      </c>
      <c r="G3876" s="662" t="s">
        <v>5151</v>
      </c>
      <c r="H3876" s="662" t="s">
        <v>593</v>
      </c>
      <c r="I3876" s="662" t="s">
        <v>5153</v>
      </c>
      <c r="J3876" s="662" t="s">
        <v>1474</v>
      </c>
      <c r="K3876" s="662" t="s">
        <v>5154</v>
      </c>
      <c r="L3876" s="663">
        <v>0</v>
      </c>
      <c r="M3876" s="663">
        <v>0</v>
      </c>
      <c r="N3876" s="662">
        <v>7</v>
      </c>
      <c r="O3876" s="745">
        <v>3.5</v>
      </c>
      <c r="P3876" s="663">
        <v>0</v>
      </c>
      <c r="Q3876" s="678"/>
      <c r="R3876" s="662">
        <v>4</v>
      </c>
      <c r="S3876" s="678">
        <v>0.5714285714285714</v>
      </c>
      <c r="T3876" s="745">
        <v>1.5</v>
      </c>
      <c r="U3876" s="701">
        <v>0.42857142857142855</v>
      </c>
    </row>
    <row r="3877" spans="1:21" ht="14.4" customHeight="1" x14ac:dyDescent="0.3">
      <c r="A3877" s="661">
        <v>32</v>
      </c>
      <c r="B3877" s="662" t="s">
        <v>592</v>
      </c>
      <c r="C3877" s="662" t="s">
        <v>5111</v>
      </c>
      <c r="D3877" s="743" t="s">
        <v>7938</v>
      </c>
      <c r="E3877" s="744" t="s">
        <v>5133</v>
      </c>
      <c r="F3877" s="662" t="s">
        <v>5106</v>
      </c>
      <c r="G3877" s="662" t="s">
        <v>5606</v>
      </c>
      <c r="H3877" s="662" t="s">
        <v>593</v>
      </c>
      <c r="I3877" s="662" t="s">
        <v>5607</v>
      </c>
      <c r="J3877" s="662" t="s">
        <v>5608</v>
      </c>
      <c r="K3877" s="662" t="s">
        <v>5609</v>
      </c>
      <c r="L3877" s="663">
        <v>143.34</v>
      </c>
      <c r="M3877" s="663">
        <v>286.68</v>
      </c>
      <c r="N3877" s="662">
        <v>2</v>
      </c>
      <c r="O3877" s="745">
        <v>1</v>
      </c>
      <c r="P3877" s="663">
        <v>143.34</v>
      </c>
      <c r="Q3877" s="678">
        <v>0.5</v>
      </c>
      <c r="R3877" s="662">
        <v>1</v>
      </c>
      <c r="S3877" s="678">
        <v>0.5</v>
      </c>
      <c r="T3877" s="745">
        <v>0.5</v>
      </c>
      <c r="U3877" s="701">
        <v>0.5</v>
      </c>
    </row>
    <row r="3878" spans="1:21" ht="14.4" customHeight="1" x14ac:dyDescent="0.3">
      <c r="A3878" s="661">
        <v>32</v>
      </c>
      <c r="B3878" s="662" t="s">
        <v>592</v>
      </c>
      <c r="C3878" s="662" t="s">
        <v>5111</v>
      </c>
      <c r="D3878" s="743" t="s">
        <v>7938</v>
      </c>
      <c r="E3878" s="744" t="s">
        <v>5133</v>
      </c>
      <c r="F3878" s="662" t="s">
        <v>5106</v>
      </c>
      <c r="G3878" s="662" t="s">
        <v>5606</v>
      </c>
      <c r="H3878" s="662" t="s">
        <v>593</v>
      </c>
      <c r="I3878" s="662" t="s">
        <v>6569</v>
      </c>
      <c r="J3878" s="662" t="s">
        <v>5608</v>
      </c>
      <c r="K3878" s="662" t="s">
        <v>5645</v>
      </c>
      <c r="L3878" s="663">
        <v>0</v>
      </c>
      <c r="M3878" s="663">
        <v>0</v>
      </c>
      <c r="N3878" s="662">
        <v>2</v>
      </c>
      <c r="O3878" s="745">
        <v>1</v>
      </c>
      <c r="P3878" s="663">
        <v>0</v>
      </c>
      <c r="Q3878" s="678"/>
      <c r="R3878" s="662">
        <v>1</v>
      </c>
      <c r="S3878" s="678">
        <v>0.5</v>
      </c>
      <c r="T3878" s="745">
        <v>0.5</v>
      </c>
      <c r="U3878" s="701">
        <v>0.5</v>
      </c>
    </row>
    <row r="3879" spans="1:21" ht="14.4" customHeight="1" x14ac:dyDescent="0.3">
      <c r="A3879" s="661">
        <v>32</v>
      </c>
      <c r="B3879" s="662" t="s">
        <v>592</v>
      </c>
      <c r="C3879" s="662" t="s">
        <v>5111</v>
      </c>
      <c r="D3879" s="743" t="s">
        <v>7938</v>
      </c>
      <c r="E3879" s="744" t="s">
        <v>5133</v>
      </c>
      <c r="F3879" s="662" t="s">
        <v>5106</v>
      </c>
      <c r="G3879" s="662" t="s">
        <v>5155</v>
      </c>
      <c r="H3879" s="662" t="s">
        <v>593</v>
      </c>
      <c r="I3879" s="662" t="s">
        <v>5411</v>
      </c>
      <c r="J3879" s="662" t="s">
        <v>5412</v>
      </c>
      <c r="K3879" s="662" t="s">
        <v>1361</v>
      </c>
      <c r="L3879" s="663">
        <v>0</v>
      </c>
      <c r="M3879" s="663">
        <v>0</v>
      </c>
      <c r="N3879" s="662">
        <v>1</v>
      </c>
      <c r="O3879" s="745">
        <v>1</v>
      </c>
      <c r="P3879" s="663">
        <v>0</v>
      </c>
      <c r="Q3879" s="678"/>
      <c r="R3879" s="662">
        <v>1</v>
      </c>
      <c r="S3879" s="678">
        <v>1</v>
      </c>
      <c r="T3879" s="745">
        <v>1</v>
      </c>
      <c r="U3879" s="701">
        <v>1</v>
      </c>
    </row>
    <row r="3880" spans="1:21" ht="14.4" customHeight="1" x14ac:dyDescent="0.3">
      <c r="A3880" s="661">
        <v>32</v>
      </c>
      <c r="B3880" s="662" t="s">
        <v>592</v>
      </c>
      <c r="C3880" s="662" t="s">
        <v>5111</v>
      </c>
      <c r="D3880" s="743" t="s">
        <v>7938</v>
      </c>
      <c r="E3880" s="744" t="s">
        <v>5133</v>
      </c>
      <c r="F3880" s="662" t="s">
        <v>5106</v>
      </c>
      <c r="G3880" s="662" t="s">
        <v>5155</v>
      </c>
      <c r="H3880" s="662" t="s">
        <v>593</v>
      </c>
      <c r="I3880" s="662" t="s">
        <v>5768</v>
      </c>
      <c r="J3880" s="662" t="s">
        <v>5412</v>
      </c>
      <c r="K3880" s="662" t="s">
        <v>3770</v>
      </c>
      <c r="L3880" s="663">
        <v>85.71</v>
      </c>
      <c r="M3880" s="663">
        <v>771.39</v>
      </c>
      <c r="N3880" s="662">
        <v>9</v>
      </c>
      <c r="O3880" s="745">
        <v>5.5</v>
      </c>
      <c r="P3880" s="663">
        <v>171.42</v>
      </c>
      <c r="Q3880" s="678">
        <v>0.22222222222222221</v>
      </c>
      <c r="R3880" s="662">
        <v>2</v>
      </c>
      <c r="S3880" s="678">
        <v>0.22222222222222221</v>
      </c>
      <c r="T3880" s="745">
        <v>1.5</v>
      </c>
      <c r="U3880" s="701">
        <v>0.27272727272727271</v>
      </c>
    </row>
    <row r="3881" spans="1:21" ht="14.4" customHeight="1" x14ac:dyDescent="0.3">
      <c r="A3881" s="661">
        <v>32</v>
      </c>
      <c r="B3881" s="662" t="s">
        <v>592</v>
      </c>
      <c r="C3881" s="662" t="s">
        <v>5111</v>
      </c>
      <c r="D3881" s="743" t="s">
        <v>7938</v>
      </c>
      <c r="E3881" s="744" t="s">
        <v>5133</v>
      </c>
      <c r="F3881" s="662" t="s">
        <v>5106</v>
      </c>
      <c r="G3881" s="662" t="s">
        <v>5155</v>
      </c>
      <c r="H3881" s="662" t="s">
        <v>593</v>
      </c>
      <c r="I3881" s="662" t="s">
        <v>5768</v>
      </c>
      <c r="J3881" s="662" t="s">
        <v>5412</v>
      </c>
      <c r="K3881" s="662" t="s">
        <v>3770</v>
      </c>
      <c r="L3881" s="663">
        <v>72.55</v>
      </c>
      <c r="M3881" s="663">
        <v>217.64999999999998</v>
      </c>
      <c r="N3881" s="662">
        <v>3</v>
      </c>
      <c r="O3881" s="745">
        <v>2.5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32</v>
      </c>
      <c r="B3882" s="662" t="s">
        <v>592</v>
      </c>
      <c r="C3882" s="662" t="s">
        <v>5111</v>
      </c>
      <c r="D3882" s="743" t="s">
        <v>7938</v>
      </c>
      <c r="E3882" s="744" t="s">
        <v>5133</v>
      </c>
      <c r="F3882" s="662" t="s">
        <v>5106</v>
      </c>
      <c r="G3882" s="662" t="s">
        <v>5155</v>
      </c>
      <c r="H3882" s="662" t="s">
        <v>593</v>
      </c>
      <c r="I3882" s="662" t="s">
        <v>5344</v>
      </c>
      <c r="J3882" s="662" t="s">
        <v>5197</v>
      </c>
      <c r="K3882" s="662" t="s">
        <v>3770</v>
      </c>
      <c r="L3882" s="663">
        <v>0</v>
      </c>
      <c r="M3882" s="663">
        <v>0</v>
      </c>
      <c r="N3882" s="662">
        <v>27</v>
      </c>
      <c r="O3882" s="745">
        <v>20.5</v>
      </c>
      <c r="P3882" s="663">
        <v>0</v>
      </c>
      <c r="Q3882" s="678"/>
      <c r="R3882" s="662">
        <v>11</v>
      </c>
      <c r="S3882" s="678">
        <v>0.40740740740740738</v>
      </c>
      <c r="T3882" s="745">
        <v>8</v>
      </c>
      <c r="U3882" s="701">
        <v>0.3902439024390244</v>
      </c>
    </row>
    <row r="3883" spans="1:21" ht="14.4" customHeight="1" x14ac:dyDescent="0.3">
      <c r="A3883" s="661">
        <v>32</v>
      </c>
      <c r="B3883" s="662" t="s">
        <v>592</v>
      </c>
      <c r="C3883" s="662" t="s">
        <v>5111</v>
      </c>
      <c r="D3883" s="743" t="s">
        <v>7938</v>
      </c>
      <c r="E3883" s="744" t="s">
        <v>5133</v>
      </c>
      <c r="F3883" s="662" t="s">
        <v>5106</v>
      </c>
      <c r="G3883" s="662" t="s">
        <v>5155</v>
      </c>
      <c r="H3883" s="662" t="s">
        <v>593</v>
      </c>
      <c r="I3883" s="662" t="s">
        <v>720</v>
      </c>
      <c r="J3883" s="662" t="s">
        <v>721</v>
      </c>
      <c r="K3883" s="662" t="s">
        <v>5156</v>
      </c>
      <c r="L3883" s="663">
        <v>40.58</v>
      </c>
      <c r="M3883" s="663">
        <v>40.58</v>
      </c>
      <c r="N3883" s="662">
        <v>1</v>
      </c>
      <c r="O3883" s="745">
        <v>0.5</v>
      </c>
      <c r="P3883" s="663">
        <v>40.58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32</v>
      </c>
      <c r="B3884" s="662" t="s">
        <v>592</v>
      </c>
      <c r="C3884" s="662" t="s">
        <v>5111</v>
      </c>
      <c r="D3884" s="743" t="s">
        <v>7938</v>
      </c>
      <c r="E3884" s="744" t="s">
        <v>5133</v>
      </c>
      <c r="F3884" s="662" t="s">
        <v>5106</v>
      </c>
      <c r="G3884" s="662" t="s">
        <v>5155</v>
      </c>
      <c r="H3884" s="662" t="s">
        <v>593</v>
      </c>
      <c r="I3884" s="662" t="s">
        <v>720</v>
      </c>
      <c r="J3884" s="662" t="s">
        <v>721</v>
      </c>
      <c r="K3884" s="662" t="s">
        <v>5156</v>
      </c>
      <c r="L3884" s="663">
        <v>65.28</v>
      </c>
      <c r="M3884" s="663">
        <v>65.28</v>
      </c>
      <c r="N3884" s="662">
        <v>1</v>
      </c>
      <c r="O3884" s="745">
        <v>0.5</v>
      </c>
      <c r="P3884" s="663">
        <v>65.28</v>
      </c>
      <c r="Q3884" s="678">
        <v>1</v>
      </c>
      <c r="R3884" s="662">
        <v>1</v>
      </c>
      <c r="S3884" s="678">
        <v>1</v>
      </c>
      <c r="T3884" s="745">
        <v>0.5</v>
      </c>
      <c r="U3884" s="701">
        <v>1</v>
      </c>
    </row>
    <row r="3885" spans="1:21" ht="14.4" customHeight="1" x14ac:dyDescent="0.3">
      <c r="A3885" s="661">
        <v>32</v>
      </c>
      <c r="B3885" s="662" t="s">
        <v>592</v>
      </c>
      <c r="C3885" s="662" t="s">
        <v>5111</v>
      </c>
      <c r="D3885" s="743" t="s">
        <v>7938</v>
      </c>
      <c r="E3885" s="744" t="s">
        <v>5133</v>
      </c>
      <c r="F3885" s="662" t="s">
        <v>5106</v>
      </c>
      <c r="G3885" s="662" t="s">
        <v>5155</v>
      </c>
      <c r="H3885" s="662" t="s">
        <v>593</v>
      </c>
      <c r="I3885" s="662" t="s">
        <v>5195</v>
      </c>
      <c r="J3885" s="662" t="s">
        <v>721</v>
      </c>
      <c r="K3885" s="662" t="s">
        <v>5196</v>
      </c>
      <c r="L3885" s="663">
        <v>0</v>
      </c>
      <c r="M3885" s="663">
        <v>0</v>
      </c>
      <c r="N3885" s="662">
        <v>8</v>
      </c>
      <c r="O3885" s="745">
        <v>5.5</v>
      </c>
      <c r="P3885" s="663">
        <v>0</v>
      </c>
      <c r="Q3885" s="678"/>
      <c r="R3885" s="662">
        <v>5</v>
      </c>
      <c r="S3885" s="678">
        <v>0.625</v>
      </c>
      <c r="T3885" s="745">
        <v>2.5</v>
      </c>
      <c r="U3885" s="701">
        <v>0.45454545454545453</v>
      </c>
    </row>
    <row r="3886" spans="1:21" ht="14.4" customHeight="1" x14ac:dyDescent="0.3">
      <c r="A3886" s="661">
        <v>32</v>
      </c>
      <c r="B3886" s="662" t="s">
        <v>592</v>
      </c>
      <c r="C3886" s="662" t="s">
        <v>5111</v>
      </c>
      <c r="D3886" s="743" t="s">
        <v>7938</v>
      </c>
      <c r="E3886" s="744" t="s">
        <v>5133</v>
      </c>
      <c r="F3886" s="662" t="s">
        <v>5106</v>
      </c>
      <c r="G3886" s="662" t="s">
        <v>5155</v>
      </c>
      <c r="H3886" s="662" t="s">
        <v>593</v>
      </c>
      <c r="I3886" s="662" t="s">
        <v>5195</v>
      </c>
      <c r="J3886" s="662" t="s">
        <v>721</v>
      </c>
      <c r="K3886" s="662" t="s">
        <v>5196</v>
      </c>
      <c r="L3886" s="663">
        <v>135.25</v>
      </c>
      <c r="M3886" s="663">
        <v>1487.75</v>
      </c>
      <c r="N3886" s="662">
        <v>11</v>
      </c>
      <c r="O3886" s="745">
        <v>8</v>
      </c>
      <c r="P3886" s="663">
        <v>541</v>
      </c>
      <c r="Q3886" s="678">
        <v>0.36363636363636365</v>
      </c>
      <c r="R3886" s="662">
        <v>4</v>
      </c>
      <c r="S3886" s="678">
        <v>0.36363636363636365</v>
      </c>
      <c r="T3886" s="745">
        <v>3</v>
      </c>
      <c r="U3886" s="701">
        <v>0.375</v>
      </c>
    </row>
    <row r="3887" spans="1:21" ht="14.4" customHeight="1" x14ac:dyDescent="0.3">
      <c r="A3887" s="661">
        <v>32</v>
      </c>
      <c r="B3887" s="662" t="s">
        <v>592</v>
      </c>
      <c r="C3887" s="662" t="s">
        <v>5111</v>
      </c>
      <c r="D3887" s="743" t="s">
        <v>7938</v>
      </c>
      <c r="E3887" s="744" t="s">
        <v>5133</v>
      </c>
      <c r="F3887" s="662" t="s">
        <v>5106</v>
      </c>
      <c r="G3887" s="662" t="s">
        <v>5155</v>
      </c>
      <c r="H3887" s="662" t="s">
        <v>593</v>
      </c>
      <c r="I3887" s="662" t="s">
        <v>740</v>
      </c>
      <c r="J3887" s="662" t="s">
        <v>5197</v>
      </c>
      <c r="K3887" s="662" t="s">
        <v>1361</v>
      </c>
      <c r="L3887" s="663">
        <v>36.270000000000003</v>
      </c>
      <c r="M3887" s="663">
        <v>108.81</v>
      </c>
      <c r="N3887" s="662">
        <v>3</v>
      </c>
      <c r="O3887" s="745">
        <v>1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32</v>
      </c>
      <c r="B3888" s="662" t="s">
        <v>592</v>
      </c>
      <c r="C3888" s="662" t="s">
        <v>5111</v>
      </c>
      <c r="D3888" s="743" t="s">
        <v>7938</v>
      </c>
      <c r="E3888" s="744" t="s">
        <v>5133</v>
      </c>
      <c r="F3888" s="662" t="s">
        <v>5106</v>
      </c>
      <c r="G3888" s="662" t="s">
        <v>5155</v>
      </c>
      <c r="H3888" s="662" t="s">
        <v>593</v>
      </c>
      <c r="I3888" s="662" t="s">
        <v>740</v>
      </c>
      <c r="J3888" s="662" t="s">
        <v>5197</v>
      </c>
      <c r="K3888" s="662" t="s">
        <v>1361</v>
      </c>
      <c r="L3888" s="663">
        <v>42.85</v>
      </c>
      <c r="M3888" s="663">
        <v>385.65</v>
      </c>
      <c r="N3888" s="662">
        <v>9</v>
      </c>
      <c r="O3888" s="745">
        <v>4</v>
      </c>
      <c r="P3888" s="663">
        <v>171.4</v>
      </c>
      <c r="Q3888" s="678">
        <v>0.44444444444444448</v>
      </c>
      <c r="R3888" s="662">
        <v>4</v>
      </c>
      <c r="S3888" s="678">
        <v>0.44444444444444442</v>
      </c>
      <c r="T3888" s="745">
        <v>2.5</v>
      </c>
      <c r="U3888" s="701">
        <v>0.625</v>
      </c>
    </row>
    <row r="3889" spans="1:21" ht="14.4" customHeight="1" x14ac:dyDescent="0.3">
      <c r="A3889" s="661">
        <v>32</v>
      </c>
      <c r="B3889" s="662" t="s">
        <v>592</v>
      </c>
      <c r="C3889" s="662" t="s">
        <v>5111</v>
      </c>
      <c r="D3889" s="743" t="s">
        <v>7938</v>
      </c>
      <c r="E3889" s="744" t="s">
        <v>5133</v>
      </c>
      <c r="F3889" s="662" t="s">
        <v>5106</v>
      </c>
      <c r="G3889" s="662" t="s">
        <v>5155</v>
      </c>
      <c r="H3889" s="662" t="s">
        <v>593</v>
      </c>
      <c r="I3889" s="662" t="s">
        <v>5519</v>
      </c>
      <c r="J3889" s="662" t="s">
        <v>5197</v>
      </c>
      <c r="K3889" s="662" t="s">
        <v>1361</v>
      </c>
      <c r="L3889" s="663">
        <v>42.85</v>
      </c>
      <c r="M3889" s="663">
        <v>42.85</v>
      </c>
      <c r="N3889" s="662">
        <v>1</v>
      </c>
      <c r="O3889" s="745">
        <v>0.5</v>
      </c>
      <c r="P3889" s="663">
        <v>42.85</v>
      </c>
      <c r="Q3889" s="678">
        <v>1</v>
      </c>
      <c r="R3889" s="662">
        <v>1</v>
      </c>
      <c r="S3889" s="678">
        <v>1</v>
      </c>
      <c r="T3889" s="745">
        <v>0.5</v>
      </c>
      <c r="U3889" s="701">
        <v>1</v>
      </c>
    </row>
    <row r="3890" spans="1:21" ht="14.4" customHeight="1" x14ac:dyDescent="0.3">
      <c r="A3890" s="661">
        <v>32</v>
      </c>
      <c r="B3890" s="662" t="s">
        <v>592</v>
      </c>
      <c r="C3890" s="662" t="s">
        <v>5111</v>
      </c>
      <c r="D3890" s="743" t="s">
        <v>7938</v>
      </c>
      <c r="E3890" s="744" t="s">
        <v>5133</v>
      </c>
      <c r="F3890" s="662" t="s">
        <v>5106</v>
      </c>
      <c r="G3890" s="662" t="s">
        <v>5157</v>
      </c>
      <c r="H3890" s="662" t="s">
        <v>2438</v>
      </c>
      <c r="I3890" s="662" t="s">
        <v>3061</v>
      </c>
      <c r="J3890" s="662" t="s">
        <v>2796</v>
      </c>
      <c r="K3890" s="662" t="s">
        <v>4879</v>
      </c>
      <c r="L3890" s="663">
        <v>154.36000000000001</v>
      </c>
      <c r="M3890" s="663">
        <v>5248.24</v>
      </c>
      <c r="N3890" s="662">
        <v>34</v>
      </c>
      <c r="O3890" s="745">
        <v>12</v>
      </c>
      <c r="P3890" s="663">
        <v>3395.92</v>
      </c>
      <c r="Q3890" s="678">
        <v>0.6470588235294118</v>
      </c>
      <c r="R3890" s="662">
        <v>22</v>
      </c>
      <c r="S3890" s="678">
        <v>0.6470588235294118</v>
      </c>
      <c r="T3890" s="745">
        <v>7</v>
      </c>
      <c r="U3890" s="701">
        <v>0.58333333333333337</v>
      </c>
    </row>
    <row r="3891" spans="1:21" ht="14.4" customHeight="1" x14ac:dyDescent="0.3">
      <c r="A3891" s="661">
        <v>32</v>
      </c>
      <c r="B3891" s="662" t="s">
        <v>592</v>
      </c>
      <c r="C3891" s="662" t="s">
        <v>5111</v>
      </c>
      <c r="D3891" s="743" t="s">
        <v>7938</v>
      </c>
      <c r="E3891" s="744" t="s">
        <v>5133</v>
      </c>
      <c r="F3891" s="662" t="s">
        <v>5106</v>
      </c>
      <c r="G3891" s="662" t="s">
        <v>5782</v>
      </c>
      <c r="H3891" s="662" t="s">
        <v>2438</v>
      </c>
      <c r="I3891" s="662" t="s">
        <v>4225</v>
      </c>
      <c r="J3891" s="662" t="s">
        <v>4226</v>
      </c>
      <c r="K3891" s="662" t="s">
        <v>5016</v>
      </c>
      <c r="L3891" s="663">
        <v>0</v>
      </c>
      <c r="M3891" s="663">
        <v>0</v>
      </c>
      <c r="N3891" s="662">
        <v>2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32</v>
      </c>
      <c r="B3892" s="662" t="s">
        <v>592</v>
      </c>
      <c r="C3892" s="662" t="s">
        <v>5111</v>
      </c>
      <c r="D3892" s="743" t="s">
        <v>7938</v>
      </c>
      <c r="E3892" s="744" t="s">
        <v>5133</v>
      </c>
      <c r="F3892" s="662" t="s">
        <v>5106</v>
      </c>
      <c r="G3892" s="662" t="s">
        <v>5787</v>
      </c>
      <c r="H3892" s="662" t="s">
        <v>593</v>
      </c>
      <c r="I3892" s="662" t="s">
        <v>7343</v>
      </c>
      <c r="J3892" s="662" t="s">
        <v>7344</v>
      </c>
      <c r="K3892" s="662" t="s">
        <v>1128</v>
      </c>
      <c r="L3892" s="663">
        <v>117.73</v>
      </c>
      <c r="M3892" s="663">
        <v>117.73</v>
      </c>
      <c r="N3892" s="662">
        <v>1</v>
      </c>
      <c r="O3892" s="745">
        <v>0.5</v>
      </c>
      <c r="P3892" s="663">
        <v>117.73</v>
      </c>
      <c r="Q3892" s="678">
        <v>1</v>
      </c>
      <c r="R3892" s="662">
        <v>1</v>
      </c>
      <c r="S3892" s="678">
        <v>1</v>
      </c>
      <c r="T3892" s="745">
        <v>0.5</v>
      </c>
      <c r="U3892" s="701">
        <v>1</v>
      </c>
    </row>
    <row r="3893" spans="1:21" ht="14.4" customHeight="1" x14ac:dyDescent="0.3">
      <c r="A3893" s="661">
        <v>32</v>
      </c>
      <c r="B3893" s="662" t="s">
        <v>592</v>
      </c>
      <c r="C3893" s="662" t="s">
        <v>5111</v>
      </c>
      <c r="D3893" s="743" t="s">
        <v>7938</v>
      </c>
      <c r="E3893" s="744" t="s">
        <v>5133</v>
      </c>
      <c r="F3893" s="662" t="s">
        <v>5106</v>
      </c>
      <c r="G3893" s="662" t="s">
        <v>5787</v>
      </c>
      <c r="H3893" s="662" t="s">
        <v>2438</v>
      </c>
      <c r="I3893" s="662" t="s">
        <v>4154</v>
      </c>
      <c r="J3893" s="662" t="s">
        <v>4155</v>
      </c>
      <c r="K3893" s="662" t="s">
        <v>4554</v>
      </c>
      <c r="L3893" s="663">
        <v>392.42</v>
      </c>
      <c r="M3893" s="663">
        <v>784.84</v>
      </c>
      <c r="N3893" s="662">
        <v>2</v>
      </c>
      <c r="O3893" s="745">
        <v>1</v>
      </c>
      <c r="P3893" s="663">
        <v>392.42</v>
      </c>
      <c r="Q3893" s="678">
        <v>0.5</v>
      </c>
      <c r="R3893" s="662">
        <v>1</v>
      </c>
      <c r="S3893" s="678">
        <v>0.5</v>
      </c>
      <c r="T3893" s="745">
        <v>0.5</v>
      </c>
      <c r="U3893" s="701">
        <v>0.5</v>
      </c>
    </row>
    <row r="3894" spans="1:21" ht="14.4" customHeight="1" x14ac:dyDescent="0.3">
      <c r="A3894" s="661">
        <v>32</v>
      </c>
      <c r="B3894" s="662" t="s">
        <v>592</v>
      </c>
      <c r="C3894" s="662" t="s">
        <v>5111</v>
      </c>
      <c r="D3894" s="743" t="s">
        <v>7938</v>
      </c>
      <c r="E3894" s="744" t="s">
        <v>5133</v>
      </c>
      <c r="F3894" s="662" t="s">
        <v>5106</v>
      </c>
      <c r="G3894" s="662" t="s">
        <v>7345</v>
      </c>
      <c r="H3894" s="662" t="s">
        <v>593</v>
      </c>
      <c r="I3894" s="662" t="s">
        <v>7346</v>
      </c>
      <c r="J3894" s="662" t="s">
        <v>7347</v>
      </c>
      <c r="K3894" s="662" t="s">
        <v>3894</v>
      </c>
      <c r="L3894" s="663">
        <v>159.71</v>
      </c>
      <c r="M3894" s="663">
        <v>638.84</v>
      </c>
      <c r="N3894" s="662">
        <v>4</v>
      </c>
      <c r="O3894" s="745">
        <v>2</v>
      </c>
      <c r="P3894" s="663">
        <v>638.84</v>
      </c>
      <c r="Q3894" s="678">
        <v>1</v>
      </c>
      <c r="R3894" s="662">
        <v>4</v>
      </c>
      <c r="S3894" s="678">
        <v>1</v>
      </c>
      <c r="T3894" s="745">
        <v>2</v>
      </c>
      <c r="U3894" s="701">
        <v>1</v>
      </c>
    </row>
    <row r="3895" spans="1:21" ht="14.4" customHeight="1" x14ac:dyDescent="0.3">
      <c r="A3895" s="661">
        <v>32</v>
      </c>
      <c r="B3895" s="662" t="s">
        <v>592</v>
      </c>
      <c r="C3895" s="662" t="s">
        <v>5111</v>
      </c>
      <c r="D3895" s="743" t="s">
        <v>7938</v>
      </c>
      <c r="E3895" s="744" t="s">
        <v>5133</v>
      </c>
      <c r="F3895" s="662" t="s">
        <v>5106</v>
      </c>
      <c r="G3895" s="662" t="s">
        <v>6057</v>
      </c>
      <c r="H3895" s="662" t="s">
        <v>2438</v>
      </c>
      <c r="I3895" s="662" t="s">
        <v>3092</v>
      </c>
      <c r="J3895" s="662" t="s">
        <v>3093</v>
      </c>
      <c r="K3895" s="662" t="s">
        <v>3094</v>
      </c>
      <c r="L3895" s="663">
        <v>119.7</v>
      </c>
      <c r="M3895" s="663">
        <v>359.1</v>
      </c>
      <c r="N3895" s="662">
        <v>3</v>
      </c>
      <c r="O3895" s="745">
        <v>2.5</v>
      </c>
      <c r="P3895" s="663">
        <v>359.1</v>
      </c>
      <c r="Q3895" s="678">
        <v>1</v>
      </c>
      <c r="R3895" s="662">
        <v>3</v>
      </c>
      <c r="S3895" s="678">
        <v>1</v>
      </c>
      <c r="T3895" s="745">
        <v>2.5</v>
      </c>
      <c r="U3895" s="701">
        <v>1</v>
      </c>
    </row>
    <row r="3896" spans="1:21" ht="14.4" customHeight="1" x14ac:dyDescent="0.3">
      <c r="A3896" s="661">
        <v>32</v>
      </c>
      <c r="B3896" s="662" t="s">
        <v>592</v>
      </c>
      <c r="C3896" s="662" t="s">
        <v>5111</v>
      </c>
      <c r="D3896" s="743" t="s">
        <v>7938</v>
      </c>
      <c r="E3896" s="744" t="s">
        <v>5133</v>
      </c>
      <c r="F3896" s="662" t="s">
        <v>5106</v>
      </c>
      <c r="G3896" s="662" t="s">
        <v>6057</v>
      </c>
      <c r="H3896" s="662" t="s">
        <v>2438</v>
      </c>
      <c r="I3896" s="662" t="s">
        <v>3092</v>
      </c>
      <c r="J3896" s="662" t="s">
        <v>3093</v>
      </c>
      <c r="K3896" s="662" t="s">
        <v>3094</v>
      </c>
      <c r="L3896" s="663">
        <v>70.540000000000006</v>
      </c>
      <c r="M3896" s="663">
        <v>211.62</v>
      </c>
      <c r="N3896" s="662">
        <v>3</v>
      </c>
      <c r="O3896" s="745">
        <v>2</v>
      </c>
      <c r="P3896" s="663">
        <v>211.62</v>
      </c>
      <c r="Q3896" s="678">
        <v>1</v>
      </c>
      <c r="R3896" s="662">
        <v>3</v>
      </c>
      <c r="S3896" s="678">
        <v>1</v>
      </c>
      <c r="T3896" s="745">
        <v>2</v>
      </c>
      <c r="U3896" s="701">
        <v>1</v>
      </c>
    </row>
    <row r="3897" spans="1:21" ht="14.4" customHeight="1" x14ac:dyDescent="0.3">
      <c r="A3897" s="661">
        <v>32</v>
      </c>
      <c r="B3897" s="662" t="s">
        <v>592</v>
      </c>
      <c r="C3897" s="662" t="s">
        <v>5111</v>
      </c>
      <c r="D3897" s="743" t="s">
        <v>7938</v>
      </c>
      <c r="E3897" s="744" t="s">
        <v>5133</v>
      </c>
      <c r="F3897" s="662" t="s">
        <v>5106</v>
      </c>
      <c r="G3897" s="662" t="s">
        <v>6057</v>
      </c>
      <c r="H3897" s="662" t="s">
        <v>2438</v>
      </c>
      <c r="I3897" s="662" t="s">
        <v>6235</v>
      </c>
      <c r="J3897" s="662" t="s">
        <v>3093</v>
      </c>
      <c r="K3897" s="662" t="s">
        <v>6236</v>
      </c>
      <c r="L3897" s="663">
        <v>425.17</v>
      </c>
      <c r="M3897" s="663">
        <v>425.17</v>
      </c>
      <c r="N3897" s="662">
        <v>1</v>
      </c>
      <c r="O3897" s="745">
        <v>0.5</v>
      </c>
      <c r="P3897" s="663">
        <v>425.17</v>
      </c>
      <c r="Q3897" s="678">
        <v>1</v>
      </c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32</v>
      </c>
      <c r="B3898" s="662" t="s">
        <v>592</v>
      </c>
      <c r="C3898" s="662" t="s">
        <v>5111</v>
      </c>
      <c r="D3898" s="743" t="s">
        <v>7938</v>
      </c>
      <c r="E3898" s="744" t="s">
        <v>5133</v>
      </c>
      <c r="F3898" s="662" t="s">
        <v>5106</v>
      </c>
      <c r="G3898" s="662" t="s">
        <v>5523</v>
      </c>
      <c r="H3898" s="662" t="s">
        <v>2438</v>
      </c>
      <c r="I3898" s="662" t="s">
        <v>2518</v>
      </c>
      <c r="J3898" s="662" t="s">
        <v>2519</v>
      </c>
      <c r="K3898" s="662" t="s">
        <v>2520</v>
      </c>
      <c r="L3898" s="663">
        <v>65.540000000000006</v>
      </c>
      <c r="M3898" s="663">
        <v>65.540000000000006</v>
      </c>
      <c r="N3898" s="662">
        <v>1</v>
      </c>
      <c r="O3898" s="745">
        <v>1</v>
      </c>
      <c r="P3898" s="663">
        <v>65.540000000000006</v>
      </c>
      <c r="Q3898" s="678">
        <v>1</v>
      </c>
      <c r="R3898" s="662">
        <v>1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32</v>
      </c>
      <c r="B3899" s="662" t="s">
        <v>592</v>
      </c>
      <c r="C3899" s="662" t="s">
        <v>5111</v>
      </c>
      <c r="D3899" s="743" t="s">
        <v>7938</v>
      </c>
      <c r="E3899" s="744" t="s">
        <v>5133</v>
      </c>
      <c r="F3899" s="662" t="s">
        <v>5106</v>
      </c>
      <c r="G3899" s="662" t="s">
        <v>5523</v>
      </c>
      <c r="H3899" s="662" t="s">
        <v>2438</v>
      </c>
      <c r="I3899" s="662" t="s">
        <v>2522</v>
      </c>
      <c r="J3899" s="662" t="s">
        <v>2519</v>
      </c>
      <c r="K3899" s="662" t="s">
        <v>2523</v>
      </c>
      <c r="L3899" s="663">
        <v>229.38</v>
      </c>
      <c r="M3899" s="663">
        <v>688.14</v>
      </c>
      <c r="N3899" s="662">
        <v>3</v>
      </c>
      <c r="O3899" s="745">
        <v>2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32</v>
      </c>
      <c r="B3900" s="662" t="s">
        <v>592</v>
      </c>
      <c r="C3900" s="662" t="s">
        <v>5111</v>
      </c>
      <c r="D3900" s="743" t="s">
        <v>7938</v>
      </c>
      <c r="E3900" s="744" t="s">
        <v>5133</v>
      </c>
      <c r="F3900" s="662" t="s">
        <v>5106</v>
      </c>
      <c r="G3900" s="662" t="s">
        <v>5630</v>
      </c>
      <c r="H3900" s="662" t="s">
        <v>2438</v>
      </c>
      <c r="I3900" s="662" t="s">
        <v>2511</v>
      </c>
      <c r="J3900" s="662" t="s">
        <v>2512</v>
      </c>
      <c r="K3900" s="662" t="s">
        <v>1270</v>
      </c>
      <c r="L3900" s="663">
        <v>35.11</v>
      </c>
      <c r="M3900" s="663">
        <v>70.22</v>
      </c>
      <c r="N3900" s="662">
        <v>2</v>
      </c>
      <c r="O3900" s="745">
        <v>1</v>
      </c>
      <c r="P3900" s="663">
        <v>70.22</v>
      </c>
      <c r="Q3900" s="678">
        <v>1</v>
      </c>
      <c r="R3900" s="662">
        <v>2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32</v>
      </c>
      <c r="B3901" s="662" t="s">
        <v>592</v>
      </c>
      <c r="C3901" s="662" t="s">
        <v>5111</v>
      </c>
      <c r="D3901" s="743" t="s">
        <v>7938</v>
      </c>
      <c r="E3901" s="744" t="s">
        <v>5133</v>
      </c>
      <c r="F3901" s="662" t="s">
        <v>5106</v>
      </c>
      <c r="G3901" s="662" t="s">
        <v>5204</v>
      </c>
      <c r="H3901" s="662" t="s">
        <v>593</v>
      </c>
      <c r="I3901" s="662" t="s">
        <v>1009</v>
      </c>
      <c r="J3901" s="662" t="s">
        <v>5205</v>
      </c>
      <c r="K3901" s="662" t="s">
        <v>5206</v>
      </c>
      <c r="L3901" s="663">
        <v>0</v>
      </c>
      <c r="M3901" s="663">
        <v>0</v>
      </c>
      <c r="N3901" s="662">
        <v>2</v>
      </c>
      <c r="O3901" s="745">
        <v>0.5</v>
      </c>
      <c r="P3901" s="663"/>
      <c r="Q3901" s="678"/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32</v>
      </c>
      <c r="B3902" s="662" t="s">
        <v>592</v>
      </c>
      <c r="C3902" s="662" t="s">
        <v>5111</v>
      </c>
      <c r="D3902" s="743" t="s">
        <v>7938</v>
      </c>
      <c r="E3902" s="744" t="s">
        <v>5133</v>
      </c>
      <c r="F3902" s="662" t="s">
        <v>5106</v>
      </c>
      <c r="G3902" s="662" t="s">
        <v>5204</v>
      </c>
      <c r="H3902" s="662" t="s">
        <v>593</v>
      </c>
      <c r="I3902" s="662" t="s">
        <v>1013</v>
      </c>
      <c r="J3902" s="662" t="s">
        <v>5796</v>
      </c>
      <c r="K3902" s="662" t="s">
        <v>4168</v>
      </c>
      <c r="L3902" s="663">
        <v>0</v>
      </c>
      <c r="M3902" s="663">
        <v>0</v>
      </c>
      <c r="N3902" s="662">
        <v>1</v>
      </c>
      <c r="O3902" s="745">
        <v>1</v>
      </c>
      <c r="P3902" s="663">
        <v>0</v>
      </c>
      <c r="Q3902" s="678"/>
      <c r="R3902" s="662">
        <v>1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32</v>
      </c>
      <c r="B3903" s="662" t="s">
        <v>592</v>
      </c>
      <c r="C3903" s="662" t="s">
        <v>5111</v>
      </c>
      <c r="D3903" s="743" t="s">
        <v>7938</v>
      </c>
      <c r="E3903" s="744" t="s">
        <v>5133</v>
      </c>
      <c r="F3903" s="662" t="s">
        <v>5106</v>
      </c>
      <c r="G3903" s="662" t="s">
        <v>5207</v>
      </c>
      <c r="H3903" s="662" t="s">
        <v>593</v>
      </c>
      <c r="I3903" s="662" t="s">
        <v>5525</v>
      </c>
      <c r="J3903" s="662" t="s">
        <v>2935</v>
      </c>
      <c r="K3903" s="662" t="s">
        <v>2788</v>
      </c>
      <c r="L3903" s="663">
        <v>170.52</v>
      </c>
      <c r="M3903" s="663">
        <v>170.52</v>
      </c>
      <c r="N3903" s="662">
        <v>1</v>
      </c>
      <c r="O3903" s="745">
        <v>0.5</v>
      </c>
      <c r="P3903" s="663">
        <v>170.52</v>
      </c>
      <c r="Q3903" s="678">
        <v>1</v>
      </c>
      <c r="R3903" s="662">
        <v>1</v>
      </c>
      <c r="S3903" s="678">
        <v>1</v>
      </c>
      <c r="T3903" s="745">
        <v>0.5</v>
      </c>
      <c r="U3903" s="701">
        <v>1</v>
      </c>
    </row>
    <row r="3904" spans="1:21" ht="14.4" customHeight="1" x14ac:dyDescent="0.3">
      <c r="A3904" s="661">
        <v>32</v>
      </c>
      <c r="B3904" s="662" t="s">
        <v>592</v>
      </c>
      <c r="C3904" s="662" t="s">
        <v>5111</v>
      </c>
      <c r="D3904" s="743" t="s">
        <v>7938</v>
      </c>
      <c r="E3904" s="744" t="s">
        <v>5133</v>
      </c>
      <c r="F3904" s="662" t="s">
        <v>5106</v>
      </c>
      <c r="G3904" s="662" t="s">
        <v>5207</v>
      </c>
      <c r="H3904" s="662" t="s">
        <v>593</v>
      </c>
      <c r="I3904" s="662" t="s">
        <v>2934</v>
      </c>
      <c r="J3904" s="662" t="s">
        <v>2935</v>
      </c>
      <c r="K3904" s="662" t="s">
        <v>2788</v>
      </c>
      <c r="L3904" s="663">
        <v>170.52</v>
      </c>
      <c r="M3904" s="663">
        <v>511.56000000000006</v>
      </c>
      <c r="N3904" s="662">
        <v>3</v>
      </c>
      <c r="O3904" s="745">
        <v>1.5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32</v>
      </c>
      <c r="B3905" s="662" t="s">
        <v>592</v>
      </c>
      <c r="C3905" s="662" t="s">
        <v>5111</v>
      </c>
      <c r="D3905" s="743" t="s">
        <v>7938</v>
      </c>
      <c r="E3905" s="744" t="s">
        <v>5133</v>
      </c>
      <c r="F3905" s="662" t="s">
        <v>5106</v>
      </c>
      <c r="G3905" s="662" t="s">
        <v>5207</v>
      </c>
      <c r="H3905" s="662" t="s">
        <v>593</v>
      </c>
      <c r="I3905" s="662" t="s">
        <v>5526</v>
      </c>
      <c r="J3905" s="662" t="s">
        <v>2935</v>
      </c>
      <c r="K3905" s="662" t="s">
        <v>2911</v>
      </c>
      <c r="L3905" s="663">
        <v>0</v>
      </c>
      <c r="M3905" s="663">
        <v>0</v>
      </c>
      <c r="N3905" s="662">
        <v>6</v>
      </c>
      <c r="O3905" s="745">
        <v>4</v>
      </c>
      <c r="P3905" s="663">
        <v>0</v>
      </c>
      <c r="Q3905" s="678"/>
      <c r="R3905" s="662">
        <v>4</v>
      </c>
      <c r="S3905" s="678">
        <v>0.66666666666666663</v>
      </c>
      <c r="T3905" s="745">
        <v>2.5</v>
      </c>
      <c r="U3905" s="701">
        <v>0.625</v>
      </c>
    </row>
    <row r="3906" spans="1:21" ht="14.4" customHeight="1" x14ac:dyDescent="0.3">
      <c r="A3906" s="661">
        <v>32</v>
      </c>
      <c r="B3906" s="662" t="s">
        <v>592</v>
      </c>
      <c r="C3906" s="662" t="s">
        <v>5111</v>
      </c>
      <c r="D3906" s="743" t="s">
        <v>7938</v>
      </c>
      <c r="E3906" s="744" t="s">
        <v>5133</v>
      </c>
      <c r="F3906" s="662" t="s">
        <v>5106</v>
      </c>
      <c r="G3906" s="662" t="s">
        <v>5208</v>
      </c>
      <c r="H3906" s="662" t="s">
        <v>2438</v>
      </c>
      <c r="I3906" s="662" t="s">
        <v>7068</v>
      </c>
      <c r="J3906" s="662" t="s">
        <v>2444</v>
      </c>
      <c r="K3906" s="662" t="s">
        <v>7069</v>
      </c>
      <c r="L3906" s="663">
        <v>0</v>
      </c>
      <c r="M3906" s="663">
        <v>0</v>
      </c>
      <c r="N3906" s="662">
        <v>1</v>
      </c>
      <c r="O3906" s="745">
        <v>1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32</v>
      </c>
      <c r="B3907" s="662" t="s">
        <v>592</v>
      </c>
      <c r="C3907" s="662" t="s">
        <v>5111</v>
      </c>
      <c r="D3907" s="743" t="s">
        <v>7938</v>
      </c>
      <c r="E3907" s="744" t="s">
        <v>5133</v>
      </c>
      <c r="F3907" s="662" t="s">
        <v>5106</v>
      </c>
      <c r="G3907" s="662" t="s">
        <v>5208</v>
      </c>
      <c r="H3907" s="662" t="s">
        <v>2438</v>
      </c>
      <c r="I3907" s="662" t="s">
        <v>2443</v>
      </c>
      <c r="J3907" s="662" t="s">
        <v>2444</v>
      </c>
      <c r="K3907" s="662" t="s">
        <v>4992</v>
      </c>
      <c r="L3907" s="663">
        <v>227.32</v>
      </c>
      <c r="M3907" s="663">
        <v>454.64</v>
      </c>
      <c r="N3907" s="662">
        <v>2</v>
      </c>
      <c r="O3907" s="745">
        <v>2</v>
      </c>
      <c r="P3907" s="663">
        <v>227.32</v>
      </c>
      <c r="Q3907" s="678">
        <v>0.5</v>
      </c>
      <c r="R3907" s="662">
        <v>1</v>
      </c>
      <c r="S3907" s="678">
        <v>0.5</v>
      </c>
      <c r="T3907" s="745">
        <v>1</v>
      </c>
      <c r="U3907" s="701">
        <v>0.5</v>
      </c>
    </row>
    <row r="3908" spans="1:21" ht="14.4" customHeight="1" x14ac:dyDescent="0.3">
      <c r="A3908" s="661">
        <v>32</v>
      </c>
      <c r="B3908" s="662" t="s">
        <v>592</v>
      </c>
      <c r="C3908" s="662" t="s">
        <v>5111</v>
      </c>
      <c r="D3908" s="743" t="s">
        <v>7938</v>
      </c>
      <c r="E3908" s="744" t="s">
        <v>5133</v>
      </c>
      <c r="F3908" s="662" t="s">
        <v>5106</v>
      </c>
      <c r="G3908" s="662" t="s">
        <v>5208</v>
      </c>
      <c r="H3908" s="662" t="s">
        <v>2438</v>
      </c>
      <c r="I3908" s="662" t="s">
        <v>2443</v>
      </c>
      <c r="J3908" s="662" t="s">
        <v>2444</v>
      </c>
      <c r="K3908" s="662" t="s">
        <v>4992</v>
      </c>
      <c r="L3908" s="663">
        <v>138.31</v>
      </c>
      <c r="M3908" s="663">
        <v>691.55</v>
      </c>
      <c r="N3908" s="662">
        <v>5</v>
      </c>
      <c r="O3908" s="745">
        <v>2.5</v>
      </c>
      <c r="P3908" s="663">
        <v>414.93</v>
      </c>
      <c r="Q3908" s="678">
        <v>0.60000000000000009</v>
      </c>
      <c r="R3908" s="662">
        <v>3</v>
      </c>
      <c r="S3908" s="678">
        <v>0.6</v>
      </c>
      <c r="T3908" s="745">
        <v>1.5</v>
      </c>
      <c r="U3908" s="701">
        <v>0.6</v>
      </c>
    </row>
    <row r="3909" spans="1:21" ht="14.4" customHeight="1" x14ac:dyDescent="0.3">
      <c r="A3909" s="661">
        <v>32</v>
      </c>
      <c r="B3909" s="662" t="s">
        <v>592</v>
      </c>
      <c r="C3909" s="662" t="s">
        <v>5111</v>
      </c>
      <c r="D3909" s="743" t="s">
        <v>7938</v>
      </c>
      <c r="E3909" s="744" t="s">
        <v>5133</v>
      </c>
      <c r="F3909" s="662" t="s">
        <v>5106</v>
      </c>
      <c r="G3909" s="662" t="s">
        <v>5208</v>
      </c>
      <c r="H3909" s="662" t="s">
        <v>2438</v>
      </c>
      <c r="I3909" s="662" t="s">
        <v>2560</v>
      </c>
      <c r="J3909" s="662" t="s">
        <v>2444</v>
      </c>
      <c r="K3909" s="662" t="s">
        <v>968</v>
      </c>
      <c r="L3909" s="663">
        <v>69.16</v>
      </c>
      <c r="M3909" s="663">
        <v>69.16</v>
      </c>
      <c r="N3909" s="662">
        <v>1</v>
      </c>
      <c r="O3909" s="745">
        <v>0.5</v>
      </c>
      <c r="P3909" s="663">
        <v>69.16</v>
      </c>
      <c r="Q3909" s="678">
        <v>1</v>
      </c>
      <c r="R3909" s="662">
        <v>1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32</v>
      </c>
      <c r="B3910" s="662" t="s">
        <v>592</v>
      </c>
      <c r="C3910" s="662" t="s">
        <v>5111</v>
      </c>
      <c r="D3910" s="743" t="s">
        <v>7938</v>
      </c>
      <c r="E3910" s="744" t="s">
        <v>5133</v>
      </c>
      <c r="F3910" s="662" t="s">
        <v>5106</v>
      </c>
      <c r="G3910" s="662" t="s">
        <v>5208</v>
      </c>
      <c r="H3910" s="662" t="s">
        <v>2438</v>
      </c>
      <c r="I3910" s="662" t="s">
        <v>2673</v>
      </c>
      <c r="J3910" s="662" t="s">
        <v>2444</v>
      </c>
      <c r="K3910" s="662" t="s">
        <v>2674</v>
      </c>
      <c r="L3910" s="663">
        <v>340.97</v>
      </c>
      <c r="M3910" s="663">
        <v>340.97</v>
      </c>
      <c r="N3910" s="662">
        <v>1</v>
      </c>
      <c r="O3910" s="745">
        <v>0.5</v>
      </c>
      <c r="P3910" s="663">
        <v>340.97</v>
      </c>
      <c r="Q3910" s="678">
        <v>1</v>
      </c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32</v>
      </c>
      <c r="B3911" s="662" t="s">
        <v>592</v>
      </c>
      <c r="C3911" s="662" t="s">
        <v>5111</v>
      </c>
      <c r="D3911" s="743" t="s">
        <v>7938</v>
      </c>
      <c r="E3911" s="744" t="s">
        <v>5133</v>
      </c>
      <c r="F3911" s="662" t="s">
        <v>5106</v>
      </c>
      <c r="G3911" s="662" t="s">
        <v>5212</v>
      </c>
      <c r="H3911" s="662" t="s">
        <v>593</v>
      </c>
      <c r="I3911" s="662" t="s">
        <v>2938</v>
      </c>
      <c r="J3911" s="662" t="s">
        <v>2939</v>
      </c>
      <c r="K3911" s="662" t="s">
        <v>2788</v>
      </c>
      <c r="L3911" s="663">
        <v>66.819999999999993</v>
      </c>
      <c r="M3911" s="663">
        <v>334.09999999999997</v>
      </c>
      <c r="N3911" s="662">
        <v>5</v>
      </c>
      <c r="O3911" s="745">
        <v>2.5</v>
      </c>
      <c r="P3911" s="663">
        <v>267.27999999999997</v>
      </c>
      <c r="Q3911" s="678">
        <v>0.8</v>
      </c>
      <c r="R3911" s="662">
        <v>4</v>
      </c>
      <c r="S3911" s="678">
        <v>0.8</v>
      </c>
      <c r="T3911" s="745">
        <v>2</v>
      </c>
      <c r="U3911" s="701">
        <v>0.8</v>
      </c>
    </row>
    <row r="3912" spans="1:21" ht="14.4" customHeight="1" x14ac:dyDescent="0.3">
      <c r="A3912" s="661">
        <v>32</v>
      </c>
      <c r="B3912" s="662" t="s">
        <v>592</v>
      </c>
      <c r="C3912" s="662" t="s">
        <v>5111</v>
      </c>
      <c r="D3912" s="743" t="s">
        <v>7938</v>
      </c>
      <c r="E3912" s="744" t="s">
        <v>5133</v>
      </c>
      <c r="F3912" s="662" t="s">
        <v>5106</v>
      </c>
      <c r="G3912" s="662" t="s">
        <v>5212</v>
      </c>
      <c r="H3912" s="662" t="s">
        <v>593</v>
      </c>
      <c r="I3912" s="662" t="s">
        <v>2938</v>
      </c>
      <c r="J3912" s="662" t="s">
        <v>2939</v>
      </c>
      <c r="K3912" s="662" t="s">
        <v>2788</v>
      </c>
      <c r="L3912" s="663">
        <v>78.33</v>
      </c>
      <c r="M3912" s="663">
        <v>548.31000000000006</v>
      </c>
      <c r="N3912" s="662">
        <v>7</v>
      </c>
      <c r="O3912" s="745">
        <v>3.5</v>
      </c>
      <c r="P3912" s="663">
        <v>548.31000000000006</v>
      </c>
      <c r="Q3912" s="678">
        <v>1</v>
      </c>
      <c r="R3912" s="662">
        <v>7</v>
      </c>
      <c r="S3912" s="678">
        <v>1</v>
      </c>
      <c r="T3912" s="745">
        <v>3.5</v>
      </c>
      <c r="U3912" s="701">
        <v>1</v>
      </c>
    </row>
    <row r="3913" spans="1:21" ht="14.4" customHeight="1" x14ac:dyDescent="0.3">
      <c r="A3913" s="661">
        <v>32</v>
      </c>
      <c r="B3913" s="662" t="s">
        <v>592</v>
      </c>
      <c r="C3913" s="662" t="s">
        <v>5111</v>
      </c>
      <c r="D3913" s="743" t="s">
        <v>7938</v>
      </c>
      <c r="E3913" s="744" t="s">
        <v>5133</v>
      </c>
      <c r="F3913" s="662" t="s">
        <v>5106</v>
      </c>
      <c r="G3913" s="662" t="s">
        <v>5158</v>
      </c>
      <c r="H3913" s="662" t="s">
        <v>593</v>
      </c>
      <c r="I3913" s="662" t="s">
        <v>7348</v>
      </c>
      <c r="J3913" s="662" t="s">
        <v>7271</v>
      </c>
      <c r="K3913" s="662" t="s">
        <v>2794</v>
      </c>
      <c r="L3913" s="663">
        <v>0</v>
      </c>
      <c r="M3913" s="663">
        <v>0</v>
      </c>
      <c r="N3913" s="662">
        <v>1</v>
      </c>
      <c r="O3913" s="745">
        <v>1</v>
      </c>
      <c r="P3913" s="663"/>
      <c r="Q3913" s="678"/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32</v>
      </c>
      <c r="B3914" s="662" t="s">
        <v>592</v>
      </c>
      <c r="C3914" s="662" t="s">
        <v>5111</v>
      </c>
      <c r="D3914" s="743" t="s">
        <v>7938</v>
      </c>
      <c r="E3914" s="744" t="s">
        <v>5133</v>
      </c>
      <c r="F3914" s="662" t="s">
        <v>5106</v>
      </c>
      <c r="G3914" s="662" t="s">
        <v>5158</v>
      </c>
      <c r="H3914" s="662" t="s">
        <v>2438</v>
      </c>
      <c r="I3914" s="662" t="s">
        <v>6061</v>
      </c>
      <c r="J3914" s="662" t="s">
        <v>2466</v>
      </c>
      <c r="K3914" s="662" t="s">
        <v>2467</v>
      </c>
      <c r="L3914" s="663">
        <v>264</v>
      </c>
      <c r="M3914" s="663">
        <v>528</v>
      </c>
      <c r="N3914" s="662">
        <v>2</v>
      </c>
      <c r="O3914" s="745">
        <v>1</v>
      </c>
      <c r="P3914" s="663">
        <v>528</v>
      </c>
      <c r="Q3914" s="678">
        <v>1</v>
      </c>
      <c r="R3914" s="662">
        <v>2</v>
      </c>
      <c r="S3914" s="678">
        <v>1</v>
      </c>
      <c r="T3914" s="745">
        <v>1</v>
      </c>
      <c r="U3914" s="701">
        <v>1</v>
      </c>
    </row>
    <row r="3915" spans="1:21" ht="14.4" customHeight="1" x14ac:dyDescent="0.3">
      <c r="A3915" s="661">
        <v>32</v>
      </c>
      <c r="B3915" s="662" t="s">
        <v>592</v>
      </c>
      <c r="C3915" s="662" t="s">
        <v>5111</v>
      </c>
      <c r="D3915" s="743" t="s">
        <v>7938</v>
      </c>
      <c r="E3915" s="744" t="s">
        <v>5133</v>
      </c>
      <c r="F3915" s="662" t="s">
        <v>5106</v>
      </c>
      <c r="G3915" s="662" t="s">
        <v>5158</v>
      </c>
      <c r="H3915" s="662" t="s">
        <v>2438</v>
      </c>
      <c r="I3915" s="662" t="s">
        <v>2715</v>
      </c>
      <c r="J3915" s="662" t="s">
        <v>2466</v>
      </c>
      <c r="K3915" s="662" t="s">
        <v>1128</v>
      </c>
      <c r="L3915" s="663">
        <v>132</v>
      </c>
      <c r="M3915" s="663">
        <v>528</v>
      </c>
      <c r="N3915" s="662">
        <v>4</v>
      </c>
      <c r="O3915" s="745">
        <v>1</v>
      </c>
      <c r="P3915" s="663">
        <v>132</v>
      </c>
      <c r="Q3915" s="678">
        <v>0.25</v>
      </c>
      <c r="R3915" s="662">
        <v>1</v>
      </c>
      <c r="S3915" s="678">
        <v>0.25</v>
      </c>
      <c r="T3915" s="745">
        <v>0.5</v>
      </c>
      <c r="U3915" s="701">
        <v>0.5</v>
      </c>
    </row>
    <row r="3916" spans="1:21" ht="14.4" customHeight="1" x14ac:dyDescent="0.3">
      <c r="A3916" s="661">
        <v>32</v>
      </c>
      <c r="B3916" s="662" t="s">
        <v>592</v>
      </c>
      <c r="C3916" s="662" t="s">
        <v>5111</v>
      </c>
      <c r="D3916" s="743" t="s">
        <v>7938</v>
      </c>
      <c r="E3916" s="744" t="s">
        <v>5133</v>
      </c>
      <c r="F3916" s="662" t="s">
        <v>5106</v>
      </c>
      <c r="G3916" s="662" t="s">
        <v>5158</v>
      </c>
      <c r="H3916" s="662" t="s">
        <v>2438</v>
      </c>
      <c r="I3916" s="662" t="s">
        <v>2465</v>
      </c>
      <c r="J3916" s="662" t="s">
        <v>2466</v>
      </c>
      <c r="K3916" s="662" t="s">
        <v>2467</v>
      </c>
      <c r="L3916" s="663">
        <v>264</v>
      </c>
      <c r="M3916" s="663">
        <v>528</v>
      </c>
      <c r="N3916" s="662">
        <v>2</v>
      </c>
      <c r="O3916" s="745">
        <v>1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32</v>
      </c>
      <c r="B3917" s="662" t="s">
        <v>592</v>
      </c>
      <c r="C3917" s="662" t="s">
        <v>5111</v>
      </c>
      <c r="D3917" s="743" t="s">
        <v>7938</v>
      </c>
      <c r="E3917" s="744" t="s">
        <v>5133</v>
      </c>
      <c r="F3917" s="662" t="s">
        <v>5106</v>
      </c>
      <c r="G3917" s="662" t="s">
        <v>5158</v>
      </c>
      <c r="H3917" s="662" t="s">
        <v>2438</v>
      </c>
      <c r="I3917" s="662" t="s">
        <v>7349</v>
      </c>
      <c r="J3917" s="662" t="s">
        <v>2466</v>
      </c>
      <c r="K3917" s="662" t="s">
        <v>2467</v>
      </c>
      <c r="L3917" s="663">
        <v>264</v>
      </c>
      <c r="M3917" s="663">
        <v>264</v>
      </c>
      <c r="N3917" s="662">
        <v>1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32</v>
      </c>
      <c r="B3918" s="662" t="s">
        <v>592</v>
      </c>
      <c r="C3918" s="662" t="s">
        <v>5111</v>
      </c>
      <c r="D3918" s="743" t="s">
        <v>7938</v>
      </c>
      <c r="E3918" s="744" t="s">
        <v>5133</v>
      </c>
      <c r="F3918" s="662" t="s">
        <v>5106</v>
      </c>
      <c r="G3918" s="662" t="s">
        <v>5158</v>
      </c>
      <c r="H3918" s="662" t="s">
        <v>2438</v>
      </c>
      <c r="I3918" s="662" t="s">
        <v>7269</v>
      </c>
      <c r="J3918" s="662" t="s">
        <v>2466</v>
      </c>
      <c r="K3918" s="662" t="s">
        <v>2467</v>
      </c>
      <c r="L3918" s="663">
        <v>264</v>
      </c>
      <c r="M3918" s="663">
        <v>264</v>
      </c>
      <c r="N3918" s="662">
        <v>1</v>
      </c>
      <c r="O3918" s="745">
        <v>0.5</v>
      </c>
      <c r="P3918" s="663">
        <v>264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32</v>
      </c>
      <c r="B3919" s="662" t="s">
        <v>592</v>
      </c>
      <c r="C3919" s="662" t="s">
        <v>5111</v>
      </c>
      <c r="D3919" s="743" t="s">
        <v>7938</v>
      </c>
      <c r="E3919" s="744" t="s">
        <v>5133</v>
      </c>
      <c r="F3919" s="662" t="s">
        <v>5106</v>
      </c>
      <c r="G3919" s="662" t="s">
        <v>5591</v>
      </c>
      <c r="H3919" s="662" t="s">
        <v>593</v>
      </c>
      <c r="I3919" s="662" t="s">
        <v>3400</v>
      </c>
      <c r="J3919" s="662" t="s">
        <v>3401</v>
      </c>
      <c r="K3919" s="662" t="s">
        <v>3402</v>
      </c>
      <c r="L3919" s="663">
        <v>0</v>
      </c>
      <c r="M3919" s="663">
        <v>0</v>
      </c>
      <c r="N3919" s="662">
        <v>9</v>
      </c>
      <c r="O3919" s="745">
        <v>4</v>
      </c>
      <c r="P3919" s="663">
        <v>0</v>
      </c>
      <c r="Q3919" s="678"/>
      <c r="R3919" s="662">
        <v>9</v>
      </c>
      <c r="S3919" s="678">
        <v>1</v>
      </c>
      <c r="T3919" s="745">
        <v>4</v>
      </c>
      <c r="U3919" s="701">
        <v>1</v>
      </c>
    </row>
    <row r="3920" spans="1:21" ht="14.4" customHeight="1" x14ac:dyDescent="0.3">
      <c r="A3920" s="661">
        <v>32</v>
      </c>
      <c r="B3920" s="662" t="s">
        <v>592</v>
      </c>
      <c r="C3920" s="662" t="s">
        <v>5111</v>
      </c>
      <c r="D3920" s="743" t="s">
        <v>7938</v>
      </c>
      <c r="E3920" s="744" t="s">
        <v>5133</v>
      </c>
      <c r="F3920" s="662" t="s">
        <v>5106</v>
      </c>
      <c r="G3920" s="662" t="s">
        <v>5384</v>
      </c>
      <c r="H3920" s="662" t="s">
        <v>593</v>
      </c>
      <c r="I3920" s="662" t="s">
        <v>6064</v>
      </c>
      <c r="J3920" s="662" t="s">
        <v>6065</v>
      </c>
      <c r="K3920" s="662" t="s">
        <v>5386</v>
      </c>
      <c r="L3920" s="663">
        <v>968.92</v>
      </c>
      <c r="M3920" s="663">
        <v>968.92</v>
      </c>
      <c r="N3920" s="662">
        <v>1</v>
      </c>
      <c r="O3920" s="745">
        <v>1</v>
      </c>
      <c r="P3920" s="663">
        <v>968.92</v>
      </c>
      <c r="Q3920" s="678">
        <v>1</v>
      </c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32</v>
      </c>
      <c r="B3921" s="662" t="s">
        <v>592</v>
      </c>
      <c r="C3921" s="662" t="s">
        <v>5111</v>
      </c>
      <c r="D3921" s="743" t="s">
        <v>7938</v>
      </c>
      <c r="E3921" s="744" t="s">
        <v>5133</v>
      </c>
      <c r="F3921" s="662" t="s">
        <v>5106</v>
      </c>
      <c r="G3921" s="662" t="s">
        <v>5384</v>
      </c>
      <c r="H3921" s="662" t="s">
        <v>593</v>
      </c>
      <c r="I3921" s="662" t="s">
        <v>2019</v>
      </c>
      <c r="J3921" s="662" t="s">
        <v>5385</v>
      </c>
      <c r="K3921" s="662" t="s">
        <v>5386</v>
      </c>
      <c r="L3921" s="663">
        <v>968.92</v>
      </c>
      <c r="M3921" s="663">
        <v>3875.68</v>
      </c>
      <c r="N3921" s="662">
        <v>4</v>
      </c>
      <c r="O3921" s="745">
        <v>1</v>
      </c>
      <c r="P3921" s="663">
        <v>3875.68</v>
      </c>
      <c r="Q3921" s="678">
        <v>1</v>
      </c>
      <c r="R3921" s="662">
        <v>4</v>
      </c>
      <c r="S3921" s="678">
        <v>1</v>
      </c>
      <c r="T3921" s="745">
        <v>1</v>
      </c>
      <c r="U3921" s="701">
        <v>1</v>
      </c>
    </row>
    <row r="3922" spans="1:21" ht="14.4" customHeight="1" x14ac:dyDescent="0.3">
      <c r="A3922" s="661">
        <v>32</v>
      </c>
      <c r="B3922" s="662" t="s">
        <v>592</v>
      </c>
      <c r="C3922" s="662" t="s">
        <v>5111</v>
      </c>
      <c r="D3922" s="743" t="s">
        <v>7938</v>
      </c>
      <c r="E3922" s="744" t="s">
        <v>5133</v>
      </c>
      <c r="F3922" s="662" t="s">
        <v>5106</v>
      </c>
      <c r="G3922" s="662" t="s">
        <v>5384</v>
      </c>
      <c r="H3922" s="662" t="s">
        <v>593</v>
      </c>
      <c r="I3922" s="662" t="s">
        <v>5527</v>
      </c>
      <c r="J3922" s="662" t="s">
        <v>5528</v>
      </c>
      <c r="K3922" s="662" t="s">
        <v>5529</v>
      </c>
      <c r="L3922" s="663">
        <v>1937.84</v>
      </c>
      <c r="M3922" s="663">
        <v>27129.759999999998</v>
      </c>
      <c r="N3922" s="662">
        <v>14</v>
      </c>
      <c r="O3922" s="745">
        <v>4</v>
      </c>
      <c r="P3922" s="663">
        <v>27129.759999999998</v>
      </c>
      <c r="Q3922" s="678">
        <v>1</v>
      </c>
      <c r="R3922" s="662">
        <v>14</v>
      </c>
      <c r="S3922" s="678">
        <v>1</v>
      </c>
      <c r="T3922" s="745">
        <v>4</v>
      </c>
      <c r="U3922" s="701">
        <v>1</v>
      </c>
    </row>
    <row r="3923" spans="1:21" ht="14.4" customHeight="1" x14ac:dyDescent="0.3">
      <c r="A3923" s="661">
        <v>32</v>
      </c>
      <c r="B3923" s="662" t="s">
        <v>592</v>
      </c>
      <c r="C3923" s="662" t="s">
        <v>5111</v>
      </c>
      <c r="D3923" s="743" t="s">
        <v>7938</v>
      </c>
      <c r="E3923" s="744" t="s">
        <v>5133</v>
      </c>
      <c r="F3923" s="662" t="s">
        <v>5106</v>
      </c>
      <c r="G3923" s="662" t="s">
        <v>5384</v>
      </c>
      <c r="H3923" s="662" t="s">
        <v>593</v>
      </c>
      <c r="I3923" s="662" t="s">
        <v>1793</v>
      </c>
      <c r="J3923" s="662" t="s">
        <v>1794</v>
      </c>
      <c r="K3923" s="662" t="s">
        <v>5498</v>
      </c>
      <c r="L3923" s="663">
        <v>1937.84</v>
      </c>
      <c r="M3923" s="663">
        <v>36818.959999999999</v>
      </c>
      <c r="N3923" s="662">
        <v>19</v>
      </c>
      <c r="O3923" s="745">
        <v>6</v>
      </c>
      <c r="P3923" s="663">
        <v>32943.279999999999</v>
      </c>
      <c r="Q3923" s="678">
        <v>0.89473684210526316</v>
      </c>
      <c r="R3923" s="662">
        <v>17</v>
      </c>
      <c r="S3923" s="678">
        <v>0.89473684210526316</v>
      </c>
      <c r="T3923" s="745">
        <v>5.5</v>
      </c>
      <c r="U3923" s="701">
        <v>0.91666666666666663</v>
      </c>
    </row>
    <row r="3924" spans="1:21" ht="14.4" customHeight="1" x14ac:dyDescent="0.3">
      <c r="A3924" s="661">
        <v>32</v>
      </c>
      <c r="B3924" s="662" t="s">
        <v>592</v>
      </c>
      <c r="C3924" s="662" t="s">
        <v>5111</v>
      </c>
      <c r="D3924" s="743" t="s">
        <v>7938</v>
      </c>
      <c r="E3924" s="744" t="s">
        <v>5133</v>
      </c>
      <c r="F3924" s="662" t="s">
        <v>5106</v>
      </c>
      <c r="G3924" s="662" t="s">
        <v>5610</v>
      </c>
      <c r="H3924" s="662" t="s">
        <v>593</v>
      </c>
      <c r="I3924" s="662" t="s">
        <v>7350</v>
      </c>
      <c r="J3924" s="662" t="s">
        <v>3775</v>
      </c>
      <c r="K3924" s="662" t="s">
        <v>7351</v>
      </c>
      <c r="L3924" s="663">
        <v>0</v>
      </c>
      <c r="M3924" s="663">
        <v>0</v>
      </c>
      <c r="N3924" s="662">
        <v>1</v>
      </c>
      <c r="O3924" s="745">
        <v>1</v>
      </c>
      <c r="P3924" s="663">
        <v>0</v>
      </c>
      <c r="Q3924" s="678"/>
      <c r="R3924" s="662">
        <v>1</v>
      </c>
      <c r="S3924" s="678">
        <v>1</v>
      </c>
      <c r="T3924" s="745">
        <v>1</v>
      </c>
      <c r="U3924" s="701">
        <v>1</v>
      </c>
    </row>
    <row r="3925" spans="1:21" ht="14.4" customHeight="1" x14ac:dyDescent="0.3">
      <c r="A3925" s="661">
        <v>32</v>
      </c>
      <c r="B3925" s="662" t="s">
        <v>592</v>
      </c>
      <c r="C3925" s="662" t="s">
        <v>5111</v>
      </c>
      <c r="D3925" s="743" t="s">
        <v>7938</v>
      </c>
      <c r="E3925" s="744" t="s">
        <v>5133</v>
      </c>
      <c r="F3925" s="662" t="s">
        <v>5106</v>
      </c>
      <c r="G3925" s="662" t="s">
        <v>5631</v>
      </c>
      <c r="H3925" s="662" t="s">
        <v>593</v>
      </c>
      <c r="I3925" s="662" t="s">
        <v>1233</v>
      </c>
      <c r="J3925" s="662" t="s">
        <v>1234</v>
      </c>
      <c r="K3925" s="662" t="s">
        <v>5632</v>
      </c>
      <c r="L3925" s="663">
        <v>43.76</v>
      </c>
      <c r="M3925" s="663">
        <v>43.76</v>
      </c>
      <c r="N3925" s="662">
        <v>1</v>
      </c>
      <c r="O3925" s="745">
        <v>0.5</v>
      </c>
      <c r="P3925" s="663">
        <v>43.76</v>
      </c>
      <c r="Q3925" s="678">
        <v>1</v>
      </c>
      <c r="R3925" s="662">
        <v>1</v>
      </c>
      <c r="S3925" s="678">
        <v>1</v>
      </c>
      <c r="T3925" s="745">
        <v>0.5</v>
      </c>
      <c r="U3925" s="701">
        <v>1</v>
      </c>
    </row>
    <row r="3926" spans="1:21" ht="14.4" customHeight="1" x14ac:dyDescent="0.3">
      <c r="A3926" s="661">
        <v>32</v>
      </c>
      <c r="B3926" s="662" t="s">
        <v>592</v>
      </c>
      <c r="C3926" s="662" t="s">
        <v>5111</v>
      </c>
      <c r="D3926" s="743" t="s">
        <v>7938</v>
      </c>
      <c r="E3926" s="744" t="s">
        <v>5133</v>
      </c>
      <c r="F3926" s="662" t="s">
        <v>5106</v>
      </c>
      <c r="G3926" s="662" t="s">
        <v>5807</v>
      </c>
      <c r="H3926" s="662" t="s">
        <v>593</v>
      </c>
      <c r="I3926" s="662" t="s">
        <v>1340</v>
      </c>
      <c r="J3926" s="662" t="s">
        <v>1341</v>
      </c>
      <c r="K3926" s="662" t="s">
        <v>5808</v>
      </c>
      <c r="L3926" s="663">
        <v>54.81</v>
      </c>
      <c r="M3926" s="663">
        <v>164.43</v>
      </c>
      <c r="N3926" s="662">
        <v>3</v>
      </c>
      <c r="O3926" s="745">
        <v>1</v>
      </c>
      <c r="P3926" s="663">
        <v>164.43</v>
      </c>
      <c r="Q3926" s="678">
        <v>1</v>
      </c>
      <c r="R3926" s="662">
        <v>3</v>
      </c>
      <c r="S3926" s="678">
        <v>1</v>
      </c>
      <c r="T3926" s="745">
        <v>1</v>
      </c>
      <c r="U3926" s="701">
        <v>1</v>
      </c>
    </row>
    <row r="3927" spans="1:21" ht="14.4" customHeight="1" x14ac:dyDescent="0.3">
      <c r="A3927" s="661">
        <v>32</v>
      </c>
      <c r="B3927" s="662" t="s">
        <v>592</v>
      </c>
      <c r="C3927" s="662" t="s">
        <v>5111</v>
      </c>
      <c r="D3927" s="743" t="s">
        <v>7938</v>
      </c>
      <c r="E3927" s="744" t="s">
        <v>5133</v>
      </c>
      <c r="F3927" s="662" t="s">
        <v>5106</v>
      </c>
      <c r="G3927" s="662" t="s">
        <v>5807</v>
      </c>
      <c r="H3927" s="662" t="s">
        <v>593</v>
      </c>
      <c r="I3927" s="662" t="s">
        <v>3896</v>
      </c>
      <c r="J3927" s="662" t="s">
        <v>2024</v>
      </c>
      <c r="K3927" s="662" t="s">
        <v>3897</v>
      </c>
      <c r="L3927" s="663">
        <v>73.069999999999993</v>
      </c>
      <c r="M3927" s="663">
        <v>73.069999999999993</v>
      </c>
      <c r="N3927" s="662">
        <v>1</v>
      </c>
      <c r="O3927" s="745">
        <v>1</v>
      </c>
      <c r="P3927" s="663">
        <v>73.069999999999993</v>
      </c>
      <c r="Q3927" s="678">
        <v>1</v>
      </c>
      <c r="R3927" s="662">
        <v>1</v>
      </c>
      <c r="S3927" s="678">
        <v>1</v>
      </c>
      <c r="T3927" s="745">
        <v>1</v>
      </c>
      <c r="U3927" s="701">
        <v>1</v>
      </c>
    </row>
    <row r="3928" spans="1:21" ht="14.4" customHeight="1" x14ac:dyDescent="0.3">
      <c r="A3928" s="661">
        <v>32</v>
      </c>
      <c r="B3928" s="662" t="s">
        <v>592</v>
      </c>
      <c r="C3928" s="662" t="s">
        <v>5111</v>
      </c>
      <c r="D3928" s="743" t="s">
        <v>7938</v>
      </c>
      <c r="E3928" s="744" t="s">
        <v>5133</v>
      </c>
      <c r="F3928" s="662" t="s">
        <v>5106</v>
      </c>
      <c r="G3928" s="662" t="s">
        <v>5807</v>
      </c>
      <c r="H3928" s="662" t="s">
        <v>593</v>
      </c>
      <c r="I3928" s="662" t="s">
        <v>6308</v>
      </c>
      <c r="J3928" s="662" t="s">
        <v>6309</v>
      </c>
      <c r="K3928" s="662" t="s">
        <v>3897</v>
      </c>
      <c r="L3928" s="663">
        <v>0</v>
      </c>
      <c r="M3928" s="663">
        <v>0</v>
      </c>
      <c r="N3928" s="662">
        <v>1</v>
      </c>
      <c r="O3928" s="745">
        <v>1</v>
      </c>
      <c r="P3928" s="663">
        <v>0</v>
      </c>
      <c r="Q3928" s="678"/>
      <c r="R3928" s="662">
        <v>1</v>
      </c>
      <c r="S3928" s="678">
        <v>1</v>
      </c>
      <c r="T3928" s="745">
        <v>1</v>
      </c>
      <c r="U3928" s="701">
        <v>1</v>
      </c>
    </row>
    <row r="3929" spans="1:21" ht="14.4" customHeight="1" x14ac:dyDescent="0.3">
      <c r="A3929" s="661">
        <v>32</v>
      </c>
      <c r="B3929" s="662" t="s">
        <v>592</v>
      </c>
      <c r="C3929" s="662" t="s">
        <v>5111</v>
      </c>
      <c r="D3929" s="743" t="s">
        <v>7938</v>
      </c>
      <c r="E3929" s="744" t="s">
        <v>5133</v>
      </c>
      <c r="F3929" s="662" t="s">
        <v>5106</v>
      </c>
      <c r="G3929" s="662" t="s">
        <v>5807</v>
      </c>
      <c r="H3929" s="662" t="s">
        <v>593</v>
      </c>
      <c r="I3929" s="662" t="s">
        <v>6881</v>
      </c>
      <c r="J3929" s="662" t="s">
        <v>6309</v>
      </c>
      <c r="K3929" s="662" t="s">
        <v>2025</v>
      </c>
      <c r="L3929" s="663">
        <v>322.8</v>
      </c>
      <c r="M3929" s="663">
        <v>322.8</v>
      </c>
      <c r="N3929" s="662">
        <v>1</v>
      </c>
      <c r="O3929" s="745">
        <v>0.5</v>
      </c>
      <c r="P3929" s="663">
        <v>322.8</v>
      </c>
      <c r="Q3929" s="678">
        <v>1</v>
      </c>
      <c r="R3929" s="662">
        <v>1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32</v>
      </c>
      <c r="B3930" s="662" t="s">
        <v>592</v>
      </c>
      <c r="C3930" s="662" t="s">
        <v>5111</v>
      </c>
      <c r="D3930" s="743" t="s">
        <v>7938</v>
      </c>
      <c r="E3930" s="744" t="s">
        <v>5133</v>
      </c>
      <c r="F3930" s="662" t="s">
        <v>5106</v>
      </c>
      <c r="G3930" s="662" t="s">
        <v>5159</v>
      </c>
      <c r="H3930" s="662" t="s">
        <v>593</v>
      </c>
      <c r="I3930" s="662" t="s">
        <v>778</v>
      </c>
      <c r="J3930" s="662" t="s">
        <v>779</v>
      </c>
      <c r="K3930" s="662" t="s">
        <v>4806</v>
      </c>
      <c r="L3930" s="663">
        <v>110.28</v>
      </c>
      <c r="M3930" s="663">
        <v>1985.0400000000004</v>
      </c>
      <c r="N3930" s="662">
        <v>18</v>
      </c>
      <c r="O3930" s="745">
        <v>4.5</v>
      </c>
      <c r="P3930" s="663">
        <v>551.4</v>
      </c>
      <c r="Q3930" s="678">
        <v>0.27777777777777773</v>
      </c>
      <c r="R3930" s="662">
        <v>5</v>
      </c>
      <c r="S3930" s="678">
        <v>0.27777777777777779</v>
      </c>
      <c r="T3930" s="745">
        <v>1.5</v>
      </c>
      <c r="U3930" s="701">
        <v>0.33333333333333331</v>
      </c>
    </row>
    <row r="3931" spans="1:21" ht="14.4" customHeight="1" x14ac:dyDescent="0.3">
      <c r="A3931" s="661">
        <v>32</v>
      </c>
      <c r="B3931" s="662" t="s">
        <v>592</v>
      </c>
      <c r="C3931" s="662" t="s">
        <v>5111</v>
      </c>
      <c r="D3931" s="743" t="s">
        <v>7938</v>
      </c>
      <c r="E3931" s="744" t="s">
        <v>5133</v>
      </c>
      <c r="F3931" s="662" t="s">
        <v>5106</v>
      </c>
      <c r="G3931" s="662" t="s">
        <v>5159</v>
      </c>
      <c r="H3931" s="662" t="s">
        <v>593</v>
      </c>
      <c r="I3931" s="662" t="s">
        <v>5812</v>
      </c>
      <c r="J3931" s="662" t="s">
        <v>779</v>
      </c>
      <c r="K3931" s="662" t="s">
        <v>4806</v>
      </c>
      <c r="L3931" s="663">
        <v>110.28</v>
      </c>
      <c r="M3931" s="663">
        <v>2315.8800000000006</v>
      </c>
      <c r="N3931" s="662">
        <v>21</v>
      </c>
      <c r="O3931" s="745">
        <v>5.5</v>
      </c>
      <c r="P3931" s="663">
        <v>330.84000000000003</v>
      </c>
      <c r="Q3931" s="678">
        <v>0.14285714285714285</v>
      </c>
      <c r="R3931" s="662">
        <v>3</v>
      </c>
      <c r="S3931" s="678">
        <v>0.14285714285714285</v>
      </c>
      <c r="T3931" s="745">
        <v>0.5</v>
      </c>
      <c r="U3931" s="701">
        <v>9.0909090909090912E-2</v>
      </c>
    </row>
    <row r="3932" spans="1:21" ht="14.4" customHeight="1" x14ac:dyDescent="0.3">
      <c r="A3932" s="661">
        <v>32</v>
      </c>
      <c r="B3932" s="662" t="s">
        <v>592</v>
      </c>
      <c r="C3932" s="662" t="s">
        <v>5111</v>
      </c>
      <c r="D3932" s="743" t="s">
        <v>7938</v>
      </c>
      <c r="E3932" s="744" t="s">
        <v>5133</v>
      </c>
      <c r="F3932" s="662" t="s">
        <v>5106</v>
      </c>
      <c r="G3932" s="662" t="s">
        <v>5159</v>
      </c>
      <c r="H3932" s="662" t="s">
        <v>593</v>
      </c>
      <c r="I3932" s="662" t="s">
        <v>5633</v>
      </c>
      <c r="J3932" s="662" t="s">
        <v>779</v>
      </c>
      <c r="K3932" s="662" t="s">
        <v>2225</v>
      </c>
      <c r="L3932" s="663">
        <v>0</v>
      </c>
      <c r="M3932" s="663">
        <v>0</v>
      </c>
      <c r="N3932" s="662">
        <v>3</v>
      </c>
      <c r="O3932" s="745">
        <v>0.5</v>
      </c>
      <c r="P3932" s="663"/>
      <c r="Q3932" s="678"/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32</v>
      </c>
      <c r="B3933" s="662" t="s">
        <v>592</v>
      </c>
      <c r="C3933" s="662" t="s">
        <v>5111</v>
      </c>
      <c r="D3933" s="743" t="s">
        <v>7938</v>
      </c>
      <c r="E3933" s="744" t="s">
        <v>5133</v>
      </c>
      <c r="F3933" s="662" t="s">
        <v>5106</v>
      </c>
      <c r="G3933" s="662" t="s">
        <v>5499</v>
      </c>
      <c r="H3933" s="662" t="s">
        <v>593</v>
      </c>
      <c r="I3933" s="662" t="s">
        <v>5500</v>
      </c>
      <c r="J3933" s="662" t="s">
        <v>5501</v>
      </c>
      <c r="K3933" s="662" t="s">
        <v>5502</v>
      </c>
      <c r="L3933" s="663">
        <v>0</v>
      </c>
      <c r="M3933" s="663">
        <v>0</v>
      </c>
      <c r="N3933" s="662">
        <v>1</v>
      </c>
      <c r="O3933" s="745">
        <v>1</v>
      </c>
      <c r="P3933" s="663">
        <v>0</v>
      </c>
      <c r="Q3933" s="678"/>
      <c r="R3933" s="662">
        <v>1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32</v>
      </c>
      <c r="B3934" s="662" t="s">
        <v>592</v>
      </c>
      <c r="C3934" s="662" t="s">
        <v>5111</v>
      </c>
      <c r="D3934" s="743" t="s">
        <v>7938</v>
      </c>
      <c r="E3934" s="744" t="s">
        <v>5133</v>
      </c>
      <c r="F3934" s="662" t="s">
        <v>5106</v>
      </c>
      <c r="G3934" s="662" t="s">
        <v>5218</v>
      </c>
      <c r="H3934" s="662" t="s">
        <v>593</v>
      </c>
      <c r="I3934" s="662" t="s">
        <v>1835</v>
      </c>
      <c r="J3934" s="662" t="s">
        <v>1162</v>
      </c>
      <c r="K3934" s="662" t="s">
        <v>5634</v>
      </c>
      <c r="L3934" s="663">
        <v>815.1</v>
      </c>
      <c r="M3934" s="663">
        <v>22822.800000000003</v>
      </c>
      <c r="N3934" s="662">
        <v>28</v>
      </c>
      <c r="O3934" s="745">
        <v>8.5</v>
      </c>
      <c r="P3934" s="663">
        <v>22822.800000000003</v>
      </c>
      <c r="Q3934" s="678">
        <v>1</v>
      </c>
      <c r="R3934" s="662">
        <v>28</v>
      </c>
      <c r="S3934" s="678">
        <v>1</v>
      </c>
      <c r="T3934" s="745">
        <v>8.5</v>
      </c>
      <c r="U3934" s="701">
        <v>1</v>
      </c>
    </row>
    <row r="3935" spans="1:21" ht="14.4" customHeight="1" x14ac:dyDescent="0.3">
      <c r="A3935" s="661">
        <v>32</v>
      </c>
      <c r="B3935" s="662" t="s">
        <v>592</v>
      </c>
      <c r="C3935" s="662" t="s">
        <v>5111</v>
      </c>
      <c r="D3935" s="743" t="s">
        <v>7938</v>
      </c>
      <c r="E3935" s="744" t="s">
        <v>5133</v>
      </c>
      <c r="F3935" s="662" t="s">
        <v>5106</v>
      </c>
      <c r="G3935" s="662" t="s">
        <v>5218</v>
      </c>
      <c r="H3935" s="662" t="s">
        <v>593</v>
      </c>
      <c r="I3935" s="662" t="s">
        <v>1161</v>
      </c>
      <c r="J3935" s="662" t="s">
        <v>1162</v>
      </c>
      <c r="K3935" s="662" t="s">
        <v>5219</v>
      </c>
      <c r="L3935" s="663">
        <v>923.74</v>
      </c>
      <c r="M3935" s="663">
        <v>18474.800000000007</v>
      </c>
      <c r="N3935" s="662">
        <v>20</v>
      </c>
      <c r="O3935" s="745">
        <v>7</v>
      </c>
      <c r="P3935" s="663">
        <v>18474.800000000007</v>
      </c>
      <c r="Q3935" s="678">
        <v>1</v>
      </c>
      <c r="R3935" s="662">
        <v>20</v>
      </c>
      <c r="S3935" s="678">
        <v>1</v>
      </c>
      <c r="T3935" s="745">
        <v>7</v>
      </c>
      <c r="U3935" s="701">
        <v>1</v>
      </c>
    </row>
    <row r="3936" spans="1:21" ht="14.4" customHeight="1" x14ac:dyDescent="0.3">
      <c r="A3936" s="661">
        <v>32</v>
      </c>
      <c r="B3936" s="662" t="s">
        <v>592</v>
      </c>
      <c r="C3936" s="662" t="s">
        <v>5111</v>
      </c>
      <c r="D3936" s="743" t="s">
        <v>7938</v>
      </c>
      <c r="E3936" s="744" t="s">
        <v>5133</v>
      </c>
      <c r="F3936" s="662" t="s">
        <v>5106</v>
      </c>
      <c r="G3936" s="662" t="s">
        <v>5220</v>
      </c>
      <c r="H3936" s="662" t="s">
        <v>593</v>
      </c>
      <c r="I3936" s="662" t="s">
        <v>7352</v>
      </c>
      <c r="J3936" s="662" t="s">
        <v>1086</v>
      </c>
      <c r="K3936" s="662" t="s">
        <v>7353</v>
      </c>
      <c r="L3936" s="663">
        <v>71.930000000000007</v>
      </c>
      <c r="M3936" s="663">
        <v>71.930000000000007</v>
      </c>
      <c r="N3936" s="662">
        <v>1</v>
      </c>
      <c r="O3936" s="745">
        <v>1</v>
      </c>
      <c r="P3936" s="663">
        <v>71.930000000000007</v>
      </c>
      <c r="Q3936" s="678">
        <v>1</v>
      </c>
      <c r="R3936" s="662">
        <v>1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32</v>
      </c>
      <c r="B3937" s="662" t="s">
        <v>592</v>
      </c>
      <c r="C3937" s="662" t="s">
        <v>5111</v>
      </c>
      <c r="D3937" s="743" t="s">
        <v>7938</v>
      </c>
      <c r="E3937" s="744" t="s">
        <v>5133</v>
      </c>
      <c r="F3937" s="662" t="s">
        <v>5106</v>
      </c>
      <c r="G3937" s="662" t="s">
        <v>5220</v>
      </c>
      <c r="H3937" s="662" t="s">
        <v>593</v>
      </c>
      <c r="I3937" s="662" t="s">
        <v>1005</v>
      </c>
      <c r="J3937" s="662" t="s">
        <v>1086</v>
      </c>
      <c r="K3937" s="662" t="s">
        <v>5221</v>
      </c>
      <c r="L3937" s="663">
        <v>123.3</v>
      </c>
      <c r="M3937" s="663">
        <v>123.3</v>
      </c>
      <c r="N3937" s="662">
        <v>1</v>
      </c>
      <c r="O3937" s="745">
        <v>1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32</v>
      </c>
      <c r="B3938" s="662" t="s">
        <v>592</v>
      </c>
      <c r="C3938" s="662" t="s">
        <v>5111</v>
      </c>
      <c r="D3938" s="743" t="s">
        <v>7938</v>
      </c>
      <c r="E3938" s="744" t="s">
        <v>5133</v>
      </c>
      <c r="F3938" s="662" t="s">
        <v>5106</v>
      </c>
      <c r="G3938" s="662" t="s">
        <v>5220</v>
      </c>
      <c r="H3938" s="662" t="s">
        <v>593</v>
      </c>
      <c r="I3938" s="662" t="s">
        <v>5222</v>
      </c>
      <c r="J3938" s="662" t="s">
        <v>1086</v>
      </c>
      <c r="K3938" s="662" t="s">
        <v>5223</v>
      </c>
      <c r="L3938" s="663">
        <v>0</v>
      </c>
      <c r="M3938" s="663">
        <v>0</v>
      </c>
      <c r="N3938" s="662">
        <v>1</v>
      </c>
      <c r="O3938" s="745">
        <v>0.5</v>
      </c>
      <c r="P3938" s="663"/>
      <c r="Q3938" s="678"/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32</v>
      </c>
      <c r="B3939" s="662" t="s">
        <v>592</v>
      </c>
      <c r="C3939" s="662" t="s">
        <v>5111</v>
      </c>
      <c r="D3939" s="743" t="s">
        <v>7938</v>
      </c>
      <c r="E3939" s="744" t="s">
        <v>5133</v>
      </c>
      <c r="F3939" s="662" t="s">
        <v>5106</v>
      </c>
      <c r="G3939" s="662" t="s">
        <v>6451</v>
      </c>
      <c r="H3939" s="662" t="s">
        <v>593</v>
      </c>
      <c r="I3939" s="662" t="s">
        <v>7354</v>
      </c>
      <c r="J3939" s="662" t="s">
        <v>7355</v>
      </c>
      <c r="K3939" s="662" t="s">
        <v>7356</v>
      </c>
      <c r="L3939" s="663">
        <v>185.26</v>
      </c>
      <c r="M3939" s="663">
        <v>185.26</v>
      </c>
      <c r="N3939" s="662">
        <v>1</v>
      </c>
      <c r="O3939" s="745">
        <v>0.5</v>
      </c>
      <c r="P3939" s="663">
        <v>185.26</v>
      </c>
      <c r="Q3939" s="678">
        <v>1</v>
      </c>
      <c r="R3939" s="662">
        <v>1</v>
      </c>
      <c r="S3939" s="678">
        <v>1</v>
      </c>
      <c r="T3939" s="745">
        <v>0.5</v>
      </c>
      <c r="U3939" s="701">
        <v>1</v>
      </c>
    </row>
    <row r="3940" spans="1:21" ht="14.4" customHeight="1" x14ac:dyDescent="0.3">
      <c r="A3940" s="661">
        <v>32</v>
      </c>
      <c r="B3940" s="662" t="s">
        <v>592</v>
      </c>
      <c r="C3940" s="662" t="s">
        <v>5111</v>
      </c>
      <c r="D3940" s="743" t="s">
        <v>7938</v>
      </c>
      <c r="E3940" s="744" t="s">
        <v>5133</v>
      </c>
      <c r="F3940" s="662" t="s">
        <v>5106</v>
      </c>
      <c r="G3940" s="662" t="s">
        <v>6451</v>
      </c>
      <c r="H3940" s="662" t="s">
        <v>593</v>
      </c>
      <c r="I3940" s="662" t="s">
        <v>7357</v>
      </c>
      <c r="J3940" s="662" t="s">
        <v>7358</v>
      </c>
      <c r="K3940" s="662" t="s">
        <v>7359</v>
      </c>
      <c r="L3940" s="663">
        <v>0</v>
      </c>
      <c r="M3940" s="663">
        <v>0</v>
      </c>
      <c r="N3940" s="662">
        <v>1</v>
      </c>
      <c r="O3940" s="745">
        <v>1</v>
      </c>
      <c r="P3940" s="663">
        <v>0</v>
      </c>
      <c r="Q3940" s="678"/>
      <c r="R3940" s="662">
        <v>1</v>
      </c>
      <c r="S3940" s="678">
        <v>1</v>
      </c>
      <c r="T3940" s="745">
        <v>1</v>
      </c>
      <c r="U3940" s="701">
        <v>1</v>
      </c>
    </row>
    <row r="3941" spans="1:21" ht="14.4" customHeight="1" x14ac:dyDescent="0.3">
      <c r="A3941" s="661">
        <v>32</v>
      </c>
      <c r="B3941" s="662" t="s">
        <v>592</v>
      </c>
      <c r="C3941" s="662" t="s">
        <v>5111</v>
      </c>
      <c r="D3941" s="743" t="s">
        <v>7938</v>
      </c>
      <c r="E3941" s="744" t="s">
        <v>5133</v>
      </c>
      <c r="F3941" s="662" t="s">
        <v>5106</v>
      </c>
      <c r="G3941" s="662" t="s">
        <v>5224</v>
      </c>
      <c r="H3941" s="662" t="s">
        <v>593</v>
      </c>
      <c r="I3941" s="662" t="s">
        <v>6769</v>
      </c>
      <c r="J3941" s="662" t="s">
        <v>4118</v>
      </c>
      <c r="K3941" s="662" t="s">
        <v>2244</v>
      </c>
      <c r="L3941" s="663">
        <v>13168.84</v>
      </c>
      <c r="M3941" s="663">
        <v>26337.68</v>
      </c>
      <c r="N3941" s="662">
        <v>2</v>
      </c>
      <c r="O3941" s="745">
        <v>1</v>
      </c>
      <c r="P3941" s="663">
        <v>26337.68</v>
      </c>
      <c r="Q3941" s="678">
        <v>1</v>
      </c>
      <c r="R3941" s="662">
        <v>2</v>
      </c>
      <c r="S3941" s="678">
        <v>1</v>
      </c>
      <c r="T3941" s="745">
        <v>1</v>
      </c>
      <c r="U3941" s="701">
        <v>1</v>
      </c>
    </row>
    <row r="3942" spans="1:21" ht="14.4" customHeight="1" x14ac:dyDescent="0.3">
      <c r="A3942" s="661">
        <v>32</v>
      </c>
      <c r="B3942" s="662" t="s">
        <v>592</v>
      </c>
      <c r="C3942" s="662" t="s">
        <v>5111</v>
      </c>
      <c r="D3942" s="743" t="s">
        <v>7938</v>
      </c>
      <c r="E3942" s="744" t="s">
        <v>5133</v>
      </c>
      <c r="F3942" s="662" t="s">
        <v>5106</v>
      </c>
      <c r="G3942" s="662" t="s">
        <v>5224</v>
      </c>
      <c r="H3942" s="662" t="s">
        <v>593</v>
      </c>
      <c r="I3942" s="662" t="s">
        <v>4117</v>
      </c>
      <c r="J3942" s="662" t="s">
        <v>4118</v>
      </c>
      <c r="K3942" s="662" t="s">
        <v>2244</v>
      </c>
      <c r="L3942" s="663">
        <v>12596.28</v>
      </c>
      <c r="M3942" s="663">
        <v>75577.680000000008</v>
      </c>
      <c r="N3942" s="662">
        <v>6</v>
      </c>
      <c r="O3942" s="745">
        <v>5</v>
      </c>
      <c r="P3942" s="663">
        <v>75577.680000000008</v>
      </c>
      <c r="Q3942" s="678">
        <v>1</v>
      </c>
      <c r="R3942" s="662">
        <v>6</v>
      </c>
      <c r="S3942" s="678">
        <v>1</v>
      </c>
      <c r="T3942" s="745">
        <v>5</v>
      </c>
      <c r="U3942" s="701">
        <v>1</v>
      </c>
    </row>
    <row r="3943" spans="1:21" ht="14.4" customHeight="1" x14ac:dyDescent="0.3">
      <c r="A3943" s="661">
        <v>32</v>
      </c>
      <c r="B3943" s="662" t="s">
        <v>592</v>
      </c>
      <c r="C3943" s="662" t="s">
        <v>5111</v>
      </c>
      <c r="D3943" s="743" t="s">
        <v>7938</v>
      </c>
      <c r="E3943" s="744" t="s">
        <v>5133</v>
      </c>
      <c r="F3943" s="662" t="s">
        <v>5106</v>
      </c>
      <c r="G3943" s="662" t="s">
        <v>5224</v>
      </c>
      <c r="H3943" s="662" t="s">
        <v>593</v>
      </c>
      <c r="I3943" s="662" t="s">
        <v>4117</v>
      </c>
      <c r="J3943" s="662" t="s">
        <v>4118</v>
      </c>
      <c r="K3943" s="662" t="s">
        <v>2244</v>
      </c>
      <c r="L3943" s="663">
        <v>8540.5</v>
      </c>
      <c r="M3943" s="663">
        <v>8540.5</v>
      </c>
      <c r="N3943" s="662">
        <v>1</v>
      </c>
      <c r="O3943" s="745">
        <v>1</v>
      </c>
      <c r="P3943" s="663">
        <v>8540.5</v>
      </c>
      <c r="Q3943" s="678">
        <v>1</v>
      </c>
      <c r="R3943" s="662">
        <v>1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32</v>
      </c>
      <c r="B3944" s="662" t="s">
        <v>592</v>
      </c>
      <c r="C3944" s="662" t="s">
        <v>5111</v>
      </c>
      <c r="D3944" s="743" t="s">
        <v>7938</v>
      </c>
      <c r="E3944" s="744" t="s">
        <v>5133</v>
      </c>
      <c r="F3944" s="662" t="s">
        <v>5106</v>
      </c>
      <c r="G3944" s="662" t="s">
        <v>5160</v>
      </c>
      <c r="H3944" s="662" t="s">
        <v>593</v>
      </c>
      <c r="I3944" s="662" t="s">
        <v>3159</v>
      </c>
      <c r="J3944" s="662" t="s">
        <v>3160</v>
      </c>
      <c r="K3944" s="662" t="s">
        <v>4933</v>
      </c>
      <c r="L3944" s="663">
        <v>2991.23</v>
      </c>
      <c r="M3944" s="663">
        <v>119649.20000000001</v>
      </c>
      <c r="N3944" s="662">
        <v>40</v>
      </c>
      <c r="O3944" s="745">
        <v>23.5</v>
      </c>
      <c r="P3944" s="663">
        <v>104693.05000000002</v>
      </c>
      <c r="Q3944" s="678">
        <v>0.87500000000000011</v>
      </c>
      <c r="R3944" s="662">
        <v>35</v>
      </c>
      <c r="S3944" s="678">
        <v>0.875</v>
      </c>
      <c r="T3944" s="745">
        <v>19.5</v>
      </c>
      <c r="U3944" s="701">
        <v>0.82978723404255317</v>
      </c>
    </row>
    <row r="3945" spans="1:21" ht="14.4" customHeight="1" x14ac:dyDescent="0.3">
      <c r="A3945" s="661">
        <v>32</v>
      </c>
      <c r="B3945" s="662" t="s">
        <v>592</v>
      </c>
      <c r="C3945" s="662" t="s">
        <v>5111</v>
      </c>
      <c r="D3945" s="743" t="s">
        <v>7938</v>
      </c>
      <c r="E3945" s="744" t="s">
        <v>5133</v>
      </c>
      <c r="F3945" s="662" t="s">
        <v>5106</v>
      </c>
      <c r="G3945" s="662" t="s">
        <v>5160</v>
      </c>
      <c r="H3945" s="662" t="s">
        <v>593</v>
      </c>
      <c r="I3945" s="662" t="s">
        <v>5161</v>
      </c>
      <c r="J3945" s="662" t="s">
        <v>3160</v>
      </c>
      <c r="K3945" s="662" t="s">
        <v>5162</v>
      </c>
      <c r="L3945" s="663">
        <v>748.21</v>
      </c>
      <c r="M3945" s="663">
        <v>8230.3100000000013</v>
      </c>
      <c r="N3945" s="662">
        <v>11</v>
      </c>
      <c r="O3945" s="745">
        <v>7</v>
      </c>
      <c r="P3945" s="663">
        <v>7482.1</v>
      </c>
      <c r="Q3945" s="678">
        <v>0.90909090909090895</v>
      </c>
      <c r="R3945" s="662">
        <v>10</v>
      </c>
      <c r="S3945" s="678">
        <v>0.90909090909090906</v>
      </c>
      <c r="T3945" s="745">
        <v>6</v>
      </c>
      <c r="U3945" s="701">
        <v>0.8571428571428571</v>
      </c>
    </row>
    <row r="3946" spans="1:21" ht="14.4" customHeight="1" x14ac:dyDescent="0.3">
      <c r="A3946" s="661">
        <v>32</v>
      </c>
      <c r="B3946" s="662" t="s">
        <v>592</v>
      </c>
      <c r="C3946" s="662" t="s">
        <v>5111</v>
      </c>
      <c r="D3946" s="743" t="s">
        <v>7938</v>
      </c>
      <c r="E3946" s="744" t="s">
        <v>5133</v>
      </c>
      <c r="F3946" s="662" t="s">
        <v>5106</v>
      </c>
      <c r="G3946" s="662" t="s">
        <v>6101</v>
      </c>
      <c r="H3946" s="662" t="s">
        <v>2438</v>
      </c>
      <c r="I3946" s="662" t="s">
        <v>4185</v>
      </c>
      <c r="J3946" s="662" t="s">
        <v>4186</v>
      </c>
      <c r="K3946" s="662" t="s">
        <v>4187</v>
      </c>
      <c r="L3946" s="663">
        <v>644.83000000000004</v>
      </c>
      <c r="M3946" s="663">
        <v>644.83000000000004</v>
      </c>
      <c r="N3946" s="662">
        <v>1</v>
      </c>
      <c r="O3946" s="745">
        <v>1</v>
      </c>
      <c r="P3946" s="663">
        <v>644.83000000000004</v>
      </c>
      <c r="Q3946" s="678">
        <v>1</v>
      </c>
      <c r="R3946" s="662">
        <v>1</v>
      </c>
      <c r="S3946" s="678">
        <v>1</v>
      </c>
      <c r="T3946" s="745">
        <v>1</v>
      </c>
      <c r="U3946" s="701">
        <v>1</v>
      </c>
    </row>
    <row r="3947" spans="1:21" ht="14.4" customHeight="1" x14ac:dyDescent="0.3">
      <c r="A3947" s="661">
        <v>32</v>
      </c>
      <c r="B3947" s="662" t="s">
        <v>592</v>
      </c>
      <c r="C3947" s="662" t="s">
        <v>5111</v>
      </c>
      <c r="D3947" s="743" t="s">
        <v>7938</v>
      </c>
      <c r="E3947" s="744" t="s">
        <v>5133</v>
      </c>
      <c r="F3947" s="662" t="s">
        <v>5106</v>
      </c>
      <c r="G3947" s="662" t="s">
        <v>5231</v>
      </c>
      <c r="H3947" s="662" t="s">
        <v>593</v>
      </c>
      <c r="I3947" s="662" t="s">
        <v>5820</v>
      </c>
      <c r="J3947" s="662" t="s">
        <v>5424</v>
      </c>
      <c r="K3947" s="662" t="s">
        <v>5238</v>
      </c>
      <c r="L3947" s="663">
        <v>63.7</v>
      </c>
      <c r="M3947" s="663">
        <v>63.7</v>
      </c>
      <c r="N3947" s="662">
        <v>1</v>
      </c>
      <c r="O3947" s="745">
        <v>1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32</v>
      </c>
      <c r="B3948" s="662" t="s">
        <v>592</v>
      </c>
      <c r="C3948" s="662" t="s">
        <v>5111</v>
      </c>
      <c r="D3948" s="743" t="s">
        <v>7938</v>
      </c>
      <c r="E3948" s="744" t="s">
        <v>5133</v>
      </c>
      <c r="F3948" s="662" t="s">
        <v>5106</v>
      </c>
      <c r="G3948" s="662" t="s">
        <v>5231</v>
      </c>
      <c r="H3948" s="662" t="s">
        <v>593</v>
      </c>
      <c r="I3948" s="662" t="s">
        <v>1074</v>
      </c>
      <c r="J3948" s="662" t="s">
        <v>5236</v>
      </c>
      <c r="K3948" s="662" t="s">
        <v>5238</v>
      </c>
      <c r="L3948" s="663">
        <v>63.7</v>
      </c>
      <c r="M3948" s="663">
        <v>191.10000000000002</v>
      </c>
      <c r="N3948" s="662">
        <v>3</v>
      </c>
      <c r="O3948" s="745">
        <v>1.5</v>
      </c>
      <c r="P3948" s="663">
        <v>127.4</v>
      </c>
      <c r="Q3948" s="678">
        <v>0.66666666666666663</v>
      </c>
      <c r="R3948" s="662">
        <v>2</v>
      </c>
      <c r="S3948" s="678">
        <v>0.66666666666666663</v>
      </c>
      <c r="T3948" s="745">
        <v>1</v>
      </c>
      <c r="U3948" s="701">
        <v>0.66666666666666663</v>
      </c>
    </row>
    <row r="3949" spans="1:21" ht="14.4" customHeight="1" x14ac:dyDescent="0.3">
      <c r="A3949" s="661">
        <v>32</v>
      </c>
      <c r="B3949" s="662" t="s">
        <v>592</v>
      </c>
      <c r="C3949" s="662" t="s">
        <v>5111</v>
      </c>
      <c r="D3949" s="743" t="s">
        <v>7938</v>
      </c>
      <c r="E3949" s="744" t="s">
        <v>5133</v>
      </c>
      <c r="F3949" s="662" t="s">
        <v>5106</v>
      </c>
      <c r="G3949" s="662" t="s">
        <v>6771</v>
      </c>
      <c r="H3949" s="662" t="s">
        <v>2438</v>
      </c>
      <c r="I3949" s="662" t="s">
        <v>2741</v>
      </c>
      <c r="J3949" s="662" t="s">
        <v>2742</v>
      </c>
      <c r="K3949" s="662" t="s">
        <v>4803</v>
      </c>
      <c r="L3949" s="663">
        <v>635.35</v>
      </c>
      <c r="M3949" s="663">
        <v>635.35</v>
      </c>
      <c r="N3949" s="662">
        <v>1</v>
      </c>
      <c r="O3949" s="745">
        <v>1</v>
      </c>
      <c r="P3949" s="663">
        <v>635.35</v>
      </c>
      <c r="Q3949" s="678">
        <v>1</v>
      </c>
      <c r="R3949" s="662">
        <v>1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32</v>
      </c>
      <c r="B3950" s="662" t="s">
        <v>592</v>
      </c>
      <c r="C3950" s="662" t="s">
        <v>5111</v>
      </c>
      <c r="D3950" s="743" t="s">
        <v>7938</v>
      </c>
      <c r="E3950" s="744" t="s">
        <v>5133</v>
      </c>
      <c r="F3950" s="662" t="s">
        <v>5106</v>
      </c>
      <c r="G3950" s="662" t="s">
        <v>5239</v>
      </c>
      <c r="H3950" s="662" t="s">
        <v>593</v>
      </c>
      <c r="I3950" s="662" t="s">
        <v>963</v>
      </c>
      <c r="J3950" s="662" t="s">
        <v>964</v>
      </c>
      <c r="K3950" s="662" t="s">
        <v>5240</v>
      </c>
      <c r="L3950" s="663">
        <v>156.77000000000001</v>
      </c>
      <c r="M3950" s="663">
        <v>2351.5500000000002</v>
      </c>
      <c r="N3950" s="662">
        <v>15</v>
      </c>
      <c r="O3950" s="745">
        <v>6.5</v>
      </c>
      <c r="P3950" s="663">
        <v>940.62000000000012</v>
      </c>
      <c r="Q3950" s="678">
        <v>0.4</v>
      </c>
      <c r="R3950" s="662">
        <v>6</v>
      </c>
      <c r="S3950" s="678">
        <v>0.4</v>
      </c>
      <c r="T3950" s="745">
        <v>3</v>
      </c>
      <c r="U3950" s="701">
        <v>0.46153846153846156</v>
      </c>
    </row>
    <row r="3951" spans="1:21" ht="14.4" customHeight="1" x14ac:dyDescent="0.3">
      <c r="A3951" s="661">
        <v>32</v>
      </c>
      <c r="B3951" s="662" t="s">
        <v>592</v>
      </c>
      <c r="C3951" s="662" t="s">
        <v>5111</v>
      </c>
      <c r="D3951" s="743" t="s">
        <v>7938</v>
      </c>
      <c r="E3951" s="744" t="s">
        <v>5133</v>
      </c>
      <c r="F3951" s="662" t="s">
        <v>5106</v>
      </c>
      <c r="G3951" s="662" t="s">
        <v>5239</v>
      </c>
      <c r="H3951" s="662" t="s">
        <v>593</v>
      </c>
      <c r="I3951" s="662" t="s">
        <v>963</v>
      </c>
      <c r="J3951" s="662" t="s">
        <v>964</v>
      </c>
      <c r="K3951" s="662" t="s">
        <v>5240</v>
      </c>
      <c r="L3951" s="663">
        <v>107.27</v>
      </c>
      <c r="M3951" s="663">
        <v>858.16000000000008</v>
      </c>
      <c r="N3951" s="662">
        <v>8</v>
      </c>
      <c r="O3951" s="745">
        <v>3.5</v>
      </c>
      <c r="P3951" s="663">
        <v>536.35</v>
      </c>
      <c r="Q3951" s="678">
        <v>0.625</v>
      </c>
      <c r="R3951" s="662">
        <v>5</v>
      </c>
      <c r="S3951" s="678">
        <v>0.625</v>
      </c>
      <c r="T3951" s="745">
        <v>2</v>
      </c>
      <c r="U3951" s="701">
        <v>0.5714285714285714</v>
      </c>
    </row>
    <row r="3952" spans="1:21" ht="14.4" customHeight="1" x14ac:dyDescent="0.3">
      <c r="A3952" s="661">
        <v>32</v>
      </c>
      <c r="B3952" s="662" t="s">
        <v>592</v>
      </c>
      <c r="C3952" s="662" t="s">
        <v>5111</v>
      </c>
      <c r="D3952" s="743" t="s">
        <v>7938</v>
      </c>
      <c r="E3952" s="744" t="s">
        <v>5133</v>
      </c>
      <c r="F3952" s="662" t="s">
        <v>5106</v>
      </c>
      <c r="G3952" s="662" t="s">
        <v>6110</v>
      </c>
      <c r="H3952" s="662" t="s">
        <v>593</v>
      </c>
      <c r="I3952" s="662" t="s">
        <v>3523</v>
      </c>
      <c r="J3952" s="662" t="s">
        <v>3524</v>
      </c>
      <c r="K3952" s="662" t="s">
        <v>3525</v>
      </c>
      <c r="L3952" s="663">
        <v>40.340000000000003</v>
      </c>
      <c r="M3952" s="663">
        <v>40.340000000000003</v>
      </c>
      <c r="N3952" s="662">
        <v>1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32</v>
      </c>
      <c r="B3953" s="662" t="s">
        <v>592</v>
      </c>
      <c r="C3953" s="662" t="s">
        <v>5111</v>
      </c>
      <c r="D3953" s="743" t="s">
        <v>7938</v>
      </c>
      <c r="E3953" s="744" t="s">
        <v>5133</v>
      </c>
      <c r="F3953" s="662" t="s">
        <v>5106</v>
      </c>
      <c r="G3953" s="662" t="s">
        <v>6110</v>
      </c>
      <c r="H3953" s="662" t="s">
        <v>593</v>
      </c>
      <c r="I3953" s="662" t="s">
        <v>6772</v>
      </c>
      <c r="J3953" s="662" t="s">
        <v>6773</v>
      </c>
      <c r="K3953" s="662" t="s">
        <v>999</v>
      </c>
      <c r="L3953" s="663">
        <v>32.270000000000003</v>
      </c>
      <c r="M3953" s="663">
        <v>96.81</v>
      </c>
      <c r="N3953" s="662">
        <v>3</v>
      </c>
      <c r="O3953" s="745">
        <v>0.5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32</v>
      </c>
      <c r="B3954" s="662" t="s">
        <v>592</v>
      </c>
      <c r="C3954" s="662" t="s">
        <v>5111</v>
      </c>
      <c r="D3954" s="743" t="s">
        <v>7938</v>
      </c>
      <c r="E3954" s="744" t="s">
        <v>5133</v>
      </c>
      <c r="F3954" s="662" t="s">
        <v>5106</v>
      </c>
      <c r="G3954" s="662" t="s">
        <v>6110</v>
      </c>
      <c r="H3954" s="662" t="s">
        <v>593</v>
      </c>
      <c r="I3954" s="662" t="s">
        <v>1048</v>
      </c>
      <c r="J3954" s="662" t="s">
        <v>1049</v>
      </c>
      <c r="K3954" s="662" t="s">
        <v>999</v>
      </c>
      <c r="L3954" s="663">
        <v>32.270000000000003</v>
      </c>
      <c r="M3954" s="663">
        <v>258.16000000000003</v>
      </c>
      <c r="N3954" s="662">
        <v>8</v>
      </c>
      <c r="O3954" s="745">
        <v>4</v>
      </c>
      <c r="P3954" s="663">
        <v>193.62</v>
      </c>
      <c r="Q3954" s="678">
        <v>0.75</v>
      </c>
      <c r="R3954" s="662">
        <v>6</v>
      </c>
      <c r="S3954" s="678">
        <v>0.75</v>
      </c>
      <c r="T3954" s="745">
        <v>2.5</v>
      </c>
      <c r="U3954" s="701">
        <v>0.625</v>
      </c>
    </row>
    <row r="3955" spans="1:21" ht="14.4" customHeight="1" x14ac:dyDescent="0.3">
      <c r="A3955" s="661">
        <v>32</v>
      </c>
      <c r="B3955" s="662" t="s">
        <v>592</v>
      </c>
      <c r="C3955" s="662" t="s">
        <v>5111</v>
      </c>
      <c r="D3955" s="743" t="s">
        <v>7938</v>
      </c>
      <c r="E3955" s="744" t="s">
        <v>5133</v>
      </c>
      <c r="F3955" s="662" t="s">
        <v>5106</v>
      </c>
      <c r="G3955" s="662" t="s">
        <v>6110</v>
      </c>
      <c r="H3955" s="662" t="s">
        <v>593</v>
      </c>
      <c r="I3955" s="662" t="s">
        <v>6111</v>
      </c>
      <c r="J3955" s="662" t="s">
        <v>1049</v>
      </c>
      <c r="K3955" s="662" t="s">
        <v>3586</v>
      </c>
      <c r="L3955" s="663">
        <v>0</v>
      </c>
      <c r="M3955" s="663">
        <v>0</v>
      </c>
      <c r="N3955" s="662">
        <v>2</v>
      </c>
      <c r="O3955" s="745">
        <v>1.5</v>
      </c>
      <c r="P3955" s="663">
        <v>0</v>
      </c>
      <c r="Q3955" s="678"/>
      <c r="R3955" s="662">
        <v>1</v>
      </c>
      <c r="S3955" s="678">
        <v>0.5</v>
      </c>
      <c r="T3955" s="745">
        <v>0.5</v>
      </c>
      <c r="U3955" s="701">
        <v>0.33333333333333331</v>
      </c>
    </row>
    <row r="3956" spans="1:21" ht="14.4" customHeight="1" x14ac:dyDescent="0.3">
      <c r="A3956" s="661">
        <v>32</v>
      </c>
      <c r="B3956" s="662" t="s">
        <v>592</v>
      </c>
      <c r="C3956" s="662" t="s">
        <v>5111</v>
      </c>
      <c r="D3956" s="743" t="s">
        <v>7938</v>
      </c>
      <c r="E3956" s="744" t="s">
        <v>5133</v>
      </c>
      <c r="F3956" s="662" t="s">
        <v>5106</v>
      </c>
      <c r="G3956" s="662" t="s">
        <v>5244</v>
      </c>
      <c r="H3956" s="662" t="s">
        <v>593</v>
      </c>
      <c r="I3956" s="662" t="s">
        <v>1283</v>
      </c>
      <c r="J3956" s="662" t="s">
        <v>1284</v>
      </c>
      <c r="K3956" s="662" t="s">
        <v>5245</v>
      </c>
      <c r="L3956" s="663">
        <v>420.07</v>
      </c>
      <c r="M3956" s="663">
        <v>33605.599999999991</v>
      </c>
      <c r="N3956" s="662">
        <v>80</v>
      </c>
      <c r="O3956" s="745">
        <v>46.5</v>
      </c>
      <c r="P3956" s="663">
        <v>15542.589999999995</v>
      </c>
      <c r="Q3956" s="678">
        <v>0.46249999999999997</v>
      </c>
      <c r="R3956" s="662">
        <v>37</v>
      </c>
      <c r="S3956" s="678">
        <v>0.46250000000000002</v>
      </c>
      <c r="T3956" s="745">
        <v>22.5</v>
      </c>
      <c r="U3956" s="701">
        <v>0.4838709677419355</v>
      </c>
    </row>
    <row r="3957" spans="1:21" ht="14.4" customHeight="1" x14ac:dyDescent="0.3">
      <c r="A3957" s="661">
        <v>32</v>
      </c>
      <c r="B3957" s="662" t="s">
        <v>592</v>
      </c>
      <c r="C3957" s="662" t="s">
        <v>5111</v>
      </c>
      <c r="D3957" s="743" t="s">
        <v>7938</v>
      </c>
      <c r="E3957" s="744" t="s">
        <v>5133</v>
      </c>
      <c r="F3957" s="662" t="s">
        <v>5106</v>
      </c>
      <c r="G3957" s="662" t="s">
        <v>5426</v>
      </c>
      <c r="H3957" s="662" t="s">
        <v>593</v>
      </c>
      <c r="I3957" s="662" t="s">
        <v>5427</v>
      </c>
      <c r="J3957" s="662" t="s">
        <v>2343</v>
      </c>
      <c r="K3957" s="662" t="s">
        <v>2344</v>
      </c>
      <c r="L3957" s="663">
        <v>1860.93</v>
      </c>
      <c r="M3957" s="663">
        <v>3721.86</v>
      </c>
      <c r="N3957" s="662">
        <v>2</v>
      </c>
      <c r="O3957" s="745">
        <v>2</v>
      </c>
      <c r="P3957" s="663">
        <v>1860.93</v>
      </c>
      <c r="Q3957" s="678">
        <v>0.5</v>
      </c>
      <c r="R3957" s="662">
        <v>1</v>
      </c>
      <c r="S3957" s="678">
        <v>0.5</v>
      </c>
      <c r="T3957" s="745">
        <v>1</v>
      </c>
      <c r="U3957" s="701">
        <v>0.5</v>
      </c>
    </row>
    <row r="3958" spans="1:21" ht="14.4" customHeight="1" x14ac:dyDescent="0.3">
      <c r="A3958" s="661">
        <v>32</v>
      </c>
      <c r="B3958" s="662" t="s">
        <v>592</v>
      </c>
      <c r="C3958" s="662" t="s">
        <v>5111</v>
      </c>
      <c r="D3958" s="743" t="s">
        <v>7938</v>
      </c>
      <c r="E3958" s="744" t="s">
        <v>5133</v>
      </c>
      <c r="F3958" s="662" t="s">
        <v>5106</v>
      </c>
      <c r="G3958" s="662" t="s">
        <v>5166</v>
      </c>
      <c r="H3958" s="662" t="s">
        <v>593</v>
      </c>
      <c r="I3958" s="662" t="s">
        <v>1138</v>
      </c>
      <c r="J3958" s="662" t="s">
        <v>1139</v>
      </c>
      <c r="K3958" s="662" t="s">
        <v>1140</v>
      </c>
      <c r="L3958" s="663">
        <v>33</v>
      </c>
      <c r="M3958" s="663">
        <v>198</v>
      </c>
      <c r="N3958" s="662">
        <v>6</v>
      </c>
      <c r="O3958" s="745">
        <v>1.5</v>
      </c>
      <c r="P3958" s="663">
        <v>66</v>
      </c>
      <c r="Q3958" s="678">
        <v>0.33333333333333331</v>
      </c>
      <c r="R3958" s="662">
        <v>2</v>
      </c>
      <c r="S3958" s="678">
        <v>0.33333333333333331</v>
      </c>
      <c r="T3958" s="745">
        <v>0.5</v>
      </c>
      <c r="U3958" s="701">
        <v>0.33333333333333331</v>
      </c>
    </row>
    <row r="3959" spans="1:21" ht="14.4" customHeight="1" x14ac:dyDescent="0.3">
      <c r="A3959" s="661">
        <v>32</v>
      </c>
      <c r="B3959" s="662" t="s">
        <v>592</v>
      </c>
      <c r="C3959" s="662" t="s">
        <v>5111</v>
      </c>
      <c r="D3959" s="743" t="s">
        <v>7938</v>
      </c>
      <c r="E3959" s="744" t="s">
        <v>5133</v>
      </c>
      <c r="F3959" s="662" t="s">
        <v>5106</v>
      </c>
      <c r="G3959" s="662" t="s">
        <v>5166</v>
      </c>
      <c r="H3959" s="662" t="s">
        <v>593</v>
      </c>
      <c r="I3959" s="662" t="s">
        <v>810</v>
      </c>
      <c r="J3959" s="662" t="s">
        <v>811</v>
      </c>
      <c r="K3959" s="662" t="s">
        <v>5352</v>
      </c>
      <c r="L3959" s="663">
        <v>55.01</v>
      </c>
      <c r="M3959" s="663">
        <v>110.02</v>
      </c>
      <c r="N3959" s="662">
        <v>2</v>
      </c>
      <c r="O3959" s="745">
        <v>1.5</v>
      </c>
      <c r="P3959" s="663">
        <v>55.01</v>
      </c>
      <c r="Q3959" s="678">
        <v>0.5</v>
      </c>
      <c r="R3959" s="662">
        <v>1</v>
      </c>
      <c r="S3959" s="678">
        <v>0.5</v>
      </c>
      <c r="T3959" s="745">
        <v>0.5</v>
      </c>
      <c r="U3959" s="701">
        <v>0.33333333333333331</v>
      </c>
    </row>
    <row r="3960" spans="1:21" ht="14.4" customHeight="1" x14ac:dyDescent="0.3">
      <c r="A3960" s="661">
        <v>32</v>
      </c>
      <c r="B3960" s="662" t="s">
        <v>592</v>
      </c>
      <c r="C3960" s="662" t="s">
        <v>5111</v>
      </c>
      <c r="D3960" s="743" t="s">
        <v>7938</v>
      </c>
      <c r="E3960" s="744" t="s">
        <v>5133</v>
      </c>
      <c r="F3960" s="662" t="s">
        <v>5106</v>
      </c>
      <c r="G3960" s="662" t="s">
        <v>5535</v>
      </c>
      <c r="H3960" s="662" t="s">
        <v>593</v>
      </c>
      <c r="I3960" s="662" t="s">
        <v>1614</v>
      </c>
      <c r="J3960" s="662" t="s">
        <v>1615</v>
      </c>
      <c r="K3960" s="662" t="s">
        <v>5536</v>
      </c>
      <c r="L3960" s="663">
        <v>34.6</v>
      </c>
      <c r="M3960" s="663">
        <v>34.6</v>
      </c>
      <c r="N3960" s="662">
        <v>1</v>
      </c>
      <c r="O3960" s="745">
        <v>1</v>
      </c>
      <c r="P3960" s="663">
        <v>34.6</v>
      </c>
      <c r="Q3960" s="678">
        <v>1</v>
      </c>
      <c r="R3960" s="662">
        <v>1</v>
      </c>
      <c r="S3960" s="678">
        <v>1</v>
      </c>
      <c r="T3960" s="745">
        <v>1</v>
      </c>
      <c r="U3960" s="701">
        <v>1</v>
      </c>
    </row>
    <row r="3961" spans="1:21" ht="14.4" customHeight="1" x14ac:dyDescent="0.3">
      <c r="A3961" s="661">
        <v>32</v>
      </c>
      <c r="B3961" s="662" t="s">
        <v>592</v>
      </c>
      <c r="C3961" s="662" t="s">
        <v>5111</v>
      </c>
      <c r="D3961" s="743" t="s">
        <v>7938</v>
      </c>
      <c r="E3961" s="744" t="s">
        <v>5133</v>
      </c>
      <c r="F3961" s="662" t="s">
        <v>5106</v>
      </c>
      <c r="G3961" s="662" t="s">
        <v>5428</v>
      </c>
      <c r="H3961" s="662" t="s">
        <v>593</v>
      </c>
      <c r="I3961" s="662" t="s">
        <v>6376</v>
      </c>
      <c r="J3961" s="662" t="s">
        <v>5838</v>
      </c>
      <c r="K3961" s="662" t="s">
        <v>1156</v>
      </c>
      <c r="L3961" s="663">
        <v>0</v>
      </c>
      <c r="M3961" s="663">
        <v>0</v>
      </c>
      <c r="N3961" s="662">
        <v>1</v>
      </c>
      <c r="O3961" s="745">
        <v>1</v>
      </c>
      <c r="P3961" s="663">
        <v>0</v>
      </c>
      <c r="Q3961" s="678"/>
      <c r="R3961" s="662">
        <v>1</v>
      </c>
      <c r="S3961" s="678">
        <v>1</v>
      </c>
      <c r="T3961" s="745">
        <v>1</v>
      </c>
      <c r="U3961" s="701">
        <v>1</v>
      </c>
    </row>
    <row r="3962" spans="1:21" ht="14.4" customHeight="1" x14ac:dyDescent="0.3">
      <c r="A3962" s="661">
        <v>32</v>
      </c>
      <c r="B3962" s="662" t="s">
        <v>592</v>
      </c>
      <c r="C3962" s="662" t="s">
        <v>5111</v>
      </c>
      <c r="D3962" s="743" t="s">
        <v>7938</v>
      </c>
      <c r="E3962" s="744" t="s">
        <v>5133</v>
      </c>
      <c r="F3962" s="662" t="s">
        <v>5106</v>
      </c>
      <c r="G3962" s="662" t="s">
        <v>6114</v>
      </c>
      <c r="H3962" s="662" t="s">
        <v>593</v>
      </c>
      <c r="I3962" s="662" t="s">
        <v>3527</v>
      </c>
      <c r="J3962" s="662" t="s">
        <v>3528</v>
      </c>
      <c r="K3962" s="662" t="s">
        <v>4828</v>
      </c>
      <c r="L3962" s="663">
        <v>0</v>
      </c>
      <c r="M3962" s="663">
        <v>0</v>
      </c>
      <c r="N3962" s="662">
        <v>10</v>
      </c>
      <c r="O3962" s="745">
        <v>4</v>
      </c>
      <c r="P3962" s="663">
        <v>0</v>
      </c>
      <c r="Q3962" s="678"/>
      <c r="R3962" s="662">
        <v>7</v>
      </c>
      <c r="S3962" s="678">
        <v>0.7</v>
      </c>
      <c r="T3962" s="745">
        <v>3</v>
      </c>
      <c r="U3962" s="701">
        <v>0.75</v>
      </c>
    </row>
    <row r="3963" spans="1:21" ht="14.4" customHeight="1" x14ac:dyDescent="0.3">
      <c r="A3963" s="661">
        <v>32</v>
      </c>
      <c r="B3963" s="662" t="s">
        <v>592</v>
      </c>
      <c r="C3963" s="662" t="s">
        <v>5111</v>
      </c>
      <c r="D3963" s="743" t="s">
        <v>7938</v>
      </c>
      <c r="E3963" s="744" t="s">
        <v>5133</v>
      </c>
      <c r="F3963" s="662" t="s">
        <v>5106</v>
      </c>
      <c r="G3963" s="662" t="s">
        <v>6514</v>
      </c>
      <c r="H3963" s="662" t="s">
        <v>593</v>
      </c>
      <c r="I3963" s="662" t="s">
        <v>1493</v>
      </c>
      <c r="J3963" s="662" t="s">
        <v>1494</v>
      </c>
      <c r="K3963" s="662" t="s">
        <v>6777</v>
      </c>
      <c r="L3963" s="663">
        <v>30.46</v>
      </c>
      <c r="M3963" s="663">
        <v>30.46</v>
      </c>
      <c r="N3963" s="662">
        <v>1</v>
      </c>
      <c r="O3963" s="745">
        <v>0.5</v>
      </c>
      <c r="P3963" s="663">
        <v>30.46</v>
      </c>
      <c r="Q3963" s="678">
        <v>1</v>
      </c>
      <c r="R3963" s="662">
        <v>1</v>
      </c>
      <c r="S3963" s="678">
        <v>1</v>
      </c>
      <c r="T3963" s="745">
        <v>0.5</v>
      </c>
      <c r="U3963" s="701">
        <v>1</v>
      </c>
    </row>
    <row r="3964" spans="1:21" ht="14.4" customHeight="1" x14ac:dyDescent="0.3">
      <c r="A3964" s="661">
        <v>32</v>
      </c>
      <c r="B3964" s="662" t="s">
        <v>592</v>
      </c>
      <c r="C3964" s="662" t="s">
        <v>5111</v>
      </c>
      <c r="D3964" s="743" t="s">
        <v>7938</v>
      </c>
      <c r="E3964" s="744" t="s">
        <v>5133</v>
      </c>
      <c r="F3964" s="662" t="s">
        <v>5106</v>
      </c>
      <c r="G3964" s="662" t="s">
        <v>5701</v>
      </c>
      <c r="H3964" s="662" t="s">
        <v>2438</v>
      </c>
      <c r="I3964" s="662" t="s">
        <v>2814</v>
      </c>
      <c r="J3964" s="662" t="s">
        <v>4948</v>
      </c>
      <c r="K3964" s="662" t="s">
        <v>4949</v>
      </c>
      <c r="L3964" s="663">
        <v>2179.9299999999998</v>
      </c>
      <c r="M3964" s="663">
        <v>65397.9</v>
      </c>
      <c r="N3964" s="662">
        <v>30</v>
      </c>
      <c r="O3964" s="745">
        <v>8.5</v>
      </c>
      <c r="P3964" s="663">
        <v>65397.9</v>
      </c>
      <c r="Q3964" s="678">
        <v>1</v>
      </c>
      <c r="R3964" s="662">
        <v>30</v>
      </c>
      <c r="S3964" s="678">
        <v>1</v>
      </c>
      <c r="T3964" s="745">
        <v>8.5</v>
      </c>
      <c r="U3964" s="701">
        <v>1</v>
      </c>
    </row>
    <row r="3965" spans="1:21" ht="14.4" customHeight="1" x14ac:dyDescent="0.3">
      <c r="A3965" s="661">
        <v>32</v>
      </c>
      <c r="B3965" s="662" t="s">
        <v>592</v>
      </c>
      <c r="C3965" s="662" t="s">
        <v>5111</v>
      </c>
      <c r="D3965" s="743" t="s">
        <v>7938</v>
      </c>
      <c r="E3965" s="744" t="s">
        <v>5133</v>
      </c>
      <c r="F3965" s="662" t="s">
        <v>5106</v>
      </c>
      <c r="G3965" s="662" t="s">
        <v>5840</v>
      </c>
      <c r="H3965" s="662" t="s">
        <v>593</v>
      </c>
      <c r="I3965" s="662" t="s">
        <v>7360</v>
      </c>
      <c r="J3965" s="662" t="s">
        <v>6378</v>
      </c>
      <c r="K3965" s="662" t="s">
        <v>7361</v>
      </c>
      <c r="L3965" s="663">
        <v>193.66</v>
      </c>
      <c r="M3965" s="663">
        <v>193.66</v>
      </c>
      <c r="N3965" s="662">
        <v>1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32</v>
      </c>
      <c r="B3966" s="662" t="s">
        <v>592</v>
      </c>
      <c r="C3966" s="662" t="s">
        <v>5111</v>
      </c>
      <c r="D3966" s="743" t="s">
        <v>7938</v>
      </c>
      <c r="E3966" s="744" t="s">
        <v>5133</v>
      </c>
      <c r="F3966" s="662" t="s">
        <v>5106</v>
      </c>
      <c r="G3966" s="662" t="s">
        <v>7362</v>
      </c>
      <c r="H3966" s="662" t="s">
        <v>593</v>
      </c>
      <c r="I3966" s="662" t="s">
        <v>7363</v>
      </c>
      <c r="J3966" s="662" t="s">
        <v>7364</v>
      </c>
      <c r="K3966" s="662" t="s">
        <v>7282</v>
      </c>
      <c r="L3966" s="663">
        <v>165.69</v>
      </c>
      <c r="M3966" s="663">
        <v>165.69</v>
      </c>
      <c r="N3966" s="662">
        <v>1</v>
      </c>
      <c r="O3966" s="745">
        <v>0.5</v>
      </c>
      <c r="P3966" s="663">
        <v>165.69</v>
      </c>
      <c r="Q3966" s="678">
        <v>1</v>
      </c>
      <c r="R3966" s="662">
        <v>1</v>
      </c>
      <c r="S3966" s="678">
        <v>1</v>
      </c>
      <c r="T3966" s="745">
        <v>0.5</v>
      </c>
      <c r="U3966" s="701">
        <v>1</v>
      </c>
    </row>
    <row r="3967" spans="1:21" ht="14.4" customHeight="1" x14ac:dyDescent="0.3">
      <c r="A3967" s="661">
        <v>32</v>
      </c>
      <c r="B3967" s="662" t="s">
        <v>592</v>
      </c>
      <c r="C3967" s="662" t="s">
        <v>5111</v>
      </c>
      <c r="D3967" s="743" t="s">
        <v>7938</v>
      </c>
      <c r="E3967" s="744" t="s">
        <v>5133</v>
      </c>
      <c r="F3967" s="662" t="s">
        <v>5106</v>
      </c>
      <c r="G3967" s="662" t="s">
        <v>5248</v>
      </c>
      <c r="H3967" s="662" t="s">
        <v>593</v>
      </c>
      <c r="I3967" s="662" t="s">
        <v>3186</v>
      </c>
      <c r="J3967" s="662" t="s">
        <v>3187</v>
      </c>
      <c r="K3967" s="662" t="s">
        <v>4933</v>
      </c>
      <c r="L3967" s="663">
        <v>588.04999999999995</v>
      </c>
      <c r="M3967" s="663">
        <v>3528.3</v>
      </c>
      <c r="N3967" s="662">
        <v>6</v>
      </c>
      <c r="O3967" s="745">
        <v>2</v>
      </c>
      <c r="P3967" s="663">
        <v>2940.25</v>
      </c>
      <c r="Q3967" s="678">
        <v>0.83333333333333326</v>
      </c>
      <c r="R3967" s="662">
        <v>5</v>
      </c>
      <c r="S3967" s="678">
        <v>0.83333333333333337</v>
      </c>
      <c r="T3967" s="745">
        <v>1.5</v>
      </c>
      <c r="U3967" s="701">
        <v>0.75</v>
      </c>
    </row>
    <row r="3968" spans="1:21" ht="14.4" customHeight="1" x14ac:dyDescent="0.3">
      <c r="A3968" s="661">
        <v>32</v>
      </c>
      <c r="B3968" s="662" t="s">
        <v>592</v>
      </c>
      <c r="C3968" s="662" t="s">
        <v>5111</v>
      </c>
      <c r="D3968" s="743" t="s">
        <v>7938</v>
      </c>
      <c r="E3968" s="744" t="s">
        <v>5133</v>
      </c>
      <c r="F3968" s="662" t="s">
        <v>5106</v>
      </c>
      <c r="G3968" s="662" t="s">
        <v>5248</v>
      </c>
      <c r="H3968" s="662" t="s">
        <v>593</v>
      </c>
      <c r="I3968" s="662" t="s">
        <v>3186</v>
      </c>
      <c r="J3968" s="662" t="s">
        <v>3187</v>
      </c>
      <c r="K3968" s="662" t="s">
        <v>4933</v>
      </c>
      <c r="L3968" s="663">
        <v>879.21</v>
      </c>
      <c r="M3968" s="663">
        <v>3516.84</v>
      </c>
      <c r="N3968" s="662">
        <v>4</v>
      </c>
      <c r="O3968" s="745">
        <v>1.5</v>
      </c>
      <c r="P3968" s="663">
        <v>1758.42</v>
      </c>
      <c r="Q3968" s="678">
        <v>0.5</v>
      </c>
      <c r="R3968" s="662">
        <v>2</v>
      </c>
      <c r="S3968" s="678">
        <v>0.5</v>
      </c>
      <c r="T3968" s="745">
        <v>1</v>
      </c>
      <c r="U3968" s="701">
        <v>0.66666666666666663</v>
      </c>
    </row>
    <row r="3969" spans="1:21" ht="14.4" customHeight="1" x14ac:dyDescent="0.3">
      <c r="A3969" s="661">
        <v>32</v>
      </c>
      <c r="B3969" s="662" t="s">
        <v>592</v>
      </c>
      <c r="C3969" s="662" t="s">
        <v>5111</v>
      </c>
      <c r="D3969" s="743" t="s">
        <v>7938</v>
      </c>
      <c r="E3969" s="744" t="s">
        <v>5133</v>
      </c>
      <c r="F3969" s="662" t="s">
        <v>5106</v>
      </c>
      <c r="G3969" s="662" t="s">
        <v>5847</v>
      </c>
      <c r="H3969" s="662" t="s">
        <v>593</v>
      </c>
      <c r="I3969" s="662" t="s">
        <v>2918</v>
      </c>
      <c r="J3969" s="662" t="s">
        <v>2919</v>
      </c>
      <c r="K3969" s="662" t="s">
        <v>5848</v>
      </c>
      <c r="L3969" s="663">
        <v>48.09</v>
      </c>
      <c r="M3969" s="663">
        <v>192.36</v>
      </c>
      <c r="N3969" s="662">
        <v>4</v>
      </c>
      <c r="O3969" s="745">
        <v>2.5</v>
      </c>
      <c r="P3969" s="663">
        <v>192.36</v>
      </c>
      <c r="Q3969" s="678">
        <v>1</v>
      </c>
      <c r="R3969" s="662">
        <v>4</v>
      </c>
      <c r="S3969" s="678">
        <v>1</v>
      </c>
      <c r="T3969" s="745">
        <v>2.5</v>
      </c>
      <c r="U3969" s="701">
        <v>1</v>
      </c>
    </row>
    <row r="3970" spans="1:21" ht="14.4" customHeight="1" x14ac:dyDescent="0.3">
      <c r="A3970" s="661">
        <v>32</v>
      </c>
      <c r="B3970" s="662" t="s">
        <v>592</v>
      </c>
      <c r="C3970" s="662" t="s">
        <v>5111</v>
      </c>
      <c r="D3970" s="743" t="s">
        <v>7938</v>
      </c>
      <c r="E3970" s="744" t="s">
        <v>5133</v>
      </c>
      <c r="F3970" s="662" t="s">
        <v>5106</v>
      </c>
      <c r="G3970" s="662" t="s">
        <v>5487</v>
      </c>
      <c r="H3970" s="662" t="s">
        <v>593</v>
      </c>
      <c r="I3970" s="662" t="s">
        <v>7365</v>
      </c>
      <c r="J3970" s="662" t="s">
        <v>3547</v>
      </c>
      <c r="K3970" s="662" t="s">
        <v>7366</v>
      </c>
      <c r="L3970" s="663">
        <v>124.82</v>
      </c>
      <c r="M3970" s="663">
        <v>124.82</v>
      </c>
      <c r="N3970" s="662">
        <v>1</v>
      </c>
      <c r="O3970" s="745">
        <v>1</v>
      </c>
      <c r="P3970" s="663">
        <v>124.82</v>
      </c>
      <c r="Q3970" s="678">
        <v>1</v>
      </c>
      <c r="R3970" s="662">
        <v>1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32</v>
      </c>
      <c r="B3971" s="662" t="s">
        <v>592</v>
      </c>
      <c r="C3971" s="662" t="s">
        <v>5111</v>
      </c>
      <c r="D3971" s="743" t="s">
        <v>7938</v>
      </c>
      <c r="E3971" s="744" t="s">
        <v>5133</v>
      </c>
      <c r="F3971" s="662" t="s">
        <v>5106</v>
      </c>
      <c r="G3971" s="662" t="s">
        <v>5262</v>
      </c>
      <c r="H3971" s="662" t="s">
        <v>593</v>
      </c>
      <c r="I3971" s="662" t="s">
        <v>5263</v>
      </c>
      <c r="J3971" s="662" t="s">
        <v>2963</v>
      </c>
      <c r="K3971" s="662" t="s">
        <v>5264</v>
      </c>
      <c r="L3971" s="663">
        <v>49.38</v>
      </c>
      <c r="M3971" s="663">
        <v>49.38</v>
      </c>
      <c r="N3971" s="662">
        <v>1</v>
      </c>
      <c r="O3971" s="745">
        <v>1</v>
      </c>
      <c r="P3971" s="663">
        <v>49.38</v>
      </c>
      <c r="Q3971" s="678">
        <v>1</v>
      </c>
      <c r="R3971" s="662">
        <v>1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32</v>
      </c>
      <c r="B3972" s="662" t="s">
        <v>592</v>
      </c>
      <c r="C3972" s="662" t="s">
        <v>5111</v>
      </c>
      <c r="D3972" s="743" t="s">
        <v>7938</v>
      </c>
      <c r="E3972" s="744" t="s">
        <v>5133</v>
      </c>
      <c r="F3972" s="662" t="s">
        <v>5106</v>
      </c>
      <c r="G3972" s="662" t="s">
        <v>5262</v>
      </c>
      <c r="H3972" s="662" t="s">
        <v>593</v>
      </c>
      <c r="I3972" s="662" t="s">
        <v>5263</v>
      </c>
      <c r="J3972" s="662" t="s">
        <v>2963</v>
      </c>
      <c r="K3972" s="662" t="s">
        <v>5264</v>
      </c>
      <c r="L3972" s="663">
        <v>83.79</v>
      </c>
      <c r="M3972" s="663">
        <v>83.79</v>
      </c>
      <c r="N3972" s="662">
        <v>1</v>
      </c>
      <c r="O3972" s="745">
        <v>0.5</v>
      </c>
      <c r="P3972" s="663">
        <v>83.79</v>
      </c>
      <c r="Q3972" s="678">
        <v>1</v>
      </c>
      <c r="R3972" s="662">
        <v>1</v>
      </c>
      <c r="S3972" s="678">
        <v>1</v>
      </c>
      <c r="T3972" s="745">
        <v>0.5</v>
      </c>
      <c r="U3972" s="701">
        <v>1</v>
      </c>
    </row>
    <row r="3973" spans="1:21" ht="14.4" customHeight="1" x14ac:dyDescent="0.3">
      <c r="A3973" s="661">
        <v>32</v>
      </c>
      <c r="B3973" s="662" t="s">
        <v>592</v>
      </c>
      <c r="C3973" s="662" t="s">
        <v>5111</v>
      </c>
      <c r="D3973" s="743" t="s">
        <v>7938</v>
      </c>
      <c r="E3973" s="744" t="s">
        <v>5133</v>
      </c>
      <c r="F3973" s="662" t="s">
        <v>5106</v>
      </c>
      <c r="G3973" s="662" t="s">
        <v>5262</v>
      </c>
      <c r="H3973" s="662" t="s">
        <v>593</v>
      </c>
      <c r="I3973" s="662" t="s">
        <v>2941</v>
      </c>
      <c r="J3973" s="662" t="s">
        <v>2942</v>
      </c>
      <c r="K3973" s="662" t="s">
        <v>2911</v>
      </c>
      <c r="L3973" s="663">
        <v>111.72</v>
      </c>
      <c r="M3973" s="663">
        <v>223.44</v>
      </c>
      <c r="N3973" s="662">
        <v>2</v>
      </c>
      <c r="O3973" s="745">
        <v>2</v>
      </c>
      <c r="P3973" s="663">
        <v>111.72</v>
      </c>
      <c r="Q3973" s="678">
        <v>0.5</v>
      </c>
      <c r="R3973" s="662">
        <v>1</v>
      </c>
      <c r="S3973" s="678">
        <v>0.5</v>
      </c>
      <c r="T3973" s="745">
        <v>1</v>
      </c>
      <c r="U3973" s="701">
        <v>0.5</v>
      </c>
    </row>
    <row r="3974" spans="1:21" ht="14.4" customHeight="1" x14ac:dyDescent="0.3">
      <c r="A3974" s="661">
        <v>32</v>
      </c>
      <c r="B3974" s="662" t="s">
        <v>592</v>
      </c>
      <c r="C3974" s="662" t="s">
        <v>5111</v>
      </c>
      <c r="D3974" s="743" t="s">
        <v>7938</v>
      </c>
      <c r="E3974" s="744" t="s">
        <v>5133</v>
      </c>
      <c r="F3974" s="662" t="s">
        <v>5106</v>
      </c>
      <c r="G3974" s="662" t="s">
        <v>5262</v>
      </c>
      <c r="H3974" s="662" t="s">
        <v>593</v>
      </c>
      <c r="I3974" s="662" t="s">
        <v>2941</v>
      </c>
      <c r="J3974" s="662" t="s">
        <v>2942</v>
      </c>
      <c r="K3974" s="662" t="s">
        <v>2911</v>
      </c>
      <c r="L3974" s="663">
        <v>98.75</v>
      </c>
      <c r="M3974" s="663">
        <v>98.75</v>
      </c>
      <c r="N3974" s="662">
        <v>1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32</v>
      </c>
      <c r="B3975" s="662" t="s">
        <v>592</v>
      </c>
      <c r="C3975" s="662" t="s">
        <v>5111</v>
      </c>
      <c r="D3975" s="743" t="s">
        <v>7938</v>
      </c>
      <c r="E3975" s="744" t="s">
        <v>5133</v>
      </c>
      <c r="F3975" s="662" t="s">
        <v>5106</v>
      </c>
      <c r="G3975" s="662" t="s">
        <v>5262</v>
      </c>
      <c r="H3975" s="662" t="s">
        <v>593</v>
      </c>
      <c r="I3975" s="662" t="s">
        <v>3048</v>
      </c>
      <c r="J3975" s="662" t="s">
        <v>2942</v>
      </c>
      <c r="K3975" s="662" t="s">
        <v>2911</v>
      </c>
      <c r="L3975" s="663">
        <v>98.75</v>
      </c>
      <c r="M3975" s="663">
        <v>395</v>
      </c>
      <c r="N3975" s="662">
        <v>4</v>
      </c>
      <c r="O3975" s="745">
        <v>1</v>
      </c>
      <c r="P3975" s="663">
        <v>395</v>
      </c>
      <c r="Q3975" s="678">
        <v>1</v>
      </c>
      <c r="R3975" s="662">
        <v>4</v>
      </c>
      <c r="S3975" s="678">
        <v>1</v>
      </c>
      <c r="T3975" s="745">
        <v>1</v>
      </c>
      <c r="U3975" s="701">
        <v>1</v>
      </c>
    </row>
    <row r="3976" spans="1:21" ht="14.4" customHeight="1" x14ac:dyDescent="0.3">
      <c r="A3976" s="661">
        <v>32</v>
      </c>
      <c r="B3976" s="662" t="s">
        <v>592</v>
      </c>
      <c r="C3976" s="662" t="s">
        <v>5111</v>
      </c>
      <c r="D3976" s="743" t="s">
        <v>7938</v>
      </c>
      <c r="E3976" s="744" t="s">
        <v>5133</v>
      </c>
      <c r="F3976" s="662" t="s">
        <v>5106</v>
      </c>
      <c r="G3976" s="662" t="s">
        <v>5862</v>
      </c>
      <c r="H3976" s="662" t="s">
        <v>2438</v>
      </c>
      <c r="I3976" s="662" t="s">
        <v>5863</v>
      </c>
      <c r="J3976" s="662" t="s">
        <v>5864</v>
      </c>
      <c r="K3976" s="662" t="s">
        <v>5865</v>
      </c>
      <c r="L3976" s="663">
        <v>186.87</v>
      </c>
      <c r="M3976" s="663">
        <v>373.74</v>
      </c>
      <c r="N3976" s="662">
        <v>2</v>
      </c>
      <c r="O3976" s="745">
        <v>0.5</v>
      </c>
      <c r="P3976" s="663">
        <v>373.74</v>
      </c>
      <c r="Q3976" s="678">
        <v>1</v>
      </c>
      <c r="R3976" s="662">
        <v>2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32</v>
      </c>
      <c r="B3977" s="662" t="s">
        <v>592</v>
      </c>
      <c r="C3977" s="662" t="s">
        <v>5111</v>
      </c>
      <c r="D3977" s="743" t="s">
        <v>7938</v>
      </c>
      <c r="E3977" s="744" t="s">
        <v>5133</v>
      </c>
      <c r="F3977" s="662" t="s">
        <v>5106</v>
      </c>
      <c r="G3977" s="662" t="s">
        <v>5358</v>
      </c>
      <c r="H3977" s="662" t="s">
        <v>593</v>
      </c>
      <c r="I3977" s="662" t="s">
        <v>913</v>
      </c>
      <c r="J3977" s="662" t="s">
        <v>5541</v>
      </c>
      <c r="K3977" s="662" t="s">
        <v>5542</v>
      </c>
      <c r="L3977" s="663">
        <v>38.5</v>
      </c>
      <c r="M3977" s="663">
        <v>38.5</v>
      </c>
      <c r="N3977" s="662">
        <v>1</v>
      </c>
      <c r="O3977" s="745">
        <v>0.5</v>
      </c>
      <c r="P3977" s="663">
        <v>38.5</v>
      </c>
      <c r="Q3977" s="678">
        <v>1</v>
      </c>
      <c r="R3977" s="662">
        <v>1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32</v>
      </c>
      <c r="B3978" s="662" t="s">
        <v>592</v>
      </c>
      <c r="C3978" s="662" t="s">
        <v>5111</v>
      </c>
      <c r="D3978" s="743" t="s">
        <v>7938</v>
      </c>
      <c r="E3978" s="744" t="s">
        <v>5133</v>
      </c>
      <c r="F3978" s="662" t="s">
        <v>5106</v>
      </c>
      <c r="G3978" s="662" t="s">
        <v>5358</v>
      </c>
      <c r="H3978" s="662" t="s">
        <v>593</v>
      </c>
      <c r="I3978" s="662" t="s">
        <v>917</v>
      </c>
      <c r="J3978" s="662" t="s">
        <v>5359</v>
      </c>
      <c r="K3978" s="662" t="s">
        <v>5360</v>
      </c>
      <c r="L3978" s="663">
        <v>73.989999999999995</v>
      </c>
      <c r="M3978" s="663">
        <v>295.95999999999998</v>
      </c>
      <c r="N3978" s="662">
        <v>4</v>
      </c>
      <c r="O3978" s="745">
        <v>2</v>
      </c>
      <c r="P3978" s="663">
        <v>295.95999999999998</v>
      </c>
      <c r="Q3978" s="678">
        <v>1</v>
      </c>
      <c r="R3978" s="662">
        <v>4</v>
      </c>
      <c r="S3978" s="678">
        <v>1</v>
      </c>
      <c r="T3978" s="745">
        <v>2</v>
      </c>
      <c r="U3978" s="701">
        <v>1</v>
      </c>
    </row>
    <row r="3979" spans="1:21" ht="14.4" customHeight="1" x14ac:dyDescent="0.3">
      <c r="A3979" s="661">
        <v>32</v>
      </c>
      <c r="B3979" s="662" t="s">
        <v>592</v>
      </c>
      <c r="C3979" s="662" t="s">
        <v>5111</v>
      </c>
      <c r="D3979" s="743" t="s">
        <v>7938</v>
      </c>
      <c r="E3979" s="744" t="s">
        <v>5133</v>
      </c>
      <c r="F3979" s="662" t="s">
        <v>5106</v>
      </c>
      <c r="G3979" s="662" t="s">
        <v>5358</v>
      </c>
      <c r="H3979" s="662" t="s">
        <v>593</v>
      </c>
      <c r="I3979" s="662" t="s">
        <v>6252</v>
      </c>
      <c r="J3979" s="662" t="s">
        <v>5541</v>
      </c>
      <c r="K3979" s="662" t="s">
        <v>5542</v>
      </c>
      <c r="L3979" s="663">
        <v>0</v>
      </c>
      <c r="M3979" s="663">
        <v>0</v>
      </c>
      <c r="N3979" s="662">
        <v>1</v>
      </c>
      <c r="O3979" s="745">
        <v>0.5</v>
      </c>
      <c r="P3979" s="663"/>
      <c r="Q3979" s="678"/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32</v>
      </c>
      <c r="B3980" s="662" t="s">
        <v>592</v>
      </c>
      <c r="C3980" s="662" t="s">
        <v>5111</v>
      </c>
      <c r="D3980" s="743" t="s">
        <v>7938</v>
      </c>
      <c r="E3980" s="744" t="s">
        <v>5133</v>
      </c>
      <c r="F3980" s="662" t="s">
        <v>5106</v>
      </c>
      <c r="G3980" s="662" t="s">
        <v>5358</v>
      </c>
      <c r="H3980" s="662" t="s">
        <v>593</v>
      </c>
      <c r="I3980" s="662" t="s">
        <v>6135</v>
      </c>
      <c r="J3980" s="662" t="s">
        <v>5359</v>
      </c>
      <c r="K3980" s="662" t="s">
        <v>5360</v>
      </c>
      <c r="L3980" s="663">
        <v>0</v>
      </c>
      <c r="M3980" s="663">
        <v>0</v>
      </c>
      <c r="N3980" s="662">
        <v>1</v>
      </c>
      <c r="O3980" s="745">
        <v>0.5</v>
      </c>
      <c r="P3980" s="663">
        <v>0</v>
      </c>
      <c r="Q3980" s="678"/>
      <c r="R3980" s="662">
        <v>1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32</v>
      </c>
      <c r="B3981" s="662" t="s">
        <v>592</v>
      </c>
      <c r="C3981" s="662" t="s">
        <v>5111</v>
      </c>
      <c r="D3981" s="743" t="s">
        <v>7938</v>
      </c>
      <c r="E3981" s="744" t="s">
        <v>5133</v>
      </c>
      <c r="F3981" s="662" t="s">
        <v>5106</v>
      </c>
      <c r="G3981" s="662" t="s">
        <v>5870</v>
      </c>
      <c r="H3981" s="662" t="s">
        <v>593</v>
      </c>
      <c r="I3981" s="662" t="s">
        <v>4398</v>
      </c>
      <c r="J3981" s="662" t="s">
        <v>4399</v>
      </c>
      <c r="K3981" s="662" t="s">
        <v>5871</v>
      </c>
      <c r="L3981" s="663">
        <v>77.14</v>
      </c>
      <c r="M3981" s="663">
        <v>617.12</v>
      </c>
      <c r="N3981" s="662">
        <v>8</v>
      </c>
      <c r="O3981" s="745">
        <v>3</v>
      </c>
      <c r="P3981" s="663">
        <v>539.98</v>
      </c>
      <c r="Q3981" s="678">
        <v>0.875</v>
      </c>
      <c r="R3981" s="662">
        <v>7</v>
      </c>
      <c r="S3981" s="678">
        <v>0.875</v>
      </c>
      <c r="T3981" s="745">
        <v>2</v>
      </c>
      <c r="U3981" s="701">
        <v>0.66666666666666663</v>
      </c>
    </row>
    <row r="3982" spans="1:21" ht="14.4" customHeight="1" x14ac:dyDescent="0.3">
      <c r="A3982" s="661">
        <v>32</v>
      </c>
      <c r="B3982" s="662" t="s">
        <v>592</v>
      </c>
      <c r="C3982" s="662" t="s">
        <v>5111</v>
      </c>
      <c r="D3982" s="743" t="s">
        <v>7938</v>
      </c>
      <c r="E3982" s="744" t="s">
        <v>5133</v>
      </c>
      <c r="F3982" s="662" t="s">
        <v>5106</v>
      </c>
      <c r="G3982" s="662" t="s">
        <v>5873</v>
      </c>
      <c r="H3982" s="662" t="s">
        <v>593</v>
      </c>
      <c r="I3982" s="662" t="s">
        <v>5874</v>
      </c>
      <c r="J3982" s="662" t="s">
        <v>5875</v>
      </c>
      <c r="K3982" s="662" t="s">
        <v>5876</v>
      </c>
      <c r="L3982" s="663">
        <v>88.87</v>
      </c>
      <c r="M3982" s="663">
        <v>266.61</v>
      </c>
      <c r="N3982" s="662">
        <v>3</v>
      </c>
      <c r="O3982" s="745">
        <v>1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32</v>
      </c>
      <c r="B3983" s="662" t="s">
        <v>592</v>
      </c>
      <c r="C3983" s="662" t="s">
        <v>5111</v>
      </c>
      <c r="D3983" s="743" t="s">
        <v>7938</v>
      </c>
      <c r="E3983" s="744" t="s">
        <v>5133</v>
      </c>
      <c r="F3983" s="662" t="s">
        <v>5106</v>
      </c>
      <c r="G3983" s="662" t="s">
        <v>5873</v>
      </c>
      <c r="H3983" s="662" t="s">
        <v>593</v>
      </c>
      <c r="I3983" s="662" t="s">
        <v>5874</v>
      </c>
      <c r="J3983" s="662" t="s">
        <v>5875</v>
      </c>
      <c r="K3983" s="662" t="s">
        <v>5876</v>
      </c>
      <c r="L3983" s="663">
        <v>83.68</v>
      </c>
      <c r="M3983" s="663">
        <v>167.36</v>
      </c>
      <c r="N3983" s="662">
        <v>2</v>
      </c>
      <c r="O3983" s="745">
        <v>0.5</v>
      </c>
      <c r="P3983" s="663">
        <v>167.36</v>
      </c>
      <c r="Q3983" s="678">
        <v>1</v>
      </c>
      <c r="R3983" s="662">
        <v>2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32</v>
      </c>
      <c r="B3984" s="662" t="s">
        <v>592</v>
      </c>
      <c r="C3984" s="662" t="s">
        <v>5111</v>
      </c>
      <c r="D3984" s="743" t="s">
        <v>7938</v>
      </c>
      <c r="E3984" s="744" t="s">
        <v>5133</v>
      </c>
      <c r="F3984" s="662" t="s">
        <v>5106</v>
      </c>
      <c r="G3984" s="662" t="s">
        <v>5727</v>
      </c>
      <c r="H3984" s="662" t="s">
        <v>593</v>
      </c>
      <c r="I3984" s="662" t="s">
        <v>692</v>
      </c>
      <c r="J3984" s="662" t="s">
        <v>5728</v>
      </c>
      <c r="K3984" s="662" t="s">
        <v>5729</v>
      </c>
      <c r="L3984" s="663">
        <v>44.59</v>
      </c>
      <c r="M3984" s="663">
        <v>624.26</v>
      </c>
      <c r="N3984" s="662">
        <v>14</v>
      </c>
      <c r="O3984" s="745">
        <v>7</v>
      </c>
      <c r="P3984" s="663">
        <v>178.36</v>
      </c>
      <c r="Q3984" s="678">
        <v>0.28571428571428575</v>
      </c>
      <c r="R3984" s="662">
        <v>4</v>
      </c>
      <c r="S3984" s="678">
        <v>0.2857142857142857</v>
      </c>
      <c r="T3984" s="745">
        <v>2</v>
      </c>
      <c r="U3984" s="701">
        <v>0.2857142857142857</v>
      </c>
    </row>
    <row r="3985" spans="1:21" ht="14.4" customHeight="1" x14ac:dyDescent="0.3">
      <c r="A3985" s="661">
        <v>32</v>
      </c>
      <c r="B3985" s="662" t="s">
        <v>592</v>
      </c>
      <c r="C3985" s="662" t="s">
        <v>5111</v>
      </c>
      <c r="D3985" s="743" t="s">
        <v>7938</v>
      </c>
      <c r="E3985" s="744" t="s">
        <v>5133</v>
      </c>
      <c r="F3985" s="662" t="s">
        <v>5106</v>
      </c>
      <c r="G3985" s="662" t="s">
        <v>5394</v>
      </c>
      <c r="H3985" s="662" t="s">
        <v>593</v>
      </c>
      <c r="I3985" s="662" t="s">
        <v>5650</v>
      </c>
      <c r="J3985" s="662" t="s">
        <v>5396</v>
      </c>
      <c r="K3985" s="662" t="s">
        <v>2452</v>
      </c>
      <c r="L3985" s="663">
        <v>0</v>
      </c>
      <c r="M3985" s="663">
        <v>0</v>
      </c>
      <c r="N3985" s="662">
        <v>4</v>
      </c>
      <c r="O3985" s="745">
        <v>2</v>
      </c>
      <c r="P3985" s="663">
        <v>0</v>
      </c>
      <c r="Q3985" s="678"/>
      <c r="R3985" s="662">
        <v>4</v>
      </c>
      <c r="S3985" s="678">
        <v>1</v>
      </c>
      <c r="T3985" s="745">
        <v>2</v>
      </c>
      <c r="U3985" s="701">
        <v>1</v>
      </c>
    </row>
    <row r="3986" spans="1:21" ht="14.4" customHeight="1" x14ac:dyDescent="0.3">
      <c r="A3986" s="661">
        <v>32</v>
      </c>
      <c r="B3986" s="662" t="s">
        <v>592</v>
      </c>
      <c r="C3986" s="662" t="s">
        <v>5111</v>
      </c>
      <c r="D3986" s="743" t="s">
        <v>7938</v>
      </c>
      <c r="E3986" s="744" t="s">
        <v>5133</v>
      </c>
      <c r="F3986" s="662" t="s">
        <v>5106</v>
      </c>
      <c r="G3986" s="662" t="s">
        <v>5394</v>
      </c>
      <c r="H3986" s="662" t="s">
        <v>593</v>
      </c>
      <c r="I3986" s="662" t="s">
        <v>5436</v>
      </c>
      <c r="J3986" s="662" t="s">
        <v>1178</v>
      </c>
      <c r="K3986" s="662" t="s">
        <v>3525</v>
      </c>
      <c r="L3986" s="663">
        <v>26.37</v>
      </c>
      <c r="M3986" s="663">
        <v>26.37</v>
      </c>
      <c r="N3986" s="662">
        <v>1</v>
      </c>
      <c r="O3986" s="745">
        <v>0.5</v>
      </c>
      <c r="P3986" s="663">
        <v>26.37</v>
      </c>
      <c r="Q3986" s="678">
        <v>1</v>
      </c>
      <c r="R3986" s="662">
        <v>1</v>
      </c>
      <c r="S3986" s="678">
        <v>1</v>
      </c>
      <c r="T3986" s="745">
        <v>0.5</v>
      </c>
      <c r="U3986" s="701">
        <v>1</v>
      </c>
    </row>
    <row r="3987" spans="1:21" ht="14.4" customHeight="1" x14ac:dyDescent="0.3">
      <c r="A3987" s="661">
        <v>32</v>
      </c>
      <c r="B3987" s="662" t="s">
        <v>592</v>
      </c>
      <c r="C3987" s="662" t="s">
        <v>5111</v>
      </c>
      <c r="D3987" s="743" t="s">
        <v>7938</v>
      </c>
      <c r="E3987" s="744" t="s">
        <v>5133</v>
      </c>
      <c r="F3987" s="662" t="s">
        <v>5106</v>
      </c>
      <c r="G3987" s="662" t="s">
        <v>5394</v>
      </c>
      <c r="H3987" s="662" t="s">
        <v>593</v>
      </c>
      <c r="I3987" s="662" t="s">
        <v>3585</v>
      </c>
      <c r="J3987" s="662" t="s">
        <v>1178</v>
      </c>
      <c r="K3987" s="662" t="s">
        <v>3586</v>
      </c>
      <c r="L3987" s="663">
        <v>52.75</v>
      </c>
      <c r="M3987" s="663">
        <v>527.5</v>
      </c>
      <c r="N3987" s="662">
        <v>10</v>
      </c>
      <c r="O3987" s="745">
        <v>6.5</v>
      </c>
      <c r="P3987" s="663">
        <v>211</v>
      </c>
      <c r="Q3987" s="678">
        <v>0.4</v>
      </c>
      <c r="R3987" s="662">
        <v>4</v>
      </c>
      <c r="S3987" s="678">
        <v>0.4</v>
      </c>
      <c r="T3987" s="745">
        <v>2.5</v>
      </c>
      <c r="U3987" s="701">
        <v>0.38461538461538464</v>
      </c>
    </row>
    <row r="3988" spans="1:21" ht="14.4" customHeight="1" x14ac:dyDescent="0.3">
      <c r="A3988" s="661">
        <v>32</v>
      </c>
      <c r="B3988" s="662" t="s">
        <v>592</v>
      </c>
      <c r="C3988" s="662" t="s">
        <v>5111</v>
      </c>
      <c r="D3988" s="743" t="s">
        <v>7938</v>
      </c>
      <c r="E3988" s="744" t="s">
        <v>5133</v>
      </c>
      <c r="F3988" s="662" t="s">
        <v>5106</v>
      </c>
      <c r="G3988" s="662" t="s">
        <v>5394</v>
      </c>
      <c r="H3988" s="662" t="s">
        <v>593</v>
      </c>
      <c r="I3988" s="662" t="s">
        <v>5395</v>
      </c>
      <c r="J3988" s="662" t="s">
        <v>5396</v>
      </c>
      <c r="K3988" s="662" t="s">
        <v>5397</v>
      </c>
      <c r="L3988" s="663">
        <v>0</v>
      </c>
      <c r="M3988" s="663">
        <v>0</v>
      </c>
      <c r="N3988" s="662">
        <v>17</v>
      </c>
      <c r="O3988" s="745">
        <v>6</v>
      </c>
      <c r="P3988" s="663">
        <v>0</v>
      </c>
      <c r="Q3988" s="678"/>
      <c r="R3988" s="662">
        <v>9</v>
      </c>
      <c r="S3988" s="678">
        <v>0.52941176470588236</v>
      </c>
      <c r="T3988" s="745">
        <v>3.5</v>
      </c>
      <c r="U3988" s="701">
        <v>0.58333333333333337</v>
      </c>
    </row>
    <row r="3989" spans="1:21" ht="14.4" customHeight="1" x14ac:dyDescent="0.3">
      <c r="A3989" s="661">
        <v>32</v>
      </c>
      <c r="B3989" s="662" t="s">
        <v>592</v>
      </c>
      <c r="C3989" s="662" t="s">
        <v>5111</v>
      </c>
      <c r="D3989" s="743" t="s">
        <v>7938</v>
      </c>
      <c r="E3989" s="744" t="s">
        <v>5133</v>
      </c>
      <c r="F3989" s="662" t="s">
        <v>5106</v>
      </c>
      <c r="G3989" s="662" t="s">
        <v>5394</v>
      </c>
      <c r="H3989" s="662" t="s">
        <v>593</v>
      </c>
      <c r="I3989" s="662" t="s">
        <v>5395</v>
      </c>
      <c r="J3989" s="662" t="s">
        <v>5396</v>
      </c>
      <c r="K3989" s="662" t="s">
        <v>5397</v>
      </c>
      <c r="L3989" s="663">
        <v>29.54</v>
      </c>
      <c r="M3989" s="663">
        <v>679.41999999999985</v>
      </c>
      <c r="N3989" s="662">
        <v>23</v>
      </c>
      <c r="O3989" s="745">
        <v>9</v>
      </c>
      <c r="P3989" s="663">
        <v>236.32</v>
      </c>
      <c r="Q3989" s="678">
        <v>0.34782608695652178</v>
      </c>
      <c r="R3989" s="662">
        <v>8</v>
      </c>
      <c r="S3989" s="678">
        <v>0.34782608695652173</v>
      </c>
      <c r="T3989" s="745">
        <v>3</v>
      </c>
      <c r="U3989" s="701">
        <v>0.33333333333333331</v>
      </c>
    </row>
    <row r="3990" spans="1:21" ht="14.4" customHeight="1" x14ac:dyDescent="0.3">
      <c r="A3990" s="661">
        <v>32</v>
      </c>
      <c r="B3990" s="662" t="s">
        <v>592</v>
      </c>
      <c r="C3990" s="662" t="s">
        <v>5111</v>
      </c>
      <c r="D3990" s="743" t="s">
        <v>7938</v>
      </c>
      <c r="E3990" s="744" t="s">
        <v>5133</v>
      </c>
      <c r="F3990" s="662" t="s">
        <v>5106</v>
      </c>
      <c r="G3990" s="662" t="s">
        <v>5437</v>
      </c>
      <c r="H3990" s="662" t="s">
        <v>593</v>
      </c>
      <c r="I3990" s="662" t="s">
        <v>1456</v>
      </c>
      <c r="J3990" s="662" t="s">
        <v>1457</v>
      </c>
      <c r="K3990" s="662" t="s">
        <v>6255</v>
      </c>
      <c r="L3990" s="663">
        <v>111.07</v>
      </c>
      <c r="M3990" s="663">
        <v>888.56</v>
      </c>
      <c r="N3990" s="662">
        <v>8</v>
      </c>
      <c r="O3990" s="745">
        <v>1</v>
      </c>
      <c r="P3990" s="663">
        <v>444.28</v>
      </c>
      <c r="Q3990" s="678">
        <v>0.5</v>
      </c>
      <c r="R3990" s="662">
        <v>4</v>
      </c>
      <c r="S3990" s="678">
        <v>0.5</v>
      </c>
      <c r="T3990" s="745">
        <v>0.5</v>
      </c>
      <c r="U3990" s="701">
        <v>0.5</v>
      </c>
    </row>
    <row r="3991" spans="1:21" ht="14.4" customHeight="1" x14ac:dyDescent="0.3">
      <c r="A3991" s="661">
        <v>32</v>
      </c>
      <c r="B3991" s="662" t="s">
        <v>592</v>
      </c>
      <c r="C3991" s="662" t="s">
        <v>5111</v>
      </c>
      <c r="D3991" s="743" t="s">
        <v>7938</v>
      </c>
      <c r="E3991" s="744" t="s">
        <v>5133</v>
      </c>
      <c r="F3991" s="662" t="s">
        <v>5106</v>
      </c>
      <c r="G3991" s="662" t="s">
        <v>5437</v>
      </c>
      <c r="H3991" s="662" t="s">
        <v>593</v>
      </c>
      <c r="I3991" s="662" t="s">
        <v>5438</v>
      </c>
      <c r="J3991" s="662" t="s">
        <v>1457</v>
      </c>
      <c r="K3991" s="662" t="s">
        <v>5364</v>
      </c>
      <c r="L3991" s="663">
        <v>0</v>
      </c>
      <c r="M3991" s="663">
        <v>0</v>
      </c>
      <c r="N3991" s="662">
        <v>1</v>
      </c>
      <c r="O3991" s="745">
        <v>1</v>
      </c>
      <c r="P3991" s="663">
        <v>0</v>
      </c>
      <c r="Q3991" s="678"/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32</v>
      </c>
      <c r="B3992" s="662" t="s">
        <v>592</v>
      </c>
      <c r="C3992" s="662" t="s">
        <v>5111</v>
      </c>
      <c r="D3992" s="743" t="s">
        <v>7938</v>
      </c>
      <c r="E3992" s="744" t="s">
        <v>5133</v>
      </c>
      <c r="F3992" s="662" t="s">
        <v>5106</v>
      </c>
      <c r="G3992" s="662" t="s">
        <v>5756</v>
      </c>
      <c r="H3992" s="662" t="s">
        <v>593</v>
      </c>
      <c r="I3992" s="662" t="s">
        <v>3923</v>
      </c>
      <c r="J3992" s="662" t="s">
        <v>5757</v>
      </c>
      <c r="K3992" s="662" t="s">
        <v>5758</v>
      </c>
      <c r="L3992" s="663">
        <v>5927.29</v>
      </c>
      <c r="M3992" s="663">
        <v>35563.74</v>
      </c>
      <c r="N3992" s="662">
        <v>6</v>
      </c>
      <c r="O3992" s="745">
        <v>1</v>
      </c>
      <c r="P3992" s="663">
        <v>35563.74</v>
      </c>
      <c r="Q3992" s="678">
        <v>1</v>
      </c>
      <c r="R3992" s="662">
        <v>6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32</v>
      </c>
      <c r="B3993" s="662" t="s">
        <v>592</v>
      </c>
      <c r="C3993" s="662" t="s">
        <v>5111</v>
      </c>
      <c r="D3993" s="743" t="s">
        <v>7938</v>
      </c>
      <c r="E3993" s="744" t="s">
        <v>5133</v>
      </c>
      <c r="F3993" s="662" t="s">
        <v>5106</v>
      </c>
      <c r="G3993" s="662" t="s">
        <v>5756</v>
      </c>
      <c r="H3993" s="662" t="s">
        <v>593</v>
      </c>
      <c r="I3993" s="662" t="s">
        <v>3923</v>
      </c>
      <c r="J3993" s="662" t="s">
        <v>5757</v>
      </c>
      <c r="K3993" s="662" t="s">
        <v>5758</v>
      </c>
      <c r="L3993" s="663">
        <v>3161.19</v>
      </c>
      <c r="M3993" s="663">
        <v>9483.57</v>
      </c>
      <c r="N3993" s="662">
        <v>3</v>
      </c>
      <c r="O3993" s="745">
        <v>2</v>
      </c>
      <c r="P3993" s="663">
        <v>9483.57</v>
      </c>
      <c r="Q3993" s="678">
        <v>1</v>
      </c>
      <c r="R3993" s="662">
        <v>3</v>
      </c>
      <c r="S3993" s="678">
        <v>1</v>
      </c>
      <c r="T3993" s="745">
        <v>2</v>
      </c>
      <c r="U3993" s="701">
        <v>1</v>
      </c>
    </row>
    <row r="3994" spans="1:21" ht="14.4" customHeight="1" x14ac:dyDescent="0.3">
      <c r="A3994" s="661">
        <v>32</v>
      </c>
      <c r="B3994" s="662" t="s">
        <v>592</v>
      </c>
      <c r="C3994" s="662" t="s">
        <v>5111</v>
      </c>
      <c r="D3994" s="743" t="s">
        <v>7938</v>
      </c>
      <c r="E3994" s="744" t="s">
        <v>5133</v>
      </c>
      <c r="F3994" s="662" t="s">
        <v>5106</v>
      </c>
      <c r="G3994" s="662" t="s">
        <v>5756</v>
      </c>
      <c r="H3994" s="662" t="s">
        <v>593</v>
      </c>
      <c r="I3994" s="662" t="s">
        <v>5886</v>
      </c>
      <c r="J3994" s="662" t="s">
        <v>5757</v>
      </c>
      <c r="K3994" s="662" t="s">
        <v>5758</v>
      </c>
      <c r="L3994" s="663">
        <v>3161.19</v>
      </c>
      <c r="M3994" s="663">
        <v>6322.38</v>
      </c>
      <c r="N3994" s="662">
        <v>2</v>
      </c>
      <c r="O3994" s="745">
        <v>1</v>
      </c>
      <c r="P3994" s="663">
        <v>6322.38</v>
      </c>
      <c r="Q3994" s="678">
        <v>1</v>
      </c>
      <c r="R3994" s="662">
        <v>2</v>
      </c>
      <c r="S3994" s="678">
        <v>1</v>
      </c>
      <c r="T3994" s="745">
        <v>1</v>
      </c>
      <c r="U3994" s="701">
        <v>1</v>
      </c>
    </row>
    <row r="3995" spans="1:21" ht="14.4" customHeight="1" x14ac:dyDescent="0.3">
      <c r="A3995" s="661">
        <v>32</v>
      </c>
      <c r="B3995" s="662" t="s">
        <v>592</v>
      </c>
      <c r="C3995" s="662" t="s">
        <v>5111</v>
      </c>
      <c r="D3995" s="743" t="s">
        <v>7938</v>
      </c>
      <c r="E3995" s="744" t="s">
        <v>5133</v>
      </c>
      <c r="F3995" s="662" t="s">
        <v>5106</v>
      </c>
      <c r="G3995" s="662" t="s">
        <v>5269</v>
      </c>
      <c r="H3995" s="662" t="s">
        <v>593</v>
      </c>
      <c r="I3995" s="662" t="s">
        <v>970</v>
      </c>
      <c r="J3995" s="662" t="s">
        <v>5270</v>
      </c>
      <c r="K3995" s="662" t="s">
        <v>5271</v>
      </c>
      <c r="L3995" s="663">
        <v>88.76</v>
      </c>
      <c r="M3995" s="663">
        <v>14112.840000000004</v>
      </c>
      <c r="N3995" s="662">
        <v>159</v>
      </c>
      <c r="O3995" s="745">
        <v>40.5</v>
      </c>
      <c r="P3995" s="663">
        <v>7633.3600000000033</v>
      </c>
      <c r="Q3995" s="678">
        <v>0.54088050314465419</v>
      </c>
      <c r="R3995" s="662">
        <v>86</v>
      </c>
      <c r="S3995" s="678">
        <v>0.54088050314465408</v>
      </c>
      <c r="T3995" s="745">
        <v>23.5</v>
      </c>
      <c r="U3995" s="701">
        <v>0.58024691358024694</v>
      </c>
    </row>
    <row r="3996" spans="1:21" ht="14.4" customHeight="1" x14ac:dyDescent="0.3">
      <c r="A3996" s="661">
        <v>32</v>
      </c>
      <c r="B3996" s="662" t="s">
        <v>592</v>
      </c>
      <c r="C3996" s="662" t="s">
        <v>5111</v>
      </c>
      <c r="D3996" s="743" t="s">
        <v>7938</v>
      </c>
      <c r="E3996" s="744" t="s">
        <v>5133</v>
      </c>
      <c r="F3996" s="662" t="s">
        <v>5106</v>
      </c>
      <c r="G3996" s="662" t="s">
        <v>6944</v>
      </c>
      <c r="H3996" s="662" t="s">
        <v>593</v>
      </c>
      <c r="I3996" s="662" t="s">
        <v>6945</v>
      </c>
      <c r="J3996" s="662" t="s">
        <v>6946</v>
      </c>
      <c r="K3996" s="662" t="s">
        <v>3393</v>
      </c>
      <c r="L3996" s="663">
        <v>32.28</v>
      </c>
      <c r="M3996" s="663">
        <v>32.28</v>
      </c>
      <c r="N3996" s="662">
        <v>1</v>
      </c>
      <c r="O3996" s="745">
        <v>1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32</v>
      </c>
      <c r="B3997" s="662" t="s">
        <v>592</v>
      </c>
      <c r="C3997" s="662" t="s">
        <v>5111</v>
      </c>
      <c r="D3997" s="743" t="s">
        <v>7938</v>
      </c>
      <c r="E3997" s="744" t="s">
        <v>5133</v>
      </c>
      <c r="F3997" s="662" t="s">
        <v>5106</v>
      </c>
      <c r="G3997" s="662" t="s">
        <v>5398</v>
      </c>
      <c r="H3997" s="662" t="s">
        <v>593</v>
      </c>
      <c r="I3997" s="662" t="s">
        <v>774</v>
      </c>
      <c r="J3997" s="662" t="s">
        <v>775</v>
      </c>
      <c r="K3997" s="662" t="s">
        <v>5399</v>
      </c>
      <c r="L3997" s="663">
        <v>733.55</v>
      </c>
      <c r="M3997" s="663">
        <v>2934.2</v>
      </c>
      <c r="N3997" s="662">
        <v>4</v>
      </c>
      <c r="O3997" s="745">
        <v>2</v>
      </c>
      <c r="P3997" s="663">
        <v>2934.2</v>
      </c>
      <c r="Q3997" s="678">
        <v>1</v>
      </c>
      <c r="R3997" s="662">
        <v>4</v>
      </c>
      <c r="S3997" s="678">
        <v>1</v>
      </c>
      <c r="T3997" s="745">
        <v>2</v>
      </c>
      <c r="U3997" s="701">
        <v>1</v>
      </c>
    </row>
    <row r="3998" spans="1:21" ht="14.4" customHeight="1" x14ac:dyDescent="0.3">
      <c r="A3998" s="661">
        <v>32</v>
      </c>
      <c r="B3998" s="662" t="s">
        <v>592</v>
      </c>
      <c r="C3998" s="662" t="s">
        <v>5111</v>
      </c>
      <c r="D3998" s="743" t="s">
        <v>7938</v>
      </c>
      <c r="E3998" s="744" t="s">
        <v>5133</v>
      </c>
      <c r="F3998" s="662" t="s">
        <v>5106</v>
      </c>
      <c r="G3998" s="662" t="s">
        <v>5439</v>
      </c>
      <c r="H3998" s="662" t="s">
        <v>2438</v>
      </c>
      <c r="I3998" s="662" t="s">
        <v>2503</v>
      </c>
      <c r="J3998" s="662" t="s">
        <v>2504</v>
      </c>
      <c r="K3998" s="662" t="s">
        <v>2505</v>
      </c>
      <c r="L3998" s="663">
        <v>0</v>
      </c>
      <c r="M3998" s="663">
        <v>0</v>
      </c>
      <c r="N3998" s="662">
        <v>1</v>
      </c>
      <c r="O3998" s="745">
        <v>1</v>
      </c>
      <c r="P3998" s="663"/>
      <c r="Q3998" s="678"/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32</v>
      </c>
      <c r="B3999" s="662" t="s">
        <v>592</v>
      </c>
      <c r="C3999" s="662" t="s">
        <v>5111</v>
      </c>
      <c r="D3999" s="743" t="s">
        <v>7938</v>
      </c>
      <c r="E3999" s="744" t="s">
        <v>5133</v>
      </c>
      <c r="F3999" s="662" t="s">
        <v>5106</v>
      </c>
      <c r="G3999" s="662" t="s">
        <v>5272</v>
      </c>
      <c r="H3999" s="662" t="s">
        <v>593</v>
      </c>
      <c r="I3999" s="662" t="s">
        <v>1095</v>
      </c>
      <c r="J3999" s="662" t="s">
        <v>1349</v>
      </c>
      <c r="K3999" s="662" t="s">
        <v>5545</v>
      </c>
      <c r="L3999" s="663">
        <v>0</v>
      </c>
      <c r="M3999" s="663">
        <v>0</v>
      </c>
      <c r="N3999" s="662">
        <v>7</v>
      </c>
      <c r="O3999" s="745">
        <v>2.5</v>
      </c>
      <c r="P3999" s="663">
        <v>0</v>
      </c>
      <c r="Q3999" s="678"/>
      <c r="R3999" s="662">
        <v>3</v>
      </c>
      <c r="S3999" s="678">
        <v>0.42857142857142855</v>
      </c>
      <c r="T3999" s="745">
        <v>1.5</v>
      </c>
      <c r="U3999" s="701">
        <v>0.6</v>
      </c>
    </row>
    <row r="4000" spans="1:21" ht="14.4" customHeight="1" x14ac:dyDescent="0.3">
      <c r="A4000" s="661">
        <v>32</v>
      </c>
      <c r="B4000" s="662" t="s">
        <v>592</v>
      </c>
      <c r="C4000" s="662" t="s">
        <v>5111</v>
      </c>
      <c r="D4000" s="743" t="s">
        <v>7938</v>
      </c>
      <c r="E4000" s="744" t="s">
        <v>5133</v>
      </c>
      <c r="F4000" s="662" t="s">
        <v>5106</v>
      </c>
      <c r="G4000" s="662" t="s">
        <v>5546</v>
      </c>
      <c r="H4000" s="662" t="s">
        <v>593</v>
      </c>
      <c r="I4000" s="662" t="s">
        <v>5547</v>
      </c>
      <c r="J4000" s="662" t="s">
        <v>5548</v>
      </c>
      <c r="K4000" s="662" t="s">
        <v>5549</v>
      </c>
      <c r="L4000" s="663">
        <v>292.74</v>
      </c>
      <c r="M4000" s="663">
        <v>292.74</v>
      </c>
      <c r="N4000" s="662">
        <v>1</v>
      </c>
      <c r="O4000" s="745">
        <v>0.5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32</v>
      </c>
      <c r="B4001" s="662" t="s">
        <v>592</v>
      </c>
      <c r="C4001" s="662" t="s">
        <v>5111</v>
      </c>
      <c r="D4001" s="743" t="s">
        <v>7938</v>
      </c>
      <c r="E4001" s="744" t="s">
        <v>5133</v>
      </c>
      <c r="F4001" s="662" t="s">
        <v>5106</v>
      </c>
      <c r="G4001" s="662" t="s">
        <v>5276</v>
      </c>
      <c r="H4001" s="662" t="s">
        <v>593</v>
      </c>
      <c r="I4001" s="662" t="s">
        <v>7367</v>
      </c>
      <c r="J4001" s="662" t="s">
        <v>5441</v>
      </c>
      <c r="K4001" s="662" t="s">
        <v>2591</v>
      </c>
      <c r="L4001" s="663">
        <v>340.97</v>
      </c>
      <c r="M4001" s="663">
        <v>340.97</v>
      </c>
      <c r="N4001" s="662">
        <v>1</v>
      </c>
      <c r="O4001" s="745">
        <v>0.5</v>
      </c>
      <c r="P4001" s="663">
        <v>340.97</v>
      </c>
      <c r="Q4001" s="678">
        <v>1</v>
      </c>
      <c r="R4001" s="662">
        <v>1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32</v>
      </c>
      <c r="B4002" s="662" t="s">
        <v>592</v>
      </c>
      <c r="C4002" s="662" t="s">
        <v>5111</v>
      </c>
      <c r="D4002" s="743" t="s">
        <v>7938</v>
      </c>
      <c r="E4002" s="744" t="s">
        <v>5133</v>
      </c>
      <c r="F4002" s="662" t="s">
        <v>5106</v>
      </c>
      <c r="G4002" s="662" t="s">
        <v>5276</v>
      </c>
      <c r="H4002" s="662" t="s">
        <v>593</v>
      </c>
      <c r="I4002" s="662" t="s">
        <v>7367</v>
      </c>
      <c r="J4002" s="662" t="s">
        <v>5441</v>
      </c>
      <c r="K4002" s="662" t="s">
        <v>2591</v>
      </c>
      <c r="L4002" s="663">
        <v>207.45</v>
      </c>
      <c r="M4002" s="663">
        <v>207.45</v>
      </c>
      <c r="N4002" s="662">
        <v>1</v>
      </c>
      <c r="O4002" s="745">
        <v>0.5</v>
      </c>
      <c r="P4002" s="663">
        <v>207.45</v>
      </c>
      <c r="Q4002" s="678">
        <v>1</v>
      </c>
      <c r="R4002" s="662">
        <v>1</v>
      </c>
      <c r="S4002" s="678">
        <v>1</v>
      </c>
      <c r="T4002" s="745">
        <v>0.5</v>
      </c>
      <c r="U4002" s="701">
        <v>1</v>
      </c>
    </row>
    <row r="4003" spans="1:21" ht="14.4" customHeight="1" x14ac:dyDescent="0.3">
      <c r="A4003" s="661">
        <v>32</v>
      </c>
      <c r="B4003" s="662" t="s">
        <v>592</v>
      </c>
      <c r="C4003" s="662" t="s">
        <v>5111</v>
      </c>
      <c r="D4003" s="743" t="s">
        <v>7938</v>
      </c>
      <c r="E4003" s="744" t="s">
        <v>5133</v>
      </c>
      <c r="F4003" s="662" t="s">
        <v>5106</v>
      </c>
      <c r="G4003" s="662" t="s">
        <v>5276</v>
      </c>
      <c r="H4003" s="662" t="s">
        <v>593</v>
      </c>
      <c r="I4003" s="662" t="s">
        <v>7368</v>
      </c>
      <c r="J4003" s="662" t="s">
        <v>5441</v>
      </c>
      <c r="K4003" s="662" t="s">
        <v>7369</v>
      </c>
      <c r="L4003" s="663">
        <v>0</v>
      </c>
      <c r="M4003" s="663">
        <v>0</v>
      </c>
      <c r="N4003" s="662">
        <v>1</v>
      </c>
      <c r="O4003" s="745">
        <v>0.5</v>
      </c>
      <c r="P4003" s="663">
        <v>0</v>
      </c>
      <c r="Q4003" s="678"/>
      <c r="R4003" s="662">
        <v>1</v>
      </c>
      <c r="S4003" s="678">
        <v>1</v>
      </c>
      <c r="T4003" s="745">
        <v>0.5</v>
      </c>
      <c r="U4003" s="701">
        <v>1</v>
      </c>
    </row>
    <row r="4004" spans="1:21" ht="14.4" customHeight="1" x14ac:dyDescent="0.3">
      <c r="A4004" s="661">
        <v>32</v>
      </c>
      <c r="B4004" s="662" t="s">
        <v>592</v>
      </c>
      <c r="C4004" s="662" t="s">
        <v>5111</v>
      </c>
      <c r="D4004" s="743" t="s">
        <v>7938</v>
      </c>
      <c r="E4004" s="744" t="s">
        <v>5133</v>
      </c>
      <c r="F4004" s="662" t="s">
        <v>5106</v>
      </c>
      <c r="G4004" s="662" t="s">
        <v>5759</v>
      </c>
      <c r="H4004" s="662" t="s">
        <v>2438</v>
      </c>
      <c r="I4004" s="662" t="s">
        <v>2702</v>
      </c>
      <c r="J4004" s="662" t="s">
        <v>4870</v>
      </c>
      <c r="K4004" s="662" t="s">
        <v>4871</v>
      </c>
      <c r="L4004" s="663">
        <v>62.24</v>
      </c>
      <c r="M4004" s="663">
        <v>62.24</v>
      </c>
      <c r="N4004" s="662">
        <v>1</v>
      </c>
      <c r="O4004" s="745">
        <v>1</v>
      </c>
      <c r="P4004" s="663">
        <v>62.24</v>
      </c>
      <c r="Q4004" s="678">
        <v>1</v>
      </c>
      <c r="R4004" s="662">
        <v>1</v>
      </c>
      <c r="S4004" s="678">
        <v>1</v>
      </c>
      <c r="T4004" s="745">
        <v>1</v>
      </c>
      <c r="U4004" s="701">
        <v>1</v>
      </c>
    </row>
    <row r="4005" spans="1:21" ht="14.4" customHeight="1" x14ac:dyDescent="0.3">
      <c r="A4005" s="661">
        <v>32</v>
      </c>
      <c r="B4005" s="662" t="s">
        <v>592</v>
      </c>
      <c r="C4005" s="662" t="s">
        <v>5111</v>
      </c>
      <c r="D4005" s="743" t="s">
        <v>7938</v>
      </c>
      <c r="E4005" s="744" t="s">
        <v>5133</v>
      </c>
      <c r="F4005" s="662" t="s">
        <v>5106</v>
      </c>
      <c r="G4005" s="662" t="s">
        <v>5894</v>
      </c>
      <c r="H4005" s="662" t="s">
        <v>593</v>
      </c>
      <c r="I4005" s="662" t="s">
        <v>1034</v>
      </c>
      <c r="J4005" s="662" t="s">
        <v>767</v>
      </c>
      <c r="K4005" s="662" t="s">
        <v>1035</v>
      </c>
      <c r="L4005" s="663">
        <v>0</v>
      </c>
      <c r="M4005" s="663">
        <v>0</v>
      </c>
      <c r="N4005" s="662">
        <v>1</v>
      </c>
      <c r="O4005" s="745">
        <v>0.5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32</v>
      </c>
      <c r="B4006" s="662" t="s">
        <v>592</v>
      </c>
      <c r="C4006" s="662" t="s">
        <v>5111</v>
      </c>
      <c r="D4006" s="743" t="s">
        <v>7938</v>
      </c>
      <c r="E4006" s="744" t="s">
        <v>5133</v>
      </c>
      <c r="F4006" s="662" t="s">
        <v>5106</v>
      </c>
      <c r="G4006" s="662" t="s">
        <v>5443</v>
      </c>
      <c r="H4006" s="662" t="s">
        <v>2438</v>
      </c>
      <c r="I4006" s="662" t="s">
        <v>5651</v>
      </c>
      <c r="J4006" s="662" t="s">
        <v>2584</v>
      </c>
      <c r="K4006" s="662" t="s">
        <v>5652</v>
      </c>
      <c r="L4006" s="663">
        <v>54.98</v>
      </c>
      <c r="M4006" s="663">
        <v>54.98</v>
      </c>
      <c r="N4006" s="662">
        <v>1</v>
      </c>
      <c r="O4006" s="745">
        <v>0.5</v>
      </c>
      <c r="P4006" s="663">
        <v>54.98</v>
      </c>
      <c r="Q4006" s="678">
        <v>1</v>
      </c>
      <c r="R4006" s="662">
        <v>1</v>
      </c>
      <c r="S4006" s="678">
        <v>1</v>
      </c>
      <c r="T4006" s="745">
        <v>0.5</v>
      </c>
      <c r="U4006" s="701">
        <v>1</v>
      </c>
    </row>
    <row r="4007" spans="1:21" ht="14.4" customHeight="1" x14ac:dyDescent="0.3">
      <c r="A4007" s="661">
        <v>32</v>
      </c>
      <c r="B4007" s="662" t="s">
        <v>592</v>
      </c>
      <c r="C4007" s="662" t="s">
        <v>5111</v>
      </c>
      <c r="D4007" s="743" t="s">
        <v>7938</v>
      </c>
      <c r="E4007" s="744" t="s">
        <v>5133</v>
      </c>
      <c r="F4007" s="662" t="s">
        <v>5106</v>
      </c>
      <c r="G4007" s="662" t="s">
        <v>5167</v>
      </c>
      <c r="H4007" s="662" t="s">
        <v>2438</v>
      </c>
      <c r="I4007" s="662" t="s">
        <v>2462</v>
      </c>
      <c r="J4007" s="662" t="s">
        <v>2463</v>
      </c>
      <c r="K4007" s="662" t="s">
        <v>1201</v>
      </c>
      <c r="L4007" s="663">
        <v>25.94</v>
      </c>
      <c r="M4007" s="663">
        <v>25.94</v>
      </c>
      <c r="N4007" s="662">
        <v>1</v>
      </c>
      <c r="O4007" s="745">
        <v>0.5</v>
      </c>
      <c r="P4007" s="663">
        <v>25.94</v>
      </c>
      <c r="Q4007" s="678">
        <v>1</v>
      </c>
      <c r="R4007" s="662">
        <v>1</v>
      </c>
      <c r="S4007" s="678">
        <v>1</v>
      </c>
      <c r="T4007" s="745">
        <v>0.5</v>
      </c>
      <c r="U4007" s="701">
        <v>1</v>
      </c>
    </row>
    <row r="4008" spans="1:21" ht="14.4" customHeight="1" x14ac:dyDescent="0.3">
      <c r="A4008" s="661">
        <v>32</v>
      </c>
      <c r="B4008" s="662" t="s">
        <v>592</v>
      </c>
      <c r="C4008" s="662" t="s">
        <v>5111</v>
      </c>
      <c r="D4008" s="743" t="s">
        <v>7938</v>
      </c>
      <c r="E4008" s="744" t="s">
        <v>5133</v>
      </c>
      <c r="F4008" s="662" t="s">
        <v>5106</v>
      </c>
      <c r="G4008" s="662" t="s">
        <v>5168</v>
      </c>
      <c r="H4008" s="662" t="s">
        <v>593</v>
      </c>
      <c r="I4008" s="662" t="s">
        <v>1055</v>
      </c>
      <c r="J4008" s="662" t="s">
        <v>1056</v>
      </c>
      <c r="K4008" s="662" t="s">
        <v>5895</v>
      </c>
      <c r="L4008" s="663">
        <v>0</v>
      </c>
      <c r="M4008" s="663">
        <v>0</v>
      </c>
      <c r="N4008" s="662">
        <v>2</v>
      </c>
      <c r="O4008" s="745">
        <v>0.5</v>
      </c>
      <c r="P4008" s="663">
        <v>0</v>
      </c>
      <c r="Q4008" s="678"/>
      <c r="R4008" s="662">
        <v>2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32</v>
      </c>
      <c r="B4009" s="662" t="s">
        <v>592</v>
      </c>
      <c r="C4009" s="662" t="s">
        <v>5111</v>
      </c>
      <c r="D4009" s="743" t="s">
        <v>7938</v>
      </c>
      <c r="E4009" s="744" t="s">
        <v>5133</v>
      </c>
      <c r="F4009" s="662" t="s">
        <v>5106</v>
      </c>
      <c r="G4009" s="662" t="s">
        <v>6146</v>
      </c>
      <c r="H4009" s="662" t="s">
        <v>593</v>
      </c>
      <c r="I4009" s="662" t="s">
        <v>947</v>
      </c>
      <c r="J4009" s="662" t="s">
        <v>948</v>
      </c>
      <c r="K4009" s="662" t="s">
        <v>6147</v>
      </c>
      <c r="L4009" s="663">
        <v>232.37</v>
      </c>
      <c r="M4009" s="663">
        <v>232.37</v>
      </c>
      <c r="N4009" s="662">
        <v>1</v>
      </c>
      <c r="O4009" s="745">
        <v>1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32</v>
      </c>
      <c r="B4010" s="662" t="s">
        <v>592</v>
      </c>
      <c r="C4010" s="662" t="s">
        <v>5111</v>
      </c>
      <c r="D4010" s="743" t="s">
        <v>7938</v>
      </c>
      <c r="E4010" s="744" t="s">
        <v>5133</v>
      </c>
      <c r="F4010" s="662" t="s">
        <v>5106</v>
      </c>
      <c r="G4010" s="662" t="s">
        <v>5279</v>
      </c>
      <c r="H4010" s="662" t="s">
        <v>593</v>
      </c>
      <c r="I4010" s="662" t="s">
        <v>6389</v>
      </c>
      <c r="J4010" s="662" t="s">
        <v>2415</v>
      </c>
      <c r="K4010" s="662" t="s">
        <v>6390</v>
      </c>
      <c r="L4010" s="663">
        <v>0</v>
      </c>
      <c r="M4010" s="663">
        <v>0</v>
      </c>
      <c r="N4010" s="662">
        <v>1</v>
      </c>
      <c r="O4010" s="745">
        <v>0.5</v>
      </c>
      <c r="P4010" s="663">
        <v>0</v>
      </c>
      <c r="Q4010" s="678"/>
      <c r="R4010" s="662">
        <v>1</v>
      </c>
      <c r="S4010" s="678">
        <v>1</v>
      </c>
      <c r="T4010" s="745">
        <v>0.5</v>
      </c>
      <c r="U4010" s="701">
        <v>1</v>
      </c>
    </row>
    <row r="4011" spans="1:21" ht="14.4" customHeight="1" x14ac:dyDescent="0.3">
      <c r="A4011" s="661">
        <v>32</v>
      </c>
      <c r="B4011" s="662" t="s">
        <v>592</v>
      </c>
      <c r="C4011" s="662" t="s">
        <v>5111</v>
      </c>
      <c r="D4011" s="743" t="s">
        <v>7938</v>
      </c>
      <c r="E4011" s="744" t="s">
        <v>5133</v>
      </c>
      <c r="F4011" s="662" t="s">
        <v>5106</v>
      </c>
      <c r="G4011" s="662" t="s">
        <v>5400</v>
      </c>
      <c r="H4011" s="662" t="s">
        <v>2438</v>
      </c>
      <c r="I4011" s="662" t="s">
        <v>2495</v>
      </c>
      <c r="J4011" s="662" t="s">
        <v>2496</v>
      </c>
      <c r="K4011" s="662" t="s">
        <v>1760</v>
      </c>
      <c r="L4011" s="663">
        <v>37.159999999999997</v>
      </c>
      <c r="M4011" s="663">
        <v>408.76</v>
      </c>
      <c r="N4011" s="662">
        <v>11</v>
      </c>
      <c r="O4011" s="745">
        <v>4.5</v>
      </c>
      <c r="P4011" s="663">
        <v>37.159999999999997</v>
      </c>
      <c r="Q4011" s="678">
        <v>9.0909090909090898E-2</v>
      </c>
      <c r="R4011" s="662">
        <v>1</v>
      </c>
      <c r="S4011" s="678">
        <v>9.0909090909090912E-2</v>
      </c>
      <c r="T4011" s="745">
        <v>0.5</v>
      </c>
      <c r="U4011" s="701">
        <v>0.1111111111111111</v>
      </c>
    </row>
    <row r="4012" spans="1:21" ht="14.4" customHeight="1" x14ac:dyDescent="0.3">
      <c r="A4012" s="661">
        <v>32</v>
      </c>
      <c r="B4012" s="662" t="s">
        <v>592</v>
      </c>
      <c r="C4012" s="662" t="s">
        <v>5111</v>
      </c>
      <c r="D4012" s="743" t="s">
        <v>7938</v>
      </c>
      <c r="E4012" s="744" t="s">
        <v>5133</v>
      </c>
      <c r="F4012" s="662" t="s">
        <v>5106</v>
      </c>
      <c r="G4012" s="662" t="s">
        <v>5400</v>
      </c>
      <c r="H4012" s="662" t="s">
        <v>2438</v>
      </c>
      <c r="I4012" s="662" t="s">
        <v>2499</v>
      </c>
      <c r="J4012" s="662" t="s">
        <v>2500</v>
      </c>
      <c r="K4012" s="662" t="s">
        <v>4860</v>
      </c>
      <c r="L4012" s="663">
        <v>247.78</v>
      </c>
      <c r="M4012" s="663">
        <v>1486.68</v>
      </c>
      <c r="N4012" s="662">
        <v>6</v>
      </c>
      <c r="O4012" s="745">
        <v>2</v>
      </c>
      <c r="P4012" s="663">
        <v>991.12</v>
      </c>
      <c r="Q4012" s="678">
        <v>0.66666666666666663</v>
      </c>
      <c r="R4012" s="662">
        <v>4</v>
      </c>
      <c r="S4012" s="678">
        <v>0.66666666666666663</v>
      </c>
      <c r="T4012" s="745">
        <v>1.5</v>
      </c>
      <c r="U4012" s="701">
        <v>0.75</v>
      </c>
    </row>
    <row r="4013" spans="1:21" ht="14.4" customHeight="1" x14ac:dyDescent="0.3">
      <c r="A4013" s="661">
        <v>32</v>
      </c>
      <c r="B4013" s="662" t="s">
        <v>592</v>
      </c>
      <c r="C4013" s="662" t="s">
        <v>5111</v>
      </c>
      <c r="D4013" s="743" t="s">
        <v>7938</v>
      </c>
      <c r="E4013" s="744" t="s">
        <v>5133</v>
      </c>
      <c r="F4013" s="662" t="s">
        <v>5106</v>
      </c>
      <c r="G4013" s="662" t="s">
        <v>5282</v>
      </c>
      <c r="H4013" s="662" t="s">
        <v>593</v>
      </c>
      <c r="I4013" s="662" t="s">
        <v>1037</v>
      </c>
      <c r="J4013" s="662" t="s">
        <v>5283</v>
      </c>
      <c r="K4013" s="662" t="s">
        <v>5284</v>
      </c>
      <c r="L4013" s="663">
        <v>53.57</v>
      </c>
      <c r="M4013" s="663">
        <v>160.71</v>
      </c>
      <c r="N4013" s="662">
        <v>3</v>
      </c>
      <c r="O4013" s="745">
        <v>2</v>
      </c>
      <c r="P4013" s="663">
        <v>107.14</v>
      </c>
      <c r="Q4013" s="678">
        <v>0.66666666666666663</v>
      </c>
      <c r="R4013" s="662">
        <v>2</v>
      </c>
      <c r="S4013" s="678">
        <v>0.66666666666666663</v>
      </c>
      <c r="T4013" s="745">
        <v>1.5</v>
      </c>
      <c r="U4013" s="701">
        <v>0.75</v>
      </c>
    </row>
    <row r="4014" spans="1:21" ht="14.4" customHeight="1" x14ac:dyDescent="0.3">
      <c r="A4014" s="661">
        <v>32</v>
      </c>
      <c r="B4014" s="662" t="s">
        <v>592</v>
      </c>
      <c r="C4014" s="662" t="s">
        <v>5111</v>
      </c>
      <c r="D4014" s="743" t="s">
        <v>7938</v>
      </c>
      <c r="E4014" s="744" t="s">
        <v>5133</v>
      </c>
      <c r="F4014" s="662" t="s">
        <v>5106</v>
      </c>
      <c r="G4014" s="662" t="s">
        <v>7370</v>
      </c>
      <c r="H4014" s="662" t="s">
        <v>2438</v>
      </c>
      <c r="I4014" s="662" t="s">
        <v>4212</v>
      </c>
      <c r="J4014" s="662" t="s">
        <v>4213</v>
      </c>
      <c r="K4014" s="662" t="s">
        <v>4214</v>
      </c>
      <c r="L4014" s="663">
        <v>400.18</v>
      </c>
      <c r="M4014" s="663">
        <v>1600.72</v>
      </c>
      <c r="N4014" s="662">
        <v>4</v>
      </c>
      <c r="O4014" s="745">
        <v>2.5</v>
      </c>
      <c r="P4014" s="663">
        <v>1200.54</v>
      </c>
      <c r="Q4014" s="678">
        <v>0.75</v>
      </c>
      <c r="R4014" s="662">
        <v>3</v>
      </c>
      <c r="S4014" s="678">
        <v>0.75</v>
      </c>
      <c r="T4014" s="745">
        <v>1.5</v>
      </c>
      <c r="U4014" s="701">
        <v>0.6</v>
      </c>
    </row>
    <row r="4015" spans="1:21" ht="14.4" customHeight="1" x14ac:dyDescent="0.3">
      <c r="A4015" s="661">
        <v>32</v>
      </c>
      <c r="B4015" s="662" t="s">
        <v>592</v>
      </c>
      <c r="C4015" s="662" t="s">
        <v>5111</v>
      </c>
      <c r="D4015" s="743" t="s">
        <v>7938</v>
      </c>
      <c r="E4015" s="744" t="s">
        <v>5133</v>
      </c>
      <c r="F4015" s="662" t="s">
        <v>5106</v>
      </c>
      <c r="G4015" s="662" t="s">
        <v>7370</v>
      </c>
      <c r="H4015" s="662" t="s">
        <v>2438</v>
      </c>
      <c r="I4015" s="662" t="s">
        <v>2737</v>
      </c>
      <c r="J4015" s="662" t="s">
        <v>4985</v>
      </c>
      <c r="K4015" s="662" t="s">
        <v>2739</v>
      </c>
      <c r="L4015" s="663">
        <v>177.82</v>
      </c>
      <c r="M4015" s="663">
        <v>177.82</v>
      </c>
      <c r="N4015" s="662">
        <v>1</v>
      </c>
      <c r="O4015" s="745">
        <v>0.5</v>
      </c>
      <c r="P4015" s="663">
        <v>177.82</v>
      </c>
      <c r="Q4015" s="678">
        <v>1</v>
      </c>
      <c r="R4015" s="662">
        <v>1</v>
      </c>
      <c r="S4015" s="678">
        <v>1</v>
      </c>
      <c r="T4015" s="745">
        <v>0.5</v>
      </c>
      <c r="U4015" s="701">
        <v>1</v>
      </c>
    </row>
    <row r="4016" spans="1:21" ht="14.4" customHeight="1" x14ac:dyDescent="0.3">
      <c r="A4016" s="661">
        <v>32</v>
      </c>
      <c r="B4016" s="662" t="s">
        <v>592</v>
      </c>
      <c r="C4016" s="662" t="s">
        <v>5111</v>
      </c>
      <c r="D4016" s="743" t="s">
        <v>7938</v>
      </c>
      <c r="E4016" s="744" t="s">
        <v>5133</v>
      </c>
      <c r="F4016" s="662" t="s">
        <v>5106</v>
      </c>
      <c r="G4016" s="662" t="s">
        <v>5594</v>
      </c>
      <c r="H4016" s="662" t="s">
        <v>593</v>
      </c>
      <c r="I4016" s="662" t="s">
        <v>5619</v>
      </c>
      <c r="J4016" s="662" t="s">
        <v>2227</v>
      </c>
      <c r="K4016" s="662" t="s">
        <v>2228</v>
      </c>
      <c r="L4016" s="663">
        <v>141.04</v>
      </c>
      <c r="M4016" s="663">
        <v>141.04</v>
      </c>
      <c r="N4016" s="662">
        <v>1</v>
      </c>
      <c r="O4016" s="745">
        <v>0.5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32</v>
      </c>
      <c r="B4017" s="662" t="s">
        <v>592</v>
      </c>
      <c r="C4017" s="662" t="s">
        <v>5111</v>
      </c>
      <c r="D4017" s="743" t="s">
        <v>7938</v>
      </c>
      <c r="E4017" s="744" t="s">
        <v>5133</v>
      </c>
      <c r="F4017" s="662" t="s">
        <v>5106</v>
      </c>
      <c r="G4017" s="662" t="s">
        <v>5594</v>
      </c>
      <c r="H4017" s="662" t="s">
        <v>593</v>
      </c>
      <c r="I4017" s="662" t="s">
        <v>7371</v>
      </c>
      <c r="J4017" s="662" t="s">
        <v>1786</v>
      </c>
      <c r="K4017" s="662" t="s">
        <v>4075</v>
      </c>
      <c r="L4017" s="663">
        <v>94.84</v>
      </c>
      <c r="M4017" s="663">
        <v>94.84</v>
      </c>
      <c r="N4017" s="662">
        <v>1</v>
      </c>
      <c r="O4017" s="745">
        <v>0.5</v>
      </c>
      <c r="P4017" s="663">
        <v>94.84</v>
      </c>
      <c r="Q4017" s="678">
        <v>1</v>
      </c>
      <c r="R4017" s="662">
        <v>1</v>
      </c>
      <c r="S4017" s="678">
        <v>1</v>
      </c>
      <c r="T4017" s="745">
        <v>0.5</v>
      </c>
      <c r="U4017" s="701">
        <v>1</v>
      </c>
    </row>
    <row r="4018" spans="1:21" ht="14.4" customHeight="1" x14ac:dyDescent="0.3">
      <c r="A4018" s="661">
        <v>32</v>
      </c>
      <c r="B4018" s="662" t="s">
        <v>592</v>
      </c>
      <c r="C4018" s="662" t="s">
        <v>5111</v>
      </c>
      <c r="D4018" s="743" t="s">
        <v>7938</v>
      </c>
      <c r="E4018" s="744" t="s">
        <v>5133</v>
      </c>
      <c r="F4018" s="662" t="s">
        <v>5106</v>
      </c>
      <c r="G4018" s="662" t="s">
        <v>5291</v>
      </c>
      <c r="H4018" s="662" t="s">
        <v>593</v>
      </c>
      <c r="I4018" s="662" t="s">
        <v>5730</v>
      </c>
      <c r="J4018" s="662" t="s">
        <v>4077</v>
      </c>
      <c r="K4018" s="662" t="s">
        <v>5731</v>
      </c>
      <c r="L4018" s="663">
        <v>0</v>
      </c>
      <c r="M4018" s="663">
        <v>0</v>
      </c>
      <c r="N4018" s="662">
        <v>3</v>
      </c>
      <c r="O4018" s="745">
        <v>1.5</v>
      </c>
      <c r="P4018" s="663">
        <v>0</v>
      </c>
      <c r="Q4018" s="678"/>
      <c r="R4018" s="662">
        <v>2</v>
      </c>
      <c r="S4018" s="678">
        <v>0.66666666666666663</v>
      </c>
      <c r="T4018" s="745">
        <v>1</v>
      </c>
      <c r="U4018" s="701">
        <v>0.66666666666666663</v>
      </c>
    </row>
    <row r="4019" spans="1:21" ht="14.4" customHeight="1" x14ac:dyDescent="0.3">
      <c r="A4019" s="661">
        <v>32</v>
      </c>
      <c r="B4019" s="662" t="s">
        <v>592</v>
      </c>
      <c r="C4019" s="662" t="s">
        <v>5111</v>
      </c>
      <c r="D4019" s="743" t="s">
        <v>7938</v>
      </c>
      <c r="E4019" s="744" t="s">
        <v>5133</v>
      </c>
      <c r="F4019" s="662" t="s">
        <v>5106</v>
      </c>
      <c r="G4019" s="662" t="s">
        <v>5291</v>
      </c>
      <c r="H4019" s="662" t="s">
        <v>593</v>
      </c>
      <c r="I4019" s="662" t="s">
        <v>7308</v>
      </c>
      <c r="J4019" s="662" t="s">
        <v>729</v>
      </c>
      <c r="K4019" s="662" t="s">
        <v>7309</v>
      </c>
      <c r="L4019" s="663">
        <v>0</v>
      </c>
      <c r="M4019" s="663">
        <v>0</v>
      </c>
      <c r="N4019" s="662">
        <v>2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32</v>
      </c>
      <c r="B4020" s="662" t="s">
        <v>592</v>
      </c>
      <c r="C4020" s="662" t="s">
        <v>5111</v>
      </c>
      <c r="D4020" s="743" t="s">
        <v>7938</v>
      </c>
      <c r="E4020" s="744" t="s">
        <v>5133</v>
      </c>
      <c r="F4020" s="662" t="s">
        <v>5106</v>
      </c>
      <c r="G4020" s="662" t="s">
        <v>5291</v>
      </c>
      <c r="H4020" s="662" t="s">
        <v>593</v>
      </c>
      <c r="I4020" s="662" t="s">
        <v>6265</v>
      </c>
      <c r="J4020" s="662" t="s">
        <v>4077</v>
      </c>
      <c r="K4020" s="662" t="s">
        <v>5731</v>
      </c>
      <c r="L4020" s="663">
        <v>0</v>
      </c>
      <c r="M4020" s="663">
        <v>0</v>
      </c>
      <c r="N4020" s="662">
        <v>1</v>
      </c>
      <c r="O4020" s="745">
        <v>1</v>
      </c>
      <c r="P4020" s="663">
        <v>0</v>
      </c>
      <c r="Q4020" s="678"/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32</v>
      </c>
      <c r="B4021" s="662" t="s">
        <v>592</v>
      </c>
      <c r="C4021" s="662" t="s">
        <v>5111</v>
      </c>
      <c r="D4021" s="743" t="s">
        <v>7938</v>
      </c>
      <c r="E4021" s="744" t="s">
        <v>5133</v>
      </c>
      <c r="F4021" s="662" t="s">
        <v>5106</v>
      </c>
      <c r="G4021" s="662" t="s">
        <v>5291</v>
      </c>
      <c r="H4021" s="662" t="s">
        <v>593</v>
      </c>
      <c r="I4021" s="662" t="s">
        <v>4076</v>
      </c>
      <c r="J4021" s="662" t="s">
        <v>4077</v>
      </c>
      <c r="K4021" s="662" t="s">
        <v>5903</v>
      </c>
      <c r="L4021" s="663">
        <v>374.79</v>
      </c>
      <c r="M4021" s="663">
        <v>1124.3700000000001</v>
      </c>
      <c r="N4021" s="662">
        <v>3</v>
      </c>
      <c r="O4021" s="745">
        <v>0.5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32</v>
      </c>
      <c r="B4022" s="662" t="s">
        <v>592</v>
      </c>
      <c r="C4022" s="662" t="s">
        <v>5111</v>
      </c>
      <c r="D4022" s="743" t="s">
        <v>7938</v>
      </c>
      <c r="E4022" s="744" t="s">
        <v>5133</v>
      </c>
      <c r="F4022" s="662" t="s">
        <v>5106</v>
      </c>
      <c r="G4022" s="662" t="s">
        <v>5175</v>
      </c>
      <c r="H4022" s="662" t="s">
        <v>2438</v>
      </c>
      <c r="I4022" s="662" t="s">
        <v>5451</v>
      </c>
      <c r="J4022" s="662" t="s">
        <v>2474</v>
      </c>
      <c r="K4022" s="662" t="s">
        <v>5452</v>
      </c>
      <c r="L4022" s="663">
        <v>0</v>
      </c>
      <c r="M4022" s="663">
        <v>0</v>
      </c>
      <c r="N4022" s="662">
        <v>1</v>
      </c>
      <c r="O4022" s="745">
        <v>0.5</v>
      </c>
      <c r="P4022" s="663">
        <v>0</v>
      </c>
      <c r="Q4022" s="678"/>
      <c r="R4022" s="662">
        <v>1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32</v>
      </c>
      <c r="B4023" s="662" t="s">
        <v>592</v>
      </c>
      <c r="C4023" s="662" t="s">
        <v>5111</v>
      </c>
      <c r="D4023" s="743" t="s">
        <v>7938</v>
      </c>
      <c r="E4023" s="744" t="s">
        <v>5133</v>
      </c>
      <c r="F4023" s="662" t="s">
        <v>5106</v>
      </c>
      <c r="G4023" s="662" t="s">
        <v>5175</v>
      </c>
      <c r="H4023" s="662" t="s">
        <v>2438</v>
      </c>
      <c r="I4023" s="662" t="s">
        <v>2679</v>
      </c>
      <c r="J4023" s="662" t="s">
        <v>2474</v>
      </c>
      <c r="K4023" s="662" t="s">
        <v>4813</v>
      </c>
      <c r="L4023" s="663">
        <v>407.55</v>
      </c>
      <c r="M4023" s="663">
        <v>17932.2</v>
      </c>
      <c r="N4023" s="662">
        <v>44</v>
      </c>
      <c r="O4023" s="745">
        <v>17.5</v>
      </c>
      <c r="P4023" s="663">
        <v>14671.8</v>
      </c>
      <c r="Q4023" s="678">
        <v>0.81818181818181812</v>
      </c>
      <c r="R4023" s="662">
        <v>36</v>
      </c>
      <c r="S4023" s="678">
        <v>0.81818181818181823</v>
      </c>
      <c r="T4023" s="745">
        <v>12.5</v>
      </c>
      <c r="U4023" s="701">
        <v>0.7142857142857143</v>
      </c>
    </row>
    <row r="4024" spans="1:21" ht="14.4" customHeight="1" x14ac:dyDescent="0.3">
      <c r="A4024" s="661">
        <v>32</v>
      </c>
      <c r="B4024" s="662" t="s">
        <v>592</v>
      </c>
      <c r="C4024" s="662" t="s">
        <v>5111</v>
      </c>
      <c r="D4024" s="743" t="s">
        <v>7938</v>
      </c>
      <c r="E4024" s="744" t="s">
        <v>5133</v>
      </c>
      <c r="F4024" s="662" t="s">
        <v>5106</v>
      </c>
      <c r="G4024" s="662" t="s">
        <v>5175</v>
      </c>
      <c r="H4024" s="662" t="s">
        <v>2438</v>
      </c>
      <c r="I4024" s="662" t="s">
        <v>2682</v>
      </c>
      <c r="J4024" s="662" t="s">
        <v>2474</v>
      </c>
      <c r="K4024" s="662" t="s">
        <v>4816</v>
      </c>
      <c r="L4024" s="663">
        <v>543.39</v>
      </c>
      <c r="M4024" s="663">
        <v>58142.729999999981</v>
      </c>
      <c r="N4024" s="662">
        <v>107</v>
      </c>
      <c r="O4024" s="745">
        <v>33</v>
      </c>
      <c r="P4024" s="663">
        <v>48905.099999999984</v>
      </c>
      <c r="Q4024" s="678">
        <v>0.84112149532710279</v>
      </c>
      <c r="R4024" s="662">
        <v>90</v>
      </c>
      <c r="S4024" s="678">
        <v>0.84112149532710279</v>
      </c>
      <c r="T4024" s="745">
        <v>28</v>
      </c>
      <c r="U4024" s="701">
        <v>0.84848484848484851</v>
      </c>
    </row>
    <row r="4025" spans="1:21" ht="14.4" customHeight="1" x14ac:dyDescent="0.3">
      <c r="A4025" s="661">
        <v>32</v>
      </c>
      <c r="B4025" s="662" t="s">
        <v>592</v>
      </c>
      <c r="C4025" s="662" t="s">
        <v>5111</v>
      </c>
      <c r="D4025" s="743" t="s">
        <v>7938</v>
      </c>
      <c r="E4025" s="744" t="s">
        <v>5133</v>
      </c>
      <c r="F4025" s="662" t="s">
        <v>5106</v>
      </c>
      <c r="G4025" s="662" t="s">
        <v>5175</v>
      </c>
      <c r="H4025" s="662" t="s">
        <v>2438</v>
      </c>
      <c r="I4025" s="662" t="s">
        <v>2473</v>
      </c>
      <c r="J4025" s="662" t="s">
        <v>2474</v>
      </c>
      <c r="K4025" s="662" t="s">
        <v>4814</v>
      </c>
      <c r="L4025" s="663">
        <v>815.1</v>
      </c>
      <c r="M4025" s="663">
        <v>33419.100000000006</v>
      </c>
      <c r="N4025" s="662">
        <v>41</v>
      </c>
      <c r="O4025" s="745">
        <v>16.5</v>
      </c>
      <c r="P4025" s="663">
        <v>25268.100000000002</v>
      </c>
      <c r="Q4025" s="678">
        <v>0.75609756097560965</v>
      </c>
      <c r="R4025" s="662">
        <v>31</v>
      </c>
      <c r="S4025" s="678">
        <v>0.75609756097560976</v>
      </c>
      <c r="T4025" s="745">
        <v>11.5</v>
      </c>
      <c r="U4025" s="701">
        <v>0.69696969696969702</v>
      </c>
    </row>
    <row r="4026" spans="1:21" ht="14.4" customHeight="1" x14ac:dyDescent="0.3">
      <c r="A4026" s="661">
        <v>32</v>
      </c>
      <c r="B4026" s="662" t="s">
        <v>592</v>
      </c>
      <c r="C4026" s="662" t="s">
        <v>5111</v>
      </c>
      <c r="D4026" s="743" t="s">
        <v>7938</v>
      </c>
      <c r="E4026" s="744" t="s">
        <v>5133</v>
      </c>
      <c r="F4026" s="662" t="s">
        <v>5106</v>
      </c>
      <c r="G4026" s="662" t="s">
        <v>5175</v>
      </c>
      <c r="H4026" s="662" t="s">
        <v>2438</v>
      </c>
      <c r="I4026" s="662" t="s">
        <v>2477</v>
      </c>
      <c r="J4026" s="662" t="s">
        <v>2474</v>
      </c>
      <c r="K4026" s="662" t="s">
        <v>4818</v>
      </c>
      <c r="L4026" s="663">
        <v>923.74</v>
      </c>
      <c r="M4026" s="663">
        <v>6466.18</v>
      </c>
      <c r="N4026" s="662">
        <v>7</v>
      </c>
      <c r="O4026" s="745">
        <v>3.5</v>
      </c>
      <c r="P4026" s="663">
        <v>5542.4400000000005</v>
      </c>
      <c r="Q4026" s="678">
        <v>0.85714285714285721</v>
      </c>
      <c r="R4026" s="662">
        <v>6</v>
      </c>
      <c r="S4026" s="678">
        <v>0.8571428571428571</v>
      </c>
      <c r="T4026" s="745">
        <v>3</v>
      </c>
      <c r="U4026" s="701">
        <v>0.8571428571428571</v>
      </c>
    </row>
    <row r="4027" spans="1:21" ht="14.4" customHeight="1" x14ac:dyDescent="0.3">
      <c r="A4027" s="661">
        <v>32</v>
      </c>
      <c r="B4027" s="662" t="s">
        <v>592</v>
      </c>
      <c r="C4027" s="662" t="s">
        <v>5111</v>
      </c>
      <c r="D4027" s="743" t="s">
        <v>7938</v>
      </c>
      <c r="E4027" s="744" t="s">
        <v>5133</v>
      </c>
      <c r="F4027" s="662" t="s">
        <v>5106</v>
      </c>
      <c r="G4027" s="662" t="s">
        <v>5175</v>
      </c>
      <c r="H4027" s="662" t="s">
        <v>2438</v>
      </c>
      <c r="I4027" s="662" t="s">
        <v>2480</v>
      </c>
      <c r="J4027" s="662" t="s">
        <v>2474</v>
      </c>
      <c r="K4027" s="662" t="s">
        <v>4815</v>
      </c>
      <c r="L4027" s="663">
        <v>1154.68</v>
      </c>
      <c r="M4027" s="663">
        <v>6928.08</v>
      </c>
      <c r="N4027" s="662">
        <v>6</v>
      </c>
      <c r="O4027" s="745">
        <v>1.5</v>
      </c>
      <c r="P4027" s="663">
        <v>3464.04</v>
      </c>
      <c r="Q4027" s="678">
        <v>0.5</v>
      </c>
      <c r="R4027" s="662">
        <v>3</v>
      </c>
      <c r="S4027" s="678">
        <v>0.5</v>
      </c>
      <c r="T4027" s="745">
        <v>1</v>
      </c>
      <c r="U4027" s="701">
        <v>0.66666666666666663</v>
      </c>
    </row>
    <row r="4028" spans="1:21" ht="14.4" customHeight="1" x14ac:dyDescent="0.3">
      <c r="A4028" s="661">
        <v>32</v>
      </c>
      <c r="B4028" s="662" t="s">
        <v>592</v>
      </c>
      <c r="C4028" s="662" t="s">
        <v>5111</v>
      </c>
      <c r="D4028" s="743" t="s">
        <v>7938</v>
      </c>
      <c r="E4028" s="744" t="s">
        <v>5133</v>
      </c>
      <c r="F4028" s="662" t="s">
        <v>5106</v>
      </c>
      <c r="G4028" s="662" t="s">
        <v>5175</v>
      </c>
      <c r="H4028" s="662" t="s">
        <v>2438</v>
      </c>
      <c r="I4028" s="662" t="s">
        <v>6739</v>
      </c>
      <c r="J4028" s="662" t="s">
        <v>2557</v>
      </c>
      <c r="K4028" s="662" t="s">
        <v>6740</v>
      </c>
      <c r="L4028" s="663">
        <v>277.12</v>
      </c>
      <c r="M4028" s="663">
        <v>277.12</v>
      </c>
      <c r="N4028" s="662">
        <v>1</v>
      </c>
      <c r="O4028" s="745">
        <v>1</v>
      </c>
      <c r="P4028" s="663">
        <v>277.12</v>
      </c>
      <c r="Q4028" s="678">
        <v>1</v>
      </c>
      <c r="R4028" s="662">
        <v>1</v>
      </c>
      <c r="S4028" s="678">
        <v>1</v>
      </c>
      <c r="T4028" s="745">
        <v>1</v>
      </c>
      <c r="U4028" s="701">
        <v>1</v>
      </c>
    </row>
    <row r="4029" spans="1:21" ht="14.4" customHeight="1" x14ac:dyDescent="0.3">
      <c r="A4029" s="661">
        <v>32</v>
      </c>
      <c r="B4029" s="662" t="s">
        <v>592</v>
      </c>
      <c r="C4029" s="662" t="s">
        <v>5111</v>
      </c>
      <c r="D4029" s="743" t="s">
        <v>7938</v>
      </c>
      <c r="E4029" s="744" t="s">
        <v>5133</v>
      </c>
      <c r="F4029" s="662" t="s">
        <v>5106</v>
      </c>
      <c r="G4029" s="662" t="s">
        <v>5175</v>
      </c>
      <c r="H4029" s="662" t="s">
        <v>2438</v>
      </c>
      <c r="I4029" s="662" t="s">
        <v>4144</v>
      </c>
      <c r="J4029" s="662" t="s">
        <v>2557</v>
      </c>
      <c r="K4029" s="662" t="s">
        <v>4812</v>
      </c>
      <c r="L4029" s="663">
        <v>1385.62</v>
      </c>
      <c r="M4029" s="663">
        <v>63738.520000000004</v>
      </c>
      <c r="N4029" s="662">
        <v>46</v>
      </c>
      <c r="O4029" s="745">
        <v>15</v>
      </c>
      <c r="P4029" s="663">
        <v>54039.18</v>
      </c>
      <c r="Q4029" s="678">
        <v>0.84782608695652173</v>
      </c>
      <c r="R4029" s="662">
        <v>39</v>
      </c>
      <c r="S4029" s="678">
        <v>0.84782608695652173</v>
      </c>
      <c r="T4029" s="745">
        <v>13</v>
      </c>
      <c r="U4029" s="701">
        <v>0.8666666666666667</v>
      </c>
    </row>
    <row r="4030" spans="1:21" ht="14.4" customHeight="1" x14ac:dyDescent="0.3">
      <c r="A4030" s="661">
        <v>32</v>
      </c>
      <c r="B4030" s="662" t="s">
        <v>592</v>
      </c>
      <c r="C4030" s="662" t="s">
        <v>5111</v>
      </c>
      <c r="D4030" s="743" t="s">
        <v>7938</v>
      </c>
      <c r="E4030" s="744" t="s">
        <v>5133</v>
      </c>
      <c r="F4030" s="662" t="s">
        <v>5106</v>
      </c>
      <c r="G4030" s="662" t="s">
        <v>5175</v>
      </c>
      <c r="H4030" s="662" t="s">
        <v>2438</v>
      </c>
      <c r="I4030" s="662" t="s">
        <v>2556</v>
      </c>
      <c r="J4030" s="662" t="s">
        <v>2557</v>
      </c>
      <c r="K4030" s="662" t="s">
        <v>4819</v>
      </c>
      <c r="L4030" s="663">
        <v>1847.49</v>
      </c>
      <c r="M4030" s="663">
        <v>33254.82</v>
      </c>
      <c r="N4030" s="662">
        <v>18</v>
      </c>
      <c r="O4030" s="745">
        <v>9</v>
      </c>
      <c r="P4030" s="663">
        <v>25864.86</v>
      </c>
      <c r="Q4030" s="678">
        <v>0.77777777777777779</v>
      </c>
      <c r="R4030" s="662">
        <v>14</v>
      </c>
      <c r="S4030" s="678">
        <v>0.77777777777777779</v>
      </c>
      <c r="T4030" s="745">
        <v>6.5</v>
      </c>
      <c r="U4030" s="701">
        <v>0.72222222222222221</v>
      </c>
    </row>
    <row r="4031" spans="1:21" ht="14.4" customHeight="1" x14ac:dyDescent="0.3">
      <c r="A4031" s="661">
        <v>32</v>
      </c>
      <c r="B4031" s="662" t="s">
        <v>592</v>
      </c>
      <c r="C4031" s="662" t="s">
        <v>5111</v>
      </c>
      <c r="D4031" s="743" t="s">
        <v>7938</v>
      </c>
      <c r="E4031" s="744" t="s">
        <v>5133</v>
      </c>
      <c r="F4031" s="662" t="s">
        <v>5106</v>
      </c>
      <c r="G4031" s="662" t="s">
        <v>5175</v>
      </c>
      <c r="H4031" s="662" t="s">
        <v>2438</v>
      </c>
      <c r="I4031" s="662" t="s">
        <v>4532</v>
      </c>
      <c r="J4031" s="662" t="s">
        <v>2557</v>
      </c>
      <c r="K4031" s="662" t="s">
        <v>5079</v>
      </c>
      <c r="L4031" s="663">
        <v>2309.36</v>
      </c>
      <c r="M4031" s="663">
        <v>6928.08</v>
      </c>
      <c r="N4031" s="662">
        <v>3</v>
      </c>
      <c r="O4031" s="745">
        <v>1</v>
      </c>
      <c r="P4031" s="663">
        <v>6928.08</v>
      </c>
      <c r="Q4031" s="678">
        <v>1</v>
      </c>
      <c r="R4031" s="662">
        <v>3</v>
      </c>
      <c r="S4031" s="678">
        <v>1</v>
      </c>
      <c r="T4031" s="745">
        <v>1</v>
      </c>
      <c r="U4031" s="701">
        <v>1</v>
      </c>
    </row>
    <row r="4032" spans="1:21" ht="14.4" customHeight="1" x14ac:dyDescent="0.3">
      <c r="A4032" s="661">
        <v>32</v>
      </c>
      <c r="B4032" s="662" t="s">
        <v>592</v>
      </c>
      <c r="C4032" s="662" t="s">
        <v>5111</v>
      </c>
      <c r="D4032" s="743" t="s">
        <v>7938</v>
      </c>
      <c r="E4032" s="744" t="s">
        <v>5133</v>
      </c>
      <c r="F4032" s="662" t="s">
        <v>5106</v>
      </c>
      <c r="G4032" s="662" t="s">
        <v>5175</v>
      </c>
      <c r="H4032" s="662" t="s">
        <v>2438</v>
      </c>
      <c r="I4032" s="662" t="s">
        <v>4138</v>
      </c>
      <c r="J4032" s="662" t="s">
        <v>2806</v>
      </c>
      <c r="K4032" s="662" t="s">
        <v>2807</v>
      </c>
      <c r="L4032" s="663">
        <v>5773.41</v>
      </c>
      <c r="M4032" s="663">
        <v>11546.82</v>
      </c>
      <c r="N4032" s="662">
        <v>2</v>
      </c>
      <c r="O4032" s="745">
        <v>1</v>
      </c>
      <c r="P4032" s="663">
        <v>11546.82</v>
      </c>
      <c r="Q4032" s="678">
        <v>1</v>
      </c>
      <c r="R4032" s="662">
        <v>2</v>
      </c>
      <c r="S4032" s="678">
        <v>1</v>
      </c>
      <c r="T4032" s="745">
        <v>1</v>
      </c>
      <c r="U4032" s="701">
        <v>1</v>
      </c>
    </row>
    <row r="4033" spans="1:21" ht="14.4" customHeight="1" x14ac:dyDescent="0.3">
      <c r="A4033" s="661">
        <v>32</v>
      </c>
      <c r="B4033" s="662" t="s">
        <v>592</v>
      </c>
      <c r="C4033" s="662" t="s">
        <v>5111</v>
      </c>
      <c r="D4033" s="743" t="s">
        <v>7938</v>
      </c>
      <c r="E4033" s="744" t="s">
        <v>5133</v>
      </c>
      <c r="F4033" s="662" t="s">
        <v>5106</v>
      </c>
      <c r="G4033" s="662" t="s">
        <v>5175</v>
      </c>
      <c r="H4033" s="662" t="s">
        <v>2438</v>
      </c>
      <c r="I4033" s="662" t="s">
        <v>2808</v>
      </c>
      <c r="J4033" s="662" t="s">
        <v>2474</v>
      </c>
      <c r="K4033" s="662" t="s">
        <v>4816</v>
      </c>
      <c r="L4033" s="663">
        <v>543.39</v>
      </c>
      <c r="M4033" s="663">
        <v>1630.17</v>
      </c>
      <c r="N4033" s="662">
        <v>3</v>
      </c>
      <c r="O4033" s="745">
        <v>1</v>
      </c>
      <c r="P4033" s="663">
        <v>1630.17</v>
      </c>
      <c r="Q4033" s="678">
        <v>1</v>
      </c>
      <c r="R4033" s="662">
        <v>3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32</v>
      </c>
      <c r="B4034" s="662" t="s">
        <v>592</v>
      </c>
      <c r="C4034" s="662" t="s">
        <v>5111</v>
      </c>
      <c r="D4034" s="743" t="s">
        <v>7938</v>
      </c>
      <c r="E4034" s="744" t="s">
        <v>5133</v>
      </c>
      <c r="F4034" s="662" t="s">
        <v>5106</v>
      </c>
      <c r="G4034" s="662" t="s">
        <v>5453</v>
      </c>
      <c r="H4034" s="662" t="s">
        <v>593</v>
      </c>
      <c r="I4034" s="662" t="s">
        <v>6645</v>
      </c>
      <c r="J4034" s="662" t="s">
        <v>5455</v>
      </c>
      <c r="K4034" s="662" t="s">
        <v>5456</v>
      </c>
      <c r="L4034" s="663">
        <v>0</v>
      </c>
      <c r="M4034" s="663">
        <v>0</v>
      </c>
      <c r="N4034" s="662">
        <v>2</v>
      </c>
      <c r="O4034" s="745">
        <v>1</v>
      </c>
      <c r="P4034" s="663">
        <v>0</v>
      </c>
      <c r="Q4034" s="678"/>
      <c r="R4034" s="662">
        <v>2</v>
      </c>
      <c r="S4034" s="678">
        <v>1</v>
      </c>
      <c r="T4034" s="745">
        <v>1</v>
      </c>
      <c r="U4034" s="701">
        <v>1</v>
      </c>
    </row>
    <row r="4035" spans="1:21" ht="14.4" customHeight="1" x14ac:dyDescent="0.3">
      <c r="A4035" s="661">
        <v>32</v>
      </c>
      <c r="B4035" s="662" t="s">
        <v>592</v>
      </c>
      <c r="C4035" s="662" t="s">
        <v>5111</v>
      </c>
      <c r="D4035" s="743" t="s">
        <v>7938</v>
      </c>
      <c r="E4035" s="744" t="s">
        <v>5133</v>
      </c>
      <c r="F4035" s="662" t="s">
        <v>5106</v>
      </c>
      <c r="G4035" s="662" t="s">
        <v>5453</v>
      </c>
      <c r="H4035" s="662" t="s">
        <v>593</v>
      </c>
      <c r="I4035" s="662" t="s">
        <v>5454</v>
      </c>
      <c r="J4035" s="662" t="s">
        <v>5455</v>
      </c>
      <c r="K4035" s="662" t="s">
        <v>5456</v>
      </c>
      <c r="L4035" s="663">
        <v>134.47999999999999</v>
      </c>
      <c r="M4035" s="663">
        <v>403.43999999999994</v>
      </c>
      <c r="N4035" s="662">
        <v>3</v>
      </c>
      <c r="O4035" s="745">
        <v>2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32</v>
      </c>
      <c r="B4036" s="662" t="s">
        <v>592</v>
      </c>
      <c r="C4036" s="662" t="s">
        <v>5111</v>
      </c>
      <c r="D4036" s="743" t="s">
        <v>7938</v>
      </c>
      <c r="E4036" s="744" t="s">
        <v>5133</v>
      </c>
      <c r="F4036" s="662" t="s">
        <v>5106</v>
      </c>
      <c r="G4036" s="662" t="s">
        <v>7372</v>
      </c>
      <c r="H4036" s="662" t="s">
        <v>593</v>
      </c>
      <c r="I4036" s="662" t="s">
        <v>7373</v>
      </c>
      <c r="J4036" s="662" t="s">
        <v>3800</v>
      </c>
      <c r="K4036" s="662" t="s">
        <v>3801</v>
      </c>
      <c r="L4036" s="663">
        <v>0</v>
      </c>
      <c r="M4036" s="663">
        <v>0</v>
      </c>
      <c r="N4036" s="662">
        <v>1</v>
      </c>
      <c r="O4036" s="745">
        <v>0.5</v>
      </c>
      <c r="P4036" s="663">
        <v>0</v>
      </c>
      <c r="Q4036" s="678"/>
      <c r="R4036" s="662">
        <v>1</v>
      </c>
      <c r="S4036" s="678">
        <v>1</v>
      </c>
      <c r="T4036" s="745">
        <v>0.5</v>
      </c>
      <c r="U4036" s="701">
        <v>1</v>
      </c>
    </row>
    <row r="4037" spans="1:21" ht="14.4" customHeight="1" x14ac:dyDescent="0.3">
      <c r="A4037" s="661">
        <v>32</v>
      </c>
      <c r="B4037" s="662" t="s">
        <v>592</v>
      </c>
      <c r="C4037" s="662" t="s">
        <v>5111</v>
      </c>
      <c r="D4037" s="743" t="s">
        <v>7938</v>
      </c>
      <c r="E4037" s="744" t="s">
        <v>5133</v>
      </c>
      <c r="F4037" s="662" t="s">
        <v>5106</v>
      </c>
      <c r="G4037" s="662" t="s">
        <v>5559</v>
      </c>
      <c r="H4037" s="662" t="s">
        <v>2438</v>
      </c>
      <c r="I4037" s="662" t="s">
        <v>2451</v>
      </c>
      <c r="J4037" s="662" t="s">
        <v>1967</v>
      </c>
      <c r="K4037" s="662" t="s">
        <v>2452</v>
      </c>
      <c r="L4037" s="663">
        <v>36.54</v>
      </c>
      <c r="M4037" s="663">
        <v>73.08</v>
      </c>
      <c r="N4037" s="662">
        <v>2</v>
      </c>
      <c r="O4037" s="745">
        <v>0.5</v>
      </c>
      <c r="P4037" s="663">
        <v>73.08</v>
      </c>
      <c r="Q4037" s="678">
        <v>1</v>
      </c>
      <c r="R4037" s="662">
        <v>2</v>
      </c>
      <c r="S4037" s="678">
        <v>1</v>
      </c>
      <c r="T4037" s="745">
        <v>0.5</v>
      </c>
      <c r="U4037" s="701">
        <v>1</v>
      </c>
    </row>
    <row r="4038" spans="1:21" ht="14.4" customHeight="1" x14ac:dyDescent="0.3">
      <c r="A4038" s="661">
        <v>32</v>
      </c>
      <c r="B4038" s="662" t="s">
        <v>592</v>
      </c>
      <c r="C4038" s="662" t="s">
        <v>5111</v>
      </c>
      <c r="D4038" s="743" t="s">
        <v>7938</v>
      </c>
      <c r="E4038" s="744" t="s">
        <v>5133</v>
      </c>
      <c r="F4038" s="662" t="s">
        <v>5106</v>
      </c>
      <c r="G4038" s="662" t="s">
        <v>5559</v>
      </c>
      <c r="H4038" s="662" t="s">
        <v>2438</v>
      </c>
      <c r="I4038" s="662" t="s">
        <v>6165</v>
      </c>
      <c r="J4038" s="662" t="s">
        <v>1967</v>
      </c>
      <c r="K4038" s="662" t="s">
        <v>5593</v>
      </c>
      <c r="L4038" s="663">
        <v>0</v>
      </c>
      <c r="M4038" s="663">
        <v>0</v>
      </c>
      <c r="N4038" s="662">
        <v>1</v>
      </c>
      <c r="O4038" s="745">
        <v>0.5</v>
      </c>
      <c r="P4038" s="663">
        <v>0</v>
      </c>
      <c r="Q4038" s="678"/>
      <c r="R4038" s="662">
        <v>1</v>
      </c>
      <c r="S4038" s="678">
        <v>1</v>
      </c>
      <c r="T4038" s="745">
        <v>0.5</v>
      </c>
      <c r="U4038" s="701">
        <v>1</v>
      </c>
    </row>
    <row r="4039" spans="1:21" ht="14.4" customHeight="1" x14ac:dyDescent="0.3">
      <c r="A4039" s="661">
        <v>32</v>
      </c>
      <c r="B4039" s="662" t="s">
        <v>592</v>
      </c>
      <c r="C4039" s="662" t="s">
        <v>5111</v>
      </c>
      <c r="D4039" s="743" t="s">
        <v>7938</v>
      </c>
      <c r="E4039" s="744" t="s">
        <v>5133</v>
      </c>
      <c r="F4039" s="662" t="s">
        <v>5106</v>
      </c>
      <c r="G4039" s="662" t="s">
        <v>7374</v>
      </c>
      <c r="H4039" s="662" t="s">
        <v>593</v>
      </c>
      <c r="I4039" s="662" t="s">
        <v>1805</v>
      </c>
      <c r="J4039" s="662" t="s">
        <v>1806</v>
      </c>
      <c r="K4039" s="662" t="s">
        <v>1186</v>
      </c>
      <c r="L4039" s="663">
        <v>47.53</v>
      </c>
      <c r="M4039" s="663">
        <v>47.53</v>
      </c>
      <c r="N4039" s="662">
        <v>1</v>
      </c>
      <c r="O4039" s="745">
        <v>1</v>
      </c>
      <c r="P4039" s="663">
        <v>47.53</v>
      </c>
      <c r="Q4039" s="678">
        <v>1</v>
      </c>
      <c r="R4039" s="662">
        <v>1</v>
      </c>
      <c r="S4039" s="678">
        <v>1</v>
      </c>
      <c r="T4039" s="745">
        <v>1</v>
      </c>
      <c r="U4039" s="701">
        <v>1</v>
      </c>
    </row>
    <row r="4040" spans="1:21" ht="14.4" customHeight="1" x14ac:dyDescent="0.3">
      <c r="A4040" s="661">
        <v>32</v>
      </c>
      <c r="B4040" s="662" t="s">
        <v>592</v>
      </c>
      <c r="C4040" s="662" t="s">
        <v>5111</v>
      </c>
      <c r="D4040" s="743" t="s">
        <v>7938</v>
      </c>
      <c r="E4040" s="744" t="s">
        <v>5133</v>
      </c>
      <c r="F4040" s="662" t="s">
        <v>5106</v>
      </c>
      <c r="G4040" s="662" t="s">
        <v>6527</v>
      </c>
      <c r="H4040" s="662" t="s">
        <v>593</v>
      </c>
      <c r="I4040" s="662" t="s">
        <v>6528</v>
      </c>
      <c r="J4040" s="662" t="s">
        <v>6529</v>
      </c>
      <c r="K4040" s="662" t="s">
        <v>6530</v>
      </c>
      <c r="L4040" s="663">
        <v>116.3</v>
      </c>
      <c r="M4040" s="663">
        <v>116.3</v>
      </c>
      <c r="N4040" s="662">
        <v>1</v>
      </c>
      <c r="O4040" s="745">
        <v>0.5</v>
      </c>
      <c r="P4040" s="663">
        <v>116.3</v>
      </c>
      <c r="Q4040" s="678">
        <v>1</v>
      </c>
      <c r="R4040" s="662">
        <v>1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32</v>
      </c>
      <c r="B4041" s="662" t="s">
        <v>592</v>
      </c>
      <c r="C4041" s="662" t="s">
        <v>5111</v>
      </c>
      <c r="D4041" s="743" t="s">
        <v>7938</v>
      </c>
      <c r="E4041" s="744" t="s">
        <v>5133</v>
      </c>
      <c r="F4041" s="662" t="s">
        <v>5106</v>
      </c>
      <c r="G4041" s="662" t="s">
        <v>5295</v>
      </c>
      <c r="H4041" s="662" t="s">
        <v>593</v>
      </c>
      <c r="I4041" s="662" t="s">
        <v>2944</v>
      </c>
      <c r="J4041" s="662" t="s">
        <v>2945</v>
      </c>
      <c r="K4041" s="662" t="s">
        <v>5296</v>
      </c>
      <c r="L4041" s="663">
        <v>78.33</v>
      </c>
      <c r="M4041" s="663">
        <v>78.33</v>
      </c>
      <c r="N4041" s="662">
        <v>1</v>
      </c>
      <c r="O4041" s="745">
        <v>0.5</v>
      </c>
      <c r="P4041" s="663">
        <v>78.33</v>
      </c>
      <c r="Q4041" s="678">
        <v>1</v>
      </c>
      <c r="R4041" s="662">
        <v>1</v>
      </c>
      <c r="S4041" s="678">
        <v>1</v>
      </c>
      <c r="T4041" s="745">
        <v>0.5</v>
      </c>
      <c r="U4041" s="701">
        <v>1</v>
      </c>
    </row>
    <row r="4042" spans="1:21" ht="14.4" customHeight="1" x14ac:dyDescent="0.3">
      <c r="A4042" s="661">
        <v>32</v>
      </c>
      <c r="B4042" s="662" t="s">
        <v>592</v>
      </c>
      <c r="C4042" s="662" t="s">
        <v>5111</v>
      </c>
      <c r="D4042" s="743" t="s">
        <v>7938</v>
      </c>
      <c r="E4042" s="744" t="s">
        <v>5133</v>
      </c>
      <c r="F4042" s="662" t="s">
        <v>5106</v>
      </c>
      <c r="G4042" s="662" t="s">
        <v>5176</v>
      </c>
      <c r="H4042" s="662" t="s">
        <v>593</v>
      </c>
      <c r="I4042" s="662" t="s">
        <v>825</v>
      </c>
      <c r="J4042" s="662" t="s">
        <v>826</v>
      </c>
      <c r="K4042" s="662" t="s">
        <v>827</v>
      </c>
      <c r="L4042" s="663">
        <v>0</v>
      </c>
      <c r="M4042" s="663">
        <v>0</v>
      </c>
      <c r="N4042" s="662">
        <v>1</v>
      </c>
      <c r="O4042" s="745">
        <v>0.5</v>
      </c>
      <c r="P4042" s="663">
        <v>0</v>
      </c>
      <c r="Q4042" s="678"/>
      <c r="R4042" s="662">
        <v>1</v>
      </c>
      <c r="S4042" s="678">
        <v>1</v>
      </c>
      <c r="T4042" s="745">
        <v>0.5</v>
      </c>
      <c r="U4042" s="701">
        <v>1</v>
      </c>
    </row>
    <row r="4043" spans="1:21" ht="14.4" customHeight="1" x14ac:dyDescent="0.3">
      <c r="A4043" s="661">
        <v>32</v>
      </c>
      <c r="B4043" s="662" t="s">
        <v>592</v>
      </c>
      <c r="C4043" s="662" t="s">
        <v>5111</v>
      </c>
      <c r="D4043" s="743" t="s">
        <v>7938</v>
      </c>
      <c r="E4043" s="744" t="s">
        <v>5133</v>
      </c>
      <c r="F4043" s="662" t="s">
        <v>5106</v>
      </c>
      <c r="G4043" s="662" t="s">
        <v>5176</v>
      </c>
      <c r="H4043" s="662" t="s">
        <v>593</v>
      </c>
      <c r="I4043" s="662" t="s">
        <v>2422</v>
      </c>
      <c r="J4043" s="662" t="s">
        <v>826</v>
      </c>
      <c r="K4043" s="662" t="s">
        <v>830</v>
      </c>
      <c r="L4043" s="663">
        <v>0</v>
      </c>
      <c r="M4043" s="663">
        <v>0</v>
      </c>
      <c r="N4043" s="662">
        <v>1</v>
      </c>
      <c r="O4043" s="745">
        <v>1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32</v>
      </c>
      <c r="B4044" s="662" t="s">
        <v>592</v>
      </c>
      <c r="C4044" s="662" t="s">
        <v>5111</v>
      </c>
      <c r="D4044" s="743" t="s">
        <v>7938</v>
      </c>
      <c r="E4044" s="744" t="s">
        <v>5133</v>
      </c>
      <c r="F4044" s="662" t="s">
        <v>5106</v>
      </c>
      <c r="G4044" s="662" t="s">
        <v>5176</v>
      </c>
      <c r="H4044" s="662" t="s">
        <v>593</v>
      </c>
      <c r="I4044" s="662" t="s">
        <v>2422</v>
      </c>
      <c r="J4044" s="662" t="s">
        <v>826</v>
      </c>
      <c r="K4044" s="662" t="s">
        <v>830</v>
      </c>
      <c r="L4044" s="663">
        <v>301.2</v>
      </c>
      <c r="M4044" s="663">
        <v>602.4</v>
      </c>
      <c r="N4044" s="662">
        <v>2</v>
      </c>
      <c r="O4044" s="745">
        <v>1.5</v>
      </c>
      <c r="P4044" s="663">
        <v>602.4</v>
      </c>
      <c r="Q4044" s="678">
        <v>1</v>
      </c>
      <c r="R4044" s="662">
        <v>2</v>
      </c>
      <c r="S4044" s="678">
        <v>1</v>
      </c>
      <c r="T4044" s="745">
        <v>1.5</v>
      </c>
      <c r="U4044" s="701">
        <v>1</v>
      </c>
    </row>
    <row r="4045" spans="1:21" ht="14.4" customHeight="1" x14ac:dyDescent="0.3">
      <c r="A4045" s="661">
        <v>32</v>
      </c>
      <c r="B4045" s="662" t="s">
        <v>592</v>
      </c>
      <c r="C4045" s="662" t="s">
        <v>5111</v>
      </c>
      <c r="D4045" s="743" t="s">
        <v>7938</v>
      </c>
      <c r="E4045" s="744" t="s">
        <v>5133</v>
      </c>
      <c r="F4045" s="662" t="s">
        <v>5106</v>
      </c>
      <c r="G4045" s="662" t="s">
        <v>5176</v>
      </c>
      <c r="H4045" s="662" t="s">
        <v>593</v>
      </c>
      <c r="I4045" s="662" t="s">
        <v>5457</v>
      </c>
      <c r="J4045" s="662" t="s">
        <v>5458</v>
      </c>
      <c r="K4045" s="662" t="s">
        <v>5459</v>
      </c>
      <c r="L4045" s="663">
        <v>327.98</v>
      </c>
      <c r="M4045" s="663">
        <v>327.98</v>
      </c>
      <c r="N4045" s="662">
        <v>1</v>
      </c>
      <c r="O4045" s="745">
        <v>1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32</v>
      </c>
      <c r="B4046" s="662" t="s">
        <v>592</v>
      </c>
      <c r="C4046" s="662" t="s">
        <v>5111</v>
      </c>
      <c r="D4046" s="743" t="s">
        <v>7938</v>
      </c>
      <c r="E4046" s="744" t="s">
        <v>5133</v>
      </c>
      <c r="F4046" s="662" t="s">
        <v>5106</v>
      </c>
      <c r="G4046" s="662" t="s">
        <v>5176</v>
      </c>
      <c r="H4046" s="662" t="s">
        <v>593</v>
      </c>
      <c r="I4046" s="662" t="s">
        <v>5460</v>
      </c>
      <c r="J4046" s="662" t="s">
        <v>5461</v>
      </c>
      <c r="K4046" s="662" t="s">
        <v>5462</v>
      </c>
      <c r="L4046" s="663">
        <v>205.84</v>
      </c>
      <c r="M4046" s="663">
        <v>205.84</v>
      </c>
      <c r="N4046" s="662">
        <v>1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32</v>
      </c>
      <c r="B4047" s="662" t="s">
        <v>592</v>
      </c>
      <c r="C4047" s="662" t="s">
        <v>5111</v>
      </c>
      <c r="D4047" s="743" t="s">
        <v>7938</v>
      </c>
      <c r="E4047" s="744" t="s">
        <v>5133</v>
      </c>
      <c r="F4047" s="662" t="s">
        <v>5106</v>
      </c>
      <c r="G4047" s="662" t="s">
        <v>5176</v>
      </c>
      <c r="H4047" s="662" t="s">
        <v>593</v>
      </c>
      <c r="I4047" s="662" t="s">
        <v>5177</v>
      </c>
      <c r="J4047" s="662" t="s">
        <v>5178</v>
      </c>
      <c r="K4047" s="662" t="s">
        <v>827</v>
      </c>
      <c r="L4047" s="663">
        <v>93.71</v>
      </c>
      <c r="M4047" s="663">
        <v>93.71</v>
      </c>
      <c r="N4047" s="662">
        <v>1</v>
      </c>
      <c r="O4047" s="745">
        <v>1</v>
      </c>
      <c r="P4047" s="663">
        <v>93.71</v>
      </c>
      <c r="Q4047" s="678">
        <v>1</v>
      </c>
      <c r="R4047" s="662">
        <v>1</v>
      </c>
      <c r="S4047" s="678">
        <v>1</v>
      </c>
      <c r="T4047" s="745">
        <v>1</v>
      </c>
      <c r="U4047" s="701">
        <v>1</v>
      </c>
    </row>
    <row r="4048" spans="1:21" ht="14.4" customHeight="1" x14ac:dyDescent="0.3">
      <c r="A4048" s="661">
        <v>32</v>
      </c>
      <c r="B4048" s="662" t="s">
        <v>592</v>
      </c>
      <c r="C4048" s="662" t="s">
        <v>5111</v>
      </c>
      <c r="D4048" s="743" t="s">
        <v>7938</v>
      </c>
      <c r="E4048" s="744" t="s">
        <v>5133</v>
      </c>
      <c r="F4048" s="662" t="s">
        <v>5106</v>
      </c>
      <c r="G4048" s="662" t="s">
        <v>5176</v>
      </c>
      <c r="H4048" s="662" t="s">
        <v>593</v>
      </c>
      <c r="I4048" s="662" t="s">
        <v>5365</v>
      </c>
      <c r="J4048" s="662" t="s">
        <v>5178</v>
      </c>
      <c r="K4048" s="662" t="s">
        <v>830</v>
      </c>
      <c r="L4048" s="663">
        <v>301.2</v>
      </c>
      <c r="M4048" s="663">
        <v>903.59999999999991</v>
      </c>
      <c r="N4048" s="662">
        <v>3</v>
      </c>
      <c r="O4048" s="745">
        <v>2.5</v>
      </c>
      <c r="P4048" s="663">
        <v>602.4</v>
      </c>
      <c r="Q4048" s="678">
        <v>0.66666666666666674</v>
      </c>
      <c r="R4048" s="662">
        <v>2</v>
      </c>
      <c r="S4048" s="678">
        <v>0.66666666666666663</v>
      </c>
      <c r="T4048" s="745">
        <v>1.5</v>
      </c>
      <c r="U4048" s="701">
        <v>0.6</v>
      </c>
    </row>
    <row r="4049" spans="1:21" ht="14.4" customHeight="1" x14ac:dyDescent="0.3">
      <c r="A4049" s="661">
        <v>32</v>
      </c>
      <c r="B4049" s="662" t="s">
        <v>592</v>
      </c>
      <c r="C4049" s="662" t="s">
        <v>5111</v>
      </c>
      <c r="D4049" s="743" t="s">
        <v>7938</v>
      </c>
      <c r="E4049" s="744" t="s">
        <v>5133</v>
      </c>
      <c r="F4049" s="662" t="s">
        <v>5106</v>
      </c>
      <c r="G4049" s="662" t="s">
        <v>5176</v>
      </c>
      <c r="H4049" s="662" t="s">
        <v>593</v>
      </c>
      <c r="I4049" s="662" t="s">
        <v>5365</v>
      </c>
      <c r="J4049" s="662" t="s">
        <v>5178</v>
      </c>
      <c r="K4049" s="662" t="s">
        <v>830</v>
      </c>
      <c r="L4049" s="663">
        <v>185.26</v>
      </c>
      <c r="M4049" s="663">
        <v>2778.8999999999996</v>
      </c>
      <c r="N4049" s="662">
        <v>15</v>
      </c>
      <c r="O4049" s="745">
        <v>10</v>
      </c>
      <c r="P4049" s="663">
        <v>1482.08</v>
      </c>
      <c r="Q4049" s="678">
        <v>0.53333333333333333</v>
      </c>
      <c r="R4049" s="662">
        <v>8</v>
      </c>
      <c r="S4049" s="678">
        <v>0.53333333333333333</v>
      </c>
      <c r="T4049" s="745">
        <v>5</v>
      </c>
      <c r="U4049" s="701">
        <v>0.5</v>
      </c>
    </row>
    <row r="4050" spans="1:21" ht="14.4" customHeight="1" x14ac:dyDescent="0.3">
      <c r="A4050" s="661">
        <v>32</v>
      </c>
      <c r="B4050" s="662" t="s">
        <v>592</v>
      </c>
      <c r="C4050" s="662" t="s">
        <v>5111</v>
      </c>
      <c r="D4050" s="743" t="s">
        <v>7938</v>
      </c>
      <c r="E4050" s="744" t="s">
        <v>5133</v>
      </c>
      <c r="F4050" s="662" t="s">
        <v>5106</v>
      </c>
      <c r="G4050" s="662" t="s">
        <v>5176</v>
      </c>
      <c r="H4050" s="662" t="s">
        <v>593</v>
      </c>
      <c r="I4050" s="662" t="s">
        <v>6399</v>
      </c>
      <c r="J4050" s="662" t="s">
        <v>5490</v>
      </c>
      <c r="K4050" s="662" t="s">
        <v>6398</v>
      </c>
      <c r="L4050" s="663">
        <v>0</v>
      </c>
      <c r="M4050" s="663">
        <v>0</v>
      </c>
      <c r="N4050" s="662">
        <v>1</v>
      </c>
      <c r="O4050" s="745">
        <v>1</v>
      </c>
      <c r="P4050" s="663">
        <v>0</v>
      </c>
      <c r="Q4050" s="678"/>
      <c r="R4050" s="662">
        <v>1</v>
      </c>
      <c r="S4050" s="678">
        <v>1</v>
      </c>
      <c r="T4050" s="745">
        <v>1</v>
      </c>
      <c r="U4050" s="701">
        <v>1</v>
      </c>
    </row>
    <row r="4051" spans="1:21" ht="14.4" customHeight="1" x14ac:dyDescent="0.3">
      <c r="A4051" s="661">
        <v>32</v>
      </c>
      <c r="B4051" s="662" t="s">
        <v>592</v>
      </c>
      <c r="C4051" s="662" t="s">
        <v>5111</v>
      </c>
      <c r="D4051" s="743" t="s">
        <v>7938</v>
      </c>
      <c r="E4051" s="744" t="s">
        <v>5133</v>
      </c>
      <c r="F4051" s="662" t="s">
        <v>5106</v>
      </c>
      <c r="G4051" s="662" t="s">
        <v>5176</v>
      </c>
      <c r="H4051" s="662" t="s">
        <v>593</v>
      </c>
      <c r="I4051" s="662" t="s">
        <v>5298</v>
      </c>
      <c r="J4051" s="662" t="s">
        <v>826</v>
      </c>
      <c r="K4051" s="662" t="s">
        <v>827</v>
      </c>
      <c r="L4051" s="663">
        <v>93.71</v>
      </c>
      <c r="M4051" s="663">
        <v>187.42</v>
      </c>
      <c r="N4051" s="662">
        <v>2</v>
      </c>
      <c r="O4051" s="745">
        <v>1.5</v>
      </c>
      <c r="P4051" s="663">
        <v>93.71</v>
      </c>
      <c r="Q4051" s="678">
        <v>0.5</v>
      </c>
      <c r="R4051" s="662">
        <v>1</v>
      </c>
      <c r="S4051" s="678">
        <v>0.5</v>
      </c>
      <c r="T4051" s="745">
        <v>0.5</v>
      </c>
      <c r="U4051" s="701">
        <v>0.33333333333333331</v>
      </c>
    </row>
    <row r="4052" spans="1:21" ht="14.4" customHeight="1" x14ac:dyDescent="0.3">
      <c r="A4052" s="661">
        <v>32</v>
      </c>
      <c r="B4052" s="662" t="s">
        <v>592</v>
      </c>
      <c r="C4052" s="662" t="s">
        <v>5111</v>
      </c>
      <c r="D4052" s="743" t="s">
        <v>7938</v>
      </c>
      <c r="E4052" s="744" t="s">
        <v>5133</v>
      </c>
      <c r="F4052" s="662" t="s">
        <v>5106</v>
      </c>
      <c r="G4052" s="662" t="s">
        <v>5176</v>
      </c>
      <c r="H4052" s="662" t="s">
        <v>593</v>
      </c>
      <c r="I4052" s="662" t="s">
        <v>5298</v>
      </c>
      <c r="J4052" s="662" t="s">
        <v>826</v>
      </c>
      <c r="K4052" s="662" t="s">
        <v>827</v>
      </c>
      <c r="L4052" s="663">
        <v>57.64</v>
      </c>
      <c r="M4052" s="663">
        <v>288.2</v>
      </c>
      <c r="N4052" s="662">
        <v>5</v>
      </c>
      <c r="O4052" s="745">
        <v>2.5</v>
      </c>
      <c r="P4052" s="663">
        <v>230.56</v>
      </c>
      <c r="Q4052" s="678">
        <v>0.8</v>
      </c>
      <c r="R4052" s="662">
        <v>4</v>
      </c>
      <c r="S4052" s="678">
        <v>0.8</v>
      </c>
      <c r="T4052" s="745">
        <v>2</v>
      </c>
      <c r="U4052" s="701">
        <v>0.8</v>
      </c>
    </row>
    <row r="4053" spans="1:21" ht="14.4" customHeight="1" x14ac:dyDescent="0.3">
      <c r="A4053" s="661">
        <v>32</v>
      </c>
      <c r="B4053" s="662" t="s">
        <v>592</v>
      </c>
      <c r="C4053" s="662" t="s">
        <v>5111</v>
      </c>
      <c r="D4053" s="743" t="s">
        <v>7938</v>
      </c>
      <c r="E4053" s="744" t="s">
        <v>5133</v>
      </c>
      <c r="F4053" s="662" t="s">
        <v>5106</v>
      </c>
      <c r="G4053" s="662" t="s">
        <v>5176</v>
      </c>
      <c r="H4053" s="662" t="s">
        <v>593</v>
      </c>
      <c r="I4053" s="662" t="s">
        <v>829</v>
      </c>
      <c r="J4053" s="662" t="s">
        <v>826</v>
      </c>
      <c r="K4053" s="662" t="s">
        <v>830</v>
      </c>
      <c r="L4053" s="663">
        <v>301.2</v>
      </c>
      <c r="M4053" s="663">
        <v>2108.3999999999996</v>
      </c>
      <c r="N4053" s="662">
        <v>7</v>
      </c>
      <c r="O4053" s="745">
        <v>5</v>
      </c>
      <c r="P4053" s="663">
        <v>903.59999999999991</v>
      </c>
      <c r="Q4053" s="678">
        <v>0.4285714285714286</v>
      </c>
      <c r="R4053" s="662">
        <v>3</v>
      </c>
      <c r="S4053" s="678">
        <v>0.42857142857142855</v>
      </c>
      <c r="T4053" s="745">
        <v>2</v>
      </c>
      <c r="U4053" s="701">
        <v>0.4</v>
      </c>
    </row>
    <row r="4054" spans="1:21" ht="14.4" customHeight="1" x14ac:dyDescent="0.3">
      <c r="A4054" s="661">
        <v>32</v>
      </c>
      <c r="B4054" s="662" t="s">
        <v>592</v>
      </c>
      <c r="C4054" s="662" t="s">
        <v>5111</v>
      </c>
      <c r="D4054" s="743" t="s">
        <v>7938</v>
      </c>
      <c r="E4054" s="744" t="s">
        <v>5133</v>
      </c>
      <c r="F4054" s="662" t="s">
        <v>5106</v>
      </c>
      <c r="G4054" s="662" t="s">
        <v>5176</v>
      </c>
      <c r="H4054" s="662" t="s">
        <v>593</v>
      </c>
      <c r="I4054" s="662" t="s">
        <v>829</v>
      </c>
      <c r="J4054" s="662" t="s">
        <v>826</v>
      </c>
      <c r="K4054" s="662" t="s">
        <v>830</v>
      </c>
      <c r="L4054" s="663">
        <v>185.26</v>
      </c>
      <c r="M4054" s="663">
        <v>2408.38</v>
      </c>
      <c r="N4054" s="662">
        <v>13</v>
      </c>
      <c r="O4054" s="745">
        <v>8</v>
      </c>
      <c r="P4054" s="663">
        <v>2037.86</v>
      </c>
      <c r="Q4054" s="678">
        <v>0.84615384615384603</v>
      </c>
      <c r="R4054" s="662">
        <v>11</v>
      </c>
      <c r="S4054" s="678">
        <v>0.84615384615384615</v>
      </c>
      <c r="T4054" s="745">
        <v>6.5</v>
      </c>
      <c r="U4054" s="701">
        <v>0.8125</v>
      </c>
    </row>
    <row r="4055" spans="1:21" ht="14.4" customHeight="1" x14ac:dyDescent="0.3">
      <c r="A4055" s="661">
        <v>32</v>
      </c>
      <c r="B4055" s="662" t="s">
        <v>592</v>
      </c>
      <c r="C4055" s="662" t="s">
        <v>5111</v>
      </c>
      <c r="D4055" s="743" t="s">
        <v>7938</v>
      </c>
      <c r="E4055" s="744" t="s">
        <v>5133</v>
      </c>
      <c r="F4055" s="662" t="s">
        <v>5106</v>
      </c>
      <c r="G4055" s="662" t="s">
        <v>5176</v>
      </c>
      <c r="H4055" s="662" t="s">
        <v>593</v>
      </c>
      <c r="I4055" s="662" t="s">
        <v>5916</v>
      </c>
      <c r="J4055" s="662" t="s">
        <v>826</v>
      </c>
      <c r="K4055" s="662" t="s">
        <v>830</v>
      </c>
      <c r="L4055" s="663">
        <v>301.2</v>
      </c>
      <c r="M4055" s="663">
        <v>903.59999999999991</v>
      </c>
      <c r="N4055" s="662">
        <v>3</v>
      </c>
      <c r="O4055" s="745">
        <v>1.5</v>
      </c>
      <c r="P4055" s="663">
        <v>602.4</v>
      </c>
      <c r="Q4055" s="678">
        <v>0.66666666666666674</v>
      </c>
      <c r="R4055" s="662">
        <v>2</v>
      </c>
      <c r="S4055" s="678">
        <v>0.66666666666666663</v>
      </c>
      <c r="T4055" s="745">
        <v>1</v>
      </c>
      <c r="U4055" s="701">
        <v>0.66666666666666663</v>
      </c>
    </row>
    <row r="4056" spans="1:21" ht="14.4" customHeight="1" x14ac:dyDescent="0.3">
      <c r="A4056" s="661">
        <v>32</v>
      </c>
      <c r="B4056" s="662" t="s">
        <v>592</v>
      </c>
      <c r="C4056" s="662" t="s">
        <v>5111</v>
      </c>
      <c r="D4056" s="743" t="s">
        <v>7938</v>
      </c>
      <c r="E4056" s="744" t="s">
        <v>5133</v>
      </c>
      <c r="F4056" s="662" t="s">
        <v>5106</v>
      </c>
      <c r="G4056" s="662" t="s">
        <v>5299</v>
      </c>
      <c r="H4056" s="662" t="s">
        <v>593</v>
      </c>
      <c r="I4056" s="662" t="s">
        <v>640</v>
      </c>
      <c r="J4056" s="662" t="s">
        <v>641</v>
      </c>
      <c r="K4056" s="662" t="s">
        <v>4798</v>
      </c>
      <c r="L4056" s="663">
        <v>475.77</v>
      </c>
      <c r="M4056" s="663">
        <v>951.54</v>
      </c>
      <c r="N4056" s="662">
        <v>2</v>
      </c>
      <c r="O4056" s="745">
        <v>2</v>
      </c>
      <c r="P4056" s="663">
        <v>951.54</v>
      </c>
      <c r="Q4056" s="678">
        <v>1</v>
      </c>
      <c r="R4056" s="662">
        <v>2</v>
      </c>
      <c r="S4056" s="678">
        <v>1</v>
      </c>
      <c r="T4056" s="745">
        <v>2</v>
      </c>
      <c r="U4056" s="701">
        <v>1</v>
      </c>
    </row>
    <row r="4057" spans="1:21" ht="14.4" customHeight="1" x14ac:dyDescent="0.3">
      <c r="A4057" s="661">
        <v>32</v>
      </c>
      <c r="B4057" s="662" t="s">
        <v>592</v>
      </c>
      <c r="C4057" s="662" t="s">
        <v>5111</v>
      </c>
      <c r="D4057" s="743" t="s">
        <v>7938</v>
      </c>
      <c r="E4057" s="744" t="s">
        <v>5133</v>
      </c>
      <c r="F4057" s="662" t="s">
        <v>5106</v>
      </c>
      <c r="G4057" s="662" t="s">
        <v>5299</v>
      </c>
      <c r="H4057" s="662" t="s">
        <v>593</v>
      </c>
      <c r="I4057" s="662" t="s">
        <v>644</v>
      </c>
      <c r="J4057" s="662" t="s">
        <v>645</v>
      </c>
      <c r="K4057" s="662" t="s">
        <v>3435</v>
      </c>
      <c r="L4057" s="663">
        <v>1300.49</v>
      </c>
      <c r="M4057" s="663">
        <v>2600.98</v>
      </c>
      <c r="N4057" s="662">
        <v>2</v>
      </c>
      <c r="O4057" s="745">
        <v>1</v>
      </c>
      <c r="P4057" s="663">
        <v>2600.98</v>
      </c>
      <c r="Q4057" s="678">
        <v>1</v>
      </c>
      <c r="R4057" s="662">
        <v>2</v>
      </c>
      <c r="S4057" s="678">
        <v>1</v>
      </c>
      <c r="T4057" s="745">
        <v>1</v>
      </c>
      <c r="U4057" s="701">
        <v>1</v>
      </c>
    </row>
    <row r="4058" spans="1:21" ht="14.4" customHeight="1" x14ac:dyDescent="0.3">
      <c r="A4058" s="661">
        <v>32</v>
      </c>
      <c r="B4058" s="662" t="s">
        <v>592</v>
      </c>
      <c r="C4058" s="662" t="s">
        <v>5111</v>
      </c>
      <c r="D4058" s="743" t="s">
        <v>7938</v>
      </c>
      <c r="E4058" s="744" t="s">
        <v>5133</v>
      </c>
      <c r="F4058" s="662" t="s">
        <v>5106</v>
      </c>
      <c r="G4058" s="662" t="s">
        <v>5299</v>
      </c>
      <c r="H4058" s="662" t="s">
        <v>593</v>
      </c>
      <c r="I4058" s="662" t="s">
        <v>644</v>
      </c>
      <c r="J4058" s="662" t="s">
        <v>645</v>
      </c>
      <c r="K4058" s="662" t="s">
        <v>3435</v>
      </c>
      <c r="L4058" s="663">
        <v>668.54</v>
      </c>
      <c r="M4058" s="663">
        <v>2005.62</v>
      </c>
      <c r="N4058" s="662">
        <v>3</v>
      </c>
      <c r="O4058" s="745">
        <v>2.5</v>
      </c>
      <c r="P4058" s="663">
        <v>2005.62</v>
      </c>
      <c r="Q4058" s="678">
        <v>1</v>
      </c>
      <c r="R4058" s="662">
        <v>3</v>
      </c>
      <c r="S4058" s="678">
        <v>1</v>
      </c>
      <c r="T4058" s="745">
        <v>2.5</v>
      </c>
      <c r="U4058" s="701">
        <v>1</v>
      </c>
    </row>
    <row r="4059" spans="1:21" ht="14.4" customHeight="1" x14ac:dyDescent="0.3">
      <c r="A4059" s="661">
        <v>32</v>
      </c>
      <c r="B4059" s="662" t="s">
        <v>592</v>
      </c>
      <c r="C4059" s="662" t="s">
        <v>5111</v>
      </c>
      <c r="D4059" s="743" t="s">
        <v>7938</v>
      </c>
      <c r="E4059" s="744" t="s">
        <v>5133</v>
      </c>
      <c r="F4059" s="662" t="s">
        <v>5106</v>
      </c>
      <c r="G4059" s="662" t="s">
        <v>5299</v>
      </c>
      <c r="H4059" s="662" t="s">
        <v>2438</v>
      </c>
      <c r="I4059" s="662" t="s">
        <v>3433</v>
      </c>
      <c r="J4059" s="662" t="s">
        <v>5003</v>
      </c>
      <c r="K4059" s="662" t="s">
        <v>3435</v>
      </c>
      <c r="L4059" s="663">
        <v>668.54</v>
      </c>
      <c r="M4059" s="663">
        <v>2674.16</v>
      </c>
      <c r="N4059" s="662">
        <v>4</v>
      </c>
      <c r="O4059" s="745">
        <v>3.5</v>
      </c>
      <c r="P4059" s="663">
        <v>2005.62</v>
      </c>
      <c r="Q4059" s="678">
        <v>0.75</v>
      </c>
      <c r="R4059" s="662">
        <v>3</v>
      </c>
      <c r="S4059" s="678">
        <v>0.75</v>
      </c>
      <c r="T4059" s="745">
        <v>2.5</v>
      </c>
      <c r="U4059" s="701">
        <v>0.7142857142857143</v>
      </c>
    </row>
    <row r="4060" spans="1:21" ht="14.4" customHeight="1" x14ac:dyDescent="0.3">
      <c r="A4060" s="661">
        <v>32</v>
      </c>
      <c r="B4060" s="662" t="s">
        <v>592</v>
      </c>
      <c r="C4060" s="662" t="s">
        <v>5111</v>
      </c>
      <c r="D4060" s="743" t="s">
        <v>7938</v>
      </c>
      <c r="E4060" s="744" t="s">
        <v>5133</v>
      </c>
      <c r="F4060" s="662" t="s">
        <v>5106</v>
      </c>
      <c r="G4060" s="662" t="s">
        <v>5299</v>
      </c>
      <c r="H4060" s="662" t="s">
        <v>2438</v>
      </c>
      <c r="I4060" s="662" t="s">
        <v>7375</v>
      </c>
      <c r="J4060" s="662" t="s">
        <v>7376</v>
      </c>
      <c r="K4060" s="662" t="s">
        <v>7377</v>
      </c>
      <c r="L4060" s="663">
        <v>668.54</v>
      </c>
      <c r="M4060" s="663">
        <v>668.54</v>
      </c>
      <c r="N4060" s="662">
        <v>1</v>
      </c>
      <c r="O4060" s="745">
        <v>0.5</v>
      </c>
      <c r="P4060" s="663">
        <v>668.54</v>
      </c>
      <c r="Q4060" s="678">
        <v>1</v>
      </c>
      <c r="R4060" s="662">
        <v>1</v>
      </c>
      <c r="S4060" s="678">
        <v>1</v>
      </c>
      <c r="T4060" s="745">
        <v>0.5</v>
      </c>
      <c r="U4060" s="701">
        <v>1</v>
      </c>
    </row>
    <row r="4061" spans="1:21" ht="14.4" customHeight="1" x14ac:dyDescent="0.3">
      <c r="A4061" s="661">
        <v>32</v>
      </c>
      <c r="B4061" s="662" t="s">
        <v>592</v>
      </c>
      <c r="C4061" s="662" t="s">
        <v>5111</v>
      </c>
      <c r="D4061" s="743" t="s">
        <v>7938</v>
      </c>
      <c r="E4061" s="744" t="s">
        <v>5133</v>
      </c>
      <c r="F4061" s="662" t="s">
        <v>5106</v>
      </c>
      <c r="G4061" s="662" t="s">
        <v>5366</v>
      </c>
      <c r="H4061" s="662" t="s">
        <v>2438</v>
      </c>
      <c r="I4061" s="662" t="s">
        <v>5402</v>
      </c>
      <c r="J4061" s="662" t="s">
        <v>5368</v>
      </c>
      <c r="K4061" s="662" t="s">
        <v>5403</v>
      </c>
      <c r="L4061" s="663">
        <v>28.81</v>
      </c>
      <c r="M4061" s="663">
        <v>28.81</v>
      </c>
      <c r="N4061" s="662">
        <v>1</v>
      </c>
      <c r="O4061" s="745">
        <v>0.5</v>
      </c>
      <c r="P4061" s="663">
        <v>28.81</v>
      </c>
      <c r="Q4061" s="678">
        <v>1</v>
      </c>
      <c r="R4061" s="662">
        <v>1</v>
      </c>
      <c r="S4061" s="678">
        <v>1</v>
      </c>
      <c r="T4061" s="745">
        <v>0.5</v>
      </c>
      <c r="U4061" s="701">
        <v>1</v>
      </c>
    </row>
    <row r="4062" spans="1:21" ht="14.4" customHeight="1" x14ac:dyDescent="0.3">
      <c r="A4062" s="661">
        <v>32</v>
      </c>
      <c r="B4062" s="662" t="s">
        <v>592</v>
      </c>
      <c r="C4062" s="662" t="s">
        <v>5111</v>
      </c>
      <c r="D4062" s="743" t="s">
        <v>7938</v>
      </c>
      <c r="E4062" s="744" t="s">
        <v>5133</v>
      </c>
      <c r="F4062" s="662" t="s">
        <v>5106</v>
      </c>
      <c r="G4062" s="662" t="s">
        <v>5366</v>
      </c>
      <c r="H4062" s="662" t="s">
        <v>2438</v>
      </c>
      <c r="I4062" s="662" t="s">
        <v>7378</v>
      </c>
      <c r="J4062" s="662" t="s">
        <v>5368</v>
      </c>
      <c r="K4062" s="662" t="s">
        <v>7379</v>
      </c>
      <c r="L4062" s="663">
        <v>150.59</v>
      </c>
      <c r="M4062" s="663">
        <v>150.59</v>
      </c>
      <c r="N4062" s="662">
        <v>1</v>
      </c>
      <c r="O4062" s="745">
        <v>1</v>
      </c>
      <c r="P4062" s="663">
        <v>150.59</v>
      </c>
      <c r="Q4062" s="678">
        <v>1</v>
      </c>
      <c r="R4062" s="662">
        <v>1</v>
      </c>
      <c r="S4062" s="678">
        <v>1</v>
      </c>
      <c r="T4062" s="745">
        <v>1</v>
      </c>
      <c r="U4062" s="701">
        <v>1</v>
      </c>
    </row>
    <row r="4063" spans="1:21" ht="14.4" customHeight="1" x14ac:dyDescent="0.3">
      <c r="A4063" s="661">
        <v>32</v>
      </c>
      <c r="B4063" s="662" t="s">
        <v>592</v>
      </c>
      <c r="C4063" s="662" t="s">
        <v>5111</v>
      </c>
      <c r="D4063" s="743" t="s">
        <v>7938</v>
      </c>
      <c r="E4063" s="744" t="s">
        <v>5133</v>
      </c>
      <c r="F4063" s="662" t="s">
        <v>5106</v>
      </c>
      <c r="G4063" s="662" t="s">
        <v>5705</v>
      </c>
      <c r="H4063" s="662" t="s">
        <v>2438</v>
      </c>
      <c r="I4063" s="662" t="s">
        <v>7380</v>
      </c>
      <c r="J4063" s="662" t="s">
        <v>7381</v>
      </c>
      <c r="K4063" s="662" t="s">
        <v>999</v>
      </c>
      <c r="L4063" s="663">
        <v>181.94</v>
      </c>
      <c r="M4063" s="663">
        <v>545.81999999999994</v>
      </c>
      <c r="N4063" s="662">
        <v>3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32</v>
      </c>
      <c r="B4064" s="662" t="s">
        <v>592</v>
      </c>
      <c r="C4064" s="662" t="s">
        <v>5111</v>
      </c>
      <c r="D4064" s="743" t="s">
        <v>7938</v>
      </c>
      <c r="E4064" s="744" t="s">
        <v>5133</v>
      </c>
      <c r="F4064" s="662" t="s">
        <v>5106</v>
      </c>
      <c r="G4064" s="662" t="s">
        <v>5705</v>
      </c>
      <c r="H4064" s="662" t="s">
        <v>2438</v>
      </c>
      <c r="I4064" s="662" t="s">
        <v>7382</v>
      </c>
      <c r="J4064" s="662" t="s">
        <v>7381</v>
      </c>
      <c r="K4064" s="662" t="s">
        <v>2608</v>
      </c>
      <c r="L4064" s="663">
        <v>556.62</v>
      </c>
      <c r="M4064" s="663">
        <v>556.62</v>
      </c>
      <c r="N4064" s="662">
        <v>1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32</v>
      </c>
      <c r="B4065" s="662" t="s">
        <v>592</v>
      </c>
      <c r="C4065" s="662" t="s">
        <v>5111</v>
      </c>
      <c r="D4065" s="743" t="s">
        <v>7938</v>
      </c>
      <c r="E4065" s="744" t="s">
        <v>5133</v>
      </c>
      <c r="F4065" s="662" t="s">
        <v>5106</v>
      </c>
      <c r="G4065" s="662" t="s">
        <v>5705</v>
      </c>
      <c r="H4065" s="662" t="s">
        <v>2438</v>
      </c>
      <c r="I4065" s="662" t="s">
        <v>7382</v>
      </c>
      <c r="J4065" s="662" t="s">
        <v>7381</v>
      </c>
      <c r="K4065" s="662" t="s">
        <v>2608</v>
      </c>
      <c r="L4065" s="663">
        <v>545.82000000000005</v>
      </c>
      <c r="M4065" s="663">
        <v>545.82000000000005</v>
      </c>
      <c r="N4065" s="662">
        <v>1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32</v>
      </c>
      <c r="B4066" s="662" t="s">
        <v>592</v>
      </c>
      <c r="C4066" s="662" t="s">
        <v>5111</v>
      </c>
      <c r="D4066" s="743" t="s">
        <v>7938</v>
      </c>
      <c r="E4066" s="744" t="s">
        <v>5133</v>
      </c>
      <c r="F4066" s="662" t="s">
        <v>5106</v>
      </c>
      <c r="G4066" s="662" t="s">
        <v>5937</v>
      </c>
      <c r="H4066" s="662" t="s">
        <v>2438</v>
      </c>
      <c r="I4066" s="662" t="s">
        <v>2593</v>
      </c>
      <c r="J4066" s="662" t="s">
        <v>4844</v>
      </c>
      <c r="K4066" s="662" t="s">
        <v>1201</v>
      </c>
      <c r="L4066" s="663">
        <v>97.26</v>
      </c>
      <c r="M4066" s="663">
        <v>97.26</v>
      </c>
      <c r="N4066" s="662">
        <v>1</v>
      </c>
      <c r="O4066" s="745">
        <v>1</v>
      </c>
      <c r="P4066" s="663">
        <v>97.26</v>
      </c>
      <c r="Q4066" s="678">
        <v>1</v>
      </c>
      <c r="R4066" s="662">
        <v>1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32</v>
      </c>
      <c r="B4067" s="662" t="s">
        <v>592</v>
      </c>
      <c r="C4067" s="662" t="s">
        <v>5111</v>
      </c>
      <c r="D4067" s="743" t="s">
        <v>7938</v>
      </c>
      <c r="E4067" s="744" t="s">
        <v>5133</v>
      </c>
      <c r="F4067" s="662" t="s">
        <v>5106</v>
      </c>
      <c r="G4067" s="662" t="s">
        <v>5370</v>
      </c>
      <c r="H4067" s="662" t="s">
        <v>593</v>
      </c>
      <c r="I4067" s="662" t="s">
        <v>2197</v>
      </c>
      <c r="J4067" s="662" t="s">
        <v>2198</v>
      </c>
      <c r="K4067" s="662" t="s">
        <v>1306</v>
      </c>
      <c r="L4067" s="663">
        <v>108.44</v>
      </c>
      <c r="M4067" s="663">
        <v>433.76</v>
      </c>
      <c r="N4067" s="662">
        <v>4</v>
      </c>
      <c r="O4067" s="745">
        <v>2</v>
      </c>
      <c r="P4067" s="663">
        <v>108.44</v>
      </c>
      <c r="Q4067" s="678">
        <v>0.25</v>
      </c>
      <c r="R4067" s="662">
        <v>1</v>
      </c>
      <c r="S4067" s="678">
        <v>0.25</v>
      </c>
      <c r="T4067" s="745">
        <v>0.5</v>
      </c>
      <c r="U4067" s="701">
        <v>0.25</v>
      </c>
    </row>
    <row r="4068" spans="1:21" ht="14.4" customHeight="1" x14ac:dyDescent="0.3">
      <c r="A4068" s="661">
        <v>32</v>
      </c>
      <c r="B4068" s="662" t="s">
        <v>592</v>
      </c>
      <c r="C4068" s="662" t="s">
        <v>5111</v>
      </c>
      <c r="D4068" s="743" t="s">
        <v>7938</v>
      </c>
      <c r="E4068" s="744" t="s">
        <v>5133</v>
      </c>
      <c r="F4068" s="662" t="s">
        <v>5106</v>
      </c>
      <c r="G4068" s="662" t="s">
        <v>5466</v>
      </c>
      <c r="H4068" s="662" t="s">
        <v>2438</v>
      </c>
      <c r="I4068" s="662" t="s">
        <v>2834</v>
      </c>
      <c r="J4068" s="662" t="s">
        <v>2835</v>
      </c>
      <c r="K4068" s="662" t="s">
        <v>2831</v>
      </c>
      <c r="L4068" s="663">
        <v>127.34</v>
      </c>
      <c r="M4068" s="663">
        <v>127.34</v>
      </c>
      <c r="N4068" s="662">
        <v>1</v>
      </c>
      <c r="O4068" s="745">
        <v>0.5</v>
      </c>
      <c r="P4068" s="663">
        <v>127.34</v>
      </c>
      <c r="Q4068" s="678">
        <v>1</v>
      </c>
      <c r="R4068" s="662">
        <v>1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32</v>
      </c>
      <c r="B4069" s="662" t="s">
        <v>592</v>
      </c>
      <c r="C4069" s="662" t="s">
        <v>5111</v>
      </c>
      <c r="D4069" s="743" t="s">
        <v>7938</v>
      </c>
      <c r="E4069" s="744" t="s">
        <v>5133</v>
      </c>
      <c r="F4069" s="662" t="s">
        <v>5106</v>
      </c>
      <c r="G4069" s="662" t="s">
        <v>5466</v>
      </c>
      <c r="H4069" s="662" t="s">
        <v>2438</v>
      </c>
      <c r="I4069" s="662" t="s">
        <v>2832</v>
      </c>
      <c r="J4069" s="662" t="s">
        <v>2833</v>
      </c>
      <c r="K4069" s="662" t="s">
        <v>2831</v>
      </c>
      <c r="L4069" s="663">
        <v>127.34</v>
      </c>
      <c r="M4069" s="663">
        <v>382.02</v>
      </c>
      <c r="N4069" s="662">
        <v>3</v>
      </c>
      <c r="O4069" s="745">
        <v>2</v>
      </c>
      <c r="P4069" s="663">
        <v>382.02</v>
      </c>
      <c r="Q4069" s="678">
        <v>1</v>
      </c>
      <c r="R4069" s="662">
        <v>3</v>
      </c>
      <c r="S4069" s="678">
        <v>1</v>
      </c>
      <c r="T4069" s="745">
        <v>2</v>
      </c>
      <c r="U4069" s="701">
        <v>1</v>
      </c>
    </row>
    <row r="4070" spans="1:21" ht="14.4" customHeight="1" x14ac:dyDescent="0.3">
      <c r="A4070" s="661">
        <v>32</v>
      </c>
      <c r="B4070" s="662" t="s">
        <v>592</v>
      </c>
      <c r="C4070" s="662" t="s">
        <v>5111</v>
      </c>
      <c r="D4070" s="743" t="s">
        <v>7938</v>
      </c>
      <c r="E4070" s="744" t="s">
        <v>5133</v>
      </c>
      <c r="F4070" s="662" t="s">
        <v>5106</v>
      </c>
      <c r="G4070" s="662" t="s">
        <v>5466</v>
      </c>
      <c r="H4070" s="662" t="s">
        <v>2438</v>
      </c>
      <c r="I4070" s="662" t="s">
        <v>2857</v>
      </c>
      <c r="J4070" s="662" t="s">
        <v>2858</v>
      </c>
      <c r="K4070" s="662" t="s">
        <v>2831</v>
      </c>
      <c r="L4070" s="663">
        <v>82.04</v>
      </c>
      <c r="M4070" s="663">
        <v>246.12</v>
      </c>
      <c r="N4070" s="662">
        <v>3</v>
      </c>
      <c r="O4070" s="745">
        <v>1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32</v>
      </c>
      <c r="B4071" s="662" t="s">
        <v>592</v>
      </c>
      <c r="C4071" s="662" t="s">
        <v>5111</v>
      </c>
      <c r="D4071" s="743" t="s">
        <v>7938</v>
      </c>
      <c r="E4071" s="744" t="s">
        <v>5133</v>
      </c>
      <c r="F4071" s="662" t="s">
        <v>5106</v>
      </c>
      <c r="G4071" s="662" t="s">
        <v>5466</v>
      </c>
      <c r="H4071" s="662" t="s">
        <v>2438</v>
      </c>
      <c r="I4071" s="662" t="s">
        <v>2857</v>
      </c>
      <c r="J4071" s="662" t="s">
        <v>2858</v>
      </c>
      <c r="K4071" s="662" t="s">
        <v>2831</v>
      </c>
      <c r="L4071" s="663">
        <v>176.47</v>
      </c>
      <c r="M4071" s="663">
        <v>1058.82</v>
      </c>
      <c r="N4071" s="662">
        <v>6</v>
      </c>
      <c r="O4071" s="745">
        <v>2</v>
      </c>
      <c r="P4071" s="663">
        <v>529.41</v>
      </c>
      <c r="Q4071" s="678">
        <v>0.5</v>
      </c>
      <c r="R4071" s="662">
        <v>3</v>
      </c>
      <c r="S4071" s="678">
        <v>0.5</v>
      </c>
      <c r="T4071" s="745">
        <v>1</v>
      </c>
      <c r="U4071" s="701">
        <v>0.5</v>
      </c>
    </row>
    <row r="4072" spans="1:21" ht="14.4" customHeight="1" x14ac:dyDescent="0.3">
      <c r="A4072" s="661">
        <v>32</v>
      </c>
      <c r="B4072" s="662" t="s">
        <v>592</v>
      </c>
      <c r="C4072" s="662" t="s">
        <v>5111</v>
      </c>
      <c r="D4072" s="743" t="s">
        <v>7938</v>
      </c>
      <c r="E4072" s="744" t="s">
        <v>5133</v>
      </c>
      <c r="F4072" s="662" t="s">
        <v>5106</v>
      </c>
      <c r="G4072" s="662" t="s">
        <v>5466</v>
      </c>
      <c r="H4072" s="662" t="s">
        <v>2438</v>
      </c>
      <c r="I4072" s="662" t="s">
        <v>2836</v>
      </c>
      <c r="J4072" s="662" t="s">
        <v>2837</v>
      </c>
      <c r="K4072" s="662" t="s">
        <v>2831</v>
      </c>
      <c r="L4072" s="663">
        <v>127.34</v>
      </c>
      <c r="M4072" s="663">
        <v>382.02</v>
      </c>
      <c r="N4072" s="662">
        <v>3</v>
      </c>
      <c r="O4072" s="745">
        <v>1</v>
      </c>
      <c r="P4072" s="663">
        <v>382.02</v>
      </c>
      <c r="Q4072" s="678">
        <v>1</v>
      </c>
      <c r="R4072" s="662">
        <v>3</v>
      </c>
      <c r="S4072" s="678">
        <v>1</v>
      </c>
      <c r="T4072" s="745">
        <v>1</v>
      </c>
      <c r="U4072" s="701">
        <v>1</v>
      </c>
    </row>
    <row r="4073" spans="1:21" ht="14.4" customHeight="1" x14ac:dyDescent="0.3">
      <c r="A4073" s="661">
        <v>32</v>
      </c>
      <c r="B4073" s="662" t="s">
        <v>592</v>
      </c>
      <c r="C4073" s="662" t="s">
        <v>5111</v>
      </c>
      <c r="D4073" s="743" t="s">
        <v>7938</v>
      </c>
      <c r="E4073" s="744" t="s">
        <v>5133</v>
      </c>
      <c r="F4073" s="662" t="s">
        <v>5106</v>
      </c>
      <c r="G4073" s="662" t="s">
        <v>5466</v>
      </c>
      <c r="H4073" s="662" t="s">
        <v>2438</v>
      </c>
      <c r="I4073" s="662" t="s">
        <v>2861</v>
      </c>
      <c r="J4073" s="662" t="s">
        <v>2862</v>
      </c>
      <c r="K4073" s="662" t="s">
        <v>2831</v>
      </c>
      <c r="L4073" s="663">
        <v>82.04</v>
      </c>
      <c r="M4073" s="663">
        <v>246.12</v>
      </c>
      <c r="N4073" s="662">
        <v>3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32</v>
      </c>
      <c r="B4074" s="662" t="s">
        <v>592</v>
      </c>
      <c r="C4074" s="662" t="s">
        <v>5111</v>
      </c>
      <c r="D4074" s="743" t="s">
        <v>7938</v>
      </c>
      <c r="E4074" s="744" t="s">
        <v>5133</v>
      </c>
      <c r="F4074" s="662" t="s">
        <v>5106</v>
      </c>
      <c r="G4074" s="662" t="s">
        <v>5466</v>
      </c>
      <c r="H4074" s="662" t="s">
        <v>2438</v>
      </c>
      <c r="I4074" s="662" t="s">
        <v>2861</v>
      </c>
      <c r="J4074" s="662" t="s">
        <v>2862</v>
      </c>
      <c r="K4074" s="662" t="s">
        <v>2831</v>
      </c>
      <c r="L4074" s="663">
        <v>176.47</v>
      </c>
      <c r="M4074" s="663">
        <v>529.41</v>
      </c>
      <c r="N4074" s="662">
        <v>3</v>
      </c>
      <c r="O4074" s="745">
        <v>0.5</v>
      </c>
      <c r="P4074" s="663">
        <v>529.41</v>
      </c>
      <c r="Q4074" s="678">
        <v>1</v>
      </c>
      <c r="R4074" s="662">
        <v>3</v>
      </c>
      <c r="S4074" s="678">
        <v>1</v>
      </c>
      <c r="T4074" s="745">
        <v>0.5</v>
      </c>
      <c r="U4074" s="701">
        <v>1</v>
      </c>
    </row>
    <row r="4075" spans="1:21" ht="14.4" customHeight="1" x14ac:dyDescent="0.3">
      <c r="A4075" s="661">
        <v>32</v>
      </c>
      <c r="B4075" s="662" t="s">
        <v>592</v>
      </c>
      <c r="C4075" s="662" t="s">
        <v>5111</v>
      </c>
      <c r="D4075" s="743" t="s">
        <v>7938</v>
      </c>
      <c r="E4075" s="744" t="s">
        <v>5133</v>
      </c>
      <c r="F4075" s="662" t="s">
        <v>5106</v>
      </c>
      <c r="G4075" s="662" t="s">
        <v>5466</v>
      </c>
      <c r="H4075" s="662" t="s">
        <v>2438</v>
      </c>
      <c r="I4075" s="662" t="s">
        <v>2859</v>
      </c>
      <c r="J4075" s="662" t="s">
        <v>2860</v>
      </c>
      <c r="K4075" s="662" t="s">
        <v>2831</v>
      </c>
      <c r="L4075" s="663">
        <v>82.04</v>
      </c>
      <c r="M4075" s="663">
        <v>246.12</v>
      </c>
      <c r="N4075" s="662">
        <v>3</v>
      </c>
      <c r="O4075" s="745">
        <v>0.5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32</v>
      </c>
      <c r="B4076" s="662" t="s">
        <v>592</v>
      </c>
      <c r="C4076" s="662" t="s">
        <v>5111</v>
      </c>
      <c r="D4076" s="743" t="s">
        <v>7938</v>
      </c>
      <c r="E4076" s="744" t="s">
        <v>5133</v>
      </c>
      <c r="F4076" s="662" t="s">
        <v>5106</v>
      </c>
      <c r="G4076" s="662" t="s">
        <v>5466</v>
      </c>
      <c r="H4076" s="662" t="s">
        <v>2438</v>
      </c>
      <c r="I4076" s="662" t="s">
        <v>2859</v>
      </c>
      <c r="J4076" s="662" t="s">
        <v>2860</v>
      </c>
      <c r="K4076" s="662" t="s">
        <v>2831</v>
      </c>
      <c r="L4076" s="663">
        <v>176.47</v>
      </c>
      <c r="M4076" s="663">
        <v>529.41</v>
      </c>
      <c r="N4076" s="662">
        <v>3</v>
      </c>
      <c r="O4076" s="745">
        <v>0.5</v>
      </c>
      <c r="P4076" s="663">
        <v>529.41</v>
      </c>
      <c r="Q4076" s="678">
        <v>1</v>
      </c>
      <c r="R4076" s="662">
        <v>3</v>
      </c>
      <c r="S4076" s="678">
        <v>1</v>
      </c>
      <c r="T4076" s="745">
        <v>0.5</v>
      </c>
      <c r="U4076" s="701">
        <v>1</v>
      </c>
    </row>
    <row r="4077" spans="1:21" ht="14.4" customHeight="1" x14ac:dyDescent="0.3">
      <c r="A4077" s="661">
        <v>32</v>
      </c>
      <c r="B4077" s="662" t="s">
        <v>592</v>
      </c>
      <c r="C4077" s="662" t="s">
        <v>5111</v>
      </c>
      <c r="D4077" s="743" t="s">
        <v>7938</v>
      </c>
      <c r="E4077" s="744" t="s">
        <v>5133</v>
      </c>
      <c r="F4077" s="662" t="s">
        <v>5106</v>
      </c>
      <c r="G4077" s="662" t="s">
        <v>5179</v>
      </c>
      <c r="H4077" s="662" t="s">
        <v>593</v>
      </c>
      <c r="I4077" s="662" t="s">
        <v>672</v>
      </c>
      <c r="J4077" s="662" t="s">
        <v>5371</v>
      </c>
      <c r="K4077" s="662" t="s">
        <v>5290</v>
      </c>
      <c r="L4077" s="663">
        <v>24.78</v>
      </c>
      <c r="M4077" s="663">
        <v>693.84000000000015</v>
      </c>
      <c r="N4077" s="662">
        <v>28</v>
      </c>
      <c r="O4077" s="745">
        <v>10</v>
      </c>
      <c r="P4077" s="663">
        <v>421.26000000000005</v>
      </c>
      <c r="Q4077" s="678">
        <v>0.6071428571428571</v>
      </c>
      <c r="R4077" s="662">
        <v>17</v>
      </c>
      <c r="S4077" s="678">
        <v>0.6071428571428571</v>
      </c>
      <c r="T4077" s="745">
        <v>4.5</v>
      </c>
      <c r="U4077" s="701">
        <v>0.45</v>
      </c>
    </row>
    <row r="4078" spans="1:21" ht="14.4" customHeight="1" x14ac:dyDescent="0.3">
      <c r="A4078" s="661">
        <v>32</v>
      </c>
      <c r="B4078" s="662" t="s">
        <v>592</v>
      </c>
      <c r="C4078" s="662" t="s">
        <v>5111</v>
      </c>
      <c r="D4078" s="743" t="s">
        <v>7938</v>
      </c>
      <c r="E4078" s="744" t="s">
        <v>5133</v>
      </c>
      <c r="F4078" s="662" t="s">
        <v>5106</v>
      </c>
      <c r="G4078" s="662" t="s">
        <v>5179</v>
      </c>
      <c r="H4078" s="662" t="s">
        <v>593</v>
      </c>
      <c r="I4078" s="662" t="s">
        <v>1419</v>
      </c>
      <c r="J4078" s="662" t="s">
        <v>5180</v>
      </c>
      <c r="K4078" s="662" t="s">
        <v>5181</v>
      </c>
      <c r="L4078" s="663">
        <v>99.11</v>
      </c>
      <c r="M4078" s="663">
        <v>9217.23</v>
      </c>
      <c r="N4078" s="662">
        <v>93</v>
      </c>
      <c r="O4078" s="745">
        <v>35.5</v>
      </c>
      <c r="P4078" s="663">
        <v>6739.4799999999987</v>
      </c>
      <c r="Q4078" s="678">
        <v>0.73118279569892464</v>
      </c>
      <c r="R4078" s="662">
        <v>68</v>
      </c>
      <c r="S4078" s="678">
        <v>0.73118279569892475</v>
      </c>
      <c r="T4078" s="745">
        <v>26.5</v>
      </c>
      <c r="U4078" s="701">
        <v>0.74647887323943662</v>
      </c>
    </row>
    <row r="4079" spans="1:21" ht="14.4" customHeight="1" x14ac:dyDescent="0.3">
      <c r="A4079" s="661">
        <v>32</v>
      </c>
      <c r="B4079" s="662" t="s">
        <v>592</v>
      </c>
      <c r="C4079" s="662" t="s">
        <v>5111</v>
      </c>
      <c r="D4079" s="743" t="s">
        <v>7938</v>
      </c>
      <c r="E4079" s="744" t="s">
        <v>5133</v>
      </c>
      <c r="F4079" s="662" t="s">
        <v>5106</v>
      </c>
      <c r="G4079" s="662" t="s">
        <v>5372</v>
      </c>
      <c r="H4079" s="662" t="s">
        <v>593</v>
      </c>
      <c r="I4079" s="662" t="s">
        <v>6660</v>
      </c>
      <c r="J4079" s="662" t="s">
        <v>5025</v>
      </c>
      <c r="K4079" s="662" t="s">
        <v>5947</v>
      </c>
      <c r="L4079" s="663">
        <v>320.20999999999998</v>
      </c>
      <c r="M4079" s="663">
        <v>320.20999999999998</v>
      </c>
      <c r="N4079" s="662">
        <v>1</v>
      </c>
      <c r="O4079" s="745">
        <v>0.5</v>
      </c>
      <c r="P4079" s="663">
        <v>320.20999999999998</v>
      </c>
      <c r="Q4079" s="678">
        <v>1</v>
      </c>
      <c r="R4079" s="662">
        <v>1</v>
      </c>
      <c r="S4079" s="678">
        <v>1</v>
      </c>
      <c r="T4079" s="745">
        <v>0.5</v>
      </c>
      <c r="U4079" s="701">
        <v>1</v>
      </c>
    </row>
    <row r="4080" spans="1:21" ht="14.4" customHeight="1" x14ac:dyDescent="0.3">
      <c r="A4080" s="661">
        <v>32</v>
      </c>
      <c r="B4080" s="662" t="s">
        <v>592</v>
      </c>
      <c r="C4080" s="662" t="s">
        <v>5111</v>
      </c>
      <c r="D4080" s="743" t="s">
        <v>7938</v>
      </c>
      <c r="E4080" s="744" t="s">
        <v>5133</v>
      </c>
      <c r="F4080" s="662" t="s">
        <v>5106</v>
      </c>
      <c r="G4080" s="662" t="s">
        <v>5625</v>
      </c>
      <c r="H4080" s="662" t="s">
        <v>593</v>
      </c>
      <c r="I4080" s="662" t="s">
        <v>6662</v>
      </c>
      <c r="J4080" s="662" t="s">
        <v>2382</v>
      </c>
      <c r="K4080" s="662" t="s">
        <v>5920</v>
      </c>
      <c r="L4080" s="663">
        <v>115.27</v>
      </c>
      <c r="M4080" s="663">
        <v>115.27</v>
      </c>
      <c r="N4080" s="662">
        <v>1</v>
      </c>
      <c r="O4080" s="745">
        <v>0.5</v>
      </c>
      <c r="P4080" s="663">
        <v>115.27</v>
      </c>
      <c r="Q4080" s="678">
        <v>1</v>
      </c>
      <c r="R4080" s="662">
        <v>1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32</v>
      </c>
      <c r="B4081" s="662" t="s">
        <v>592</v>
      </c>
      <c r="C4081" s="662" t="s">
        <v>5111</v>
      </c>
      <c r="D4081" s="743" t="s">
        <v>7938</v>
      </c>
      <c r="E4081" s="744" t="s">
        <v>5133</v>
      </c>
      <c r="F4081" s="662" t="s">
        <v>5106</v>
      </c>
      <c r="G4081" s="662" t="s">
        <v>5404</v>
      </c>
      <c r="H4081" s="662" t="s">
        <v>2438</v>
      </c>
      <c r="I4081" s="662" t="s">
        <v>5738</v>
      </c>
      <c r="J4081" s="662" t="s">
        <v>4842</v>
      </c>
      <c r="K4081" s="662" t="s">
        <v>5070</v>
      </c>
      <c r="L4081" s="663">
        <v>0</v>
      </c>
      <c r="M4081" s="663">
        <v>0</v>
      </c>
      <c r="N4081" s="662">
        <v>1</v>
      </c>
      <c r="O4081" s="745">
        <v>0.5</v>
      </c>
      <c r="P4081" s="663">
        <v>0</v>
      </c>
      <c r="Q4081" s="678"/>
      <c r="R4081" s="662">
        <v>1</v>
      </c>
      <c r="S4081" s="678">
        <v>1</v>
      </c>
      <c r="T4081" s="745">
        <v>0.5</v>
      </c>
      <c r="U4081" s="701">
        <v>1</v>
      </c>
    </row>
    <row r="4082" spans="1:21" ht="14.4" customHeight="1" x14ac:dyDescent="0.3">
      <c r="A4082" s="661">
        <v>32</v>
      </c>
      <c r="B4082" s="662" t="s">
        <v>592</v>
      </c>
      <c r="C4082" s="662" t="s">
        <v>5111</v>
      </c>
      <c r="D4082" s="743" t="s">
        <v>7938</v>
      </c>
      <c r="E4082" s="744" t="s">
        <v>5133</v>
      </c>
      <c r="F4082" s="662" t="s">
        <v>5106</v>
      </c>
      <c r="G4082" s="662" t="s">
        <v>6179</v>
      </c>
      <c r="H4082" s="662" t="s">
        <v>593</v>
      </c>
      <c r="I4082" s="662" t="s">
        <v>2966</v>
      </c>
      <c r="J4082" s="662" t="s">
        <v>2967</v>
      </c>
      <c r="K4082" s="662" t="s">
        <v>6354</v>
      </c>
      <c r="L4082" s="663">
        <v>194.49</v>
      </c>
      <c r="M4082" s="663">
        <v>388.98</v>
      </c>
      <c r="N4082" s="662">
        <v>2</v>
      </c>
      <c r="O4082" s="745">
        <v>2</v>
      </c>
      <c r="P4082" s="663">
        <v>388.98</v>
      </c>
      <c r="Q4082" s="678">
        <v>1</v>
      </c>
      <c r="R4082" s="662">
        <v>2</v>
      </c>
      <c r="S4082" s="678">
        <v>1</v>
      </c>
      <c r="T4082" s="745">
        <v>2</v>
      </c>
      <c r="U4082" s="701">
        <v>1</v>
      </c>
    </row>
    <row r="4083" spans="1:21" ht="14.4" customHeight="1" x14ac:dyDescent="0.3">
      <c r="A4083" s="661">
        <v>32</v>
      </c>
      <c r="B4083" s="662" t="s">
        <v>592</v>
      </c>
      <c r="C4083" s="662" t="s">
        <v>5111</v>
      </c>
      <c r="D4083" s="743" t="s">
        <v>7938</v>
      </c>
      <c r="E4083" s="744" t="s">
        <v>5133</v>
      </c>
      <c r="F4083" s="662" t="s">
        <v>5106</v>
      </c>
      <c r="G4083" s="662" t="s">
        <v>5964</v>
      </c>
      <c r="H4083" s="662" t="s">
        <v>593</v>
      </c>
      <c r="I4083" s="662" t="s">
        <v>6274</v>
      </c>
      <c r="J4083" s="662" t="s">
        <v>5969</v>
      </c>
      <c r="K4083" s="662" t="s">
        <v>2520</v>
      </c>
      <c r="L4083" s="663">
        <v>1822.54</v>
      </c>
      <c r="M4083" s="663">
        <v>3645.08</v>
      </c>
      <c r="N4083" s="662">
        <v>2</v>
      </c>
      <c r="O4083" s="745">
        <v>2</v>
      </c>
      <c r="P4083" s="663">
        <v>1822.54</v>
      </c>
      <c r="Q4083" s="678">
        <v>0.5</v>
      </c>
      <c r="R4083" s="662">
        <v>1</v>
      </c>
      <c r="S4083" s="678">
        <v>0.5</v>
      </c>
      <c r="T4083" s="745">
        <v>1</v>
      </c>
      <c r="U4083" s="701">
        <v>0.5</v>
      </c>
    </row>
    <row r="4084" spans="1:21" ht="14.4" customHeight="1" x14ac:dyDescent="0.3">
      <c r="A4084" s="661">
        <v>32</v>
      </c>
      <c r="B4084" s="662" t="s">
        <v>592</v>
      </c>
      <c r="C4084" s="662" t="s">
        <v>5111</v>
      </c>
      <c r="D4084" s="743" t="s">
        <v>7938</v>
      </c>
      <c r="E4084" s="744" t="s">
        <v>5133</v>
      </c>
      <c r="F4084" s="662" t="s">
        <v>5106</v>
      </c>
      <c r="G4084" s="662" t="s">
        <v>5964</v>
      </c>
      <c r="H4084" s="662" t="s">
        <v>593</v>
      </c>
      <c r="I4084" s="662" t="s">
        <v>7206</v>
      </c>
      <c r="J4084" s="662" t="s">
        <v>5969</v>
      </c>
      <c r="K4084" s="662" t="s">
        <v>2523</v>
      </c>
      <c r="L4084" s="663">
        <v>6378.88</v>
      </c>
      <c r="M4084" s="663">
        <v>6378.88</v>
      </c>
      <c r="N4084" s="662">
        <v>1</v>
      </c>
      <c r="O4084" s="745">
        <v>1</v>
      </c>
      <c r="P4084" s="663">
        <v>6378.88</v>
      </c>
      <c r="Q4084" s="678">
        <v>1</v>
      </c>
      <c r="R4084" s="662">
        <v>1</v>
      </c>
      <c r="S4084" s="678">
        <v>1</v>
      </c>
      <c r="T4084" s="745">
        <v>1</v>
      </c>
      <c r="U4084" s="701">
        <v>1</v>
      </c>
    </row>
    <row r="4085" spans="1:21" ht="14.4" customHeight="1" x14ac:dyDescent="0.3">
      <c r="A4085" s="661">
        <v>32</v>
      </c>
      <c r="B4085" s="662" t="s">
        <v>592</v>
      </c>
      <c r="C4085" s="662" t="s">
        <v>5111</v>
      </c>
      <c r="D4085" s="743" t="s">
        <v>7938</v>
      </c>
      <c r="E4085" s="744" t="s">
        <v>5133</v>
      </c>
      <c r="F4085" s="662" t="s">
        <v>5106</v>
      </c>
      <c r="G4085" s="662" t="s">
        <v>5964</v>
      </c>
      <c r="H4085" s="662" t="s">
        <v>593</v>
      </c>
      <c r="I4085" s="662" t="s">
        <v>7206</v>
      </c>
      <c r="J4085" s="662" t="s">
        <v>5969</v>
      </c>
      <c r="K4085" s="662" t="s">
        <v>2523</v>
      </c>
      <c r="L4085" s="663">
        <v>6177.8</v>
      </c>
      <c r="M4085" s="663">
        <v>6177.8</v>
      </c>
      <c r="N4085" s="662">
        <v>1</v>
      </c>
      <c r="O4085" s="745">
        <v>1</v>
      </c>
      <c r="P4085" s="663">
        <v>6177.8</v>
      </c>
      <c r="Q4085" s="678">
        <v>1</v>
      </c>
      <c r="R4085" s="662">
        <v>1</v>
      </c>
      <c r="S4085" s="678">
        <v>1</v>
      </c>
      <c r="T4085" s="745">
        <v>1</v>
      </c>
      <c r="U4085" s="701">
        <v>1</v>
      </c>
    </row>
    <row r="4086" spans="1:21" ht="14.4" customHeight="1" x14ac:dyDescent="0.3">
      <c r="A4086" s="661">
        <v>32</v>
      </c>
      <c r="B4086" s="662" t="s">
        <v>592</v>
      </c>
      <c r="C4086" s="662" t="s">
        <v>5111</v>
      </c>
      <c r="D4086" s="743" t="s">
        <v>7938</v>
      </c>
      <c r="E4086" s="744" t="s">
        <v>5133</v>
      </c>
      <c r="F4086" s="662" t="s">
        <v>5106</v>
      </c>
      <c r="G4086" s="662" t="s">
        <v>5964</v>
      </c>
      <c r="H4086" s="662" t="s">
        <v>593</v>
      </c>
      <c r="I4086" s="662" t="s">
        <v>5968</v>
      </c>
      <c r="J4086" s="662" t="s">
        <v>5969</v>
      </c>
      <c r="K4086" s="662" t="s">
        <v>5970</v>
      </c>
      <c r="L4086" s="663">
        <v>0</v>
      </c>
      <c r="M4086" s="663">
        <v>0</v>
      </c>
      <c r="N4086" s="662">
        <v>3</v>
      </c>
      <c r="O4086" s="745">
        <v>3</v>
      </c>
      <c r="P4086" s="663">
        <v>0</v>
      </c>
      <c r="Q4086" s="678"/>
      <c r="R4086" s="662">
        <v>2</v>
      </c>
      <c r="S4086" s="678">
        <v>0.66666666666666663</v>
      </c>
      <c r="T4086" s="745">
        <v>2</v>
      </c>
      <c r="U4086" s="701">
        <v>0.66666666666666663</v>
      </c>
    </row>
    <row r="4087" spans="1:21" ht="14.4" customHeight="1" x14ac:dyDescent="0.3">
      <c r="A4087" s="661">
        <v>32</v>
      </c>
      <c r="B4087" s="662" t="s">
        <v>592</v>
      </c>
      <c r="C4087" s="662" t="s">
        <v>5111</v>
      </c>
      <c r="D4087" s="743" t="s">
        <v>7938</v>
      </c>
      <c r="E4087" s="744" t="s">
        <v>5133</v>
      </c>
      <c r="F4087" s="662" t="s">
        <v>5106</v>
      </c>
      <c r="G4087" s="662" t="s">
        <v>5964</v>
      </c>
      <c r="H4087" s="662" t="s">
        <v>593</v>
      </c>
      <c r="I4087" s="662" t="s">
        <v>7321</v>
      </c>
      <c r="J4087" s="662" t="s">
        <v>5972</v>
      </c>
      <c r="K4087" s="662" t="s">
        <v>7322</v>
      </c>
      <c r="L4087" s="663">
        <v>0</v>
      </c>
      <c r="M4087" s="663">
        <v>0</v>
      </c>
      <c r="N4087" s="662">
        <v>3</v>
      </c>
      <c r="O4087" s="745">
        <v>2</v>
      </c>
      <c r="P4087" s="663">
        <v>0</v>
      </c>
      <c r="Q4087" s="678"/>
      <c r="R4087" s="662">
        <v>3</v>
      </c>
      <c r="S4087" s="678">
        <v>1</v>
      </c>
      <c r="T4087" s="745">
        <v>2</v>
      </c>
      <c r="U4087" s="701">
        <v>1</v>
      </c>
    </row>
    <row r="4088" spans="1:21" ht="14.4" customHeight="1" x14ac:dyDescent="0.3">
      <c r="A4088" s="661">
        <v>32</v>
      </c>
      <c r="B4088" s="662" t="s">
        <v>592</v>
      </c>
      <c r="C4088" s="662" t="s">
        <v>5111</v>
      </c>
      <c r="D4088" s="743" t="s">
        <v>7938</v>
      </c>
      <c r="E4088" s="744" t="s">
        <v>5133</v>
      </c>
      <c r="F4088" s="662" t="s">
        <v>5106</v>
      </c>
      <c r="G4088" s="662" t="s">
        <v>5964</v>
      </c>
      <c r="H4088" s="662" t="s">
        <v>593</v>
      </c>
      <c r="I4088" s="662" t="s">
        <v>5971</v>
      </c>
      <c r="J4088" s="662" t="s">
        <v>5972</v>
      </c>
      <c r="K4088" s="662" t="s">
        <v>5973</v>
      </c>
      <c r="L4088" s="663">
        <v>7923.1</v>
      </c>
      <c r="M4088" s="663">
        <v>31692.400000000001</v>
      </c>
      <c r="N4088" s="662">
        <v>4</v>
      </c>
      <c r="O4088" s="745">
        <v>3</v>
      </c>
      <c r="P4088" s="663">
        <v>31692.400000000001</v>
      </c>
      <c r="Q4088" s="678">
        <v>1</v>
      </c>
      <c r="R4088" s="662">
        <v>4</v>
      </c>
      <c r="S4088" s="678">
        <v>1</v>
      </c>
      <c r="T4088" s="745">
        <v>3</v>
      </c>
      <c r="U4088" s="701">
        <v>1</v>
      </c>
    </row>
    <row r="4089" spans="1:21" ht="14.4" customHeight="1" x14ac:dyDescent="0.3">
      <c r="A4089" s="661">
        <v>32</v>
      </c>
      <c r="B4089" s="662" t="s">
        <v>592</v>
      </c>
      <c r="C4089" s="662" t="s">
        <v>5111</v>
      </c>
      <c r="D4089" s="743" t="s">
        <v>7938</v>
      </c>
      <c r="E4089" s="744" t="s">
        <v>5133</v>
      </c>
      <c r="F4089" s="662" t="s">
        <v>5106</v>
      </c>
      <c r="G4089" s="662" t="s">
        <v>6410</v>
      </c>
      <c r="H4089" s="662" t="s">
        <v>2438</v>
      </c>
      <c r="I4089" s="662" t="s">
        <v>6411</v>
      </c>
      <c r="J4089" s="662" t="s">
        <v>6412</v>
      </c>
      <c r="K4089" s="662" t="s">
        <v>2674</v>
      </c>
      <c r="L4089" s="663">
        <v>374.74</v>
      </c>
      <c r="M4089" s="663">
        <v>374.74</v>
      </c>
      <c r="N4089" s="662">
        <v>1</v>
      </c>
      <c r="O4089" s="745">
        <v>0.5</v>
      </c>
      <c r="P4089" s="663">
        <v>374.74</v>
      </c>
      <c r="Q4089" s="678">
        <v>1</v>
      </c>
      <c r="R4089" s="662">
        <v>1</v>
      </c>
      <c r="S4089" s="678">
        <v>1</v>
      </c>
      <c r="T4089" s="745">
        <v>0.5</v>
      </c>
      <c r="U4089" s="701">
        <v>1</v>
      </c>
    </row>
    <row r="4090" spans="1:21" ht="14.4" customHeight="1" x14ac:dyDescent="0.3">
      <c r="A4090" s="661">
        <v>32</v>
      </c>
      <c r="B4090" s="662" t="s">
        <v>592</v>
      </c>
      <c r="C4090" s="662" t="s">
        <v>5111</v>
      </c>
      <c r="D4090" s="743" t="s">
        <v>7938</v>
      </c>
      <c r="E4090" s="744" t="s">
        <v>5133</v>
      </c>
      <c r="F4090" s="662" t="s">
        <v>5106</v>
      </c>
      <c r="G4090" s="662" t="s">
        <v>6410</v>
      </c>
      <c r="H4090" s="662" t="s">
        <v>2438</v>
      </c>
      <c r="I4090" s="662" t="s">
        <v>6411</v>
      </c>
      <c r="J4090" s="662" t="s">
        <v>6412</v>
      </c>
      <c r="K4090" s="662" t="s">
        <v>2674</v>
      </c>
      <c r="L4090" s="663">
        <v>353.18</v>
      </c>
      <c r="M4090" s="663">
        <v>353.18</v>
      </c>
      <c r="N4090" s="662">
        <v>1</v>
      </c>
      <c r="O4090" s="745">
        <v>0.5</v>
      </c>
      <c r="P4090" s="663">
        <v>353.18</v>
      </c>
      <c r="Q4090" s="678">
        <v>1</v>
      </c>
      <c r="R4090" s="662">
        <v>1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32</v>
      </c>
      <c r="B4091" s="662" t="s">
        <v>592</v>
      </c>
      <c r="C4091" s="662" t="s">
        <v>5111</v>
      </c>
      <c r="D4091" s="743" t="s">
        <v>7938</v>
      </c>
      <c r="E4091" s="744" t="s">
        <v>5133</v>
      </c>
      <c r="F4091" s="662" t="s">
        <v>5106</v>
      </c>
      <c r="G4091" s="662" t="s">
        <v>5562</v>
      </c>
      <c r="H4091" s="662" t="s">
        <v>593</v>
      </c>
      <c r="I4091" s="662" t="s">
        <v>1051</v>
      </c>
      <c r="J4091" s="662" t="s">
        <v>5563</v>
      </c>
      <c r="K4091" s="662" t="s">
        <v>5564</v>
      </c>
      <c r="L4091" s="663">
        <v>0</v>
      </c>
      <c r="M4091" s="663">
        <v>0</v>
      </c>
      <c r="N4091" s="662">
        <v>14</v>
      </c>
      <c r="O4091" s="745">
        <v>4</v>
      </c>
      <c r="P4091" s="663">
        <v>0</v>
      </c>
      <c r="Q4091" s="678"/>
      <c r="R4091" s="662">
        <v>10</v>
      </c>
      <c r="S4091" s="678">
        <v>0.7142857142857143</v>
      </c>
      <c r="T4091" s="745">
        <v>2.5</v>
      </c>
      <c r="U4091" s="701">
        <v>0.625</v>
      </c>
    </row>
    <row r="4092" spans="1:21" ht="14.4" customHeight="1" x14ac:dyDescent="0.3">
      <c r="A4092" s="661">
        <v>32</v>
      </c>
      <c r="B4092" s="662" t="s">
        <v>592</v>
      </c>
      <c r="C4092" s="662" t="s">
        <v>5111</v>
      </c>
      <c r="D4092" s="743" t="s">
        <v>7938</v>
      </c>
      <c r="E4092" s="744" t="s">
        <v>5133</v>
      </c>
      <c r="F4092" s="662" t="s">
        <v>5106</v>
      </c>
      <c r="G4092" s="662" t="s">
        <v>5305</v>
      </c>
      <c r="H4092" s="662" t="s">
        <v>593</v>
      </c>
      <c r="I4092" s="662" t="s">
        <v>5407</v>
      </c>
      <c r="J4092" s="662" t="s">
        <v>1064</v>
      </c>
      <c r="K4092" s="662" t="s">
        <v>5408</v>
      </c>
      <c r="L4092" s="663">
        <v>0</v>
      </c>
      <c r="M4092" s="663">
        <v>0</v>
      </c>
      <c r="N4092" s="662">
        <v>3</v>
      </c>
      <c r="O4092" s="745">
        <v>2.5</v>
      </c>
      <c r="P4092" s="663">
        <v>0</v>
      </c>
      <c r="Q4092" s="678"/>
      <c r="R4092" s="662">
        <v>2</v>
      </c>
      <c r="S4092" s="678">
        <v>0.66666666666666663</v>
      </c>
      <c r="T4092" s="745">
        <v>1.5</v>
      </c>
      <c r="U4092" s="701">
        <v>0.6</v>
      </c>
    </row>
    <row r="4093" spans="1:21" ht="14.4" customHeight="1" x14ac:dyDescent="0.3">
      <c r="A4093" s="661">
        <v>32</v>
      </c>
      <c r="B4093" s="662" t="s">
        <v>592</v>
      </c>
      <c r="C4093" s="662" t="s">
        <v>5111</v>
      </c>
      <c r="D4093" s="743" t="s">
        <v>7938</v>
      </c>
      <c r="E4093" s="744" t="s">
        <v>5133</v>
      </c>
      <c r="F4093" s="662" t="s">
        <v>5106</v>
      </c>
      <c r="G4093" s="662" t="s">
        <v>5305</v>
      </c>
      <c r="H4093" s="662" t="s">
        <v>593</v>
      </c>
      <c r="I4093" s="662" t="s">
        <v>5409</v>
      </c>
      <c r="J4093" s="662" t="s">
        <v>1064</v>
      </c>
      <c r="K4093" s="662" t="s">
        <v>5410</v>
      </c>
      <c r="L4093" s="663">
        <v>214.5</v>
      </c>
      <c r="M4093" s="663">
        <v>3003</v>
      </c>
      <c r="N4093" s="662">
        <v>14</v>
      </c>
      <c r="O4093" s="745">
        <v>12</v>
      </c>
      <c r="P4093" s="663">
        <v>1287</v>
      </c>
      <c r="Q4093" s="678">
        <v>0.42857142857142855</v>
      </c>
      <c r="R4093" s="662">
        <v>6</v>
      </c>
      <c r="S4093" s="678">
        <v>0.42857142857142855</v>
      </c>
      <c r="T4093" s="745">
        <v>6</v>
      </c>
      <c r="U4093" s="701">
        <v>0.5</v>
      </c>
    </row>
    <row r="4094" spans="1:21" ht="14.4" customHeight="1" x14ac:dyDescent="0.3">
      <c r="A4094" s="661">
        <v>32</v>
      </c>
      <c r="B4094" s="662" t="s">
        <v>592</v>
      </c>
      <c r="C4094" s="662" t="s">
        <v>5111</v>
      </c>
      <c r="D4094" s="743" t="s">
        <v>7938</v>
      </c>
      <c r="E4094" s="744" t="s">
        <v>5133</v>
      </c>
      <c r="F4094" s="662" t="s">
        <v>5106</v>
      </c>
      <c r="G4094" s="662" t="s">
        <v>5305</v>
      </c>
      <c r="H4094" s="662" t="s">
        <v>593</v>
      </c>
      <c r="I4094" s="662" t="s">
        <v>7383</v>
      </c>
      <c r="J4094" s="662" t="s">
        <v>5975</v>
      </c>
      <c r="K4094" s="662" t="s">
        <v>7384</v>
      </c>
      <c r="L4094" s="663">
        <v>43</v>
      </c>
      <c r="M4094" s="663">
        <v>86</v>
      </c>
      <c r="N4094" s="662">
        <v>2</v>
      </c>
      <c r="O4094" s="745">
        <v>1</v>
      </c>
      <c r="P4094" s="663">
        <v>86</v>
      </c>
      <c r="Q4094" s="678">
        <v>1</v>
      </c>
      <c r="R4094" s="662">
        <v>2</v>
      </c>
      <c r="S4094" s="678">
        <v>1</v>
      </c>
      <c r="T4094" s="745">
        <v>1</v>
      </c>
      <c r="U4094" s="701">
        <v>1</v>
      </c>
    </row>
    <row r="4095" spans="1:21" ht="14.4" customHeight="1" x14ac:dyDescent="0.3">
      <c r="A4095" s="661">
        <v>32</v>
      </c>
      <c r="B4095" s="662" t="s">
        <v>592</v>
      </c>
      <c r="C4095" s="662" t="s">
        <v>5111</v>
      </c>
      <c r="D4095" s="743" t="s">
        <v>7938</v>
      </c>
      <c r="E4095" s="744" t="s">
        <v>5133</v>
      </c>
      <c r="F4095" s="662" t="s">
        <v>5106</v>
      </c>
      <c r="G4095" s="662" t="s">
        <v>5305</v>
      </c>
      <c r="H4095" s="662" t="s">
        <v>593</v>
      </c>
      <c r="I4095" s="662" t="s">
        <v>5974</v>
      </c>
      <c r="J4095" s="662" t="s">
        <v>5975</v>
      </c>
      <c r="K4095" s="662" t="s">
        <v>5976</v>
      </c>
      <c r="L4095" s="663">
        <v>143.34</v>
      </c>
      <c r="M4095" s="663">
        <v>716.7</v>
      </c>
      <c r="N4095" s="662">
        <v>5</v>
      </c>
      <c r="O4095" s="745">
        <v>4.5</v>
      </c>
      <c r="P4095" s="663">
        <v>143.34</v>
      </c>
      <c r="Q4095" s="678">
        <v>0.19999999999999998</v>
      </c>
      <c r="R4095" s="662">
        <v>1</v>
      </c>
      <c r="S4095" s="678">
        <v>0.2</v>
      </c>
      <c r="T4095" s="745">
        <v>1</v>
      </c>
      <c r="U4095" s="701">
        <v>0.22222222222222221</v>
      </c>
    </row>
    <row r="4096" spans="1:21" ht="14.4" customHeight="1" x14ac:dyDescent="0.3">
      <c r="A4096" s="661">
        <v>32</v>
      </c>
      <c r="B4096" s="662" t="s">
        <v>592</v>
      </c>
      <c r="C4096" s="662" t="s">
        <v>5111</v>
      </c>
      <c r="D4096" s="743" t="s">
        <v>7938</v>
      </c>
      <c r="E4096" s="744" t="s">
        <v>5133</v>
      </c>
      <c r="F4096" s="662" t="s">
        <v>5106</v>
      </c>
      <c r="G4096" s="662" t="s">
        <v>5305</v>
      </c>
      <c r="H4096" s="662" t="s">
        <v>593</v>
      </c>
      <c r="I4096" s="662" t="s">
        <v>5977</v>
      </c>
      <c r="J4096" s="662" t="s">
        <v>5978</v>
      </c>
      <c r="K4096" s="662" t="s">
        <v>5979</v>
      </c>
      <c r="L4096" s="663">
        <v>71.67</v>
      </c>
      <c r="M4096" s="663">
        <v>2221.7699999999995</v>
      </c>
      <c r="N4096" s="662">
        <v>31</v>
      </c>
      <c r="O4096" s="745">
        <v>16.5</v>
      </c>
      <c r="P4096" s="663">
        <v>1648.4099999999996</v>
      </c>
      <c r="Q4096" s="678">
        <v>0.74193548387096775</v>
      </c>
      <c r="R4096" s="662">
        <v>23</v>
      </c>
      <c r="S4096" s="678">
        <v>0.74193548387096775</v>
      </c>
      <c r="T4096" s="745">
        <v>10</v>
      </c>
      <c r="U4096" s="701">
        <v>0.60606060606060608</v>
      </c>
    </row>
    <row r="4097" spans="1:21" ht="14.4" customHeight="1" x14ac:dyDescent="0.3">
      <c r="A4097" s="661">
        <v>32</v>
      </c>
      <c r="B4097" s="662" t="s">
        <v>592</v>
      </c>
      <c r="C4097" s="662" t="s">
        <v>5111</v>
      </c>
      <c r="D4097" s="743" t="s">
        <v>7938</v>
      </c>
      <c r="E4097" s="744" t="s">
        <v>5133</v>
      </c>
      <c r="F4097" s="662" t="s">
        <v>5106</v>
      </c>
      <c r="G4097" s="662" t="s">
        <v>5305</v>
      </c>
      <c r="H4097" s="662" t="s">
        <v>593</v>
      </c>
      <c r="I4097" s="662" t="s">
        <v>5977</v>
      </c>
      <c r="J4097" s="662" t="s">
        <v>5978</v>
      </c>
      <c r="K4097" s="662" t="s">
        <v>5979</v>
      </c>
      <c r="L4097" s="663">
        <v>87.42</v>
      </c>
      <c r="M4097" s="663">
        <v>87.42</v>
      </c>
      <c r="N4097" s="662">
        <v>1</v>
      </c>
      <c r="O4097" s="745">
        <v>1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32</v>
      </c>
      <c r="B4098" s="662" t="s">
        <v>592</v>
      </c>
      <c r="C4098" s="662" t="s">
        <v>5111</v>
      </c>
      <c r="D4098" s="743" t="s">
        <v>7938</v>
      </c>
      <c r="E4098" s="744" t="s">
        <v>5133</v>
      </c>
      <c r="F4098" s="662" t="s">
        <v>5106</v>
      </c>
      <c r="G4098" s="662" t="s">
        <v>5305</v>
      </c>
      <c r="H4098" s="662" t="s">
        <v>593</v>
      </c>
      <c r="I4098" s="662" t="s">
        <v>1063</v>
      </c>
      <c r="J4098" s="662" t="s">
        <v>1064</v>
      </c>
      <c r="K4098" s="662" t="s">
        <v>5306</v>
      </c>
      <c r="L4098" s="663">
        <v>107.25</v>
      </c>
      <c r="M4098" s="663">
        <v>1501.5</v>
      </c>
      <c r="N4098" s="662">
        <v>14</v>
      </c>
      <c r="O4098" s="745">
        <v>11.5</v>
      </c>
      <c r="P4098" s="663">
        <v>750.75</v>
      </c>
      <c r="Q4098" s="678">
        <v>0.5</v>
      </c>
      <c r="R4098" s="662">
        <v>7</v>
      </c>
      <c r="S4098" s="678">
        <v>0.5</v>
      </c>
      <c r="T4098" s="745">
        <v>5.5</v>
      </c>
      <c r="U4098" s="701">
        <v>0.47826086956521741</v>
      </c>
    </row>
    <row r="4099" spans="1:21" ht="14.4" customHeight="1" x14ac:dyDescent="0.3">
      <c r="A4099" s="661">
        <v>32</v>
      </c>
      <c r="B4099" s="662" t="s">
        <v>592</v>
      </c>
      <c r="C4099" s="662" t="s">
        <v>5111</v>
      </c>
      <c r="D4099" s="743" t="s">
        <v>7938</v>
      </c>
      <c r="E4099" s="744" t="s">
        <v>5133</v>
      </c>
      <c r="F4099" s="662" t="s">
        <v>5106</v>
      </c>
      <c r="G4099" s="662" t="s">
        <v>6180</v>
      </c>
      <c r="H4099" s="662" t="s">
        <v>2438</v>
      </c>
      <c r="I4099" s="662" t="s">
        <v>2625</v>
      </c>
      <c r="J4099" s="662" t="s">
        <v>2626</v>
      </c>
      <c r="K4099" s="662" t="s">
        <v>4988</v>
      </c>
      <c r="L4099" s="663">
        <v>63.75</v>
      </c>
      <c r="M4099" s="663">
        <v>127.5</v>
      </c>
      <c r="N4099" s="662">
        <v>2</v>
      </c>
      <c r="O4099" s="745">
        <v>1</v>
      </c>
      <c r="P4099" s="663">
        <v>127.5</v>
      </c>
      <c r="Q4099" s="678">
        <v>1</v>
      </c>
      <c r="R4099" s="662">
        <v>2</v>
      </c>
      <c r="S4099" s="678">
        <v>1</v>
      </c>
      <c r="T4099" s="745">
        <v>1</v>
      </c>
      <c r="U4099" s="701">
        <v>1</v>
      </c>
    </row>
    <row r="4100" spans="1:21" ht="14.4" customHeight="1" x14ac:dyDescent="0.3">
      <c r="A4100" s="661">
        <v>32</v>
      </c>
      <c r="B4100" s="662" t="s">
        <v>592</v>
      </c>
      <c r="C4100" s="662" t="s">
        <v>5111</v>
      </c>
      <c r="D4100" s="743" t="s">
        <v>7938</v>
      </c>
      <c r="E4100" s="744" t="s">
        <v>5133</v>
      </c>
      <c r="F4100" s="662" t="s">
        <v>5106</v>
      </c>
      <c r="G4100" s="662" t="s">
        <v>5307</v>
      </c>
      <c r="H4100" s="662" t="s">
        <v>593</v>
      </c>
      <c r="I4100" s="662" t="s">
        <v>7385</v>
      </c>
      <c r="J4100" s="662" t="s">
        <v>7386</v>
      </c>
      <c r="K4100" s="662" t="s">
        <v>7387</v>
      </c>
      <c r="L4100" s="663">
        <v>0</v>
      </c>
      <c r="M4100" s="663">
        <v>0</v>
      </c>
      <c r="N4100" s="662">
        <v>2</v>
      </c>
      <c r="O4100" s="745">
        <v>1.5</v>
      </c>
      <c r="P4100" s="663">
        <v>0</v>
      </c>
      <c r="Q4100" s="678"/>
      <c r="R4100" s="662">
        <v>2</v>
      </c>
      <c r="S4100" s="678">
        <v>1</v>
      </c>
      <c r="T4100" s="745">
        <v>1.5</v>
      </c>
      <c r="U4100" s="701">
        <v>1</v>
      </c>
    </row>
    <row r="4101" spans="1:21" ht="14.4" customHeight="1" x14ac:dyDescent="0.3">
      <c r="A4101" s="661">
        <v>32</v>
      </c>
      <c r="B4101" s="662" t="s">
        <v>592</v>
      </c>
      <c r="C4101" s="662" t="s">
        <v>5111</v>
      </c>
      <c r="D4101" s="743" t="s">
        <v>7938</v>
      </c>
      <c r="E4101" s="744" t="s">
        <v>5133</v>
      </c>
      <c r="F4101" s="662" t="s">
        <v>5106</v>
      </c>
      <c r="G4101" s="662" t="s">
        <v>5307</v>
      </c>
      <c r="H4101" s="662" t="s">
        <v>593</v>
      </c>
      <c r="I4101" s="662" t="s">
        <v>7385</v>
      </c>
      <c r="J4101" s="662" t="s">
        <v>7386</v>
      </c>
      <c r="K4101" s="662" t="s">
        <v>7387</v>
      </c>
      <c r="L4101" s="663">
        <v>70.150000000000006</v>
      </c>
      <c r="M4101" s="663">
        <v>140.30000000000001</v>
      </c>
      <c r="N4101" s="662">
        <v>2</v>
      </c>
      <c r="O4101" s="745">
        <v>1.5</v>
      </c>
      <c r="P4101" s="663">
        <v>140.30000000000001</v>
      </c>
      <c r="Q4101" s="678">
        <v>1</v>
      </c>
      <c r="R4101" s="662">
        <v>2</v>
      </c>
      <c r="S4101" s="678">
        <v>1</v>
      </c>
      <c r="T4101" s="745">
        <v>1.5</v>
      </c>
      <c r="U4101" s="701">
        <v>1</v>
      </c>
    </row>
    <row r="4102" spans="1:21" ht="14.4" customHeight="1" x14ac:dyDescent="0.3">
      <c r="A4102" s="661">
        <v>32</v>
      </c>
      <c r="B4102" s="662" t="s">
        <v>592</v>
      </c>
      <c r="C4102" s="662" t="s">
        <v>5111</v>
      </c>
      <c r="D4102" s="743" t="s">
        <v>7938</v>
      </c>
      <c r="E4102" s="744" t="s">
        <v>5133</v>
      </c>
      <c r="F4102" s="662" t="s">
        <v>5106</v>
      </c>
      <c r="G4102" s="662" t="s">
        <v>5469</v>
      </c>
      <c r="H4102" s="662" t="s">
        <v>593</v>
      </c>
      <c r="I4102" s="662" t="s">
        <v>5470</v>
      </c>
      <c r="J4102" s="662" t="s">
        <v>5471</v>
      </c>
      <c r="K4102" s="662" t="s">
        <v>5472</v>
      </c>
      <c r="L4102" s="663">
        <v>0</v>
      </c>
      <c r="M4102" s="663">
        <v>0</v>
      </c>
      <c r="N4102" s="662">
        <v>2</v>
      </c>
      <c r="O4102" s="745">
        <v>1.5</v>
      </c>
      <c r="P4102" s="663">
        <v>0</v>
      </c>
      <c r="Q4102" s="678"/>
      <c r="R4102" s="662">
        <v>1</v>
      </c>
      <c r="S4102" s="678">
        <v>0.5</v>
      </c>
      <c r="T4102" s="745">
        <v>1</v>
      </c>
      <c r="U4102" s="701">
        <v>0.66666666666666663</v>
      </c>
    </row>
    <row r="4103" spans="1:21" ht="14.4" customHeight="1" x14ac:dyDescent="0.3">
      <c r="A4103" s="661">
        <v>32</v>
      </c>
      <c r="B4103" s="662" t="s">
        <v>592</v>
      </c>
      <c r="C4103" s="662" t="s">
        <v>5111</v>
      </c>
      <c r="D4103" s="743" t="s">
        <v>7938</v>
      </c>
      <c r="E4103" s="744" t="s">
        <v>5133</v>
      </c>
      <c r="F4103" s="662" t="s">
        <v>5106</v>
      </c>
      <c r="G4103" s="662" t="s">
        <v>6277</v>
      </c>
      <c r="H4103" s="662" t="s">
        <v>593</v>
      </c>
      <c r="I4103" s="662" t="s">
        <v>4379</v>
      </c>
      <c r="J4103" s="662" t="s">
        <v>1490</v>
      </c>
      <c r="K4103" s="662" t="s">
        <v>6278</v>
      </c>
      <c r="L4103" s="663">
        <v>121.96</v>
      </c>
      <c r="M4103" s="663">
        <v>121.96</v>
      </c>
      <c r="N4103" s="662">
        <v>1</v>
      </c>
      <c r="O4103" s="745">
        <v>1</v>
      </c>
      <c r="P4103" s="663">
        <v>121.96</v>
      </c>
      <c r="Q4103" s="678">
        <v>1</v>
      </c>
      <c r="R4103" s="662">
        <v>1</v>
      </c>
      <c r="S4103" s="678">
        <v>1</v>
      </c>
      <c r="T4103" s="745">
        <v>1</v>
      </c>
      <c r="U4103" s="701">
        <v>1</v>
      </c>
    </row>
    <row r="4104" spans="1:21" ht="14.4" customHeight="1" x14ac:dyDescent="0.3">
      <c r="A4104" s="661">
        <v>32</v>
      </c>
      <c r="B4104" s="662" t="s">
        <v>592</v>
      </c>
      <c r="C4104" s="662" t="s">
        <v>5111</v>
      </c>
      <c r="D4104" s="743" t="s">
        <v>7938</v>
      </c>
      <c r="E4104" s="744" t="s">
        <v>5133</v>
      </c>
      <c r="F4104" s="662" t="s">
        <v>5106</v>
      </c>
      <c r="G4104" s="662" t="s">
        <v>5309</v>
      </c>
      <c r="H4104" s="662" t="s">
        <v>593</v>
      </c>
      <c r="I4104" s="662" t="s">
        <v>910</v>
      </c>
      <c r="J4104" s="662" t="s">
        <v>5310</v>
      </c>
      <c r="K4104" s="662" t="s">
        <v>5268</v>
      </c>
      <c r="L4104" s="663">
        <v>0</v>
      </c>
      <c r="M4104" s="663">
        <v>0</v>
      </c>
      <c r="N4104" s="662">
        <v>16</v>
      </c>
      <c r="O4104" s="745">
        <v>5.5</v>
      </c>
      <c r="P4104" s="663">
        <v>0</v>
      </c>
      <c r="Q4104" s="678"/>
      <c r="R4104" s="662">
        <v>9</v>
      </c>
      <c r="S4104" s="678">
        <v>0.5625</v>
      </c>
      <c r="T4104" s="745">
        <v>3</v>
      </c>
      <c r="U4104" s="701">
        <v>0.54545454545454541</v>
      </c>
    </row>
    <row r="4105" spans="1:21" ht="14.4" customHeight="1" x14ac:dyDescent="0.3">
      <c r="A4105" s="661">
        <v>32</v>
      </c>
      <c r="B4105" s="662" t="s">
        <v>592</v>
      </c>
      <c r="C4105" s="662" t="s">
        <v>5111</v>
      </c>
      <c r="D4105" s="743" t="s">
        <v>7938</v>
      </c>
      <c r="E4105" s="744" t="s">
        <v>5133</v>
      </c>
      <c r="F4105" s="662" t="s">
        <v>5106</v>
      </c>
      <c r="G4105" s="662" t="s">
        <v>5311</v>
      </c>
      <c r="H4105" s="662" t="s">
        <v>593</v>
      </c>
      <c r="I4105" s="662" t="s">
        <v>844</v>
      </c>
      <c r="J4105" s="662" t="s">
        <v>753</v>
      </c>
      <c r="K4105" s="662" t="s">
        <v>5312</v>
      </c>
      <c r="L4105" s="663">
        <v>152.33000000000001</v>
      </c>
      <c r="M4105" s="663">
        <v>152.33000000000001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32</v>
      </c>
      <c r="B4106" s="662" t="s">
        <v>592</v>
      </c>
      <c r="C4106" s="662" t="s">
        <v>5111</v>
      </c>
      <c r="D4106" s="743" t="s">
        <v>7938</v>
      </c>
      <c r="E4106" s="744" t="s">
        <v>5133</v>
      </c>
      <c r="F4106" s="662" t="s">
        <v>5106</v>
      </c>
      <c r="G4106" s="662" t="s">
        <v>5311</v>
      </c>
      <c r="H4106" s="662" t="s">
        <v>593</v>
      </c>
      <c r="I4106" s="662" t="s">
        <v>844</v>
      </c>
      <c r="J4106" s="662" t="s">
        <v>753</v>
      </c>
      <c r="K4106" s="662" t="s">
        <v>5312</v>
      </c>
      <c r="L4106" s="663">
        <v>210.38</v>
      </c>
      <c r="M4106" s="663">
        <v>210.38</v>
      </c>
      <c r="N4106" s="662">
        <v>1</v>
      </c>
      <c r="O4106" s="745">
        <v>0.5</v>
      </c>
      <c r="P4106" s="663"/>
      <c r="Q4106" s="678">
        <v>0</v>
      </c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32</v>
      </c>
      <c r="B4107" s="662" t="s">
        <v>592</v>
      </c>
      <c r="C4107" s="662" t="s">
        <v>5111</v>
      </c>
      <c r="D4107" s="743" t="s">
        <v>7938</v>
      </c>
      <c r="E4107" s="744" t="s">
        <v>5133</v>
      </c>
      <c r="F4107" s="662" t="s">
        <v>5106</v>
      </c>
      <c r="G4107" s="662" t="s">
        <v>5182</v>
      </c>
      <c r="H4107" s="662" t="s">
        <v>593</v>
      </c>
      <c r="I4107" s="662" t="s">
        <v>2928</v>
      </c>
      <c r="J4107" s="662" t="s">
        <v>2409</v>
      </c>
      <c r="K4107" s="662" t="s">
        <v>5313</v>
      </c>
      <c r="L4107" s="663">
        <v>22.44</v>
      </c>
      <c r="M4107" s="663">
        <v>112.20000000000002</v>
      </c>
      <c r="N4107" s="662">
        <v>5</v>
      </c>
      <c r="O4107" s="745">
        <v>1</v>
      </c>
      <c r="P4107" s="663">
        <v>44.88</v>
      </c>
      <c r="Q4107" s="678">
        <v>0.39999999999999997</v>
      </c>
      <c r="R4107" s="662">
        <v>2</v>
      </c>
      <c r="S4107" s="678">
        <v>0.4</v>
      </c>
      <c r="T4107" s="745">
        <v>0.5</v>
      </c>
      <c r="U4107" s="701">
        <v>0.5</v>
      </c>
    </row>
    <row r="4108" spans="1:21" ht="14.4" customHeight="1" x14ac:dyDescent="0.3">
      <c r="A4108" s="661">
        <v>32</v>
      </c>
      <c r="B4108" s="662" t="s">
        <v>592</v>
      </c>
      <c r="C4108" s="662" t="s">
        <v>5111</v>
      </c>
      <c r="D4108" s="743" t="s">
        <v>7938</v>
      </c>
      <c r="E4108" s="744" t="s">
        <v>5133</v>
      </c>
      <c r="F4108" s="662" t="s">
        <v>5106</v>
      </c>
      <c r="G4108" s="662" t="s">
        <v>5182</v>
      </c>
      <c r="H4108" s="662" t="s">
        <v>593</v>
      </c>
      <c r="I4108" s="662" t="s">
        <v>2977</v>
      </c>
      <c r="J4108" s="662" t="s">
        <v>2978</v>
      </c>
      <c r="K4108" s="662" t="s">
        <v>5183</v>
      </c>
      <c r="L4108" s="663">
        <v>51.21</v>
      </c>
      <c r="M4108" s="663">
        <v>921.78</v>
      </c>
      <c r="N4108" s="662">
        <v>18</v>
      </c>
      <c r="O4108" s="745">
        <v>6.5</v>
      </c>
      <c r="P4108" s="663">
        <v>665.73</v>
      </c>
      <c r="Q4108" s="678">
        <v>0.72222222222222221</v>
      </c>
      <c r="R4108" s="662">
        <v>13</v>
      </c>
      <c r="S4108" s="678">
        <v>0.72222222222222221</v>
      </c>
      <c r="T4108" s="745">
        <v>4.5</v>
      </c>
      <c r="U4108" s="701">
        <v>0.69230769230769229</v>
      </c>
    </row>
    <row r="4109" spans="1:21" ht="14.4" customHeight="1" x14ac:dyDescent="0.3">
      <c r="A4109" s="661">
        <v>32</v>
      </c>
      <c r="B4109" s="662" t="s">
        <v>592</v>
      </c>
      <c r="C4109" s="662" t="s">
        <v>5111</v>
      </c>
      <c r="D4109" s="743" t="s">
        <v>7938</v>
      </c>
      <c r="E4109" s="744" t="s">
        <v>5133</v>
      </c>
      <c r="F4109" s="662" t="s">
        <v>5106</v>
      </c>
      <c r="G4109" s="662" t="s">
        <v>6281</v>
      </c>
      <c r="H4109" s="662" t="s">
        <v>593</v>
      </c>
      <c r="I4109" s="662" t="s">
        <v>3439</v>
      </c>
      <c r="J4109" s="662" t="s">
        <v>3440</v>
      </c>
      <c r="K4109" s="662" t="s">
        <v>6282</v>
      </c>
      <c r="L4109" s="663">
        <v>186.27</v>
      </c>
      <c r="M4109" s="663">
        <v>186.27</v>
      </c>
      <c r="N4109" s="662">
        <v>1</v>
      </c>
      <c r="O4109" s="745">
        <v>1</v>
      </c>
      <c r="P4109" s="663">
        <v>186.27</v>
      </c>
      <c r="Q4109" s="678">
        <v>1</v>
      </c>
      <c r="R4109" s="662">
        <v>1</v>
      </c>
      <c r="S4109" s="678">
        <v>1</v>
      </c>
      <c r="T4109" s="745">
        <v>1</v>
      </c>
      <c r="U4109" s="701">
        <v>1</v>
      </c>
    </row>
    <row r="4110" spans="1:21" ht="14.4" customHeight="1" x14ac:dyDescent="0.3">
      <c r="A4110" s="661">
        <v>32</v>
      </c>
      <c r="B4110" s="662" t="s">
        <v>592</v>
      </c>
      <c r="C4110" s="662" t="s">
        <v>5111</v>
      </c>
      <c r="D4110" s="743" t="s">
        <v>7938</v>
      </c>
      <c r="E4110" s="744" t="s">
        <v>5133</v>
      </c>
      <c r="F4110" s="662" t="s">
        <v>5106</v>
      </c>
      <c r="G4110" s="662" t="s">
        <v>5993</v>
      </c>
      <c r="H4110" s="662" t="s">
        <v>593</v>
      </c>
      <c r="I4110" s="662" t="s">
        <v>5994</v>
      </c>
      <c r="J4110" s="662" t="s">
        <v>5995</v>
      </c>
      <c r="K4110" s="662" t="s">
        <v>5996</v>
      </c>
      <c r="L4110" s="663">
        <v>0</v>
      </c>
      <c r="M4110" s="663">
        <v>0</v>
      </c>
      <c r="N4110" s="662">
        <v>6</v>
      </c>
      <c r="O4110" s="745">
        <v>1.5</v>
      </c>
      <c r="P4110" s="663">
        <v>0</v>
      </c>
      <c r="Q4110" s="678"/>
      <c r="R4110" s="662">
        <v>6</v>
      </c>
      <c r="S4110" s="678">
        <v>1</v>
      </c>
      <c r="T4110" s="745">
        <v>1.5</v>
      </c>
      <c r="U4110" s="701">
        <v>1</v>
      </c>
    </row>
    <row r="4111" spans="1:21" ht="14.4" customHeight="1" x14ac:dyDescent="0.3">
      <c r="A4111" s="661">
        <v>32</v>
      </c>
      <c r="B4111" s="662" t="s">
        <v>592</v>
      </c>
      <c r="C4111" s="662" t="s">
        <v>5111</v>
      </c>
      <c r="D4111" s="743" t="s">
        <v>7938</v>
      </c>
      <c r="E4111" s="744" t="s">
        <v>5133</v>
      </c>
      <c r="F4111" s="662" t="s">
        <v>5106</v>
      </c>
      <c r="G4111" s="662" t="s">
        <v>5993</v>
      </c>
      <c r="H4111" s="662" t="s">
        <v>593</v>
      </c>
      <c r="I4111" s="662" t="s">
        <v>7388</v>
      </c>
      <c r="J4111" s="662" t="s">
        <v>5995</v>
      </c>
      <c r="K4111" s="662" t="s">
        <v>7389</v>
      </c>
      <c r="L4111" s="663">
        <v>90.6</v>
      </c>
      <c r="M4111" s="663">
        <v>543.59999999999991</v>
      </c>
      <c r="N4111" s="662">
        <v>6</v>
      </c>
      <c r="O4111" s="745">
        <v>1</v>
      </c>
      <c r="P4111" s="663">
        <v>543.59999999999991</v>
      </c>
      <c r="Q4111" s="678">
        <v>1</v>
      </c>
      <c r="R4111" s="662">
        <v>6</v>
      </c>
      <c r="S4111" s="678">
        <v>1</v>
      </c>
      <c r="T4111" s="745">
        <v>1</v>
      </c>
      <c r="U4111" s="701">
        <v>1</v>
      </c>
    </row>
    <row r="4112" spans="1:21" ht="14.4" customHeight="1" x14ac:dyDescent="0.3">
      <c r="A4112" s="661">
        <v>32</v>
      </c>
      <c r="B4112" s="662" t="s">
        <v>592</v>
      </c>
      <c r="C4112" s="662" t="s">
        <v>5111</v>
      </c>
      <c r="D4112" s="743" t="s">
        <v>7938</v>
      </c>
      <c r="E4112" s="744" t="s">
        <v>5133</v>
      </c>
      <c r="F4112" s="662" t="s">
        <v>5106</v>
      </c>
      <c r="G4112" s="662" t="s">
        <v>5993</v>
      </c>
      <c r="H4112" s="662" t="s">
        <v>593</v>
      </c>
      <c r="I4112" s="662" t="s">
        <v>6188</v>
      </c>
      <c r="J4112" s="662" t="s">
        <v>6189</v>
      </c>
      <c r="K4112" s="662" t="s">
        <v>6001</v>
      </c>
      <c r="L4112" s="663">
        <v>90.6</v>
      </c>
      <c r="M4112" s="663">
        <v>181.2</v>
      </c>
      <c r="N4112" s="662">
        <v>2</v>
      </c>
      <c r="O4112" s="745">
        <v>0.5</v>
      </c>
      <c r="P4112" s="663">
        <v>181.2</v>
      </c>
      <c r="Q4112" s="678">
        <v>1</v>
      </c>
      <c r="R4112" s="662">
        <v>2</v>
      </c>
      <c r="S4112" s="678">
        <v>1</v>
      </c>
      <c r="T4112" s="745">
        <v>0.5</v>
      </c>
      <c r="U4112" s="701">
        <v>1</v>
      </c>
    </row>
    <row r="4113" spans="1:21" ht="14.4" customHeight="1" x14ac:dyDescent="0.3">
      <c r="A4113" s="661">
        <v>32</v>
      </c>
      <c r="B4113" s="662" t="s">
        <v>592</v>
      </c>
      <c r="C4113" s="662" t="s">
        <v>5111</v>
      </c>
      <c r="D4113" s="743" t="s">
        <v>7938</v>
      </c>
      <c r="E4113" s="744" t="s">
        <v>5133</v>
      </c>
      <c r="F4113" s="662" t="s">
        <v>5106</v>
      </c>
      <c r="G4113" s="662" t="s">
        <v>6671</v>
      </c>
      <c r="H4113" s="662" t="s">
        <v>593</v>
      </c>
      <c r="I4113" s="662" t="s">
        <v>7003</v>
      </c>
      <c r="J4113" s="662" t="s">
        <v>7004</v>
      </c>
      <c r="K4113" s="662" t="s">
        <v>7005</v>
      </c>
      <c r="L4113" s="663">
        <v>438.49</v>
      </c>
      <c r="M4113" s="663">
        <v>876.98</v>
      </c>
      <c r="N4113" s="662">
        <v>2</v>
      </c>
      <c r="O4113" s="745">
        <v>1</v>
      </c>
      <c r="P4113" s="663">
        <v>876.98</v>
      </c>
      <c r="Q4113" s="678">
        <v>1</v>
      </c>
      <c r="R4113" s="662">
        <v>2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32</v>
      </c>
      <c r="B4114" s="662" t="s">
        <v>592</v>
      </c>
      <c r="C4114" s="662" t="s">
        <v>5111</v>
      </c>
      <c r="D4114" s="743" t="s">
        <v>7938</v>
      </c>
      <c r="E4114" s="744" t="s">
        <v>5133</v>
      </c>
      <c r="F4114" s="662" t="s">
        <v>5106</v>
      </c>
      <c r="G4114" s="662" t="s">
        <v>6671</v>
      </c>
      <c r="H4114" s="662" t="s">
        <v>2438</v>
      </c>
      <c r="I4114" s="662" t="s">
        <v>6672</v>
      </c>
      <c r="J4114" s="662" t="s">
        <v>2459</v>
      </c>
      <c r="K4114" s="662" t="s">
        <v>6673</v>
      </c>
      <c r="L4114" s="663">
        <v>438.49</v>
      </c>
      <c r="M4114" s="663">
        <v>438.49</v>
      </c>
      <c r="N4114" s="662">
        <v>1</v>
      </c>
      <c r="O4114" s="745">
        <v>0.5</v>
      </c>
      <c r="P4114" s="663">
        <v>438.49</v>
      </c>
      <c r="Q4114" s="678">
        <v>1</v>
      </c>
      <c r="R4114" s="662">
        <v>1</v>
      </c>
      <c r="S4114" s="678">
        <v>1</v>
      </c>
      <c r="T4114" s="745">
        <v>0.5</v>
      </c>
      <c r="U4114" s="701">
        <v>1</v>
      </c>
    </row>
    <row r="4115" spans="1:21" ht="14.4" customHeight="1" x14ac:dyDescent="0.3">
      <c r="A4115" s="661">
        <v>32</v>
      </c>
      <c r="B4115" s="662" t="s">
        <v>592</v>
      </c>
      <c r="C4115" s="662" t="s">
        <v>5111</v>
      </c>
      <c r="D4115" s="743" t="s">
        <v>7938</v>
      </c>
      <c r="E4115" s="744" t="s">
        <v>5133</v>
      </c>
      <c r="F4115" s="662" t="s">
        <v>5106</v>
      </c>
      <c r="G4115" s="662" t="s">
        <v>7215</v>
      </c>
      <c r="H4115" s="662" t="s">
        <v>593</v>
      </c>
      <c r="I4115" s="662" t="s">
        <v>7390</v>
      </c>
      <c r="J4115" s="662" t="s">
        <v>7217</v>
      </c>
      <c r="K4115" s="662" t="s">
        <v>834</v>
      </c>
      <c r="L4115" s="663">
        <v>246.88</v>
      </c>
      <c r="M4115" s="663">
        <v>740.64</v>
      </c>
      <c r="N4115" s="662">
        <v>3</v>
      </c>
      <c r="O4115" s="745">
        <v>1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32</v>
      </c>
      <c r="B4116" s="662" t="s">
        <v>592</v>
      </c>
      <c r="C4116" s="662" t="s">
        <v>5111</v>
      </c>
      <c r="D4116" s="743" t="s">
        <v>7938</v>
      </c>
      <c r="E4116" s="744" t="s">
        <v>5133</v>
      </c>
      <c r="F4116" s="662" t="s">
        <v>5106</v>
      </c>
      <c r="G4116" s="662" t="s">
        <v>7215</v>
      </c>
      <c r="H4116" s="662" t="s">
        <v>593</v>
      </c>
      <c r="I4116" s="662" t="s">
        <v>7391</v>
      </c>
      <c r="J4116" s="662" t="s">
        <v>7392</v>
      </c>
      <c r="K4116" s="662" t="s">
        <v>6683</v>
      </c>
      <c r="L4116" s="663">
        <v>0</v>
      </c>
      <c r="M4116" s="663">
        <v>0</v>
      </c>
      <c r="N4116" s="662">
        <v>1</v>
      </c>
      <c r="O4116" s="745">
        <v>1</v>
      </c>
      <c r="P4116" s="663">
        <v>0</v>
      </c>
      <c r="Q4116" s="678"/>
      <c r="R4116" s="662">
        <v>1</v>
      </c>
      <c r="S4116" s="678">
        <v>1</v>
      </c>
      <c r="T4116" s="745">
        <v>1</v>
      </c>
      <c r="U4116" s="701">
        <v>1</v>
      </c>
    </row>
    <row r="4117" spans="1:21" ht="14.4" customHeight="1" x14ac:dyDescent="0.3">
      <c r="A4117" s="661">
        <v>32</v>
      </c>
      <c r="B4117" s="662" t="s">
        <v>592</v>
      </c>
      <c r="C4117" s="662" t="s">
        <v>5111</v>
      </c>
      <c r="D4117" s="743" t="s">
        <v>7938</v>
      </c>
      <c r="E4117" s="744" t="s">
        <v>5133</v>
      </c>
      <c r="F4117" s="662" t="s">
        <v>5106</v>
      </c>
      <c r="G4117" s="662" t="s">
        <v>7215</v>
      </c>
      <c r="H4117" s="662" t="s">
        <v>593</v>
      </c>
      <c r="I4117" s="662" t="s">
        <v>7393</v>
      </c>
      <c r="J4117" s="662" t="s">
        <v>7392</v>
      </c>
      <c r="K4117" s="662" t="s">
        <v>5479</v>
      </c>
      <c r="L4117" s="663">
        <v>0</v>
      </c>
      <c r="M4117" s="663">
        <v>0</v>
      </c>
      <c r="N4117" s="662">
        <v>1</v>
      </c>
      <c r="O4117" s="745">
        <v>1</v>
      </c>
      <c r="P4117" s="663"/>
      <c r="Q4117" s="678"/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32</v>
      </c>
      <c r="B4118" s="662" t="s">
        <v>592</v>
      </c>
      <c r="C4118" s="662" t="s">
        <v>5111</v>
      </c>
      <c r="D4118" s="743" t="s">
        <v>7938</v>
      </c>
      <c r="E4118" s="744" t="s">
        <v>5133</v>
      </c>
      <c r="F4118" s="662" t="s">
        <v>5106</v>
      </c>
      <c r="G4118" s="662" t="s">
        <v>7215</v>
      </c>
      <c r="H4118" s="662" t="s">
        <v>593</v>
      </c>
      <c r="I4118" s="662" t="s">
        <v>7394</v>
      </c>
      <c r="J4118" s="662" t="s">
        <v>7392</v>
      </c>
      <c r="K4118" s="662" t="s">
        <v>7395</v>
      </c>
      <c r="L4118" s="663">
        <v>0</v>
      </c>
      <c r="M4118" s="663">
        <v>0</v>
      </c>
      <c r="N4118" s="662">
        <v>1</v>
      </c>
      <c r="O4118" s="745">
        <v>1</v>
      </c>
      <c r="P4118" s="663">
        <v>0</v>
      </c>
      <c r="Q4118" s="678"/>
      <c r="R4118" s="662">
        <v>1</v>
      </c>
      <c r="S4118" s="678">
        <v>1</v>
      </c>
      <c r="T4118" s="745">
        <v>1</v>
      </c>
      <c r="U4118" s="701">
        <v>1</v>
      </c>
    </row>
    <row r="4119" spans="1:21" ht="14.4" customHeight="1" x14ac:dyDescent="0.3">
      <c r="A4119" s="661">
        <v>32</v>
      </c>
      <c r="B4119" s="662" t="s">
        <v>592</v>
      </c>
      <c r="C4119" s="662" t="s">
        <v>5111</v>
      </c>
      <c r="D4119" s="743" t="s">
        <v>7938</v>
      </c>
      <c r="E4119" s="744" t="s">
        <v>5133</v>
      </c>
      <c r="F4119" s="662" t="s">
        <v>5106</v>
      </c>
      <c r="G4119" s="662" t="s">
        <v>6834</v>
      </c>
      <c r="H4119" s="662" t="s">
        <v>593</v>
      </c>
      <c r="I4119" s="662" t="s">
        <v>7396</v>
      </c>
      <c r="J4119" s="662" t="s">
        <v>1528</v>
      </c>
      <c r="K4119" s="662" t="s">
        <v>1529</v>
      </c>
      <c r="L4119" s="663">
        <v>68.819999999999993</v>
      </c>
      <c r="M4119" s="663">
        <v>137.63999999999999</v>
      </c>
      <c r="N4119" s="662">
        <v>2</v>
      </c>
      <c r="O4119" s="745">
        <v>0.5</v>
      </c>
      <c r="P4119" s="663">
        <v>137.63999999999999</v>
      </c>
      <c r="Q4119" s="678">
        <v>1</v>
      </c>
      <c r="R4119" s="662">
        <v>2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32</v>
      </c>
      <c r="B4120" s="662" t="s">
        <v>592</v>
      </c>
      <c r="C4120" s="662" t="s">
        <v>5111</v>
      </c>
      <c r="D4120" s="743" t="s">
        <v>7938</v>
      </c>
      <c r="E4120" s="744" t="s">
        <v>5133</v>
      </c>
      <c r="F4120" s="662" t="s">
        <v>5106</v>
      </c>
      <c r="G4120" s="662" t="s">
        <v>6834</v>
      </c>
      <c r="H4120" s="662" t="s">
        <v>593</v>
      </c>
      <c r="I4120" s="662" t="s">
        <v>1527</v>
      </c>
      <c r="J4120" s="662" t="s">
        <v>1528</v>
      </c>
      <c r="K4120" s="662" t="s">
        <v>1529</v>
      </c>
      <c r="L4120" s="663">
        <v>68.819999999999993</v>
      </c>
      <c r="M4120" s="663">
        <v>137.63999999999999</v>
      </c>
      <c r="N4120" s="662">
        <v>2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32</v>
      </c>
      <c r="B4121" s="662" t="s">
        <v>592</v>
      </c>
      <c r="C4121" s="662" t="s">
        <v>5111</v>
      </c>
      <c r="D4121" s="743" t="s">
        <v>7938</v>
      </c>
      <c r="E4121" s="744" t="s">
        <v>5133</v>
      </c>
      <c r="F4121" s="662" t="s">
        <v>5106</v>
      </c>
      <c r="G4121" s="662" t="s">
        <v>5514</v>
      </c>
      <c r="H4121" s="662" t="s">
        <v>593</v>
      </c>
      <c r="I4121" s="662" t="s">
        <v>7397</v>
      </c>
      <c r="J4121" s="662" t="s">
        <v>3751</v>
      </c>
      <c r="K4121" s="662" t="s">
        <v>6428</v>
      </c>
      <c r="L4121" s="663">
        <v>161.91</v>
      </c>
      <c r="M4121" s="663">
        <v>161.91</v>
      </c>
      <c r="N4121" s="662">
        <v>1</v>
      </c>
      <c r="O4121" s="745">
        <v>0.5</v>
      </c>
      <c r="P4121" s="663">
        <v>161.91</v>
      </c>
      <c r="Q4121" s="678">
        <v>1</v>
      </c>
      <c r="R4121" s="662">
        <v>1</v>
      </c>
      <c r="S4121" s="678">
        <v>1</v>
      </c>
      <c r="T4121" s="745">
        <v>0.5</v>
      </c>
      <c r="U4121" s="701">
        <v>1</v>
      </c>
    </row>
    <row r="4122" spans="1:21" ht="14.4" customHeight="1" x14ac:dyDescent="0.3">
      <c r="A4122" s="661">
        <v>32</v>
      </c>
      <c r="B4122" s="662" t="s">
        <v>592</v>
      </c>
      <c r="C4122" s="662" t="s">
        <v>5111</v>
      </c>
      <c r="D4122" s="743" t="s">
        <v>7938</v>
      </c>
      <c r="E4122" s="744" t="s">
        <v>5133</v>
      </c>
      <c r="F4122" s="662" t="s">
        <v>5106</v>
      </c>
      <c r="G4122" s="662" t="s">
        <v>6545</v>
      </c>
      <c r="H4122" s="662" t="s">
        <v>593</v>
      </c>
      <c r="I4122" s="662" t="s">
        <v>6687</v>
      </c>
      <c r="J4122" s="662" t="s">
        <v>6547</v>
      </c>
      <c r="K4122" s="662" t="s">
        <v>6688</v>
      </c>
      <c r="L4122" s="663">
        <v>85.76</v>
      </c>
      <c r="M4122" s="663">
        <v>85.76</v>
      </c>
      <c r="N4122" s="662">
        <v>1</v>
      </c>
      <c r="O4122" s="745">
        <v>0.5</v>
      </c>
      <c r="P4122" s="663">
        <v>85.76</v>
      </c>
      <c r="Q4122" s="678">
        <v>1</v>
      </c>
      <c r="R4122" s="662">
        <v>1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32</v>
      </c>
      <c r="B4123" s="662" t="s">
        <v>592</v>
      </c>
      <c r="C4123" s="662" t="s">
        <v>5111</v>
      </c>
      <c r="D4123" s="743" t="s">
        <v>7938</v>
      </c>
      <c r="E4123" s="744" t="s">
        <v>5133</v>
      </c>
      <c r="F4123" s="662" t="s">
        <v>5106</v>
      </c>
      <c r="G4123" s="662" t="s">
        <v>6545</v>
      </c>
      <c r="H4123" s="662" t="s">
        <v>593</v>
      </c>
      <c r="I4123" s="662" t="s">
        <v>6546</v>
      </c>
      <c r="J4123" s="662" t="s">
        <v>6547</v>
      </c>
      <c r="K4123" s="662" t="s">
        <v>6548</v>
      </c>
      <c r="L4123" s="663">
        <v>55.16</v>
      </c>
      <c r="M4123" s="663">
        <v>110.32</v>
      </c>
      <c r="N4123" s="662">
        <v>2</v>
      </c>
      <c r="O4123" s="745">
        <v>0.5</v>
      </c>
      <c r="P4123" s="663">
        <v>110.32</v>
      </c>
      <c r="Q4123" s="678">
        <v>1</v>
      </c>
      <c r="R4123" s="662">
        <v>2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32</v>
      </c>
      <c r="B4124" s="662" t="s">
        <v>592</v>
      </c>
      <c r="C4124" s="662" t="s">
        <v>5111</v>
      </c>
      <c r="D4124" s="743" t="s">
        <v>7938</v>
      </c>
      <c r="E4124" s="744" t="s">
        <v>5133</v>
      </c>
      <c r="F4124" s="662" t="s">
        <v>5106</v>
      </c>
      <c r="G4124" s="662" t="s">
        <v>5322</v>
      </c>
      <c r="H4124" s="662" t="s">
        <v>2438</v>
      </c>
      <c r="I4124" s="662" t="s">
        <v>2483</v>
      </c>
      <c r="J4124" s="662" t="s">
        <v>2484</v>
      </c>
      <c r="K4124" s="662" t="s">
        <v>2485</v>
      </c>
      <c r="L4124" s="663">
        <v>31.32</v>
      </c>
      <c r="M4124" s="663">
        <v>156.60000000000002</v>
      </c>
      <c r="N4124" s="662">
        <v>5</v>
      </c>
      <c r="O4124" s="745">
        <v>2.5</v>
      </c>
      <c r="P4124" s="663">
        <v>62.64</v>
      </c>
      <c r="Q4124" s="678">
        <v>0.39999999999999997</v>
      </c>
      <c r="R4124" s="662">
        <v>2</v>
      </c>
      <c r="S4124" s="678">
        <v>0.4</v>
      </c>
      <c r="T4124" s="745">
        <v>1</v>
      </c>
      <c r="U4124" s="701">
        <v>0.4</v>
      </c>
    </row>
    <row r="4125" spans="1:21" ht="14.4" customHeight="1" x14ac:dyDescent="0.3">
      <c r="A4125" s="661">
        <v>32</v>
      </c>
      <c r="B4125" s="662" t="s">
        <v>592</v>
      </c>
      <c r="C4125" s="662" t="s">
        <v>5111</v>
      </c>
      <c r="D4125" s="743" t="s">
        <v>7938</v>
      </c>
      <c r="E4125" s="744" t="s">
        <v>5133</v>
      </c>
      <c r="F4125" s="662" t="s">
        <v>5106</v>
      </c>
      <c r="G4125" s="662" t="s">
        <v>5322</v>
      </c>
      <c r="H4125" s="662" t="s">
        <v>2438</v>
      </c>
      <c r="I4125" s="662" t="s">
        <v>4141</v>
      </c>
      <c r="J4125" s="662" t="s">
        <v>2550</v>
      </c>
      <c r="K4125" s="662" t="s">
        <v>5061</v>
      </c>
      <c r="L4125" s="663">
        <v>93.96</v>
      </c>
      <c r="M4125" s="663">
        <v>93.96</v>
      </c>
      <c r="N4125" s="662">
        <v>1</v>
      </c>
      <c r="O4125" s="745">
        <v>0.5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32</v>
      </c>
      <c r="B4126" s="662" t="s">
        <v>592</v>
      </c>
      <c r="C4126" s="662" t="s">
        <v>5111</v>
      </c>
      <c r="D4126" s="743" t="s">
        <v>7938</v>
      </c>
      <c r="E4126" s="744" t="s">
        <v>5133</v>
      </c>
      <c r="F4126" s="662" t="s">
        <v>5106</v>
      </c>
      <c r="G4126" s="662" t="s">
        <v>5322</v>
      </c>
      <c r="H4126" s="662" t="s">
        <v>2438</v>
      </c>
      <c r="I4126" s="662" t="s">
        <v>2553</v>
      </c>
      <c r="J4126" s="662" t="s">
        <v>2550</v>
      </c>
      <c r="K4126" s="662" t="s">
        <v>4957</v>
      </c>
      <c r="L4126" s="663">
        <v>156.61000000000001</v>
      </c>
      <c r="M4126" s="663">
        <v>313.22000000000003</v>
      </c>
      <c r="N4126" s="662">
        <v>2</v>
      </c>
      <c r="O4126" s="745">
        <v>0.5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592</v>
      </c>
      <c r="C4127" s="662" t="s">
        <v>5111</v>
      </c>
      <c r="D4127" s="743" t="s">
        <v>7938</v>
      </c>
      <c r="E4127" s="744" t="s">
        <v>5133</v>
      </c>
      <c r="F4127" s="662" t="s">
        <v>5106</v>
      </c>
      <c r="G4127" s="662" t="s">
        <v>5323</v>
      </c>
      <c r="H4127" s="662" t="s">
        <v>593</v>
      </c>
      <c r="I4127" s="662" t="s">
        <v>5326</v>
      </c>
      <c r="J4127" s="662" t="s">
        <v>2329</v>
      </c>
      <c r="K4127" s="662" t="s">
        <v>1201</v>
      </c>
      <c r="L4127" s="663">
        <v>50.32</v>
      </c>
      <c r="M4127" s="663">
        <v>50.32</v>
      </c>
      <c r="N4127" s="662">
        <v>1</v>
      </c>
      <c r="O4127" s="745">
        <v>1</v>
      </c>
      <c r="P4127" s="663"/>
      <c r="Q4127" s="678">
        <v>0</v>
      </c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32</v>
      </c>
      <c r="B4128" s="662" t="s">
        <v>592</v>
      </c>
      <c r="C4128" s="662" t="s">
        <v>5111</v>
      </c>
      <c r="D4128" s="743" t="s">
        <v>7938</v>
      </c>
      <c r="E4128" s="744" t="s">
        <v>5133</v>
      </c>
      <c r="F4128" s="662" t="s">
        <v>5106</v>
      </c>
      <c r="G4128" s="662" t="s">
        <v>5323</v>
      </c>
      <c r="H4128" s="662" t="s">
        <v>593</v>
      </c>
      <c r="I4128" s="662" t="s">
        <v>5380</v>
      </c>
      <c r="J4128" s="662" t="s">
        <v>2329</v>
      </c>
      <c r="K4128" s="662" t="s">
        <v>780</v>
      </c>
      <c r="L4128" s="663">
        <v>100.62</v>
      </c>
      <c r="M4128" s="663">
        <v>100.62</v>
      </c>
      <c r="N4128" s="662">
        <v>1</v>
      </c>
      <c r="O4128" s="745">
        <v>0.5</v>
      </c>
      <c r="P4128" s="663">
        <v>100.62</v>
      </c>
      <c r="Q4128" s="678">
        <v>1</v>
      </c>
      <c r="R4128" s="662">
        <v>1</v>
      </c>
      <c r="S4128" s="678">
        <v>1</v>
      </c>
      <c r="T4128" s="745">
        <v>0.5</v>
      </c>
      <c r="U4128" s="701">
        <v>1</v>
      </c>
    </row>
    <row r="4129" spans="1:21" ht="14.4" customHeight="1" x14ac:dyDescent="0.3">
      <c r="A4129" s="661">
        <v>32</v>
      </c>
      <c r="B4129" s="662" t="s">
        <v>592</v>
      </c>
      <c r="C4129" s="662" t="s">
        <v>5111</v>
      </c>
      <c r="D4129" s="743" t="s">
        <v>7938</v>
      </c>
      <c r="E4129" s="744" t="s">
        <v>5133</v>
      </c>
      <c r="F4129" s="662" t="s">
        <v>5106</v>
      </c>
      <c r="G4129" s="662" t="s">
        <v>6360</v>
      </c>
      <c r="H4129" s="662" t="s">
        <v>593</v>
      </c>
      <c r="I4129" s="662" t="s">
        <v>3944</v>
      </c>
      <c r="J4129" s="662" t="s">
        <v>3945</v>
      </c>
      <c r="K4129" s="662" t="s">
        <v>6361</v>
      </c>
      <c r="L4129" s="663">
        <v>5354.94</v>
      </c>
      <c r="M4129" s="663">
        <v>5354.94</v>
      </c>
      <c r="N4129" s="662">
        <v>1</v>
      </c>
      <c r="O4129" s="745">
        <v>1</v>
      </c>
      <c r="P4129" s="663">
        <v>5354.94</v>
      </c>
      <c r="Q4129" s="678">
        <v>1</v>
      </c>
      <c r="R4129" s="662">
        <v>1</v>
      </c>
      <c r="S4129" s="678">
        <v>1</v>
      </c>
      <c r="T4129" s="745">
        <v>1</v>
      </c>
      <c r="U4129" s="701">
        <v>1</v>
      </c>
    </row>
    <row r="4130" spans="1:21" ht="14.4" customHeight="1" x14ac:dyDescent="0.3">
      <c r="A4130" s="661">
        <v>32</v>
      </c>
      <c r="B4130" s="662" t="s">
        <v>592</v>
      </c>
      <c r="C4130" s="662" t="s">
        <v>5111</v>
      </c>
      <c r="D4130" s="743" t="s">
        <v>7938</v>
      </c>
      <c r="E4130" s="744" t="s">
        <v>5133</v>
      </c>
      <c r="F4130" s="662" t="s">
        <v>5106</v>
      </c>
      <c r="G4130" s="662" t="s">
        <v>5330</v>
      </c>
      <c r="H4130" s="662" t="s">
        <v>2438</v>
      </c>
      <c r="I4130" s="662" t="s">
        <v>2755</v>
      </c>
      <c r="J4130" s="662" t="s">
        <v>2756</v>
      </c>
      <c r="K4130" s="662" t="s">
        <v>3488</v>
      </c>
      <c r="L4130" s="663">
        <v>1427.23</v>
      </c>
      <c r="M4130" s="663">
        <v>19981.219999999998</v>
      </c>
      <c r="N4130" s="662">
        <v>14</v>
      </c>
      <c r="O4130" s="745">
        <v>6.5</v>
      </c>
      <c r="P4130" s="663">
        <v>18553.989999999998</v>
      </c>
      <c r="Q4130" s="678">
        <v>0.9285714285714286</v>
      </c>
      <c r="R4130" s="662">
        <v>13</v>
      </c>
      <c r="S4130" s="678">
        <v>0.9285714285714286</v>
      </c>
      <c r="T4130" s="745">
        <v>5.5</v>
      </c>
      <c r="U4130" s="701">
        <v>0.84615384615384615</v>
      </c>
    </row>
    <row r="4131" spans="1:21" ht="14.4" customHeight="1" x14ac:dyDescent="0.3">
      <c r="A4131" s="661">
        <v>32</v>
      </c>
      <c r="B4131" s="662" t="s">
        <v>592</v>
      </c>
      <c r="C4131" s="662" t="s">
        <v>5111</v>
      </c>
      <c r="D4131" s="743" t="s">
        <v>7938</v>
      </c>
      <c r="E4131" s="744" t="s">
        <v>5133</v>
      </c>
      <c r="F4131" s="662" t="s">
        <v>5106</v>
      </c>
      <c r="G4131" s="662" t="s">
        <v>5577</v>
      </c>
      <c r="H4131" s="662" t="s">
        <v>593</v>
      </c>
      <c r="I4131" s="662" t="s">
        <v>7398</v>
      </c>
      <c r="J4131" s="662" t="s">
        <v>7399</v>
      </c>
      <c r="K4131" s="662" t="s">
        <v>1132</v>
      </c>
      <c r="L4131" s="663">
        <v>51.31</v>
      </c>
      <c r="M4131" s="663">
        <v>51.31</v>
      </c>
      <c r="N4131" s="662">
        <v>1</v>
      </c>
      <c r="O4131" s="745">
        <v>0.5</v>
      </c>
      <c r="P4131" s="663">
        <v>51.31</v>
      </c>
      <c r="Q4131" s="678">
        <v>1</v>
      </c>
      <c r="R4131" s="662">
        <v>1</v>
      </c>
      <c r="S4131" s="678">
        <v>1</v>
      </c>
      <c r="T4131" s="745">
        <v>0.5</v>
      </c>
      <c r="U4131" s="701">
        <v>1</v>
      </c>
    </row>
    <row r="4132" spans="1:21" ht="14.4" customHeight="1" x14ac:dyDescent="0.3">
      <c r="A4132" s="661">
        <v>32</v>
      </c>
      <c r="B4132" s="662" t="s">
        <v>592</v>
      </c>
      <c r="C4132" s="662" t="s">
        <v>5111</v>
      </c>
      <c r="D4132" s="743" t="s">
        <v>7938</v>
      </c>
      <c r="E4132" s="744" t="s">
        <v>5133</v>
      </c>
      <c r="F4132" s="662" t="s">
        <v>5106</v>
      </c>
      <c r="G4132" s="662" t="s">
        <v>5331</v>
      </c>
      <c r="H4132" s="662" t="s">
        <v>593</v>
      </c>
      <c r="I4132" s="662" t="s">
        <v>5332</v>
      </c>
      <c r="J4132" s="662" t="s">
        <v>1294</v>
      </c>
      <c r="K4132" s="662" t="s">
        <v>780</v>
      </c>
      <c r="L4132" s="663">
        <v>0</v>
      </c>
      <c r="M4132" s="663">
        <v>0</v>
      </c>
      <c r="N4132" s="662">
        <v>1</v>
      </c>
      <c r="O4132" s="745">
        <v>0.5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32</v>
      </c>
      <c r="B4133" s="662" t="s">
        <v>592</v>
      </c>
      <c r="C4133" s="662" t="s">
        <v>5111</v>
      </c>
      <c r="D4133" s="743" t="s">
        <v>7938</v>
      </c>
      <c r="E4133" s="744" t="s">
        <v>5133</v>
      </c>
      <c r="F4133" s="662" t="s">
        <v>5106</v>
      </c>
      <c r="G4133" s="662" t="s">
        <v>5331</v>
      </c>
      <c r="H4133" s="662" t="s">
        <v>593</v>
      </c>
      <c r="I4133" s="662" t="s">
        <v>1630</v>
      </c>
      <c r="J4133" s="662" t="s">
        <v>5579</v>
      </c>
      <c r="K4133" s="662" t="s">
        <v>1025</v>
      </c>
      <c r="L4133" s="663">
        <v>0</v>
      </c>
      <c r="M4133" s="663">
        <v>0</v>
      </c>
      <c r="N4133" s="662">
        <v>1</v>
      </c>
      <c r="O4133" s="745">
        <v>0.5</v>
      </c>
      <c r="P4133" s="663"/>
      <c r="Q4133" s="678"/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32</v>
      </c>
      <c r="B4134" s="662" t="s">
        <v>592</v>
      </c>
      <c r="C4134" s="662" t="s">
        <v>5111</v>
      </c>
      <c r="D4134" s="743" t="s">
        <v>7938</v>
      </c>
      <c r="E4134" s="744" t="s">
        <v>5133</v>
      </c>
      <c r="F4134" s="662" t="s">
        <v>5106</v>
      </c>
      <c r="G4134" s="662" t="s">
        <v>5331</v>
      </c>
      <c r="H4134" s="662" t="s">
        <v>593</v>
      </c>
      <c r="I4134" s="662" t="s">
        <v>6718</v>
      </c>
      <c r="J4134" s="662" t="s">
        <v>5579</v>
      </c>
      <c r="K4134" s="662" t="s">
        <v>6030</v>
      </c>
      <c r="L4134" s="663">
        <v>0</v>
      </c>
      <c r="M4134" s="663">
        <v>0</v>
      </c>
      <c r="N4134" s="662">
        <v>2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32</v>
      </c>
      <c r="B4135" s="662" t="s">
        <v>592</v>
      </c>
      <c r="C4135" s="662" t="s">
        <v>5111</v>
      </c>
      <c r="D4135" s="743" t="s">
        <v>7938</v>
      </c>
      <c r="E4135" s="744" t="s">
        <v>5133</v>
      </c>
      <c r="F4135" s="662" t="s">
        <v>5106</v>
      </c>
      <c r="G4135" s="662" t="s">
        <v>5580</v>
      </c>
      <c r="H4135" s="662" t="s">
        <v>593</v>
      </c>
      <c r="I4135" s="662" t="s">
        <v>7400</v>
      </c>
      <c r="J4135" s="662" t="s">
        <v>7401</v>
      </c>
      <c r="K4135" s="662" t="s">
        <v>7402</v>
      </c>
      <c r="L4135" s="663">
        <v>0</v>
      </c>
      <c r="M4135" s="663">
        <v>0</v>
      </c>
      <c r="N4135" s="662">
        <v>1</v>
      </c>
      <c r="O4135" s="745">
        <v>0.5</v>
      </c>
      <c r="P4135" s="663">
        <v>0</v>
      </c>
      <c r="Q4135" s="678"/>
      <c r="R4135" s="662">
        <v>1</v>
      </c>
      <c r="S4135" s="678">
        <v>1</v>
      </c>
      <c r="T4135" s="745">
        <v>0.5</v>
      </c>
      <c r="U4135" s="701">
        <v>1</v>
      </c>
    </row>
    <row r="4136" spans="1:21" ht="14.4" customHeight="1" x14ac:dyDescent="0.3">
      <c r="A4136" s="661">
        <v>32</v>
      </c>
      <c r="B4136" s="662" t="s">
        <v>592</v>
      </c>
      <c r="C4136" s="662" t="s">
        <v>5111</v>
      </c>
      <c r="D4136" s="743" t="s">
        <v>7938</v>
      </c>
      <c r="E4136" s="744" t="s">
        <v>5133</v>
      </c>
      <c r="F4136" s="662" t="s">
        <v>5106</v>
      </c>
      <c r="G4136" s="662" t="s">
        <v>5334</v>
      </c>
      <c r="H4136" s="662" t="s">
        <v>2438</v>
      </c>
      <c r="I4136" s="662" t="s">
        <v>7013</v>
      </c>
      <c r="J4136" s="662" t="s">
        <v>7014</v>
      </c>
      <c r="K4136" s="662" t="s">
        <v>7015</v>
      </c>
      <c r="L4136" s="663">
        <v>46.88</v>
      </c>
      <c r="M4136" s="663">
        <v>46.88</v>
      </c>
      <c r="N4136" s="662">
        <v>1</v>
      </c>
      <c r="O4136" s="745">
        <v>0.5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32</v>
      </c>
      <c r="B4137" s="662" t="s">
        <v>592</v>
      </c>
      <c r="C4137" s="662" t="s">
        <v>5111</v>
      </c>
      <c r="D4137" s="743" t="s">
        <v>7938</v>
      </c>
      <c r="E4137" s="744" t="s">
        <v>5133</v>
      </c>
      <c r="F4137" s="662" t="s">
        <v>5106</v>
      </c>
      <c r="G4137" s="662" t="s">
        <v>5334</v>
      </c>
      <c r="H4137" s="662" t="s">
        <v>2438</v>
      </c>
      <c r="I4137" s="662" t="s">
        <v>7403</v>
      </c>
      <c r="J4137" s="662" t="s">
        <v>7014</v>
      </c>
      <c r="K4137" s="662" t="s">
        <v>7404</v>
      </c>
      <c r="L4137" s="663">
        <v>93.75</v>
      </c>
      <c r="M4137" s="663">
        <v>281.25</v>
      </c>
      <c r="N4137" s="662">
        <v>3</v>
      </c>
      <c r="O4137" s="745">
        <v>1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32</v>
      </c>
      <c r="B4138" s="662" t="s">
        <v>592</v>
      </c>
      <c r="C4138" s="662" t="s">
        <v>5111</v>
      </c>
      <c r="D4138" s="743" t="s">
        <v>7938</v>
      </c>
      <c r="E4138" s="744" t="s">
        <v>5133</v>
      </c>
      <c r="F4138" s="662" t="s">
        <v>5106</v>
      </c>
      <c r="G4138" s="662" t="s">
        <v>5334</v>
      </c>
      <c r="H4138" s="662" t="s">
        <v>2438</v>
      </c>
      <c r="I4138" s="662" t="s">
        <v>6288</v>
      </c>
      <c r="J4138" s="662" t="s">
        <v>6289</v>
      </c>
      <c r="K4138" s="662" t="s">
        <v>6290</v>
      </c>
      <c r="L4138" s="663">
        <v>92.38</v>
      </c>
      <c r="M4138" s="663">
        <v>92.38</v>
      </c>
      <c r="N4138" s="662">
        <v>1</v>
      </c>
      <c r="O4138" s="745">
        <v>0.5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32</v>
      </c>
      <c r="B4139" s="662" t="s">
        <v>592</v>
      </c>
      <c r="C4139" s="662" t="s">
        <v>5111</v>
      </c>
      <c r="D4139" s="743" t="s">
        <v>7938</v>
      </c>
      <c r="E4139" s="744" t="s">
        <v>5133</v>
      </c>
      <c r="F4139" s="662" t="s">
        <v>5106</v>
      </c>
      <c r="G4139" s="662" t="s">
        <v>5334</v>
      </c>
      <c r="H4139" s="662" t="s">
        <v>2438</v>
      </c>
      <c r="I4139" s="662" t="s">
        <v>6291</v>
      </c>
      <c r="J4139" s="662" t="s">
        <v>6289</v>
      </c>
      <c r="K4139" s="662" t="s">
        <v>6292</v>
      </c>
      <c r="L4139" s="663">
        <v>184.74</v>
      </c>
      <c r="M4139" s="663">
        <v>2401.62</v>
      </c>
      <c r="N4139" s="662">
        <v>13</v>
      </c>
      <c r="O4139" s="745">
        <v>8.5</v>
      </c>
      <c r="P4139" s="663">
        <v>554.22</v>
      </c>
      <c r="Q4139" s="678">
        <v>0.23076923076923078</v>
      </c>
      <c r="R4139" s="662">
        <v>3</v>
      </c>
      <c r="S4139" s="678">
        <v>0.23076923076923078</v>
      </c>
      <c r="T4139" s="745">
        <v>2</v>
      </c>
      <c r="U4139" s="701">
        <v>0.23529411764705882</v>
      </c>
    </row>
    <row r="4140" spans="1:21" ht="14.4" customHeight="1" x14ac:dyDescent="0.3">
      <c r="A4140" s="661">
        <v>32</v>
      </c>
      <c r="B4140" s="662" t="s">
        <v>592</v>
      </c>
      <c r="C4140" s="662" t="s">
        <v>5111</v>
      </c>
      <c r="D4140" s="743" t="s">
        <v>7938</v>
      </c>
      <c r="E4140" s="744" t="s">
        <v>5133</v>
      </c>
      <c r="F4140" s="662" t="s">
        <v>5106</v>
      </c>
      <c r="G4140" s="662" t="s">
        <v>5334</v>
      </c>
      <c r="H4140" s="662" t="s">
        <v>2438</v>
      </c>
      <c r="I4140" s="662" t="s">
        <v>2651</v>
      </c>
      <c r="J4140" s="662" t="s">
        <v>4809</v>
      </c>
      <c r="K4140" s="662" t="s">
        <v>4810</v>
      </c>
      <c r="L4140" s="663">
        <v>120.61</v>
      </c>
      <c r="M4140" s="663">
        <v>1809.15</v>
      </c>
      <c r="N4140" s="662">
        <v>15</v>
      </c>
      <c r="O4140" s="745">
        <v>11.5</v>
      </c>
      <c r="P4140" s="663">
        <v>1085.49</v>
      </c>
      <c r="Q4140" s="678">
        <v>0.6</v>
      </c>
      <c r="R4140" s="662">
        <v>9</v>
      </c>
      <c r="S4140" s="678">
        <v>0.6</v>
      </c>
      <c r="T4140" s="745">
        <v>5.5</v>
      </c>
      <c r="U4140" s="701">
        <v>0.47826086956521741</v>
      </c>
    </row>
    <row r="4141" spans="1:21" ht="14.4" customHeight="1" x14ac:dyDescent="0.3">
      <c r="A4141" s="661">
        <v>32</v>
      </c>
      <c r="B4141" s="662" t="s">
        <v>592</v>
      </c>
      <c r="C4141" s="662" t="s">
        <v>5111</v>
      </c>
      <c r="D4141" s="743" t="s">
        <v>7938</v>
      </c>
      <c r="E4141" s="744" t="s">
        <v>5133</v>
      </c>
      <c r="F4141" s="662" t="s">
        <v>5106</v>
      </c>
      <c r="G4141" s="662" t="s">
        <v>5334</v>
      </c>
      <c r="H4141" s="662" t="s">
        <v>2438</v>
      </c>
      <c r="I4141" s="662" t="s">
        <v>6031</v>
      </c>
      <c r="J4141" s="662" t="s">
        <v>6032</v>
      </c>
      <c r="K4141" s="662" t="s">
        <v>1183</v>
      </c>
      <c r="L4141" s="663">
        <v>184.74</v>
      </c>
      <c r="M4141" s="663">
        <v>2586.36</v>
      </c>
      <c r="N4141" s="662">
        <v>14</v>
      </c>
      <c r="O4141" s="745">
        <v>8.5</v>
      </c>
      <c r="P4141" s="663">
        <v>923.7</v>
      </c>
      <c r="Q4141" s="678">
        <v>0.35714285714285715</v>
      </c>
      <c r="R4141" s="662">
        <v>5</v>
      </c>
      <c r="S4141" s="678">
        <v>0.35714285714285715</v>
      </c>
      <c r="T4141" s="745">
        <v>2.5</v>
      </c>
      <c r="U4141" s="701">
        <v>0.29411764705882354</v>
      </c>
    </row>
    <row r="4142" spans="1:21" ht="14.4" customHeight="1" x14ac:dyDescent="0.3">
      <c r="A4142" s="661">
        <v>32</v>
      </c>
      <c r="B4142" s="662" t="s">
        <v>592</v>
      </c>
      <c r="C4142" s="662" t="s">
        <v>5111</v>
      </c>
      <c r="D4142" s="743" t="s">
        <v>7938</v>
      </c>
      <c r="E4142" s="744" t="s">
        <v>5133</v>
      </c>
      <c r="F4142" s="662" t="s">
        <v>5106</v>
      </c>
      <c r="G4142" s="662" t="s">
        <v>5583</v>
      </c>
      <c r="H4142" s="662" t="s">
        <v>593</v>
      </c>
      <c r="I4142" s="662" t="s">
        <v>5764</v>
      </c>
      <c r="J4142" s="662" t="s">
        <v>5668</v>
      </c>
      <c r="K4142" s="662" t="s">
        <v>2244</v>
      </c>
      <c r="L4142" s="663">
        <v>0</v>
      </c>
      <c r="M4142" s="663">
        <v>0</v>
      </c>
      <c r="N4142" s="662">
        <v>1</v>
      </c>
      <c r="O4142" s="745">
        <v>0.5</v>
      </c>
      <c r="P4142" s="663">
        <v>0</v>
      </c>
      <c r="Q4142" s="678"/>
      <c r="R4142" s="662">
        <v>1</v>
      </c>
      <c r="S4142" s="678">
        <v>1</v>
      </c>
      <c r="T4142" s="745">
        <v>0.5</v>
      </c>
      <c r="U4142" s="701">
        <v>1</v>
      </c>
    </row>
    <row r="4143" spans="1:21" ht="14.4" customHeight="1" x14ac:dyDescent="0.3">
      <c r="A4143" s="661">
        <v>32</v>
      </c>
      <c r="B4143" s="662" t="s">
        <v>592</v>
      </c>
      <c r="C4143" s="662" t="s">
        <v>5111</v>
      </c>
      <c r="D4143" s="743" t="s">
        <v>7938</v>
      </c>
      <c r="E4143" s="744" t="s">
        <v>5133</v>
      </c>
      <c r="F4143" s="662" t="s">
        <v>5106</v>
      </c>
      <c r="G4143" s="662" t="s">
        <v>5583</v>
      </c>
      <c r="H4143" s="662" t="s">
        <v>593</v>
      </c>
      <c r="I4143" s="662" t="s">
        <v>6035</v>
      </c>
      <c r="J4143" s="662" t="s">
        <v>5668</v>
      </c>
      <c r="K4143" s="662" t="s">
        <v>2244</v>
      </c>
      <c r="L4143" s="663">
        <v>0</v>
      </c>
      <c r="M4143" s="663">
        <v>0</v>
      </c>
      <c r="N4143" s="662">
        <v>1</v>
      </c>
      <c r="O4143" s="745">
        <v>0.5</v>
      </c>
      <c r="P4143" s="663">
        <v>0</v>
      </c>
      <c r="Q4143" s="678"/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32</v>
      </c>
      <c r="B4144" s="662" t="s">
        <v>592</v>
      </c>
      <c r="C4144" s="662" t="s">
        <v>5111</v>
      </c>
      <c r="D4144" s="743" t="s">
        <v>7938</v>
      </c>
      <c r="E4144" s="744" t="s">
        <v>5133</v>
      </c>
      <c r="F4144" s="662" t="s">
        <v>5106</v>
      </c>
      <c r="G4144" s="662" t="s">
        <v>5583</v>
      </c>
      <c r="H4144" s="662" t="s">
        <v>593</v>
      </c>
      <c r="I4144" s="662" t="s">
        <v>6038</v>
      </c>
      <c r="J4144" s="662" t="s">
        <v>6037</v>
      </c>
      <c r="K4144" s="662" t="s">
        <v>2244</v>
      </c>
      <c r="L4144" s="663">
        <v>0</v>
      </c>
      <c r="M4144" s="663">
        <v>0</v>
      </c>
      <c r="N4144" s="662">
        <v>1</v>
      </c>
      <c r="O4144" s="745">
        <v>0.5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32</v>
      </c>
      <c r="B4145" s="662" t="s">
        <v>592</v>
      </c>
      <c r="C4145" s="662" t="s">
        <v>5111</v>
      </c>
      <c r="D4145" s="743" t="s">
        <v>7938</v>
      </c>
      <c r="E4145" s="744" t="s">
        <v>5133</v>
      </c>
      <c r="F4145" s="662" t="s">
        <v>5106</v>
      </c>
      <c r="G4145" s="662" t="s">
        <v>5583</v>
      </c>
      <c r="H4145" s="662" t="s">
        <v>593</v>
      </c>
      <c r="I4145" s="662" t="s">
        <v>6039</v>
      </c>
      <c r="J4145" s="662" t="s">
        <v>3870</v>
      </c>
      <c r="K4145" s="662" t="s">
        <v>2244</v>
      </c>
      <c r="L4145" s="663">
        <v>0</v>
      </c>
      <c r="M4145" s="663">
        <v>0</v>
      </c>
      <c r="N4145" s="662">
        <v>1</v>
      </c>
      <c r="O4145" s="745">
        <v>1</v>
      </c>
      <c r="P4145" s="663">
        <v>0</v>
      </c>
      <c r="Q4145" s="678"/>
      <c r="R4145" s="662">
        <v>1</v>
      </c>
      <c r="S4145" s="678">
        <v>1</v>
      </c>
      <c r="T4145" s="745">
        <v>1</v>
      </c>
      <c r="U4145" s="701">
        <v>1</v>
      </c>
    </row>
    <row r="4146" spans="1:21" ht="14.4" customHeight="1" x14ac:dyDescent="0.3">
      <c r="A4146" s="661">
        <v>32</v>
      </c>
      <c r="B4146" s="662" t="s">
        <v>592</v>
      </c>
      <c r="C4146" s="662" t="s">
        <v>5111</v>
      </c>
      <c r="D4146" s="743" t="s">
        <v>7938</v>
      </c>
      <c r="E4146" s="744" t="s">
        <v>5133</v>
      </c>
      <c r="F4146" s="662" t="s">
        <v>5106</v>
      </c>
      <c r="G4146" s="662" t="s">
        <v>5583</v>
      </c>
      <c r="H4146" s="662" t="s">
        <v>593</v>
      </c>
      <c r="I4146" s="662" t="s">
        <v>6217</v>
      </c>
      <c r="J4146" s="662" t="s">
        <v>3870</v>
      </c>
      <c r="K4146" s="662" t="s">
        <v>968</v>
      </c>
      <c r="L4146" s="663">
        <v>0</v>
      </c>
      <c r="M4146" s="663">
        <v>0</v>
      </c>
      <c r="N4146" s="662">
        <v>1</v>
      </c>
      <c r="O4146" s="745">
        <v>0.5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32</v>
      </c>
      <c r="B4147" s="662" t="s">
        <v>592</v>
      </c>
      <c r="C4147" s="662" t="s">
        <v>5111</v>
      </c>
      <c r="D4147" s="743" t="s">
        <v>7938</v>
      </c>
      <c r="E4147" s="744" t="s">
        <v>5133</v>
      </c>
      <c r="F4147" s="662" t="s">
        <v>5106</v>
      </c>
      <c r="G4147" s="662" t="s">
        <v>5583</v>
      </c>
      <c r="H4147" s="662" t="s">
        <v>593</v>
      </c>
      <c r="I4147" s="662" t="s">
        <v>5715</v>
      </c>
      <c r="J4147" s="662" t="s">
        <v>2243</v>
      </c>
      <c r="K4147" s="662" t="s">
        <v>968</v>
      </c>
      <c r="L4147" s="663">
        <v>0</v>
      </c>
      <c r="M4147" s="663">
        <v>0</v>
      </c>
      <c r="N4147" s="662">
        <v>1</v>
      </c>
      <c r="O4147" s="745">
        <v>1</v>
      </c>
      <c r="P4147" s="663"/>
      <c r="Q4147" s="678"/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32</v>
      </c>
      <c r="B4148" s="662" t="s">
        <v>592</v>
      </c>
      <c r="C4148" s="662" t="s">
        <v>5111</v>
      </c>
      <c r="D4148" s="743" t="s">
        <v>7938</v>
      </c>
      <c r="E4148" s="744" t="s">
        <v>5133</v>
      </c>
      <c r="F4148" s="662" t="s">
        <v>5106</v>
      </c>
      <c r="G4148" s="662" t="s">
        <v>5583</v>
      </c>
      <c r="H4148" s="662" t="s">
        <v>593</v>
      </c>
      <c r="I4148" s="662" t="s">
        <v>6481</v>
      </c>
      <c r="J4148" s="662" t="s">
        <v>6037</v>
      </c>
      <c r="K4148" s="662" t="s">
        <v>2244</v>
      </c>
      <c r="L4148" s="663">
        <v>0</v>
      </c>
      <c r="M4148" s="663">
        <v>0</v>
      </c>
      <c r="N4148" s="662">
        <v>1</v>
      </c>
      <c r="O4148" s="745">
        <v>1</v>
      </c>
      <c r="P4148" s="663">
        <v>0</v>
      </c>
      <c r="Q4148" s="678"/>
      <c r="R4148" s="662">
        <v>1</v>
      </c>
      <c r="S4148" s="678">
        <v>1</v>
      </c>
      <c r="T4148" s="745">
        <v>1</v>
      </c>
      <c r="U4148" s="701">
        <v>1</v>
      </c>
    </row>
    <row r="4149" spans="1:21" ht="14.4" customHeight="1" x14ac:dyDescent="0.3">
      <c r="A4149" s="661">
        <v>32</v>
      </c>
      <c r="B4149" s="662" t="s">
        <v>592</v>
      </c>
      <c r="C4149" s="662" t="s">
        <v>5111</v>
      </c>
      <c r="D4149" s="743" t="s">
        <v>7938</v>
      </c>
      <c r="E4149" s="744" t="s">
        <v>5133</v>
      </c>
      <c r="F4149" s="662" t="s">
        <v>5106</v>
      </c>
      <c r="G4149" s="662" t="s">
        <v>5583</v>
      </c>
      <c r="H4149" s="662" t="s">
        <v>593</v>
      </c>
      <c r="I4149" s="662" t="s">
        <v>7405</v>
      </c>
      <c r="J4149" s="662" t="s">
        <v>3870</v>
      </c>
      <c r="K4149" s="662" t="s">
        <v>2244</v>
      </c>
      <c r="L4149" s="663">
        <v>0</v>
      </c>
      <c r="M4149" s="663">
        <v>0</v>
      </c>
      <c r="N4149" s="662">
        <v>1</v>
      </c>
      <c r="O4149" s="745">
        <v>0.5</v>
      </c>
      <c r="P4149" s="663"/>
      <c r="Q4149" s="678"/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32</v>
      </c>
      <c r="B4150" s="662" t="s">
        <v>592</v>
      </c>
      <c r="C4150" s="662" t="s">
        <v>5111</v>
      </c>
      <c r="D4150" s="743" t="s">
        <v>7938</v>
      </c>
      <c r="E4150" s="744" t="s">
        <v>5133</v>
      </c>
      <c r="F4150" s="662" t="s">
        <v>5106</v>
      </c>
      <c r="G4150" s="662" t="s">
        <v>5381</v>
      </c>
      <c r="H4150" s="662" t="s">
        <v>2438</v>
      </c>
      <c r="I4150" s="662" t="s">
        <v>3203</v>
      </c>
      <c r="J4150" s="662" t="s">
        <v>5055</v>
      </c>
      <c r="K4150" s="662" t="s">
        <v>5056</v>
      </c>
      <c r="L4150" s="663">
        <v>10386.950000000001</v>
      </c>
      <c r="M4150" s="663">
        <v>62321.700000000004</v>
      </c>
      <c r="N4150" s="662">
        <v>6</v>
      </c>
      <c r="O4150" s="745">
        <v>1.5</v>
      </c>
      <c r="P4150" s="663">
        <v>62321.700000000004</v>
      </c>
      <c r="Q4150" s="678">
        <v>1</v>
      </c>
      <c r="R4150" s="662">
        <v>6</v>
      </c>
      <c r="S4150" s="678">
        <v>1</v>
      </c>
      <c r="T4150" s="745">
        <v>1.5</v>
      </c>
      <c r="U4150" s="701">
        <v>1</v>
      </c>
    </row>
    <row r="4151" spans="1:21" ht="14.4" customHeight="1" x14ac:dyDescent="0.3">
      <c r="A4151" s="661">
        <v>32</v>
      </c>
      <c r="B4151" s="662" t="s">
        <v>592</v>
      </c>
      <c r="C4151" s="662" t="s">
        <v>5111</v>
      </c>
      <c r="D4151" s="743" t="s">
        <v>7938</v>
      </c>
      <c r="E4151" s="744" t="s">
        <v>5133</v>
      </c>
      <c r="F4151" s="662" t="s">
        <v>5106</v>
      </c>
      <c r="G4151" s="662" t="s">
        <v>7406</v>
      </c>
      <c r="H4151" s="662" t="s">
        <v>593</v>
      </c>
      <c r="I4151" s="662" t="s">
        <v>7407</v>
      </c>
      <c r="J4151" s="662" t="s">
        <v>7408</v>
      </c>
      <c r="K4151" s="662" t="s">
        <v>7409</v>
      </c>
      <c r="L4151" s="663">
        <v>0</v>
      </c>
      <c r="M4151" s="663">
        <v>0</v>
      </c>
      <c r="N4151" s="662">
        <v>2</v>
      </c>
      <c r="O4151" s="745">
        <v>1.5</v>
      </c>
      <c r="P4151" s="663">
        <v>0</v>
      </c>
      <c r="Q4151" s="678"/>
      <c r="R4151" s="662">
        <v>2</v>
      </c>
      <c r="S4151" s="678">
        <v>1</v>
      </c>
      <c r="T4151" s="745">
        <v>1.5</v>
      </c>
      <c r="U4151" s="701">
        <v>1</v>
      </c>
    </row>
    <row r="4152" spans="1:21" ht="14.4" customHeight="1" x14ac:dyDescent="0.3">
      <c r="A4152" s="661">
        <v>32</v>
      </c>
      <c r="B4152" s="662" t="s">
        <v>592</v>
      </c>
      <c r="C4152" s="662" t="s">
        <v>5111</v>
      </c>
      <c r="D4152" s="743" t="s">
        <v>7938</v>
      </c>
      <c r="E4152" s="744" t="s">
        <v>5133</v>
      </c>
      <c r="F4152" s="662" t="s">
        <v>5106</v>
      </c>
      <c r="G4152" s="662" t="s">
        <v>7406</v>
      </c>
      <c r="H4152" s="662" t="s">
        <v>593</v>
      </c>
      <c r="I4152" s="662" t="s">
        <v>7410</v>
      </c>
      <c r="J4152" s="662" t="s">
        <v>7408</v>
      </c>
      <c r="K4152" s="662" t="s">
        <v>7409</v>
      </c>
      <c r="L4152" s="663">
        <v>0</v>
      </c>
      <c r="M4152" s="663">
        <v>0</v>
      </c>
      <c r="N4152" s="662">
        <v>1</v>
      </c>
      <c r="O4152" s="745">
        <v>0.5</v>
      </c>
      <c r="P4152" s="663">
        <v>0</v>
      </c>
      <c r="Q4152" s="678"/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32</v>
      </c>
      <c r="B4153" s="662" t="s">
        <v>592</v>
      </c>
      <c r="C4153" s="662" t="s">
        <v>5111</v>
      </c>
      <c r="D4153" s="743" t="s">
        <v>7938</v>
      </c>
      <c r="E4153" s="744" t="s">
        <v>5133</v>
      </c>
      <c r="F4153" s="662" t="s">
        <v>5106</v>
      </c>
      <c r="G4153" s="662" t="s">
        <v>7406</v>
      </c>
      <c r="H4153" s="662" t="s">
        <v>593</v>
      </c>
      <c r="I4153" s="662" t="s">
        <v>7411</v>
      </c>
      <c r="J4153" s="662" t="s">
        <v>7408</v>
      </c>
      <c r="K4153" s="662" t="s">
        <v>7409</v>
      </c>
      <c r="L4153" s="663">
        <v>0</v>
      </c>
      <c r="M4153" s="663">
        <v>0</v>
      </c>
      <c r="N4153" s="662">
        <v>1</v>
      </c>
      <c r="O4153" s="745">
        <v>0.5</v>
      </c>
      <c r="P4153" s="663">
        <v>0</v>
      </c>
      <c r="Q4153" s="678"/>
      <c r="R4153" s="662">
        <v>1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32</v>
      </c>
      <c r="B4154" s="662" t="s">
        <v>592</v>
      </c>
      <c r="C4154" s="662" t="s">
        <v>5111</v>
      </c>
      <c r="D4154" s="743" t="s">
        <v>7938</v>
      </c>
      <c r="E4154" s="744" t="s">
        <v>5133</v>
      </c>
      <c r="F4154" s="662" t="s">
        <v>5106</v>
      </c>
      <c r="G4154" s="662" t="s">
        <v>5335</v>
      </c>
      <c r="H4154" s="662" t="s">
        <v>2438</v>
      </c>
      <c r="I4154" s="662" t="s">
        <v>5012</v>
      </c>
      <c r="J4154" s="662" t="s">
        <v>2563</v>
      </c>
      <c r="K4154" s="662" t="s">
        <v>5013</v>
      </c>
      <c r="L4154" s="663">
        <v>133.94</v>
      </c>
      <c r="M4154" s="663">
        <v>535.76</v>
      </c>
      <c r="N4154" s="662">
        <v>4</v>
      </c>
      <c r="O4154" s="745">
        <v>2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32</v>
      </c>
      <c r="B4155" s="662" t="s">
        <v>592</v>
      </c>
      <c r="C4155" s="662" t="s">
        <v>5111</v>
      </c>
      <c r="D4155" s="743" t="s">
        <v>7938</v>
      </c>
      <c r="E4155" s="744" t="s">
        <v>5133</v>
      </c>
      <c r="F4155" s="662" t="s">
        <v>5106</v>
      </c>
      <c r="G4155" s="662" t="s">
        <v>5335</v>
      </c>
      <c r="H4155" s="662" t="s">
        <v>593</v>
      </c>
      <c r="I4155" s="662" t="s">
        <v>7412</v>
      </c>
      <c r="J4155" s="662" t="s">
        <v>5337</v>
      </c>
      <c r="K4155" s="662" t="s">
        <v>7413</v>
      </c>
      <c r="L4155" s="663">
        <v>53.57</v>
      </c>
      <c r="M4155" s="663">
        <v>107.14</v>
      </c>
      <c r="N4155" s="662">
        <v>2</v>
      </c>
      <c r="O4155" s="745">
        <v>1</v>
      </c>
      <c r="P4155" s="663">
        <v>107.14</v>
      </c>
      <c r="Q4155" s="678">
        <v>1</v>
      </c>
      <c r="R4155" s="662">
        <v>2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32</v>
      </c>
      <c r="B4156" s="662" t="s">
        <v>592</v>
      </c>
      <c r="C4156" s="662" t="s">
        <v>5111</v>
      </c>
      <c r="D4156" s="743" t="s">
        <v>7938</v>
      </c>
      <c r="E4156" s="744" t="s">
        <v>5133</v>
      </c>
      <c r="F4156" s="662" t="s">
        <v>5106</v>
      </c>
      <c r="G4156" s="662" t="s">
        <v>6229</v>
      </c>
      <c r="H4156" s="662" t="s">
        <v>593</v>
      </c>
      <c r="I4156" s="662" t="s">
        <v>3384</v>
      </c>
      <c r="J4156" s="662" t="s">
        <v>3385</v>
      </c>
      <c r="K4156" s="662" t="s">
        <v>3386</v>
      </c>
      <c r="L4156" s="663">
        <v>9520.02</v>
      </c>
      <c r="M4156" s="663">
        <v>28560.06</v>
      </c>
      <c r="N4156" s="662">
        <v>3</v>
      </c>
      <c r="O4156" s="745">
        <v>0.5</v>
      </c>
      <c r="P4156" s="663">
        <v>28560.06</v>
      </c>
      <c r="Q4156" s="678">
        <v>1</v>
      </c>
      <c r="R4156" s="662">
        <v>3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32</v>
      </c>
      <c r="B4157" s="662" t="s">
        <v>592</v>
      </c>
      <c r="C4157" s="662" t="s">
        <v>5111</v>
      </c>
      <c r="D4157" s="743" t="s">
        <v>7938</v>
      </c>
      <c r="E4157" s="744" t="s">
        <v>5133</v>
      </c>
      <c r="F4157" s="662" t="s">
        <v>5106</v>
      </c>
      <c r="G4157" s="662" t="s">
        <v>6229</v>
      </c>
      <c r="H4157" s="662" t="s">
        <v>593</v>
      </c>
      <c r="I4157" s="662" t="s">
        <v>6564</v>
      </c>
      <c r="J4157" s="662" t="s">
        <v>3385</v>
      </c>
      <c r="K4157" s="662" t="s">
        <v>1136</v>
      </c>
      <c r="L4157" s="663">
        <v>0</v>
      </c>
      <c r="M4157" s="663">
        <v>0</v>
      </c>
      <c r="N4157" s="662">
        <v>1</v>
      </c>
      <c r="O4157" s="745">
        <v>0.5</v>
      </c>
      <c r="P4157" s="663">
        <v>0</v>
      </c>
      <c r="Q4157" s="678"/>
      <c r="R4157" s="662">
        <v>1</v>
      </c>
      <c r="S4157" s="678">
        <v>1</v>
      </c>
      <c r="T4157" s="745">
        <v>0.5</v>
      </c>
      <c r="U4157" s="701">
        <v>1</v>
      </c>
    </row>
    <row r="4158" spans="1:21" ht="14.4" customHeight="1" x14ac:dyDescent="0.3">
      <c r="A4158" s="661">
        <v>32</v>
      </c>
      <c r="B4158" s="662" t="s">
        <v>592</v>
      </c>
      <c r="C4158" s="662" t="s">
        <v>5111</v>
      </c>
      <c r="D4158" s="743" t="s">
        <v>7938</v>
      </c>
      <c r="E4158" s="744" t="s">
        <v>5133</v>
      </c>
      <c r="F4158" s="662" t="s">
        <v>5106</v>
      </c>
      <c r="G4158" s="662" t="s">
        <v>7414</v>
      </c>
      <c r="H4158" s="662" t="s">
        <v>593</v>
      </c>
      <c r="I4158" s="662" t="s">
        <v>7415</v>
      </c>
      <c r="J4158" s="662" t="s">
        <v>7416</v>
      </c>
      <c r="K4158" s="662" t="s">
        <v>7417</v>
      </c>
      <c r="L4158" s="663">
        <v>0</v>
      </c>
      <c r="M4158" s="663">
        <v>0</v>
      </c>
      <c r="N4158" s="662">
        <v>1</v>
      </c>
      <c r="O4158" s="745">
        <v>0.5</v>
      </c>
      <c r="P4158" s="663"/>
      <c r="Q4158" s="678"/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32</v>
      </c>
      <c r="B4159" s="662" t="s">
        <v>592</v>
      </c>
      <c r="C4159" s="662" t="s">
        <v>5111</v>
      </c>
      <c r="D4159" s="743" t="s">
        <v>7938</v>
      </c>
      <c r="E4159" s="744" t="s">
        <v>5133</v>
      </c>
      <c r="F4159" s="662" t="s">
        <v>5106</v>
      </c>
      <c r="G4159" s="662" t="s">
        <v>7418</v>
      </c>
      <c r="H4159" s="662" t="s">
        <v>593</v>
      </c>
      <c r="I4159" s="662" t="s">
        <v>7419</v>
      </c>
      <c r="J4159" s="662" t="s">
        <v>7420</v>
      </c>
      <c r="K4159" s="662" t="s">
        <v>7421</v>
      </c>
      <c r="L4159" s="663">
        <v>306.57</v>
      </c>
      <c r="M4159" s="663">
        <v>306.57</v>
      </c>
      <c r="N4159" s="662">
        <v>1</v>
      </c>
      <c r="O4159" s="745">
        <v>0.5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32</v>
      </c>
      <c r="B4160" s="662" t="s">
        <v>592</v>
      </c>
      <c r="C4160" s="662" t="s">
        <v>5111</v>
      </c>
      <c r="D4160" s="743" t="s">
        <v>7938</v>
      </c>
      <c r="E4160" s="744" t="s">
        <v>5133</v>
      </c>
      <c r="F4160" s="662" t="s">
        <v>5107</v>
      </c>
      <c r="G4160" s="662" t="s">
        <v>5249</v>
      </c>
      <c r="H4160" s="662" t="s">
        <v>593</v>
      </c>
      <c r="I4160" s="662" t="s">
        <v>7025</v>
      </c>
      <c r="J4160" s="662" t="s">
        <v>5251</v>
      </c>
      <c r="K4160" s="662"/>
      <c r="L4160" s="663">
        <v>0</v>
      </c>
      <c r="M4160" s="663">
        <v>0</v>
      </c>
      <c r="N4160" s="662">
        <v>5</v>
      </c>
      <c r="O4160" s="745">
        <v>3</v>
      </c>
      <c r="P4160" s="663">
        <v>0</v>
      </c>
      <c r="Q4160" s="678"/>
      <c r="R4160" s="662">
        <v>4</v>
      </c>
      <c r="S4160" s="678">
        <v>0.8</v>
      </c>
      <c r="T4160" s="745">
        <v>2.5</v>
      </c>
      <c r="U4160" s="701">
        <v>0.83333333333333337</v>
      </c>
    </row>
    <row r="4161" spans="1:21" ht="14.4" customHeight="1" x14ac:dyDescent="0.3">
      <c r="A4161" s="661">
        <v>32</v>
      </c>
      <c r="B4161" s="662" t="s">
        <v>592</v>
      </c>
      <c r="C4161" s="662" t="s">
        <v>5111</v>
      </c>
      <c r="D4161" s="743" t="s">
        <v>7938</v>
      </c>
      <c r="E4161" s="744" t="s">
        <v>5133</v>
      </c>
      <c r="F4161" s="662" t="s">
        <v>5107</v>
      </c>
      <c r="G4161" s="662" t="s">
        <v>5249</v>
      </c>
      <c r="H4161" s="662" t="s">
        <v>593</v>
      </c>
      <c r="I4161" s="662" t="s">
        <v>6733</v>
      </c>
      <c r="J4161" s="662" t="s">
        <v>5251</v>
      </c>
      <c r="K4161" s="662"/>
      <c r="L4161" s="663">
        <v>0</v>
      </c>
      <c r="M4161" s="663">
        <v>0</v>
      </c>
      <c r="N4161" s="662">
        <v>1</v>
      </c>
      <c r="O4161" s="745">
        <v>0.5</v>
      </c>
      <c r="P4161" s="663">
        <v>0</v>
      </c>
      <c r="Q4161" s="678"/>
      <c r="R4161" s="662">
        <v>1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32</v>
      </c>
      <c r="B4162" s="662" t="s">
        <v>592</v>
      </c>
      <c r="C4162" s="662" t="s">
        <v>5111</v>
      </c>
      <c r="D4162" s="743" t="s">
        <v>7938</v>
      </c>
      <c r="E4162" s="744" t="s">
        <v>5133</v>
      </c>
      <c r="F4162" s="662" t="s">
        <v>5107</v>
      </c>
      <c r="G4162" s="662" t="s">
        <v>5249</v>
      </c>
      <c r="H4162" s="662" t="s">
        <v>593</v>
      </c>
      <c r="I4162" s="662" t="s">
        <v>7422</v>
      </c>
      <c r="J4162" s="662" t="s">
        <v>5251</v>
      </c>
      <c r="K4162" s="662"/>
      <c r="L4162" s="663">
        <v>0</v>
      </c>
      <c r="M4162" s="663">
        <v>0</v>
      </c>
      <c r="N4162" s="662">
        <v>1</v>
      </c>
      <c r="O4162" s="745">
        <v>1</v>
      </c>
      <c r="P4162" s="663">
        <v>0</v>
      </c>
      <c r="Q4162" s="678"/>
      <c r="R4162" s="662">
        <v>1</v>
      </c>
      <c r="S4162" s="678">
        <v>1</v>
      </c>
      <c r="T4162" s="745">
        <v>1</v>
      </c>
      <c r="U4162" s="701">
        <v>1</v>
      </c>
    </row>
    <row r="4163" spans="1:21" ht="14.4" customHeight="1" x14ac:dyDescent="0.3">
      <c r="A4163" s="661">
        <v>32</v>
      </c>
      <c r="B4163" s="662" t="s">
        <v>592</v>
      </c>
      <c r="C4163" s="662" t="s">
        <v>5111</v>
      </c>
      <c r="D4163" s="743" t="s">
        <v>7938</v>
      </c>
      <c r="E4163" s="744" t="s">
        <v>5133</v>
      </c>
      <c r="F4163" s="662" t="s">
        <v>5108</v>
      </c>
      <c r="G4163" s="662" t="s">
        <v>5339</v>
      </c>
      <c r="H4163" s="662" t="s">
        <v>593</v>
      </c>
      <c r="I4163" s="662" t="s">
        <v>5340</v>
      </c>
      <c r="J4163" s="662" t="s">
        <v>5341</v>
      </c>
      <c r="K4163" s="662" t="s">
        <v>5342</v>
      </c>
      <c r="L4163" s="663">
        <v>1000</v>
      </c>
      <c r="M4163" s="663">
        <v>6000</v>
      </c>
      <c r="N4163" s="662">
        <v>6</v>
      </c>
      <c r="O4163" s="745">
        <v>6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32</v>
      </c>
      <c r="B4164" s="662" t="s">
        <v>592</v>
      </c>
      <c r="C4164" s="662" t="s">
        <v>5111</v>
      </c>
      <c r="D4164" s="743" t="s">
        <v>7938</v>
      </c>
      <c r="E4164" s="744" t="s">
        <v>5134</v>
      </c>
      <c r="F4164" s="662" t="s">
        <v>5106</v>
      </c>
      <c r="G4164" s="662" t="s">
        <v>5151</v>
      </c>
      <c r="H4164" s="662" t="s">
        <v>593</v>
      </c>
      <c r="I4164" s="662" t="s">
        <v>1473</v>
      </c>
      <c r="J4164" s="662" t="s">
        <v>1474</v>
      </c>
      <c r="K4164" s="662" t="s">
        <v>1475</v>
      </c>
      <c r="L4164" s="663">
        <v>462.73</v>
      </c>
      <c r="M4164" s="663">
        <v>925.46</v>
      </c>
      <c r="N4164" s="662">
        <v>2</v>
      </c>
      <c r="O4164" s="745">
        <v>0.5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32</v>
      </c>
      <c r="B4165" s="662" t="s">
        <v>592</v>
      </c>
      <c r="C4165" s="662" t="s">
        <v>5111</v>
      </c>
      <c r="D4165" s="743" t="s">
        <v>7938</v>
      </c>
      <c r="E4165" s="744" t="s">
        <v>5134</v>
      </c>
      <c r="F4165" s="662" t="s">
        <v>5106</v>
      </c>
      <c r="G4165" s="662" t="s">
        <v>5151</v>
      </c>
      <c r="H4165" s="662" t="s">
        <v>593</v>
      </c>
      <c r="I4165" s="662" t="s">
        <v>1575</v>
      </c>
      <c r="J4165" s="662" t="s">
        <v>1576</v>
      </c>
      <c r="K4165" s="662" t="s">
        <v>1577</v>
      </c>
      <c r="L4165" s="663">
        <v>263.26</v>
      </c>
      <c r="M4165" s="663">
        <v>1053.04</v>
      </c>
      <c r="N4165" s="662">
        <v>4</v>
      </c>
      <c r="O4165" s="745">
        <v>1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32</v>
      </c>
      <c r="B4166" s="662" t="s">
        <v>592</v>
      </c>
      <c r="C4166" s="662" t="s">
        <v>5111</v>
      </c>
      <c r="D4166" s="743" t="s">
        <v>7938</v>
      </c>
      <c r="E4166" s="744" t="s">
        <v>5134</v>
      </c>
      <c r="F4166" s="662" t="s">
        <v>5106</v>
      </c>
      <c r="G4166" s="662" t="s">
        <v>5151</v>
      </c>
      <c r="H4166" s="662" t="s">
        <v>593</v>
      </c>
      <c r="I4166" s="662" t="s">
        <v>5153</v>
      </c>
      <c r="J4166" s="662" t="s">
        <v>1474</v>
      </c>
      <c r="K4166" s="662" t="s">
        <v>5154</v>
      </c>
      <c r="L4166" s="663">
        <v>0</v>
      </c>
      <c r="M4166" s="663">
        <v>0</v>
      </c>
      <c r="N4166" s="662">
        <v>1</v>
      </c>
      <c r="O4166" s="745">
        <v>1</v>
      </c>
      <c r="P4166" s="663">
        <v>0</v>
      </c>
      <c r="Q4166" s="678"/>
      <c r="R4166" s="662">
        <v>1</v>
      </c>
      <c r="S4166" s="678">
        <v>1</v>
      </c>
      <c r="T4166" s="745">
        <v>1</v>
      </c>
      <c r="U4166" s="701">
        <v>1</v>
      </c>
    </row>
    <row r="4167" spans="1:21" ht="14.4" customHeight="1" x14ac:dyDescent="0.3">
      <c r="A4167" s="661">
        <v>32</v>
      </c>
      <c r="B4167" s="662" t="s">
        <v>592</v>
      </c>
      <c r="C4167" s="662" t="s">
        <v>5111</v>
      </c>
      <c r="D4167" s="743" t="s">
        <v>7938</v>
      </c>
      <c r="E4167" s="744" t="s">
        <v>5134</v>
      </c>
      <c r="F4167" s="662" t="s">
        <v>5106</v>
      </c>
      <c r="G4167" s="662" t="s">
        <v>5155</v>
      </c>
      <c r="H4167" s="662" t="s">
        <v>593</v>
      </c>
      <c r="I4167" s="662" t="s">
        <v>5768</v>
      </c>
      <c r="J4167" s="662" t="s">
        <v>5412</v>
      </c>
      <c r="K4167" s="662" t="s">
        <v>3770</v>
      </c>
      <c r="L4167" s="663">
        <v>85.71</v>
      </c>
      <c r="M4167" s="663">
        <v>342.84</v>
      </c>
      <c r="N4167" s="662">
        <v>4</v>
      </c>
      <c r="O4167" s="745">
        <v>2.5</v>
      </c>
      <c r="P4167" s="663">
        <v>257.13</v>
      </c>
      <c r="Q4167" s="678">
        <v>0.75</v>
      </c>
      <c r="R4167" s="662">
        <v>3</v>
      </c>
      <c r="S4167" s="678">
        <v>0.75</v>
      </c>
      <c r="T4167" s="745">
        <v>2</v>
      </c>
      <c r="U4167" s="701">
        <v>0.8</v>
      </c>
    </row>
    <row r="4168" spans="1:21" ht="14.4" customHeight="1" x14ac:dyDescent="0.3">
      <c r="A4168" s="661">
        <v>32</v>
      </c>
      <c r="B4168" s="662" t="s">
        <v>592</v>
      </c>
      <c r="C4168" s="662" t="s">
        <v>5111</v>
      </c>
      <c r="D4168" s="743" t="s">
        <v>7938</v>
      </c>
      <c r="E4168" s="744" t="s">
        <v>5134</v>
      </c>
      <c r="F4168" s="662" t="s">
        <v>5106</v>
      </c>
      <c r="G4168" s="662" t="s">
        <v>5155</v>
      </c>
      <c r="H4168" s="662" t="s">
        <v>593</v>
      </c>
      <c r="I4168" s="662" t="s">
        <v>5768</v>
      </c>
      <c r="J4168" s="662" t="s">
        <v>5412</v>
      </c>
      <c r="K4168" s="662" t="s">
        <v>3770</v>
      </c>
      <c r="L4168" s="663">
        <v>72.55</v>
      </c>
      <c r="M4168" s="663">
        <v>72.55</v>
      </c>
      <c r="N4168" s="662">
        <v>1</v>
      </c>
      <c r="O4168" s="745">
        <v>0.5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32</v>
      </c>
      <c r="B4169" s="662" t="s">
        <v>592</v>
      </c>
      <c r="C4169" s="662" t="s">
        <v>5111</v>
      </c>
      <c r="D4169" s="743" t="s">
        <v>7938</v>
      </c>
      <c r="E4169" s="744" t="s">
        <v>5134</v>
      </c>
      <c r="F4169" s="662" t="s">
        <v>5106</v>
      </c>
      <c r="G4169" s="662" t="s">
        <v>5155</v>
      </c>
      <c r="H4169" s="662" t="s">
        <v>593</v>
      </c>
      <c r="I4169" s="662" t="s">
        <v>5344</v>
      </c>
      <c r="J4169" s="662" t="s">
        <v>5197</v>
      </c>
      <c r="K4169" s="662" t="s">
        <v>3770</v>
      </c>
      <c r="L4169" s="663">
        <v>0</v>
      </c>
      <c r="M4169" s="663">
        <v>0</v>
      </c>
      <c r="N4169" s="662">
        <v>2</v>
      </c>
      <c r="O4169" s="745">
        <v>1</v>
      </c>
      <c r="P4169" s="663">
        <v>0</v>
      </c>
      <c r="Q4169" s="678"/>
      <c r="R4169" s="662">
        <v>1</v>
      </c>
      <c r="S4169" s="678">
        <v>0.5</v>
      </c>
      <c r="T4169" s="745">
        <v>0.5</v>
      </c>
      <c r="U4169" s="701">
        <v>0.5</v>
      </c>
    </row>
    <row r="4170" spans="1:21" ht="14.4" customHeight="1" x14ac:dyDescent="0.3">
      <c r="A4170" s="661">
        <v>32</v>
      </c>
      <c r="B4170" s="662" t="s">
        <v>592</v>
      </c>
      <c r="C4170" s="662" t="s">
        <v>5111</v>
      </c>
      <c r="D4170" s="743" t="s">
        <v>7938</v>
      </c>
      <c r="E4170" s="744" t="s">
        <v>5134</v>
      </c>
      <c r="F4170" s="662" t="s">
        <v>5106</v>
      </c>
      <c r="G4170" s="662" t="s">
        <v>5155</v>
      </c>
      <c r="H4170" s="662" t="s">
        <v>593</v>
      </c>
      <c r="I4170" s="662" t="s">
        <v>720</v>
      </c>
      <c r="J4170" s="662" t="s">
        <v>721</v>
      </c>
      <c r="K4170" s="662" t="s">
        <v>5156</v>
      </c>
      <c r="L4170" s="663">
        <v>40.58</v>
      </c>
      <c r="M4170" s="663">
        <v>284.06</v>
      </c>
      <c r="N4170" s="662">
        <v>7</v>
      </c>
      <c r="O4170" s="745">
        <v>3.5</v>
      </c>
      <c r="P4170" s="663">
        <v>162.32</v>
      </c>
      <c r="Q4170" s="678">
        <v>0.5714285714285714</v>
      </c>
      <c r="R4170" s="662">
        <v>4</v>
      </c>
      <c r="S4170" s="678">
        <v>0.5714285714285714</v>
      </c>
      <c r="T4170" s="745">
        <v>2</v>
      </c>
      <c r="U4170" s="701">
        <v>0.5714285714285714</v>
      </c>
    </row>
    <row r="4171" spans="1:21" ht="14.4" customHeight="1" x14ac:dyDescent="0.3">
      <c r="A4171" s="661">
        <v>32</v>
      </c>
      <c r="B4171" s="662" t="s">
        <v>592</v>
      </c>
      <c r="C4171" s="662" t="s">
        <v>5111</v>
      </c>
      <c r="D4171" s="743" t="s">
        <v>7938</v>
      </c>
      <c r="E4171" s="744" t="s">
        <v>5134</v>
      </c>
      <c r="F4171" s="662" t="s">
        <v>5106</v>
      </c>
      <c r="G4171" s="662" t="s">
        <v>5155</v>
      </c>
      <c r="H4171" s="662" t="s">
        <v>593</v>
      </c>
      <c r="I4171" s="662" t="s">
        <v>720</v>
      </c>
      <c r="J4171" s="662" t="s">
        <v>721</v>
      </c>
      <c r="K4171" s="662" t="s">
        <v>5156</v>
      </c>
      <c r="L4171" s="663">
        <v>65.28</v>
      </c>
      <c r="M4171" s="663">
        <v>65.28</v>
      </c>
      <c r="N4171" s="662">
        <v>1</v>
      </c>
      <c r="O4171" s="745">
        <v>0.5</v>
      </c>
      <c r="P4171" s="663">
        <v>65.28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32</v>
      </c>
      <c r="B4172" s="662" t="s">
        <v>592</v>
      </c>
      <c r="C4172" s="662" t="s">
        <v>5111</v>
      </c>
      <c r="D4172" s="743" t="s">
        <v>7938</v>
      </c>
      <c r="E4172" s="744" t="s">
        <v>5134</v>
      </c>
      <c r="F4172" s="662" t="s">
        <v>5106</v>
      </c>
      <c r="G4172" s="662" t="s">
        <v>5155</v>
      </c>
      <c r="H4172" s="662" t="s">
        <v>593</v>
      </c>
      <c r="I4172" s="662" t="s">
        <v>5195</v>
      </c>
      <c r="J4172" s="662" t="s">
        <v>721</v>
      </c>
      <c r="K4172" s="662" t="s">
        <v>5196</v>
      </c>
      <c r="L4172" s="663">
        <v>135.25</v>
      </c>
      <c r="M4172" s="663">
        <v>135.25</v>
      </c>
      <c r="N4172" s="662">
        <v>1</v>
      </c>
      <c r="O4172" s="745">
        <v>0.5</v>
      </c>
      <c r="P4172" s="663">
        <v>135.25</v>
      </c>
      <c r="Q4172" s="678">
        <v>1</v>
      </c>
      <c r="R4172" s="662">
        <v>1</v>
      </c>
      <c r="S4172" s="678">
        <v>1</v>
      </c>
      <c r="T4172" s="745">
        <v>0.5</v>
      </c>
      <c r="U4172" s="701">
        <v>1</v>
      </c>
    </row>
    <row r="4173" spans="1:21" ht="14.4" customHeight="1" x14ac:dyDescent="0.3">
      <c r="A4173" s="661">
        <v>32</v>
      </c>
      <c r="B4173" s="662" t="s">
        <v>592</v>
      </c>
      <c r="C4173" s="662" t="s">
        <v>5111</v>
      </c>
      <c r="D4173" s="743" t="s">
        <v>7938</v>
      </c>
      <c r="E4173" s="744" t="s">
        <v>5134</v>
      </c>
      <c r="F4173" s="662" t="s">
        <v>5106</v>
      </c>
      <c r="G4173" s="662" t="s">
        <v>5155</v>
      </c>
      <c r="H4173" s="662" t="s">
        <v>593</v>
      </c>
      <c r="I4173" s="662" t="s">
        <v>740</v>
      </c>
      <c r="J4173" s="662" t="s">
        <v>5197</v>
      </c>
      <c r="K4173" s="662" t="s">
        <v>1361</v>
      </c>
      <c r="L4173" s="663">
        <v>36.270000000000003</v>
      </c>
      <c r="M4173" s="663">
        <v>36.270000000000003</v>
      </c>
      <c r="N4173" s="662">
        <v>1</v>
      </c>
      <c r="O4173" s="745">
        <v>0.5</v>
      </c>
      <c r="P4173" s="663"/>
      <c r="Q4173" s="678">
        <v>0</v>
      </c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32</v>
      </c>
      <c r="B4174" s="662" t="s">
        <v>592</v>
      </c>
      <c r="C4174" s="662" t="s">
        <v>5111</v>
      </c>
      <c r="D4174" s="743" t="s">
        <v>7938</v>
      </c>
      <c r="E4174" s="744" t="s">
        <v>5134</v>
      </c>
      <c r="F4174" s="662" t="s">
        <v>5106</v>
      </c>
      <c r="G4174" s="662" t="s">
        <v>5155</v>
      </c>
      <c r="H4174" s="662" t="s">
        <v>593</v>
      </c>
      <c r="I4174" s="662" t="s">
        <v>740</v>
      </c>
      <c r="J4174" s="662" t="s">
        <v>5197</v>
      </c>
      <c r="K4174" s="662" t="s">
        <v>1361</v>
      </c>
      <c r="L4174" s="663">
        <v>42.85</v>
      </c>
      <c r="M4174" s="663">
        <v>128.55000000000001</v>
      </c>
      <c r="N4174" s="662">
        <v>3</v>
      </c>
      <c r="O4174" s="745">
        <v>1.5</v>
      </c>
      <c r="P4174" s="663">
        <v>85.7</v>
      </c>
      <c r="Q4174" s="678">
        <v>0.66666666666666663</v>
      </c>
      <c r="R4174" s="662">
        <v>2</v>
      </c>
      <c r="S4174" s="678">
        <v>0.66666666666666663</v>
      </c>
      <c r="T4174" s="745">
        <v>1</v>
      </c>
      <c r="U4174" s="701">
        <v>0.66666666666666663</v>
      </c>
    </row>
    <row r="4175" spans="1:21" ht="14.4" customHeight="1" x14ac:dyDescent="0.3">
      <c r="A4175" s="661">
        <v>32</v>
      </c>
      <c r="B4175" s="662" t="s">
        <v>592</v>
      </c>
      <c r="C4175" s="662" t="s">
        <v>5111</v>
      </c>
      <c r="D4175" s="743" t="s">
        <v>7938</v>
      </c>
      <c r="E4175" s="744" t="s">
        <v>5134</v>
      </c>
      <c r="F4175" s="662" t="s">
        <v>5106</v>
      </c>
      <c r="G4175" s="662" t="s">
        <v>5155</v>
      </c>
      <c r="H4175" s="662" t="s">
        <v>593</v>
      </c>
      <c r="I4175" s="662" t="s">
        <v>5519</v>
      </c>
      <c r="J4175" s="662" t="s">
        <v>5197</v>
      </c>
      <c r="K4175" s="662" t="s">
        <v>1361</v>
      </c>
      <c r="L4175" s="663">
        <v>42.85</v>
      </c>
      <c r="M4175" s="663">
        <v>42.85</v>
      </c>
      <c r="N4175" s="662">
        <v>1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32</v>
      </c>
      <c r="B4176" s="662" t="s">
        <v>592</v>
      </c>
      <c r="C4176" s="662" t="s">
        <v>5111</v>
      </c>
      <c r="D4176" s="743" t="s">
        <v>7938</v>
      </c>
      <c r="E4176" s="744" t="s">
        <v>5134</v>
      </c>
      <c r="F4176" s="662" t="s">
        <v>5106</v>
      </c>
      <c r="G4176" s="662" t="s">
        <v>5413</v>
      </c>
      <c r="H4176" s="662" t="s">
        <v>2438</v>
      </c>
      <c r="I4176" s="662" t="s">
        <v>2575</v>
      </c>
      <c r="J4176" s="662" t="s">
        <v>4976</v>
      </c>
      <c r="K4176" s="662" t="s">
        <v>4977</v>
      </c>
      <c r="L4176" s="663">
        <v>4.7</v>
      </c>
      <c r="M4176" s="663">
        <v>4.7</v>
      </c>
      <c r="N4176" s="662">
        <v>1</v>
      </c>
      <c r="O4176" s="745">
        <v>0.5</v>
      </c>
      <c r="P4176" s="663">
        <v>4.7</v>
      </c>
      <c r="Q4176" s="678">
        <v>1</v>
      </c>
      <c r="R4176" s="662">
        <v>1</v>
      </c>
      <c r="S4176" s="678">
        <v>1</v>
      </c>
      <c r="T4176" s="745">
        <v>0.5</v>
      </c>
      <c r="U4176" s="701">
        <v>1</v>
      </c>
    </row>
    <row r="4177" spans="1:21" ht="14.4" customHeight="1" x14ac:dyDescent="0.3">
      <c r="A4177" s="661">
        <v>32</v>
      </c>
      <c r="B4177" s="662" t="s">
        <v>592</v>
      </c>
      <c r="C4177" s="662" t="s">
        <v>5111</v>
      </c>
      <c r="D4177" s="743" t="s">
        <v>7938</v>
      </c>
      <c r="E4177" s="744" t="s">
        <v>5134</v>
      </c>
      <c r="F4177" s="662" t="s">
        <v>5106</v>
      </c>
      <c r="G4177" s="662" t="s">
        <v>5201</v>
      </c>
      <c r="H4177" s="662" t="s">
        <v>593</v>
      </c>
      <c r="I4177" s="662" t="s">
        <v>3588</v>
      </c>
      <c r="J4177" s="662" t="s">
        <v>1189</v>
      </c>
      <c r="K4177" s="662" t="s">
        <v>2735</v>
      </c>
      <c r="L4177" s="663">
        <v>73.73</v>
      </c>
      <c r="M4177" s="663">
        <v>73.73</v>
      </c>
      <c r="N4177" s="662">
        <v>1</v>
      </c>
      <c r="O4177" s="745">
        <v>0.5</v>
      </c>
      <c r="P4177" s="663">
        <v>73.73</v>
      </c>
      <c r="Q4177" s="678">
        <v>1</v>
      </c>
      <c r="R4177" s="662">
        <v>1</v>
      </c>
      <c r="S4177" s="678">
        <v>1</v>
      </c>
      <c r="T4177" s="745">
        <v>0.5</v>
      </c>
      <c r="U4177" s="701">
        <v>1</v>
      </c>
    </row>
    <row r="4178" spans="1:21" ht="14.4" customHeight="1" x14ac:dyDescent="0.3">
      <c r="A4178" s="661">
        <v>32</v>
      </c>
      <c r="B4178" s="662" t="s">
        <v>592</v>
      </c>
      <c r="C4178" s="662" t="s">
        <v>5111</v>
      </c>
      <c r="D4178" s="743" t="s">
        <v>7938</v>
      </c>
      <c r="E4178" s="744" t="s">
        <v>5134</v>
      </c>
      <c r="F4178" s="662" t="s">
        <v>5106</v>
      </c>
      <c r="G4178" s="662" t="s">
        <v>5201</v>
      </c>
      <c r="H4178" s="662" t="s">
        <v>593</v>
      </c>
      <c r="I4178" s="662" t="s">
        <v>5520</v>
      </c>
      <c r="J4178" s="662" t="s">
        <v>1182</v>
      </c>
      <c r="K4178" s="662" t="s">
        <v>1217</v>
      </c>
      <c r="L4178" s="663">
        <v>0</v>
      </c>
      <c r="M4178" s="663">
        <v>0</v>
      </c>
      <c r="N4178" s="662">
        <v>2</v>
      </c>
      <c r="O4178" s="745">
        <v>0.5</v>
      </c>
      <c r="P4178" s="663">
        <v>0</v>
      </c>
      <c r="Q4178" s="678"/>
      <c r="R4178" s="662">
        <v>2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32</v>
      </c>
      <c r="B4179" s="662" t="s">
        <v>592</v>
      </c>
      <c r="C4179" s="662" t="s">
        <v>5111</v>
      </c>
      <c r="D4179" s="743" t="s">
        <v>7938</v>
      </c>
      <c r="E4179" s="744" t="s">
        <v>5134</v>
      </c>
      <c r="F4179" s="662" t="s">
        <v>5106</v>
      </c>
      <c r="G4179" s="662" t="s">
        <v>5201</v>
      </c>
      <c r="H4179" s="662" t="s">
        <v>593</v>
      </c>
      <c r="I4179" s="662" t="s">
        <v>5628</v>
      </c>
      <c r="J4179" s="662" t="s">
        <v>1182</v>
      </c>
      <c r="K4179" s="662" t="s">
        <v>1186</v>
      </c>
      <c r="L4179" s="663">
        <v>0</v>
      </c>
      <c r="M4179" s="663">
        <v>0</v>
      </c>
      <c r="N4179" s="662">
        <v>2</v>
      </c>
      <c r="O4179" s="745">
        <v>1</v>
      </c>
      <c r="P4179" s="663">
        <v>0</v>
      </c>
      <c r="Q4179" s="678"/>
      <c r="R4179" s="662">
        <v>2</v>
      </c>
      <c r="S4179" s="678">
        <v>1</v>
      </c>
      <c r="T4179" s="745">
        <v>1</v>
      </c>
      <c r="U4179" s="701">
        <v>1</v>
      </c>
    </row>
    <row r="4180" spans="1:21" ht="14.4" customHeight="1" x14ac:dyDescent="0.3">
      <c r="A4180" s="661">
        <v>32</v>
      </c>
      <c r="B4180" s="662" t="s">
        <v>592</v>
      </c>
      <c r="C4180" s="662" t="s">
        <v>5111</v>
      </c>
      <c r="D4180" s="743" t="s">
        <v>7938</v>
      </c>
      <c r="E4180" s="744" t="s">
        <v>5134</v>
      </c>
      <c r="F4180" s="662" t="s">
        <v>5106</v>
      </c>
      <c r="G4180" s="662" t="s">
        <v>6497</v>
      </c>
      <c r="H4180" s="662" t="s">
        <v>593</v>
      </c>
      <c r="I4180" s="662" t="s">
        <v>7423</v>
      </c>
      <c r="J4180" s="662" t="s">
        <v>7424</v>
      </c>
      <c r="K4180" s="662" t="s">
        <v>7425</v>
      </c>
      <c r="L4180" s="663">
        <v>61.44</v>
      </c>
      <c r="M4180" s="663">
        <v>61.44</v>
      </c>
      <c r="N4180" s="662">
        <v>1</v>
      </c>
      <c r="O4180" s="745">
        <v>0.5</v>
      </c>
      <c r="P4180" s="663">
        <v>61.44</v>
      </c>
      <c r="Q4180" s="678">
        <v>1</v>
      </c>
      <c r="R4180" s="662">
        <v>1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32</v>
      </c>
      <c r="B4181" s="662" t="s">
        <v>592</v>
      </c>
      <c r="C4181" s="662" t="s">
        <v>5111</v>
      </c>
      <c r="D4181" s="743" t="s">
        <v>7938</v>
      </c>
      <c r="E4181" s="744" t="s">
        <v>5134</v>
      </c>
      <c r="F4181" s="662" t="s">
        <v>5106</v>
      </c>
      <c r="G4181" s="662" t="s">
        <v>5157</v>
      </c>
      <c r="H4181" s="662" t="s">
        <v>593</v>
      </c>
      <c r="I4181" s="662" t="s">
        <v>5493</v>
      </c>
      <c r="J4181" s="662" t="s">
        <v>2406</v>
      </c>
      <c r="K4181" s="662" t="s">
        <v>5494</v>
      </c>
      <c r="L4181" s="663">
        <v>154.36000000000001</v>
      </c>
      <c r="M4181" s="663">
        <v>1234.8800000000001</v>
      </c>
      <c r="N4181" s="662">
        <v>8</v>
      </c>
      <c r="O4181" s="745">
        <v>1.5</v>
      </c>
      <c r="P4181" s="663">
        <v>1234.8800000000001</v>
      </c>
      <c r="Q4181" s="678">
        <v>1</v>
      </c>
      <c r="R4181" s="662">
        <v>8</v>
      </c>
      <c r="S4181" s="678">
        <v>1</v>
      </c>
      <c r="T4181" s="745">
        <v>1.5</v>
      </c>
      <c r="U4181" s="701">
        <v>1</v>
      </c>
    </row>
    <row r="4182" spans="1:21" ht="14.4" customHeight="1" x14ac:dyDescent="0.3">
      <c r="A4182" s="661">
        <v>32</v>
      </c>
      <c r="B4182" s="662" t="s">
        <v>592</v>
      </c>
      <c r="C4182" s="662" t="s">
        <v>5111</v>
      </c>
      <c r="D4182" s="743" t="s">
        <v>7938</v>
      </c>
      <c r="E4182" s="744" t="s">
        <v>5134</v>
      </c>
      <c r="F4182" s="662" t="s">
        <v>5106</v>
      </c>
      <c r="G4182" s="662" t="s">
        <v>5157</v>
      </c>
      <c r="H4182" s="662" t="s">
        <v>2438</v>
      </c>
      <c r="I4182" s="662" t="s">
        <v>3061</v>
      </c>
      <c r="J4182" s="662" t="s">
        <v>2796</v>
      </c>
      <c r="K4182" s="662" t="s">
        <v>4879</v>
      </c>
      <c r="L4182" s="663">
        <v>154.36000000000001</v>
      </c>
      <c r="M4182" s="663">
        <v>5402.5999999999995</v>
      </c>
      <c r="N4182" s="662">
        <v>35</v>
      </c>
      <c r="O4182" s="745">
        <v>11.5</v>
      </c>
      <c r="P4182" s="663">
        <v>5248.24</v>
      </c>
      <c r="Q4182" s="678">
        <v>0.97142857142857153</v>
      </c>
      <c r="R4182" s="662">
        <v>34</v>
      </c>
      <c r="S4182" s="678">
        <v>0.97142857142857142</v>
      </c>
      <c r="T4182" s="745">
        <v>11</v>
      </c>
      <c r="U4182" s="701">
        <v>0.95652173913043481</v>
      </c>
    </row>
    <row r="4183" spans="1:21" ht="14.4" customHeight="1" x14ac:dyDescent="0.3">
      <c r="A4183" s="661">
        <v>32</v>
      </c>
      <c r="B4183" s="662" t="s">
        <v>592</v>
      </c>
      <c r="C4183" s="662" t="s">
        <v>5111</v>
      </c>
      <c r="D4183" s="743" t="s">
        <v>7938</v>
      </c>
      <c r="E4183" s="744" t="s">
        <v>5134</v>
      </c>
      <c r="F4183" s="662" t="s">
        <v>5106</v>
      </c>
      <c r="G4183" s="662" t="s">
        <v>5157</v>
      </c>
      <c r="H4183" s="662" t="s">
        <v>2438</v>
      </c>
      <c r="I4183" s="662" t="s">
        <v>4318</v>
      </c>
      <c r="J4183" s="662" t="s">
        <v>5044</v>
      </c>
      <c r="K4183" s="662" t="s">
        <v>4878</v>
      </c>
      <c r="L4183" s="663">
        <v>145.02000000000001</v>
      </c>
      <c r="M4183" s="663">
        <v>435.06000000000006</v>
      </c>
      <c r="N4183" s="662">
        <v>3</v>
      </c>
      <c r="O4183" s="745">
        <v>1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32</v>
      </c>
      <c r="B4184" s="662" t="s">
        <v>592</v>
      </c>
      <c r="C4184" s="662" t="s">
        <v>5111</v>
      </c>
      <c r="D4184" s="743" t="s">
        <v>7938</v>
      </c>
      <c r="E4184" s="744" t="s">
        <v>5134</v>
      </c>
      <c r="F4184" s="662" t="s">
        <v>5106</v>
      </c>
      <c r="G4184" s="662" t="s">
        <v>5157</v>
      </c>
      <c r="H4184" s="662" t="s">
        <v>2438</v>
      </c>
      <c r="I4184" s="662" t="s">
        <v>4318</v>
      </c>
      <c r="J4184" s="662" t="s">
        <v>5044</v>
      </c>
      <c r="K4184" s="662" t="s">
        <v>4878</v>
      </c>
      <c r="L4184" s="663">
        <v>149.52000000000001</v>
      </c>
      <c r="M4184" s="663">
        <v>4336.0800000000008</v>
      </c>
      <c r="N4184" s="662">
        <v>29</v>
      </c>
      <c r="O4184" s="745">
        <v>5.5</v>
      </c>
      <c r="P4184" s="663">
        <v>1794.2400000000002</v>
      </c>
      <c r="Q4184" s="678">
        <v>0.41379310344827586</v>
      </c>
      <c r="R4184" s="662">
        <v>12</v>
      </c>
      <c r="S4184" s="678">
        <v>0.41379310344827586</v>
      </c>
      <c r="T4184" s="745">
        <v>3</v>
      </c>
      <c r="U4184" s="701">
        <v>0.54545454545454541</v>
      </c>
    </row>
    <row r="4185" spans="1:21" ht="14.4" customHeight="1" x14ac:dyDescent="0.3">
      <c r="A4185" s="661">
        <v>32</v>
      </c>
      <c r="B4185" s="662" t="s">
        <v>592</v>
      </c>
      <c r="C4185" s="662" t="s">
        <v>5111</v>
      </c>
      <c r="D4185" s="743" t="s">
        <v>7938</v>
      </c>
      <c r="E4185" s="744" t="s">
        <v>5134</v>
      </c>
      <c r="F4185" s="662" t="s">
        <v>5106</v>
      </c>
      <c r="G4185" s="662" t="s">
        <v>5157</v>
      </c>
      <c r="H4185" s="662" t="s">
        <v>2438</v>
      </c>
      <c r="I4185" s="662" t="s">
        <v>2795</v>
      </c>
      <c r="J4185" s="662" t="s">
        <v>2796</v>
      </c>
      <c r="K4185" s="662" t="s">
        <v>4878</v>
      </c>
      <c r="L4185" s="663">
        <v>225.06</v>
      </c>
      <c r="M4185" s="663">
        <v>675.18000000000006</v>
      </c>
      <c r="N4185" s="662">
        <v>3</v>
      </c>
      <c r="O4185" s="745">
        <v>0.5</v>
      </c>
      <c r="P4185" s="663">
        <v>675.18000000000006</v>
      </c>
      <c r="Q4185" s="678">
        <v>1</v>
      </c>
      <c r="R4185" s="662">
        <v>3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32</v>
      </c>
      <c r="B4186" s="662" t="s">
        <v>592</v>
      </c>
      <c r="C4186" s="662" t="s">
        <v>5111</v>
      </c>
      <c r="D4186" s="743" t="s">
        <v>7938</v>
      </c>
      <c r="E4186" s="744" t="s">
        <v>5134</v>
      </c>
      <c r="F4186" s="662" t="s">
        <v>5106</v>
      </c>
      <c r="G4186" s="662" t="s">
        <v>5777</v>
      </c>
      <c r="H4186" s="662" t="s">
        <v>593</v>
      </c>
      <c r="I4186" s="662" t="s">
        <v>5778</v>
      </c>
      <c r="J4186" s="662" t="s">
        <v>5779</v>
      </c>
      <c r="K4186" s="662" t="s">
        <v>5780</v>
      </c>
      <c r="L4186" s="663">
        <v>10277.59</v>
      </c>
      <c r="M4186" s="663">
        <v>20555.18</v>
      </c>
      <c r="N4186" s="662">
        <v>2</v>
      </c>
      <c r="O4186" s="745">
        <v>0.5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32</v>
      </c>
      <c r="B4187" s="662" t="s">
        <v>592</v>
      </c>
      <c r="C4187" s="662" t="s">
        <v>5111</v>
      </c>
      <c r="D4187" s="743" t="s">
        <v>7938</v>
      </c>
      <c r="E4187" s="744" t="s">
        <v>5134</v>
      </c>
      <c r="F4187" s="662" t="s">
        <v>5106</v>
      </c>
      <c r="G4187" s="662" t="s">
        <v>6057</v>
      </c>
      <c r="H4187" s="662" t="s">
        <v>2438</v>
      </c>
      <c r="I4187" s="662" t="s">
        <v>3092</v>
      </c>
      <c r="J4187" s="662" t="s">
        <v>3093</v>
      </c>
      <c r="K4187" s="662" t="s">
        <v>3094</v>
      </c>
      <c r="L4187" s="663">
        <v>119.7</v>
      </c>
      <c r="M4187" s="663">
        <v>119.7</v>
      </c>
      <c r="N4187" s="662">
        <v>1</v>
      </c>
      <c r="O4187" s="745">
        <v>1</v>
      </c>
      <c r="P4187" s="663">
        <v>119.7</v>
      </c>
      <c r="Q4187" s="678">
        <v>1</v>
      </c>
      <c r="R4187" s="662">
        <v>1</v>
      </c>
      <c r="S4187" s="678">
        <v>1</v>
      </c>
      <c r="T4187" s="745">
        <v>1</v>
      </c>
      <c r="U4187" s="701">
        <v>1</v>
      </c>
    </row>
    <row r="4188" spans="1:21" ht="14.4" customHeight="1" x14ac:dyDescent="0.3">
      <c r="A4188" s="661">
        <v>32</v>
      </c>
      <c r="B4188" s="662" t="s">
        <v>592</v>
      </c>
      <c r="C4188" s="662" t="s">
        <v>5111</v>
      </c>
      <c r="D4188" s="743" t="s">
        <v>7938</v>
      </c>
      <c r="E4188" s="744" t="s">
        <v>5134</v>
      </c>
      <c r="F4188" s="662" t="s">
        <v>5106</v>
      </c>
      <c r="G4188" s="662" t="s">
        <v>6057</v>
      </c>
      <c r="H4188" s="662" t="s">
        <v>2438</v>
      </c>
      <c r="I4188" s="662" t="s">
        <v>6235</v>
      </c>
      <c r="J4188" s="662" t="s">
        <v>3093</v>
      </c>
      <c r="K4188" s="662" t="s">
        <v>6236</v>
      </c>
      <c r="L4188" s="663">
        <v>425.17</v>
      </c>
      <c r="M4188" s="663">
        <v>850.34</v>
      </c>
      <c r="N4188" s="662">
        <v>2</v>
      </c>
      <c r="O4188" s="745">
        <v>1</v>
      </c>
      <c r="P4188" s="663">
        <v>850.34</v>
      </c>
      <c r="Q4188" s="678">
        <v>1</v>
      </c>
      <c r="R4188" s="662">
        <v>2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32</v>
      </c>
      <c r="B4189" s="662" t="s">
        <v>592</v>
      </c>
      <c r="C4189" s="662" t="s">
        <v>5111</v>
      </c>
      <c r="D4189" s="743" t="s">
        <v>7938</v>
      </c>
      <c r="E4189" s="744" t="s">
        <v>5134</v>
      </c>
      <c r="F4189" s="662" t="s">
        <v>5106</v>
      </c>
      <c r="G4189" s="662" t="s">
        <v>6057</v>
      </c>
      <c r="H4189" s="662" t="s">
        <v>2438</v>
      </c>
      <c r="I4189" s="662" t="s">
        <v>6235</v>
      </c>
      <c r="J4189" s="662" t="s">
        <v>3093</v>
      </c>
      <c r="K4189" s="662" t="s">
        <v>6236</v>
      </c>
      <c r="L4189" s="663">
        <v>141.09</v>
      </c>
      <c r="M4189" s="663">
        <v>705.45</v>
      </c>
      <c r="N4189" s="662">
        <v>5</v>
      </c>
      <c r="O4189" s="745">
        <v>3.5</v>
      </c>
      <c r="P4189" s="663">
        <v>564.36</v>
      </c>
      <c r="Q4189" s="678">
        <v>0.79999999999999993</v>
      </c>
      <c r="R4189" s="662">
        <v>4</v>
      </c>
      <c r="S4189" s="678">
        <v>0.8</v>
      </c>
      <c r="T4189" s="745">
        <v>3</v>
      </c>
      <c r="U4189" s="701">
        <v>0.8571428571428571</v>
      </c>
    </row>
    <row r="4190" spans="1:21" ht="14.4" customHeight="1" x14ac:dyDescent="0.3">
      <c r="A4190" s="661">
        <v>32</v>
      </c>
      <c r="B4190" s="662" t="s">
        <v>592</v>
      </c>
      <c r="C4190" s="662" t="s">
        <v>5111</v>
      </c>
      <c r="D4190" s="743" t="s">
        <v>7938</v>
      </c>
      <c r="E4190" s="744" t="s">
        <v>5134</v>
      </c>
      <c r="F4190" s="662" t="s">
        <v>5106</v>
      </c>
      <c r="G4190" s="662" t="s">
        <v>5521</v>
      </c>
      <c r="H4190" s="662" t="s">
        <v>593</v>
      </c>
      <c r="I4190" s="662" t="s">
        <v>7426</v>
      </c>
      <c r="J4190" s="662" t="s">
        <v>7427</v>
      </c>
      <c r="K4190" s="662" t="s">
        <v>7428</v>
      </c>
      <c r="L4190" s="663">
        <v>63.41</v>
      </c>
      <c r="M4190" s="663">
        <v>63.41</v>
      </c>
      <c r="N4190" s="662">
        <v>1</v>
      </c>
      <c r="O4190" s="745">
        <v>0.5</v>
      </c>
      <c r="P4190" s="663">
        <v>63.41</v>
      </c>
      <c r="Q4190" s="678">
        <v>1</v>
      </c>
      <c r="R4190" s="662">
        <v>1</v>
      </c>
      <c r="S4190" s="678">
        <v>1</v>
      </c>
      <c r="T4190" s="745">
        <v>0.5</v>
      </c>
      <c r="U4190" s="701">
        <v>1</v>
      </c>
    </row>
    <row r="4191" spans="1:21" ht="14.4" customHeight="1" x14ac:dyDescent="0.3">
      <c r="A4191" s="661">
        <v>32</v>
      </c>
      <c r="B4191" s="662" t="s">
        <v>592</v>
      </c>
      <c r="C4191" s="662" t="s">
        <v>5111</v>
      </c>
      <c r="D4191" s="743" t="s">
        <v>7938</v>
      </c>
      <c r="E4191" s="744" t="s">
        <v>5134</v>
      </c>
      <c r="F4191" s="662" t="s">
        <v>5106</v>
      </c>
      <c r="G4191" s="662" t="s">
        <v>5523</v>
      </c>
      <c r="H4191" s="662" t="s">
        <v>2438</v>
      </c>
      <c r="I4191" s="662" t="s">
        <v>2518</v>
      </c>
      <c r="J4191" s="662" t="s">
        <v>2519</v>
      </c>
      <c r="K4191" s="662" t="s">
        <v>2520</v>
      </c>
      <c r="L4191" s="663">
        <v>65.540000000000006</v>
      </c>
      <c r="M4191" s="663">
        <v>196.62</v>
      </c>
      <c r="N4191" s="662">
        <v>3</v>
      </c>
      <c r="O4191" s="745">
        <v>1</v>
      </c>
      <c r="P4191" s="663">
        <v>196.62</v>
      </c>
      <c r="Q4191" s="678">
        <v>1</v>
      </c>
      <c r="R4191" s="662">
        <v>3</v>
      </c>
      <c r="S4191" s="678">
        <v>1</v>
      </c>
      <c r="T4191" s="745">
        <v>1</v>
      </c>
      <c r="U4191" s="701">
        <v>1</v>
      </c>
    </row>
    <row r="4192" spans="1:21" ht="14.4" customHeight="1" x14ac:dyDescent="0.3">
      <c r="A4192" s="661">
        <v>32</v>
      </c>
      <c r="B4192" s="662" t="s">
        <v>592</v>
      </c>
      <c r="C4192" s="662" t="s">
        <v>5111</v>
      </c>
      <c r="D4192" s="743" t="s">
        <v>7938</v>
      </c>
      <c r="E4192" s="744" t="s">
        <v>5134</v>
      </c>
      <c r="F4192" s="662" t="s">
        <v>5106</v>
      </c>
      <c r="G4192" s="662" t="s">
        <v>5630</v>
      </c>
      <c r="H4192" s="662" t="s">
        <v>2438</v>
      </c>
      <c r="I4192" s="662" t="s">
        <v>2511</v>
      </c>
      <c r="J4192" s="662" t="s">
        <v>2512</v>
      </c>
      <c r="K4192" s="662" t="s">
        <v>1270</v>
      </c>
      <c r="L4192" s="663">
        <v>35.11</v>
      </c>
      <c r="M4192" s="663">
        <v>70.22</v>
      </c>
      <c r="N4192" s="662">
        <v>2</v>
      </c>
      <c r="O4192" s="745">
        <v>1</v>
      </c>
      <c r="P4192" s="663">
        <v>70.22</v>
      </c>
      <c r="Q4192" s="678">
        <v>1</v>
      </c>
      <c r="R4192" s="662">
        <v>2</v>
      </c>
      <c r="S4192" s="678">
        <v>1</v>
      </c>
      <c r="T4192" s="745">
        <v>1</v>
      </c>
      <c r="U4192" s="701">
        <v>1</v>
      </c>
    </row>
    <row r="4193" spans="1:21" ht="14.4" customHeight="1" x14ac:dyDescent="0.3">
      <c r="A4193" s="661">
        <v>32</v>
      </c>
      <c r="B4193" s="662" t="s">
        <v>592</v>
      </c>
      <c r="C4193" s="662" t="s">
        <v>5111</v>
      </c>
      <c r="D4193" s="743" t="s">
        <v>7938</v>
      </c>
      <c r="E4193" s="744" t="s">
        <v>5134</v>
      </c>
      <c r="F4193" s="662" t="s">
        <v>5106</v>
      </c>
      <c r="G4193" s="662" t="s">
        <v>5630</v>
      </c>
      <c r="H4193" s="662" t="s">
        <v>593</v>
      </c>
      <c r="I4193" s="662" t="s">
        <v>7058</v>
      </c>
      <c r="J4193" s="662" t="s">
        <v>7059</v>
      </c>
      <c r="K4193" s="662" t="s">
        <v>968</v>
      </c>
      <c r="L4193" s="663">
        <v>70.23</v>
      </c>
      <c r="M4193" s="663">
        <v>351.15000000000003</v>
      </c>
      <c r="N4193" s="662">
        <v>5</v>
      </c>
      <c r="O4193" s="745">
        <v>2.5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32</v>
      </c>
      <c r="B4194" s="662" t="s">
        <v>592</v>
      </c>
      <c r="C4194" s="662" t="s">
        <v>5111</v>
      </c>
      <c r="D4194" s="743" t="s">
        <v>7938</v>
      </c>
      <c r="E4194" s="744" t="s">
        <v>5134</v>
      </c>
      <c r="F4194" s="662" t="s">
        <v>5106</v>
      </c>
      <c r="G4194" s="662" t="s">
        <v>5204</v>
      </c>
      <c r="H4194" s="662" t="s">
        <v>593</v>
      </c>
      <c r="I4194" s="662" t="s">
        <v>1009</v>
      </c>
      <c r="J4194" s="662" t="s">
        <v>5205</v>
      </c>
      <c r="K4194" s="662" t="s">
        <v>5206</v>
      </c>
      <c r="L4194" s="663">
        <v>0</v>
      </c>
      <c r="M4194" s="663">
        <v>0</v>
      </c>
      <c r="N4194" s="662">
        <v>1</v>
      </c>
      <c r="O4194" s="745">
        <v>0.5</v>
      </c>
      <c r="P4194" s="663">
        <v>0</v>
      </c>
      <c r="Q4194" s="678"/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32</v>
      </c>
      <c r="B4195" s="662" t="s">
        <v>592</v>
      </c>
      <c r="C4195" s="662" t="s">
        <v>5111</v>
      </c>
      <c r="D4195" s="743" t="s">
        <v>7938</v>
      </c>
      <c r="E4195" s="744" t="s">
        <v>5134</v>
      </c>
      <c r="F4195" s="662" t="s">
        <v>5106</v>
      </c>
      <c r="G4195" s="662" t="s">
        <v>5207</v>
      </c>
      <c r="H4195" s="662" t="s">
        <v>593</v>
      </c>
      <c r="I4195" s="662" t="s">
        <v>2934</v>
      </c>
      <c r="J4195" s="662" t="s">
        <v>2935</v>
      </c>
      <c r="K4195" s="662" t="s">
        <v>2788</v>
      </c>
      <c r="L4195" s="663">
        <v>170.52</v>
      </c>
      <c r="M4195" s="663">
        <v>170.52</v>
      </c>
      <c r="N4195" s="662">
        <v>1</v>
      </c>
      <c r="O4195" s="745">
        <v>1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32</v>
      </c>
      <c r="B4196" s="662" t="s">
        <v>592</v>
      </c>
      <c r="C4196" s="662" t="s">
        <v>5111</v>
      </c>
      <c r="D4196" s="743" t="s">
        <v>7938</v>
      </c>
      <c r="E4196" s="744" t="s">
        <v>5134</v>
      </c>
      <c r="F4196" s="662" t="s">
        <v>5106</v>
      </c>
      <c r="G4196" s="662" t="s">
        <v>5207</v>
      </c>
      <c r="H4196" s="662" t="s">
        <v>593</v>
      </c>
      <c r="I4196" s="662" t="s">
        <v>6449</v>
      </c>
      <c r="J4196" s="662" t="s">
        <v>2935</v>
      </c>
      <c r="K4196" s="662" t="s">
        <v>2788</v>
      </c>
      <c r="L4196" s="663">
        <v>0</v>
      </c>
      <c r="M4196" s="663">
        <v>0</v>
      </c>
      <c r="N4196" s="662">
        <v>3</v>
      </c>
      <c r="O4196" s="745">
        <v>1</v>
      </c>
      <c r="P4196" s="663">
        <v>0</v>
      </c>
      <c r="Q4196" s="678"/>
      <c r="R4196" s="662">
        <v>3</v>
      </c>
      <c r="S4196" s="678">
        <v>1</v>
      </c>
      <c r="T4196" s="745">
        <v>1</v>
      </c>
      <c r="U4196" s="701">
        <v>1</v>
      </c>
    </row>
    <row r="4197" spans="1:21" ht="14.4" customHeight="1" x14ac:dyDescent="0.3">
      <c r="A4197" s="661">
        <v>32</v>
      </c>
      <c r="B4197" s="662" t="s">
        <v>592</v>
      </c>
      <c r="C4197" s="662" t="s">
        <v>5111</v>
      </c>
      <c r="D4197" s="743" t="s">
        <v>7938</v>
      </c>
      <c r="E4197" s="744" t="s">
        <v>5134</v>
      </c>
      <c r="F4197" s="662" t="s">
        <v>5106</v>
      </c>
      <c r="G4197" s="662" t="s">
        <v>5208</v>
      </c>
      <c r="H4197" s="662" t="s">
        <v>2438</v>
      </c>
      <c r="I4197" s="662" t="s">
        <v>2560</v>
      </c>
      <c r="J4197" s="662" t="s">
        <v>2444</v>
      </c>
      <c r="K4197" s="662" t="s">
        <v>968</v>
      </c>
      <c r="L4197" s="663">
        <v>113.66</v>
      </c>
      <c r="M4197" s="663">
        <v>113.66</v>
      </c>
      <c r="N4197" s="662">
        <v>1</v>
      </c>
      <c r="O4197" s="745">
        <v>1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32</v>
      </c>
      <c r="B4198" s="662" t="s">
        <v>592</v>
      </c>
      <c r="C4198" s="662" t="s">
        <v>5111</v>
      </c>
      <c r="D4198" s="743" t="s">
        <v>7938</v>
      </c>
      <c r="E4198" s="744" t="s">
        <v>5134</v>
      </c>
      <c r="F4198" s="662" t="s">
        <v>5106</v>
      </c>
      <c r="G4198" s="662" t="s">
        <v>5212</v>
      </c>
      <c r="H4198" s="662" t="s">
        <v>593</v>
      </c>
      <c r="I4198" s="662" t="s">
        <v>2938</v>
      </c>
      <c r="J4198" s="662" t="s">
        <v>2939</v>
      </c>
      <c r="K4198" s="662" t="s">
        <v>2788</v>
      </c>
      <c r="L4198" s="663">
        <v>66.819999999999993</v>
      </c>
      <c r="M4198" s="663">
        <v>400.91999999999996</v>
      </c>
      <c r="N4198" s="662">
        <v>6</v>
      </c>
      <c r="O4198" s="745">
        <v>1.5</v>
      </c>
      <c r="P4198" s="663">
        <v>400.91999999999996</v>
      </c>
      <c r="Q4198" s="678">
        <v>1</v>
      </c>
      <c r="R4198" s="662">
        <v>6</v>
      </c>
      <c r="S4198" s="678">
        <v>1</v>
      </c>
      <c r="T4198" s="745">
        <v>1.5</v>
      </c>
      <c r="U4198" s="701">
        <v>1</v>
      </c>
    </row>
    <row r="4199" spans="1:21" ht="14.4" customHeight="1" x14ac:dyDescent="0.3">
      <c r="A4199" s="661">
        <v>32</v>
      </c>
      <c r="B4199" s="662" t="s">
        <v>592</v>
      </c>
      <c r="C4199" s="662" t="s">
        <v>5111</v>
      </c>
      <c r="D4199" s="743" t="s">
        <v>7938</v>
      </c>
      <c r="E4199" s="744" t="s">
        <v>5134</v>
      </c>
      <c r="F4199" s="662" t="s">
        <v>5106</v>
      </c>
      <c r="G4199" s="662" t="s">
        <v>5212</v>
      </c>
      <c r="H4199" s="662" t="s">
        <v>593</v>
      </c>
      <c r="I4199" s="662" t="s">
        <v>2938</v>
      </c>
      <c r="J4199" s="662" t="s">
        <v>2939</v>
      </c>
      <c r="K4199" s="662" t="s">
        <v>2788</v>
      </c>
      <c r="L4199" s="663">
        <v>78.33</v>
      </c>
      <c r="M4199" s="663">
        <v>469.97999999999996</v>
      </c>
      <c r="N4199" s="662">
        <v>6</v>
      </c>
      <c r="O4199" s="745">
        <v>3</v>
      </c>
      <c r="P4199" s="663">
        <v>469.97999999999996</v>
      </c>
      <c r="Q4199" s="678">
        <v>1</v>
      </c>
      <c r="R4199" s="662">
        <v>6</v>
      </c>
      <c r="S4199" s="678">
        <v>1</v>
      </c>
      <c r="T4199" s="745">
        <v>3</v>
      </c>
      <c r="U4199" s="701">
        <v>1</v>
      </c>
    </row>
    <row r="4200" spans="1:21" ht="14.4" customHeight="1" x14ac:dyDescent="0.3">
      <c r="A4200" s="661">
        <v>32</v>
      </c>
      <c r="B4200" s="662" t="s">
        <v>592</v>
      </c>
      <c r="C4200" s="662" t="s">
        <v>5111</v>
      </c>
      <c r="D4200" s="743" t="s">
        <v>7938</v>
      </c>
      <c r="E4200" s="744" t="s">
        <v>5134</v>
      </c>
      <c r="F4200" s="662" t="s">
        <v>5106</v>
      </c>
      <c r="G4200" s="662" t="s">
        <v>5158</v>
      </c>
      <c r="H4200" s="662" t="s">
        <v>2438</v>
      </c>
      <c r="I4200" s="662" t="s">
        <v>2621</v>
      </c>
      <c r="J4200" s="662" t="s">
        <v>2622</v>
      </c>
      <c r="K4200" s="662" t="s">
        <v>968</v>
      </c>
      <c r="L4200" s="663">
        <v>65.989999999999995</v>
      </c>
      <c r="M4200" s="663">
        <v>263.95999999999998</v>
      </c>
      <c r="N4200" s="662">
        <v>4</v>
      </c>
      <c r="O4200" s="745">
        <v>1.5</v>
      </c>
      <c r="P4200" s="663">
        <v>65.989999999999995</v>
      </c>
      <c r="Q4200" s="678">
        <v>0.25</v>
      </c>
      <c r="R4200" s="662">
        <v>1</v>
      </c>
      <c r="S4200" s="678">
        <v>0.25</v>
      </c>
      <c r="T4200" s="745">
        <v>0.5</v>
      </c>
      <c r="U4200" s="701">
        <v>0.33333333333333331</v>
      </c>
    </row>
    <row r="4201" spans="1:21" ht="14.4" customHeight="1" x14ac:dyDescent="0.3">
      <c r="A4201" s="661">
        <v>32</v>
      </c>
      <c r="B4201" s="662" t="s">
        <v>592</v>
      </c>
      <c r="C4201" s="662" t="s">
        <v>5111</v>
      </c>
      <c r="D4201" s="743" t="s">
        <v>7938</v>
      </c>
      <c r="E4201" s="744" t="s">
        <v>5134</v>
      </c>
      <c r="F4201" s="662" t="s">
        <v>5106</v>
      </c>
      <c r="G4201" s="662" t="s">
        <v>5158</v>
      </c>
      <c r="H4201" s="662" t="s">
        <v>2438</v>
      </c>
      <c r="I4201" s="662" t="s">
        <v>2715</v>
      </c>
      <c r="J4201" s="662" t="s">
        <v>2466</v>
      </c>
      <c r="K4201" s="662" t="s">
        <v>1128</v>
      </c>
      <c r="L4201" s="663">
        <v>132</v>
      </c>
      <c r="M4201" s="663">
        <v>528</v>
      </c>
      <c r="N4201" s="662">
        <v>4</v>
      </c>
      <c r="O4201" s="745">
        <v>1.5</v>
      </c>
      <c r="P4201" s="663">
        <v>528</v>
      </c>
      <c r="Q4201" s="678">
        <v>1</v>
      </c>
      <c r="R4201" s="662">
        <v>4</v>
      </c>
      <c r="S4201" s="678">
        <v>1</v>
      </c>
      <c r="T4201" s="745">
        <v>1.5</v>
      </c>
      <c r="U4201" s="701">
        <v>1</v>
      </c>
    </row>
    <row r="4202" spans="1:21" ht="14.4" customHeight="1" x14ac:dyDescent="0.3">
      <c r="A4202" s="661">
        <v>32</v>
      </c>
      <c r="B4202" s="662" t="s">
        <v>592</v>
      </c>
      <c r="C4202" s="662" t="s">
        <v>5111</v>
      </c>
      <c r="D4202" s="743" t="s">
        <v>7938</v>
      </c>
      <c r="E4202" s="744" t="s">
        <v>5134</v>
      </c>
      <c r="F4202" s="662" t="s">
        <v>5106</v>
      </c>
      <c r="G4202" s="662" t="s">
        <v>5158</v>
      </c>
      <c r="H4202" s="662" t="s">
        <v>2438</v>
      </c>
      <c r="I4202" s="662" t="s">
        <v>2465</v>
      </c>
      <c r="J4202" s="662" t="s">
        <v>2466</v>
      </c>
      <c r="K4202" s="662" t="s">
        <v>2467</v>
      </c>
      <c r="L4202" s="663">
        <v>264</v>
      </c>
      <c r="M4202" s="663">
        <v>264</v>
      </c>
      <c r="N4202" s="662">
        <v>1</v>
      </c>
      <c r="O4202" s="745">
        <v>0.5</v>
      </c>
      <c r="P4202" s="663">
        <v>264</v>
      </c>
      <c r="Q4202" s="678">
        <v>1</v>
      </c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32</v>
      </c>
      <c r="B4203" s="662" t="s">
        <v>592</v>
      </c>
      <c r="C4203" s="662" t="s">
        <v>5111</v>
      </c>
      <c r="D4203" s="743" t="s">
        <v>7938</v>
      </c>
      <c r="E4203" s="744" t="s">
        <v>5134</v>
      </c>
      <c r="F4203" s="662" t="s">
        <v>5106</v>
      </c>
      <c r="G4203" s="662" t="s">
        <v>5384</v>
      </c>
      <c r="H4203" s="662" t="s">
        <v>593</v>
      </c>
      <c r="I4203" s="662" t="s">
        <v>1707</v>
      </c>
      <c r="J4203" s="662" t="s">
        <v>6066</v>
      </c>
      <c r="K4203" s="662" t="s">
        <v>6067</v>
      </c>
      <c r="L4203" s="663">
        <v>484.46</v>
      </c>
      <c r="M4203" s="663">
        <v>1453.3799999999999</v>
      </c>
      <c r="N4203" s="662">
        <v>3</v>
      </c>
      <c r="O4203" s="745">
        <v>1.5</v>
      </c>
      <c r="P4203" s="663">
        <v>1453.3799999999999</v>
      </c>
      <c r="Q4203" s="678">
        <v>1</v>
      </c>
      <c r="R4203" s="662">
        <v>3</v>
      </c>
      <c r="S4203" s="678">
        <v>1</v>
      </c>
      <c r="T4203" s="745">
        <v>1.5</v>
      </c>
      <c r="U4203" s="701">
        <v>1</v>
      </c>
    </row>
    <row r="4204" spans="1:21" ht="14.4" customHeight="1" x14ac:dyDescent="0.3">
      <c r="A4204" s="661">
        <v>32</v>
      </c>
      <c r="B4204" s="662" t="s">
        <v>592</v>
      </c>
      <c r="C4204" s="662" t="s">
        <v>5111</v>
      </c>
      <c r="D4204" s="743" t="s">
        <v>7938</v>
      </c>
      <c r="E4204" s="744" t="s">
        <v>5134</v>
      </c>
      <c r="F4204" s="662" t="s">
        <v>5106</v>
      </c>
      <c r="G4204" s="662" t="s">
        <v>5384</v>
      </c>
      <c r="H4204" s="662" t="s">
        <v>593</v>
      </c>
      <c r="I4204" s="662" t="s">
        <v>2019</v>
      </c>
      <c r="J4204" s="662" t="s">
        <v>5385</v>
      </c>
      <c r="K4204" s="662" t="s">
        <v>5386</v>
      </c>
      <c r="L4204" s="663">
        <v>968.92</v>
      </c>
      <c r="M4204" s="663">
        <v>1937.84</v>
      </c>
      <c r="N4204" s="662">
        <v>2</v>
      </c>
      <c r="O4204" s="745">
        <v>0.5</v>
      </c>
      <c r="P4204" s="663">
        <v>1937.84</v>
      </c>
      <c r="Q4204" s="678">
        <v>1</v>
      </c>
      <c r="R4204" s="662">
        <v>2</v>
      </c>
      <c r="S4204" s="678">
        <v>1</v>
      </c>
      <c r="T4204" s="745">
        <v>0.5</v>
      </c>
      <c r="U4204" s="701">
        <v>1</v>
      </c>
    </row>
    <row r="4205" spans="1:21" ht="14.4" customHeight="1" x14ac:dyDescent="0.3">
      <c r="A4205" s="661">
        <v>32</v>
      </c>
      <c r="B4205" s="662" t="s">
        <v>592</v>
      </c>
      <c r="C4205" s="662" t="s">
        <v>5111</v>
      </c>
      <c r="D4205" s="743" t="s">
        <v>7938</v>
      </c>
      <c r="E4205" s="744" t="s">
        <v>5134</v>
      </c>
      <c r="F4205" s="662" t="s">
        <v>5106</v>
      </c>
      <c r="G4205" s="662" t="s">
        <v>5384</v>
      </c>
      <c r="H4205" s="662" t="s">
        <v>593</v>
      </c>
      <c r="I4205" s="662" t="s">
        <v>1793</v>
      </c>
      <c r="J4205" s="662" t="s">
        <v>1794</v>
      </c>
      <c r="K4205" s="662" t="s">
        <v>5498</v>
      </c>
      <c r="L4205" s="663">
        <v>1937.84</v>
      </c>
      <c r="M4205" s="663">
        <v>7751.36</v>
      </c>
      <c r="N4205" s="662">
        <v>4</v>
      </c>
      <c r="O4205" s="745">
        <v>2</v>
      </c>
      <c r="P4205" s="663">
        <v>7751.36</v>
      </c>
      <c r="Q4205" s="678">
        <v>1</v>
      </c>
      <c r="R4205" s="662">
        <v>4</v>
      </c>
      <c r="S4205" s="678">
        <v>1</v>
      </c>
      <c r="T4205" s="745">
        <v>2</v>
      </c>
      <c r="U4205" s="701">
        <v>1</v>
      </c>
    </row>
    <row r="4206" spans="1:21" ht="14.4" customHeight="1" x14ac:dyDescent="0.3">
      <c r="A4206" s="661">
        <v>32</v>
      </c>
      <c r="B4206" s="662" t="s">
        <v>592</v>
      </c>
      <c r="C4206" s="662" t="s">
        <v>5111</v>
      </c>
      <c r="D4206" s="743" t="s">
        <v>7938</v>
      </c>
      <c r="E4206" s="744" t="s">
        <v>5134</v>
      </c>
      <c r="F4206" s="662" t="s">
        <v>5106</v>
      </c>
      <c r="G4206" s="662" t="s">
        <v>5159</v>
      </c>
      <c r="H4206" s="662" t="s">
        <v>593</v>
      </c>
      <c r="I4206" s="662" t="s">
        <v>778</v>
      </c>
      <c r="J4206" s="662" t="s">
        <v>779</v>
      </c>
      <c r="K4206" s="662" t="s">
        <v>4806</v>
      </c>
      <c r="L4206" s="663">
        <v>110.28</v>
      </c>
      <c r="M4206" s="663">
        <v>110.28</v>
      </c>
      <c r="N4206" s="662">
        <v>1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32</v>
      </c>
      <c r="B4207" s="662" t="s">
        <v>592</v>
      </c>
      <c r="C4207" s="662" t="s">
        <v>5111</v>
      </c>
      <c r="D4207" s="743" t="s">
        <v>7938</v>
      </c>
      <c r="E4207" s="744" t="s">
        <v>5134</v>
      </c>
      <c r="F4207" s="662" t="s">
        <v>5106</v>
      </c>
      <c r="G4207" s="662" t="s">
        <v>6313</v>
      </c>
      <c r="H4207" s="662" t="s">
        <v>593</v>
      </c>
      <c r="I4207" s="662" t="s">
        <v>1016</v>
      </c>
      <c r="J4207" s="662" t="s">
        <v>1017</v>
      </c>
      <c r="K4207" s="662" t="s">
        <v>6314</v>
      </c>
      <c r="L4207" s="663">
        <v>0</v>
      </c>
      <c r="M4207" s="663">
        <v>0</v>
      </c>
      <c r="N4207" s="662">
        <v>9</v>
      </c>
      <c r="O4207" s="745">
        <v>4</v>
      </c>
      <c r="P4207" s="663">
        <v>0</v>
      </c>
      <c r="Q4207" s="678"/>
      <c r="R4207" s="662">
        <v>9</v>
      </c>
      <c r="S4207" s="678">
        <v>1</v>
      </c>
      <c r="T4207" s="745">
        <v>4</v>
      </c>
      <c r="U4207" s="701">
        <v>1</v>
      </c>
    </row>
    <row r="4208" spans="1:21" ht="14.4" customHeight="1" x14ac:dyDescent="0.3">
      <c r="A4208" s="661">
        <v>32</v>
      </c>
      <c r="B4208" s="662" t="s">
        <v>592</v>
      </c>
      <c r="C4208" s="662" t="s">
        <v>5111</v>
      </c>
      <c r="D4208" s="743" t="s">
        <v>7938</v>
      </c>
      <c r="E4208" s="744" t="s">
        <v>5134</v>
      </c>
      <c r="F4208" s="662" t="s">
        <v>5106</v>
      </c>
      <c r="G4208" s="662" t="s">
        <v>5220</v>
      </c>
      <c r="H4208" s="662" t="s">
        <v>593</v>
      </c>
      <c r="I4208" s="662" t="s">
        <v>1005</v>
      </c>
      <c r="J4208" s="662" t="s">
        <v>1086</v>
      </c>
      <c r="K4208" s="662" t="s">
        <v>5221</v>
      </c>
      <c r="L4208" s="663">
        <v>123.3</v>
      </c>
      <c r="M4208" s="663">
        <v>863.09999999999991</v>
      </c>
      <c r="N4208" s="662">
        <v>7</v>
      </c>
      <c r="O4208" s="745">
        <v>4</v>
      </c>
      <c r="P4208" s="663">
        <v>739.8</v>
      </c>
      <c r="Q4208" s="678">
        <v>0.85714285714285721</v>
      </c>
      <c r="R4208" s="662">
        <v>6</v>
      </c>
      <c r="S4208" s="678">
        <v>0.8571428571428571</v>
      </c>
      <c r="T4208" s="745">
        <v>3.5</v>
      </c>
      <c r="U4208" s="701">
        <v>0.875</v>
      </c>
    </row>
    <row r="4209" spans="1:21" ht="14.4" customHeight="1" x14ac:dyDescent="0.3">
      <c r="A4209" s="661">
        <v>32</v>
      </c>
      <c r="B4209" s="662" t="s">
        <v>592</v>
      </c>
      <c r="C4209" s="662" t="s">
        <v>5111</v>
      </c>
      <c r="D4209" s="743" t="s">
        <v>7938</v>
      </c>
      <c r="E4209" s="744" t="s">
        <v>5134</v>
      </c>
      <c r="F4209" s="662" t="s">
        <v>5106</v>
      </c>
      <c r="G4209" s="662" t="s">
        <v>5220</v>
      </c>
      <c r="H4209" s="662" t="s">
        <v>593</v>
      </c>
      <c r="I4209" s="662" t="s">
        <v>5222</v>
      </c>
      <c r="J4209" s="662" t="s">
        <v>1086</v>
      </c>
      <c r="K4209" s="662" t="s">
        <v>5223</v>
      </c>
      <c r="L4209" s="663">
        <v>0</v>
      </c>
      <c r="M4209" s="663">
        <v>0</v>
      </c>
      <c r="N4209" s="662">
        <v>3</v>
      </c>
      <c r="O4209" s="745">
        <v>2</v>
      </c>
      <c r="P4209" s="663">
        <v>0</v>
      </c>
      <c r="Q4209" s="678"/>
      <c r="R4209" s="662">
        <v>3</v>
      </c>
      <c r="S4209" s="678">
        <v>1</v>
      </c>
      <c r="T4209" s="745">
        <v>2</v>
      </c>
      <c r="U4209" s="701">
        <v>1</v>
      </c>
    </row>
    <row r="4210" spans="1:21" ht="14.4" customHeight="1" x14ac:dyDescent="0.3">
      <c r="A4210" s="661">
        <v>32</v>
      </c>
      <c r="B4210" s="662" t="s">
        <v>592</v>
      </c>
      <c r="C4210" s="662" t="s">
        <v>5111</v>
      </c>
      <c r="D4210" s="743" t="s">
        <v>7938</v>
      </c>
      <c r="E4210" s="744" t="s">
        <v>5134</v>
      </c>
      <c r="F4210" s="662" t="s">
        <v>5106</v>
      </c>
      <c r="G4210" s="662" t="s">
        <v>5220</v>
      </c>
      <c r="H4210" s="662" t="s">
        <v>593</v>
      </c>
      <c r="I4210" s="662" t="s">
        <v>1085</v>
      </c>
      <c r="J4210" s="662" t="s">
        <v>1086</v>
      </c>
      <c r="K4210" s="662" t="s">
        <v>1087</v>
      </c>
      <c r="L4210" s="663">
        <v>369.91</v>
      </c>
      <c r="M4210" s="663">
        <v>369.91</v>
      </c>
      <c r="N4210" s="662">
        <v>1</v>
      </c>
      <c r="O4210" s="745">
        <v>0.5</v>
      </c>
      <c r="P4210" s="663">
        <v>369.91</v>
      </c>
      <c r="Q4210" s="678">
        <v>1</v>
      </c>
      <c r="R4210" s="662">
        <v>1</v>
      </c>
      <c r="S4210" s="678">
        <v>1</v>
      </c>
      <c r="T4210" s="745">
        <v>0.5</v>
      </c>
      <c r="U4210" s="701">
        <v>1</v>
      </c>
    </row>
    <row r="4211" spans="1:21" ht="14.4" customHeight="1" x14ac:dyDescent="0.3">
      <c r="A4211" s="661">
        <v>32</v>
      </c>
      <c r="B4211" s="662" t="s">
        <v>592</v>
      </c>
      <c r="C4211" s="662" t="s">
        <v>5111</v>
      </c>
      <c r="D4211" s="743" t="s">
        <v>7938</v>
      </c>
      <c r="E4211" s="744" t="s">
        <v>5134</v>
      </c>
      <c r="F4211" s="662" t="s">
        <v>5106</v>
      </c>
      <c r="G4211" s="662" t="s">
        <v>5503</v>
      </c>
      <c r="H4211" s="662" t="s">
        <v>593</v>
      </c>
      <c r="I4211" s="662" t="s">
        <v>1688</v>
      </c>
      <c r="J4211" s="662" t="s">
        <v>5505</v>
      </c>
      <c r="K4211" s="662" t="s">
        <v>6894</v>
      </c>
      <c r="L4211" s="663">
        <v>0</v>
      </c>
      <c r="M4211" s="663">
        <v>0</v>
      </c>
      <c r="N4211" s="662">
        <v>1</v>
      </c>
      <c r="O4211" s="745">
        <v>1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32</v>
      </c>
      <c r="B4212" s="662" t="s">
        <v>592</v>
      </c>
      <c r="C4212" s="662" t="s">
        <v>5111</v>
      </c>
      <c r="D4212" s="743" t="s">
        <v>7938</v>
      </c>
      <c r="E4212" s="744" t="s">
        <v>5134</v>
      </c>
      <c r="F4212" s="662" t="s">
        <v>5106</v>
      </c>
      <c r="G4212" s="662" t="s">
        <v>5160</v>
      </c>
      <c r="H4212" s="662" t="s">
        <v>593</v>
      </c>
      <c r="I4212" s="662" t="s">
        <v>3159</v>
      </c>
      <c r="J4212" s="662" t="s">
        <v>3160</v>
      </c>
      <c r="K4212" s="662" t="s">
        <v>4933</v>
      </c>
      <c r="L4212" s="663">
        <v>2991.23</v>
      </c>
      <c r="M4212" s="663">
        <v>164517.65000000005</v>
      </c>
      <c r="N4212" s="662">
        <v>55</v>
      </c>
      <c r="O4212" s="745">
        <v>17</v>
      </c>
      <c r="P4212" s="663">
        <v>101701.82000000004</v>
      </c>
      <c r="Q4212" s="678">
        <v>0.61818181818181817</v>
      </c>
      <c r="R4212" s="662">
        <v>34</v>
      </c>
      <c r="S4212" s="678">
        <v>0.61818181818181817</v>
      </c>
      <c r="T4212" s="745">
        <v>10.5</v>
      </c>
      <c r="U4212" s="701">
        <v>0.61764705882352944</v>
      </c>
    </row>
    <row r="4213" spans="1:21" ht="14.4" customHeight="1" x14ac:dyDescent="0.3">
      <c r="A4213" s="661">
        <v>32</v>
      </c>
      <c r="B4213" s="662" t="s">
        <v>592</v>
      </c>
      <c r="C4213" s="662" t="s">
        <v>5111</v>
      </c>
      <c r="D4213" s="743" t="s">
        <v>7938</v>
      </c>
      <c r="E4213" s="744" t="s">
        <v>5134</v>
      </c>
      <c r="F4213" s="662" t="s">
        <v>5106</v>
      </c>
      <c r="G4213" s="662" t="s">
        <v>5160</v>
      </c>
      <c r="H4213" s="662" t="s">
        <v>593</v>
      </c>
      <c r="I4213" s="662" t="s">
        <v>5161</v>
      </c>
      <c r="J4213" s="662" t="s">
        <v>3160</v>
      </c>
      <c r="K4213" s="662" t="s">
        <v>5162</v>
      </c>
      <c r="L4213" s="663">
        <v>748.21</v>
      </c>
      <c r="M4213" s="663">
        <v>1496.42</v>
      </c>
      <c r="N4213" s="662">
        <v>2</v>
      </c>
      <c r="O4213" s="745">
        <v>1</v>
      </c>
      <c r="P4213" s="663">
        <v>1496.42</v>
      </c>
      <c r="Q4213" s="678">
        <v>1</v>
      </c>
      <c r="R4213" s="662">
        <v>2</v>
      </c>
      <c r="S4213" s="678">
        <v>1</v>
      </c>
      <c r="T4213" s="745">
        <v>1</v>
      </c>
      <c r="U4213" s="701">
        <v>1</v>
      </c>
    </row>
    <row r="4214" spans="1:21" ht="14.4" customHeight="1" x14ac:dyDescent="0.3">
      <c r="A4214" s="661">
        <v>32</v>
      </c>
      <c r="B4214" s="662" t="s">
        <v>592</v>
      </c>
      <c r="C4214" s="662" t="s">
        <v>5111</v>
      </c>
      <c r="D4214" s="743" t="s">
        <v>7938</v>
      </c>
      <c r="E4214" s="744" t="s">
        <v>5134</v>
      </c>
      <c r="F4214" s="662" t="s">
        <v>5106</v>
      </c>
      <c r="G4214" s="662" t="s">
        <v>5231</v>
      </c>
      <c r="H4214" s="662" t="s">
        <v>593</v>
      </c>
      <c r="I4214" s="662" t="s">
        <v>5235</v>
      </c>
      <c r="J4214" s="662" t="s">
        <v>5236</v>
      </c>
      <c r="K4214" s="662" t="s">
        <v>5237</v>
      </c>
      <c r="L4214" s="663">
        <v>0</v>
      </c>
      <c r="M4214" s="663">
        <v>0</v>
      </c>
      <c r="N4214" s="662">
        <v>1</v>
      </c>
      <c r="O4214" s="745">
        <v>0.5</v>
      </c>
      <c r="P4214" s="663">
        <v>0</v>
      </c>
      <c r="Q4214" s="678"/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32</v>
      </c>
      <c r="B4215" s="662" t="s">
        <v>592</v>
      </c>
      <c r="C4215" s="662" t="s">
        <v>5111</v>
      </c>
      <c r="D4215" s="743" t="s">
        <v>7938</v>
      </c>
      <c r="E4215" s="744" t="s">
        <v>5134</v>
      </c>
      <c r="F4215" s="662" t="s">
        <v>5106</v>
      </c>
      <c r="G4215" s="662" t="s">
        <v>5231</v>
      </c>
      <c r="H4215" s="662" t="s">
        <v>593</v>
      </c>
      <c r="I4215" s="662" t="s">
        <v>1074</v>
      </c>
      <c r="J4215" s="662" t="s">
        <v>5236</v>
      </c>
      <c r="K4215" s="662" t="s">
        <v>5238</v>
      </c>
      <c r="L4215" s="663">
        <v>63.7</v>
      </c>
      <c r="M4215" s="663">
        <v>63.7</v>
      </c>
      <c r="N4215" s="662">
        <v>1</v>
      </c>
      <c r="O4215" s="745">
        <v>0.5</v>
      </c>
      <c r="P4215" s="663">
        <v>63.7</v>
      </c>
      <c r="Q4215" s="678">
        <v>1</v>
      </c>
      <c r="R4215" s="662">
        <v>1</v>
      </c>
      <c r="S4215" s="678">
        <v>1</v>
      </c>
      <c r="T4215" s="745">
        <v>0.5</v>
      </c>
      <c r="U4215" s="701">
        <v>1</v>
      </c>
    </row>
    <row r="4216" spans="1:21" ht="14.4" customHeight="1" x14ac:dyDescent="0.3">
      <c r="A4216" s="661">
        <v>32</v>
      </c>
      <c r="B4216" s="662" t="s">
        <v>592</v>
      </c>
      <c r="C4216" s="662" t="s">
        <v>5111</v>
      </c>
      <c r="D4216" s="743" t="s">
        <v>7938</v>
      </c>
      <c r="E4216" s="744" t="s">
        <v>5134</v>
      </c>
      <c r="F4216" s="662" t="s">
        <v>5106</v>
      </c>
      <c r="G4216" s="662" t="s">
        <v>5532</v>
      </c>
      <c r="H4216" s="662" t="s">
        <v>2438</v>
      </c>
      <c r="I4216" s="662" t="s">
        <v>4147</v>
      </c>
      <c r="J4216" s="662" t="s">
        <v>4148</v>
      </c>
      <c r="K4216" s="662" t="s">
        <v>4149</v>
      </c>
      <c r="L4216" s="663">
        <v>848.49</v>
      </c>
      <c r="M4216" s="663">
        <v>2545.4700000000003</v>
      </c>
      <c r="N4216" s="662">
        <v>3</v>
      </c>
      <c r="O4216" s="745">
        <v>1</v>
      </c>
      <c r="P4216" s="663">
        <v>2545.4700000000003</v>
      </c>
      <c r="Q4216" s="678">
        <v>1</v>
      </c>
      <c r="R4216" s="662">
        <v>3</v>
      </c>
      <c r="S4216" s="678">
        <v>1</v>
      </c>
      <c r="T4216" s="745">
        <v>1</v>
      </c>
      <c r="U4216" s="701">
        <v>1</v>
      </c>
    </row>
    <row r="4217" spans="1:21" ht="14.4" customHeight="1" x14ac:dyDescent="0.3">
      <c r="A4217" s="661">
        <v>32</v>
      </c>
      <c r="B4217" s="662" t="s">
        <v>592</v>
      </c>
      <c r="C4217" s="662" t="s">
        <v>5111</v>
      </c>
      <c r="D4217" s="743" t="s">
        <v>7938</v>
      </c>
      <c r="E4217" s="744" t="s">
        <v>5134</v>
      </c>
      <c r="F4217" s="662" t="s">
        <v>5106</v>
      </c>
      <c r="G4217" s="662" t="s">
        <v>7429</v>
      </c>
      <c r="H4217" s="662" t="s">
        <v>593</v>
      </c>
      <c r="I4217" s="662" t="s">
        <v>7430</v>
      </c>
      <c r="J4217" s="662" t="s">
        <v>7431</v>
      </c>
      <c r="K4217" s="662" t="s">
        <v>7432</v>
      </c>
      <c r="L4217" s="663">
        <v>172.02</v>
      </c>
      <c r="M4217" s="663">
        <v>688.08</v>
      </c>
      <c r="N4217" s="662">
        <v>4</v>
      </c>
      <c r="O4217" s="745">
        <v>1.5</v>
      </c>
      <c r="P4217" s="663">
        <v>688.08</v>
      </c>
      <c r="Q4217" s="678">
        <v>1</v>
      </c>
      <c r="R4217" s="662">
        <v>4</v>
      </c>
      <c r="S4217" s="678">
        <v>1</v>
      </c>
      <c r="T4217" s="745">
        <v>1.5</v>
      </c>
      <c r="U4217" s="701">
        <v>1</v>
      </c>
    </row>
    <row r="4218" spans="1:21" ht="14.4" customHeight="1" x14ac:dyDescent="0.3">
      <c r="A4218" s="661">
        <v>32</v>
      </c>
      <c r="B4218" s="662" t="s">
        <v>592</v>
      </c>
      <c r="C4218" s="662" t="s">
        <v>5111</v>
      </c>
      <c r="D4218" s="743" t="s">
        <v>7938</v>
      </c>
      <c r="E4218" s="744" t="s">
        <v>5134</v>
      </c>
      <c r="F4218" s="662" t="s">
        <v>5106</v>
      </c>
      <c r="G4218" s="662" t="s">
        <v>5239</v>
      </c>
      <c r="H4218" s="662" t="s">
        <v>593</v>
      </c>
      <c r="I4218" s="662" t="s">
        <v>963</v>
      </c>
      <c r="J4218" s="662" t="s">
        <v>964</v>
      </c>
      <c r="K4218" s="662" t="s">
        <v>5240</v>
      </c>
      <c r="L4218" s="663">
        <v>156.77000000000001</v>
      </c>
      <c r="M4218" s="663">
        <v>940.62000000000012</v>
      </c>
      <c r="N4218" s="662">
        <v>6</v>
      </c>
      <c r="O4218" s="745">
        <v>2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32</v>
      </c>
      <c r="B4219" s="662" t="s">
        <v>592</v>
      </c>
      <c r="C4219" s="662" t="s">
        <v>5111</v>
      </c>
      <c r="D4219" s="743" t="s">
        <v>7938</v>
      </c>
      <c r="E4219" s="744" t="s">
        <v>5134</v>
      </c>
      <c r="F4219" s="662" t="s">
        <v>5106</v>
      </c>
      <c r="G4219" s="662" t="s">
        <v>5241</v>
      </c>
      <c r="H4219" s="662" t="s">
        <v>593</v>
      </c>
      <c r="I4219" s="662" t="s">
        <v>668</v>
      </c>
      <c r="J4219" s="662" t="s">
        <v>5242</v>
      </c>
      <c r="K4219" s="662" t="s">
        <v>5243</v>
      </c>
      <c r="L4219" s="663">
        <v>30.56</v>
      </c>
      <c r="M4219" s="663">
        <v>30.56</v>
      </c>
      <c r="N4219" s="662">
        <v>1</v>
      </c>
      <c r="O4219" s="745">
        <v>0.5</v>
      </c>
      <c r="P4219" s="663">
        <v>30.56</v>
      </c>
      <c r="Q4219" s="678">
        <v>1</v>
      </c>
      <c r="R4219" s="662">
        <v>1</v>
      </c>
      <c r="S4219" s="678">
        <v>1</v>
      </c>
      <c r="T4219" s="745">
        <v>0.5</v>
      </c>
      <c r="U4219" s="701">
        <v>1</v>
      </c>
    </row>
    <row r="4220" spans="1:21" ht="14.4" customHeight="1" x14ac:dyDescent="0.3">
      <c r="A4220" s="661">
        <v>32</v>
      </c>
      <c r="B4220" s="662" t="s">
        <v>592</v>
      </c>
      <c r="C4220" s="662" t="s">
        <v>5111</v>
      </c>
      <c r="D4220" s="743" t="s">
        <v>7938</v>
      </c>
      <c r="E4220" s="744" t="s">
        <v>5134</v>
      </c>
      <c r="F4220" s="662" t="s">
        <v>5106</v>
      </c>
      <c r="G4220" s="662" t="s">
        <v>5389</v>
      </c>
      <c r="H4220" s="662" t="s">
        <v>593</v>
      </c>
      <c r="I4220" s="662" t="s">
        <v>4428</v>
      </c>
      <c r="J4220" s="662" t="s">
        <v>5391</v>
      </c>
      <c r="K4220" s="662" t="s">
        <v>6072</v>
      </c>
      <c r="L4220" s="663">
        <v>140.72</v>
      </c>
      <c r="M4220" s="663">
        <v>703.6</v>
      </c>
      <c r="N4220" s="662">
        <v>5</v>
      </c>
      <c r="O4220" s="745">
        <v>1</v>
      </c>
      <c r="P4220" s="663">
        <v>703.6</v>
      </c>
      <c r="Q4220" s="678">
        <v>1</v>
      </c>
      <c r="R4220" s="662">
        <v>5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32</v>
      </c>
      <c r="B4221" s="662" t="s">
        <v>592</v>
      </c>
      <c r="C4221" s="662" t="s">
        <v>5111</v>
      </c>
      <c r="D4221" s="743" t="s">
        <v>7938</v>
      </c>
      <c r="E4221" s="744" t="s">
        <v>5134</v>
      </c>
      <c r="F4221" s="662" t="s">
        <v>5106</v>
      </c>
      <c r="G4221" s="662" t="s">
        <v>5389</v>
      </c>
      <c r="H4221" s="662" t="s">
        <v>593</v>
      </c>
      <c r="I4221" s="662" t="s">
        <v>7433</v>
      </c>
      <c r="J4221" s="662" t="s">
        <v>5391</v>
      </c>
      <c r="K4221" s="662" t="s">
        <v>6504</v>
      </c>
      <c r="L4221" s="663">
        <v>0</v>
      </c>
      <c r="M4221" s="663">
        <v>0</v>
      </c>
      <c r="N4221" s="662">
        <v>1</v>
      </c>
      <c r="O4221" s="745">
        <v>0.5</v>
      </c>
      <c r="P4221" s="663">
        <v>0</v>
      </c>
      <c r="Q4221" s="678"/>
      <c r="R4221" s="662">
        <v>1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32</v>
      </c>
      <c r="B4222" s="662" t="s">
        <v>592</v>
      </c>
      <c r="C4222" s="662" t="s">
        <v>5111</v>
      </c>
      <c r="D4222" s="743" t="s">
        <v>7938</v>
      </c>
      <c r="E4222" s="744" t="s">
        <v>5134</v>
      </c>
      <c r="F4222" s="662" t="s">
        <v>5106</v>
      </c>
      <c r="G4222" s="662" t="s">
        <v>5244</v>
      </c>
      <c r="H4222" s="662" t="s">
        <v>593</v>
      </c>
      <c r="I4222" s="662" t="s">
        <v>1283</v>
      </c>
      <c r="J4222" s="662" t="s">
        <v>1284</v>
      </c>
      <c r="K4222" s="662" t="s">
        <v>5245</v>
      </c>
      <c r="L4222" s="663">
        <v>420.07</v>
      </c>
      <c r="M4222" s="663">
        <v>9661.61</v>
      </c>
      <c r="N4222" s="662">
        <v>23</v>
      </c>
      <c r="O4222" s="745">
        <v>14.5</v>
      </c>
      <c r="P4222" s="663">
        <v>4620.7700000000004</v>
      </c>
      <c r="Q4222" s="678">
        <v>0.47826086956521741</v>
      </c>
      <c r="R4222" s="662">
        <v>11</v>
      </c>
      <c r="S4222" s="678">
        <v>0.47826086956521741</v>
      </c>
      <c r="T4222" s="745">
        <v>6.5</v>
      </c>
      <c r="U4222" s="701">
        <v>0.44827586206896552</v>
      </c>
    </row>
    <row r="4223" spans="1:21" ht="14.4" customHeight="1" x14ac:dyDescent="0.3">
      <c r="A4223" s="661">
        <v>32</v>
      </c>
      <c r="B4223" s="662" t="s">
        <v>592</v>
      </c>
      <c r="C4223" s="662" t="s">
        <v>5111</v>
      </c>
      <c r="D4223" s="743" t="s">
        <v>7938</v>
      </c>
      <c r="E4223" s="744" t="s">
        <v>5134</v>
      </c>
      <c r="F4223" s="662" t="s">
        <v>5106</v>
      </c>
      <c r="G4223" s="662" t="s">
        <v>5392</v>
      </c>
      <c r="H4223" s="662" t="s">
        <v>593</v>
      </c>
      <c r="I4223" s="662" t="s">
        <v>7434</v>
      </c>
      <c r="J4223" s="662" t="s">
        <v>5393</v>
      </c>
      <c r="K4223" s="662" t="s">
        <v>5450</v>
      </c>
      <c r="L4223" s="663">
        <v>0</v>
      </c>
      <c r="M4223" s="663">
        <v>0</v>
      </c>
      <c r="N4223" s="662">
        <v>1</v>
      </c>
      <c r="O4223" s="745">
        <v>1</v>
      </c>
      <c r="P4223" s="663">
        <v>0</v>
      </c>
      <c r="Q4223" s="678"/>
      <c r="R4223" s="662">
        <v>1</v>
      </c>
      <c r="S4223" s="678">
        <v>1</v>
      </c>
      <c r="T4223" s="745">
        <v>1</v>
      </c>
      <c r="U4223" s="701">
        <v>1</v>
      </c>
    </row>
    <row r="4224" spans="1:21" ht="14.4" customHeight="1" x14ac:dyDescent="0.3">
      <c r="A4224" s="661">
        <v>32</v>
      </c>
      <c r="B4224" s="662" t="s">
        <v>592</v>
      </c>
      <c r="C4224" s="662" t="s">
        <v>5111</v>
      </c>
      <c r="D4224" s="743" t="s">
        <v>7938</v>
      </c>
      <c r="E4224" s="744" t="s">
        <v>5134</v>
      </c>
      <c r="F4224" s="662" t="s">
        <v>5106</v>
      </c>
      <c r="G4224" s="662" t="s">
        <v>6514</v>
      </c>
      <c r="H4224" s="662" t="s">
        <v>593</v>
      </c>
      <c r="I4224" s="662" t="s">
        <v>3634</v>
      </c>
      <c r="J4224" s="662" t="s">
        <v>3635</v>
      </c>
      <c r="K4224" s="662" t="s">
        <v>6914</v>
      </c>
      <c r="L4224" s="663">
        <v>60.9</v>
      </c>
      <c r="M4224" s="663">
        <v>304.5</v>
      </c>
      <c r="N4224" s="662">
        <v>5</v>
      </c>
      <c r="O4224" s="745">
        <v>3</v>
      </c>
      <c r="P4224" s="663">
        <v>304.5</v>
      </c>
      <c r="Q4224" s="678">
        <v>1</v>
      </c>
      <c r="R4224" s="662">
        <v>5</v>
      </c>
      <c r="S4224" s="678">
        <v>1</v>
      </c>
      <c r="T4224" s="745">
        <v>3</v>
      </c>
      <c r="U4224" s="701">
        <v>1</v>
      </c>
    </row>
    <row r="4225" spans="1:21" ht="14.4" customHeight="1" x14ac:dyDescent="0.3">
      <c r="A4225" s="661">
        <v>32</v>
      </c>
      <c r="B4225" s="662" t="s">
        <v>592</v>
      </c>
      <c r="C4225" s="662" t="s">
        <v>5111</v>
      </c>
      <c r="D4225" s="743" t="s">
        <v>7938</v>
      </c>
      <c r="E4225" s="744" t="s">
        <v>5134</v>
      </c>
      <c r="F4225" s="662" t="s">
        <v>5106</v>
      </c>
      <c r="G4225" s="662" t="s">
        <v>5701</v>
      </c>
      <c r="H4225" s="662" t="s">
        <v>2438</v>
      </c>
      <c r="I4225" s="662" t="s">
        <v>2814</v>
      </c>
      <c r="J4225" s="662" t="s">
        <v>4948</v>
      </c>
      <c r="K4225" s="662" t="s">
        <v>4949</v>
      </c>
      <c r="L4225" s="663">
        <v>2179.9299999999998</v>
      </c>
      <c r="M4225" s="663">
        <v>13079.579999999998</v>
      </c>
      <c r="N4225" s="662">
        <v>6</v>
      </c>
      <c r="O4225" s="745">
        <v>3</v>
      </c>
      <c r="P4225" s="663">
        <v>13079.579999999998</v>
      </c>
      <c r="Q4225" s="678">
        <v>1</v>
      </c>
      <c r="R4225" s="662">
        <v>6</v>
      </c>
      <c r="S4225" s="678">
        <v>1</v>
      </c>
      <c r="T4225" s="745">
        <v>3</v>
      </c>
      <c r="U4225" s="701">
        <v>1</v>
      </c>
    </row>
    <row r="4226" spans="1:21" ht="14.4" customHeight="1" x14ac:dyDescent="0.3">
      <c r="A4226" s="661">
        <v>32</v>
      </c>
      <c r="B4226" s="662" t="s">
        <v>592</v>
      </c>
      <c r="C4226" s="662" t="s">
        <v>5111</v>
      </c>
      <c r="D4226" s="743" t="s">
        <v>7938</v>
      </c>
      <c r="E4226" s="744" t="s">
        <v>5134</v>
      </c>
      <c r="F4226" s="662" t="s">
        <v>5106</v>
      </c>
      <c r="G4226" s="662" t="s">
        <v>5843</v>
      </c>
      <c r="H4226" s="662" t="s">
        <v>593</v>
      </c>
      <c r="I4226" s="662" t="s">
        <v>802</v>
      </c>
      <c r="J4226" s="662" t="s">
        <v>803</v>
      </c>
      <c r="K4226" s="662" t="s">
        <v>804</v>
      </c>
      <c r="L4226" s="663">
        <v>31.09</v>
      </c>
      <c r="M4226" s="663">
        <v>62.18</v>
      </c>
      <c r="N4226" s="662">
        <v>2</v>
      </c>
      <c r="O4226" s="745">
        <v>0.5</v>
      </c>
      <c r="P4226" s="663">
        <v>62.18</v>
      </c>
      <c r="Q4226" s="678">
        <v>1</v>
      </c>
      <c r="R4226" s="662">
        <v>2</v>
      </c>
      <c r="S4226" s="678">
        <v>1</v>
      </c>
      <c r="T4226" s="745">
        <v>0.5</v>
      </c>
      <c r="U4226" s="701">
        <v>1</v>
      </c>
    </row>
    <row r="4227" spans="1:21" ht="14.4" customHeight="1" x14ac:dyDescent="0.3">
      <c r="A4227" s="661">
        <v>32</v>
      </c>
      <c r="B4227" s="662" t="s">
        <v>592</v>
      </c>
      <c r="C4227" s="662" t="s">
        <v>5111</v>
      </c>
      <c r="D4227" s="743" t="s">
        <v>7938</v>
      </c>
      <c r="E4227" s="744" t="s">
        <v>5134</v>
      </c>
      <c r="F4227" s="662" t="s">
        <v>5106</v>
      </c>
      <c r="G4227" s="662" t="s">
        <v>5843</v>
      </c>
      <c r="H4227" s="662" t="s">
        <v>593</v>
      </c>
      <c r="I4227" s="662" t="s">
        <v>802</v>
      </c>
      <c r="J4227" s="662" t="s">
        <v>803</v>
      </c>
      <c r="K4227" s="662" t="s">
        <v>804</v>
      </c>
      <c r="L4227" s="663">
        <v>36.86</v>
      </c>
      <c r="M4227" s="663">
        <v>184.3</v>
      </c>
      <c r="N4227" s="662">
        <v>5</v>
      </c>
      <c r="O4227" s="745">
        <v>1.5</v>
      </c>
      <c r="P4227" s="663">
        <v>184.3</v>
      </c>
      <c r="Q4227" s="678">
        <v>1</v>
      </c>
      <c r="R4227" s="662">
        <v>5</v>
      </c>
      <c r="S4227" s="678">
        <v>1</v>
      </c>
      <c r="T4227" s="745">
        <v>1.5</v>
      </c>
      <c r="U4227" s="701">
        <v>1</v>
      </c>
    </row>
    <row r="4228" spans="1:21" ht="14.4" customHeight="1" x14ac:dyDescent="0.3">
      <c r="A4228" s="661">
        <v>32</v>
      </c>
      <c r="B4228" s="662" t="s">
        <v>592</v>
      </c>
      <c r="C4228" s="662" t="s">
        <v>5111</v>
      </c>
      <c r="D4228" s="743" t="s">
        <v>7938</v>
      </c>
      <c r="E4228" s="744" t="s">
        <v>5134</v>
      </c>
      <c r="F4228" s="662" t="s">
        <v>5106</v>
      </c>
      <c r="G4228" s="662" t="s">
        <v>5843</v>
      </c>
      <c r="H4228" s="662" t="s">
        <v>593</v>
      </c>
      <c r="I4228" s="662" t="s">
        <v>802</v>
      </c>
      <c r="J4228" s="662" t="s">
        <v>803</v>
      </c>
      <c r="K4228" s="662" t="s">
        <v>804</v>
      </c>
      <c r="L4228" s="663">
        <v>52.97</v>
      </c>
      <c r="M4228" s="663">
        <v>211.88</v>
      </c>
      <c r="N4228" s="662">
        <v>4</v>
      </c>
      <c r="O4228" s="745">
        <v>1.5</v>
      </c>
      <c r="P4228" s="663">
        <v>211.88</v>
      </c>
      <c r="Q4228" s="678">
        <v>1</v>
      </c>
      <c r="R4228" s="662">
        <v>4</v>
      </c>
      <c r="S4228" s="678">
        <v>1</v>
      </c>
      <c r="T4228" s="745">
        <v>1.5</v>
      </c>
      <c r="U4228" s="701">
        <v>1</v>
      </c>
    </row>
    <row r="4229" spans="1:21" ht="14.4" customHeight="1" x14ac:dyDescent="0.3">
      <c r="A4229" s="661">
        <v>32</v>
      </c>
      <c r="B4229" s="662" t="s">
        <v>592</v>
      </c>
      <c r="C4229" s="662" t="s">
        <v>5111</v>
      </c>
      <c r="D4229" s="743" t="s">
        <v>7938</v>
      </c>
      <c r="E4229" s="744" t="s">
        <v>5134</v>
      </c>
      <c r="F4229" s="662" t="s">
        <v>5106</v>
      </c>
      <c r="G4229" s="662" t="s">
        <v>5248</v>
      </c>
      <c r="H4229" s="662" t="s">
        <v>593</v>
      </c>
      <c r="I4229" s="662" t="s">
        <v>3186</v>
      </c>
      <c r="J4229" s="662" t="s">
        <v>3187</v>
      </c>
      <c r="K4229" s="662" t="s">
        <v>4933</v>
      </c>
      <c r="L4229" s="663">
        <v>588.04999999999995</v>
      </c>
      <c r="M4229" s="663">
        <v>1176.0999999999999</v>
      </c>
      <c r="N4229" s="662">
        <v>2</v>
      </c>
      <c r="O4229" s="745">
        <v>0.5</v>
      </c>
      <c r="P4229" s="663">
        <v>1176.0999999999999</v>
      </c>
      <c r="Q4229" s="678">
        <v>1</v>
      </c>
      <c r="R4229" s="662">
        <v>2</v>
      </c>
      <c r="S4229" s="678">
        <v>1</v>
      </c>
      <c r="T4229" s="745">
        <v>0.5</v>
      </c>
      <c r="U4229" s="701">
        <v>1</v>
      </c>
    </row>
    <row r="4230" spans="1:21" ht="14.4" customHeight="1" x14ac:dyDescent="0.3">
      <c r="A4230" s="661">
        <v>32</v>
      </c>
      <c r="B4230" s="662" t="s">
        <v>592</v>
      </c>
      <c r="C4230" s="662" t="s">
        <v>5111</v>
      </c>
      <c r="D4230" s="743" t="s">
        <v>7938</v>
      </c>
      <c r="E4230" s="744" t="s">
        <v>5134</v>
      </c>
      <c r="F4230" s="662" t="s">
        <v>5106</v>
      </c>
      <c r="G4230" s="662" t="s">
        <v>5248</v>
      </c>
      <c r="H4230" s="662" t="s">
        <v>593</v>
      </c>
      <c r="I4230" s="662" t="s">
        <v>3186</v>
      </c>
      <c r="J4230" s="662" t="s">
        <v>3187</v>
      </c>
      <c r="K4230" s="662" t="s">
        <v>4933</v>
      </c>
      <c r="L4230" s="663">
        <v>879.21</v>
      </c>
      <c r="M4230" s="663">
        <v>4396.05</v>
      </c>
      <c r="N4230" s="662">
        <v>5</v>
      </c>
      <c r="O4230" s="745">
        <v>1.5</v>
      </c>
      <c r="P4230" s="663">
        <v>4396.05</v>
      </c>
      <c r="Q4230" s="678">
        <v>1</v>
      </c>
      <c r="R4230" s="662">
        <v>5</v>
      </c>
      <c r="S4230" s="678">
        <v>1</v>
      </c>
      <c r="T4230" s="745">
        <v>1.5</v>
      </c>
      <c r="U4230" s="701">
        <v>1</v>
      </c>
    </row>
    <row r="4231" spans="1:21" ht="14.4" customHeight="1" x14ac:dyDescent="0.3">
      <c r="A4231" s="661">
        <v>32</v>
      </c>
      <c r="B4231" s="662" t="s">
        <v>592</v>
      </c>
      <c r="C4231" s="662" t="s">
        <v>5111</v>
      </c>
      <c r="D4231" s="743" t="s">
        <v>7938</v>
      </c>
      <c r="E4231" s="744" t="s">
        <v>5134</v>
      </c>
      <c r="F4231" s="662" t="s">
        <v>5106</v>
      </c>
      <c r="G4231" s="662" t="s">
        <v>5847</v>
      </c>
      <c r="H4231" s="662" t="s">
        <v>593</v>
      </c>
      <c r="I4231" s="662" t="s">
        <v>2918</v>
      </c>
      <c r="J4231" s="662" t="s">
        <v>2919</v>
      </c>
      <c r="K4231" s="662" t="s">
        <v>5848</v>
      </c>
      <c r="L4231" s="663">
        <v>48.09</v>
      </c>
      <c r="M4231" s="663">
        <v>96.18</v>
      </c>
      <c r="N4231" s="662">
        <v>2</v>
      </c>
      <c r="O4231" s="745">
        <v>1</v>
      </c>
      <c r="P4231" s="663">
        <v>96.18</v>
      </c>
      <c r="Q4231" s="678">
        <v>1</v>
      </c>
      <c r="R4231" s="662">
        <v>2</v>
      </c>
      <c r="S4231" s="678">
        <v>1</v>
      </c>
      <c r="T4231" s="745">
        <v>1</v>
      </c>
      <c r="U4231" s="701">
        <v>1</v>
      </c>
    </row>
    <row r="4232" spans="1:21" ht="14.4" customHeight="1" x14ac:dyDescent="0.3">
      <c r="A4232" s="661">
        <v>32</v>
      </c>
      <c r="B4232" s="662" t="s">
        <v>592</v>
      </c>
      <c r="C4232" s="662" t="s">
        <v>5111</v>
      </c>
      <c r="D4232" s="743" t="s">
        <v>7938</v>
      </c>
      <c r="E4232" s="744" t="s">
        <v>5134</v>
      </c>
      <c r="F4232" s="662" t="s">
        <v>5106</v>
      </c>
      <c r="G4232" s="662" t="s">
        <v>5487</v>
      </c>
      <c r="H4232" s="662" t="s">
        <v>593</v>
      </c>
      <c r="I4232" s="662" t="s">
        <v>951</v>
      </c>
      <c r="J4232" s="662" t="s">
        <v>3547</v>
      </c>
      <c r="K4232" s="662" t="s">
        <v>7117</v>
      </c>
      <c r="L4232" s="663">
        <v>0</v>
      </c>
      <c r="M4232" s="663">
        <v>0</v>
      </c>
      <c r="N4232" s="662">
        <v>1</v>
      </c>
      <c r="O4232" s="745">
        <v>0.5</v>
      </c>
      <c r="P4232" s="663">
        <v>0</v>
      </c>
      <c r="Q4232" s="678"/>
      <c r="R4232" s="662">
        <v>1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32</v>
      </c>
      <c r="B4233" s="662" t="s">
        <v>592</v>
      </c>
      <c r="C4233" s="662" t="s">
        <v>5111</v>
      </c>
      <c r="D4233" s="743" t="s">
        <v>7938</v>
      </c>
      <c r="E4233" s="744" t="s">
        <v>5134</v>
      </c>
      <c r="F4233" s="662" t="s">
        <v>5106</v>
      </c>
      <c r="G4233" s="662" t="s">
        <v>5262</v>
      </c>
      <c r="H4233" s="662" t="s">
        <v>593</v>
      </c>
      <c r="I4233" s="662" t="s">
        <v>2962</v>
      </c>
      <c r="J4233" s="662" t="s">
        <v>2963</v>
      </c>
      <c r="K4233" s="662" t="s">
        <v>5509</v>
      </c>
      <c r="L4233" s="663">
        <v>98.75</v>
      </c>
      <c r="M4233" s="663">
        <v>98.75</v>
      </c>
      <c r="N4233" s="662">
        <v>1</v>
      </c>
      <c r="O4233" s="745">
        <v>0.5</v>
      </c>
      <c r="P4233" s="663">
        <v>98.75</v>
      </c>
      <c r="Q4233" s="678">
        <v>1</v>
      </c>
      <c r="R4233" s="662">
        <v>1</v>
      </c>
      <c r="S4233" s="678">
        <v>1</v>
      </c>
      <c r="T4233" s="745">
        <v>0.5</v>
      </c>
      <c r="U4233" s="701">
        <v>1</v>
      </c>
    </row>
    <row r="4234" spans="1:21" ht="14.4" customHeight="1" x14ac:dyDescent="0.3">
      <c r="A4234" s="661">
        <v>32</v>
      </c>
      <c r="B4234" s="662" t="s">
        <v>592</v>
      </c>
      <c r="C4234" s="662" t="s">
        <v>5111</v>
      </c>
      <c r="D4234" s="743" t="s">
        <v>7938</v>
      </c>
      <c r="E4234" s="744" t="s">
        <v>5134</v>
      </c>
      <c r="F4234" s="662" t="s">
        <v>5106</v>
      </c>
      <c r="G4234" s="662" t="s">
        <v>5262</v>
      </c>
      <c r="H4234" s="662" t="s">
        <v>593</v>
      </c>
      <c r="I4234" s="662" t="s">
        <v>5263</v>
      </c>
      <c r="J4234" s="662" t="s">
        <v>2963</v>
      </c>
      <c r="K4234" s="662" t="s">
        <v>5264</v>
      </c>
      <c r="L4234" s="663">
        <v>49.38</v>
      </c>
      <c r="M4234" s="663">
        <v>148.14000000000001</v>
      </c>
      <c r="N4234" s="662">
        <v>3</v>
      </c>
      <c r="O4234" s="745">
        <v>2</v>
      </c>
      <c r="P4234" s="663">
        <v>49.38</v>
      </c>
      <c r="Q4234" s="678">
        <v>0.33333333333333331</v>
      </c>
      <c r="R4234" s="662">
        <v>1</v>
      </c>
      <c r="S4234" s="678">
        <v>0.33333333333333331</v>
      </c>
      <c r="T4234" s="745">
        <v>0.5</v>
      </c>
      <c r="U4234" s="701">
        <v>0.25</v>
      </c>
    </row>
    <row r="4235" spans="1:21" ht="14.4" customHeight="1" x14ac:dyDescent="0.3">
      <c r="A4235" s="661">
        <v>32</v>
      </c>
      <c r="B4235" s="662" t="s">
        <v>592</v>
      </c>
      <c r="C4235" s="662" t="s">
        <v>5111</v>
      </c>
      <c r="D4235" s="743" t="s">
        <v>7938</v>
      </c>
      <c r="E4235" s="744" t="s">
        <v>5134</v>
      </c>
      <c r="F4235" s="662" t="s">
        <v>5106</v>
      </c>
      <c r="G4235" s="662" t="s">
        <v>5262</v>
      </c>
      <c r="H4235" s="662" t="s">
        <v>593</v>
      </c>
      <c r="I4235" s="662" t="s">
        <v>5263</v>
      </c>
      <c r="J4235" s="662" t="s">
        <v>2963</v>
      </c>
      <c r="K4235" s="662" t="s">
        <v>5264</v>
      </c>
      <c r="L4235" s="663">
        <v>83.79</v>
      </c>
      <c r="M4235" s="663">
        <v>335.16</v>
      </c>
      <c r="N4235" s="662">
        <v>4</v>
      </c>
      <c r="O4235" s="745">
        <v>2</v>
      </c>
      <c r="P4235" s="663">
        <v>251.37</v>
      </c>
      <c r="Q4235" s="678">
        <v>0.75</v>
      </c>
      <c r="R4235" s="662">
        <v>3</v>
      </c>
      <c r="S4235" s="678">
        <v>0.75</v>
      </c>
      <c r="T4235" s="745">
        <v>1.5</v>
      </c>
      <c r="U4235" s="701">
        <v>0.75</v>
      </c>
    </row>
    <row r="4236" spans="1:21" ht="14.4" customHeight="1" x14ac:dyDescent="0.3">
      <c r="A4236" s="661">
        <v>32</v>
      </c>
      <c r="B4236" s="662" t="s">
        <v>592</v>
      </c>
      <c r="C4236" s="662" t="s">
        <v>5111</v>
      </c>
      <c r="D4236" s="743" t="s">
        <v>7938</v>
      </c>
      <c r="E4236" s="744" t="s">
        <v>5134</v>
      </c>
      <c r="F4236" s="662" t="s">
        <v>5106</v>
      </c>
      <c r="G4236" s="662" t="s">
        <v>5262</v>
      </c>
      <c r="H4236" s="662" t="s">
        <v>593</v>
      </c>
      <c r="I4236" s="662" t="s">
        <v>2941</v>
      </c>
      <c r="J4236" s="662" t="s">
        <v>2942</v>
      </c>
      <c r="K4236" s="662" t="s">
        <v>2911</v>
      </c>
      <c r="L4236" s="663">
        <v>111.72</v>
      </c>
      <c r="M4236" s="663">
        <v>223.44</v>
      </c>
      <c r="N4236" s="662">
        <v>2</v>
      </c>
      <c r="O4236" s="745">
        <v>1.5</v>
      </c>
      <c r="P4236" s="663">
        <v>223.44</v>
      </c>
      <c r="Q4236" s="678">
        <v>1</v>
      </c>
      <c r="R4236" s="662">
        <v>2</v>
      </c>
      <c r="S4236" s="678">
        <v>1</v>
      </c>
      <c r="T4236" s="745">
        <v>1.5</v>
      </c>
      <c r="U4236" s="701">
        <v>1</v>
      </c>
    </row>
    <row r="4237" spans="1:21" ht="14.4" customHeight="1" x14ac:dyDescent="0.3">
      <c r="A4237" s="661">
        <v>32</v>
      </c>
      <c r="B4237" s="662" t="s">
        <v>592</v>
      </c>
      <c r="C4237" s="662" t="s">
        <v>5111</v>
      </c>
      <c r="D4237" s="743" t="s">
        <v>7938</v>
      </c>
      <c r="E4237" s="744" t="s">
        <v>5134</v>
      </c>
      <c r="F4237" s="662" t="s">
        <v>5106</v>
      </c>
      <c r="G4237" s="662" t="s">
        <v>5262</v>
      </c>
      <c r="H4237" s="662" t="s">
        <v>593</v>
      </c>
      <c r="I4237" s="662" t="s">
        <v>7435</v>
      </c>
      <c r="J4237" s="662" t="s">
        <v>2963</v>
      </c>
      <c r="K4237" s="662" t="s">
        <v>5509</v>
      </c>
      <c r="L4237" s="663">
        <v>167.58</v>
      </c>
      <c r="M4237" s="663">
        <v>167.58</v>
      </c>
      <c r="N4237" s="662">
        <v>1</v>
      </c>
      <c r="O4237" s="745">
        <v>0.5</v>
      </c>
      <c r="P4237" s="663">
        <v>167.58</v>
      </c>
      <c r="Q4237" s="678">
        <v>1</v>
      </c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32</v>
      </c>
      <c r="B4238" s="662" t="s">
        <v>592</v>
      </c>
      <c r="C4238" s="662" t="s">
        <v>5111</v>
      </c>
      <c r="D4238" s="743" t="s">
        <v>7938</v>
      </c>
      <c r="E4238" s="744" t="s">
        <v>5134</v>
      </c>
      <c r="F4238" s="662" t="s">
        <v>5106</v>
      </c>
      <c r="G4238" s="662" t="s">
        <v>5262</v>
      </c>
      <c r="H4238" s="662" t="s">
        <v>593</v>
      </c>
      <c r="I4238" s="662" t="s">
        <v>5726</v>
      </c>
      <c r="J4238" s="662" t="s">
        <v>2963</v>
      </c>
      <c r="K4238" s="662" t="s">
        <v>5264</v>
      </c>
      <c r="L4238" s="663">
        <v>49.38</v>
      </c>
      <c r="M4238" s="663">
        <v>49.38</v>
      </c>
      <c r="N4238" s="662">
        <v>1</v>
      </c>
      <c r="O4238" s="745">
        <v>0.5</v>
      </c>
      <c r="P4238" s="663">
        <v>49.38</v>
      </c>
      <c r="Q4238" s="678">
        <v>1</v>
      </c>
      <c r="R4238" s="662">
        <v>1</v>
      </c>
      <c r="S4238" s="678">
        <v>1</v>
      </c>
      <c r="T4238" s="745">
        <v>0.5</v>
      </c>
      <c r="U4238" s="701">
        <v>1</v>
      </c>
    </row>
    <row r="4239" spans="1:21" ht="14.4" customHeight="1" x14ac:dyDescent="0.3">
      <c r="A4239" s="661">
        <v>32</v>
      </c>
      <c r="B4239" s="662" t="s">
        <v>592</v>
      </c>
      <c r="C4239" s="662" t="s">
        <v>5111</v>
      </c>
      <c r="D4239" s="743" t="s">
        <v>7938</v>
      </c>
      <c r="E4239" s="744" t="s">
        <v>5134</v>
      </c>
      <c r="F4239" s="662" t="s">
        <v>5106</v>
      </c>
      <c r="G4239" s="662" t="s">
        <v>5862</v>
      </c>
      <c r="H4239" s="662" t="s">
        <v>593</v>
      </c>
      <c r="I4239" s="662" t="s">
        <v>7436</v>
      </c>
      <c r="J4239" s="662" t="s">
        <v>6125</v>
      </c>
      <c r="K4239" s="662" t="s">
        <v>7437</v>
      </c>
      <c r="L4239" s="663">
        <v>100.11</v>
      </c>
      <c r="M4239" s="663">
        <v>100.11</v>
      </c>
      <c r="N4239" s="662">
        <v>1</v>
      </c>
      <c r="O4239" s="745">
        <v>0.5</v>
      </c>
      <c r="P4239" s="663">
        <v>100.11</v>
      </c>
      <c r="Q4239" s="678">
        <v>1</v>
      </c>
      <c r="R4239" s="662">
        <v>1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32</v>
      </c>
      <c r="B4240" s="662" t="s">
        <v>592</v>
      </c>
      <c r="C4240" s="662" t="s">
        <v>5111</v>
      </c>
      <c r="D4240" s="743" t="s">
        <v>7938</v>
      </c>
      <c r="E4240" s="744" t="s">
        <v>5134</v>
      </c>
      <c r="F4240" s="662" t="s">
        <v>5106</v>
      </c>
      <c r="G4240" s="662" t="s">
        <v>5870</v>
      </c>
      <c r="H4240" s="662" t="s">
        <v>593</v>
      </c>
      <c r="I4240" s="662" t="s">
        <v>4398</v>
      </c>
      <c r="J4240" s="662" t="s">
        <v>4399</v>
      </c>
      <c r="K4240" s="662" t="s">
        <v>5871</v>
      </c>
      <c r="L4240" s="663">
        <v>77.14</v>
      </c>
      <c r="M4240" s="663">
        <v>462.84</v>
      </c>
      <c r="N4240" s="662">
        <v>6</v>
      </c>
      <c r="O4240" s="745">
        <v>2</v>
      </c>
      <c r="P4240" s="663">
        <v>385.7</v>
      </c>
      <c r="Q4240" s="678">
        <v>0.83333333333333337</v>
      </c>
      <c r="R4240" s="662">
        <v>5</v>
      </c>
      <c r="S4240" s="678">
        <v>0.83333333333333337</v>
      </c>
      <c r="T4240" s="745">
        <v>1</v>
      </c>
      <c r="U4240" s="701">
        <v>0.5</v>
      </c>
    </row>
    <row r="4241" spans="1:21" ht="14.4" customHeight="1" x14ac:dyDescent="0.3">
      <c r="A4241" s="661">
        <v>32</v>
      </c>
      <c r="B4241" s="662" t="s">
        <v>592</v>
      </c>
      <c r="C4241" s="662" t="s">
        <v>5111</v>
      </c>
      <c r="D4241" s="743" t="s">
        <v>7938</v>
      </c>
      <c r="E4241" s="744" t="s">
        <v>5134</v>
      </c>
      <c r="F4241" s="662" t="s">
        <v>5106</v>
      </c>
      <c r="G4241" s="662" t="s">
        <v>5727</v>
      </c>
      <c r="H4241" s="662" t="s">
        <v>593</v>
      </c>
      <c r="I4241" s="662" t="s">
        <v>692</v>
      </c>
      <c r="J4241" s="662" t="s">
        <v>5728</v>
      </c>
      <c r="K4241" s="662" t="s">
        <v>5729</v>
      </c>
      <c r="L4241" s="663">
        <v>44.59</v>
      </c>
      <c r="M4241" s="663">
        <v>133.77000000000001</v>
      </c>
      <c r="N4241" s="662">
        <v>3</v>
      </c>
      <c r="O4241" s="745">
        <v>2</v>
      </c>
      <c r="P4241" s="663">
        <v>44.59</v>
      </c>
      <c r="Q4241" s="678">
        <v>0.33333333333333331</v>
      </c>
      <c r="R4241" s="662">
        <v>1</v>
      </c>
      <c r="S4241" s="678">
        <v>0.33333333333333331</v>
      </c>
      <c r="T4241" s="745">
        <v>0.5</v>
      </c>
      <c r="U4241" s="701">
        <v>0.25</v>
      </c>
    </row>
    <row r="4242" spans="1:21" ht="14.4" customHeight="1" x14ac:dyDescent="0.3">
      <c r="A4242" s="661">
        <v>32</v>
      </c>
      <c r="B4242" s="662" t="s">
        <v>592</v>
      </c>
      <c r="C4242" s="662" t="s">
        <v>5111</v>
      </c>
      <c r="D4242" s="743" t="s">
        <v>7938</v>
      </c>
      <c r="E4242" s="744" t="s">
        <v>5134</v>
      </c>
      <c r="F4242" s="662" t="s">
        <v>5106</v>
      </c>
      <c r="G4242" s="662" t="s">
        <v>5394</v>
      </c>
      <c r="H4242" s="662" t="s">
        <v>593</v>
      </c>
      <c r="I4242" s="662" t="s">
        <v>5436</v>
      </c>
      <c r="J4242" s="662" t="s">
        <v>1178</v>
      </c>
      <c r="K4242" s="662" t="s">
        <v>3525</v>
      </c>
      <c r="L4242" s="663">
        <v>26.37</v>
      </c>
      <c r="M4242" s="663">
        <v>26.37</v>
      </c>
      <c r="N4242" s="662">
        <v>1</v>
      </c>
      <c r="O4242" s="745">
        <v>0.5</v>
      </c>
      <c r="P4242" s="663">
        <v>26.37</v>
      </c>
      <c r="Q4242" s="678">
        <v>1</v>
      </c>
      <c r="R4242" s="662">
        <v>1</v>
      </c>
      <c r="S4242" s="678">
        <v>1</v>
      </c>
      <c r="T4242" s="745">
        <v>0.5</v>
      </c>
      <c r="U4242" s="701">
        <v>1</v>
      </c>
    </row>
    <row r="4243" spans="1:21" ht="14.4" customHeight="1" x14ac:dyDescent="0.3">
      <c r="A4243" s="661">
        <v>32</v>
      </c>
      <c r="B4243" s="662" t="s">
        <v>592</v>
      </c>
      <c r="C4243" s="662" t="s">
        <v>5111</v>
      </c>
      <c r="D4243" s="743" t="s">
        <v>7938</v>
      </c>
      <c r="E4243" s="744" t="s">
        <v>5134</v>
      </c>
      <c r="F4243" s="662" t="s">
        <v>5106</v>
      </c>
      <c r="G4243" s="662" t="s">
        <v>5394</v>
      </c>
      <c r="H4243" s="662" t="s">
        <v>593</v>
      </c>
      <c r="I4243" s="662" t="s">
        <v>3585</v>
      </c>
      <c r="J4243" s="662" t="s">
        <v>1178</v>
      </c>
      <c r="K4243" s="662" t="s">
        <v>3586</v>
      </c>
      <c r="L4243" s="663">
        <v>52.75</v>
      </c>
      <c r="M4243" s="663">
        <v>211</v>
      </c>
      <c r="N4243" s="662">
        <v>4</v>
      </c>
      <c r="O4243" s="745">
        <v>2</v>
      </c>
      <c r="P4243" s="663">
        <v>105.5</v>
      </c>
      <c r="Q4243" s="678">
        <v>0.5</v>
      </c>
      <c r="R4243" s="662">
        <v>2</v>
      </c>
      <c r="S4243" s="678">
        <v>0.5</v>
      </c>
      <c r="T4243" s="745">
        <v>1</v>
      </c>
      <c r="U4243" s="701">
        <v>0.5</v>
      </c>
    </row>
    <row r="4244" spans="1:21" ht="14.4" customHeight="1" x14ac:dyDescent="0.3">
      <c r="A4244" s="661">
        <v>32</v>
      </c>
      <c r="B4244" s="662" t="s">
        <v>592</v>
      </c>
      <c r="C4244" s="662" t="s">
        <v>5111</v>
      </c>
      <c r="D4244" s="743" t="s">
        <v>7938</v>
      </c>
      <c r="E4244" s="744" t="s">
        <v>5134</v>
      </c>
      <c r="F4244" s="662" t="s">
        <v>5106</v>
      </c>
      <c r="G4244" s="662" t="s">
        <v>5394</v>
      </c>
      <c r="H4244" s="662" t="s">
        <v>593</v>
      </c>
      <c r="I4244" s="662" t="s">
        <v>5395</v>
      </c>
      <c r="J4244" s="662" t="s">
        <v>5396</v>
      </c>
      <c r="K4244" s="662" t="s">
        <v>5397</v>
      </c>
      <c r="L4244" s="663">
        <v>0</v>
      </c>
      <c r="M4244" s="663">
        <v>0</v>
      </c>
      <c r="N4244" s="662">
        <v>4</v>
      </c>
      <c r="O4244" s="745">
        <v>2</v>
      </c>
      <c r="P4244" s="663">
        <v>0</v>
      </c>
      <c r="Q4244" s="678"/>
      <c r="R4244" s="662">
        <v>2</v>
      </c>
      <c r="S4244" s="678">
        <v>0.5</v>
      </c>
      <c r="T4244" s="745">
        <v>1</v>
      </c>
      <c r="U4244" s="701">
        <v>0.5</v>
      </c>
    </row>
    <row r="4245" spans="1:21" ht="14.4" customHeight="1" x14ac:dyDescent="0.3">
      <c r="A4245" s="661">
        <v>32</v>
      </c>
      <c r="B4245" s="662" t="s">
        <v>592</v>
      </c>
      <c r="C4245" s="662" t="s">
        <v>5111</v>
      </c>
      <c r="D4245" s="743" t="s">
        <v>7938</v>
      </c>
      <c r="E4245" s="744" t="s">
        <v>5134</v>
      </c>
      <c r="F4245" s="662" t="s">
        <v>5106</v>
      </c>
      <c r="G4245" s="662" t="s">
        <v>5394</v>
      </c>
      <c r="H4245" s="662" t="s">
        <v>593</v>
      </c>
      <c r="I4245" s="662" t="s">
        <v>5395</v>
      </c>
      <c r="J4245" s="662" t="s">
        <v>5396</v>
      </c>
      <c r="K4245" s="662" t="s">
        <v>5397</v>
      </c>
      <c r="L4245" s="663">
        <v>29.54</v>
      </c>
      <c r="M4245" s="663">
        <v>88.62</v>
      </c>
      <c r="N4245" s="662">
        <v>3</v>
      </c>
      <c r="O4245" s="745">
        <v>1.5</v>
      </c>
      <c r="P4245" s="663"/>
      <c r="Q4245" s="678">
        <v>0</v>
      </c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32</v>
      </c>
      <c r="B4246" s="662" t="s">
        <v>592</v>
      </c>
      <c r="C4246" s="662" t="s">
        <v>5111</v>
      </c>
      <c r="D4246" s="743" t="s">
        <v>7938</v>
      </c>
      <c r="E4246" s="744" t="s">
        <v>5134</v>
      </c>
      <c r="F4246" s="662" t="s">
        <v>5106</v>
      </c>
      <c r="G4246" s="662" t="s">
        <v>5269</v>
      </c>
      <c r="H4246" s="662" t="s">
        <v>593</v>
      </c>
      <c r="I4246" s="662" t="s">
        <v>970</v>
      </c>
      <c r="J4246" s="662" t="s">
        <v>5270</v>
      </c>
      <c r="K4246" s="662" t="s">
        <v>5271</v>
      </c>
      <c r="L4246" s="663">
        <v>88.76</v>
      </c>
      <c r="M4246" s="663">
        <v>976.36000000000013</v>
      </c>
      <c r="N4246" s="662">
        <v>11</v>
      </c>
      <c r="O4246" s="745">
        <v>3.5</v>
      </c>
      <c r="P4246" s="663">
        <v>621.32000000000005</v>
      </c>
      <c r="Q4246" s="678">
        <v>0.63636363636363635</v>
      </c>
      <c r="R4246" s="662">
        <v>7</v>
      </c>
      <c r="S4246" s="678">
        <v>0.63636363636363635</v>
      </c>
      <c r="T4246" s="745">
        <v>2.5</v>
      </c>
      <c r="U4246" s="701">
        <v>0.7142857142857143</v>
      </c>
    </row>
    <row r="4247" spans="1:21" ht="14.4" customHeight="1" x14ac:dyDescent="0.3">
      <c r="A4247" s="661">
        <v>32</v>
      </c>
      <c r="B4247" s="662" t="s">
        <v>592</v>
      </c>
      <c r="C4247" s="662" t="s">
        <v>5111</v>
      </c>
      <c r="D4247" s="743" t="s">
        <v>7938</v>
      </c>
      <c r="E4247" s="744" t="s">
        <v>5134</v>
      </c>
      <c r="F4247" s="662" t="s">
        <v>5106</v>
      </c>
      <c r="G4247" s="662" t="s">
        <v>5361</v>
      </c>
      <c r="H4247" s="662" t="s">
        <v>2438</v>
      </c>
      <c r="I4247" s="662" t="s">
        <v>2722</v>
      </c>
      <c r="J4247" s="662" t="s">
        <v>4959</v>
      </c>
      <c r="K4247" s="662" t="s">
        <v>4960</v>
      </c>
      <c r="L4247" s="663">
        <v>366.31</v>
      </c>
      <c r="M4247" s="663">
        <v>732.62</v>
      </c>
      <c r="N4247" s="662">
        <v>2</v>
      </c>
      <c r="O4247" s="745">
        <v>2</v>
      </c>
      <c r="P4247" s="663">
        <v>732.62</v>
      </c>
      <c r="Q4247" s="678">
        <v>1</v>
      </c>
      <c r="R4247" s="662">
        <v>2</v>
      </c>
      <c r="S4247" s="678">
        <v>1</v>
      </c>
      <c r="T4247" s="745">
        <v>2</v>
      </c>
      <c r="U4247" s="701">
        <v>1</v>
      </c>
    </row>
    <row r="4248" spans="1:21" ht="14.4" customHeight="1" x14ac:dyDescent="0.3">
      <c r="A4248" s="661">
        <v>32</v>
      </c>
      <c r="B4248" s="662" t="s">
        <v>592</v>
      </c>
      <c r="C4248" s="662" t="s">
        <v>5111</v>
      </c>
      <c r="D4248" s="743" t="s">
        <v>7938</v>
      </c>
      <c r="E4248" s="744" t="s">
        <v>5134</v>
      </c>
      <c r="F4248" s="662" t="s">
        <v>5106</v>
      </c>
      <c r="G4248" s="662" t="s">
        <v>5887</v>
      </c>
      <c r="H4248" s="662" t="s">
        <v>2438</v>
      </c>
      <c r="I4248" s="662" t="s">
        <v>6525</v>
      </c>
      <c r="J4248" s="662" t="s">
        <v>5010</v>
      </c>
      <c r="K4248" s="662" t="s">
        <v>6526</v>
      </c>
      <c r="L4248" s="663">
        <v>57.64</v>
      </c>
      <c r="M4248" s="663">
        <v>57.64</v>
      </c>
      <c r="N4248" s="662">
        <v>1</v>
      </c>
      <c r="O4248" s="745">
        <v>0.5</v>
      </c>
      <c r="P4248" s="663">
        <v>57.64</v>
      </c>
      <c r="Q4248" s="678">
        <v>1</v>
      </c>
      <c r="R4248" s="662">
        <v>1</v>
      </c>
      <c r="S4248" s="678">
        <v>1</v>
      </c>
      <c r="T4248" s="745">
        <v>0.5</v>
      </c>
      <c r="U4248" s="701">
        <v>1</v>
      </c>
    </row>
    <row r="4249" spans="1:21" ht="14.4" customHeight="1" x14ac:dyDescent="0.3">
      <c r="A4249" s="661">
        <v>32</v>
      </c>
      <c r="B4249" s="662" t="s">
        <v>592</v>
      </c>
      <c r="C4249" s="662" t="s">
        <v>5111</v>
      </c>
      <c r="D4249" s="743" t="s">
        <v>7938</v>
      </c>
      <c r="E4249" s="744" t="s">
        <v>5134</v>
      </c>
      <c r="F4249" s="662" t="s">
        <v>5106</v>
      </c>
      <c r="G4249" s="662" t="s">
        <v>5759</v>
      </c>
      <c r="H4249" s="662" t="s">
        <v>2438</v>
      </c>
      <c r="I4249" s="662" t="s">
        <v>6466</v>
      </c>
      <c r="J4249" s="662" t="s">
        <v>6467</v>
      </c>
      <c r="K4249" s="662" t="s">
        <v>6468</v>
      </c>
      <c r="L4249" s="663">
        <v>59.27</v>
      </c>
      <c r="M4249" s="663">
        <v>118.54</v>
      </c>
      <c r="N4249" s="662">
        <v>2</v>
      </c>
      <c r="O4249" s="745">
        <v>1</v>
      </c>
      <c r="P4249" s="663">
        <v>118.54</v>
      </c>
      <c r="Q4249" s="678">
        <v>1</v>
      </c>
      <c r="R4249" s="662">
        <v>2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32</v>
      </c>
      <c r="B4250" s="662" t="s">
        <v>592</v>
      </c>
      <c r="C4250" s="662" t="s">
        <v>5111</v>
      </c>
      <c r="D4250" s="743" t="s">
        <v>7938</v>
      </c>
      <c r="E4250" s="744" t="s">
        <v>5134</v>
      </c>
      <c r="F4250" s="662" t="s">
        <v>5106</v>
      </c>
      <c r="G4250" s="662" t="s">
        <v>5759</v>
      </c>
      <c r="H4250" s="662" t="s">
        <v>2438</v>
      </c>
      <c r="I4250" s="662" t="s">
        <v>6949</v>
      </c>
      <c r="J4250" s="662" t="s">
        <v>6467</v>
      </c>
      <c r="K4250" s="662" t="s">
        <v>6950</v>
      </c>
      <c r="L4250" s="663">
        <v>62.24</v>
      </c>
      <c r="M4250" s="663">
        <v>124.48</v>
      </c>
      <c r="N4250" s="662">
        <v>2</v>
      </c>
      <c r="O4250" s="745">
        <v>1.5</v>
      </c>
      <c r="P4250" s="663">
        <v>62.24</v>
      </c>
      <c r="Q4250" s="678">
        <v>0.5</v>
      </c>
      <c r="R4250" s="662">
        <v>1</v>
      </c>
      <c r="S4250" s="678">
        <v>0.5</v>
      </c>
      <c r="T4250" s="745">
        <v>0.5</v>
      </c>
      <c r="U4250" s="701">
        <v>0.33333333333333331</v>
      </c>
    </row>
    <row r="4251" spans="1:21" ht="14.4" customHeight="1" x14ac:dyDescent="0.3">
      <c r="A4251" s="661">
        <v>32</v>
      </c>
      <c r="B4251" s="662" t="s">
        <v>592</v>
      </c>
      <c r="C4251" s="662" t="s">
        <v>5111</v>
      </c>
      <c r="D4251" s="743" t="s">
        <v>7938</v>
      </c>
      <c r="E4251" s="744" t="s">
        <v>5134</v>
      </c>
      <c r="F4251" s="662" t="s">
        <v>5106</v>
      </c>
      <c r="G4251" s="662" t="s">
        <v>5759</v>
      </c>
      <c r="H4251" s="662" t="s">
        <v>2438</v>
      </c>
      <c r="I4251" s="662" t="s">
        <v>6627</v>
      </c>
      <c r="J4251" s="662" t="s">
        <v>6628</v>
      </c>
      <c r="K4251" s="662" t="s">
        <v>6629</v>
      </c>
      <c r="L4251" s="663">
        <v>118.54</v>
      </c>
      <c r="M4251" s="663">
        <v>237.08</v>
      </c>
      <c r="N4251" s="662">
        <v>2</v>
      </c>
      <c r="O4251" s="745">
        <v>1</v>
      </c>
      <c r="P4251" s="663">
        <v>237.08</v>
      </c>
      <c r="Q4251" s="678">
        <v>1</v>
      </c>
      <c r="R4251" s="662">
        <v>2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32</v>
      </c>
      <c r="B4252" s="662" t="s">
        <v>592</v>
      </c>
      <c r="C4252" s="662" t="s">
        <v>5111</v>
      </c>
      <c r="D4252" s="743" t="s">
        <v>7938</v>
      </c>
      <c r="E4252" s="744" t="s">
        <v>5134</v>
      </c>
      <c r="F4252" s="662" t="s">
        <v>5106</v>
      </c>
      <c r="G4252" s="662" t="s">
        <v>5759</v>
      </c>
      <c r="H4252" s="662" t="s">
        <v>2438</v>
      </c>
      <c r="I4252" s="662" t="s">
        <v>2507</v>
      </c>
      <c r="J4252" s="662" t="s">
        <v>2508</v>
      </c>
      <c r="K4252" s="662" t="s">
        <v>4874</v>
      </c>
      <c r="L4252" s="663">
        <v>82.99</v>
      </c>
      <c r="M4252" s="663">
        <v>165.98</v>
      </c>
      <c r="N4252" s="662">
        <v>2</v>
      </c>
      <c r="O4252" s="745">
        <v>2</v>
      </c>
      <c r="P4252" s="663">
        <v>82.99</v>
      </c>
      <c r="Q4252" s="678">
        <v>0.5</v>
      </c>
      <c r="R4252" s="662">
        <v>1</v>
      </c>
      <c r="S4252" s="678">
        <v>0.5</v>
      </c>
      <c r="T4252" s="745">
        <v>1</v>
      </c>
      <c r="U4252" s="701">
        <v>0.5</v>
      </c>
    </row>
    <row r="4253" spans="1:21" ht="14.4" customHeight="1" x14ac:dyDescent="0.3">
      <c r="A4253" s="661">
        <v>32</v>
      </c>
      <c r="B4253" s="662" t="s">
        <v>592</v>
      </c>
      <c r="C4253" s="662" t="s">
        <v>5111</v>
      </c>
      <c r="D4253" s="743" t="s">
        <v>7938</v>
      </c>
      <c r="E4253" s="744" t="s">
        <v>5134</v>
      </c>
      <c r="F4253" s="662" t="s">
        <v>5106</v>
      </c>
      <c r="G4253" s="662" t="s">
        <v>5759</v>
      </c>
      <c r="H4253" s="662" t="s">
        <v>2438</v>
      </c>
      <c r="I4253" s="662" t="s">
        <v>2507</v>
      </c>
      <c r="J4253" s="662" t="s">
        <v>2508</v>
      </c>
      <c r="K4253" s="662" t="s">
        <v>4874</v>
      </c>
      <c r="L4253" s="663">
        <v>79.03</v>
      </c>
      <c r="M4253" s="663">
        <v>79.03</v>
      </c>
      <c r="N4253" s="662">
        <v>1</v>
      </c>
      <c r="O4253" s="745">
        <v>0.5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32</v>
      </c>
      <c r="B4254" s="662" t="s">
        <v>592</v>
      </c>
      <c r="C4254" s="662" t="s">
        <v>5111</v>
      </c>
      <c r="D4254" s="743" t="s">
        <v>7938</v>
      </c>
      <c r="E4254" s="744" t="s">
        <v>5134</v>
      </c>
      <c r="F4254" s="662" t="s">
        <v>5106</v>
      </c>
      <c r="G4254" s="662" t="s">
        <v>5759</v>
      </c>
      <c r="H4254" s="662" t="s">
        <v>593</v>
      </c>
      <c r="I4254" s="662" t="s">
        <v>6386</v>
      </c>
      <c r="J4254" s="662" t="s">
        <v>6387</v>
      </c>
      <c r="K4254" s="662" t="s">
        <v>6388</v>
      </c>
      <c r="L4254" s="663">
        <v>82.99</v>
      </c>
      <c r="M4254" s="663">
        <v>82.99</v>
      </c>
      <c r="N4254" s="662">
        <v>1</v>
      </c>
      <c r="O4254" s="745">
        <v>0.5</v>
      </c>
      <c r="P4254" s="663"/>
      <c r="Q4254" s="678">
        <v>0</v>
      </c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32</v>
      </c>
      <c r="B4255" s="662" t="s">
        <v>592</v>
      </c>
      <c r="C4255" s="662" t="s">
        <v>5111</v>
      </c>
      <c r="D4255" s="743" t="s">
        <v>7938</v>
      </c>
      <c r="E4255" s="744" t="s">
        <v>5134</v>
      </c>
      <c r="F4255" s="662" t="s">
        <v>5106</v>
      </c>
      <c r="G4255" s="662" t="s">
        <v>5759</v>
      </c>
      <c r="H4255" s="662" t="s">
        <v>593</v>
      </c>
      <c r="I4255" s="662" t="s">
        <v>6386</v>
      </c>
      <c r="J4255" s="662" t="s">
        <v>6387</v>
      </c>
      <c r="K4255" s="662" t="s">
        <v>6388</v>
      </c>
      <c r="L4255" s="663">
        <v>79.03</v>
      </c>
      <c r="M4255" s="663">
        <v>79.03</v>
      </c>
      <c r="N4255" s="662">
        <v>1</v>
      </c>
      <c r="O4255" s="745">
        <v>0.5</v>
      </c>
      <c r="P4255" s="663">
        <v>79.03</v>
      </c>
      <c r="Q4255" s="678">
        <v>1</v>
      </c>
      <c r="R4255" s="662">
        <v>1</v>
      </c>
      <c r="S4255" s="678">
        <v>1</v>
      </c>
      <c r="T4255" s="745">
        <v>0.5</v>
      </c>
      <c r="U4255" s="701">
        <v>1</v>
      </c>
    </row>
    <row r="4256" spans="1:21" ht="14.4" customHeight="1" x14ac:dyDescent="0.3">
      <c r="A4256" s="661">
        <v>32</v>
      </c>
      <c r="B4256" s="662" t="s">
        <v>592</v>
      </c>
      <c r="C4256" s="662" t="s">
        <v>5111</v>
      </c>
      <c r="D4256" s="743" t="s">
        <v>7938</v>
      </c>
      <c r="E4256" s="744" t="s">
        <v>5134</v>
      </c>
      <c r="F4256" s="662" t="s">
        <v>5106</v>
      </c>
      <c r="G4256" s="662" t="s">
        <v>5759</v>
      </c>
      <c r="H4256" s="662" t="s">
        <v>2438</v>
      </c>
      <c r="I4256" s="662" t="s">
        <v>2778</v>
      </c>
      <c r="J4256" s="662" t="s">
        <v>2779</v>
      </c>
      <c r="K4256" s="662" t="s">
        <v>2780</v>
      </c>
      <c r="L4256" s="663">
        <v>46.07</v>
      </c>
      <c r="M4256" s="663">
        <v>138.21</v>
      </c>
      <c r="N4256" s="662">
        <v>3</v>
      </c>
      <c r="O4256" s="745">
        <v>1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32</v>
      </c>
      <c r="B4257" s="662" t="s">
        <v>592</v>
      </c>
      <c r="C4257" s="662" t="s">
        <v>5111</v>
      </c>
      <c r="D4257" s="743" t="s">
        <v>7938</v>
      </c>
      <c r="E4257" s="744" t="s">
        <v>5134</v>
      </c>
      <c r="F4257" s="662" t="s">
        <v>5106</v>
      </c>
      <c r="G4257" s="662" t="s">
        <v>7438</v>
      </c>
      <c r="H4257" s="662" t="s">
        <v>593</v>
      </c>
      <c r="I4257" s="662" t="s">
        <v>7439</v>
      </c>
      <c r="J4257" s="662" t="s">
        <v>7440</v>
      </c>
      <c r="K4257" s="662" t="s">
        <v>6817</v>
      </c>
      <c r="L4257" s="663">
        <v>64.56</v>
      </c>
      <c r="M4257" s="663">
        <v>64.56</v>
      </c>
      <c r="N4257" s="662">
        <v>1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32</v>
      </c>
      <c r="B4258" s="662" t="s">
        <v>592</v>
      </c>
      <c r="C4258" s="662" t="s">
        <v>5111</v>
      </c>
      <c r="D4258" s="743" t="s">
        <v>7938</v>
      </c>
      <c r="E4258" s="744" t="s">
        <v>5134</v>
      </c>
      <c r="F4258" s="662" t="s">
        <v>5106</v>
      </c>
      <c r="G4258" s="662" t="s">
        <v>7438</v>
      </c>
      <c r="H4258" s="662" t="s">
        <v>593</v>
      </c>
      <c r="I4258" s="662" t="s">
        <v>7441</v>
      </c>
      <c r="J4258" s="662" t="s">
        <v>7440</v>
      </c>
      <c r="K4258" s="662" t="s">
        <v>7442</v>
      </c>
      <c r="L4258" s="663">
        <v>0</v>
      </c>
      <c r="M4258" s="663">
        <v>0</v>
      </c>
      <c r="N4258" s="662">
        <v>1</v>
      </c>
      <c r="O4258" s="745">
        <v>0.5</v>
      </c>
      <c r="P4258" s="663">
        <v>0</v>
      </c>
      <c r="Q4258" s="678"/>
      <c r="R4258" s="662">
        <v>1</v>
      </c>
      <c r="S4258" s="678">
        <v>1</v>
      </c>
      <c r="T4258" s="745">
        <v>0.5</v>
      </c>
      <c r="U4258" s="701">
        <v>1</v>
      </c>
    </row>
    <row r="4259" spans="1:21" ht="14.4" customHeight="1" x14ac:dyDescent="0.3">
      <c r="A4259" s="661">
        <v>32</v>
      </c>
      <c r="B4259" s="662" t="s">
        <v>592</v>
      </c>
      <c r="C4259" s="662" t="s">
        <v>5111</v>
      </c>
      <c r="D4259" s="743" t="s">
        <v>7938</v>
      </c>
      <c r="E4259" s="744" t="s">
        <v>5134</v>
      </c>
      <c r="F4259" s="662" t="s">
        <v>5106</v>
      </c>
      <c r="G4259" s="662" t="s">
        <v>5168</v>
      </c>
      <c r="H4259" s="662" t="s">
        <v>593</v>
      </c>
      <c r="I4259" s="662" t="s">
        <v>814</v>
      </c>
      <c r="J4259" s="662" t="s">
        <v>5170</v>
      </c>
      <c r="K4259" s="662" t="s">
        <v>5446</v>
      </c>
      <c r="L4259" s="663">
        <v>0</v>
      </c>
      <c r="M4259" s="663">
        <v>0</v>
      </c>
      <c r="N4259" s="662">
        <v>11</v>
      </c>
      <c r="O4259" s="745">
        <v>4.5</v>
      </c>
      <c r="P4259" s="663">
        <v>0</v>
      </c>
      <c r="Q4259" s="678"/>
      <c r="R4259" s="662">
        <v>11</v>
      </c>
      <c r="S4259" s="678">
        <v>1</v>
      </c>
      <c r="T4259" s="745">
        <v>4.5</v>
      </c>
      <c r="U4259" s="701">
        <v>1</v>
      </c>
    </row>
    <row r="4260" spans="1:21" ht="14.4" customHeight="1" x14ac:dyDescent="0.3">
      <c r="A4260" s="661">
        <v>32</v>
      </c>
      <c r="B4260" s="662" t="s">
        <v>592</v>
      </c>
      <c r="C4260" s="662" t="s">
        <v>5111</v>
      </c>
      <c r="D4260" s="743" t="s">
        <v>7938</v>
      </c>
      <c r="E4260" s="744" t="s">
        <v>5134</v>
      </c>
      <c r="F4260" s="662" t="s">
        <v>5106</v>
      </c>
      <c r="G4260" s="662" t="s">
        <v>5168</v>
      </c>
      <c r="H4260" s="662" t="s">
        <v>593</v>
      </c>
      <c r="I4260" s="662" t="s">
        <v>5169</v>
      </c>
      <c r="J4260" s="662" t="s">
        <v>5170</v>
      </c>
      <c r="K4260" s="662" t="s">
        <v>5171</v>
      </c>
      <c r="L4260" s="663">
        <v>0</v>
      </c>
      <c r="M4260" s="663">
        <v>0</v>
      </c>
      <c r="N4260" s="662">
        <v>1</v>
      </c>
      <c r="O4260" s="745">
        <v>1</v>
      </c>
      <c r="P4260" s="663"/>
      <c r="Q4260" s="678"/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32</v>
      </c>
      <c r="B4261" s="662" t="s">
        <v>592</v>
      </c>
      <c r="C4261" s="662" t="s">
        <v>5111</v>
      </c>
      <c r="D4261" s="743" t="s">
        <v>7938</v>
      </c>
      <c r="E4261" s="744" t="s">
        <v>5134</v>
      </c>
      <c r="F4261" s="662" t="s">
        <v>5106</v>
      </c>
      <c r="G4261" s="662" t="s">
        <v>5279</v>
      </c>
      <c r="H4261" s="662" t="s">
        <v>593</v>
      </c>
      <c r="I4261" s="662" t="s">
        <v>5280</v>
      </c>
      <c r="J4261" s="662" t="s">
        <v>2371</v>
      </c>
      <c r="K4261" s="662" t="s">
        <v>2372</v>
      </c>
      <c r="L4261" s="663">
        <v>1121.25</v>
      </c>
      <c r="M4261" s="663">
        <v>3363.75</v>
      </c>
      <c r="N4261" s="662">
        <v>3</v>
      </c>
      <c r="O4261" s="745">
        <v>1.5</v>
      </c>
      <c r="P4261" s="663">
        <v>3363.75</v>
      </c>
      <c r="Q4261" s="678">
        <v>1</v>
      </c>
      <c r="R4261" s="662">
        <v>3</v>
      </c>
      <c r="S4261" s="678">
        <v>1</v>
      </c>
      <c r="T4261" s="745">
        <v>1.5</v>
      </c>
      <c r="U4261" s="701">
        <v>1</v>
      </c>
    </row>
    <row r="4262" spans="1:21" ht="14.4" customHeight="1" x14ac:dyDescent="0.3">
      <c r="A4262" s="661">
        <v>32</v>
      </c>
      <c r="B4262" s="662" t="s">
        <v>592</v>
      </c>
      <c r="C4262" s="662" t="s">
        <v>5111</v>
      </c>
      <c r="D4262" s="743" t="s">
        <v>7938</v>
      </c>
      <c r="E4262" s="744" t="s">
        <v>5134</v>
      </c>
      <c r="F4262" s="662" t="s">
        <v>5106</v>
      </c>
      <c r="G4262" s="662" t="s">
        <v>5279</v>
      </c>
      <c r="H4262" s="662" t="s">
        <v>593</v>
      </c>
      <c r="I4262" s="662" t="s">
        <v>5280</v>
      </c>
      <c r="J4262" s="662" t="s">
        <v>2371</v>
      </c>
      <c r="K4262" s="662" t="s">
        <v>2372</v>
      </c>
      <c r="L4262" s="663">
        <v>727.03</v>
      </c>
      <c r="M4262" s="663">
        <v>1454.06</v>
      </c>
      <c r="N4262" s="662">
        <v>2</v>
      </c>
      <c r="O4262" s="745">
        <v>0.5</v>
      </c>
      <c r="P4262" s="663"/>
      <c r="Q4262" s="678">
        <v>0</v>
      </c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32</v>
      </c>
      <c r="B4263" s="662" t="s">
        <v>592</v>
      </c>
      <c r="C4263" s="662" t="s">
        <v>5111</v>
      </c>
      <c r="D4263" s="743" t="s">
        <v>7938</v>
      </c>
      <c r="E4263" s="744" t="s">
        <v>5134</v>
      </c>
      <c r="F4263" s="662" t="s">
        <v>5106</v>
      </c>
      <c r="G4263" s="662" t="s">
        <v>5653</v>
      </c>
      <c r="H4263" s="662" t="s">
        <v>593</v>
      </c>
      <c r="I4263" s="662" t="s">
        <v>5654</v>
      </c>
      <c r="J4263" s="662" t="s">
        <v>1561</v>
      </c>
      <c r="K4263" s="662" t="s">
        <v>1562</v>
      </c>
      <c r="L4263" s="663">
        <v>122.73</v>
      </c>
      <c r="M4263" s="663">
        <v>245.46</v>
      </c>
      <c r="N4263" s="662">
        <v>2</v>
      </c>
      <c r="O4263" s="745">
        <v>2</v>
      </c>
      <c r="P4263" s="663">
        <v>245.46</v>
      </c>
      <c r="Q4263" s="678">
        <v>1</v>
      </c>
      <c r="R4263" s="662">
        <v>2</v>
      </c>
      <c r="S4263" s="678">
        <v>1</v>
      </c>
      <c r="T4263" s="745">
        <v>2</v>
      </c>
      <c r="U4263" s="701">
        <v>1</v>
      </c>
    </row>
    <row r="4264" spans="1:21" ht="14.4" customHeight="1" x14ac:dyDescent="0.3">
      <c r="A4264" s="661">
        <v>32</v>
      </c>
      <c r="B4264" s="662" t="s">
        <v>592</v>
      </c>
      <c r="C4264" s="662" t="s">
        <v>5111</v>
      </c>
      <c r="D4264" s="743" t="s">
        <v>7938</v>
      </c>
      <c r="E4264" s="744" t="s">
        <v>5134</v>
      </c>
      <c r="F4264" s="662" t="s">
        <v>5106</v>
      </c>
      <c r="G4264" s="662" t="s">
        <v>7152</v>
      </c>
      <c r="H4264" s="662" t="s">
        <v>593</v>
      </c>
      <c r="I4264" s="662" t="s">
        <v>4375</v>
      </c>
      <c r="J4264" s="662" t="s">
        <v>4376</v>
      </c>
      <c r="K4264" s="662" t="s">
        <v>7153</v>
      </c>
      <c r="L4264" s="663">
        <v>152.24</v>
      </c>
      <c r="M4264" s="663">
        <v>152.24</v>
      </c>
      <c r="N4264" s="662">
        <v>1</v>
      </c>
      <c r="O4264" s="745">
        <v>0.5</v>
      </c>
      <c r="P4264" s="663">
        <v>152.24</v>
      </c>
      <c r="Q4264" s="678">
        <v>1</v>
      </c>
      <c r="R4264" s="662">
        <v>1</v>
      </c>
      <c r="S4264" s="678">
        <v>1</v>
      </c>
      <c r="T4264" s="745">
        <v>0.5</v>
      </c>
      <c r="U4264" s="701">
        <v>1</v>
      </c>
    </row>
    <row r="4265" spans="1:21" ht="14.4" customHeight="1" x14ac:dyDescent="0.3">
      <c r="A4265" s="661">
        <v>32</v>
      </c>
      <c r="B4265" s="662" t="s">
        <v>592</v>
      </c>
      <c r="C4265" s="662" t="s">
        <v>5111</v>
      </c>
      <c r="D4265" s="743" t="s">
        <v>7938</v>
      </c>
      <c r="E4265" s="744" t="s">
        <v>5134</v>
      </c>
      <c r="F4265" s="662" t="s">
        <v>5106</v>
      </c>
      <c r="G4265" s="662" t="s">
        <v>5285</v>
      </c>
      <c r="H4265" s="662" t="s">
        <v>593</v>
      </c>
      <c r="I4265" s="662" t="s">
        <v>879</v>
      </c>
      <c r="J4265" s="662" t="s">
        <v>6151</v>
      </c>
      <c r="K4265" s="662" t="s">
        <v>3544</v>
      </c>
      <c r="L4265" s="663">
        <v>70.23</v>
      </c>
      <c r="M4265" s="663">
        <v>70.23</v>
      </c>
      <c r="N4265" s="662">
        <v>1</v>
      </c>
      <c r="O4265" s="745">
        <v>1</v>
      </c>
      <c r="P4265" s="663">
        <v>70.23</v>
      </c>
      <c r="Q4265" s="678">
        <v>1</v>
      </c>
      <c r="R4265" s="662">
        <v>1</v>
      </c>
      <c r="S4265" s="678">
        <v>1</v>
      </c>
      <c r="T4265" s="745">
        <v>1</v>
      </c>
      <c r="U4265" s="701">
        <v>1</v>
      </c>
    </row>
    <row r="4266" spans="1:21" ht="14.4" customHeight="1" x14ac:dyDescent="0.3">
      <c r="A4266" s="661">
        <v>32</v>
      </c>
      <c r="B4266" s="662" t="s">
        <v>592</v>
      </c>
      <c r="C4266" s="662" t="s">
        <v>5111</v>
      </c>
      <c r="D4266" s="743" t="s">
        <v>7938</v>
      </c>
      <c r="E4266" s="744" t="s">
        <v>5134</v>
      </c>
      <c r="F4266" s="662" t="s">
        <v>5106</v>
      </c>
      <c r="G4266" s="662" t="s">
        <v>5363</v>
      </c>
      <c r="H4266" s="662" t="s">
        <v>593</v>
      </c>
      <c r="I4266" s="662" t="s">
        <v>2925</v>
      </c>
      <c r="J4266" s="662" t="s">
        <v>733</v>
      </c>
      <c r="K4266" s="662" t="s">
        <v>5364</v>
      </c>
      <c r="L4266" s="663">
        <v>30.17</v>
      </c>
      <c r="M4266" s="663">
        <v>60.34</v>
      </c>
      <c r="N4266" s="662">
        <v>2</v>
      </c>
      <c r="O4266" s="745">
        <v>1.5</v>
      </c>
      <c r="P4266" s="663">
        <v>60.34</v>
      </c>
      <c r="Q4266" s="678">
        <v>1</v>
      </c>
      <c r="R4266" s="662">
        <v>2</v>
      </c>
      <c r="S4266" s="678">
        <v>1</v>
      </c>
      <c r="T4266" s="745">
        <v>1.5</v>
      </c>
      <c r="U4266" s="701">
        <v>1</v>
      </c>
    </row>
    <row r="4267" spans="1:21" ht="14.4" customHeight="1" x14ac:dyDescent="0.3">
      <c r="A4267" s="661">
        <v>32</v>
      </c>
      <c r="B4267" s="662" t="s">
        <v>592</v>
      </c>
      <c r="C4267" s="662" t="s">
        <v>5111</v>
      </c>
      <c r="D4267" s="743" t="s">
        <v>7938</v>
      </c>
      <c r="E4267" s="744" t="s">
        <v>5134</v>
      </c>
      <c r="F4267" s="662" t="s">
        <v>5106</v>
      </c>
      <c r="G4267" s="662" t="s">
        <v>7443</v>
      </c>
      <c r="H4267" s="662" t="s">
        <v>593</v>
      </c>
      <c r="I4267" s="662" t="s">
        <v>2286</v>
      </c>
      <c r="J4267" s="662" t="s">
        <v>7444</v>
      </c>
      <c r="K4267" s="662" t="s">
        <v>7445</v>
      </c>
      <c r="L4267" s="663">
        <v>164.58</v>
      </c>
      <c r="M4267" s="663">
        <v>164.58</v>
      </c>
      <c r="N4267" s="662">
        <v>1</v>
      </c>
      <c r="O4267" s="745">
        <v>0.5</v>
      </c>
      <c r="P4267" s="663">
        <v>164.58</v>
      </c>
      <c r="Q4267" s="678">
        <v>1</v>
      </c>
      <c r="R4267" s="662">
        <v>1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32</v>
      </c>
      <c r="B4268" s="662" t="s">
        <v>592</v>
      </c>
      <c r="C4268" s="662" t="s">
        <v>5111</v>
      </c>
      <c r="D4268" s="743" t="s">
        <v>7938</v>
      </c>
      <c r="E4268" s="744" t="s">
        <v>5134</v>
      </c>
      <c r="F4268" s="662" t="s">
        <v>5106</v>
      </c>
      <c r="G4268" s="662" t="s">
        <v>5291</v>
      </c>
      <c r="H4268" s="662" t="s">
        <v>593</v>
      </c>
      <c r="I4268" s="662" t="s">
        <v>7308</v>
      </c>
      <c r="J4268" s="662" t="s">
        <v>729</v>
      </c>
      <c r="K4268" s="662" t="s">
        <v>7309</v>
      </c>
      <c r="L4268" s="663">
        <v>0</v>
      </c>
      <c r="M4268" s="663">
        <v>0</v>
      </c>
      <c r="N4268" s="662">
        <v>2</v>
      </c>
      <c r="O4268" s="745">
        <v>0.5</v>
      </c>
      <c r="P4268" s="663"/>
      <c r="Q4268" s="678"/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32</v>
      </c>
      <c r="B4269" s="662" t="s">
        <v>592</v>
      </c>
      <c r="C4269" s="662" t="s">
        <v>5111</v>
      </c>
      <c r="D4269" s="743" t="s">
        <v>7938</v>
      </c>
      <c r="E4269" s="744" t="s">
        <v>5134</v>
      </c>
      <c r="F4269" s="662" t="s">
        <v>5106</v>
      </c>
      <c r="G4269" s="662" t="s">
        <v>5175</v>
      </c>
      <c r="H4269" s="662" t="s">
        <v>2438</v>
      </c>
      <c r="I4269" s="662" t="s">
        <v>2679</v>
      </c>
      <c r="J4269" s="662" t="s">
        <v>2474</v>
      </c>
      <c r="K4269" s="662" t="s">
        <v>4813</v>
      </c>
      <c r="L4269" s="663">
        <v>407.55</v>
      </c>
      <c r="M4269" s="663">
        <v>4075.5</v>
      </c>
      <c r="N4269" s="662">
        <v>10</v>
      </c>
      <c r="O4269" s="745">
        <v>2.5</v>
      </c>
      <c r="P4269" s="663">
        <v>4075.5</v>
      </c>
      <c r="Q4269" s="678">
        <v>1</v>
      </c>
      <c r="R4269" s="662">
        <v>10</v>
      </c>
      <c r="S4269" s="678">
        <v>1</v>
      </c>
      <c r="T4269" s="745">
        <v>2.5</v>
      </c>
      <c r="U4269" s="701">
        <v>1</v>
      </c>
    </row>
    <row r="4270" spans="1:21" ht="14.4" customHeight="1" x14ac:dyDescent="0.3">
      <c r="A4270" s="661">
        <v>32</v>
      </c>
      <c r="B4270" s="662" t="s">
        <v>592</v>
      </c>
      <c r="C4270" s="662" t="s">
        <v>5111</v>
      </c>
      <c r="D4270" s="743" t="s">
        <v>7938</v>
      </c>
      <c r="E4270" s="744" t="s">
        <v>5134</v>
      </c>
      <c r="F4270" s="662" t="s">
        <v>5106</v>
      </c>
      <c r="G4270" s="662" t="s">
        <v>5175</v>
      </c>
      <c r="H4270" s="662" t="s">
        <v>2438</v>
      </c>
      <c r="I4270" s="662" t="s">
        <v>2682</v>
      </c>
      <c r="J4270" s="662" t="s">
        <v>2474</v>
      </c>
      <c r="K4270" s="662" t="s">
        <v>4816</v>
      </c>
      <c r="L4270" s="663">
        <v>543.39</v>
      </c>
      <c r="M4270" s="663">
        <v>543.39</v>
      </c>
      <c r="N4270" s="662">
        <v>1</v>
      </c>
      <c r="O4270" s="745">
        <v>1</v>
      </c>
      <c r="P4270" s="663">
        <v>543.39</v>
      </c>
      <c r="Q4270" s="678">
        <v>1</v>
      </c>
      <c r="R4270" s="662">
        <v>1</v>
      </c>
      <c r="S4270" s="678">
        <v>1</v>
      </c>
      <c r="T4270" s="745">
        <v>1</v>
      </c>
      <c r="U4270" s="701">
        <v>1</v>
      </c>
    </row>
    <row r="4271" spans="1:21" ht="14.4" customHeight="1" x14ac:dyDescent="0.3">
      <c r="A4271" s="661">
        <v>32</v>
      </c>
      <c r="B4271" s="662" t="s">
        <v>592</v>
      </c>
      <c r="C4271" s="662" t="s">
        <v>5111</v>
      </c>
      <c r="D4271" s="743" t="s">
        <v>7938</v>
      </c>
      <c r="E4271" s="744" t="s">
        <v>5134</v>
      </c>
      <c r="F4271" s="662" t="s">
        <v>5106</v>
      </c>
      <c r="G4271" s="662" t="s">
        <v>5175</v>
      </c>
      <c r="H4271" s="662" t="s">
        <v>2438</v>
      </c>
      <c r="I4271" s="662" t="s">
        <v>6266</v>
      </c>
      <c r="J4271" s="662" t="s">
        <v>2474</v>
      </c>
      <c r="K4271" s="662" t="s">
        <v>6267</v>
      </c>
      <c r="L4271" s="663">
        <v>0</v>
      </c>
      <c r="M4271" s="663">
        <v>0</v>
      </c>
      <c r="N4271" s="662">
        <v>2</v>
      </c>
      <c r="O4271" s="745">
        <v>1</v>
      </c>
      <c r="P4271" s="663">
        <v>0</v>
      </c>
      <c r="Q4271" s="678"/>
      <c r="R4271" s="662">
        <v>2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32</v>
      </c>
      <c r="B4272" s="662" t="s">
        <v>592</v>
      </c>
      <c r="C4272" s="662" t="s">
        <v>5111</v>
      </c>
      <c r="D4272" s="743" t="s">
        <v>7938</v>
      </c>
      <c r="E4272" s="744" t="s">
        <v>5134</v>
      </c>
      <c r="F4272" s="662" t="s">
        <v>5106</v>
      </c>
      <c r="G4272" s="662" t="s">
        <v>5175</v>
      </c>
      <c r="H4272" s="662" t="s">
        <v>2438</v>
      </c>
      <c r="I4272" s="662" t="s">
        <v>4144</v>
      </c>
      <c r="J4272" s="662" t="s">
        <v>2557</v>
      </c>
      <c r="K4272" s="662" t="s">
        <v>4812</v>
      </c>
      <c r="L4272" s="663">
        <v>1385.62</v>
      </c>
      <c r="M4272" s="663">
        <v>1385.62</v>
      </c>
      <c r="N4272" s="662">
        <v>1</v>
      </c>
      <c r="O4272" s="745">
        <v>1</v>
      </c>
      <c r="P4272" s="663">
        <v>1385.62</v>
      </c>
      <c r="Q4272" s="678">
        <v>1</v>
      </c>
      <c r="R4272" s="662">
        <v>1</v>
      </c>
      <c r="S4272" s="678">
        <v>1</v>
      </c>
      <c r="T4272" s="745">
        <v>1</v>
      </c>
      <c r="U4272" s="701">
        <v>1</v>
      </c>
    </row>
    <row r="4273" spans="1:21" ht="14.4" customHeight="1" x14ac:dyDescent="0.3">
      <c r="A4273" s="661">
        <v>32</v>
      </c>
      <c r="B4273" s="662" t="s">
        <v>592</v>
      </c>
      <c r="C4273" s="662" t="s">
        <v>5111</v>
      </c>
      <c r="D4273" s="743" t="s">
        <v>7938</v>
      </c>
      <c r="E4273" s="744" t="s">
        <v>5134</v>
      </c>
      <c r="F4273" s="662" t="s">
        <v>5106</v>
      </c>
      <c r="G4273" s="662" t="s">
        <v>5175</v>
      </c>
      <c r="H4273" s="662" t="s">
        <v>2438</v>
      </c>
      <c r="I4273" s="662" t="s">
        <v>2556</v>
      </c>
      <c r="J4273" s="662" t="s">
        <v>2557</v>
      </c>
      <c r="K4273" s="662" t="s">
        <v>4819</v>
      </c>
      <c r="L4273" s="663">
        <v>1847.49</v>
      </c>
      <c r="M4273" s="663">
        <v>3694.98</v>
      </c>
      <c r="N4273" s="662">
        <v>2</v>
      </c>
      <c r="O4273" s="745">
        <v>0.5</v>
      </c>
      <c r="P4273" s="663">
        <v>3694.98</v>
      </c>
      <c r="Q4273" s="678">
        <v>1</v>
      </c>
      <c r="R4273" s="662">
        <v>2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32</v>
      </c>
      <c r="B4274" s="662" t="s">
        <v>592</v>
      </c>
      <c r="C4274" s="662" t="s">
        <v>5111</v>
      </c>
      <c r="D4274" s="743" t="s">
        <v>7938</v>
      </c>
      <c r="E4274" s="744" t="s">
        <v>5134</v>
      </c>
      <c r="F4274" s="662" t="s">
        <v>5106</v>
      </c>
      <c r="G4274" s="662" t="s">
        <v>5453</v>
      </c>
      <c r="H4274" s="662" t="s">
        <v>593</v>
      </c>
      <c r="I4274" s="662" t="s">
        <v>5454</v>
      </c>
      <c r="J4274" s="662" t="s">
        <v>5455</v>
      </c>
      <c r="K4274" s="662" t="s">
        <v>5456</v>
      </c>
      <c r="L4274" s="663">
        <v>134.47999999999999</v>
      </c>
      <c r="M4274" s="663">
        <v>134.47999999999999</v>
      </c>
      <c r="N4274" s="662">
        <v>1</v>
      </c>
      <c r="O4274" s="745">
        <v>0.5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32</v>
      </c>
      <c r="B4275" s="662" t="s">
        <v>592</v>
      </c>
      <c r="C4275" s="662" t="s">
        <v>5111</v>
      </c>
      <c r="D4275" s="743" t="s">
        <v>7938</v>
      </c>
      <c r="E4275" s="744" t="s">
        <v>5134</v>
      </c>
      <c r="F4275" s="662" t="s">
        <v>5106</v>
      </c>
      <c r="G4275" s="662" t="s">
        <v>5559</v>
      </c>
      <c r="H4275" s="662" t="s">
        <v>2438</v>
      </c>
      <c r="I4275" s="662" t="s">
        <v>4173</v>
      </c>
      <c r="J4275" s="662" t="s">
        <v>1967</v>
      </c>
      <c r="K4275" s="662" t="s">
        <v>5060</v>
      </c>
      <c r="L4275" s="663">
        <v>18.260000000000002</v>
      </c>
      <c r="M4275" s="663">
        <v>18.260000000000002</v>
      </c>
      <c r="N4275" s="662">
        <v>1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32</v>
      </c>
      <c r="B4276" s="662" t="s">
        <v>592</v>
      </c>
      <c r="C4276" s="662" t="s">
        <v>5111</v>
      </c>
      <c r="D4276" s="743" t="s">
        <v>7938</v>
      </c>
      <c r="E4276" s="744" t="s">
        <v>5134</v>
      </c>
      <c r="F4276" s="662" t="s">
        <v>5106</v>
      </c>
      <c r="G4276" s="662" t="s">
        <v>5559</v>
      </c>
      <c r="H4276" s="662" t="s">
        <v>2438</v>
      </c>
      <c r="I4276" s="662" t="s">
        <v>2451</v>
      </c>
      <c r="J4276" s="662" t="s">
        <v>1967</v>
      </c>
      <c r="K4276" s="662" t="s">
        <v>2452</v>
      </c>
      <c r="L4276" s="663">
        <v>48.42</v>
      </c>
      <c r="M4276" s="663">
        <v>48.42</v>
      </c>
      <c r="N4276" s="662">
        <v>1</v>
      </c>
      <c r="O4276" s="745">
        <v>0.5</v>
      </c>
      <c r="P4276" s="663">
        <v>48.42</v>
      </c>
      <c r="Q4276" s="678">
        <v>1</v>
      </c>
      <c r="R4276" s="662">
        <v>1</v>
      </c>
      <c r="S4276" s="678">
        <v>1</v>
      </c>
      <c r="T4276" s="745">
        <v>0.5</v>
      </c>
      <c r="U4276" s="701">
        <v>1</v>
      </c>
    </row>
    <row r="4277" spans="1:21" ht="14.4" customHeight="1" x14ac:dyDescent="0.3">
      <c r="A4277" s="661">
        <v>32</v>
      </c>
      <c r="B4277" s="662" t="s">
        <v>592</v>
      </c>
      <c r="C4277" s="662" t="s">
        <v>5111</v>
      </c>
      <c r="D4277" s="743" t="s">
        <v>7938</v>
      </c>
      <c r="E4277" s="744" t="s">
        <v>5134</v>
      </c>
      <c r="F4277" s="662" t="s">
        <v>5106</v>
      </c>
      <c r="G4277" s="662" t="s">
        <v>5176</v>
      </c>
      <c r="H4277" s="662" t="s">
        <v>593</v>
      </c>
      <c r="I4277" s="662" t="s">
        <v>2422</v>
      </c>
      <c r="J4277" s="662" t="s">
        <v>826</v>
      </c>
      <c r="K4277" s="662" t="s">
        <v>830</v>
      </c>
      <c r="L4277" s="663">
        <v>0</v>
      </c>
      <c r="M4277" s="663">
        <v>0</v>
      </c>
      <c r="N4277" s="662">
        <v>1</v>
      </c>
      <c r="O4277" s="745">
        <v>0.5</v>
      </c>
      <c r="P4277" s="663">
        <v>0</v>
      </c>
      <c r="Q4277" s="678"/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32</v>
      </c>
      <c r="B4278" s="662" t="s">
        <v>592</v>
      </c>
      <c r="C4278" s="662" t="s">
        <v>5111</v>
      </c>
      <c r="D4278" s="743" t="s">
        <v>7938</v>
      </c>
      <c r="E4278" s="744" t="s">
        <v>5134</v>
      </c>
      <c r="F4278" s="662" t="s">
        <v>5106</v>
      </c>
      <c r="G4278" s="662" t="s">
        <v>5176</v>
      </c>
      <c r="H4278" s="662" t="s">
        <v>593</v>
      </c>
      <c r="I4278" s="662" t="s">
        <v>2422</v>
      </c>
      <c r="J4278" s="662" t="s">
        <v>826</v>
      </c>
      <c r="K4278" s="662" t="s">
        <v>830</v>
      </c>
      <c r="L4278" s="663">
        <v>301.2</v>
      </c>
      <c r="M4278" s="663">
        <v>301.2</v>
      </c>
      <c r="N4278" s="662">
        <v>1</v>
      </c>
      <c r="O4278" s="745">
        <v>1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32</v>
      </c>
      <c r="B4279" s="662" t="s">
        <v>592</v>
      </c>
      <c r="C4279" s="662" t="s">
        <v>5111</v>
      </c>
      <c r="D4279" s="743" t="s">
        <v>7938</v>
      </c>
      <c r="E4279" s="744" t="s">
        <v>5134</v>
      </c>
      <c r="F4279" s="662" t="s">
        <v>5106</v>
      </c>
      <c r="G4279" s="662" t="s">
        <v>5176</v>
      </c>
      <c r="H4279" s="662" t="s">
        <v>593</v>
      </c>
      <c r="I4279" s="662" t="s">
        <v>5365</v>
      </c>
      <c r="J4279" s="662" t="s">
        <v>5178</v>
      </c>
      <c r="K4279" s="662" t="s">
        <v>830</v>
      </c>
      <c r="L4279" s="663">
        <v>301.2</v>
      </c>
      <c r="M4279" s="663">
        <v>301.2</v>
      </c>
      <c r="N4279" s="662">
        <v>1</v>
      </c>
      <c r="O4279" s="745">
        <v>0.5</v>
      </c>
      <c r="P4279" s="663">
        <v>301.2</v>
      </c>
      <c r="Q4279" s="678">
        <v>1</v>
      </c>
      <c r="R4279" s="662">
        <v>1</v>
      </c>
      <c r="S4279" s="678">
        <v>1</v>
      </c>
      <c r="T4279" s="745">
        <v>0.5</v>
      </c>
      <c r="U4279" s="701">
        <v>1</v>
      </c>
    </row>
    <row r="4280" spans="1:21" ht="14.4" customHeight="1" x14ac:dyDescent="0.3">
      <c r="A4280" s="661">
        <v>32</v>
      </c>
      <c r="B4280" s="662" t="s">
        <v>592</v>
      </c>
      <c r="C4280" s="662" t="s">
        <v>5111</v>
      </c>
      <c r="D4280" s="743" t="s">
        <v>7938</v>
      </c>
      <c r="E4280" s="744" t="s">
        <v>5134</v>
      </c>
      <c r="F4280" s="662" t="s">
        <v>5106</v>
      </c>
      <c r="G4280" s="662" t="s">
        <v>5176</v>
      </c>
      <c r="H4280" s="662" t="s">
        <v>593</v>
      </c>
      <c r="I4280" s="662" t="s">
        <v>5365</v>
      </c>
      <c r="J4280" s="662" t="s">
        <v>5178</v>
      </c>
      <c r="K4280" s="662" t="s">
        <v>830</v>
      </c>
      <c r="L4280" s="663">
        <v>185.26</v>
      </c>
      <c r="M4280" s="663">
        <v>370.52</v>
      </c>
      <c r="N4280" s="662">
        <v>2</v>
      </c>
      <c r="O4280" s="745">
        <v>1.5</v>
      </c>
      <c r="P4280" s="663">
        <v>185.26</v>
      </c>
      <c r="Q4280" s="678">
        <v>0.5</v>
      </c>
      <c r="R4280" s="662">
        <v>1</v>
      </c>
      <c r="S4280" s="678">
        <v>0.5</v>
      </c>
      <c r="T4280" s="745">
        <v>0.5</v>
      </c>
      <c r="U4280" s="701">
        <v>0.33333333333333331</v>
      </c>
    </row>
    <row r="4281" spans="1:21" ht="14.4" customHeight="1" x14ac:dyDescent="0.3">
      <c r="A4281" s="661">
        <v>32</v>
      </c>
      <c r="B4281" s="662" t="s">
        <v>592</v>
      </c>
      <c r="C4281" s="662" t="s">
        <v>5111</v>
      </c>
      <c r="D4281" s="743" t="s">
        <v>7938</v>
      </c>
      <c r="E4281" s="744" t="s">
        <v>5134</v>
      </c>
      <c r="F4281" s="662" t="s">
        <v>5106</v>
      </c>
      <c r="G4281" s="662" t="s">
        <v>5176</v>
      </c>
      <c r="H4281" s="662" t="s">
        <v>593</v>
      </c>
      <c r="I4281" s="662" t="s">
        <v>5298</v>
      </c>
      <c r="J4281" s="662" t="s">
        <v>826</v>
      </c>
      <c r="K4281" s="662" t="s">
        <v>827</v>
      </c>
      <c r="L4281" s="663">
        <v>57.64</v>
      </c>
      <c r="M4281" s="663">
        <v>57.64</v>
      </c>
      <c r="N4281" s="662">
        <v>1</v>
      </c>
      <c r="O4281" s="745">
        <v>0.5</v>
      </c>
      <c r="P4281" s="663">
        <v>57.64</v>
      </c>
      <c r="Q4281" s="678">
        <v>1</v>
      </c>
      <c r="R4281" s="662">
        <v>1</v>
      </c>
      <c r="S4281" s="678">
        <v>1</v>
      </c>
      <c r="T4281" s="745">
        <v>0.5</v>
      </c>
      <c r="U4281" s="701">
        <v>1</v>
      </c>
    </row>
    <row r="4282" spans="1:21" ht="14.4" customHeight="1" x14ac:dyDescent="0.3">
      <c r="A4282" s="661">
        <v>32</v>
      </c>
      <c r="B4282" s="662" t="s">
        <v>592</v>
      </c>
      <c r="C4282" s="662" t="s">
        <v>5111</v>
      </c>
      <c r="D4282" s="743" t="s">
        <v>7938</v>
      </c>
      <c r="E4282" s="744" t="s">
        <v>5134</v>
      </c>
      <c r="F4282" s="662" t="s">
        <v>5106</v>
      </c>
      <c r="G4282" s="662" t="s">
        <v>5176</v>
      </c>
      <c r="H4282" s="662" t="s">
        <v>593</v>
      </c>
      <c r="I4282" s="662" t="s">
        <v>829</v>
      </c>
      <c r="J4282" s="662" t="s">
        <v>826</v>
      </c>
      <c r="K4282" s="662" t="s">
        <v>830</v>
      </c>
      <c r="L4282" s="663">
        <v>301.2</v>
      </c>
      <c r="M4282" s="663">
        <v>2710.8</v>
      </c>
      <c r="N4282" s="662">
        <v>9</v>
      </c>
      <c r="O4282" s="745">
        <v>5.5</v>
      </c>
      <c r="P4282" s="663">
        <v>1506</v>
      </c>
      <c r="Q4282" s="678">
        <v>0.55555555555555547</v>
      </c>
      <c r="R4282" s="662">
        <v>5</v>
      </c>
      <c r="S4282" s="678">
        <v>0.55555555555555558</v>
      </c>
      <c r="T4282" s="745">
        <v>3.5</v>
      </c>
      <c r="U4282" s="701">
        <v>0.63636363636363635</v>
      </c>
    </row>
    <row r="4283" spans="1:21" ht="14.4" customHeight="1" x14ac:dyDescent="0.3">
      <c r="A4283" s="661">
        <v>32</v>
      </c>
      <c r="B4283" s="662" t="s">
        <v>592</v>
      </c>
      <c r="C4283" s="662" t="s">
        <v>5111</v>
      </c>
      <c r="D4283" s="743" t="s">
        <v>7938</v>
      </c>
      <c r="E4283" s="744" t="s">
        <v>5134</v>
      </c>
      <c r="F4283" s="662" t="s">
        <v>5106</v>
      </c>
      <c r="G4283" s="662" t="s">
        <v>5176</v>
      </c>
      <c r="H4283" s="662" t="s">
        <v>593</v>
      </c>
      <c r="I4283" s="662" t="s">
        <v>829</v>
      </c>
      <c r="J4283" s="662" t="s">
        <v>826</v>
      </c>
      <c r="K4283" s="662" t="s">
        <v>830</v>
      </c>
      <c r="L4283" s="663">
        <v>185.26</v>
      </c>
      <c r="M4283" s="663">
        <v>2964.1600000000003</v>
      </c>
      <c r="N4283" s="662">
        <v>16</v>
      </c>
      <c r="O4283" s="745">
        <v>9</v>
      </c>
      <c r="P4283" s="663">
        <v>2593.6400000000003</v>
      </c>
      <c r="Q4283" s="678">
        <v>0.875</v>
      </c>
      <c r="R4283" s="662">
        <v>14</v>
      </c>
      <c r="S4283" s="678">
        <v>0.875</v>
      </c>
      <c r="T4283" s="745">
        <v>7.5</v>
      </c>
      <c r="U4283" s="701">
        <v>0.83333333333333337</v>
      </c>
    </row>
    <row r="4284" spans="1:21" ht="14.4" customHeight="1" x14ac:dyDescent="0.3">
      <c r="A4284" s="661">
        <v>32</v>
      </c>
      <c r="B4284" s="662" t="s">
        <v>592</v>
      </c>
      <c r="C4284" s="662" t="s">
        <v>5111</v>
      </c>
      <c r="D4284" s="743" t="s">
        <v>7938</v>
      </c>
      <c r="E4284" s="744" t="s">
        <v>5134</v>
      </c>
      <c r="F4284" s="662" t="s">
        <v>5106</v>
      </c>
      <c r="G4284" s="662" t="s">
        <v>5176</v>
      </c>
      <c r="H4284" s="662" t="s">
        <v>593</v>
      </c>
      <c r="I4284" s="662" t="s">
        <v>5916</v>
      </c>
      <c r="J4284" s="662" t="s">
        <v>826</v>
      </c>
      <c r="K4284" s="662" t="s">
        <v>830</v>
      </c>
      <c r="L4284" s="663">
        <v>301.2</v>
      </c>
      <c r="M4284" s="663">
        <v>1807.2</v>
      </c>
      <c r="N4284" s="662">
        <v>6</v>
      </c>
      <c r="O4284" s="745">
        <v>2.5</v>
      </c>
      <c r="P4284" s="663">
        <v>1506</v>
      </c>
      <c r="Q4284" s="678">
        <v>0.83333333333333326</v>
      </c>
      <c r="R4284" s="662">
        <v>5</v>
      </c>
      <c r="S4284" s="678">
        <v>0.83333333333333337</v>
      </c>
      <c r="T4284" s="745">
        <v>2</v>
      </c>
      <c r="U4284" s="701">
        <v>0.8</v>
      </c>
    </row>
    <row r="4285" spans="1:21" ht="14.4" customHeight="1" x14ac:dyDescent="0.3">
      <c r="A4285" s="661">
        <v>32</v>
      </c>
      <c r="B4285" s="662" t="s">
        <v>592</v>
      </c>
      <c r="C4285" s="662" t="s">
        <v>5111</v>
      </c>
      <c r="D4285" s="743" t="s">
        <v>7938</v>
      </c>
      <c r="E4285" s="744" t="s">
        <v>5134</v>
      </c>
      <c r="F4285" s="662" t="s">
        <v>5106</v>
      </c>
      <c r="G4285" s="662" t="s">
        <v>5176</v>
      </c>
      <c r="H4285" s="662" t="s">
        <v>593</v>
      </c>
      <c r="I4285" s="662" t="s">
        <v>7446</v>
      </c>
      <c r="J4285" s="662" t="s">
        <v>826</v>
      </c>
      <c r="K4285" s="662" t="s">
        <v>827</v>
      </c>
      <c r="L4285" s="663">
        <v>93.71</v>
      </c>
      <c r="M4285" s="663">
        <v>93.71</v>
      </c>
      <c r="N4285" s="662">
        <v>1</v>
      </c>
      <c r="O4285" s="745">
        <v>1</v>
      </c>
      <c r="P4285" s="663">
        <v>93.71</v>
      </c>
      <c r="Q4285" s="678">
        <v>1</v>
      </c>
      <c r="R4285" s="662">
        <v>1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32</v>
      </c>
      <c r="B4286" s="662" t="s">
        <v>592</v>
      </c>
      <c r="C4286" s="662" t="s">
        <v>5111</v>
      </c>
      <c r="D4286" s="743" t="s">
        <v>7938</v>
      </c>
      <c r="E4286" s="744" t="s">
        <v>5134</v>
      </c>
      <c r="F4286" s="662" t="s">
        <v>5106</v>
      </c>
      <c r="G4286" s="662" t="s">
        <v>5299</v>
      </c>
      <c r="H4286" s="662" t="s">
        <v>593</v>
      </c>
      <c r="I4286" s="662" t="s">
        <v>640</v>
      </c>
      <c r="J4286" s="662" t="s">
        <v>641</v>
      </c>
      <c r="K4286" s="662" t="s">
        <v>4798</v>
      </c>
      <c r="L4286" s="663">
        <v>475.77</v>
      </c>
      <c r="M4286" s="663">
        <v>951.54</v>
      </c>
      <c r="N4286" s="662">
        <v>2</v>
      </c>
      <c r="O4286" s="745">
        <v>2</v>
      </c>
      <c r="P4286" s="663">
        <v>951.54</v>
      </c>
      <c r="Q4286" s="678">
        <v>1</v>
      </c>
      <c r="R4286" s="662">
        <v>2</v>
      </c>
      <c r="S4286" s="678">
        <v>1</v>
      </c>
      <c r="T4286" s="745">
        <v>2</v>
      </c>
      <c r="U4286" s="701">
        <v>1</v>
      </c>
    </row>
    <row r="4287" spans="1:21" ht="14.4" customHeight="1" x14ac:dyDescent="0.3">
      <c r="A4287" s="661">
        <v>32</v>
      </c>
      <c r="B4287" s="662" t="s">
        <v>592</v>
      </c>
      <c r="C4287" s="662" t="s">
        <v>5111</v>
      </c>
      <c r="D4287" s="743" t="s">
        <v>7938</v>
      </c>
      <c r="E4287" s="744" t="s">
        <v>5134</v>
      </c>
      <c r="F4287" s="662" t="s">
        <v>5106</v>
      </c>
      <c r="G4287" s="662" t="s">
        <v>5299</v>
      </c>
      <c r="H4287" s="662" t="s">
        <v>593</v>
      </c>
      <c r="I4287" s="662" t="s">
        <v>640</v>
      </c>
      <c r="J4287" s="662" t="s">
        <v>641</v>
      </c>
      <c r="K4287" s="662" t="s">
        <v>4798</v>
      </c>
      <c r="L4287" s="663">
        <v>70.739999999999995</v>
      </c>
      <c r="M4287" s="663">
        <v>70.739999999999995</v>
      </c>
      <c r="N4287" s="662">
        <v>1</v>
      </c>
      <c r="O4287" s="745">
        <v>0.5</v>
      </c>
      <c r="P4287" s="663">
        <v>70.739999999999995</v>
      </c>
      <c r="Q4287" s="678">
        <v>1</v>
      </c>
      <c r="R4287" s="662">
        <v>1</v>
      </c>
      <c r="S4287" s="678">
        <v>1</v>
      </c>
      <c r="T4287" s="745">
        <v>0.5</v>
      </c>
      <c r="U4287" s="701">
        <v>1</v>
      </c>
    </row>
    <row r="4288" spans="1:21" ht="14.4" customHeight="1" x14ac:dyDescent="0.3">
      <c r="A4288" s="661">
        <v>32</v>
      </c>
      <c r="B4288" s="662" t="s">
        <v>592</v>
      </c>
      <c r="C4288" s="662" t="s">
        <v>5111</v>
      </c>
      <c r="D4288" s="743" t="s">
        <v>7938</v>
      </c>
      <c r="E4288" s="744" t="s">
        <v>5134</v>
      </c>
      <c r="F4288" s="662" t="s">
        <v>5106</v>
      </c>
      <c r="G4288" s="662" t="s">
        <v>5299</v>
      </c>
      <c r="H4288" s="662" t="s">
        <v>593</v>
      </c>
      <c r="I4288" s="662" t="s">
        <v>644</v>
      </c>
      <c r="J4288" s="662" t="s">
        <v>645</v>
      </c>
      <c r="K4288" s="662" t="s">
        <v>3435</v>
      </c>
      <c r="L4288" s="663">
        <v>668.54</v>
      </c>
      <c r="M4288" s="663">
        <v>668.54</v>
      </c>
      <c r="N4288" s="662">
        <v>1</v>
      </c>
      <c r="O4288" s="745">
        <v>0.5</v>
      </c>
      <c r="P4288" s="663">
        <v>668.54</v>
      </c>
      <c r="Q4288" s="678">
        <v>1</v>
      </c>
      <c r="R4288" s="662">
        <v>1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32</v>
      </c>
      <c r="B4289" s="662" t="s">
        <v>592</v>
      </c>
      <c r="C4289" s="662" t="s">
        <v>5111</v>
      </c>
      <c r="D4289" s="743" t="s">
        <v>7938</v>
      </c>
      <c r="E4289" s="744" t="s">
        <v>5134</v>
      </c>
      <c r="F4289" s="662" t="s">
        <v>5106</v>
      </c>
      <c r="G4289" s="662" t="s">
        <v>5937</v>
      </c>
      <c r="H4289" s="662" t="s">
        <v>2438</v>
      </c>
      <c r="I4289" s="662" t="s">
        <v>4158</v>
      </c>
      <c r="J4289" s="662" t="s">
        <v>4159</v>
      </c>
      <c r="K4289" s="662" t="s">
        <v>999</v>
      </c>
      <c r="L4289" s="663">
        <v>97.26</v>
      </c>
      <c r="M4289" s="663">
        <v>97.26</v>
      </c>
      <c r="N4289" s="662">
        <v>1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32</v>
      </c>
      <c r="B4290" s="662" t="s">
        <v>592</v>
      </c>
      <c r="C4290" s="662" t="s">
        <v>5111</v>
      </c>
      <c r="D4290" s="743" t="s">
        <v>7938</v>
      </c>
      <c r="E4290" s="744" t="s">
        <v>5134</v>
      </c>
      <c r="F4290" s="662" t="s">
        <v>5106</v>
      </c>
      <c r="G4290" s="662" t="s">
        <v>5370</v>
      </c>
      <c r="H4290" s="662" t="s">
        <v>593</v>
      </c>
      <c r="I4290" s="662" t="s">
        <v>2197</v>
      </c>
      <c r="J4290" s="662" t="s">
        <v>2198</v>
      </c>
      <c r="K4290" s="662" t="s">
        <v>1306</v>
      </c>
      <c r="L4290" s="663">
        <v>108.44</v>
      </c>
      <c r="M4290" s="663">
        <v>108.44</v>
      </c>
      <c r="N4290" s="662">
        <v>1</v>
      </c>
      <c r="O4290" s="745">
        <v>0.5</v>
      </c>
      <c r="P4290" s="663">
        <v>108.44</v>
      </c>
      <c r="Q4290" s="678">
        <v>1</v>
      </c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32</v>
      </c>
      <c r="B4291" s="662" t="s">
        <v>592</v>
      </c>
      <c r="C4291" s="662" t="s">
        <v>5111</v>
      </c>
      <c r="D4291" s="743" t="s">
        <v>7938</v>
      </c>
      <c r="E4291" s="744" t="s">
        <v>5134</v>
      </c>
      <c r="F4291" s="662" t="s">
        <v>5106</v>
      </c>
      <c r="G4291" s="662" t="s">
        <v>5466</v>
      </c>
      <c r="H4291" s="662" t="s">
        <v>2438</v>
      </c>
      <c r="I4291" s="662" t="s">
        <v>2834</v>
      </c>
      <c r="J4291" s="662" t="s">
        <v>2835</v>
      </c>
      <c r="K4291" s="662" t="s">
        <v>2831</v>
      </c>
      <c r="L4291" s="663">
        <v>127.34</v>
      </c>
      <c r="M4291" s="663">
        <v>764.04</v>
      </c>
      <c r="N4291" s="662">
        <v>6</v>
      </c>
      <c r="O4291" s="745">
        <v>0.5</v>
      </c>
      <c r="P4291" s="663">
        <v>764.04</v>
      </c>
      <c r="Q4291" s="678">
        <v>1</v>
      </c>
      <c r="R4291" s="662">
        <v>6</v>
      </c>
      <c r="S4291" s="678">
        <v>1</v>
      </c>
      <c r="T4291" s="745">
        <v>0.5</v>
      </c>
      <c r="U4291" s="701">
        <v>1</v>
      </c>
    </row>
    <row r="4292" spans="1:21" ht="14.4" customHeight="1" x14ac:dyDescent="0.3">
      <c r="A4292" s="661">
        <v>32</v>
      </c>
      <c r="B4292" s="662" t="s">
        <v>592</v>
      </c>
      <c r="C4292" s="662" t="s">
        <v>5111</v>
      </c>
      <c r="D4292" s="743" t="s">
        <v>7938</v>
      </c>
      <c r="E4292" s="744" t="s">
        <v>5134</v>
      </c>
      <c r="F4292" s="662" t="s">
        <v>5106</v>
      </c>
      <c r="G4292" s="662" t="s">
        <v>5179</v>
      </c>
      <c r="H4292" s="662" t="s">
        <v>593</v>
      </c>
      <c r="I4292" s="662" t="s">
        <v>672</v>
      </c>
      <c r="J4292" s="662" t="s">
        <v>5371</v>
      </c>
      <c r="K4292" s="662" t="s">
        <v>5290</v>
      </c>
      <c r="L4292" s="663">
        <v>24.78</v>
      </c>
      <c r="M4292" s="663">
        <v>768.17999999999984</v>
      </c>
      <c r="N4292" s="662">
        <v>31</v>
      </c>
      <c r="O4292" s="745">
        <v>10</v>
      </c>
      <c r="P4292" s="663">
        <v>569.93999999999983</v>
      </c>
      <c r="Q4292" s="678">
        <v>0.74193548387096764</v>
      </c>
      <c r="R4292" s="662">
        <v>23</v>
      </c>
      <c r="S4292" s="678">
        <v>0.74193548387096775</v>
      </c>
      <c r="T4292" s="745">
        <v>8</v>
      </c>
      <c r="U4292" s="701">
        <v>0.8</v>
      </c>
    </row>
    <row r="4293" spans="1:21" ht="14.4" customHeight="1" x14ac:dyDescent="0.3">
      <c r="A4293" s="661">
        <v>32</v>
      </c>
      <c r="B4293" s="662" t="s">
        <v>592</v>
      </c>
      <c r="C4293" s="662" t="s">
        <v>5111</v>
      </c>
      <c r="D4293" s="743" t="s">
        <v>7938</v>
      </c>
      <c r="E4293" s="744" t="s">
        <v>5134</v>
      </c>
      <c r="F4293" s="662" t="s">
        <v>5106</v>
      </c>
      <c r="G4293" s="662" t="s">
        <v>5179</v>
      </c>
      <c r="H4293" s="662" t="s">
        <v>593</v>
      </c>
      <c r="I4293" s="662" t="s">
        <v>1419</v>
      </c>
      <c r="J4293" s="662" t="s">
        <v>5180</v>
      </c>
      <c r="K4293" s="662" t="s">
        <v>5181</v>
      </c>
      <c r="L4293" s="663">
        <v>99.11</v>
      </c>
      <c r="M4293" s="663">
        <v>5451.0499999999984</v>
      </c>
      <c r="N4293" s="662">
        <v>55</v>
      </c>
      <c r="O4293" s="745">
        <v>15.5</v>
      </c>
      <c r="P4293" s="663">
        <v>5451.0499999999984</v>
      </c>
      <c r="Q4293" s="678">
        <v>1</v>
      </c>
      <c r="R4293" s="662">
        <v>55</v>
      </c>
      <c r="S4293" s="678">
        <v>1</v>
      </c>
      <c r="T4293" s="745">
        <v>15.5</v>
      </c>
      <c r="U4293" s="701">
        <v>1</v>
      </c>
    </row>
    <row r="4294" spans="1:21" ht="14.4" customHeight="1" x14ac:dyDescent="0.3">
      <c r="A4294" s="661">
        <v>32</v>
      </c>
      <c r="B4294" s="662" t="s">
        <v>592</v>
      </c>
      <c r="C4294" s="662" t="s">
        <v>5111</v>
      </c>
      <c r="D4294" s="743" t="s">
        <v>7938</v>
      </c>
      <c r="E4294" s="744" t="s">
        <v>5134</v>
      </c>
      <c r="F4294" s="662" t="s">
        <v>5106</v>
      </c>
      <c r="G4294" s="662" t="s">
        <v>5658</v>
      </c>
      <c r="H4294" s="662" t="s">
        <v>593</v>
      </c>
      <c r="I4294" s="662" t="s">
        <v>7187</v>
      </c>
      <c r="J4294" s="662" t="s">
        <v>1273</v>
      </c>
      <c r="K4294" s="662" t="s">
        <v>7188</v>
      </c>
      <c r="L4294" s="663">
        <v>0</v>
      </c>
      <c r="M4294" s="663">
        <v>0</v>
      </c>
      <c r="N4294" s="662">
        <v>1</v>
      </c>
      <c r="O4294" s="745">
        <v>0.5</v>
      </c>
      <c r="P4294" s="663">
        <v>0</v>
      </c>
      <c r="Q4294" s="678"/>
      <c r="R4294" s="662">
        <v>1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32</v>
      </c>
      <c r="B4295" s="662" t="s">
        <v>592</v>
      </c>
      <c r="C4295" s="662" t="s">
        <v>5111</v>
      </c>
      <c r="D4295" s="743" t="s">
        <v>7938</v>
      </c>
      <c r="E4295" s="744" t="s">
        <v>5134</v>
      </c>
      <c r="F4295" s="662" t="s">
        <v>5106</v>
      </c>
      <c r="G4295" s="662" t="s">
        <v>5302</v>
      </c>
      <c r="H4295" s="662" t="s">
        <v>593</v>
      </c>
      <c r="I4295" s="662" t="s">
        <v>2180</v>
      </c>
      <c r="J4295" s="662" t="s">
        <v>960</v>
      </c>
      <c r="K4295" s="662" t="s">
        <v>5513</v>
      </c>
      <c r="L4295" s="663">
        <v>0</v>
      </c>
      <c r="M4295" s="663">
        <v>0</v>
      </c>
      <c r="N4295" s="662">
        <v>1</v>
      </c>
      <c r="O4295" s="745">
        <v>1</v>
      </c>
      <c r="P4295" s="663">
        <v>0</v>
      </c>
      <c r="Q4295" s="678"/>
      <c r="R4295" s="662">
        <v>1</v>
      </c>
      <c r="S4295" s="678">
        <v>1</v>
      </c>
      <c r="T4295" s="745">
        <v>1</v>
      </c>
      <c r="U4295" s="701">
        <v>1</v>
      </c>
    </row>
    <row r="4296" spans="1:21" ht="14.4" customHeight="1" x14ac:dyDescent="0.3">
      <c r="A4296" s="661">
        <v>32</v>
      </c>
      <c r="B4296" s="662" t="s">
        <v>592</v>
      </c>
      <c r="C4296" s="662" t="s">
        <v>5111</v>
      </c>
      <c r="D4296" s="743" t="s">
        <v>7938</v>
      </c>
      <c r="E4296" s="744" t="s">
        <v>5134</v>
      </c>
      <c r="F4296" s="662" t="s">
        <v>5106</v>
      </c>
      <c r="G4296" s="662" t="s">
        <v>5404</v>
      </c>
      <c r="H4296" s="662" t="s">
        <v>2438</v>
      </c>
      <c r="I4296" s="662" t="s">
        <v>2537</v>
      </c>
      <c r="J4296" s="662" t="s">
        <v>4842</v>
      </c>
      <c r="K4296" s="662" t="s">
        <v>1186</v>
      </c>
      <c r="L4296" s="663">
        <v>48.27</v>
      </c>
      <c r="M4296" s="663">
        <v>48.27</v>
      </c>
      <c r="N4296" s="662">
        <v>1</v>
      </c>
      <c r="O4296" s="745">
        <v>1</v>
      </c>
      <c r="P4296" s="663">
        <v>48.27</v>
      </c>
      <c r="Q4296" s="678">
        <v>1</v>
      </c>
      <c r="R4296" s="662">
        <v>1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32</v>
      </c>
      <c r="B4297" s="662" t="s">
        <v>592</v>
      </c>
      <c r="C4297" s="662" t="s">
        <v>5111</v>
      </c>
      <c r="D4297" s="743" t="s">
        <v>7938</v>
      </c>
      <c r="E4297" s="744" t="s">
        <v>5134</v>
      </c>
      <c r="F4297" s="662" t="s">
        <v>5106</v>
      </c>
      <c r="G4297" s="662" t="s">
        <v>6179</v>
      </c>
      <c r="H4297" s="662" t="s">
        <v>593</v>
      </c>
      <c r="I4297" s="662" t="s">
        <v>2966</v>
      </c>
      <c r="J4297" s="662" t="s">
        <v>2967</v>
      </c>
      <c r="K4297" s="662" t="s">
        <v>6354</v>
      </c>
      <c r="L4297" s="663">
        <v>194.49</v>
      </c>
      <c r="M4297" s="663">
        <v>388.98</v>
      </c>
      <c r="N4297" s="662">
        <v>2</v>
      </c>
      <c r="O4297" s="745">
        <v>1</v>
      </c>
      <c r="P4297" s="663">
        <v>388.98</v>
      </c>
      <c r="Q4297" s="678">
        <v>1</v>
      </c>
      <c r="R4297" s="662">
        <v>2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32</v>
      </c>
      <c r="B4298" s="662" t="s">
        <v>592</v>
      </c>
      <c r="C4298" s="662" t="s">
        <v>5111</v>
      </c>
      <c r="D4298" s="743" t="s">
        <v>7938</v>
      </c>
      <c r="E4298" s="744" t="s">
        <v>5134</v>
      </c>
      <c r="F4298" s="662" t="s">
        <v>5106</v>
      </c>
      <c r="G4298" s="662" t="s">
        <v>5562</v>
      </c>
      <c r="H4298" s="662" t="s">
        <v>593</v>
      </c>
      <c r="I4298" s="662" t="s">
        <v>1051</v>
      </c>
      <c r="J4298" s="662" t="s">
        <v>5563</v>
      </c>
      <c r="K4298" s="662" t="s">
        <v>5564</v>
      </c>
      <c r="L4298" s="663">
        <v>0</v>
      </c>
      <c r="M4298" s="663">
        <v>0</v>
      </c>
      <c r="N4298" s="662">
        <v>5</v>
      </c>
      <c r="O4298" s="745">
        <v>2.5</v>
      </c>
      <c r="P4298" s="663"/>
      <c r="Q4298" s="678"/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32</v>
      </c>
      <c r="B4299" s="662" t="s">
        <v>592</v>
      </c>
      <c r="C4299" s="662" t="s">
        <v>5111</v>
      </c>
      <c r="D4299" s="743" t="s">
        <v>7938</v>
      </c>
      <c r="E4299" s="744" t="s">
        <v>5134</v>
      </c>
      <c r="F4299" s="662" t="s">
        <v>5106</v>
      </c>
      <c r="G4299" s="662" t="s">
        <v>5305</v>
      </c>
      <c r="H4299" s="662" t="s">
        <v>593</v>
      </c>
      <c r="I4299" s="662" t="s">
        <v>5407</v>
      </c>
      <c r="J4299" s="662" t="s">
        <v>1064</v>
      </c>
      <c r="K4299" s="662" t="s">
        <v>5408</v>
      </c>
      <c r="L4299" s="663">
        <v>0</v>
      </c>
      <c r="M4299" s="663">
        <v>0</v>
      </c>
      <c r="N4299" s="662">
        <v>6</v>
      </c>
      <c r="O4299" s="745">
        <v>2.5</v>
      </c>
      <c r="P4299" s="663">
        <v>0</v>
      </c>
      <c r="Q4299" s="678"/>
      <c r="R4299" s="662">
        <v>6</v>
      </c>
      <c r="S4299" s="678">
        <v>1</v>
      </c>
      <c r="T4299" s="745">
        <v>2.5</v>
      </c>
      <c r="U4299" s="701">
        <v>1</v>
      </c>
    </row>
    <row r="4300" spans="1:21" ht="14.4" customHeight="1" x14ac:dyDescent="0.3">
      <c r="A4300" s="661">
        <v>32</v>
      </c>
      <c r="B4300" s="662" t="s">
        <v>592</v>
      </c>
      <c r="C4300" s="662" t="s">
        <v>5111</v>
      </c>
      <c r="D4300" s="743" t="s">
        <v>7938</v>
      </c>
      <c r="E4300" s="744" t="s">
        <v>5134</v>
      </c>
      <c r="F4300" s="662" t="s">
        <v>5106</v>
      </c>
      <c r="G4300" s="662" t="s">
        <v>5305</v>
      </c>
      <c r="H4300" s="662" t="s">
        <v>593</v>
      </c>
      <c r="I4300" s="662" t="s">
        <v>5409</v>
      </c>
      <c r="J4300" s="662" t="s">
        <v>1064</v>
      </c>
      <c r="K4300" s="662" t="s">
        <v>5410</v>
      </c>
      <c r="L4300" s="663">
        <v>214.5</v>
      </c>
      <c r="M4300" s="663">
        <v>214.5</v>
      </c>
      <c r="N4300" s="662">
        <v>1</v>
      </c>
      <c r="O4300" s="745">
        <v>1</v>
      </c>
      <c r="P4300" s="663">
        <v>214.5</v>
      </c>
      <c r="Q4300" s="678">
        <v>1</v>
      </c>
      <c r="R4300" s="662">
        <v>1</v>
      </c>
      <c r="S4300" s="678">
        <v>1</v>
      </c>
      <c r="T4300" s="745">
        <v>1</v>
      </c>
      <c r="U4300" s="701">
        <v>1</v>
      </c>
    </row>
    <row r="4301" spans="1:21" ht="14.4" customHeight="1" x14ac:dyDescent="0.3">
      <c r="A4301" s="661">
        <v>32</v>
      </c>
      <c r="B4301" s="662" t="s">
        <v>592</v>
      </c>
      <c r="C4301" s="662" t="s">
        <v>5111</v>
      </c>
      <c r="D4301" s="743" t="s">
        <v>7938</v>
      </c>
      <c r="E4301" s="744" t="s">
        <v>5134</v>
      </c>
      <c r="F4301" s="662" t="s">
        <v>5106</v>
      </c>
      <c r="G4301" s="662" t="s">
        <v>5377</v>
      </c>
      <c r="H4301" s="662" t="s">
        <v>2438</v>
      </c>
      <c r="I4301" s="662" t="s">
        <v>4208</v>
      </c>
      <c r="J4301" s="662" t="s">
        <v>5066</v>
      </c>
      <c r="K4301" s="662" t="s">
        <v>4626</v>
      </c>
      <c r="L4301" s="663">
        <v>123.2</v>
      </c>
      <c r="M4301" s="663">
        <v>123.2</v>
      </c>
      <c r="N4301" s="662">
        <v>1</v>
      </c>
      <c r="O4301" s="745">
        <v>0.5</v>
      </c>
      <c r="P4301" s="663">
        <v>123.2</v>
      </c>
      <c r="Q4301" s="678">
        <v>1</v>
      </c>
      <c r="R4301" s="662">
        <v>1</v>
      </c>
      <c r="S4301" s="678">
        <v>1</v>
      </c>
      <c r="T4301" s="745">
        <v>0.5</v>
      </c>
      <c r="U4301" s="701">
        <v>1</v>
      </c>
    </row>
    <row r="4302" spans="1:21" ht="14.4" customHeight="1" x14ac:dyDescent="0.3">
      <c r="A4302" s="661">
        <v>32</v>
      </c>
      <c r="B4302" s="662" t="s">
        <v>592</v>
      </c>
      <c r="C4302" s="662" t="s">
        <v>5111</v>
      </c>
      <c r="D4302" s="743" t="s">
        <v>7938</v>
      </c>
      <c r="E4302" s="744" t="s">
        <v>5134</v>
      </c>
      <c r="F4302" s="662" t="s">
        <v>5106</v>
      </c>
      <c r="G4302" s="662" t="s">
        <v>5565</v>
      </c>
      <c r="H4302" s="662" t="s">
        <v>593</v>
      </c>
      <c r="I4302" s="662" t="s">
        <v>1146</v>
      </c>
      <c r="J4302" s="662" t="s">
        <v>929</v>
      </c>
      <c r="K4302" s="662" t="s">
        <v>6670</v>
      </c>
      <c r="L4302" s="663">
        <v>0</v>
      </c>
      <c r="M4302" s="663">
        <v>0</v>
      </c>
      <c r="N4302" s="662">
        <v>1</v>
      </c>
      <c r="O4302" s="745">
        <v>0.5</v>
      </c>
      <c r="P4302" s="663"/>
      <c r="Q4302" s="678"/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32</v>
      </c>
      <c r="B4303" s="662" t="s">
        <v>592</v>
      </c>
      <c r="C4303" s="662" t="s">
        <v>5111</v>
      </c>
      <c r="D4303" s="743" t="s">
        <v>7938</v>
      </c>
      <c r="E4303" s="744" t="s">
        <v>5134</v>
      </c>
      <c r="F4303" s="662" t="s">
        <v>5106</v>
      </c>
      <c r="G4303" s="662" t="s">
        <v>5182</v>
      </c>
      <c r="H4303" s="662" t="s">
        <v>593</v>
      </c>
      <c r="I4303" s="662" t="s">
        <v>2928</v>
      </c>
      <c r="J4303" s="662" t="s">
        <v>2409</v>
      </c>
      <c r="K4303" s="662" t="s">
        <v>5313</v>
      </c>
      <c r="L4303" s="663">
        <v>22.44</v>
      </c>
      <c r="M4303" s="663">
        <v>942.48000000000013</v>
      </c>
      <c r="N4303" s="662">
        <v>42</v>
      </c>
      <c r="O4303" s="745">
        <v>12</v>
      </c>
      <c r="P4303" s="663">
        <v>650.7600000000001</v>
      </c>
      <c r="Q4303" s="678">
        <v>0.69047619047619047</v>
      </c>
      <c r="R4303" s="662">
        <v>29</v>
      </c>
      <c r="S4303" s="678">
        <v>0.69047619047619047</v>
      </c>
      <c r="T4303" s="745">
        <v>8</v>
      </c>
      <c r="U4303" s="701">
        <v>0.66666666666666663</v>
      </c>
    </row>
    <row r="4304" spans="1:21" ht="14.4" customHeight="1" x14ac:dyDescent="0.3">
      <c r="A4304" s="661">
        <v>32</v>
      </c>
      <c r="B4304" s="662" t="s">
        <v>592</v>
      </c>
      <c r="C4304" s="662" t="s">
        <v>5111</v>
      </c>
      <c r="D4304" s="743" t="s">
        <v>7938</v>
      </c>
      <c r="E4304" s="744" t="s">
        <v>5134</v>
      </c>
      <c r="F4304" s="662" t="s">
        <v>5106</v>
      </c>
      <c r="G4304" s="662" t="s">
        <v>5182</v>
      </c>
      <c r="H4304" s="662" t="s">
        <v>593</v>
      </c>
      <c r="I4304" s="662" t="s">
        <v>2931</v>
      </c>
      <c r="J4304" s="662" t="s">
        <v>2932</v>
      </c>
      <c r="K4304" s="662" t="s">
        <v>5313</v>
      </c>
      <c r="L4304" s="663">
        <v>22.44</v>
      </c>
      <c r="M4304" s="663">
        <v>157.08000000000001</v>
      </c>
      <c r="N4304" s="662">
        <v>7</v>
      </c>
      <c r="O4304" s="745">
        <v>2</v>
      </c>
      <c r="P4304" s="663">
        <v>157.08000000000001</v>
      </c>
      <c r="Q4304" s="678">
        <v>1</v>
      </c>
      <c r="R4304" s="662">
        <v>7</v>
      </c>
      <c r="S4304" s="678">
        <v>1</v>
      </c>
      <c r="T4304" s="745">
        <v>2</v>
      </c>
      <c r="U4304" s="701">
        <v>1</v>
      </c>
    </row>
    <row r="4305" spans="1:21" ht="14.4" customHeight="1" x14ac:dyDescent="0.3">
      <c r="A4305" s="661">
        <v>32</v>
      </c>
      <c r="B4305" s="662" t="s">
        <v>592</v>
      </c>
      <c r="C4305" s="662" t="s">
        <v>5111</v>
      </c>
      <c r="D4305" s="743" t="s">
        <v>7938</v>
      </c>
      <c r="E4305" s="744" t="s">
        <v>5134</v>
      </c>
      <c r="F4305" s="662" t="s">
        <v>5106</v>
      </c>
      <c r="G4305" s="662" t="s">
        <v>5182</v>
      </c>
      <c r="H4305" s="662" t="s">
        <v>593</v>
      </c>
      <c r="I4305" s="662" t="s">
        <v>2977</v>
      </c>
      <c r="J4305" s="662" t="s">
        <v>2978</v>
      </c>
      <c r="K4305" s="662" t="s">
        <v>5183</v>
      </c>
      <c r="L4305" s="663">
        <v>51.21</v>
      </c>
      <c r="M4305" s="663">
        <v>665.73</v>
      </c>
      <c r="N4305" s="662">
        <v>13</v>
      </c>
      <c r="O4305" s="745">
        <v>5.5</v>
      </c>
      <c r="P4305" s="663">
        <v>665.73</v>
      </c>
      <c r="Q4305" s="678">
        <v>1</v>
      </c>
      <c r="R4305" s="662">
        <v>13</v>
      </c>
      <c r="S4305" s="678">
        <v>1</v>
      </c>
      <c r="T4305" s="745">
        <v>5.5</v>
      </c>
      <c r="U4305" s="701">
        <v>1</v>
      </c>
    </row>
    <row r="4306" spans="1:21" ht="14.4" customHeight="1" x14ac:dyDescent="0.3">
      <c r="A4306" s="661">
        <v>32</v>
      </c>
      <c r="B4306" s="662" t="s">
        <v>592</v>
      </c>
      <c r="C4306" s="662" t="s">
        <v>5111</v>
      </c>
      <c r="D4306" s="743" t="s">
        <v>7938</v>
      </c>
      <c r="E4306" s="744" t="s">
        <v>5134</v>
      </c>
      <c r="F4306" s="662" t="s">
        <v>5106</v>
      </c>
      <c r="G4306" s="662" t="s">
        <v>5600</v>
      </c>
      <c r="H4306" s="662" t="s">
        <v>593</v>
      </c>
      <c r="I4306" s="662" t="s">
        <v>5601</v>
      </c>
      <c r="J4306" s="662" t="s">
        <v>5602</v>
      </c>
      <c r="K4306" s="662" t="s">
        <v>5603</v>
      </c>
      <c r="L4306" s="663">
        <v>657.67</v>
      </c>
      <c r="M4306" s="663">
        <v>1315.34</v>
      </c>
      <c r="N4306" s="662">
        <v>2</v>
      </c>
      <c r="O4306" s="745">
        <v>0.5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32</v>
      </c>
      <c r="B4307" s="662" t="s">
        <v>592</v>
      </c>
      <c r="C4307" s="662" t="s">
        <v>5111</v>
      </c>
      <c r="D4307" s="743" t="s">
        <v>7938</v>
      </c>
      <c r="E4307" s="744" t="s">
        <v>5134</v>
      </c>
      <c r="F4307" s="662" t="s">
        <v>5106</v>
      </c>
      <c r="G4307" s="662" t="s">
        <v>5514</v>
      </c>
      <c r="H4307" s="662" t="s">
        <v>593</v>
      </c>
      <c r="I4307" s="662" t="s">
        <v>982</v>
      </c>
      <c r="J4307" s="662" t="s">
        <v>983</v>
      </c>
      <c r="K4307" s="662" t="s">
        <v>7447</v>
      </c>
      <c r="L4307" s="663">
        <v>101.2</v>
      </c>
      <c r="M4307" s="663">
        <v>101.2</v>
      </c>
      <c r="N4307" s="662">
        <v>1</v>
      </c>
      <c r="O4307" s="745">
        <v>0.5</v>
      </c>
      <c r="P4307" s="663">
        <v>101.2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32</v>
      </c>
      <c r="B4308" s="662" t="s">
        <v>592</v>
      </c>
      <c r="C4308" s="662" t="s">
        <v>5111</v>
      </c>
      <c r="D4308" s="743" t="s">
        <v>7938</v>
      </c>
      <c r="E4308" s="744" t="s">
        <v>5134</v>
      </c>
      <c r="F4308" s="662" t="s">
        <v>5106</v>
      </c>
      <c r="G4308" s="662" t="s">
        <v>5322</v>
      </c>
      <c r="H4308" s="662" t="s">
        <v>2438</v>
      </c>
      <c r="I4308" s="662" t="s">
        <v>6017</v>
      </c>
      <c r="J4308" s="662" t="s">
        <v>6018</v>
      </c>
      <c r="K4308" s="662" t="s">
        <v>6019</v>
      </c>
      <c r="L4308" s="663">
        <v>300.68</v>
      </c>
      <c r="M4308" s="663">
        <v>300.68</v>
      </c>
      <c r="N4308" s="662">
        <v>1</v>
      </c>
      <c r="O4308" s="745">
        <v>0.5</v>
      </c>
      <c r="P4308" s="663">
        <v>300.68</v>
      </c>
      <c r="Q4308" s="678">
        <v>1</v>
      </c>
      <c r="R4308" s="662">
        <v>1</v>
      </c>
      <c r="S4308" s="678">
        <v>1</v>
      </c>
      <c r="T4308" s="745">
        <v>0.5</v>
      </c>
      <c r="U4308" s="701">
        <v>1</v>
      </c>
    </row>
    <row r="4309" spans="1:21" ht="14.4" customHeight="1" x14ac:dyDescent="0.3">
      <c r="A4309" s="661">
        <v>32</v>
      </c>
      <c r="B4309" s="662" t="s">
        <v>592</v>
      </c>
      <c r="C4309" s="662" t="s">
        <v>5111</v>
      </c>
      <c r="D4309" s="743" t="s">
        <v>7938</v>
      </c>
      <c r="E4309" s="744" t="s">
        <v>5134</v>
      </c>
      <c r="F4309" s="662" t="s">
        <v>5106</v>
      </c>
      <c r="G4309" s="662" t="s">
        <v>6025</v>
      </c>
      <c r="H4309" s="662" t="s">
        <v>593</v>
      </c>
      <c r="I4309" s="662" t="s">
        <v>3644</v>
      </c>
      <c r="J4309" s="662" t="s">
        <v>3645</v>
      </c>
      <c r="K4309" s="662" t="s">
        <v>3646</v>
      </c>
      <c r="L4309" s="663">
        <v>75.349999999999994</v>
      </c>
      <c r="M4309" s="663">
        <v>226.04999999999998</v>
      </c>
      <c r="N4309" s="662">
        <v>3</v>
      </c>
      <c r="O4309" s="745">
        <v>1.5</v>
      </c>
      <c r="P4309" s="663">
        <v>226.04999999999998</v>
      </c>
      <c r="Q4309" s="678">
        <v>1</v>
      </c>
      <c r="R4309" s="662">
        <v>3</v>
      </c>
      <c r="S4309" s="678">
        <v>1</v>
      </c>
      <c r="T4309" s="745">
        <v>1.5</v>
      </c>
      <c r="U4309" s="701">
        <v>1</v>
      </c>
    </row>
    <row r="4310" spans="1:21" ht="14.4" customHeight="1" x14ac:dyDescent="0.3">
      <c r="A4310" s="661">
        <v>32</v>
      </c>
      <c r="B4310" s="662" t="s">
        <v>592</v>
      </c>
      <c r="C4310" s="662" t="s">
        <v>5111</v>
      </c>
      <c r="D4310" s="743" t="s">
        <v>7938</v>
      </c>
      <c r="E4310" s="744" t="s">
        <v>5134</v>
      </c>
      <c r="F4310" s="662" t="s">
        <v>5106</v>
      </c>
      <c r="G4310" s="662" t="s">
        <v>5689</v>
      </c>
      <c r="H4310" s="662" t="s">
        <v>593</v>
      </c>
      <c r="I4310" s="662" t="s">
        <v>5690</v>
      </c>
      <c r="J4310" s="662" t="s">
        <v>5691</v>
      </c>
      <c r="K4310" s="662" t="s">
        <v>5692</v>
      </c>
      <c r="L4310" s="663">
        <v>43.36</v>
      </c>
      <c r="M4310" s="663">
        <v>953.91999999999985</v>
      </c>
      <c r="N4310" s="662">
        <v>22</v>
      </c>
      <c r="O4310" s="745">
        <v>5.5</v>
      </c>
      <c r="P4310" s="663">
        <v>130.07999999999998</v>
      </c>
      <c r="Q4310" s="678">
        <v>0.13636363636363638</v>
      </c>
      <c r="R4310" s="662">
        <v>3</v>
      </c>
      <c r="S4310" s="678">
        <v>0.13636363636363635</v>
      </c>
      <c r="T4310" s="745">
        <v>0.5</v>
      </c>
      <c r="U4310" s="701">
        <v>9.0909090909090912E-2</v>
      </c>
    </row>
    <row r="4311" spans="1:21" ht="14.4" customHeight="1" x14ac:dyDescent="0.3">
      <c r="A4311" s="661">
        <v>32</v>
      </c>
      <c r="B4311" s="662" t="s">
        <v>592</v>
      </c>
      <c r="C4311" s="662" t="s">
        <v>5111</v>
      </c>
      <c r="D4311" s="743" t="s">
        <v>7938</v>
      </c>
      <c r="E4311" s="744" t="s">
        <v>5134</v>
      </c>
      <c r="F4311" s="662" t="s">
        <v>5106</v>
      </c>
      <c r="G4311" s="662" t="s">
        <v>6213</v>
      </c>
      <c r="H4311" s="662" t="s">
        <v>593</v>
      </c>
      <c r="I4311" s="662" t="s">
        <v>806</v>
      </c>
      <c r="J4311" s="662" t="s">
        <v>807</v>
      </c>
      <c r="K4311" s="662" t="s">
        <v>808</v>
      </c>
      <c r="L4311" s="663">
        <v>79.069999999999993</v>
      </c>
      <c r="M4311" s="663">
        <v>632.55999999999995</v>
      </c>
      <c r="N4311" s="662">
        <v>8</v>
      </c>
      <c r="O4311" s="745">
        <v>3.5</v>
      </c>
      <c r="P4311" s="663">
        <v>632.55999999999995</v>
      </c>
      <c r="Q4311" s="678">
        <v>1</v>
      </c>
      <c r="R4311" s="662">
        <v>8</v>
      </c>
      <c r="S4311" s="678">
        <v>1</v>
      </c>
      <c r="T4311" s="745">
        <v>3.5</v>
      </c>
      <c r="U4311" s="701">
        <v>1</v>
      </c>
    </row>
    <row r="4312" spans="1:21" ht="14.4" customHeight="1" x14ac:dyDescent="0.3">
      <c r="A4312" s="661">
        <v>32</v>
      </c>
      <c r="B4312" s="662" t="s">
        <v>592</v>
      </c>
      <c r="C4312" s="662" t="s">
        <v>5111</v>
      </c>
      <c r="D4312" s="743" t="s">
        <v>7938</v>
      </c>
      <c r="E4312" s="744" t="s">
        <v>5134</v>
      </c>
      <c r="F4312" s="662" t="s">
        <v>5106</v>
      </c>
      <c r="G4312" s="662" t="s">
        <v>5330</v>
      </c>
      <c r="H4312" s="662" t="s">
        <v>2438</v>
      </c>
      <c r="I4312" s="662" t="s">
        <v>2755</v>
      </c>
      <c r="J4312" s="662" t="s">
        <v>2756</v>
      </c>
      <c r="K4312" s="662" t="s">
        <v>3488</v>
      </c>
      <c r="L4312" s="663">
        <v>1427.23</v>
      </c>
      <c r="M4312" s="663">
        <v>159849.76000000007</v>
      </c>
      <c r="N4312" s="662">
        <v>112</v>
      </c>
      <c r="O4312" s="745">
        <v>31.5</v>
      </c>
      <c r="P4312" s="663">
        <v>129877.93000000005</v>
      </c>
      <c r="Q4312" s="678">
        <v>0.8125</v>
      </c>
      <c r="R4312" s="662">
        <v>91</v>
      </c>
      <c r="S4312" s="678">
        <v>0.8125</v>
      </c>
      <c r="T4312" s="745">
        <v>27</v>
      </c>
      <c r="U4312" s="701">
        <v>0.8571428571428571</v>
      </c>
    </row>
    <row r="4313" spans="1:21" ht="14.4" customHeight="1" x14ac:dyDescent="0.3">
      <c r="A4313" s="661">
        <v>32</v>
      </c>
      <c r="B4313" s="662" t="s">
        <v>592</v>
      </c>
      <c r="C4313" s="662" t="s">
        <v>5111</v>
      </c>
      <c r="D4313" s="743" t="s">
        <v>7938</v>
      </c>
      <c r="E4313" s="744" t="s">
        <v>5134</v>
      </c>
      <c r="F4313" s="662" t="s">
        <v>5106</v>
      </c>
      <c r="G4313" s="662" t="s">
        <v>5604</v>
      </c>
      <c r="H4313" s="662" t="s">
        <v>593</v>
      </c>
      <c r="I4313" s="662" t="s">
        <v>1722</v>
      </c>
      <c r="J4313" s="662" t="s">
        <v>1723</v>
      </c>
      <c r="K4313" s="662" t="s">
        <v>5605</v>
      </c>
      <c r="L4313" s="663">
        <v>32709.68</v>
      </c>
      <c r="M4313" s="663">
        <v>228967.76</v>
      </c>
      <c r="N4313" s="662">
        <v>7</v>
      </c>
      <c r="O4313" s="745">
        <v>3.5</v>
      </c>
      <c r="P4313" s="663">
        <v>163548.4</v>
      </c>
      <c r="Q4313" s="678">
        <v>0.71428571428571419</v>
      </c>
      <c r="R4313" s="662">
        <v>5</v>
      </c>
      <c r="S4313" s="678">
        <v>0.7142857142857143</v>
      </c>
      <c r="T4313" s="745">
        <v>2.5</v>
      </c>
      <c r="U4313" s="701">
        <v>0.7142857142857143</v>
      </c>
    </row>
    <row r="4314" spans="1:21" ht="14.4" customHeight="1" x14ac:dyDescent="0.3">
      <c r="A4314" s="661">
        <v>32</v>
      </c>
      <c r="B4314" s="662" t="s">
        <v>592</v>
      </c>
      <c r="C4314" s="662" t="s">
        <v>5111</v>
      </c>
      <c r="D4314" s="743" t="s">
        <v>7938</v>
      </c>
      <c r="E4314" s="744" t="s">
        <v>5134</v>
      </c>
      <c r="F4314" s="662" t="s">
        <v>5106</v>
      </c>
      <c r="G4314" s="662" t="s">
        <v>5331</v>
      </c>
      <c r="H4314" s="662" t="s">
        <v>593</v>
      </c>
      <c r="I4314" s="662" t="s">
        <v>6839</v>
      </c>
      <c r="J4314" s="662" t="s">
        <v>1294</v>
      </c>
      <c r="K4314" s="662" t="s">
        <v>1201</v>
      </c>
      <c r="L4314" s="663">
        <v>0</v>
      </c>
      <c r="M4314" s="663">
        <v>0</v>
      </c>
      <c r="N4314" s="662">
        <v>1</v>
      </c>
      <c r="O4314" s="745">
        <v>1</v>
      </c>
      <c r="P4314" s="663">
        <v>0</v>
      </c>
      <c r="Q4314" s="678"/>
      <c r="R4314" s="662">
        <v>1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32</v>
      </c>
      <c r="B4315" s="662" t="s">
        <v>592</v>
      </c>
      <c r="C4315" s="662" t="s">
        <v>5111</v>
      </c>
      <c r="D4315" s="743" t="s">
        <v>7938</v>
      </c>
      <c r="E4315" s="744" t="s">
        <v>5134</v>
      </c>
      <c r="F4315" s="662" t="s">
        <v>5106</v>
      </c>
      <c r="G4315" s="662" t="s">
        <v>5331</v>
      </c>
      <c r="H4315" s="662" t="s">
        <v>593</v>
      </c>
      <c r="I4315" s="662" t="s">
        <v>5332</v>
      </c>
      <c r="J4315" s="662" t="s">
        <v>1294</v>
      </c>
      <c r="K4315" s="662" t="s">
        <v>780</v>
      </c>
      <c r="L4315" s="663">
        <v>0</v>
      </c>
      <c r="M4315" s="663">
        <v>0</v>
      </c>
      <c r="N4315" s="662">
        <v>1</v>
      </c>
      <c r="O4315" s="745">
        <v>0.5</v>
      </c>
      <c r="P4315" s="663"/>
      <c r="Q4315" s="678"/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32</v>
      </c>
      <c r="B4316" s="662" t="s">
        <v>592</v>
      </c>
      <c r="C4316" s="662" t="s">
        <v>5111</v>
      </c>
      <c r="D4316" s="743" t="s">
        <v>7938</v>
      </c>
      <c r="E4316" s="744" t="s">
        <v>5134</v>
      </c>
      <c r="F4316" s="662" t="s">
        <v>5106</v>
      </c>
      <c r="G4316" s="662" t="s">
        <v>5333</v>
      </c>
      <c r="H4316" s="662" t="s">
        <v>2438</v>
      </c>
      <c r="I4316" s="662" t="s">
        <v>3200</v>
      </c>
      <c r="J4316" s="662" t="s">
        <v>3193</v>
      </c>
      <c r="K4316" s="662" t="s">
        <v>4935</v>
      </c>
      <c r="L4316" s="663">
        <v>13849.26</v>
      </c>
      <c r="M4316" s="663">
        <v>761709.30000000028</v>
      </c>
      <c r="N4316" s="662">
        <v>55</v>
      </c>
      <c r="O4316" s="745">
        <v>17.5</v>
      </c>
      <c r="P4316" s="663">
        <v>747860.04000000027</v>
      </c>
      <c r="Q4316" s="678">
        <v>0.98181818181818181</v>
      </c>
      <c r="R4316" s="662">
        <v>54</v>
      </c>
      <c r="S4316" s="678">
        <v>0.98181818181818181</v>
      </c>
      <c r="T4316" s="745">
        <v>17</v>
      </c>
      <c r="U4316" s="701">
        <v>0.97142857142857142</v>
      </c>
    </row>
    <row r="4317" spans="1:21" ht="14.4" customHeight="1" x14ac:dyDescent="0.3">
      <c r="A4317" s="661">
        <v>32</v>
      </c>
      <c r="B4317" s="662" t="s">
        <v>592</v>
      </c>
      <c r="C4317" s="662" t="s">
        <v>5111</v>
      </c>
      <c r="D4317" s="743" t="s">
        <v>7938</v>
      </c>
      <c r="E4317" s="744" t="s">
        <v>5134</v>
      </c>
      <c r="F4317" s="662" t="s">
        <v>5106</v>
      </c>
      <c r="G4317" s="662" t="s">
        <v>5333</v>
      </c>
      <c r="H4317" s="662" t="s">
        <v>2438</v>
      </c>
      <c r="I4317" s="662" t="s">
        <v>3200</v>
      </c>
      <c r="J4317" s="662" t="s">
        <v>3193</v>
      </c>
      <c r="K4317" s="662" t="s">
        <v>4935</v>
      </c>
      <c r="L4317" s="663">
        <v>14791.84</v>
      </c>
      <c r="M4317" s="663">
        <v>147918.39999999999</v>
      </c>
      <c r="N4317" s="662">
        <v>10</v>
      </c>
      <c r="O4317" s="745">
        <v>2</v>
      </c>
      <c r="P4317" s="663">
        <v>147918.39999999999</v>
      </c>
      <c r="Q4317" s="678">
        <v>1</v>
      </c>
      <c r="R4317" s="662">
        <v>10</v>
      </c>
      <c r="S4317" s="678">
        <v>1</v>
      </c>
      <c r="T4317" s="745">
        <v>2</v>
      </c>
      <c r="U4317" s="701">
        <v>1</v>
      </c>
    </row>
    <row r="4318" spans="1:21" ht="14.4" customHeight="1" x14ac:dyDescent="0.3">
      <c r="A4318" s="661">
        <v>32</v>
      </c>
      <c r="B4318" s="662" t="s">
        <v>592</v>
      </c>
      <c r="C4318" s="662" t="s">
        <v>5111</v>
      </c>
      <c r="D4318" s="743" t="s">
        <v>7938</v>
      </c>
      <c r="E4318" s="744" t="s">
        <v>5134</v>
      </c>
      <c r="F4318" s="662" t="s">
        <v>5106</v>
      </c>
      <c r="G4318" s="662" t="s">
        <v>5334</v>
      </c>
      <c r="H4318" s="662" t="s">
        <v>2438</v>
      </c>
      <c r="I4318" s="662" t="s">
        <v>6031</v>
      </c>
      <c r="J4318" s="662" t="s">
        <v>6032</v>
      </c>
      <c r="K4318" s="662" t="s">
        <v>1183</v>
      </c>
      <c r="L4318" s="663">
        <v>184.74</v>
      </c>
      <c r="M4318" s="663">
        <v>923.7</v>
      </c>
      <c r="N4318" s="662">
        <v>5</v>
      </c>
      <c r="O4318" s="745">
        <v>2.5</v>
      </c>
      <c r="P4318" s="663">
        <v>369.48</v>
      </c>
      <c r="Q4318" s="678">
        <v>0.4</v>
      </c>
      <c r="R4318" s="662">
        <v>2</v>
      </c>
      <c r="S4318" s="678">
        <v>0.4</v>
      </c>
      <c r="T4318" s="745">
        <v>0.5</v>
      </c>
      <c r="U4318" s="701">
        <v>0.2</v>
      </c>
    </row>
    <row r="4319" spans="1:21" ht="14.4" customHeight="1" x14ac:dyDescent="0.3">
      <c r="A4319" s="661">
        <v>32</v>
      </c>
      <c r="B4319" s="662" t="s">
        <v>592</v>
      </c>
      <c r="C4319" s="662" t="s">
        <v>5111</v>
      </c>
      <c r="D4319" s="743" t="s">
        <v>7938</v>
      </c>
      <c r="E4319" s="744" t="s">
        <v>5134</v>
      </c>
      <c r="F4319" s="662" t="s">
        <v>5106</v>
      </c>
      <c r="G4319" s="662" t="s">
        <v>5583</v>
      </c>
      <c r="H4319" s="662" t="s">
        <v>593</v>
      </c>
      <c r="I4319" s="662" t="s">
        <v>6033</v>
      </c>
      <c r="J4319" s="662" t="s">
        <v>5668</v>
      </c>
      <c r="K4319" s="662" t="s">
        <v>5085</v>
      </c>
      <c r="L4319" s="663">
        <v>0</v>
      </c>
      <c r="M4319" s="663">
        <v>0</v>
      </c>
      <c r="N4319" s="662">
        <v>1</v>
      </c>
      <c r="O4319" s="745">
        <v>0.5</v>
      </c>
      <c r="P4319" s="663">
        <v>0</v>
      </c>
      <c r="Q4319" s="678"/>
      <c r="R4319" s="662">
        <v>1</v>
      </c>
      <c r="S4319" s="678">
        <v>1</v>
      </c>
      <c r="T4319" s="745">
        <v>0.5</v>
      </c>
      <c r="U4319" s="701">
        <v>1</v>
      </c>
    </row>
    <row r="4320" spans="1:21" ht="14.4" customHeight="1" x14ac:dyDescent="0.3">
      <c r="A4320" s="661">
        <v>32</v>
      </c>
      <c r="B4320" s="662" t="s">
        <v>592</v>
      </c>
      <c r="C4320" s="662" t="s">
        <v>5111</v>
      </c>
      <c r="D4320" s="743" t="s">
        <v>7938</v>
      </c>
      <c r="E4320" s="744" t="s">
        <v>5134</v>
      </c>
      <c r="F4320" s="662" t="s">
        <v>5106</v>
      </c>
      <c r="G4320" s="662" t="s">
        <v>5583</v>
      </c>
      <c r="H4320" s="662" t="s">
        <v>593</v>
      </c>
      <c r="I4320" s="662" t="s">
        <v>6561</v>
      </c>
      <c r="J4320" s="662" t="s">
        <v>2243</v>
      </c>
      <c r="K4320" s="662" t="s">
        <v>3688</v>
      </c>
      <c r="L4320" s="663">
        <v>0</v>
      </c>
      <c r="M4320" s="663">
        <v>0</v>
      </c>
      <c r="N4320" s="662">
        <v>1</v>
      </c>
      <c r="O4320" s="745">
        <v>1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32</v>
      </c>
      <c r="B4321" s="662" t="s">
        <v>592</v>
      </c>
      <c r="C4321" s="662" t="s">
        <v>5111</v>
      </c>
      <c r="D4321" s="743" t="s">
        <v>7938</v>
      </c>
      <c r="E4321" s="744" t="s">
        <v>5134</v>
      </c>
      <c r="F4321" s="662" t="s">
        <v>5106</v>
      </c>
      <c r="G4321" s="662" t="s">
        <v>5381</v>
      </c>
      <c r="H4321" s="662" t="s">
        <v>2438</v>
      </c>
      <c r="I4321" s="662" t="s">
        <v>3203</v>
      </c>
      <c r="J4321" s="662" t="s">
        <v>5055</v>
      </c>
      <c r="K4321" s="662" t="s">
        <v>5056</v>
      </c>
      <c r="L4321" s="663">
        <v>10386.950000000001</v>
      </c>
      <c r="M4321" s="663">
        <v>218125.95</v>
      </c>
      <c r="N4321" s="662">
        <v>21</v>
      </c>
      <c r="O4321" s="745">
        <v>4.5</v>
      </c>
      <c r="P4321" s="663">
        <v>218125.95</v>
      </c>
      <c r="Q4321" s="678">
        <v>1</v>
      </c>
      <c r="R4321" s="662">
        <v>21</v>
      </c>
      <c r="S4321" s="678">
        <v>1</v>
      </c>
      <c r="T4321" s="745">
        <v>4.5</v>
      </c>
      <c r="U4321" s="701">
        <v>1</v>
      </c>
    </row>
    <row r="4322" spans="1:21" ht="14.4" customHeight="1" x14ac:dyDescent="0.3">
      <c r="A4322" s="661">
        <v>32</v>
      </c>
      <c r="B4322" s="662" t="s">
        <v>592</v>
      </c>
      <c r="C4322" s="662" t="s">
        <v>5111</v>
      </c>
      <c r="D4322" s="743" t="s">
        <v>7938</v>
      </c>
      <c r="E4322" s="744" t="s">
        <v>5134</v>
      </c>
      <c r="F4322" s="662" t="s">
        <v>5106</v>
      </c>
      <c r="G4322" s="662" t="s">
        <v>5381</v>
      </c>
      <c r="H4322" s="662" t="s">
        <v>2438</v>
      </c>
      <c r="I4322" s="662" t="s">
        <v>3203</v>
      </c>
      <c r="J4322" s="662" t="s">
        <v>5055</v>
      </c>
      <c r="K4322" s="662" t="s">
        <v>5056</v>
      </c>
      <c r="L4322" s="663">
        <v>11093.88</v>
      </c>
      <c r="M4322" s="663">
        <v>210783.72</v>
      </c>
      <c r="N4322" s="662">
        <v>19</v>
      </c>
      <c r="O4322" s="745">
        <v>2.5</v>
      </c>
      <c r="P4322" s="663">
        <v>210783.72</v>
      </c>
      <c r="Q4322" s="678">
        <v>1</v>
      </c>
      <c r="R4322" s="662">
        <v>19</v>
      </c>
      <c r="S4322" s="678">
        <v>1</v>
      </c>
      <c r="T4322" s="745">
        <v>2.5</v>
      </c>
      <c r="U4322" s="701">
        <v>1</v>
      </c>
    </row>
    <row r="4323" spans="1:21" ht="14.4" customHeight="1" x14ac:dyDescent="0.3">
      <c r="A4323" s="661">
        <v>32</v>
      </c>
      <c r="B4323" s="662" t="s">
        <v>592</v>
      </c>
      <c r="C4323" s="662" t="s">
        <v>5111</v>
      </c>
      <c r="D4323" s="743" t="s">
        <v>7938</v>
      </c>
      <c r="E4323" s="744" t="s">
        <v>5134</v>
      </c>
      <c r="F4323" s="662" t="s">
        <v>5107</v>
      </c>
      <c r="G4323" s="662" t="s">
        <v>5249</v>
      </c>
      <c r="H4323" s="662" t="s">
        <v>593</v>
      </c>
      <c r="I4323" s="662" t="s">
        <v>7448</v>
      </c>
      <c r="J4323" s="662" t="s">
        <v>5251</v>
      </c>
      <c r="K4323" s="662"/>
      <c r="L4323" s="663">
        <v>0</v>
      </c>
      <c r="M4323" s="663">
        <v>0</v>
      </c>
      <c r="N4323" s="662">
        <v>5</v>
      </c>
      <c r="O4323" s="745">
        <v>3.5</v>
      </c>
      <c r="P4323" s="663">
        <v>0</v>
      </c>
      <c r="Q4323" s="678"/>
      <c r="R4323" s="662">
        <v>5</v>
      </c>
      <c r="S4323" s="678">
        <v>1</v>
      </c>
      <c r="T4323" s="745">
        <v>3.5</v>
      </c>
      <c r="U4323" s="701">
        <v>1</v>
      </c>
    </row>
    <row r="4324" spans="1:21" ht="14.4" customHeight="1" x14ac:dyDescent="0.3">
      <c r="A4324" s="661">
        <v>32</v>
      </c>
      <c r="B4324" s="662" t="s">
        <v>592</v>
      </c>
      <c r="C4324" s="662" t="s">
        <v>5111</v>
      </c>
      <c r="D4324" s="743" t="s">
        <v>7938</v>
      </c>
      <c r="E4324" s="744" t="s">
        <v>5135</v>
      </c>
      <c r="F4324" s="662" t="s">
        <v>5106</v>
      </c>
      <c r="G4324" s="662" t="s">
        <v>5151</v>
      </c>
      <c r="H4324" s="662" t="s">
        <v>593</v>
      </c>
      <c r="I4324" s="662" t="s">
        <v>1618</v>
      </c>
      <c r="J4324" s="662" t="s">
        <v>1619</v>
      </c>
      <c r="K4324" s="662" t="s">
        <v>1577</v>
      </c>
      <c r="L4324" s="663">
        <v>263.26</v>
      </c>
      <c r="M4324" s="663">
        <v>1842.82</v>
      </c>
      <c r="N4324" s="662">
        <v>7</v>
      </c>
      <c r="O4324" s="745">
        <v>5</v>
      </c>
      <c r="P4324" s="663">
        <v>1053.04</v>
      </c>
      <c r="Q4324" s="678">
        <v>0.5714285714285714</v>
      </c>
      <c r="R4324" s="662">
        <v>4</v>
      </c>
      <c r="S4324" s="678">
        <v>0.5714285714285714</v>
      </c>
      <c r="T4324" s="745">
        <v>2.5</v>
      </c>
      <c r="U4324" s="701">
        <v>0.5</v>
      </c>
    </row>
    <row r="4325" spans="1:21" ht="14.4" customHeight="1" x14ac:dyDescent="0.3">
      <c r="A4325" s="661">
        <v>32</v>
      </c>
      <c r="B4325" s="662" t="s">
        <v>592</v>
      </c>
      <c r="C4325" s="662" t="s">
        <v>5111</v>
      </c>
      <c r="D4325" s="743" t="s">
        <v>7938</v>
      </c>
      <c r="E4325" s="744" t="s">
        <v>5135</v>
      </c>
      <c r="F4325" s="662" t="s">
        <v>5106</v>
      </c>
      <c r="G4325" s="662" t="s">
        <v>5151</v>
      </c>
      <c r="H4325" s="662" t="s">
        <v>593</v>
      </c>
      <c r="I4325" s="662" t="s">
        <v>1699</v>
      </c>
      <c r="J4325" s="662" t="s">
        <v>1700</v>
      </c>
      <c r="K4325" s="662" t="s">
        <v>5152</v>
      </c>
      <c r="L4325" s="663">
        <v>1295.6400000000001</v>
      </c>
      <c r="M4325" s="663">
        <v>34982.28</v>
      </c>
      <c r="N4325" s="662">
        <v>27</v>
      </c>
      <c r="O4325" s="745">
        <v>17</v>
      </c>
      <c r="P4325" s="663">
        <v>24617.159999999996</v>
      </c>
      <c r="Q4325" s="678">
        <v>0.70370370370370361</v>
      </c>
      <c r="R4325" s="662">
        <v>19</v>
      </c>
      <c r="S4325" s="678">
        <v>0.70370370370370372</v>
      </c>
      <c r="T4325" s="745">
        <v>12</v>
      </c>
      <c r="U4325" s="701">
        <v>0.70588235294117652</v>
      </c>
    </row>
    <row r="4326" spans="1:21" ht="14.4" customHeight="1" x14ac:dyDescent="0.3">
      <c r="A4326" s="661">
        <v>32</v>
      </c>
      <c r="B4326" s="662" t="s">
        <v>592</v>
      </c>
      <c r="C4326" s="662" t="s">
        <v>5111</v>
      </c>
      <c r="D4326" s="743" t="s">
        <v>7938</v>
      </c>
      <c r="E4326" s="744" t="s">
        <v>5135</v>
      </c>
      <c r="F4326" s="662" t="s">
        <v>5106</v>
      </c>
      <c r="G4326" s="662" t="s">
        <v>5151</v>
      </c>
      <c r="H4326" s="662" t="s">
        <v>593</v>
      </c>
      <c r="I4326" s="662" t="s">
        <v>1579</v>
      </c>
      <c r="J4326" s="662" t="s">
        <v>6443</v>
      </c>
      <c r="K4326" s="662" t="s">
        <v>6444</v>
      </c>
      <c r="L4326" s="663">
        <v>0</v>
      </c>
      <c r="M4326" s="663">
        <v>0</v>
      </c>
      <c r="N4326" s="662">
        <v>1</v>
      </c>
      <c r="O4326" s="745">
        <v>1</v>
      </c>
      <c r="P4326" s="663">
        <v>0</v>
      </c>
      <c r="Q4326" s="678"/>
      <c r="R4326" s="662">
        <v>1</v>
      </c>
      <c r="S4326" s="678">
        <v>1</v>
      </c>
      <c r="T4326" s="745">
        <v>1</v>
      </c>
      <c r="U4326" s="701">
        <v>1</v>
      </c>
    </row>
    <row r="4327" spans="1:21" ht="14.4" customHeight="1" x14ac:dyDescent="0.3">
      <c r="A4327" s="661">
        <v>32</v>
      </c>
      <c r="B4327" s="662" t="s">
        <v>592</v>
      </c>
      <c r="C4327" s="662" t="s">
        <v>5111</v>
      </c>
      <c r="D4327" s="743" t="s">
        <v>7938</v>
      </c>
      <c r="E4327" s="744" t="s">
        <v>5135</v>
      </c>
      <c r="F4327" s="662" t="s">
        <v>5106</v>
      </c>
      <c r="G4327" s="662" t="s">
        <v>5151</v>
      </c>
      <c r="H4327" s="662" t="s">
        <v>593</v>
      </c>
      <c r="I4327" s="662" t="s">
        <v>5153</v>
      </c>
      <c r="J4327" s="662" t="s">
        <v>1474</v>
      </c>
      <c r="K4327" s="662" t="s">
        <v>5154</v>
      </c>
      <c r="L4327" s="663">
        <v>0</v>
      </c>
      <c r="M4327" s="663">
        <v>0</v>
      </c>
      <c r="N4327" s="662">
        <v>2</v>
      </c>
      <c r="O4327" s="745">
        <v>1</v>
      </c>
      <c r="P4327" s="663">
        <v>0</v>
      </c>
      <c r="Q4327" s="678"/>
      <c r="R4327" s="662">
        <v>2</v>
      </c>
      <c r="S4327" s="678">
        <v>1</v>
      </c>
      <c r="T4327" s="745">
        <v>1</v>
      </c>
      <c r="U4327" s="701">
        <v>1</v>
      </c>
    </row>
    <row r="4328" spans="1:21" ht="14.4" customHeight="1" x14ac:dyDescent="0.3">
      <c r="A4328" s="661">
        <v>32</v>
      </c>
      <c r="B4328" s="662" t="s">
        <v>592</v>
      </c>
      <c r="C4328" s="662" t="s">
        <v>5111</v>
      </c>
      <c r="D4328" s="743" t="s">
        <v>7938</v>
      </c>
      <c r="E4328" s="744" t="s">
        <v>5135</v>
      </c>
      <c r="F4328" s="662" t="s">
        <v>5106</v>
      </c>
      <c r="G4328" s="662" t="s">
        <v>5155</v>
      </c>
      <c r="H4328" s="662" t="s">
        <v>593</v>
      </c>
      <c r="I4328" s="662" t="s">
        <v>5344</v>
      </c>
      <c r="J4328" s="662" t="s">
        <v>5197</v>
      </c>
      <c r="K4328" s="662" t="s">
        <v>3770</v>
      </c>
      <c r="L4328" s="663">
        <v>0</v>
      </c>
      <c r="M4328" s="663">
        <v>0</v>
      </c>
      <c r="N4328" s="662">
        <v>6</v>
      </c>
      <c r="O4328" s="745">
        <v>4.5</v>
      </c>
      <c r="P4328" s="663">
        <v>0</v>
      </c>
      <c r="Q4328" s="678"/>
      <c r="R4328" s="662">
        <v>2</v>
      </c>
      <c r="S4328" s="678">
        <v>0.33333333333333331</v>
      </c>
      <c r="T4328" s="745">
        <v>1.5</v>
      </c>
      <c r="U4328" s="701">
        <v>0.33333333333333331</v>
      </c>
    </row>
    <row r="4329" spans="1:21" ht="14.4" customHeight="1" x14ac:dyDescent="0.3">
      <c r="A4329" s="661">
        <v>32</v>
      </c>
      <c r="B4329" s="662" t="s">
        <v>592</v>
      </c>
      <c r="C4329" s="662" t="s">
        <v>5111</v>
      </c>
      <c r="D4329" s="743" t="s">
        <v>7938</v>
      </c>
      <c r="E4329" s="744" t="s">
        <v>5135</v>
      </c>
      <c r="F4329" s="662" t="s">
        <v>5106</v>
      </c>
      <c r="G4329" s="662" t="s">
        <v>5155</v>
      </c>
      <c r="H4329" s="662" t="s">
        <v>593</v>
      </c>
      <c r="I4329" s="662" t="s">
        <v>720</v>
      </c>
      <c r="J4329" s="662" t="s">
        <v>721</v>
      </c>
      <c r="K4329" s="662" t="s">
        <v>5156</v>
      </c>
      <c r="L4329" s="663">
        <v>40.58</v>
      </c>
      <c r="M4329" s="663">
        <v>202.89999999999998</v>
      </c>
      <c r="N4329" s="662">
        <v>5</v>
      </c>
      <c r="O4329" s="745">
        <v>4.5</v>
      </c>
      <c r="P4329" s="663">
        <v>121.74</v>
      </c>
      <c r="Q4329" s="678">
        <v>0.60000000000000009</v>
      </c>
      <c r="R4329" s="662">
        <v>3</v>
      </c>
      <c r="S4329" s="678">
        <v>0.6</v>
      </c>
      <c r="T4329" s="745">
        <v>2.5</v>
      </c>
      <c r="U4329" s="701">
        <v>0.55555555555555558</v>
      </c>
    </row>
    <row r="4330" spans="1:21" ht="14.4" customHeight="1" x14ac:dyDescent="0.3">
      <c r="A4330" s="661">
        <v>32</v>
      </c>
      <c r="B4330" s="662" t="s">
        <v>592</v>
      </c>
      <c r="C4330" s="662" t="s">
        <v>5111</v>
      </c>
      <c r="D4330" s="743" t="s">
        <v>7938</v>
      </c>
      <c r="E4330" s="744" t="s">
        <v>5135</v>
      </c>
      <c r="F4330" s="662" t="s">
        <v>5106</v>
      </c>
      <c r="G4330" s="662" t="s">
        <v>5155</v>
      </c>
      <c r="H4330" s="662" t="s">
        <v>593</v>
      </c>
      <c r="I4330" s="662" t="s">
        <v>720</v>
      </c>
      <c r="J4330" s="662" t="s">
        <v>721</v>
      </c>
      <c r="K4330" s="662" t="s">
        <v>5156</v>
      </c>
      <c r="L4330" s="663">
        <v>65.28</v>
      </c>
      <c r="M4330" s="663">
        <v>130.56</v>
      </c>
      <c r="N4330" s="662">
        <v>2</v>
      </c>
      <c r="O4330" s="745">
        <v>1.5</v>
      </c>
      <c r="P4330" s="663">
        <v>65.28</v>
      </c>
      <c r="Q4330" s="678">
        <v>0.5</v>
      </c>
      <c r="R4330" s="662">
        <v>1</v>
      </c>
      <c r="S4330" s="678">
        <v>0.5</v>
      </c>
      <c r="T4330" s="745">
        <v>0.5</v>
      </c>
      <c r="U4330" s="701">
        <v>0.33333333333333331</v>
      </c>
    </row>
    <row r="4331" spans="1:21" ht="14.4" customHeight="1" x14ac:dyDescent="0.3">
      <c r="A4331" s="661">
        <v>32</v>
      </c>
      <c r="B4331" s="662" t="s">
        <v>592</v>
      </c>
      <c r="C4331" s="662" t="s">
        <v>5111</v>
      </c>
      <c r="D4331" s="743" t="s">
        <v>7938</v>
      </c>
      <c r="E4331" s="744" t="s">
        <v>5135</v>
      </c>
      <c r="F4331" s="662" t="s">
        <v>5106</v>
      </c>
      <c r="G4331" s="662" t="s">
        <v>5155</v>
      </c>
      <c r="H4331" s="662" t="s">
        <v>593</v>
      </c>
      <c r="I4331" s="662" t="s">
        <v>5195</v>
      </c>
      <c r="J4331" s="662" t="s">
        <v>721</v>
      </c>
      <c r="K4331" s="662" t="s">
        <v>5196</v>
      </c>
      <c r="L4331" s="663">
        <v>135.25</v>
      </c>
      <c r="M4331" s="663">
        <v>405.75</v>
      </c>
      <c r="N4331" s="662">
        <v>3</v>
      </c>
      <c r="O4331" s="745">
        <v>2</v>
      </c>
      <c r="P4331" s="663">
        <v>135.25</v>
      </c>
      <c r="Q4331" s="678">
        <v>0.33333333333333331</v>
      </c>
      <c r="R4331" s="662">
        <v>1</v>
      </c>
      <c r="S4331" s="678">
        <v>0.33333333333333331</v>
      </c>
      <c r="T4331" s="745">
        <v>0.5</v>
      </c>
      <c r="U4331" s="701">
        <v>0.25</v>
      </c>
    </row>
    <row r="4332" spans="1:21" ht="14.4" customHeight="1" x14ac:dyDescent="0.3">
      <c r="A4332" s="661">
        <v>32</v>
      </c>
      <c r="B4332" s="662" t="s">
        <v>592</v>
      </c>
      <c r="C4332" s="662" t="s">
        <v>5111</v>
      </c>
      <c r="D4332" s="743" t="s">
        <v>7938</v>
      </c>
      <c r="E4332" s="744" t="s">
        <v>5135</v>
      </c>
      <c r="F4332" s="662" t="s">
        <v>5106</v>
      </c>
      <c r="G4332" s="662" t="s">
        <v>5155</v>
      </c>
      <c r="H4332" s="662" t="s">
        <v>593</v>
      </c>
      <c r="I4332" s="662" t="s">
        <v>740</v>
      </c>
      <c r="J4332" s="662" t="s">
        <v>5197</v>
      </c>
      <c r="K4332" s="662" t="s">
        <v>1361</v>
      </c>
      <c r="L4332" s="663">
        <v>36.270000000000003</v>
      </c>
      <c r="M4332" s="663">
        <v>36.270000000000003</v>
      </c>
      <c r="N4332" s="662">
        <v>1</v>
      </c>
      <c r="O4332" s="745">
        <v>0.5</v>
      </c>
      <c r="P4332" s="663">
        <v>36.270000000000003</v>
      </c>
      <c r="Q4332" s="678">
        <v>1</v>
      </c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32</v>
      </c>
      <c r="B4333" s="662" t="s">
        <v>592</v>
      </c>
      <c r="C4333" s="662" t="s">
        <v>5111</v>
      </c>
      <c r="D4333" s="743" t="s">
        <v>7938</v>
      </c>
      <c r="E4333" s="744" t="s">
        <v>5135</v>
      </c>
      <c r="F4333" s="662" t="s">
        <v>5106</v>
      </c>
      <c r="G4333" s="662" t="s">
        <v>5155</v>
      </c>
      <c r="H4333" s="662" t="s">
        <v>593</v>
      </c>
      <c r="I4333" s="662" t="s">
        <v>740</v>
      </c>
      <c r="J4333" s="662" t="s">
        <v>5197</v>
      </c>
      <c r="K4333" s="662" t="s">
        <v>1361</v>
      </c>
      <c r="L4333" s="663">
        <v>42.85</v>
      </c>
      <c r="M4333" s="663">
        <v>42.85</v>
      </c>
      <c r="N4333" s="662">
        <v>1</v>
      </c>
      <c r="O4333" s="745">
        <v>0.5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32</v>
      </c>
      <c r="B4334" s="662" t="s">
        <v>592</v>
      </c>
      <c r="C4334" s="662" t="s">
        <v>5111</v>
      </c>
      <c r="D4334" s="743" t="s">
        <v>7938</v>
      </c>
      <c r="E4334" s="744" t="s">
        <v>5135</v>
      </c>
      <c r="F4334" s="662" t="s">
        <v>5106</v>
      </c>
      <c r="G4334" s="662" t="s">
        <v>5155</v>
      </c>
      <c r="H4334" s="662" t="s">
        <v>593</v>
      </c>
      <c r="I4334" s="662" t="s">
        <v>5519</v>
      </c>
      <c r="J4334" s="662" t="s">
        <v>5197</v>
      </c>
      <c r="K4334" s="662" t="s">
        <v>1361</v>
      </c>
      <c r="L4334" s="663">
        <v>36.270000000000003</v>
      </c>
      <c r="M4334" s="663">
        <v>36.270000000000003</v>
      </c>
      <c r="N4334" s="662">
        <v>1</v>
      </c>
      <c r="O4334" s="745">
        <v>0.5</v>
      </c>
      <c r="P4334" s="663">
        <v>36.270000000000003</v>
      </c>
      <c r="Q4334" s="678">
        <v>1</v>
      </c>
      <c r="R4334" s="662">
        <v>1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32</v>
      </c>
      <c r="B4335" s="662" t="s">
        <v>592</v>
      </c>
      <c r="C4335" s="662" t="s">
        <v>5111</v>
      </c>
      <c r="D4335" s="743" t="s">
        <v>7938</v>
      </c>
      <c r="E4335" s="744" t="s">
        <v>5135</v>
      </c>
      <c r="F4335" s="662" t="s">
        <v>5106</v>
      </c>
      <c r="G4335" s="662" t="s">
        <v>5155</v>
      </c>
      <c r="H4335" s="662" t="s">
        <v>593</v>
      </c>
      <c r="I4335" s="662" t="s">
        <v>5519</v>
      </c>
      <c r="J4335" s="662" t="s">
        <v>5197</v>
      </c>
      <c r="K4335" s="662" t="s">
        <v>1361</v>
      </c>
      <c r="L4335" s="663">
        <v>42.85</v>
      </c>
      <c r="M4335" s="663">
        <v>85.7</v>
      </c>
      <c r="N4335" s="662">
        <v>2</v>
      </c>
      <c r="O4335" s="745">
        <v>1.5</v>
      </c>
      <c r="P4335" s="663">
        <v>42.85</v>
      </c>
      <c r="Q4335" s="678">
        <v>0.5</v>
      </c>
      <c r="R4335" s="662">
        <v>1</v>
      </c>
      <c r="S4335" s="678">
        <v>0.5</v>
      </c>
      <c r="T4335" s="745">
        <v>0.5</v>
      </c>
      <c r="U4335" s="701">
        <v>0.33333333333333331</v>
      </c>
    </row>
    <row r="4336" spans="1:21" ht="14.4" customHeight="1" x14ac:dyDescent="0.3">
      <c r="A4336" s="661">
        <v>32</v>
      </c>
      <c r="B4336" s="662" t="s">
        <v>592</v>
      </c>
      <c r="C4336" s="662" t="s">
        <v>5111</v>
      </c>
      <c r="D4336" s="743" t="s">
        <v>7938</v>
      </c>
      <c r="E4336" s="744" t="s">
        <v>5135</v>
      </c>
      <c r="F4336" s="662" t="s">
        <v>5106</v>
      </c>
      <c r="G4336" s="662" t="s">
        <v>5155</v>
      </c>
      <c r="H4336" s="662" t="s">
        <v>593</v>
      </c>
      <c r="I4336" s="662" t="s">
        <v>5673</v>
      </c>
      <c r="J4336" s="662" t="s">
        <v>721</v>
      </c>
      <c r="K4336" s="662" t="s">
        <v>5674</v>
      </c>
      <c r="L4336" s="663">
        <v>121.75</v>
      </c>
      <c r="M4336" s="663">
        <v>121.75</v>
      </c>
      <c r="N4336" s="662">
        <v>1</v>
      </c>
      <c r="O4336" s="745">
        <v>0.5</v>
      </c>
      <c r="P4336" s="663">
        <v>121.75</v>
      </c>
      <c r="Q4336" s="678">
        <v>1</v>
      </c>
      <c r="R4336" s="662">
        <v>1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32</v>
      </c>
      <c r="B4337" s="662" t="s">
        <v>592</v>
      </c>
      <c r="C4337" s="662" t="s">
        <v>5111</v>
      </c>
      <c r="D4337" s="743" t="s">
        <v>7938</v>
      </c>
      <c r="E4337" s="744" t="s">
        <v>5135</v>
      </c>
      <c r="F4337" s="662" t="s">
        <v>5106</v>
      </c>
      <c r="G4337" s="662" t="s">
        <v>5413</v>
      </c>
      <c r="H4337" s="662" t="s">
        <v>2438</v>
      </c>
      <c r="I4337" s="662" t="s">
        <v>2575</v>
      </c>
      <c r="J4337" s="662" t="s">
        <v>4976</v>
      </c>
      <c r="K4337" s="662" t="s">
        <v>4977</v>
      </c>
      <c r="L4337" s="663">
        <v>4.7</v>
      </c>
      <c r="M4337" s="663">
        <v>4.7</v>
      </c>
      <c r="N4337" s="662">
        <v>1</v>
      </c>
      <c r="O4337" s="745">
        <v>0.5</v>
      </c>
      <c r="P4337" s="663">
        <v>4.7</v>
      </c>
      <c r="Q4337" s="678">
        <v>1</v>
      </c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32</v>
      </c>
      <c r="B4338" s="662" t="s">
        <v>592</v>
      </c>
      <c r="C4338" s="662" t="s">
        <v>5111</v>
      </c>
      <c r="D4338" s="743" t="s">
        <v>7938</v>
      </c>
      <c r="E4338" s="744" t="s">
        <v>5135</v>
      </c>
      <c r="F4338" s="662" t="s">
        <v>5106</v>
      </c>
      <c r="G4338" s="662" t="s">
        <v>5201</v>
      </c>
      <c r="H4338" s="662" t="s">
        <v>593</v>
      </c>
      <c r="I4338" s="662" t="s">
        <v>6055</v>
      </c>
      <c r="J4338" s="662" t="s">
        <v>1182</v>
      </c>
      <c r="K4338" s="662" t="s">
        <v>6056</v>
      </c>
      <c r="L4338" s="663">
        <v>0</v>
      </c>
      <c r="M4338" s="663">
        <v>0</v>
      </c>
      <c r="N4338" s="662">
        <v>1</v>
      </c>
      <c r="O4338" s="745">
        <v>0.5</v>
      </c>
      <c r="P4338" s="663"/>
      <c r="Q4338" s="678"/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32</v>
      </c>
      <c r="B4339" s="662" t="s">
        <v>592</v>
      </c>
      <c r="C4339" s="662" t="s">
        <v>5111</v>
      </c>
      <c r="D4339" s="743" t="s">
        <v>7938</v>
      </c>
      <c r="E4339" s="744" t="s">
        <v>5135</v>
      </c>
      <c r="F4339" s="662" t="s">
        <v>5106</v>
      </c>
      <c r="G4339" s="662" t="s">
        <v>5157</v>
      </c>
      <c r="H4339" s="662" t="s">
        <v>2438</v>
      </c>
      <c r="I4339" s="662" t="s">
        <v>3061</v>
      </c>
      <c r="J4339" s="662" t="s">
        <v>2796</v>
      </c>
      <c r="K4339" s="662" t="s">
        <v>4879</v>
      </c>
      <c r="L4339" s="663">
        <v>150.04</v>
      </c>
      <c r="M4339" s="663">
        <v>750.2</v>
      </c>
      <c r="N4339" s="662">
        <v>5</v>
      </c>
      <c r="O4339" s="745">
        <v>3.5</v>
      </c>
      <c r="P4339" s="663">
        <v>450.12</v>
      </c>
      <c r="Q4339" s="678">
        <v>0.6</v>
      </c>
      <c r="R4339" s="662">
        <v>3</v>
      </c>
      <c r="S4339" s="678">
        <v>0.6</v>
      </c>
      <c r="T4339" s="745">
        <v>2.5</v>
      </c>
      <c r="U4339" s="701">
        <v>0.7142857142857143</v>
      </c>
    </row>
    <row r="4340" spans="1:21" ht="14.4" customHeight="1" x14ac:dyDescent="0.3">
      <c r="A4340" s="661">
        <v>32</v>
      </c>
      <c r="B4340" s="662" t="s">
        <v>592</v>
      </c>
      <c r="C4340" s="662" t="s">
        <v>5111</v>
      </c>
      <c r="D4340" s="743" t="s">
        <v>7938</v>
      </c>
      <c r="E4340" s="744" t="s">
        <v>5135</v>
      </c>
      <c r="F4340" s="662" t="s">
        <v>5106</v>
      </c>
      <c r="G4340" s="662" t="s">
        <v>5157</v>
      </c>
      <c r="H4340" s="662" t="s">
        <v>2438</v>
      </c>
      <c r="I4340" s="662" t="s">
        <v>3061</v>
      </c>
      <c r="J4340" s="662" t="s">
        <v>2796</v>
      </c>
      <c r="K4340" s="662" t="s">
        <v>4879</v>
      </c>
      <c r="L4340" s="663">
        <v>154.36000000000001</v>
      </c>
      <c r="M4340" s="663">
        <v>3859.0000000000014</v>
      </c>
      <c r="N4340" s="662">
        <v>25</v>
      </c>
      <c r="O4340" s="745">
        <v>15.5</v>
      </c>
      <c r="P4340" s="663">
        <v>2315.400000000001</v>
      </c>
      <c r="Q4340" s="678">
        <v>0.60000000000000009</v>
      </c>
      <c r="R4340" s="662">
        <v>15</v>
      </c>
      <c r="S4340" s="678">
        <v>0.6</v>
      </c>
      <c r="T4340" s="745">
        <v>10.5</v>
      </c>
      <c r="U4340" s="701">
        <v>0.67741935483870963</v>
      </c>
    </row>
    <row r="4341" spans="1:21" ht="14.4" customHeight="1" x14ac:dyDescent="0.3">
      <c r="A4341" s="661">
        <v>32</v>
      </c>
      <c r="B4341" s="662" t="s">
        <v>592</v>
      </c>
      <c r="C4341" s="662" t="s">
        <v>5111</v>
      </c>
      <c r="D4341" s="743" t="s">
        <v>7938</v>
      </c>
      <c r="E4341" s="744" t="s">
        <v>5135</v>
      </c>
      <c r="F4341" s="662" t="s">
        <v>5106</v>
      </c>
      <c r="G4341" s="662" t="s">
        <v>5157</v>
      </c>
      <c r="H4341" s="662" t="s">
        <v>2438</v>
      </c>
      <c r="I4341" s="662" t="s">
        <v>2795</v>
      </c>
      <c r="J4341" s="662" t="s">
        <v>2796</v>
      </c>
      <c r="K4341" s="662" t="s">
        <v>4878</v>
      </c>
      <c r="L4341" s="663">
        <v>225.06</v>
      </c>
      <c r="M4341" s="663">
        <v>225.06</v>
      </c>
      <c r="N4341" s="662">
        <v>1</v>
      </c>
      <c r="O4341" s="745">
        <v>0.5</v>
      </c>
      <c r="P4341" s="663">
        <v>225.06</v>
      </c>
      <c r="Q4341" s="678">
        <v>1</v>
      </c>
      <c r="R4341" s="662">
        <v>1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32</v>
      </c>
      <c r="B4342" s="662" t="s">
        <v>592</v>
      </c>
      <c r="C4342" s="662" t="s">
        <v>5111</v>
      </c>
      <c r="D4342" s="743" t="s">
        <v>7938</v>
      </c>
      <c r="E4342" s="744" t="s">
        <v>5135</v>
      </c>
      <c r="F4342" s="662" t="s">
        <v>5106</v>
      </c>
      <c r="G4342" s="662" t="s">
        <v>5523</v>
      </c>
      <c r="H4342" s="662" t="s">
        <v>2438</v>
      </c>
      <c r="I4342" s="662" t="s">
        <v>2522</v>
      </c>
      <c r="J4342" s="662" t="s">
        <v>2519</v>
      </c>
      <c r="K4342" s="662" t="s">
        <v>2523</v>
      </c>
      <c r="L4342" s="663">
        <v>229.38</v>
      </c>
      <c r="M4342" s="663">
        <v>458.76</v>
      </c>
      <c r="N4342" s="662">
        <v>2</v>
      </c>
      <c r="O4342" s="745">
        <v>2</v>
      </c>
      <c r="P4342" s="663">
        <v>458.76</v>
      </c>
      <c r="Q4342" s="678">
        <v>1</v>
      </c>
      <c r="R4342" s="662">
        <v>2</v>
      </c>
      <c r="S4342" s="678">
        <v>1</v>
      </c>
      <c r="T4342" s="745">
        <v>2</v>
      </c>
      <c r="U4342" s="701">
        <v>1</v>
      </c>
    </row>
    <row r="4343" spans="1:21" ht="14.4" customHeight="1" x14ac:dyDescent="0.3">
      <c r="A4343" s="661">
        <v>32</v>
      </c>
      <c r="B4343" s="662" t="s">
        <v>592</v>
      </c>
      <c r="C4343" s="662" t="s">
        <v>5111</v>
      </c>
      <c r="D4343" s="743" t="s">
        <v>7938</v>
      </c>
      <c r="E4343" s="744" t="s">
        <v>5135</v>
      </c>
      <c r="F4343" s="662" t="s">
        <v>5106</v>
      </c>
      <c r="G4343" s="662" t="s">
        <v>5630</v>
      </c>
      <c r="H4343" s="662" t="s">
        <v>593</v>
      </c>
      <c r="I4343" s="662" t="s">
        <v>5790</v>
      </c>
      <c r="J4343" s="662" t="s">
        <v>5791</v>
      </c>
      <c r="K4343" s="662" t="s">
        <v>5792</v>
      </c>
      <c r="L4343" s="663">
        <v>16.38</v>
      </c>
      <c r="M4343" s="663">
        <v>16.38</v>
      </c>
      <c r="N4343" s="662">
        <v>1</v>
      </c>
      <c r="O4343" s="745">
        <v>1</v>
      </c>
      <c r="P4343" s="663">
        <v>16.38</v>
      </c>
      <c r="Q4343" s="678">
        <v>1</v>
      </c>
      <c r="R4343" s="662">
        <v>1</v>
      </c>
      <c r="S4343" s="678">
        <v>1</v>
      </c>
      <c r="T4343" s="745">
        <v>1</v>
      </c>
      <c r="U4343" s="701">
        <v>1</v>
      </c>
    </row>
    <row r="4344" spans="1:21" ht="14.4" customHeight="1" x14ac:dyDescent="0.3">
      <c r="A4344" s="661">
        <v>32</v>
      </c>
      <c r="B4344" s="662" t="s">
        <v>592</v>
      </c>
      <c r="C4344" s="662" t="s">
        <v>5111</v>
      </c>
      <c r="D4344" s="743" t="s">
        <v>7938</v>
      </c>
      <c r="E4344" s="744" t="s">
        <v>5135</v>
      </c>
      <c r="F4344" s="662" t="s">
        <v>5106</v>
      </c>
      <c r="G4344" s="662" t="s">
        <v>5204</v>
      </c>
      <c r="H4344" s="662" t="s">
        <v>593</v>
      </c>
      <c r="I4344" s="662" t="s">
        <v>1009</v>
      </c>
      <c r="J4344" s="662" t="s">
        <v>5205</v>
      </c>
      <c r="K4344" s="662" t="s">
        <v>5206</v>
      </c>
      <c r="L4344" s="663">
        <v>0</v>
      </c>
      <c r="M4344" s="663">
        <v>0</v>
      </c>
      <c r="N4344" s="662">
        <v>8</v>
      </c>
      <c r="O4344" s="745">
        <v>5</v>
      </c>
      <c r="P4344" s="663">
        <v>0</v>
      </c>
      <c r="Q4344" s="678"/>
      <c r="R4344" s="662">
        <v>3</v>
      </c>
      <c r="S4344" s="678">
        <v>0.375</v>
      </c>
      <c r="T4344" s="745">
        <v>2</v>
      </c>
      <c r="U4344" s="701">
        <v>0.4</v>
      </c>
    </row>
    <row r="4345" spans="1:21" ht="14.4" customHeight="1" x14ac:dyDescent="0.3">
      <c r="A4345" s="661">
        <v>32</v>
      </c>
      <c r="B4345" s="662" t="s">
        <v>592</v>
      </c>
      <c r="C4345" s="662" t="s">
        <v>5111</v>
      </c>
      <c r="D4345" s="743" t="s">
        <v>7938</v>
      </c>
      <c r="E4345" s="744" t="s">
        <v>5135</v>
      </c>
      <c r="F4345" s="662" t="s">
        <v>5106</v>
      </c>
      <c r="G4345" s="662" t="s">
        <v>5207</v>
      </c>
      <c r="H4345" s="662" t="s">
        <v>593</v>
      </c>
      <c r="I4345" s="662" t="s">
        <v>5525</v>
      </c>
      <c r="J4345" s="662" t="s">
        <v>2935</v>
      </c>
      <c r="K4345" s="662" t="s">
        <v>2788</v>
      </c>
      <c r="L4345" s="663">
        <v>170.52</v>
      </c>
      <c r="M4345" s="663">
        <v>852.60000000000014</v>
      </c>
      <c r="N4345" s="662">
        <v>5</v>
      </c>
      <c r="O4345" s="745">
        <v>4.5</v>
      </c>
      <c r="P4345" s="663">
        <v>511.56000000000006</v>
      </c>
      <c r="Q4345" s="678">
        <v>0.6</v>
      </c>
      <c r="R4345" s="662">
        <v>3</v>
      </c>
      <c r="S4345" s="678">
        <v>0.6</v>
      </c>
      <c r="T4345" s="745">
        <v>3</v>
      </c>
      <c r="U4345" s="701">
        <v>0.66666666666666663</v>
      </c>
    </row>
    <row r="4346" spans="1:21" ht="14.4" customHeight="1" x14ac:dyDescent="0.3">
      <c r="A4346" s="661">
        <v>32</v>
      </c>
      <c r="B4346" s="662" t="s">
        <v>592</v>
      </c>
      <c r="C4346" s="662" t="s">
        <v>5111</v>
      </c>
      <c r="D4346" s="743" t="s">
        <v>7938</v>
      </c>
      <c r="E4346" s="744" t="s">
        <v>5135</v>
      </c>
      <c r="F4346" s="662" t="s">
        <v>5106</v>
      </c>
      <c r="G4346" s="662" t="s">
        <v>5207</v>
      </c>
      <c r="H4346" s="662" t="s">
        <v>593</v>
      </c>
      <c r="I4346" s="662" t="s">
        <v>5747</v>
      </c>
      <c r="J4346" s="662" t="s">
        <v>2971</v>
      </c>
      <c r="K4346" s="662" t="s">
        <v>5748</v>
      </c>
      <c r="L4346" s="663">
        <v>0</v>
      </c>
      <c r="M4346" s="663">
        <v>0</v>
      </c>
      <c r="N4346" s="662">
        <v>1</v>
      </c>
      <c r="O4346" s="745">
        <v>0.5</v>
      </c>
      <c r="P4346" s="663">
        <v>0</v>
      </c>
      <c r="Q4346" s="678"/>
      <c r="R4346" s="662">
        <v>1</v>
      </c>
      <c r="S4346" s="678">
        <v>1</v>
      </c>
      <c r="T4346" s="745">
        <v>0.5</v>
      </c>
      <c r="U4346" s="701">
        <v>1</v>
      </c>
    </row>
    <row r="4347" spans="1:21" ht="14.4" customHeight="1" x14ac:dyDescent="0.3">
      <c r="A4347" s="661">
        <v>32</v>
      </c>
      <c r="B4347" s="662" t="s">
        <v>592</v>
      </c>
      <c r="C4347" s="662" t="s">
        <v>5111</v>
      </c>
      <c r="D4347" s="743" t="s">
        <v>7938</v>
      </c>
      <c r="E4347" s="744" t="s">
        <v>5135</v>
      </c>
      <c r="F4347" s="662" t="s">
        <v>5106</v>
      </c>
      <c r="G4347" s="662" t="s">
        <v>5207</v>
      </c>
      <c r="H4347" s="662" t="s">
        <v>593</v>
      </c>
      <c r="I4347" s="662" t="s">
        <v>2934</v>
      </c>
      <c r="J4347" s="662" t="s">
        <v>2935</v>
      </c>
      <c r="K4347" s="662" t="s">
        <v>2788</v>
      </c>
      <c r="L4347" s="663">
        <v>170.52</v>
      </c>
      <c r="M4347" s="663">
        <v>3239.88</v>
      </c>
      <c r="N4347" s="662">
        <v>19</v>
      </c>
      <c r="O4347" s="745">
        <v>15.5</v>
      </c>
      <c r="P4347" s="663">
        <v>2216.7600000000002</v>
      </c>
      <c r="Q4347" s="678">
        <v>0.68421052631578949</v>
      </c>
      <c r="R4347" s="662">
        <v>13</v>
      </c>
      <c r="S4347" s="678">
        <v>0.68421052631578949</v>
      </c>
      <c r="T4347" s="745">
        <v>10.5</v>
      </c>
      <c r="U4347" s="701">
        <v>0.67741935483870963</v>
      </c>
    </row>
    <row r="4348" spans="1:21" ht="14.4" customHeight="1" x14ac:dyDescent="0.3">
      <c r="A4348" s="661">
        <v>32</v>
      </c>
      <c r="B4348" s="662" t="s">
        <v>592</v>
      </c>
      <c r="C4348" s="662" t="s">
        <v>5111</v>
      </c>
      <c r="D4348" s="743" t="s">
        <v>7938</v>
      </c>
      <c r="E4348" s="744" t="s">
        <v>5135</v>
      </c>
      <c r="F4348" s="662" t="s">
        <v>5106</v>
      </c>
      <c r="G4348" s="662" t="s">
        <v>5207</v>
      </c>
      <c r="H4348" s="662" t="s">
        <v>593</v>
      </c>
      <c r="I4348" s="662" t="s">
        <v>5526</v>
      </c>
      <c r="J4348" s="662" t="s">
        <v>2935</v>
      </c>
      <c r="K4348" s="662" t="s">
        <v>2911</v>
      </c>
      <c r="L4348" s="663">
        <v>0</v>
      </c>
      <c r="M4348" s="663">
        <v>0</v>
      </c>
      <c r="N4348" s="662">
        <v>8</v>
      </c>
      <c r="O4348" s="745">
        <v>5.5</v>
      </c>
      <c r="P4348" s="663">
        <v>0</v>
      </c>
      <c r="Q4348" s="678"/>
      <c r="R4348" s="662">
        <v>8</v>
      </c>
      <c r="S4348" s="678">
        <v>1</v>
      </c>
      <c r="T4348" s="745">
        <v>5.5</v>
      </c>
      <c r="U4348" s="701">
        <v>1</v>
      </c>
    </row>
    <row r="4349" spans="1:21" ht="14.4" customHeight="1" x14ac:dyDescent="0.3">
      <c r="A4349" s="661">
        <v>32</v>
      </c>
      <c r="B4349" s="662" t="s">
        <v>592</v>
      </c>
      <c r="C4349" s="662" t="s">
        <v>5111</v>
      </c>
      <c r="D4349" s="743" t="s">
        <v>7938</v>
      </c>
      <c r="E4349" s="744" t="s">
        <v>5135</v>
      </c>
      <c r="F4349" s="662" t="s">
        <v>5106</v>
      </c>
      <c r="G4349" s="662" t="s">
        <v>5207</v>
      </c>
      <c r="H4349" s="662" t="s">
        <v>593</v>
      </c>
      <c r="I4349" s="662" t="s">
        <v>6449</v>
      </c>
      <c r="J4349" s="662" t="s">
        <v>2935</v>
      </c>
      <c r="K4349" s="662" t="s">
        <v>2788</v>
      </c>
      <c r="L4349" s="663">
        <v>0</v>
      </c>
      <c r="M4349" s="663">
        <v>0</v>
      </c>
      <c r="N4349" s="662">
        <v>2</v>
      </c>
      <c r="O4349" s="745">
        <v>2</v>
      </c>
      <c r="P4349" s="663">
        <v>0</v>
      </c>
      <c r="Q4349" s="678"/>
      <c r="R4349" s="662">
        <v>2</v>
      </c>
      <c r="S4349" s="678">
        <v>1</v>
      </c>
      <c r="T4349" s="745">
        <v>2</v>
      </c>
      <c r="U4349" s="701">
        <v>1</v>
      </c>
    </row>
    <row r="4350" spans="1:21" ht="14.4" customHeight="1" x14ac:dyDescent="0.3">
      <c r="A4350" s="661">
        <v>32</v>
      </c>
      <c r="B4350" s="662" t="s">
        <v>592</v>
      </c>
      <c r="C4350" s="662" t="s">
        <v>5111</v>
      </c>
      <c r="D4350" s="743" t="s">
        <v>7938</v>
      </c>
      <c r="E4350" s="744" t="s">
        <v>5135</v>
      </c>
      <c r="F4350" s="662" t="s">
        <v>5106</v>
      </c>
      <c r="G4350" s="662" t="s">
        <v>5208</v>
      </c>
      <c r="H4350" s="662" t="s">
        <v>2438</v>
      </c>
      <c r="I4350" s="662" t="s">
        <v>7068</v>
      </c>
      <c r="J4350" s="662" t="s">
        <v>2444</v>
      </c>
      <c r="K4350" s="662" t="s">
        <v>7069</v>
      </c>
      <c r="L4350" s="663">
        <v>0</v>
      </c>
      <c r="M4350" s="663">
        <v>0</v>
      </c>
      <c r="N4350" s="662">
        <v>1</v>
      </c>
      <c r="O4350" s="745">
        <v>1</v>
      </c>
      <c r="P4350" s="663"/>
      <c r="Q4350" s="678"/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32</v>
      </c>
      <c r="B4351" s="662" t="s">
        <v>592</v>
      </c>
      <c r="C4351" s="662" t="s">
        <v>5111</v>
      </c>
      <c r="D4351" s="743" t="s">
        <v>7938</v>
      </c>
      <c r="E4351" s="744" t="s">
        <v>5135</v>
      </c>
      <c r="F4351" s="662" t="s">
        <v>5106</v>
      </c>
      <c r="G4351" s="662" t="s">
        <v>5208</v>
      </c>
      <c r="H4351" s="662" t="s">
        <v>2438</v>
      </c>
      <c r="I4351" s="662" t="s">
        <v>2443</v>
      </c>
      <c r="J4351" s="662" t="s">
        <v>2444</v>
      </c>
      <c r="K4351" s="662" t="s">
        <v>4992</v>
      </c>
      <c r="L4351" s="663">
        <v>227.32</v>
      </c>
      <c r="M4351" s="663">
        <v>227.32</v>
      </c>
      <c r="N4351" s="662">
        <v>1</v>
      </c>
      <c r="O4351" s="745">
        <v>1</v>
      </c>
      <c r="P4351" s="663">
        <v>227.32</v>
      </c>
      <c r="Q4351" s="678">
        <v>1</v>
      </c>
      <c r="R4351" s="662">
        <v>1</v>
      </c>
      <c r="S4351" s="678">
        <v>1</v>
      </c>
      <c r="T4351" s="745">
        <v>1</v>
      </c>
      <c r="U4351" s="701">
        <v>1</v>
      </c>
    </row>
    <row r="4352" spans="1:21" ht="14.4" customHeight="1" x14ac:dyDescent="0.3">
      <c r="A4352" s="661">
        <v>32</v>
      </c>
      <c r="B4352" s="662" t="s">
        <v>592</v>
      </c>
      <c r="C4352" s="662" t="s">
        <v>5111</v>
      </c>
      <c r="D4352" s="743" t="s">
        <v>7938</v>
      </c>
      <c r="E4352" s="744" t="s">
        <v>5135</v>
      </c>
      <c r="F4352" s="662" t="s">
        <v>5106</v>
      </c>
      <c r="G4352" s="662" t="s">
        <v>5208</v>
      </c>
      <c r="H4352" s="662" t="s">
        <v>2438</v>
      </c>
      <c r="I4352" s="662" t="s">
        <v>2443</v>
      </c>
      <c r="J4352" s="662" t="s">
        <v>2444</v>
      </c>
      <c r="K4352" s="662" t="s">
        <v>4992</v>
      </c>
      <c r="L4352" s="663">
        <v>138.31</v>
      </c>
      <c r="M4352" s="663">
        <v>276.62</v>
      </c>
      <c r="N4352" s="662">
        <v>2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32</v>
      </c>
      <c r="B4353" s="662" t="s">
        <v>592</v>
      </c>
      <c r="C4353" s="662" t="s">
        <v>5111</v>
      </c>
      <c r="D4353" s="743" t="s">
        <v>7938</v>
      </c>
      <c r="E4353" s="744" t="s">
        <v>5135</v>
      </c>
      <c r="F4353" s="662" t="s">
        <v>5106</v>
      </c>
      <c r="G4353" s="662" t="s">
        <v>5208</v>
      </c>
      <c r="H4353" s="662" t="s">
        <v>2438</v>
      </c>
      <c r="I4353" s="662" t="s">
        <v>7449</v>
      </c>
      <c r="J4353" s="662" t="s">
        <v>7450</v>
      </c>
      <c r="K4353" s="662" t="s">
        <v>1768</v>
      </c>
      <c r="L4353" s="663">
        <v>0</v>
      </c>
      <c r="M4353" s="663">
        <v>0</v>
      </c>
      <c r="N4353" s="662">
        <v>1</v>
      </c>
      <c r="O4353" s="745">
        <v>0.5</v>
      </c>
      <c r="P4353" s="663">
        <v>0</v>
      </c>
      <c r="Q4353" s="678"/>
      <c r="R4353" s="662">
        <v>1</v>
      </c>
      <c r="S4353" s="678">
        <v>1</v>
      </c>
      <c r="T4353" s="745">
        <v>0.5</v>
      </c>
      <c r="U4353" s="701">
        <v>1</v>
      </c>
    </row>
    <row r="4354" spans="1:21" ht="14.4" customHeight="1" x14ac:dyDescent="0.3">
      <c r="A4354" s="661">
        <v>32</v>
      </c>
      <c r="B4354" s="662" t="s">
        <v>592</v>
      </c>
      <c r="C4354" s="662" t="s">
        <v>5111</v>
      </c>
      <c r="D4354" s="743" t="s">
        <v>7938</v>
      </c>
      <c r="E4354" s="744" t="s">
        <v>5135</v>
      </c>
      <c r="F4354" s="662" t="s">
        <v>5106</v>
      </c>
      <c r="G4354" s="662" t="s">
        <v>5209</v>
      </c>
      <c r="H4354" s="662" t="s">
        <v>593</v>
      </c>
      <c r="I4354" s="662" t="s">
        <v>1312</v>
      </c>
      <c r="J4354" s="662" t="s">
        <v>819</v>
      </c>
      <c r="K4354" s="662" t="s">
        <v>7267</v>
      </c>
      <c r="L4354" s="663">
        <v>0</v>
      </c>
      <c r="M4354" s="663">
        <v>0</v>
      </c>
      <c r="N4354" s="662">
        <v>1</v>
      </c>
      <c r="O4354" s="745">
        <v>1</v>
      </c>
      <c r="P4354" s="663"/>
      <c r="Q4354" s="678"/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32</v>
      </c>
      <c r="B4355" s="662" t="s">
        <v>592</v>
      </c>
      <c r="C4355" s="662" t="s">
        <v>5111</v>
      </c>
      <c r="D4355" s="743" t="s">
        <v>7938</v>
      </c>
      <c r="E4355" s="744" t="s">
        <v>5135</v>
      </c>
      <c r="F4355" s="662" t="s">
        <v>5106</v>
      </c>
      <c r="G4355" s="662" t="s">
        <v>5212</v>
      </c>
      <c r="H4355" s="662" t="s">
        <v>593</v>
      </c>
      <c r="I4355" s="662" t="s">
        <v>2938</v>
      </c>
      <c r="J4355" s="662" t="s">
        <v>2939</v>
      </c>
      <c r="K4355" s="662" t="s">
        <v>2788</v>
      </c>
      <c r="L4355" s="663">
        <v>66.819999999999993</v>
      </c>
      <c r="M4355" s="663">
        <v>267.27999999999997</v>
      </c>
      <c r="N4355" s="662">
        <v>4</v>
      </c>
      <c r="O4355" s="745">
        <v>2.5</v>
      </c>
      <c r="P4355" s="663">
        <v>133.63999999999999</v>
      </c>
      <c r="Q4355" s="678">
        <v>0.5</v>
      </c>
      <c r="R4355" s="662">
        <v>2</v>
      </c>
      <c r="S4355" s="678">
        <v>0.5</v>
      </c>
      <c r="T4355" s="745">
        <v>1</v>
      </c>
      <c r="U4355" s="701">
        <v>0.4</v>
      </c>
    </row>
    <row r="4356" spans="1:21" ht="14.4" customHeight="1" x14ac:dyDescent="0.3">
      <c r="A4356" s="661">
        <v>32</v>
      </c>
      <c r="B4356" s="662" t="s">
        <v>592</v>
      </c>
      <c r="C4356" s="662" t="s">
        <v>5111</v>
      </c>
      <c r="D4356" s="743" t="s">
        <v>7938</v>
      </c>
      <c r="E4356" s="744" t="s">
        <v>5135</v>
      </c>
      <c r="F4356" s="662" t="s">
        <v>5106</v>
      </c>
      <c r="G4356" s="662" t="s">
        <v>5212</v>
      </c>
      <c r="H4356" s="662" t="s">
        <v>593</v>
      </c>
      <c r="I4356" s="662" t="s">
        <v>2938</v>
      </c>
      <c r="J4356" s="662" t="s">
        <v>2939</v>
      </c>
      <c r="K4356" s="662" t="s">
        <v>2788</v>
      </c>
      <c r="L4356" s="663">
        <v>78.33</v>
      </c>
      <c r="M4356" s="663">
        <v>626.64</v>
      </c>
      <c r="N4356" s="662">
        <v>8</v>
      </c>
      <c r="O4356" s="745">
        <v>6</v>
      </c>
      <c r="P4356" s="663">
        <v>391.65</v>
      </c>
      <c r="Q4356" s="678">
        <v>0.625</v>
      </c>
      <c r="R4356" s="662">
        <v>5</v>
      </c>
      <c r="S4356" s="678">
        <v>0.625</v>
      </c>
      <c r="T4356" s="745">
        <v>4</v>
      </c>
      <c r="U4356" s="701">
        <v>0.66666666666666663</v>
      </c>
    </row>
    <row r="4357" spans="1:21" ht="14.4" customHeight="1" x14ac:dyDescent="0.3">
      <c r="A4357" s="661">
        <v>32</v>
      </c>
      <c r="B4357" s="662" t="s">
        <v>592</v>
      </c>
      <c r="C4357" s="662" t="s">
        <v>5111</v>
      </c>
      <c r="D4357" s="743" t="s">
        <v>7938</v>
      </c>
      <c r="E4357" s="744" t="s">
        <v>5135</v>
      </c>
      <c r="F4357" s="662" t="s">
        <v>5106</v>
      </c>
      <c r="G4357" s="662" t="s">
        <v>5158</v>
      </c>
      <c r="H4357" s="662" t="s">
        <v>2438</v>
      </c>
      <c r="I4357" s="662" t="s">
        <v>2621</v>
      </c>
      <c r="J4357" s="662" t="s">
        <v>2622</v>
      </c>
      <c r="K4357" s="662" t="s">
        <v>968</v>
      </c>
      <c r="L4357" s="663">
        <v>65.989999999999995</v>
      </c>
      <c r="M4357" s="663">
        <v>263.95999999999998</v>
      </c>
      <c r="N4357" s="662">
        <v>4</v>
      </c>
      <c r="O4357" s="745">
        <v>3</v>
      </c>
      <c r="P4357" s="663">
        <v>197.96999999999997</v>
      </c>
      <c r="Q4357" s="678">
        <v>0.75</v>
      </c>
      <c r="R4357" s="662">
        <v>3</v>
      </c>
      <c r="S4357" s="678">
        <v>0.75</v>
      </c>
      <c r="T4357" s="745">
        <v>2.5</v>
      </c>
      <c r="U4357" s="701">
        <v>0.83333333333333337</v>
      </c>
    </row>
    <row r="4358" spans="1:21" ht="14.4" customHeight="1" x14ac:dyDescent="0.3">
      <c r="A4358" s="661">
        <v>32</v>
      </c>
      <c r="B4358" s="662" t="s">
        <v>592</v>
      </c>
      <c r="C4358" s="662" t="s">
        <v>5111</v>
      </c>
      <c r="D4358" s="743" t="s">
        <v>7938</v>
      </c>
      <c r="E4358" s="744" t="s">
        <v>5135</v>
      </c>
      <c r="F4358" s="662" t="s">
        <v>5106</v>
      </c>
      <c r="G4358" s="662" t="s">
        <v>5591</v>
      </c>
      <c r="H4358" s="662" t="s">
        <v>593</v>
      </c>
      <c r="I4358" s="662" t="s">
        <v>3400</v>
      </c>
      <c r="J4358" s="662" t="s">
        <v>3401</v>
      </c>
      <c r="K4358" s="662" t="s">
        <v>3402</v>
      </c>
      <c r="L4358" s="663">
        <v>0</v>
      </c>
      <c r="M4358" s="663">
        <v>0</v>
      </c>
      <c r="N4358" s="662">
        <v>1</v>
      </c>
      <c r="O4358" s="745">
        <v>1</v>
      </c>
      <c r="P4358" s="663">
        <v>0</v>
      </c>
      <c r="Q4358" s="678"/>
      <c r="R4358" s="662">
        <v>1</v>
      </c>
      <c r="S4358" s="678">
        <v>1</v>
      </c>
      <c r="T4358" s="745">
        <v>1</v>
      </c>
      <c r="U4358" s="701">
        <v>1</v>
      </c>
    </row>
    <row r="4359" spans="1:21" ht="14.4" customHeight="1" x14ac:dyDescent="0.3">
      <c r="A4359" s="661">
        <v>32</v>
      </c>
      <c r="B4359" s="662" t="s">
        <v>592</v>
      </c>
      <c r="C4359" s="662" t="s">
        <v>5111</v>
      </c>
      <c r="D4359" s="743" t="s">
        <v>7938</v>
      </c>
      <c r="E4359" s="744" t="s">
        <v>5135</v>
      </c>
      <c r="F4359" s="662" t="s">
        <v>5106</v>
      </c>
      <c r="G4359" s="662" t="s">
        <v>5384</v>
      </c>
      <c r="H4359" s="662" t="s">
        <v>593</v>
      </c>
      <c r="I4359" s="662" t="s">
        <v>2019</v>
      </c>
      <c r="J4359" s="662" t="s">
        <v>5385</v>
      </c>
      <c r="K4359" s="662" t="s">
        <v>5386</v>
      </c>
      <c r="L4359" s="663">
        <v>968.92</v>
      </c>
      <c r="M4359" s="663">
        <v>2906.7599999999998</v>
      </c>
      <c r="N4359" s="662">
        <v>3</v>
      </c>
      <c r="O4359" s="745">
        <v>1</v>
      </c>
      <c r="P4359" s="663">
        <v>2906.7599999999998</v>
      </c>
      <c r="Q4359" s="678">
        <v>1</v>
      </c>
      <c r="R4359" s="662">
        <v>3</v>
      </c>
      <c r="S4359" s="678">
        <v>1</v>
      </c>
      <c r="T4359" s="745">
        <v>1</v>
      </c>
      <c r="U4359" s="701">
        <v>1</v>
      </c>
    </row>
    <row r="4360" spans="1:21" ht="14.4" customHeight="1" x14ac:dyDescent="0.3">
      <c r="A4360" s="661">
        <v>32</v>
      </c>
      <c r="B4360" s="662" t="s">
        <v>592</v>
      </c>
      <c r="C4360" s="662" t="s">
        <v>5111</v>
      </c>
      <c r="D4360" s="743" t="s">
        <v>7938</v>
      </c>
      <c r="E4360" s="744" t="s">
        <v>5135</v>
      </c>
      <c r="F4360" s="662" t="s">
        <v>5106</v>
      </c>
      <c r="G4360" s="662" t="s">
        <v>5384</v>
      </c>
      <c r="H4360" s="662" t="s">
        <v>593</v>
      </c>
      <c r="I4360" s="662" t="s">
        <v>5527</v>
      </c>
      <c r="J4360" s="662" t="s">
        <v>5528</v>
      </c>
      <c r="K4360" s="662" t="s">
        <v>5529</v>
      </c>
      <c r="L4360" s="663">
        <v>1937.84</v>
      </c>
      <c r="M4360" s="663">
        <v>3875.68</v>
      </c>
      <c r="N4360" s="662">
        <v>2</v>
      </c>
      <c r="O4360" s="745">
        <v>0.5</v>
      </c>
      <c r="P4360" s="663">
        <v>3875.68</v>
      </c>
      <c r="Q4360" s="678">
        <v>1</v>
      </c>
      <c r="R4360" s="662">
        <v>2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32</v>
      </c>
      <c r="B4361" s="662" t="s">
        <v>592</v>
      </c>
      <c r="C4361" s="662" t="s">
        <v>5111</v>
      </c>
      <c r="D4361" s="743" t="s">
        <v>7938</v>
      </c>
      <c r="E4361" s="744" t="s">
        <v>5135</v>
      </c>
      <c r="F4361" s="662" t="s">
        <v>5106</v>
      </c>
      <c r="G4361" s="662" t="s">
        <v>5384</v>
      </c>
      <c r="H4361" s="662" t="s">
        <v>593</v>
      </c>
      <c r="I4361" s="662" t="s">
        <v>1793</v>
      </c>
      <c r="J4361" s="662" t="s">
        <v>1794</v>
      </c>
      <c r="K4361" s="662" t="s">
        <v>5498</v>
      </c>
      <c r="L4361" s="663">
        <v>1937.84</v>
      </c>
      <c r="M4361" s="663">
        <v>9689.1999999999989</v>
      </c>
      <c r="N4361" s="662">
        <v>5</v>
      </c>
      <c r="O4361" s="745">
        <v>2</v>
      </c>
      <c r="P4361" s="663">
        <v>9689.1999999999989</v>
      </c>
      <c r="Q4361" s="678">
        <v>1</v>
      </c>
      <c r="R4361" s="662">
        <v>5</v>
      </c>
      <c r="S4361" s="678">
        <v>1</v>
      </c>
      <c r="T4361" s="745">
        <v>2</v>
      </c>
      <c r="U4361" s="701">
        <v>1</v>
      </c>
    </row>
    <row r="4362" spans="1:21" ht="14.4" customHeight="1" x14ac:dyDescent="0.3">
      <c r="A4362" s="661">
        <v>32</v>
      </c>
      <c r="B4362" s="662" t="s">
        <v>592</v>
      </c>
      <c r="C4362" s="662" t="s">
        <v>5111</v>
      </c>
      <c r="D4362" s="743" t="s">
        <v>7938</v>
      </c>
      <c r="E4362" s="744" t="s">
        <v>5135</v>
      </c>
      <c r="F4362" s="662" t="s">
        <v>5106</v>
      </c>
      <c r="G4362" s="662" t="s">
        <v>5749</v>
      </c>
      <c r="H4362" s="662" t="s">
        <v>593</v>
      </c>
      <c r="I4362" s="662" t="s">
        <v>2388</v>
      </c>
      <c r="J4362" s="662" t="s">
        <v>2389</v>
      </c>
      <c r="K4362" s="662" t="s">
        <v>2390</v>
      </c>
      <c r="L4362" s="663">
        <v>6210.27</v>
      </c>
      <c r="M4362" s="663">
        <v>161467.02000000002</v>
      </c>
      <c r="N4362" s="662">
        <v>26</v>
      </c>
      <c r="O4362" s="745">
        <v>9.5</v>
      </c>
      <c r="P4362" s="663">
        <v>149046.48000000001</v>
      </c>
      <c r="Q4362" s="678">
        <v>0.92307692307692302</v>
      </c>
      <c r="R4362" s="662">
        <v>24</v>
      </c>
      <c r="S4362" s="678">
        <v>0.92307692307692313</v>
      </c>
      <c r="T4362" s="745">
        <v>8.5</v>
      </c>
      <c r="U4362" s="701">
        <v>0.89473684210526316</v>
      </c>
    </row>
    <row r="4363" spans="1:21" ht="14.4" customHeight="1" x14ac:dyDescent="0.3">
      <c r="A4363" s="661">
        <v>32</v>
      </c>
      <c r="B4363" s="662" t="s">
        <v>592</v>
      </c>
      <c r="C4363" s="662" t="s">
        <v>5111</v>
      </c>
      <c r="D4363" s="743" t="s">
        <v>7938</v>
      </c>
      <c r="E4363" s="744" t="s">
        <v>5135</v>
      </c>
      <c r="F4363" s="662" t="s">
        <v>5106</v>
      </c>
      <c r="G4363" s="662" t="s">
        <v>5159</v>
      </c>
      <c r="H4363" s="662" t="s">
        <v>593</v>
      </c>
      <c r="I4363" s="662" t="s">
        <v>778</v>
      </c>
      <c r="J4363" s="662" t="s">
        <v>779</v>
      </c>
      <c r="K4363" s="662" t="s">
        <v>4806</v>
      </c>
      <c r="L4363" s="663">
        <v>91.11</v>
      </c>
      <c r="M4363" s="663">
        <v>91.11</v>
      </c>
      <c r="N4363" s="662">
        <v>1</v>
      </c>
      <c r="O4363" s="745">
        <v>1</v>
      </c>
      <c r="P4363" s="663">
        <v>91.11</v>
      </c>
      <c r="Q4363" s="678">
        <v>1</v>
      </c>
      <c r="R4363" s="662">
        <v>1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32</v>
      </c>
      <c r="B4364" s="662" t="s">
        <v>592</v>
      </c>
      <c r="C4364" s="662" t="s">
        <v>5111</v>
      </c>
      <c r="D4364" s="743" t="s">
        <v>7938</v>
      </c>
      <c r="E4364" s="744" t="s">
        <v>5135</v>
      </c>
      <c r="F4364" s="662" t="s">
        <v>5106</v>
      </c>
      <c r="G4364" s="662" t="s">
        <v>5499</v>
      </c>
      <c r="H4364" s="662" t="s">
        <v>593</v>
      </c>
      <c r="I4364" s="662" t="s">
        <v>7451</v>
      </c>
      <c r="J4364" s="662" t="s">
        <v>7452</v>
      </c>
      <c r="K4364" s="662" t="s">
        <v>7453</v>
      </c>
      <c r="L4364" s="663">
        <v>39.74</v>
      </c>
      <c r="M4364" s="663">
        <v>79.48</v>
      </c>
      <c r="N4364" s="662">
        <v>2</v>
      </c>
      <c r="O4364" s="745">
        <v>1</v>
      </c>
      <c r="P4364" s="663">
        <v>79.48</v>
      </c>
      <c r="Q4364" s="678">
        <v>1</v>
      </c>
      <c r="R4364" s="662">
        <v>2</v>
      </c>
      <c r="S4364" s="678">
        <v>1</v>
      </c>
      <c r="T4364" s="745">
        <v>1</v>
      </c>
      <c r="U4364" s="701">
        <v>1</v>
      </c>
    </row>
    <row r="4365" spans="1:21" ht="14.4" customHeight="1" x14ac:dyDescent="0.3">
      <c r="A4365" s="661">
        <v>32</v>
      </c>
      <c r="B4365" s="662" t="s">
        <v>592</v>
      </c>
      <c r="C4365" s="662" t="s">
        <v>5111</v>
      </c>
      <c r="D4365" s="743" t="s">
        <v>7938</v>
      </c>
      <c r="E4365" s="744" t="s">
        <v>5135</v>
      </c>
      <c r="F4365" s="662" t="s">
        <v>5106</v>
      </c>
      <c r="G4365" s="662" t="s">
        <v>5750</v>
      </c>
      <c r="H4365" s="662" t="s">
        <v>593</v>
      </c>
      <c r="I4365" s="662" t="s">
        <v>6509</v>
      </c>
      <c r="J4365" s="662" t="s">
        <v>5752</v>
      </c>
      <c r="K4365" s="662" t="s">
        <v>1186</v>
      </c>
      <c r="L4365" s="663">
        <v>4.6399999999999997</v>
      </c>
      <c r="M4365" s="663">
        <v>4.6399999999999997</v>
      </c>
      <c r="N4365" s="662">
        <v>1</v>
      </c>
      <c r="O4365" s="745">
        <v>1</v>
      </c>
      <c r="P4365" s="663">
        <v>4.6399999999999997</v>
      </c>
      <c r="Q4365" s="678">
        <v>1</v>
      </c>
      <c r="R4365" s="662">
        <v>1</v>
      </c>
      <c r="S4365" s="678">
        <v>1</v>
      </c>
      <c r="T4365" s="745">
        <v>1</v>
      </c>
      <c r="U4365" s="701">
        <v>1</v>
      </c>
    </row>
    <row r="4366" spans="1:21" ht="14.4" customHeight="1" x14ac:dyDescent="0.3">
      <c r="A4366" s="661">
        <v>32</v>
      </c>
      <c r="B4366" s="662" t="s">
        <v>592</v>
      </c>
      <c r="C4366" s="662" t="s">
        <v>5111</v>
      </c>
      <c r="D4366" s="743" t="s">
        <v>7938</v>
      </c>
      <c r="E4366" s="744" t="s">
        <v>5135</v>
      </c>
      <c r="F4366" s="662" t="s">
        <v>5106</v>
      </c>
      <c r="G4366" s="662" t="s">
        <v>5818</v>
      </c>
      <c r="H4366" s="662" t="s">
        <v>2438</v>
      </c>
      <c r="I4366" s="662" t="s">
        <v>4232</v>
      </c>
      <c r="J4366" s="662" t="s">
        <v>4233</v>
      </c>
      <c r="K4366" s="662" t="s">
        <v>5038</v>
      </c>
      <c r="L4366" s="663">
        <v>416.52</v>
      </c>
      <c r="M4366" s="663">
        <v>416.52</v>
      </c>
      <c r="N4366" s="662">
        <v>1</v>
      </c>
      <c r="O4366" s="745">
        <v>1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32</v>
      </c>
      <c r="B4367" s="662" t="s">
        <v>592</v>
      </c>
      <c r="C4367" s="662" t="s">
        <v>5111</v>
      </c>
      <c r="D4367" s="743" t="s">
        <v>7938</v>
      </c>
      <c r="E4367" s="744" t="s">
        <v>5135</v>
      </c>
      <c r="F4367" s="662" t="s">
        <v>5106</v>
      </c>
      <c r="G4367" s="662" t="s">
        <v>5818</v>
      </c>
      <c r="H4367" s="662" t="s">
        <v>2438</v>
      </c>
      <c r="I4367" s="662" t="s">
        <v>6897</v>
      </c>
      <c r="J4367" s="662" t="s">
        <v>4233</v>
      </c>
      <c r="K4367" s="662" t="s">
        <v>5038</v>
      </c>
      <c r="L4367" s="663">
        <v>416.52</v>
      </c>
      <c r="M4367" s="663">
        <v>416.52</v>
      </c>
      <c r="N4367" s="662">
        <v>1</v>
      </c>
      <c r="O4367" s="745">
        <v>0.5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32</v>
      </c>
      <c r="B4368" s="662" t="s">
        <v>592</v>
      </c>
      <c r="C4368" s="662" t="s">
        <v>5111</v>
      </c>
      <c r="D4368" s="743" t="s">
        <v>7938</v>
      </c>
      <c r="E4368" s="744" t="s">
        <v>5135</v>
      </c>
      <c r="F4368" s="662" t="s">
        <v>5106</v>
      </c>
      <c r="G4368" s="662" t="s">
        <v>5224</v>
      </c>
      <c r="H4368" s="662" t="s">
        <v>593</v>
      </c>
      <c r="I4368" s="662" t="s">
        <v>4117</v>
      </c>
      <c r="J4368" s="662" t="s">
        <v>4118</v>
      </c>
      <c r="K4368" s="662" t="s">
        <v>2244</v>
      </c>
      <c r="L4368" s="663">
        <v>12596.28</v>
      </c>
      <c r="M4368" s="663">
        <v>12596.28</v>
      </c>
      <c r="N4368" s="662">
        <v>1</v>
      </c>
      <c r="O4368" s="745">
        <v>1</v>
      </c>
      <c r="P4368" s="663">
        <v>12596.28</v>
      </c>
      <c r="Q4368" s="678">
        <v>1</v>
      </c>
      <c r="R4368" s="662">
        <v>1</v>
      </c>
      <c r="S4368" s="678">
        <v>1</v>
      </c>
      <c r="T4368" s="745">
        <v>1</v>
      </c>
      <c r="U4368" s="701">
        <v>1</v>
      </c>
    </row>
    <row r="4369" spans="1:21" ht="14.4" customHeight="1" x14ac:dyDescent="0.3">
      <c r="A4369" s="661">
        <v>32</v>
      </c>
      <c r="B4369" s="662" t="s">
        <v>592</v>
      </c>
      <c r="C4369" s="662" t="s">
        <v>5111</v>
      </c>
      <c r="D4369" s="743" t="s">
        <v>7938</v>
      </c>
      <c r="E4369" s="744" t="s">
        <v>5135</v>
      </c>
      <c r="F4369" s="662" t="s">
        <v>5106</v>
      </c>
      <c r="G4369" s="662" t="s">
        <v>5224</v>
      </c>
      <c r="H4369" s="662" t="s">
        <v>593</v>
      </c>
      <c r="I4369" s="662" t="s">
        <v>4117</v>
      </c>
      <c r="J4369" s="662" t="s">
        <v>4118</v>
      </c>
      <c r="K4369" s="662" t="s">
        <v>2244</v>
      </c>
      <c r="L4369" s="663">
        <v>8540.5</v>
      </c>
      <c r="M4369" s="663">
        <v>17081</v>
      </c>
      <c r="N4369" s="662">
        <v>2</v>
      </c>
      <c r="O4369" s="745">
        <v>1</v>
      </c>
      <c r="P4369" s="663">
        <v>17081</v>
      </c>
      <c r="Q4369" s="678">
        <v>1</v>
      </c>
      <c r="R4369" s="662">
        <v>2</v>
      </c>
      <c r="S4369" s="678">
        <v>1</v>
      </c>
      <c r="T4369" s="745">
        <v>1</v>
      </c>
      <c r="U4369" s="701">
        <v>1</v>
      </c>
    </row>
    <row r="4370" spans="1:21" ht="14.4" customHeight="1" x14ac:dyDescent="0.3">
      <c r="A4370" s="661">
        <v>32</v>
      </c>
      <c r="B4370" s="662" t="s">
        <v>592</v>
      </c>
      <c r="C4370" s="662" t="s">
        <v>5111</v>
      </c>
      <c r="D4370" s="743" t="s">
        <v>7938</v>
      </c>
      <c r="E4370" s="744" t="s">
        <v>5135</v>
      </c>
      <c r="F4370" s="662" t="s">
        <v>5106</v>
      </c>
      <c r="G4370" s="662" t="s">
        <v>5160</v>
      </c>
      <c r="H4370" s="662" t="s">
        <v>593</v>
      </c>
      <c r="I4370" s="662" t="s">
        <v>3159</v>
      </c>
      <c r="J4370" s="662" t="s">
        <v>3160</v>
      </c>
      <c r="K4370" s="662" t="s">
        <v>4933</v>
      </c>
      <c r="L4370" s="663">
        <v>2991.23</v>
      </c>
      <c r="M4370" s="663">
        <v>89736.900000000023</v>
      </c>
      <c r="N4370" s="662">
        <v>30</v>
      </c>
      <c r="O4370" s="745">
        <v>17.5</v>
      </c>
      <c r="P4370" s="663">
        <v>71789.520000000019</v>
      </c>
      <c r="Q4370" s="678">
        <v>0.8</v>
      </c>
      <c r="R4370" s="662">
        <v>24</v>
      </c>
      <c r="S4370" s="678">
        <v>0.8</v>
      </c>
      <c r="T4370" s="745">
        <v>14</v>
      </c>
      <c r="U4370" s="701">
        <v>0.8</v>
      </c>
    </row>
    <row r="4371" spans="1:21" ht="14.4" customHeight="1" x14ac:dyDescent="0.3">
      <c r="A4371" s="661">
        <v>32</v>
      </c>
      <c r="B4371" s="662" t="s">
        <v>592</v>
      </c>
      <c r="C4371" s="662" t="s">
        <v>5111</v>
      </c>
      <c r="D4371" s="743" t="s">
        <v>7938</v>
      </c>
      <c r="E4371" s="744" t="s">
        <v>5135</v>
      </c>
      <c r="F4371" s="662" t="s">
        <v>5106</v>
      </c>
      <c r="G4371" s="662" t="s">
        <v>5160</v>
      </c>
      <c r="H4371" s="662" t="s">
        <v>593</v>
      </c>
      <c r="I4371" s="662" t="s">
        <v>5161</v>
      </c>
      <c r="J4371" s="662" t="s">
        <v>3160</v>
      </c>
      <c r="K4371" s="662" t="s">
        <v>5162</v>
      </c>
      <c r="L4371" s="663">
        <v>748.21</v>
      </c>
      <c r="M4371" s="663">
        <v>748.21</v>
      </c>
      <c r="N4371" s="662">
        <v>1</v>
      </c>
      <c r="O4371" s="745">
        <v>0.5</v>
      </c>
      <c r="P4371" s="663">
        <v>748.21</v>
      </c>
      <c r="Q4371" s="678">
        <v>1</v>
      </c>
      <c r="R4371" s="662">
        <v>1</v>
      </c>
      <c r="S4371" s="678">
        <v>1</v>
      </c>
      <c r="T4371" s="745">
        <v>0.5</v>
      </c>
      <c r="U4371" s="701">
        <v>1</v>
      </c>
    </row>
    <row r="4372" spans="1:21" ht="14.4" customHeight="1" x14ac:dyDescent="0.3">
      <c r="A4372" s="661">
        <v>32</v>
      </c>
      <c r="B4372" s="662" t="s">
        <v>592</v>
      </c>
      <c r="C4372" s="662" t="s">
        <v>5111</v>
      </c>
      <c r="D4372" s="743" t="s">
        <v>7938</v>
      </c>
      <c r="E4372" s="744" t="s">
        <v>5135</v>
      </c>
      <c r="F4372" s="662" t="s">
        <v>5106</v>
      </c>
      <c r="G4372" s="662" t="s">
        <v>6323</v>
      </c>
      <c r="H4372" s="662" t="s">
        <v>593</v>
      </c>
      <c r="I4372" s="662" t="s">
        <v>7454</v>
      </c>
      <c r="J4372" s="662" t="s">
        <v>3509</v>
      </c>
      <c r="K4372" s="662" t="s">
        <v>3510</v>
      </c>
      <c r="L4372" s="663">
        <v>0</v>
      </c>
      <c r="M4372" s="663">
        <v>0</v>
      </c>
      <c r="N4372" s="662">
        <v>3</v>
      </c>
      <c r="O4372" s="745">
        <v>1</v>
      </c>
      <c r="P4372" s="663">
        <v>0</v>
      </c>
      <c r="Q4372" s="678"/>
      <c r="R4372" s="662">
        <v>3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32</v>
      </c>
      <c r="B4373" s="662" t="s">
        <v>592</v>
      </c>
      <c r="C4373" s="662" t="s">
        <v>5111</v>
      </c>
      <c r="D4373" s="743" t="s">
        <v>7938</v>
      </c>
      <c r="E4373" s="744" t="s">
        <v>5135</v>
      </c>
      <c r="F4373" s="662" t="s">
        <v>5106</v>
      </c>
      <c r="G4373" s="662" t="s">
        <v>6323</v>
      </c>
      <c r="H4373" s="662" t="s">
        <v>593</v>
      </c>
      <c r="I4373" s="662" t="s">
        <v>6324</v>
      </c>
      <c r="J4373" s="662" t="s">
        <v>3509</v>
      </c>
      <c r="K4373" s="662" t="s">
        <v>6325</v>
      </c>
      <c r="L4373" s="663">
        <v>0</v>
      </c>
      <c r="M4373" s="663">
        <v>0</v>
      </c>
      <c r="N4373" s="662">
        <v>1</v>
      </c>
      <c r="O4373" s="745">
        <v>1</v>
      </c>
      <c r="P4373" s="663"/>
      <c r="Q4373" s="678"/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32</v>
      </c>
      <c r="B4374" s="662" t="s">
        <v>592</v>
      </c>
      <c r="C4374" s="662" t="s">
        <v>5111</v>
      </c>
      <c r="D4374" s="743" t="s">
        <v>7938</v>
      </c>
      <c r="E4374" s="744" t="s">
        <v>5135</v>
      </c>
      <c r="F4374" s="662" t="s">
        <v>5106</v>
      </c>
      <c r="G4374" s="662" t="s">
        <v>5231</v>
      </c>
      <c r="H4374" s="662" t="s">
        <v>593</v>
      </c>
      <c r="I4374" s="662" t="s">
        <v>5423</v>
      </c>
      <c r="J4374" s="662" t="s">
        <v>5424</v>
      </c>
      <c r="K4374" s="662" t="s">
        <v>5237</v>
      </c>
      <c r="L4374" s="663">
        <v>0</v>
      </c>
      <c r="M4374" s="663">
        <v>0</v>
      </c>
      <c r="N4374" s="662">
        <v>1</v>
      </c>
      <c r="O4374" s="745">
        <v>1</v>
      </c>
      <c r="P4374" s="663"/>
      <c r="Q4374" s="678"/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32</v>
      </c>
      <c r="B4375" s="662" t="s">
        <v>592</v>
      </c>
      <c r="C4375" s="662" t="s">
        <v>5111</v>
      </c>
      <c r="D4375" s="743" t="s">
        <v>7938</v>
      </c>
      <c r="E4375" s="744" t="s">
        <v>5135</v>
      </c>
      <c r="F4375" s="662" t="s">
        <v>5106</v>
      </c>
      <c r="G4375" s="662" t="s">
        <v>5231</v>
      </c>
      <c r="H4375" s="662" t="s">
        <v>593</v>
      </c>
      <c r="I4375" s="662" t="s">
        <v>5820</v>
      </c>
      <c r="J4375" s="662" t="s">
        <v>5424</v>
      </c>
      <c r="K4375" s="662" t="s">
        <v>5238</v>
      </c>
      <c r="L4375" s="663">
        <v>63.7</v>
      </c>
      <c r="M4375" s="663">
        <v>127.4</v>
      </c>
      <c r="N4375" s="662">
        <v>2</v>
      </c>
      <c r="O4375" s="745">
        <v>1.5</v>
      </c>
      <c r="P4375" s="663">
        <v>127.4</v>
      </c>
      <c r="Q4375" s="678">
        <v>1</v>
      </c>
      <c r="R4375" s="662">
        <v>2</v>
      </c>
      <c r="S4375" s="678">
        <v>1</v>
      </c>
      <c r="T4375" s="745">
        <v>1.5</v>
      </c>
      <c r="U4375" s="701">
        <v>1</v>
      </c>
    </row>
    <row r="4376" spans="1:21" ht="14.4" customHeight="1" x14ac:dyDescent="0.3">
      <c r="A4376" s="661">
        <v>32</v>
      </c>
      <c r="B4376" s="662" t="s">
        <v>592</v>
      </c>
      <c r="C4376" s="662" t="s">
        <v>5111</v>
      </c>
      <c r="D4376" s="743" t="s">
        <v>7938</v>
      </c>
      <c r="E4376" s="744" t="s">
        <v>5135</v>
      </c>
      <c r="F4376" s="662" t="s">
        <v>5106</v>
      </c>
      <c r="G4376" s="662" t="s">
        <v>5231</v>
      </c>
      <c r="H4376" s="662" t="s">
        <v>593</v>
      </c>
      <c r="I4376" s="662" t="s">
        <v>1074</v>
      </c>
      <c r="J4376" s="662" t="s">
        <v>5236</v>
      </c>
      <c r="K4376" s="662" t="s">
        <v>5238</v>
      </c>
      <c r="L4376" s="663">
        <v>63.7</v>
      </c>
      <c r="M4376" s="663">
        <v>63.7</v>
      </c>
      <c r="N4376" s="662">
        <v>1</v>
      </c>
      <c r="O4376" s="745">
        <v>1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32</v>
      </c>
      <c r="B4377" s="662" t="s">
        <v>592</v>
      </c>
      <c r="C4377" s="662" t="s">
        <v>5111</v>
      </c>
      <c r="D4377" s="743" t="s">
        <v>7938</v>
      </c>
      <c r="E4377" s="744" t="s">
        <v>5135</v>
      </c>
      <c r="F4377" s="662" t="s">
        <v>5106</v>
      </c>
      <c r="G4377" s="662" t="s">
        <v>5532</v>
      </c>
      <c r="H4377" s="662" t="s">
        <v>2438</v>
      </c>
      <c r="I4377" s="662" t="s">
        <v>2718</v>
      </c>
      <c r="J4377" s="662" t="s">
        <v>4970</v>
      </c>
      <c r="K4377" s="662" t="s">
        <v>4971</v>
      </c>
      <c r="L4377" s="663">
        <v>107.42</v>
      </c>
      <c r="M4377" s="663">
        <v>214.84</v>
      </c>
      <c r="N4377" s="662">
        <v>2</v>
      </c>
      <c r="O4377" s="745">
        <v>1</v>
      </c>
      <c r="P4377" s="663">
        <v>214.84</v>
      </c>
      <c r="Q4377" s="678">
        <v>1</v>
      </c>
      <c r="R4377" s="662">
        <v>2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32</v>
      </c>
      <c r="B4378" s="662" t="s">
        <v>592</v>
      </c>
      <c r="C4378" s="662" t="s">
        <v>5111</v>
      </c>
      <c r="D4378" s="743" t="s">
        <v>7938</v>
      </c>
      <c r="E4378" s="744" t="s">
        <v>5135</v>
      </c>
      <c r="F4378" s="662" t="s">
        <v>5106</v>
      </c>
      <c r="G4378" s="662" t="s">
        <v>5532</v>
      </c>
      <c r="H4378" s="662" t="s">
        <v>2438</v>
      </c>
      <c r="I4378" s="662" t="s">
        <v>5533</v>
      </c>
      <c r="J4378" s="662" t="s">
        <v>4970</v>
      </c>
      <c r="K4378" s="662" t="s">
        <v>5534</v>
      </c>
      <c r="L4378" s="663">
        <v>537.12</v>
      </c>
      <c r="M4378" s="663">
        <v>537.12</v>
      </c>
      <c r="N4378" s="662">
        <v>1</v>
      </c>
      <c r="O4378" s="745">
        <v>0.5</v>
      </c>
      <c r="P4378" s="663">
        <v>537.12</v>
      </c>
      <c r="Q4378" s="678">
        <v>1</v>
      </c>
      <c r="R4378" s="662">
        <v>1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32</v>
      </c>
      <c r="B4379" s="662" t="s">
        <v>592</v>
      </c>
      <c r="C4379" s="662" t="s">
        <v>5111</v>
      </c>
      <c r="D4379" s="743" t="s">
        <v>7938</v>
      </c>
      <c r="E4379" s="744" t="s">
        <v>5135</v>
      </c>
      <c r="F4379" s="662" t="s">
        <v>5106</v>
      </c>
      <c r="G4379" s="662" t="s">
        <v>5532</v>
      </c>
      <c r="H4379" s="662" t="s">
        <v>2438</v>
      </c>
      <c r="I4379" s="662" t="s">
        <v>2569</v>
      </c>
      <c r="J4379" s="662" t="s">
        <v>4148</v>
      </c>
      <c r="K4379" s="662" t="s">
        <v>4972</v>
      </c>
      <c r="L4379" s="663">
        <v>424.24</v>
      </c>
      <c r="M4379" s="663">
        <v>424.24</v>
      </c>
      <c r="N4379" s="662">
        <v>1</v>
      </c>
      <c r="O4379" s="745">
        <v>1</v>
      </c>
      <c r="P4379" s="663">
        <v>424.24</v>
      </c>
      <c r="Q4379" s="678">
        <v>1</v>
      </c>
      <c r="R4379" s="662">
        <v>1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32</v>
      </c>
      <c r="B4380" s="662" t="s">
        <v>592</v>
      </c>
      <c r="C4380" s="662" t="s">
        <v>5111</v>
      </c>
      <c r="D4380" s="743" t="s">
        <v>7938</v>
      </c>
      <c r="E4380" s="744" t="s">
        <v>5135</v>
      </c>
      <c r="F4380" s="662" t="s">
        <v>5106</v>
      </c>
      <c r="G4380" s="662" t="s">
        <v>5239</v>
      </c>
      <c r="H4380" s="662" t="s">
        <v>593</v>
      </c>
      <c r="I4380" s="662" t="s">
        <v>963</v>
      </c>
      <c r="J4380" s="662" t="s">
        <v>964</v>
      </c>
      <c r="K4380" s="662" t="s">
        <v>5240</v>
      </c>
      <c r="L4380" s="663">
        <v>156.77000000000001</v>
      </c>
      <c r="M4380" s="663">
        <v>470.31000000000006</v>
      </c>
      <c r="N4380" s="662">
        <v>3</v>
      </c>
      <c r="O4380" s="745">
        <v>1.5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32</v>
      </c>
      <c r="B4381" s="662" t="s">
        <v>592</v>
      </c>
      <c r="C4381" s="662" t="s">
        <v>5111</v>
      </c>
      <c r="D4381" s="743" t="s">
        <v>7938</v>
      </c>
      <c r="E4381" s="744" t="s">
        <v>5135</v>
      </c>
      <c r="F4381" s="662" t="s">
        <v>5106</v>
      </c>
      <c r="G4381" s="662" t="s">
        <v>5239</v>
      </c>
      <c r="H4381" s="662" t="s">
        <v>593</v>
      </c>
      <c r="I4381" s="662" t="s">
        <v>963</v>
      </c>
      <c r="J4381" s="662" t="s">
        <v>964</v>
      </c>
      <c r="K4381" s="662" t="s">
        <v>5240</v>
      </c>
      <c r="L4381" s="663">
        <v>107.27</v>
      </c>
      <c r="M4381" s="663">
        <v>965.43000000000006</v>
      </c>
      <c r="N4381" s="662">
        <v>9</v>
      </c>
      <c r="O4381" s="745">
        <v>4</v>
      </c>
      <c r="P4381" s="663">
        <v>321.81</v>
      </c>
      <c r="Q4381" s="678">
        <v>0.33333333333333331</v>
      </c>
      <c r="R4381" s="662">
        <v>3</v>
      </c>
      <c r="S4381" s="678">
        <v>0.33333333333333331</v>
      </c>
      <c r="T4381" s="745">
        <v>1.5</v>
      </c>
      <c r="U4381" s="701">
        <v>0.375</v>
      </c>
    </row>
    <row r="4382" spans="1:21" ht="14.4" customHeight="1" x14ac:dyDescent="0.3">
      <c r="A4382" s="661">
        <v>32</v>
      </c>
      <c r="B4382" s="662" t="s">
        <v>592</v>
      </c>
      <c r="C4382" s="662" t="s">
        <v>5111</v>
      </c>
      <c r="D4382" s="743" t="s">
        <v>7938</v>
      </c>
      <c r="E4382" s="744" t="s">
        <v>5135</v>
      </c>
      <c r="F4382" s="662" t="s">
        <v>5106</v>
      </c>
      <c r="G4382" s="662" t="s">
        <v>5239</v>
      </c>
      <c r="H4382" s="662" t="s">
        <v>593</v>
      </c>
      <c r="I4382" s="662" t="s">
        <v>5829</v>
      </c>
      <c r="J4382" s="662" t="s">
        <v>964</v>
      </c>
      <c r="K4382" s="662" t="s">
        <v>5240</v>
      </c>
      <c r="L4382" s="663">
        <v>107.27</v>
      </c>
      <c r="M4382" s="663">
        <v>107.27</v>
      </c>
      <c r="N4382" s="662">
        <v>1</v>
      </c>
      <c r="O4382" s="745">
        <v>1</v>
      </c>
      <c r="P4382" s="663">
        <v>107.27</v>
      </c>
      <c r="Q4382" s="678">
        <v>1</v>
      </c>
      <c r="R4382" s="662">
        <v>1</v>
      </c>
      <c r="S4382" s="678">
        <v>1</v>
      </c>
      <c r="T4382" s="745">
        <v>1</v>
      </c>
      <c r="U4382" s="701">
        <v>1</v>
      </c>
    </row>
    <row r="4383" spans="1:21" ht="14.4" customHeight="1" x14ac:dyDescent="0.3">
      <c r="A4383" s="661">
        <v>32</v>
      </c>
      <c r="B4383" s="662" t="s">
        <v>592</v>
      </c>
      <c r="C4383" s="662" t="s">
        <v>5111</v>
      </c>
      <c r="D4383" s="743" t="s">
        <v>7938</v>
      </c>
      <c r="E4383" s="744" t="s">
        <v>5135</v>
      </c>
      <c r="F4383" s="662" t="s">
        <v>5106</v>
      </c>
      <c r="G4383" s="662" t="s">
        <v>5244</v>
      </c>
      <c r="H4383" s="662" t="s">
        <v>593</v>
      </c>
      <c r="I4383" s="662" t="s">
        <v>1283</v>
      </c>
      <c r="J4383" s="662" t="s">
        <v>1284</v>
      </c>
      <c r="K4383" s="662" t="s">
        <v>5245</v>
      </c>
      <c r="L4383" s="663">
        <v>420.07</v>
      </c>
      <c r="M4383" s="663">
        <v>4200.7000000000007</v>
      </c>
      <c r="N4383" s="662">
        <v>10</v>
      </c>
      <c r="O4383" s="745">
        <v>6.5</v>
      </c>
      <c r="P4383" s="663">
        <v>1260.21</v>
      </c>
      <c r="Q4383" s="678">
        <v>0.29999999999999993</v>
      </c>
      <c r="R4383" s="662">
        <v>3</v>
      </c>
      <c r="S4383" s="678">
        <v>0.3</v>
      </c>
      <c r="T4383" s="745">
        <v>2</v>
      </c>
      <c r="U4383" s="701">
        <v>0.30769230769230771</v>
      </c>
    </row>
    <row r="4384" spans="1:21" ht="14.4" customHeight="1" x14ac:dyDescent="0.3">
      <c r="A4384" s="661">
        <v>32</v>
      </c>
      <c r="B4384" s="662" t="s">
        <v>592</v>
      </c>
      <c r="C4384" s="662" t="s">
        <v>5111</v>
      </c>
      <c r="D4384" s="743" t="s">
        <v>7938</v>
      </c>
      <c r="E4384" s="744" t="s">
        <v>5135</v>
      </c>
      <c r="F4384" s="662" t="s">
        <v>5106</v>
      </c>
      <c r="G4384" s="662" t="s">
        <v>5166</v>
      </c>
      <c r="H4384" s="662" t="s">
        <v>593</v>
      </c>
      <c r="I4384" s="662" t="s">
        <v>1138</v>
      </c>
      <c r="J4384" s="662" t="s">
        <v>1139</v>
      </c>
      <c r="K4384" s="662" t="s">
        <v>1140</v>
      </c>
      <c r="L4384" s="663">
        <v>33</v>
      </c>
      <c r="M4384" s="663">
        <v>462</v>
      </c>
      <c r="N4384" s="662">
        <v>14</v>
      </c>
      <c r="O4384" s="745">
        <v>6.5</v>
      </c>
      <c r="P4384" s="663">
        <v>330</v>
      </c>
      <c r="Q4384" s="678">
        <v>0.7142857142857143</v>
      </c>
      <c r="R4384" s="662">
        <v>10</v>
      </c>
      <c r="S4384" s="678">
        <v>0.7142857142857143</v>
      </c>
      <c r="T4384" s="745">
        <v>4</v>
      </c>
      <c r="U4384" s="701">
        <v>0.61538461538461542</v>
      </c>
    </row>
    <row r="4385" spans="1:21" ht="14.4" customHeight="1" x14ac:dyDescent="0.3">
      <c r="A4385" s="661">
        <v>32</v>
      </c>
      <c r="B4385" s="662" t="s">
        <v>592</v>
      </c>
      <c r="C4385" s="662" t="s">
        <v>5111</v>
      </c>
      <c r="D4385" s="743" t="s">
        <v>7938</v>
      </c>
      <c r="E4385" s="744" t="s">
        <v>5135</v>
      </c>
      <c r="F4385" s="662" t="s">
        <v>5106</v>
      </c>
      <c r="G4385" s="662" t="s">
        <v>5166</v>
      </c>
      <c r="H4385" s="662" t="s">
        <v>593</v>
      </c>
      <c r="I4385" s="662" t="s">
        <v>5246</v>
      </c>
      <c r="J4385" s="662" t="s">
        <v>811</v>
      </c>
      <c r="K4385" s="662" t="s">
        <v>5247</v>
      </c>
      <c r="L4385" s="663">
        <v>0</v>
      </c>
      <c r="M4385" s="663">
        <v>0</v>
      </c>
      <c r="N4385" s="662">
        <v>1</v>
      </c>
      <c r="O4385" s="745">
        <v>0.5</v>
      </c>
      <c r="P4385" s="663">
        <v>0</v>
      </c>
      <c r="Q4385" s="678"/>
      <c r="R4385" s="662">
        <v>1</v>
      </c>
      <c r="S4385" s="678">
        <v>1</v>
      </c>
      <c r="T4385" s="745">
        <v>0.5</v>
      </c>
      <c r="U4385" s="701">
        <v>1</v>
      </c>
    </row>
    <row r="4386" spans="1:21" ht="14.4" customHeight="1" x14ac:dyDescent="0.3">
      <c r="A4386" s="661">
        <v>32</v>
      </c>
      <c r="B4386" s="662" t="s">
        <v>592</v>
      </c>
      <c r="C4386" s="662" t="s">
        <v>5111</v>
      </c>
      <c r="D4386" s="743" t="s">
        <v>7938</v>
      </c>
      <c r="E4386" s="744" t="s">
        <v>5135</v>
      </c>
      <c r="F4386" s="662" t="s">
        <v>5106</v>
      </c>
      <c r="G4386" s="662" t="s">
        <v>5166</v>
      </c>
      <c r="H4386" s="662" t="s">
        <v>593</v>
      </c>
      <c r="I4386" s="662" t="s">
        <v>5353</v>
      </c>
      <c r="J4386" s="662" t="s">
        <v>1139</v>
      </c>
      <c r="K4386" s="662" t="s">
        <v>1140</v>
      </c>
      <c r="L4386" s="663">
        <v>33</v>
      </c>
      <c r="M4386" s="663">
        <v>231</v>
      </c>
      <c r="N4386" s="662">
        <v>7</v>
      </c>
      <c r="O4386" s="745">
        <v>3</v>
      </c>
      <c r="P4386" s="663">
        <v>132</v>
      </c>
      <c r="Q4386" s="678">
        <v>0.5714285714285714</v>
      </c>
      <c r="R4386" s="662">
        <v>4</v>
      </c>
      <c r="S4386" s="678">
        <v>0.5714285714285714</v>
      </c>
      <c r="T4386" s="745">
        <v>1.5</v>
      </c>
      <c r="U4386" s="701">
        <v>0.5</v>
      </c>
    </row>
    <row r="4387" spans="1:21" ht="14.4" customHeight="1" x14ac:dyDescent="0.3">
      <c r="A4387" s="661">
        <v>32</v>
      </c>
      <c r="B4387" s="662" t="s">
        <v>592</v>
      </c>
      <c r="C4387" s="662" t="s">
        <v>5111</v>
      </c>
      <c r="D4387" s="743" t="s">
        <v>7938</v>
      </c>
      <c r="E4387" s="744" t="s">
        <v>5135</v>
      </c>
      <c r="F4387" s="662" t="s">
        <v>5106</v>
      </c>
      <c r="G4387" s="662" t="s">
        <v>5535</v>
      </c>
      <c r="H4387" s="662" t="s">
        <v>593</v>
      </c>
      <c r="I4387" s="662" t="s">
        <v>1614</v>
      </c>
      <c r="J4387" s="662" t="s">
        <v>1615</v>
      </c>
      <c r="K4387" s="662" t="s">
        <v>5536</v>
      </c>
      <c r="L4387" s="663">
        <v>34.6</v>
      </c>
      <c r="M4387" s="663">
        <v>34.6</v>
      </c>
      <c r="N4387" s="662">
        <v>1</v>
      </c>
      <c r="O4387" s="745">
        <v>1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32</v>
      </c>
      <c r="B4388" s="662" t="s">
        <v>592</v>
      </c>
      <c r="C4388" s="662" t="s">
        <v>5111</v>
      </c>
      <c r="D4388" s="743" t="s">
        <v>7938</v>
      </c>
      <c r="E4388" s="744" t="s">
        <v>5135</v>
      </c>
      <c r="F4388" s="662" t="s">
        <v>5106</v>
      </c>
      <c r="G4388" s="662" t="s">
        <v>7455</v>
      </c>
      <c r="H4388" s="662" t="s">
        <v>593</v>
      </c>
      <c r="I4388" s="662" t="s">
        <v>7456</v>
      </c>
      <c r="J4388" s="662" t="s">
        <v>7457</v>
      </c>
      <c r="K4388" s="662" t="s">
        <v>7458</v>
      </c>
      <c r="L4388" s="663">
        <v>0</v>
      </c>
      <c r="M4388" s="663">
        <v>0</v>
      </c>
      <c r="N4388" s="662">
        <v>1</v>
      </c>
      <c r="O4388" s="745">
        <v>0.5</v>
      </c>
      <c r="P4388" s="663">
        <v>0</v>
      </c>
      <c r="Q4388" s="678"/>
      <c r="R4388" s="662">
        <v>1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32</v>
      </c>
      <c r="B4389" s="662" t="s">
        <v>592</v>
      </c>
      <c r="C4389" s="662" t="s">
        <v>5111</v>
      </c>
      <c r="D4389" s="743" t="s">
        <v>7938</v>
      </c>
      <c r="E4389" s="744" t="s">
        <v>5135</v>
      </c>
      <c r="F4389" s="662" t="s">
        <v>5106</v>
      </c>
      <c r="G4389" s="662" t="s">
        <v>6514</v>
      </c>
      <c r="H4389" s="662" t="s">
        <v>593</v>
      </c>
      <c r="I4389" s="662" t="s">
        <v>3634</v>
      </c>
      <c r="J4389" s="662" t="s">
        <v>3635</v>
      </c>
      <c r="K4389" s="662" t="s">
        <v>6914</v>
      </c>
      <c r="L4389" s="663">
        <v>60.9</v>
      </c>
      <c r="M4389" s="663">
        <v>60.9</v>
      </c>
      <c r="N4389" s="662">
        <v>1</v>
      </c>
      <c r="O4389" s="745">
        <v>1</v>
      </c>
      <c r="P4389" s="663">
        <v>60.9</v>
      </c>
      <c r="Q4389" s="678">
        <v>1</v>
      </c>
      <c r="R4389" s="662">
        <v>1</v>
      </c>
      <c r="S4389" s="678">
        <v>1</v>
      </c>
      <c r="T4389" s="745">
        <v>1</v>
      </c>
      <c r="U4389" s="701">
        <v>1</v>
      </c>
    </row>
    <row r="4390" spans="1:21" ht="14.4" customHeight="1" x14ac:dyDescent="0.3">
      <c r="A4390" s="661">
        <v>32</v>
      </c>
      <c r="B4390" s="662" t="s">
        <v>592</v>
      </c>
      <c r="C4390" s="662" t="s">
        <v>5111</v>
      </c>
      <c r="D4390" s="743" t="s">
        <v>7938</v>
      </c>
      <c r="E4390" s="744" t="s">
        <v>5135</v>
      </c>
      <c r="F4390" s="662" t="s">
        <v>5106</v>
      </c>
      <c r="G4390" s="662" t="s">
        <v>5701</v>
      </c>
      <c r="H4390" s="662" t="s">
        <v>2438</v>
      </c>
      <c r="I4390" s="662" t="s">
        <v>2814</v>
      </c>
      <c r="J4390" s="662" t="s">
        <v>4948</v>
      </c>
      <c r="K4390" s="662" t="s">
        <v>4949</v>
      </c>
      <c r="L4390" s="663">
        <v>2179.9299999999998</v>
      </c>
      <c r="M4390" s="663">
        <v>8719.7199999999993</v>
      </c>
      <c r="N4390" s="662">
        <v>4</v>
      </c>
      <c r="O4390" s="745">
        <v>2.5</v>
      </c>
      <c r="P4390" s="663">
        <v>8719.7199999999993</v>
      </c>
      <c r="Q4390" s="678">
        <v>1</v>
      </c>
      <c r="R4390" s="662">
        <v>4</v>
      </c>
      <c r="S4390" s="678">
        <v>1</v>
      </c>
      <c r="T4390" s="745">
        <v>2.5</v>
      </c>
      <c r="U4390" s="701">
        <v>1</v>
      </c>
    </row>
    <row r="4391" spans="1:21" ht="14.4" customHeight="1" x14ac:dyDescent="0.3">
      <c r="A4391" s="661">
        <v>32</v>
      </c>
      <c r="B4391" s="662" t="s">
        <v>592</v>
      </c>
      <c r="C4391" s="662" t="s">
        <v>5111</v>
      </c>
      <c r="D4391" s="743" t="s">
        <v>7938</v>
      </c>
      <c r="E4391" s="744" t="s">
        <v>5135</v>
      </c>
      <c r="F4391" s="662" t="s">
        <v>5106</v>
      </c>
      <c r="G4391" s="662" t="s">
        <v>5637</v>
      </c>
      <c r="H4391" s="662" t="s">
        <v>593</v>
      </c>
      <c r="I4391" s="662" t="s">
        <v>7459</v>
      </c>
      <c r="J4391" s="662" t="s">
        <v>3810</v>
      </c>
      <c r="K4391" s="662" t="s">
        <v>7460</v>
      </c>
      <c r="L4391" s="663">
        <v>0</v>
      </c>
      <c r="M4391" s="663">
        <v>0</v>
      </c>
      <c r="N4391" s="662">
        <v>2</v>
      </c>
      <c r="O4391" s="745">
        <v>2</v>
      </c>
      <c r="P4391" s="663">
        <v>0</v>
      </c>
      <c r="Q4391" s="678"/>
      <c r="R4391" s="662">
        <v>1</v>
      </c>
      <c r="S4391" s="678">
        <v>0.5</v>
      </c>
      <c r="T4391" s="745">
        <v>1</v>
      </c>
      <c r="U4391" s="701">
        <v>0.5</v>
      </c>
    </row>
    <row r="4392" spans="1:21" ht="14.4" customHeight="1" x14ac:dyDescent="0.3">
      <c r="A4392" s="661">
        <v>32</v>
      </c>
      <c r="B4392" s="662" t="s">
        <v>592</v>
      </c>
      <c r="C4392" s="662" t="s">
        <v>5111</v>
      </c>
      <c r="D4392" s="743" t="s">
        <v>7938</v>
      </c>
      <c r="E4392" s="744" t="s">
        <v>5135</v>
      </c>
      <c r="F4392" s="662" t="s">
        <v>5106</v>
      </c>
      <c r="G4392" s="662" t="s">
        <v>5637</v>
      </c>
      <c r="H4392" s="662" t="s">
        <v>593</v>
      </c>
      <c r="I4392" s="662" t="s">
        <v>3809</v>
      </c>
      <c r="J4392" s="662" t="s">
        <v>3810</v>
      </c>
      <c r="K4392" s="662" t="s">
        <v>3811</v>
      </c>
      <c r="L4392" s="663">
        <v>51.31</v>
      </c>
      <c r="M4392" s="663">
        <v>205.24</v>
      </c>
      <c r="N4392" s="662">
        <v>4</v>
      </c>
      <c r="O4392" s="745">
        <v>1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32</v>
      </c>
      <c r="B4393" s="662" t="s">
        <v>592</v>
      </c>
      <c r="C4393" s="662" t="s">
        <v>5111</v>
      </c>
      <c r="D4393" s="743" t="s">
        <v>7938</v>
      </c>
      <c r="E4393" s="744" t="s">
        <v>5135</v>
      </c>
      <c r="F4393" s="662" t="s">
        <v>5106</v>
      </c>
      <c r="G4393" s="662" t="s">
        <v>5249</v>
      </c>
      <c r="H4393" s="662" t="s">
        <v>593</v>
      </c>
      <c r="I4393" s="662" t="s">
        <v>5432</v>
      </c>
      <c r="J4393" s="662" t="s">
        <v>5251</v>
      </c>
      <c r="K4393" s="662"/>
      <c r="L4393" s="663">
        <v>0</v>
      </c>
      <c r="M4393" s="663">
        <v>0</v>
      </c>
      <c r="N4393" s="662">
        <v>1</v>
      </c>
      <c r="O4393" s="745">
        <v>0.5</v>
      </c>
      <c r="P4393" s="663">
        <v>0</v>
      </c>
      <c r="Q4393" s="678"/>
      <c r="R4393" s="662">
        <v>1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32</v>
      </c>
      <c r="B4394" s="662" t="s">
        <v>592</v>
      </c>
      <c r="C4394" s="662" t="s">
        <v>5111</v>
      </c>
      <c r="D4394" s="743" t="s">
        <v>7938</v>
      </c>
      <c r="E4394" s="744" t="s">
        <v>5135</v>
      </c>
      <c r="F4394" s="662" t="s">
        <v>5106</v>
      </c>
      <c r="G4394" s="662" t="s">
        <v>5249</v>
      </c>
      <c r="H4394" s="662" t="s">
        <v>593</v>
      </c>
      <c r="I4394" s="662" t="s">
        <v>5432</v>
      </c>
      <c r="J4394" s="662" t="s">
        <v>5251</v>
      </c>
      <c r="K4394" s="662"/>
      <c r="L4394" s="663">
        <v>170.52</v>
      </c>
      <c r="M4394" s="663">
        <v>170.52</v>
      </c>
      <c r="N4394" s="662">
        <v>1</v>
      </c>
      <c r="O4394" s="745">
        <v>1</v>
      </c>
      <c r="P4394" s="663">
        <v>170.52</v>
      </c>
      <c r="Q4394" s="678">
        <v>1</v>
      </c>
      <c r="R4394" s="662">
        <v>1</v>
      </c>
      <c r="S4394" s="678">
        <v>1</v>
      </c>
      <c r="T4394" s="745">
        <v>1</v>
      </c>
      <c r="U4394" s="701">
        <v>1</v>
      </c>
    </row>
    <row r="4395" spans="1:21" ht="14.4" customHeight="1" x14ac:dyDescent="0.3">
      <c r="A4395" s="661">
        <v>32</v>
      </c>
      <c r="B4395" s="662" t="s">
        <v>592</v>
      </c>
      <c r="C4395" s="662" t="s">
        <v>5111</v>
      </c>
      <c r="D4395" s="743" t="s">
        <v>7938</v>
      </c>
      <c r="E4395" s="744" t="s">
        <v>5135</v>
      </c>
      <c r="F4395" s="662" t="s">
        <v>5106</v>
      </c>
      <c r="G4395" s="662" t="s">
        <v>5847</v>
      </c>
      <c r="H4395" s="662" t="s">
        <v>593</v>
      </c>
      <c r="I4395" s="662" t="s">
        <v>3011</v>
      </c>
      <c r="J4395" s="662" t="s">
        <v>3012</v>
      </c>
      <c r="K4395" s="662" t="s">
        <v>6330</v>
      </c>
      <c r="L4395" s="663">
        <v>89.91</v>
      </c>
      <c r="M4395" s="663">
        <v>89.91</v>
      </c>
      <c r="N4395" s="662">
        <v>1</v>
      </c>
      <c r="O4395" s="745">
        <v>1</v>
      </c>
      <c r="P4395" s="663">
        <v>89.91</v>
      </c>
      <c r="Q4395" s="678">
        <v>1</v>
      </c>
      <c r="R4395" s="662">
        <v>1</v>
      </c>
      <c r="S4395" s="678">
        <v>1</v>
      </c>
      <c r="T4395" s="745">
        <v>1</v>
      </c>
      <c r="U4395" s="701">
        <v>1</v>
      </c>
    </row>
    <row r="4396" spans="1:21" ht="14.4" customHeight="1" x14ac:dyDescent="0.3">
      <c r="A4396" s="661">
        <v>32</v>
      </c>
      <c r="B4396" s="662" t="s">
        <v>592</v>
      </c>
      <c r="C4396" s="662" t="s">
        <v>5111</v>
      </c>
      <c r="D4396" s="743" t="s">
        <v>7938</v>
      </c>
      <c r="E4396" s="744" t="s">
        <v>5135</v>
      </c>
      <c r="F4396" s="662" t="s">
        <v>5106</v>
      </c>
      <c r="G4396" s="662" t="s">
        <v>6118</v>
      </c>
      <c r="H4396" s="662" t="s">
        <v>593</v>
      </c>
      <c r="I4396" s="662" t="s">
        <v>7114</v>
      </c>
      <c r="J4396" s="662" t="s">
        <v>709</v>
      </c>
      <c r="K4396" s="662" t="s">
        <v>7115</v>
      </c>
      <c r="L4396" s="663">
        <v>0</v>
      </c>
      <c r="M4396" s="663">
        <v>0</v>
      </c>
      <c r="N4396" s="662">
        <v>3</v>
      </c>
      <c r="O4396" s="745">
        <v>2</v>
      </c>
      <c r="P4396" s="663">
        <v>0</v>
      </c>
      <c r="Q4396" s="678"/>
      <c r="R4396" s="662">
        <v>3</v>
      </c>
      <c r="S4396" s="678">
        <v>1</v>
      </c>
      <c r="T4396" s="745">
        <v>2</v>
      </c>
      <c r="U4396" s="701">
        <v>1</v>
      </c>
    </row>
    <row r="4397" spans="1:21" ht="14.4" customHeight="1" x14ac:dyDescent="0.3">
      <c r="A4397" s="661">
        <v>32</v>
      </c>
      <c r="B4397" s="662" t="s">
        <v>592</v>
      </c>
      <c r="C4397" s="662" t="s">
        <v>5111</v>
      </c>
      <c r="D4397" s="743" t="s">
        <v>7938</v>
      </c>
      <c r="E4397" s="744" t="s">
        <v>5135</v>
      </c>
      <c r="F4397" s="662" t="s">
        <v>5106</v>
      </c>
      <c r="G4397" s="662" t="s">
        <v>5252</v>
      </c>
      <c r="H4397" s="662" t="s">
        <v>593</v>
      </c>
      <c r="I4397" s="662" t="s">
        <v>1126</v>
      </c>
      <c r="J4397" s="662" t="s">
        <v>1127</v>
      </c>
      <c r="K4397" s="662" t="s">
        <v>5253</v>
      </c>
      <c r="L4397" s="663">
        <v>0</v>
      </c>
      <c r="M4397" s="663">
        <v>0</v>
      </c>
      <c r="N4397" s="662">
        <v>2</v>
      </c>
      <c r="O4397" s="745">
        <v>1.5</v>
      </c>
      <c r="P4397" s="663">
        <v>0</v>
      </c>
      <c r="Q4397" s="678"/>
      <c r="R4397" s="662">
        <v>1</v>
      </c>
      <c r="S4397" s="678">
        <v>0.5</v>
      </c>
      <c r="T4397" s="745">
        <v>1</v>
      </c>
      <c r="U4397" s="701">
        <v>0.66666666666666663</v>
      </c>
    </row>
    <row r="4398" spans="1:21" ht="14.4" customHeight="1" x14ac:dyDescent="0.3">
      <c r="A4398" s="661">
        <v>32</v>
      </c>
      <c r="B4398" s="662" t="s">
        <v>592</v>
      </c>
      <c r="C4398" s="662" t="s">
        <v>5111</v>
      </c>
      <c r="D4398" s="743" t="s">
        <v>7938</v>
      </c>
      <c r="E4398" s="744" t="s">
        <v>5135</v>
      </c>
      <c r="F4398" s="662" t="s">
        <v>5106</v>
      </c>
      <c r="G4398" s="662" t="s">
        <v>5252</v>
      </c>
      <c r="H4398" s="662" t="s">
        <v>593</v>
      </c>
      <c r="I4398" s="662" t="s">
        <v>2240</v>
      </c>
      <c r="J4398" s="662" t="s">
        <v>1127</v>
      </c>
      <c r="K4398" s="662" t="s">
        <v>2241</v>
      </c>
      <c r="L4398" s="663">
        <v>0</v>
      </c>
      <c r="M4398" s="663">
        <v>0</v>
      </c>
      <c r="N4398" s="662">
        <v>1</v>
      </c>
      <c r="O4398" s="745">
        <v>0.5</v>
      </c>
      <c r="P4398" s="663"/>
      <c r="Q4398" s="678"/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32</v>
      </c>
      <c r="B4399" s="662" t="s">
        <v>592</v>
      </c>
      <c r="C4399" s="662" t="s">
        <v>5111</v>
      </c>
      <c r="D4399" s="743" t="s">
        <v>7938</v>
      </c>
      <c r="E4399" s="744" t="s">
        <v>5135</v>
      </c>
      <c r="F4399" s="662" t="s">
        <v>5106</v>
      </c>
      <c r="G4399" s="662" t="s">
        <v>6331</v>
      </c>
      <c r="H4399" s="662" t="s">
        <v>593</v>
      </c>
      <c r="I4399" s="662" t="s">
        <v>1902</v>
      </c>
      <c r="J4399" s="662" t="s">
        <v>1903</v>
      </c>
      <c r="K4399" s="662" t="s">
        <v>6332</v>
      </c>
      <c r="L4399" s="663">
        <v>0</v>
      </c>
      <c r="M4399" s="663">
        <v>0</v>
      </c>
      <c r="N4399" s="662">
        <v>2</v>
      </c>
      <c r="O4399" s="745">
        <v>1.5</v>
      </c>
      <c r="P4399" s="663">
        <v>0</v>
      </c>
      <c r="Q4399" s="678"/>
      <c r="R4399" s="662">
        <v>1</v>
      </c>
      <c r="S4399" s="678">
        <v>0.5</v>
      </c>
      <c r="T4399" s="745">
        <v>0.5</v>
      </c>
      <c r="U4399" s="701">
        <v>0.33333333333333331</v>
      </c>
    </row>
    <row r="4400" spans="1:21" ht="14.4" customHeight="1" x14ac:dyDescent="0.3">
      <c r="A4400" s="661">
        <v>32</v>
      </c>
      <c r="B4400" s="662" t="s">
        <v>592</v>
      </c>
      <c r="C4400" s="662" t="s">
        <v>5111</v>
      </c>
      <c r="D4400" s="743" t="s">
        <v>7938</v>
      </c>
      <c r="E4400" s="744" t="s">
        <v>5135</v>
      </c>
      <c r="F4400" s="662" t="s">
        <v>5106</v>
      </c>
      <c r="G4400" s="662" t="s">
        <v>5262</v>
      </c>
      <c r="H4400" s="662" t="s">
        <v>593</v>
      </c>
      <c r="I4400" s="662" t="s">
        <v>2962</v>
      </c>
      <c r="J4400" s="662" t="s">
        <v>2963</v>
      </c>
      <c r="K4400" s="662" t="s">
        <v>5509</v>
      </c>
      <c r="L4400" s="663">
        <v>167.58</v>
      </c>
      <c r="M4400" s="663">
        <v>167.58</v>
      </c>
      <c r="N4400" s="662">
        <v>1</v>
      </c>
      <c r="O4400" s="745">
        <v>1</v>
      </c>
      <c r="P4400" s="663">
        <v>167.58</v>
      </c>
      <c r="Q4400" s="678">
        <v>1</v>
      </c>
      <c r="R4400" s="662">
        <v>1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32</v>
      </c>
      <c r="B4401" s="662" t="s">
        <v>592</v>
      </c>
      <c r="C4401" s="662" t="s">
        <v>5111</v>
      </c>
      <c r="D4401" s="743" t="s">
        <v>7938</v>
      </c>
      <c r="E4401" s="744" t="s">
        <v>5135</v>
      </c>
      <c r="F4401" s="662" t="s">
        <v>5106</v>
      </c>
      <c r="G4401" s="662" t="s">
        <v>5262</v>
      </c>
      <c r="H4401" s="662" t="s">
        <v>593</v>
      </c>
      <c r="I4401" s="662" t="s">
        <v>2941</v>
      </c>
      <c r="J4401" s="662" t="s">
        <v>2942</v>
      </c>
      <c r="K4401" s="662" t="s">
        <v>2911</v>
      </c>
      <c r="L4401" s="663">
        <v>111.72</v>
      </c>
      <c r="M4401" s="663">
        <v>223.44</v>
      </c>
      <c r="N4401" s="662">
        <v>2</v>
      </c>
      <c r="O4401" s="745">
        <v>1</v>
      </c>
      <c r="P4401" s="663">
        <v>111.72</v>
      </c>
      <c r="Q4401" s="678">
        <v>0.5</v>
      </c>
      <c r="R4401" s="662">
        <v>1</v>
      </c>
      <c r="S4401" s="678">
        <v>0.5</v>
      </c>
      <c r="T4401" s="745">
        <v>0.5</v>
      </c>
      <c r="U4401" s="701">
        <v>0.5</v>
      </c>
    </row>
    <row r="4402" spans="1:21" ht="14.4" customHeight="1" x14ac:dyDescent="0.3">
      <c r="A4402" s="661">
        <v>32</v>
      </c>
      <c r="B4402" s="662" t="s">
        <v>592</v>
      </c>
      <c r="C4402" s="662" t="s">
        <v>5111</v>
      </c>
      <c r="D4402" s="743" t="s">
        <v>7938</v>
      </c>
      <c r="E4402" s="744" t="s">
        <v>5135</v>
      </c>
      <c r="F4402" s="662" t="s">
        <v>5106</v>
      </c>
      <c r="G4402" s="662" t="s">
        <v>5262</v>
      </c>
      <c r="H4402" s="662" t="s">
        <v>593</v>
      </c>
      <c r="I4402" s="662" t="s">
        <v>6779</v>
      </c>
      <c r="J4402" s="662" t="s">
        <v>6251</v>
      </c>
      <c r="K4402" s="662" t="s">
        <v>5746</v>
      </c>
      <c r="L4402" s="663">
        <v>35.28</v>
      </c>
      <c r="M4402" s="663">
        <v>35.28</v>
      </c>
      <c r="N4402" s="662">
        <v>1</v>
      </c>
      <c r="O4402" s="745">
        <v>1</v>
      </c>
      <c r="P4402" s="663">
        <v>35.28</v>
      </c>
      <c r="Q4402" s="678">
        <v>1</v>
      </c>
      <c r="R4402" s="662">
        <v>1</v>
      </c>
      <c r="S4402" s="678">
        <v>1</v>
      </c>
      <c r="T4402" s="745">
        <v>1</v>
      </c>
      <c r="U4402" s="701">
        <v>1</v>
      </c>
    </row>
    <row r="4403" spans="1:21" ht="14.4" customHeight="1" x14ac:dyDescent="0.3">
      <c r="A4403" s="661">
        <v>32</v>
      </c>
      <c r="B4403" s="662" t="s">
        <v>592</v>
      </c>
      <c r="C4403" s="662" t="s">
        <v>5111</v>
      </c>
      <c r="D4403" s="743" t="s">
        <v>7938</v>
      </c>
      <c r="E4403" s="744" t="s">
        <v>5135</v>
      </c>
      <c r="F4403" s="662" t="s">
        <v>5106</v>
      </c>
      <c r="G4403" s="662" t="s">
        <v>5262</v>
      </c>
      <c r="H4403" s="662" t="s">
        <v>593</v>
      </c>
      <c r="I4403" s="662" t="s">
        <v>6250</v>
      </c>
      <c r="J4403" s="662" t="s">
        <v>6251</v>
      </c>
      <c r="K4403" s="662" t="s">
        <v>5748</v>
      </c>
      <c r="L4403" s="663">
        <v>49.38</v>
      </c>
      <c r="M4403" s="663">
        <v>98.76</v>
      </c>
      <c r="N4403" s="662">
        <v>2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32</v>
      </c>
      <c r="B4404" s="662" t="s">
        <v>592</v>
      </c>
      <c r="C4404" s="662" t="s">
        <v>5111</v>
      </c>
      <c r="D4404" s="743" t="s">
        <v>7938</v>
      </c>
      <c r="E4404" s="744" t="s">
        <v>5135</v>
      </c>
      <c r="F4404" s="662" t="s">
        <v>5106</v>
      </c>
      <c r="G4404" s="662" t="s">
        <v>5539</v>
      </c>
      <c r="H4404" s="662" t="s">
        <v>593</v>
      </c>
      <c r="I4404" s="662" t="s">
        <v>2952</v>
      </c>
      <c r="J4404" s="662" t="s">
        <v>2953</v>
      </c>
      <c r="K4404" s="662" t="s">
        <v>2954</v>
      </c>
      <c r="L4404" s="663">
        <v>147.31</v>
      </c>
      <c r="M4404" s="663">
        <v>294.62</v>
      </c>
      <c r="N4404" s="662">
        <v>2</v>
      </c>
      <c r="O4404" s="745">
        <v>0.5</v>
      </c>
      <c r="P4404" s="663">
        <v>294.62</v>
      </c>
      <c r="Q4404" s="678">
        <v>1</v>
      </c>
      <c r="R4404" s="662">
        <v>2</v>
      </c>
      <c r="S4404" s="678">
        <v>1</v>
      </c>
      <c r="T4404" s="745">
        <v>0.5</v>
      </c>
      <c r="U4404" s="701">
        <v>1</v>
      </c>
    </row>
    <row r="4405" spans="1:21" ht="14.4" customHeight="1" x14ac:dyDescent="0.3">
      <c r="A4405" s="661">
        <v>32</v>
      </c>
      <c r="B4405" s="662" t="s">
        <v>592</v>
      </c>
      <c r="C4405" s="662" t="s">
        <v>5111</v>
      </c>
      <c r="D4405" s="743" t="s">
        <v>7938</v>
      </c>
      <c r="E4405" s="744" t="s">
        <v>5135</v>
      </c>
      <c r="F4405" s="662" t="s">
        <v>5106</v>
      </c>
      <c r="G4405" s="662" t="s">
        <v>5358</v>
      </c>
      <c r="H4405" s="662" t="s">
        <v>593</v>
      </c>
      <c r="I4405" s="662" t="s">
        <v>6252</v>
      </c>
      <c r="J4405" s="662" t="s">
        <v>5541</v>
      </c>
      <c r="K4405" s="662" t="s">
        <v>5542</v>
      </c>
      <c r="L4405" s="663">
        <v>0</v>
      </c>
      <c r="M4405" s="663">
        <v>0</v>
      </c>
      <c r="N4405" s="662">
        <v>1</v>
      </c>
      <c r="O4405" s="745">
        <v>1</v>
      </c>
      <c r="P4405" s="663">
        <v>0</v>
      </c>
      <c r="Q4405" s="678"/>
      <c r="R4405" s="662">
        <v>1</v>
      </c>
      <c r="S4405" s="678">
        <v>1</v>
      </c>
      <c r="T4405" s="745">
        <v>1</v>
      </c>
      <c r="U4405" s="701">
        <v>1</v>
      </c>
    </row>
    <row r="4406" spans="1:21" ht="14.4" customHeight="1" x14ac:dyDescent="0.3">
      <c r="A4406" s="661">
        <v>32</v>
      </c>
      <c r="B4406" s="662" t="s">
        <v>592</v>
      </c>
      <c r="C4406" s="662" t="s">
        <v>5111</v>
      </c>
      <c r="D4406" s="743" t="s">
        <v>7938</v>
      </c>
      <c r="E4406" s="744" t="s">
        <v>5135</v>
      </c>
      <c r="F4406" s="662" t="s">
        <v>5106</v>
      </c>
      <c r="G4406" s="662" t="s">
        <v>5870</v>
      </c>
      <c r="H4406" s="662" t="s">
        <v>593</v>
      </c>
      <c r="I4406" s="662" t="s">
        <v>4398</v>
      </c>
      <c r="J4406" s="662" t="s">
        <v>4399</v>
      </c>
      <c r="K4406" s="662" t="s">
        <v>5871</v>
      </c>
      <c r="L4406" s="663">
        <v>77.14</v>
      </c>
      <c r="M4406" s="663">
        <v>231.42000000000002</v>
      </c>
      <c r="N4406" s="662">
        <v>3</v>
      </c>
      <c r="O4406" s="745">
        <v>1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32</v>
      </c>
      <c r="B4407" s="662" t="s">
        <v>592</v>
      </c>
      <c r="C4407" s="662" t="s">
        <v>5111</v>
      </c>
      <c r="D4407" s="743" t="s">
        <v>7938</v>
      </c>
      <c r="E4407" s="744" t="s">
        <v>5135</v>
      </c>
      <c r="F4407" s="662" t="s">
        <v>5106</v>
      </c>
      <c r="G4407" s="662" t="s">
        <v>5394</v>
      </c>
      <c r="H4407" s="662" t="s">
        <v>593</v>
      </c>
      <c r="I4407" s="662" t="s">
        <v>3585</v>
      </c>
      <c r="J4407" s="662" t="s">
        <v>1178</v>
      </c>
      <c r="K4407" s="662" t="s">
        <v>3586</v>
      </c>
      <c r="L4407" s="663">
        <v>52.75</v>
      </c>
      <c r="M4407" s="663">
        <v>316.5</v>
      </c>
      <c r="N4407" s="662">
        <v>6</v>
      </c>
      <c r="O4407" s="745">
        <v>5</v>
      </c>
      <c r="P4407" s="663">
        <v>263.75</v>
      </c>
      <c r="Q4407" s="678">
        <v>0.83333333333333337</v>
      </c>
      <c r="R4407" s="662">
        <v>5</v>
      </c>
      <c r="S4407" s="678">
        <v>0.83333333333333337</v>
      </c>
      <c r="T4407" s="745">
        <v>4</v>
      </c>
      <c r="U4407" s="701">
        <v>0.8</v>
      </c>
    </row>
    <row r="4408" spans="1:21" ht="14.4" customHeight="1" x14ac:dyDescent="0.3">
      <c r="A4408" s="661">
        <v>32</v>
      </c>
      <c r="B4408" s="662" t="s">
        <v>592</v>
      </c>
      <c r="C4408" s="662" t="s">
        <v>5111</v>
      </c>
      <c r="D4408" s="743" t="s">
        <v>7938</v>
      </c>
      <c r="E4408" s="744" t="s">
        <v>5135</v>
      </c>
      <c r="F4408" s="662" t="s">
        <v>5106</v>
      </c>
      <c r="G4408" s="662" t="s">
        <v>5394</v>
      </c>
      <c r="H4408" s="662" t="s">
        <v>593</v>
      </c>
      <c r="I4408" s="662" t="s">
        <v>5395</v>
      </c>
      <c r="J4408" s="662" t="s">
        <v>5396</v>
      </c>
      <c r="K4408" s="662" t="s">
        <v>5397</v>
      </c>
      <c r="L4408" s="663">
        <v>0</v>
      </c>
      <c r="M4408" s="663">
        <v>0</v>
      </c>
      <c r="N4408" s="662">
        <v>1</v>
      </c>
      <c r="O4408" s="745">
        <v>1</v>
      </c>
      <c r="P4408" s="663"/>
      <c r="Q4408" s="678"/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32</v>
      </c>
      <c r="B4409" s="662" t="s">
        <v>592</v>
      </c>
      <c r="C4409" s="662" t="s">
        <v>5111</v>
      </c>
      <c r="D4409" s="743" t="s">
        <v>7938</v>
      </c>
      <c r="E4409" s="744" t="s">
        <v>5135</v>
      </c>
      <c r="F4409" s="662" t="s">
        <v>5106</v>
      </c>
      <c r="G4409" s="662" t="s">
        <v>5394</v>
      </c>
      <c r="H4409" s="662" t="s">
        <v>593</v>
      </c>
      <c r="I4409" s="662" t="s">
        <v>5395</v>
      </c>
      <c r="J4409" s="662" t="s">
        <v>5396</v>
      </c>
      <c r="K4409" s="662" t="s">
        <v>5397</v>
      </c>
      <c r="L4409" s="663">
        <v>29.54</v>
      </c>
      <c r="M4409" s="663">
        <v>29.54</v>
      </c>
      <c r="N4409" s="662">
        <v>1</v>
      </c>
      <c r="O4409" s="745">
        <v>1</v>
      </c>
      <c r="P4409" s="663"/>
      <c r="Q4409" s="678">
        <v>0</v>
      </c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32</v>
      </c>
      <c r="B4410" s="662" t="s">
        <v>592</v>
      </c>
      <c r="C4410" s="662" t="s">
        <v>5111</v>
      </c>
      <c r="D4410" s="743" t="s">
        <v>7938</v>
      </c>
      <c r="E4410" s="744" t="s">
        <v>5135</v>
      </c>
      <c r="F4410" s="662" t="s">
        <v>5106</v>
      </c>
      <c r="G4410" s="662" t="s">
        <v>5269</v>
      </c>
      <c r="H4410" s="662" t="s">
        <v>593</v>
      </c>
      <c r="I4410" s="662" t="s">
        <v>970</v>
      </c>
      <c r="J4410" s="662" t="s">
        <v>5270</v>
      </c>
      <c r="K4410" s="662" t="s">
        <v>5271</v>
      </c>
      <c r="L4410" s="663">
        <v>88.76</v>
      </c>
      <c r="M4410" s="663">
        <v>1065.1200000000001</v>
      </c>
      <c r="N4410" s="662">
        <v>12</v>
      </c>
      <c r="O4410" s="745">
        <v>9.5</v>
      </c>
      <c r="P4410" s="663">
        <v>710.08</v>
      </c>
      <c r="Q4410" s="678">
        <v>0.66666666666666663</v>
      </c>
      <c r="R4410" s="662">
        <v>8</v>
      </c>
      <c r="S4410" s="678">
        <v>0.66666666666666663</v>
      </c>
      <c r="T4410" s="745">
        <v>6</v>
      </c>
      <c r="U4410" s="701">
        <v>0.63157894736842102</v>
      </c>
    </row>
    <row r="4411" spans="1:21" ht="14.4" customHeight="1" x14ac:dyDescent="0.3">
      <c r="A4411" s="661">
        <v>32</v>
      </c>
      <c r="B4411" s="662" t="s">
        <v>592</v>
      </c>
      <c r="C4411" s="662" t="s">
        <v>5111</v>
      </c>
      <c r="D4411" s="743" t="s">
        <v>7938</v>
      </c>
      <c r="E4411" s="744" t="s">
        <v>5135</v>
      </c>
      <c r="F4411" s="662" t="s">
        <v>5106</v>
      </c>
      <c r="G4411" s="662" t="s">
        <v>5398</v>
      </c>
      <c r="H4411" s="662" t="s">
        <v>593</v>
      </c>
      <c r="I4411" s="662" t="s">
        <v>774</v>
      </c>
      <c r="J4411" s="662" t="s">
        <v>775</v>
      </c>
      <c r="K4411" s="662" t="s">
        <v>5399</v>
      </c>
      <c r="L4411" s="663">
        <v>733.55</v>
      </c>
      <c r="M4411" s="663">
        <v>1467.1</v>
      </c>
      <c r="N4411" s="662">
        <v>2</v>
      </c>
      <c r="O4411" s="745">
        <v>1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32</v>
      </c>
      <c r="B4412" s="662" t="s">
        <v>592</v>
      </c>
      <c r="C4412" s="662" t="s">
        <v>5111</v>
      </c>
      <c r="D4412" s="743" t="s">
        <v>7938</v>
      </c>
      <c r="E4412" s="744" t="s">
        <v>5135</v>
      </c>
      <c r="F4412" s="662" t="s">
        <v>5106</v>
      </c>
      <c r="G4412" s="662" t="s">
        <v>5272</v>
      </c>
      <c r="H4412" s="662" t="s">
        <v>593</v>
      </c>
      <c r="I4412" s="662" t="s">
        <v>1348</v>
      </c>
      <c r="J4412" s="662" t="s">
        <v>1349</v>
      </c>
      <c r="K4412" s="662" t="s">
        <v>1350</v>
      </c>
      <c r="L4412" s="663">
        <v>0</v>
      </c>
      <c r="M4412" s="663">
        <v>0</v>
      </c>
      <c r="N4412" s="662">
        <v>1</v>
      </c>
      <c r="O4412" s="745">
        <v>0.5</v>
      </c>
      <c r="P4412" s="663">
        <v>0</v>
      </c>
      <c r="Q4412" s="678"/>
      <c r="R4412" s="662">
        <v>1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32</v>
      </c>
      <c r="B4413" s="662" t="s">
        <v>592</v>
      </c>
      <c r="C4413" s="662" t="s">
        <v>5111</v>
      </c>
      <c r="D4413" s="743" t="s">
        <v>7938</v>
      </c>
      <c r="E4413" s="744" t="s">
        <v>5135</v>
      </c>
      <c r="F4413" s="662" t="s">
        <v>5106</v>
      </c>
      <c r="G4413" s="662" t="s">
        <v>5272</v>
      </c>
      <c r="H4413" s="662" t="s">
        <v>593</v>
      </c>
      <c r="I4413" s="662" t="s">
        <v>1095</v>
      </c>
      <c r="J4413" s="662" t="s">
        <v>1349</v>
      </c>
      <c r="K4413" s="662" t="s">
        <v>5545</v>
      </c>
      <c r="L4413" s="663">
        <v>0</v>
      </c>
      <c r="M4413" s="663">
        <v>0</v>
      </c>
      <c r="N4413" s="662">
        <v>2</v>
      </c>
      <c r="O4413" s="745">
        <v>1</v>
      </c>
      <c r="P4413" s="663"/>
      <c r="Q4413" s="678"/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32</v>
      </c>
      <c r="B4414" s="662" t="s">
        <v>592</v>
      </c>
      <c r="C4414" s="662" t="s">
        <v>5111</v>
      </c>
      <c r="D4414" s="743" t="s">
        <v>7938</v>
      </c>
      <c r="E4414" s="744" t="s">
        <v>5135</v>
      </c>
      <c r="F4414" s="662" t="s">
        <v>5106</v>
      </c>
      <c r="G4414" s="662" t="s">
        <v>5546</v>
      </c>
      <c r="H4414" s="662" t="s">
        <v>593</v>
      </c>
      <c r="I4414" s="662" t="s">
        <v>5547</v>
      </c>
      <c r="J4414" s="662" t="s">
        <v>5548</v>
      </c>
      <c r="K4414" s="662" t="s">
        <v>5549</v>
      </c>
      <c r="L4414" s="663">
        <v>292.74</v>
      </c>
      <c r="M4414" s="663">
        <v>292.74</v>
      </c>
      <c r="N4414" s="662">
        <v>1</v>
      </c>
      <c r="O4414" s="745">
        <v>0.5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32</v>
      </c>
      <c r="B4415" s="662" t="s">
        <v>592</v>
      </c>
      <c r="C4415" s="662" t="s">
        <v>5111</v>
      </c>
      <c r="D4415" s="743" t="s">
        <v>7938</v>
      </c>
      <c r="E4415" s="744" t="s">
        <v>5135</v>
      </c>
      <c r="F4415" s="662" t="s">
        <v>5106</v>
      </c>
      <c r="G4415" s="662" t="s">
        <v>5759</v>
      </c>
      <c r="H4415" s="662" t="s">
        <v>2438</v>
      </c>
      <c r="I4415" s="662" t="s">
        <v>7461</v>
      </c>
      <c r="J4415" s="662" t="s">
        <v>2726</v>
      </c>
      <c r="K4415" s="662" t="s">
        <v>7462</v>
      </c>
      <c r="L4415" s="663">
        <v>0</v>
      </c>
      <c r="M4415" s="663">
        <v>0</v>
      </c>
      <c r="N4415" s="662">
        <v>1</v>
      </c>
      <c r="O4415" s="745">
        <v>1</v>
      </c>
      <c r="P4415" s="663">
        <v>0</v>
      </c>
      <c r="Q4415" s="678"/>
      <c r="R4415" s="662">
        <v>1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32</v>
      </c>
      <c r="B4416" s="662" t="s">
        <v>592</v>
      </c>
      <c r="C4416" s="662" t="s">
        <v>5111</v>
      </c>
      <c r="D4416" s="743" t="s">
        <v>7938</v>
      </c>
      <c r="E4416" s="744" t="s">
        <v>5135</v>
      </c>
      <c r="F4416" s="662" t="s">
        <v>5106</v>
      </c>
      <c r="G4416" s="662" t="s">
        <v>5759</v>
      </c>
      <c r="H4416" s="662" t="s">
        <v>2438</v>
      </c>
      <c r="I4416" s="662" t="s">
        <v>2725</v>
      </c>
      <c r="J4416" s="662" t="s">
        <v>2726</v>
      </c>
      <c r="K4416" s="662" t="s">
        <v>2727</v>
      </c>
      <c r="L4416" s="663">
        <v>88.51</v>
      </c>
      <c r="M4416" s="663">
        <v>88.51</v>
      </c>
      <c r="N4416" s="662">
        <v>1</v>
      </c>
      <c r="O4416" s="745">
        <v>1</v>
      </c>
      <c r="P4416" s="663">
        <v>88.51</v>
      </c>
      <c r="Q4416" s="678">
        <v>1</v>
      </c>
      <c r="R4416" s="662">
        <v>1</v>
      </c>
      <c r="S4416" s="678">
        <v>1</v>
      </c>
      <c r="T4416" s="745">
        <v>1</v>
      </c>
      <c r="U4416" s="701">
        <v>1</v>
      </c>
    </row>
    <row r="4417" spans="1:21" ht="14.4" customHeight="1" x14ac:dyDescent="0.3">
      <c r="A4417" s="661">
        <v>32</v>
      </c>
      <c r="B4417" s="662" t="s">
        <v>592</v>
      </c>
      <c r="C4417" s="662" t="s">
        <v>5111</v>
      </c>
      <c r="D4417" s="743" t="s">
        <v>7938</v>
      </c>
      <c r="E4417" s="744" t="s">
        <v>5135</v>
      </c>
      <c r="F4417" s="662" t="s">
        <v>5106</v>
      </c>
      <c r="G4417" s="662" t="s">
        <v>5759</v>
      </c>
      <c r="H4417" s="662" t="s">
        <v>2438</v>
      </c>
      <c r="I4417" s="662" t="s">
        <v>2507</v>
      </c>
      <c r="J4417" s="662" t="s">
        <v>2508</v>
      </c>
      <c r="K4417" s="662" t="s">
        <v>4874</v>
      </c>
      <c r="L4417" s="663">
        <v>82.99</v>
      </c>
      <c r="M4417" s="663">
        <v>82.99</v>
      </c>
      <c r="N4417" s="662">
        <v>1</v>
      </c>
      <c r="O4417" s="745">
        <v>0.5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32</v>
      </c>
      <c r="B4418" s="662" t="s">
        <v>592</v>
      </c>
      <c r="C4418" s="662" t="s">
        <v>5111</v>
      </c>
      <c r="D4418" s="743" t="s">
        <v>7938</v>
      </c>
      <c r="E4418" s="744" t="s">
        <v>5135</v>
      </c>
      <c r="F4418" s="662" t="s">
        <v>5106</v>
      </c>
      <c r="G4418" s="662" t="s">
        <v>5282</v>
      </c>
      <c r="H4418" s="662" t="s">
        <v>593</v>
      </c>
      <c r="I4418" s="662" t="s">
        <v>1037</v>
      </c>
      <c r="J4418" s="662" t="s">
        <v>5283</v>
      </c>
      <c r="K4418" s="662" t="s">
        <v>5284</v>
      </c>
      <c r="L4418" s="663">
        <v>53.57</v>
      </c>
      <c r="M4418" s="663">
        <v>53.57</v>
      </c>
      <c r="N4418" s="662">
        <v>1</v>
      </c>
      <c r="O4418" s="745">
        <v>1</v>
      </c>
      <c r="P4418" s="663">
        <v>53.57</v>
      </c>
      <c r="Q4418" s="678">
        <v>1</v>
      </c>
      <c r="R4418" s="662">
        <v>1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32</v>
      </c>
      <c r="B4419" s="662" t="s">
        <v>592</v>
      </c>
      <c r="C4419" s="662" t="s">
        <v>5111</v>
      </c>
      <c r="D4419" s="743" t="s">
        <v>7938</v>
      </c>
      <c r="E4419" s="744" t="s">
        <v>5135</v>
      </c>
      <c r="F4419" s="662" t="s">
        <v>5106</v>
      </c>
      <c r="G4419" s="662" t="s">
        <v>5285</v>
      </c>
      <c r="H4419" s="662" t="s">
        <v>593</v>
      </c>
      <c r="I4419" s="662" t="s">
        <v>7463</v>
      </c>
      <c r="J4419" s="662" t="s">
        <v>6638</v>
      </c>
      <c r="K4419" s="662" t="s">
        <v>3544</v>
      </c>
      <c r="L4419" s="663">
        <v>70.23</v>
      </c>
      <c r="M4419" s="663">
        <v>70.23</v>
      </c>
      <c r="N4419" s="662">
        <v>1</v>
      </c>
      <c r="O4419" s="745">
        <v>0.5</v>
      </c>
      <c r="P4419" s="663">
        <v>70.23</v>
      </c>
      <c r="Q4419" s="678">
        <v>1</v>
      </c>
      <c r="R4419" s="662">
        <v>1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32</v>
      </c>
      <c r="B4420" s="662" t="s">
        <v>592</v>
      </c>
      <c r="C4420" s="662" t="s">
        <v>5111</v>
      </c>
      <c r="D4420" s="743" t="s">
        <v>7938</v>
      </c>
      <c r="E4420" s="744" t="s">
        <v>5135</v>
      </c>
      <c r="F4420" s="662" t="s">
        <v>5106</v>
      </c>
      <c r="G4420" s="662" t="s">
        <v>5363</v>
      </c>
      <c r="H4420" s="662" t="s">
        <v>593</v>
      </c>
      <c r="I4420" s="662" t="s">
        <v>2925</v>
      </c>
      <c r="J4420" s="662" t="s">
        <v>733</v>
      </c>
      <c r="K4420" s="662" t="s">
        <v>5364</v>
      </c>
      <c r="L4420" s="663">
        <v>30.17</v>
      </c>
      <c r="M4420" s="663">
        <v>120.68</v>
      </c>
      <c r="N4420" s="662">
        <v>4</v>
      </c>
      <c r="O4420" s="745">
        <v>0.5</v>
      </c>
      <c r="P4420" s="663">
        <v>120.68</v>
      </c>
      <c r="Q4420" s="678">
        <v>1</v>
      </c>
      <c r="R4420" s="662">
        <v>4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32</v>
      </c>
      <c r="B4421" s="662" t="s">
        <v>592</v>
      </c>
      <c r="C4421" s="662" t="s">
        <v>5111</v>
      </c>
      <c r="D4421" s="743" t="s">
        <v>7938</v>
      </c>
      <c r="E4421" s="744" t="s">
        <v>5135</v>
      </c>
      <c r="F4421" s="662" t="s">
        <v>5106</v>
      </c>
      <c r="G4421" s="662" t="s">
        <v>5554</v>
      </c>
      <c r="H4421" s="662" t="s">
        <v>593</v>
      </c>
      <c r="I4421" s="662" t="s">
        <v>5555</v>
      </c>
      <c r="J4421" s="662" t="s">
        <v>3109</v>
      </c>
      <c r="K4421" s="662" t="s">
        <v>5556</v>
      </c>
      <c r="L4421" s="663">
        <v>0</v>
      </c>
      <c r="M4421" s="663">
        <v>0</v>
      </c>
      <c r="N4421" s="662">
        <v>1</v>
      </c>
      <c r="O4421" s="745">
        <v>1</v>
      </c>
      <c r="P4421" s="663"/>
      <c r="Q4421" s="678"/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32</v>
      </c>
      <c r="B4422" s="662" t="s">
        <v>592</v>
      </c>
      <c r="C4422" s="662" t="s">
        <v>5111</v>
      </c>
      <c r="D4422" s="743" t="s">
        <v>7938</v>
      </c>
      <c r="E4422" s="744" t="s">
        <v>5135</v>
      </c>
      <c r="F4422" s="662" t="s">
        <v>5106</v>
      </c>
      <c r="G4422" s="662" t="s">
        <v>5175</v>
      </c>
      <c r="H4422" s="662" t="s">
        <v>2438</v>
      </c>
      <c r="I4422" s="662" t="s">
        <v>2679</v>
      </c>
      <c r="J4422" s="662" t="s">
        <v>2474</v>
      </c>
      <c r="K4422" s="662" t="s">
        <v>4813</v>
      </c>
      <c r="L4422" s="663">
        <v>407.55</v>
      </c>
      <c r="M4422" s="663">
        <v>2037.75</v>
      </c>
      <c r="N4422" s="662">
        <v>5</v>
      </c>
      <c r="O4422" s="745">
        <v>1.5</v>
      </c>
      <c r="P4422" s="663">
        <v>2037.75</v>
      </c>
      <c r="Q4422" s="678">
        <v>1</v>
      </c>
      <c r="R4422" s="662">
        <v>5</v>
      </c>
      <c r="S4422" s="678">
        <v>1</v>
      </c>
      <c r="T4422" s="745">
        <v>1.5</v>
      </c>
      <c r="U4422" s="701">
        <v>1</v>
      </c>
    </row>
    <row r="4423" spans="1:21" ht="14.4" customHeight="1" x14ac:dyDescent="0.3">
      <c r="A4423" s="661">
        <v>32</v>
      </c>
      <c r="B4423" s="662" t="s">
        <v>592</v>
      </c>
      <c r="C4423" s="662" t="s">
        <v>5111</v>
      </c>
      <c r="D4423" s="743" t="s">
        <v>7938</v>
      </c>
      <c r="E4423" s="744" t="s">
        <v>5135</v>
      </c>
      <c r="F4423" s="662" t="s">
        <v>5106</v>
      </c>
      <c r="G4423" s="662" t="s">
        <v>5175</v>
      </c>
      <c r="H4423" s="662" t="s">
        <v>2438</v>
      </c>
      <c r="I4423" s="662" t="s">
        <v>2682</v>
      </c>
      <c r="J4423" s="662" t="s">
        <v>2474</v>
      </c>
      <c r="K4423" s="662" t="s">
        <v>4816</v>
      </c>
      <c r="L4423" s="663">
        <v>543.39</v>
      </c>
      <c r="M4423" s="663">
        <v>7607.46</v>
      </c>
      <c r="N4423" s="662">
        <v>14</v>
      </c>
      <c r="O4423" s="745">
        <v>8</v>
      </c>
      <c r="P4423" s="663">
        <v>6520.68</v>
      </c>
      <c r="Q4423" s="678">
        <v>0.85714285714285721</v>
      </c>
      <c r="R4423" s="662">
        <v>12</v>
      </c>
      <c r="S4423" s="678">
        <v>0.8571428571428571</v>
      </c>
      <c r="T4423" s="745">
        <v>7.5</v>
      </c>
      <c r="U4423" s="701">
        <v>0.9375</v>
      </c>
    </row>
    <row r="4424" spans="1:21" ht="14.4" customHeight="1" x14ac:dyDescent="0.3">
      <c r="A4424" s="661">
        <v>32</v>
      </c>
      <c r="B4424" s="662" t="s">
        <v>592</v>
      </c>
      <c r="C4424" s="662" t="s">
        <v>5111</v>
      </c>
      <c r="D4424" s="743" t="s">
        <v>7938</v>
      </c>
      <c r="E4424" s="744" t="s">
        <v>5135</v>
      </c>
      <c r="F4424" s="662" t="s">
        <v>5106</v>
      </c>
      <c r="G4424" s="662" t="s">
        <v>5175</v>
      </c>
      <c r="H4424" s="662" t="s">
        <v>2438</v>
      </c>
      <c r="I4424" s="662" t="s">
        <v>2473</v>
      </c>
      <c r="J4424" s="662" t="s">
        <v>2474</v>
      </c>
      <c r="K4424" s="662" t="s">
        <v>4814</v>
      </c>
      <c r="L4424" s="663">
        <v>815.1</v>
      </c>
      <c r="M4424" s="663">
        <v>1630.2</v>
      </c>
      <c r="N4424" s="662">
        <v>2</v>
      </c>
      <c r="O4424" s="745">
        <v>1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32</v>
      </c>
      <c r="B4425" s="662" t="s">
        <v>592</v>
      </c>
      <c r="C4425" s="662" t="s">
        <v>5111</v>
      </c>
      <c r="D4425" s="743" t="s">
        <v>7938</v>
      </c>
      <c r="E4425" s="744" t="s">
        <v>5135</v>
      </c>
      <c r="F4425" s="662" t="s">
        <v>5106</v>
      </c>
      <c r="G4425" s="662" t="s">
        <v>5175</v>
      </c>
      <c r="H4425" s="662" t="s">
        <v>2438</v>
      </c>
      <c r="I4425" s="662" t="s">
        <v>2477</v>
      </c>
      <c r="J4425" s="662" t="s">
        <v>2474</v>
      </c>
      <c r="K4425" s="662" t="s">
        <v>4818</v>
      </c>
      <c r="L4425" s="663">
        <v>923.74</v>
      </c>
      <c r="M4425" s="663">
        <v>923.74</v>
      </c>
      <c r="N4425" s="662">
        <v>1</v>
      </c>
      <c r="O4425" s="745">
        <v>1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32</v>
      </c>
      <c r="B4426" s="662" t="s">
        <v>592</v>
      </c>
      <c r="C4426" s="662" t="s">
        <v>5111</v>
      </c>
      <c r="D4426" s="743" t="s">
        <v>7938</v>
      </c>
      <c r="E4426" s="744" t="s">
        <v>5135</v>
      </c>
      <c r="F4426" s="662" t="s">
        <v>5106</v>
      </c>
      <c r="G4426" s="662" t="s">
        <v>5175</v>
      </c>
      <c r="H4426" s="662" t="s">
        <v>2438</v>
      </c>
      <c r="I4426" s="662" t="s">
        <v>2480</v>
      </c>
      <c r="J4426" s="662" t="s">
        <v>2474</v>
      </c>
      <c r="K4426" s="662" t="s">
        <v>4815</v>
      </c>
      <c r="L4426" s="663">
        <v>1154.68</v>
      </c>
      <c r="M4426" s="663">
        <v>3464.04</v>
      </c>
      <c r="N4426" s="662">
        <v>3</v>
      </c>
      <c r="O4426" s="745">
        <v>1</v>
      </c>
      <c r="P4426" s="663">
        <v>3464.04</v>
      </c>
      <c r="Q4426" s="678">
        <v>1</v>
      </c>
      <c r="R4426" s="662">
        <v>3</v>
      </c>
      <c r="S4426" s="678">
        <v>1</v>
      </c>
      <c r="T4426" s="745">
        <v>1</v>
      </c>
      <c r="U4426" s="701">
        <v>1</v>
      </c>
    </row>
    <row r="4427" spans="1:21" ht="14.4" customHeight="1" x14ac:dyDescent="0.3">
      <c r="A4427" s="661">
        <v>32</v>
      </c>
      <c r="B4427" s="662" t="s">
        <v>592</v>
      </c>
      <c r="C4427" s="662" t="s">
        <v>5111</v>
      </c>
      <c r="D4427" s="743" t="s">
        <v>7938</v>
      </c>
      <c r="E4427" s="744" t="s">
        <v>5135</v>
      </c>
      <c r="F4427" s="662" t="s">
        <v>5106</v>
      </c>
      <c r="G4427" s="662" t="s">
        <v>5175</v>
      </c>
      <c r="H4427" s="662" t="s">
        <v>2438</v>
      </c>
      <c r="I4427" s="662" t="s">
        <v>6739</v>
      </c>
      <c r="J4427" s="662" t="s">
        <v>2557</v>
      </c>
      <c r="K4427" s="662" t="s">
        <v>6740</v>
      </c>
      <c r="L4427" s="663">
        <v>277.12</v>
      </c>
      <c r="M4427" s="663">
        <v>554.24</v>
      </c>
      <c r="N4427" s="662">
        <v>2</v>
      </c>
      <c r="O4427" s="745">
        <v>1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32</v>
      </c>
      <c r="B4428" s="662" t="s">
        <v>592</v>
      </c>
      <c r="C4428" s="662" t="s">
        <v>5111</v>
      </c>
      <c r="D4428" s="743" t="s">
        <v>7938</v>
      </c>
      <c r="E4428" s="744" t="s">
        <v>5135</v>
      </c>
      <c r="F4428" s="662" t="s">
        <v>5106</v>
      </c>
      <c r="G4428" s="662" t="s">
        <v>5175</v>
      </c>
      <c r="H4428" s="662" t="s">
        <v>2438</v>
      </c>
      <c r="I4428" s="662" t="s">
        <v>4144</v>
      </c>
      <c r="J4428" s="662" t="s">
        <v>2557</v>
      </c>
      <c r="K4428" s="662" t="s">
        <v>4812</v>
      </c>
      <c r="L4428" s="663">
        <v>1385.62</v>
      </c>
      <c r="M4428" s="663">
        <v>15241.82</v>
      </c>
      <c r="N4428" s="662">
        <v>11</v>
      </c>
      <c r="O4428" s="745">
        <v>4</v>
      </c>
      <c r="P4428" s="663">
        <v>11084.96</v>
      </c>
      <c r="Q4428" s="678">
        <v>0.72727272727272718</v>
      </c>
      <c r="R4428" s="662">
        <v>8</v>
      </c>
      <c r="S4428" s="678">
        <v>0.72727272727272729</v>
      </c>
      <c r="T4428" s="745">
        <v>2.5</v>
      </c>
      <c r="U4428" s="701">
        <v>0.625</v>
      </c>
    </row>
    <row r="4429" spans="1:21" ht="14.4" customHeight="1" x14ac:dyDescent="0.3">
      <c r="A4429" s="661">
        <v>32</v>
      </c>
      <c r="B4429" s="662" t="s">
        <v>592</v>
      </c>
      <c r="C4429" s="662" t="s">
        <v>5111</v>
      </c>
      <c r="D4429" s="743" t="s">
        <v>7938</v>
      </c>
      <c r="E4429" s="744" t="s">
        <v>5135</v>
      </c>
      <c r="F4429" s="662" t="s">
        <v>5106</v>
      </c>
      <c r="G4429" s="662" t="s">
        <v>5175</v>
      </c>
      <c r="H4429" s="662" t="s">
        <v>2438</v>
      </c>
      <c r="I4429" s="662" t="s">
        <v>2556</v>
      </c>
      <c r="J4429" s="662" t="s">
        <v>2557</v>
      </c>
      <c r="K4429" s="662" t="s">
        <v>4819</v>
      </c>
      <c r="L4429" s="663">
        <v>1847.49</v>
      </c>
      <c r="M4429" s="663">
        <v>11084.94</v>
      </c>
      <c r="N4429" s="662">
        <v>6</v>
      </c>
      <c r="O4429" s="745">
        <v>4</v>
      </c>
      <c r="P4429" s="663">
        <v>7389.96</v>
      </c>
      <c r="Q4429" s="678">
        <v>0.66666666666666663</v>
      </c>
      <c r="R4429" s="662">
        <v>4</v>
      </c>
      <c r="S4429" s="678">
        <v>0.66666666666666663</v>
      </c>
      <c r="T4429" s="745">
        <v>3</v>
      </c>
      <c r="U4429" s="701">
        <v>0.75</v>
      </c>
    </row>
    <row r="4430" spans="1:21" ht="14.4" customHeight="1" x14ac:dyDescent="0.3">
      <c r="A4430" s="661">
        <v>32</v>
      </c>
      <c r="B4430" s="662" t="s">
        <v>592</v>
      </c>
      <c r="C4430" s="662" t="s">
        <v>5111</v>
      </c>
      <c r="D4430" s="743" t="s">
        <v>7938</v>
      </c>
      <c r="E4430" s="744" t="s">
        <v>5135</v>
      </c>
      <c r="F4430" s="662" t="s">
        <v>5106</v>
      </c>
      <c r="G4430" s="662" t="s">
        <v>5175</v>
      </c>
      <c r="H4430" s="662" t="s">
        <v>2438</v>
      </c>
      <c r="I4430" s="662" t="s">
        <v>2811</v>
      </c>
      <c r="J4430" s="662" t="s">
        <v>2474</v>
      </c>
      <c r="K4430" s="662" t="s">
        <v>4814</v>
      </c>
      <c r="L4430" s="663">
        <v>815.1</v>
      </c>
      <c r="M4430" s="663">
        <v>815.1</v>
      </c>
      <c r="N4430" s="662">
        <v>1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32</v>
      </c>
      <c r="B4431" s="662" t="s">
        <v>592</v>
      </c>
      <c r="C4431" s="662" t="s">
        <v>5111</v>
      </c>
      <c r="D4431" s="743" t="s">
        <v>7938</v>
      </c>
      <c r="E4431" s="744" t="s">
        <v>5135</v>
      </c>
      <c r="F4431" s="662" t="s">
        <v>5106</v>
      </c>
      <c r="G4431" s="662" t="s">
        <v>5453</v>
      </c>
      <c r="H4431" s="662" t="s">
        <v>593</v>
      </c>
      <c r="I4431" s="662" t="s">
        <v>5454</v>
      </c>
      <c r="J4431" s="662" t="s">
        <v>5455</v>
      </c>
      <c r="K4431" s="662" t="s">
        <v>5456</v>
      </c>
      <c r="L4431" s="663">
        <v>134.47999999999999</v>
      </c>
      <c r="M4431" s="663">
        <v>134.47999999999999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32</v>
      </c>
      <c r="B4432" s="662" t="s">
        <v>592</v>
      </c>
      <c r="C4432" s="662" t="s">
        <v>5111</v>
      </c>
      <c r="D4432" s="743" t="s">
        <v>7938</v>
      </c>
      <c r="E4432" s="744" t="s">
        <v>5135</v>
      </c>
      <c r="F4432" s="662" t="s">
        <v>5106</v>
      </c>
      <c r="G4432" s="662" t="s">
        <v>7374</v>
      </c>
      <c r="H4432" s="662" t="s">
        <v>593</v>
      </c>
      <c r="I4432" s="662" t="s">
        <v>1805</v>
      </c>
      <c r="J4432" s="662" t="s">
        <v>1806</v>
      </c>
      <c r="K4432" s="662" t="s">
        <v>1186</v>
      </c>
      <c r="L4432" s="663">
        <v>47.53</v>
      </c>
      <c r="M4432" s="663">
        <v>47.53</v>
      </c>
      <c r="N4432" s="662">
        <v>1</v>
      </c>
      <c r="O4432" s="745">
        <v>0.5</v>
      </c>
      <c r="P4432" s="663">
        <v>47.53</v>
      </c>
      <c r="Q4432" s="678">
        <v>1</v>
      </c>
      <c r="R4432" s="662">
        <v>1</v>
      </c>
      <c r="S4432" s="678">
        <v>1</v>
      </c>
      <c r="T4432" s="745">
        <v>0.5</v>
      </c>
      <c r="U4432" s="701">
        <v>1</v>
      </c>
    </row>
    <row r="4433" spans="1:21" ht="14.4" customHeight="1" x14ac:dyDescent="0.3">
      <c r="A4433" s="661">
        <v>32</v>
      </c>
      <c r="B4433" s="662" t="s">
        <v>592</v>
      </c>
      <c r="C4433" s="662" t="s">
        <v>5111</v>
      </c>
      <c r="D4433" s="743" t="s">
        <v>7938</v>
      </c>
      <c r="E4433" s="744" t="s">
        <v>5135</v>
      </c>
      <c r="F4433" s="662" t="s">
        <v>5106</v>
      </c>
      <c r="G4433" s="662" t="s">
        <v>5295</v>
      </c>
      <c r="H4433" s="662" t="s">
        <v>593</v>
      </c>
      <c r="I4433" s="662" t="s">
        <v>2944</v>
      </c>
      <c r="J4433" s="662" t="s">
        <v>2945</v>
      </c>
      <c r="K4433" s="662" t="s">
        <v>5296</v>
      </c>
      <c r="L4433" s="663">
        <v>66.819999999999993</v>
      </c>
      <c r="M4433" s="663">
        <v>200.45999999999998</v>
      </c>
      <c r="N4433" s="662">
        <v>3</v>
      </c>
      <c r="O4433" s="745">
        <v>2</v>
      </c>
      <c r="P4433" s="663">
        <v>133.63999999999999</v>
      </c>
      <c r="Q4433" s="678">
        <v>0.66666666666666663</v>
      </c>
      <c r="R4433" s="662">
        <v>2</v>
      </c>
      <c r="S4433" s="678">
        <v>0.66666666666666663</v>
      </c>
      <c r="T4433" s="745">
        <v>1</v>
      </c>
      <c r="U4433" s="701">
        <v>0.5</v>
      </c>
    </row>
    <row r="4434" spans="1:21" ht="14.4" customHeight="1" x14ac:dyDescent="0.3">
      <c r="A4434" s="661">
        <v>32</v>
      </c>
      <c r="B4434" s="662" t="s">
        <v>592</v>
      </c>
      <c r="C4434" s="662" t="s">
        <v>5111</v>
      </c>
      <c r="D4434" s="743" t="s">
        <v>7938</v>
      </c>
      <c r="E4434" s="744" t="s">
        <v>5135</v>
      </c>
      <c r="F4434" s="662" t="s">
        <v>5106</v>
      </c>
      <c r="G4434" s="662" t="s">
        <v>5176</v>
      </c>
      <c r="H4434" s="662" t="s">
        <v>593</v>
      </c>
      <c r="I4434" s="662" t="s">
        <v>5457</v>
      </c>
      <c r="J4434" s="662" t="s">
        <v>5458</v>
      </c>
      <c r="K4434" s="662" t="s">
        <v>5459</v>
      </c>
      <c r="L4434" s="663">
        <v>327.98</v>
      </c>
      <c r="M4434" s="663">
        <v>327.98</v>
      </c>
      <c r="N4434" s="662">
        <v>1</v>
      </c>
      <c r="O4434" s="745">
        <v>0.5</v>
      </c>
      <c r="P4434" s="663">
        <v>327.98</v>
      </c>
      <c r="Q4434" s="678">
        <v>1</v>
      </c>
      <c r="R4434" s="662">
        <v>1</v>
      </c>
      <c r="S4434" s="678">
        <v>1</v>
      </c>
      <c r="T4434" s="745">
        <v>0.5</v>
      </c>
      <c r="U4434" s="701">
        <v>1</v>
      </c>
    </row>
    <row r="4435" spans="1:21" ht="14.4" customHeight="1" x14ac:dyDescent="0.3">
      <c r="A4435" s="661">
        <v>32</v>
      </c>
      <c r="B4435" s="662" t="s">
        <v>592</v>
      </c>
      <c r="C4435" s="662" t="s">
        <v>5111</v>
      </c>
      <c r="D4435" s="743" t="s">
        <v>7938</v>
      </c>
      <c r="E4435" s="744" t="s">
        <v>5135</v>
      </c>
      <c r="F4435" s="662" t="s">
        <v>5106</v>
      </c>
      <c r="G4435" s="662" t="s">
        <v>5176</v>
      </c>
      <c r="H4435" s="662" t="s">
        <v>593</v>
      </c>
      <c r="I4435" s="662" t="s">
        <v>5457</v>
      </c>
      <c r="J4435" s="662" t="s">
        <v>5458</v>
      </c>
      <c r="K4435" s="662" t="s">
        <v>5459</v>
      </c>
      <c r="L4435" s="663">
        <v>201.73</v>
      </c>
      <c r="M4435" s="663">
        <v>201.73</v>
      </c>
      <c r="N4435" s="662">
        <v>1</v>
      </c>
      <c r="O4435" s="745">
        <v>0.5</v>
      </c>
      <c r="P4435" s="663">
        <v>201.73</v>
      </c>
      <c r="Q4435" s="678">
        <v>1</v>
      </c>
      <c r="R4435" s="662">
        <v>1</v>
      </c>
      <c r="S4435" s="678">
        <v>1</v>
      </c>
      <c r="T4435" s="745">
        <v>0.5</v>
      </c>
      <c r="U4435" s="701">
        <v>1</v>
      </c>
    </row>
    <row r="4436" spans="1:21" ht="14.4" customHeight="1" x14ac:dyDescent="0.3">
      <c r="A4436" s="661">
        <v>32</v>
      </c>
      <c r="B4436" s="662" t="s">
        <v>592</v>
      </c>
      <c r="C4436" s="662" t="s">
        <v>5111</v>
      </c>
      <c r="D4436" s="743" t="s">
        <v>7938</v>
      </c>
      <c r="E4436" s="744" t="s">
        <v>5135</v>
      </c>
      <c r="F4436" s="662" t="s">
        <v>5106</v>
      </c>
      <c r="G4436" s="662" t="s">
        <v>5176</v>
      </c>
      <c r="H4436" s="662" t="s">
        <v>593</v>
      </c>
      <c r="I4436" s="662" t="s">
        <v>7464</v>
      </c>
      <c r="J4436" s="662" t="s">
        <v>5461</v>
      </c>
      <c r="K4436" s="662" t="s">
        <v>827</v>
      </c>
      <c r="L4436" s="663">
        <v>57.64</v>
      </c>
      <c r="M4436" s="663">
        <v>57.64</v>
      </c>
      <c r="N4436" s="662">
        <v>1</v>
      </c>
      <c r="O4436" s="745">
        <v>1</v>
      </c>
      <c r="P4436" s="663"/>
      <c r="Q4436" s="678">
        <v>0</v>
      </c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32</v>
      </c>
      <c r="B4437" s="662" t="s">
        <v>592</v>
      </c>
      <c r="C4437" s="662" t="s">
        <v>5111</v>
      </c>
      <c r="D4437" s="743" t="s">
        <v>7938</v>
      </c>
      <c r="E4437" s="744" t="s">
        <v>5135</v>
      </c>
      <c r="F4437" s="662" t="s">
        <v>5106</v>
      </c>
      <c r="G4437" s="662" t="s">
        <v>5176</v>
      </c>
      <c r="H4437" s="662" t="s">
        <v>593</v>
      </c>
      <c r="I4437" s="662" t="s">
        <v>5177</v>
      </c>
      <c r="J4437" s="662" t="s">
        <v>5178</v>
      </c>
      <c r="K4437" s="662" t="s">
        <v>827</v>
      </c>
      <c r="L4437" s="663">
        <v>93.71</v>
      </c>
      <c r="M4437" s="663">
        <v>187.42</v>
      </c>
      <c r="N4437" s="662">
        <v>2</v>
      </c>
      <c r="O4437" s="745">
        <v>1.5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32</v>
      </c>
      <c r="B4438" s="662" t="s">
        <v>592</v>
      </c>
      <c r="C4438" s="662" t="s">
        <v>5111</v>
      </c>
      <c r="D4438" s="743" t="s">
        <v>7938</v>
      </c>
      <c r="E4438" s="744" t="s">
        <v>5135</v>
      </c>
      <c r="F4438" s="662" t="s">
        <v>5106</v>
      </c>
      <c r="G4438" s="662" t="s">
        <v>5176</v>
      </c>
      <c r="H4438" s="662" t="s">
        <v>593</v>
      </c>
      <c r="I4438" s="662" t="s">
        <v>5177</v>
      </c>
      <c r="J4438" s="662" t="s">
        <v>5178</v>
      </c>
      <c r="K4438" s="662" t="s">
        <v>827</v>
      </c>
      <c r="L4438" s="663">
        <v>57.64</v>
      </c>
      <c r="M4438" s="663">
        <v>57.64</v>
      </c>
      <c r="N4438" s="662">
        <v>1</v>
      </c>
      <c r="O4438" s="745">
        <v>0.5</v>
      </c>
      <c r="P4438" s="663">
        <v>57.64</v>
      </c>
      <c r="Q4438" s="678">
        <v>1</v>
      </c>
      <c r="R4438" s="662">
        <v>1</v>
      </c>
      <c r="S4438" s="678">
        <v>1</v>
      </c>
      <c r="T4438" s="745">
        <v>0.5</v>
      </c>
      <c r="U4438" s="701">
        <v>1</v>
      </c>
    </row>
    <row r="4439" spans="1:21" ht="14.4" customHeight="1" x14ac:dyDescent="0.3">
      <c r="A4439" s="661">
        <v>32</v>
      </c>
      <c r="B4439" s="662" t="s">
        <v>592</v>
      </c>
      <c r="C4439" s="662" t="s">
        <v>5111</v>
      </c>
      <c r="D4439" s="743" t="s">
        <v>7938</v>
      </c>
      <c r="E4439" s="744" t="s">
        <v>5135</v>
      </c>
      <c r="F4439" s="662" t="s">
        <v>5106</v>
      </c>
      <c r="G4439" s="662" t="s">
        <v>5176</v>
      </c>
      <c r="H4439" s="662" t="s">
        <v>593</v>
      </c>
      <c r="I4439" s="662" t="s">
        <v>5365</v>
      </c>
      <c r="J4439" s="662" t="s">
        <v>5178</v>
      </c>
      <c r="K4439" s="662" t="s">
        <v>830</v>
      </c>
      <c r="L4439" s="663">
        <v>301.2</v>
      </c>
      <c r="M4439" s="663">
        <v>3012</v>
      </c>
      <c r="N4439" s="662">
        <v>10</v>
      </c>
      <c r="O4439" s="745">
        <v>7.5</v>
      </c>
      <c r="P4439" s="663">
        <v>1807.2</v>
      </c>
      <c r="Q4439" s="678">
        <v>0.6</v>
      </c>
      <c r="R4439" s="662">
        <v>6</v>
      </c>
      <c r="S4439" s="678">
        <v>0.6</v>
      </c>
      <c r="T4439" s="745">
        <v>4.5</v>
      </c>
      <c r="U4439" s="701">
        <v>0.6</v>
      </c>
    </row>
    <row r="4440" spans="1:21" ht="14.4" customHeight="1" x14ac:dyDescent="0.3">
      <c r="A4440" s="661">
        <v>32</v>
      </c>
      <c r="B4440" s="662" t="s">
        <v>592</v>
      </c>
      <c r="C4440" s="662" t="s">
        <v>5111</v>
      </c>
      <c r="D4440" s="743" t="s">
        <v>7938</v>
      </c>
      <c r="E4440" s="744" t="s">
        <v>5135</v>
      </c>
      <c r="F4440" s="662" t="s">
        <v>5106</v>
      </c>
      <c r="G4440" s="662" t="s">
        <v>5176</v>
      </c>
      <c r="H4440" s="662" t="s">
        <v>593</v>
      </c>
      <c r="I4440" s="662" t="s">
        <v>5365</v>
      </c>
      <c r="J4440" s="662" t="s">
        <v>5178</v>
      </c>
      <c r="K4440" s="662" t="s">
        <v>830</v>
      </c>
      <c r="L4440" s="663">
        <v>185.26</v>
      </c>
      <c r="M4440" s="663">
        <v>2223.12</v>
      </c>
      <c r="N4440" s="662">
        <v>12</v>
      </c>
      <c r="O4440" s="745">
        <v>7.5</v>
      </c>
      <c r="P4440" s="663">
        <v>1482.08</v>
      </c>
      <c r="Q4440" s="678">
        <v>0.66666666666666663</v>
      </c>
      <c r="R4440" s="662">
        <v>8</v>
      </c>
      <c r="S4440" s="678">
        <v>0.66666666666666663</v>
      </c>
      <c r="T4440" s="745">
        <v>4.5</v>
      </c>
      <c r="U4440" s="701">
        <v>0.6</v>
      </c>
    </row>
    <row r="4441" spans="1:21" ht="14.4" customHeight="1" x14ac:dyDescent="0.3">
      <c r="A4441" s="661">
        <v>32</v>
      </c>
      <c r="B4441" s="662" t="s">
        <v>592</v>
      </c>
      <c r="C4441" s="662" t="s">
        <v>5111</v>
      </c>
      <c r="D4441" s="743" t="s">
        <v>7938</v>
      </c>
      <c r="E4441" s="744" t="s">
        <v>5135</v>
      </c>
      <c r="F4441" s="662" t="s">
        <v>5106</v>
      </c>
      <c r="G4441" s="662" t="s">
        <v>5176</v>
      </c>
      <c r="H4441" s="662" t="s">
        <v>593</v>
      </c>
      <c r="I4441" s="662" t="s">
        <v>5298</v>
      </c>
      <c r="J4441" s="662" t="s">
        <v>826</v>
      </c>
      <c r="K4441" s="662" t="s">
        <v>827</v>
      </c>
      <c r="L4441" s="663">
        <v>57.64</v>
      </c>
      <c r="M4441" s="663">
        <v>172.92000000000002</v>
      </c>
      <c r="N4441" s="662">
        <v>3</v>
      </c>
      <c r="O4441" s="745">
        <v>1.5</v>
      </c>
      <c r="P4441" s="663">
        <v>115.28</v>
      </c>
      <c r="Q4441" s="678">
        <v>0.66666666666666663</v>
      </c>
      <c r="R4441" s="662">
        <v>2</v>
      </c>
      <c r="S4441" s="678">
        <v>0.66666666666666663</v>
      </c>
      <c r="T4441" s="745">
        <v>1</v>
      </c>
      <c r="U4441" s="701">
        <v>0.66666666666666663</v>
      </c>
    </row>
    <row r="4442" spans="1:21" ht="14.4" customHeight="1" x14ac:dyDescent="0.3">
      <c r="A4442" s="661">
        <v>32</v>
      </c>
      <c r="B4442" s="662" t="s">
        <v>592</v>
      </c>
      <c r="C4442" s="662" t="s">
        <v>5111</v>
      </c>
      <c r="D4442" s="743" t="s">
        <v>7938</v>
      </c>
      <c r="E4442" s="744" t="s">
        <v>5135</v>
      </c>
      <c r="F4442" s="662" t="s">
        <v>5106</v>
      </c>
      <c r="G4442" s="662" t="s">
        <v>5176</v>
      </c>
      <c r="H4442" s="662" t="s">
        <v>593</v>
      </c>
      <c r="I4442" s="662" t="s">
        <v>829</v>
      </c>
      <c r="J4442" s="662" t="s">
        <v>826</v>
      </c>
      <c r="K4442" s="662" t="s">
        <v>830</v>
      </c>
      <c r="L4442" s="663">
        <v>185.26</v>
      </c>
      <c r="M4442" s="663">
        <v>741.04</v>
      </c>
      <c r="N4442" s="662">
        <v>4</v>
      </c>
      <c r="O4442" s="745">
        <v>3</v>
      </c>
      <c r="P4442" s="663">
        <v>555.78</v>
      </c>
      <c r="Q4442" s="678">
        <v>0.75</v>
      </c>
      <c r="R4442" s="662">
        <v>3</v>
      </c>
      <c r="S4442" s="678">
        <v>0.75</v>
      </c>
      <c r="T4442" s="745">
        <v>2.5</v>
      </c>
      <c r="U4442" s="701">
        <v>0.83333333333333337</v>
      </c>
    </row>
    <row r="4443" spans="1:21" ht="14.4" customHeight="1" x14ac:dyDescent="0.3">
      <c r="A4443" s="661">
        <v>32</v>
      </c>
      <c r="B4443" s="662" t="s">
        <v>592</v>
      </c>
      <c r="C4443" s="662" t="s">
        <v>5111</v>
      </c>
      <c r="D4443" s="743" t="s">
        <v>7938</v>
      </c>
      <c r="E4443" s="744" t="s">
        <v>5135</v>
      </c>
      <c r="F4443" s="662" t="s">
        <v>5106</v>
      </c>
      <c r="G4443" s="662" t="s">
        <v>5299</v>
      </c>
      <c r="H4443" s="662" t="s">
        <v>593</v>
      </c>
      <c r="I4443" s="662" t="s">
        <v>640</v>
      </c>
      <c r="J4443" s="662" t="s">
        <v>641</v>
      </c>
      <c r="K4443" s="662" t="s">
        <v>4798</v>
      </c>
      <c r="L4443" s="663">
        <v>70.739999999999995</v>
      </c>
      <c r="M4443" s="663">
        <v>70.739999999999995</v>
      </c>
      <c r="N4443" s="662">
        <v>1</v>
      </c>
      <c r="O4443" s="745">
        <v>1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32</v>
      </c>
      <c r="B4444" s="662" t="s">
        <v>592</v>
      </c>
      <c r="C4444" s="662" t="s">
        <v>5111</v>
      </c>
      <c r="D4444" s="743" t="s">
        <v>7938</v>
      </c>
      <c r="E4444" s="744" t="s">
        <v>5135</v>
      </c>
      <c r="F4444" s="662" t="s">
        <v>5106</v>
      </c>
      <c r="G4444" s="662" t="s">
        <v>5299</v>
      </c>
      <c r="H4444" s="662" t="s">
        <v>593</v>
      </c>
      <c r="I4444" s="662" t="s">
        <v>3477</v>
      </c>
      <c r="J4444" s="662" t="s">
        <v>3478</v>
      </c>
      <c r="K4444" s="662" t="s">
        <v>5014</v>
      </c>
      <c r="L4444" s="663">
        <v>668.54</v>
      </c>
      <c r="M4444" s="663">
        <v>668.54</v>
      </c>
      <c r="N4444" s="662">
        <v>1</v>
      </c>
      <c r="O4444" s="745">
        <v>1</v>
      </c>
      <c r="P4444" s="663">
        <v>668.54</v>
      </c>
      <c r="Q4444" s="678">
        <v>1</v>
      </c>
      <c r="R4444" s="662">
        <v>1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32</v>
      </c>
      <c r="B4445" s="662" t="s">
        <v>592</v>
      </c>
      <c r="C4445" s="662" t="s">
        <v>5111</v>
      </c>
      <c r="D4445" s="743" t="s">
        <v>7938</v>
      </c>
      <c r="E4445" s="744" t="s">
        <v>5135</v>
      </c>
      <c r="F4445" s="662" t="s">
        <v>5106</v>
      </c>
      <c r="G4445" s="662" t="s">
        <v>5299</v>
      </c>
      <c r="H4445" s="662" t="s">
        <v>593</v>
      </c>
      <c r="I4445" s="662" t="s">
        <v>644</v>
      </c>
      <c r="J4445" s="662" t="s">
        <v>645</v>
      </c>
      <c r="K4445" s="662" t="s">
        <v>3435</v>
      </c>
      <c r="L4445" s="663">
        <v>1300.49</v>
      </c>
      <c r="M4445" s="663">
        <v>2600.98</v>
      </c>
      <c r="N4445" s="662">
        <v>2</v>
      </c>
      <c r="O4445" s="745">
        <v>1</v>
      </c>
      <c r="P4445" s="663">
        <v>2600.98</v>
      </c>
      <c r="Q4445" s="678">
        <v>1</v>
      </c>
      <c r="R4445" s="662">
        <v>2</v>
      </c>
      <c r="S4445" s="678">
        <v>1</v>
      </c>
      <c r="T4445" s="745">
        <v>1</v>
      </c>
      <c r="U4445" s="701">
        <v>1</v>
      </c>
    </row>
    <row r="4446" spans="1:21" ht="14.4" customHeight="1" x14ac:dyDescent="0.3">
      <c r="A4446" s="661">
        <v>32</v>
      </c>
      <c r="B4446" s="662" t="s">
        <v>592</v>
      </c>
      <c r="C4446" s="662" t="s">
        <v>5111</v>
      </c>
      <c r="D4446" s="743" t="s">
        <v>7938</v>
      </c>
      <c r="E4446" s="744" t="s">
        <v>5135</v>
      </c>
      <c r="F4446" s="662" t="s">
        <v>5106</v>
      </c>
      <c r="G4446" s="662" t="s">
        <v>5299</v>
      </c>
      <c r="H4446" s="662" t="s">
        <v>593</v>
      </c>
      <c r="I4446" s="662" t="s">
        <v>644</v>
      </c>
      <c r="J4446" s="662" t="s">
        <v>645</v>
      </c>
      <c r="K4446" s="662" t="s">
        <v>3435</v>
      </c>
      <c r="L4446" s="663">
        <v>668.54</v>
      </c>
      <c r="M4446" s="663">
        <v>668.54</v>
      </c>
      <c r="N4446" s="662">
        <v>1</v>
      </c>
      <c r="O4446" s="745">
        <v>1</v>
      </c>
      <c r="P4446" s="663">
        <v>668.54</v>
      </c>
      <c r="Q4446" s="678">
        <v>1</v>
      </c>
      <c r="R4446" s="662">
        <v>1</v>
      </c>
      <c r="S4446" s="678">
        <v>1</v>
      </c>
      <c r="T4446" s="745">
        <v>1</v>
      </c>
      <c r="U4446" s="701">
        <v>1</v>
      </c>
    </row>
    <row r="4447" spans="1:21" ht="14.4" customHeight="1" x14ac:dyDescent="0.3">
      <c r="A4447" s="661">
        <v>32</v>
      </c>
      <c r="B4447" s="662" t="s">
        <v>592</v>
      </c>
      <c r="C4447" s="662" t="s">
        <v>5111</v>
      </c>
      <c r="D4447" s="743" t="s">
        <v>7938</v>
      </c>
      <c r="E4447" s="744" t="s">
        <v>5135</v>
      </c>
      <c r="F4447" s="662" t="s">
        <v>5106</v>
      </c>
      <c r="G4447" s="662" t="s">
        <v>5299</v>
      </c>
      <c r="H4447" s="662" t="s">
        <v>593</v>
      </c>
      <c r="I4447" s="662" t="s">
        <v>7311</v>
      </c>
      <c r="J4447" s="662" t="s">
        <v>7312</v>
      </c>
      <c r="K4447" s="662" t="s">
        <v>7313</v>
      </c>
      <c r="L4447" s="663">
        <v>0</v>
      </c>
      <c r="M4447" s="663">
        <v>0</v>
      </c>
      <c r="N4447" s="662">
        <v>1</v>
      </c>
      <c r="O4447" s="745">
        <v>1</v>
      </c>
      <c r="P4447" s="663">
        <v>0</v>
      </c>
      <c r="Q4447" s="678"/>
      <c r="R4447" s="662">
        <v>1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32</v>
      </c>
      <c r="B4448" s="662" t="s">
        <v>592</v>
      </c>
      <c r="C4448" s="662" t="s">
        <v>5111</v>
      </c>
      <c r="D4448" s="743" t="s">
        <v>7938</v>
      </c>
      <c r="E4448" s="744" t="s">
        <v>5135</v>
      </c>
      <c r="F4448" s="662" t="s">
        <v>5106</v>
      </c>
      <c r="G4448" s="662" t="s">
        <v>5299</v>
      </c>
      <c r="H4448" s="662" t="s">
        <v>593</v>
      </c>
      <c r="I4448" s="662" t="s">
        <v>5917</v>
      </c>
      <c r="J4448" s="662" t="s">
        <v>5003</v>
      </c>
      <c r="K4448" s="662" t="s">
        <v>5918</v>
      </c>
      <c r="L4448" s="663">
        <v>0</v>
      </c>
      <c r="M4448" s="663">
        <v>0</v>
      </c>
      <c r="N4448" s="662">
        <v>1</v>
      </c>
      <c r="O4448" s="745">
        <v>0.5</v>
      </c>
      <c r="P4448" s="663">
        <v>0</v>
      </c>
      <c r="Q4448" s="678"/>
      <c r="R4448" s="662">
        <v>1</v>
      </c>
      <c r="S4448" s="678">
        <v>1</v>
      </c>
      <c r="T4448" s="745">
        <v>0.5</v>
      </c>
      <c r="U4448" s="701">
        <v>1</v>
      </c>
    </row>
    <row r="4449" spans="1:21" ht="14.4" customHeight="1" x14ac:dyDescent="0.3">
      <c r="A4449" s="661">
        <v>32</v>
      </c>
      <c r="B4449" s="662" t="s">
        <v>592</v>
      </c>
      <c r="C4449" s="662" t="s">
        <v>5111</v>
      </c>
      <c r="D4449" s="743" t="s">
        <v>7938</v>
      </c>
      <c r="E4449" s="744" t="s">
        <v>5135</v>
      </c>
      <c r="F4449" s="662" t="s">
        <v>5106</v>
      </c>
      <c r="G4449" s="662" t="s">
        <v>5366</v>
      </c>
      <c r="H4449" s="662" t="s">
        <v>2438</v>
      </c>
      <c r="I4449" s="662" t="s">
        <v>5623</v>
      </c>
      <c r="J4449" s="662" t="s">
        <v>5368</v>
      </c>
      <c r="K4449" s="662" t="s">
        <v>5624</v>
      </c>
      <c r="L4449" s="663">
        <v>167.33</v>
      </c>
      <c r="M4449" s="663">
        <v>167.33</v>
      </c>
      <c r="N4449" s="662">
        <v>1</v>
      </c>
      <c r="O4449" s="745">
        <v>1</v>
      </c>
      <c r="P4449" s="663">
        <v>167.33</v>
      </c>
      <c r="Q4449" s="678">
        <v>1</v>
      </c>
      <c r="R4449" s="662">
        <v>1</v>
      </c>
      <c r="S4449" s="678">
        <v>1</v>
      </c>
      <c r="T4449" s="745">
        <v>1</v>
      </c>
      <c r="U4449" s="701">
        <v>1</v>
      </c>
    </row>
    <row r="4450" spans="1:21" ht="14.4" customHeight="1" x14ac:dyDescent="0.3">
      <c r="A4450" s="661">
        <v>32</v>
      </c>
      <c r="B4450" s="662" t="s">
        <v>592</v>
      </c>
      <c r="C4450" s="662" t="s">
        <v>5111</v>
      </c>
      <c r="D4450" s="743" t="s">
        <v>7938</v>
      </c>
      <c r="E4450" s="744" t="s">
        <v>5135</v>
      </c>
      <c r="F4450" s="662" t="s">
        <v>5106</v>
      </c>
      <c r="G4450" s="662" t="s">
        <v>5466</v>
      </c>
      <c r="H4450" s="662" t="s">
        <v>2438</v>
      </c>
      <c r="I4450" s="662" t="s">
        <v>2857</v>
      </c>
      <c r="J4450" s="662" t="s">
        <v>2858</v>
      </c>
      <c r="K4450" s="662" t="s">
        <v>2831</v>
      </c>
      <c r="L4450" s="663">
        <v>82.04</v>
      </c>
      <c r="M4450" s="663">
        <v>738.36000000000013</v>
      </c>
      <c r="N4450" s="662">
        <v>9</v>
      </c>
      <c r="O4450" s="745">
        <v>1.5</v>
      </c>
      <c r="P4450" s="663">
        <v>574.28000000000009</v>
      </c>
      <c r="Q4450" s="678">
        <v>0.77777777777777779</v>
      </c>
      <c r="R4450" s="662">
        <v>7</v>
      </c>
      <c r="S4450" s="678">
        <v>0.77777777777777779</v>
      </c>
      <c r="T4450" s="745">
        <v>1</v>
      </c>
      <c r="U4450" s="701">
        <v>0.66666666666666663</v>
      </c>
    </row>
    <row r="4451" spans="1:21" ht="14.4" customHeight="1" x14ac:dyDescent="0.3">
      <c r="A4451" s="661">
        <v>32</v>
      </c>
      <c r="B4451" s="662" t="s">
        <v>592</v>
      </c>
      <c r="C4451" s="662" t="s">
        <v>5111</v>
      </c>
      <c r="D4451" s="743" t="s">
        <v>7938</v>
      </c>
      <c r="E4451" s="744" t="s">
        <v>5135</v>
      </c>
      <c r="F4451" s="662" t="s">
        <v>5106</v>
      </c>
      <c r="G4451" s="662" t="s">
        <v>5466</v>
      </c>
      <c r="H4451" s="662" t="s">
        <v>2438</v>
      </c>
      <c r="I4451" s="662" t="s">
        <v>2857</v>
      </c>
      <c r="J4451" s="662" t="s">
        <v>2858</v>
      </c>
      <c r="K4451" s="662" t="s">
        <v>2831</v>
      </c>
      <c r="L4451" s="663">
        <v>176.47</v>
      </c>
      <c r="M4451" s="663">
        <v>352.94</v>
      </c>
      <c r="N4451" s="662">
        <v>2</v>
      </c>
      <c r="O4451" s="745">
        <v>0.5</v>
      </c>
      <c r="P4451" s="663">
        <v>352.94</v>
      </c>
      <c r="Q4451" s="678">
        <v>1</v>
      </c>
      <c r="R4451" s="662">
        <v>2</v>
      </c>
      <c r="S4451" s="678">
        <v>1</v>
      </c>
      <c r="T4451" s="745">
        <v>0.5</v>
      </c>
      <c r="U4451" s="701">
        <v>1</v>
      </c>
    </row>
    <row r="4452" spans="1:21" ht="14.4" customHeight="1" x14ac:dyDescent="0.3">
      <c r="A4452" s="661">
        <v>32</v>
      </c>
      <c r="B4452" s="662" t="s">
        <v>592</v>
      </c>
      <c r="C4452" s="662" t="s">
        <v>5111</v>
      </c>
      <c r="D4452" s="743" t="s">
        <v>7938</v>
      </c>
      <c r="E4452" s="744" t="s">
        <v>5135</v>
      </c>
      <c r="F4452" s="662" t="s">
        <v>5106</v>
      </c>
      <c r="G4452" s="662" t="s">
        <v>5466</v>
      </c>
      <c r="H4452" s="662" t="s">
        <v>2438</v>
      </c>
      <c r="I4452" s="662" t="s">
        <v>2861</v>
      </c>
      <c r="J4452" s="662" t="s">
        <v>2862</v>
      </c>
      <c r="K4452" s="662" t="s">
        <v>2831</v>
      </c>
      <c r="L4452" s="663">
        <v>82.04</v>
      </c>
      <c r="M4452" s="663">
        <v>820.40000000000009</v>
      </c>
      <c r="N4452" s="662">
        <v>10</v>
      </c>
      <c r="O4452" s="745">
        <v>1</v>
      </c>
      <c r="P4452" s="663">
        <v>574.28000000000009</v>
      </c>
      <c r="Q4452" s="678">
        <v>0.70000000000000007</v>
      </c>
      <c r="R4452" s="662">
        <v>7</v>
      </c>
      <c r="S4452" s="678">
        <v>0.7</v>
      </c>
      <c r="T4452" s="745">
        <v>0.5</v>
      </c>
      <c r="U4452" s="701">
        <v>0.5</v>
      </c>
    </row>
    <row r="4453" spans="1:21" ht="14.4" customHeight="1" x14ac:dyDescent="0.3">
      <c r="A4453" s="661">
        <v>32</v>
      </c>
      <c r="B4453" s="662" t="s">
        <v>592</v>
      </c>
      <c r="C4453" s="662" t="s">
        <v>5111</v>
      </c>
      <c r="D4453" s="743" t="s">
        <v>7938</v>
      </c>
      <c r="E4453" s="744" t="s">
        <v>5135</v>
      </c>
      <c r="F4453" s="662" t="s">
        <v>5106</v>
      </c>
      <c r="G4453" s="662" t="s">
        <v>5466</v>
      </c>
      <c r="H4453" s="662" t="s">
        <v>2438</v>
      </c>
      <c r="I4453" s="662" t="s">
        <v>2859</v>
      </c>
      <c r="J4453" s="662" t="s">
        <v>2860</v>
      </c>
      <c r="K4453" s="662" t="s">
        <v>2831</v>
      </c>
      <c r="L4453" s="663">
        <v>82.04</v>
      </c>
      <c r="M4453" s="663">
        <v>574.28000000000009</v>
      </c>
      <c r="N4453" s="662">
        <v>7</v>
      </c>
      <c r="O4453" s="745">
        <v>0.5</v>
      </c>
      <c r="P4453" s="663">
        <v>574.28000000000009</v>
      </c>
      <c r="Q4453" s="678">
        <v>1</v>
      </c>
      <c r="R4453" s="662">
        <v>7</v>
      </c>
      <c r="S4453" s="678">
        <v>1</v>
      </c>
      <c r="T4453" s="745">
        <v>0.5</v>
      </c>
      <c r="U4453" s="701">
        <v>1</v>
      </c>
    </row>
    <row r="4454" spans="1:21" ht="14.4" customHeight="1" x14ac:dyDescent="0.3">
      <c r="A4454" s="661">
        <v>32</v>
      </c>
      <c r="B4454" s="662" t="s">
        <v>592</v>
      </c>
      <c r="C4454" s="662" t="s">
        <v>5111</v>
      </c>
      <c r="D4454" s="743" t="s">
        <v>7938</v>
      </c>
      <c r="E4454" s="744" t="s">
        <v>5135</v>
      </c>
      <c r="F4454" s="662" t="s">
        <v>5106</v>
      </c>
      <c r="G4454" s="662" t="s">
        <v>5466</v>
      </c>
      <c r="H4454" s="662" t="s">
        <v>2438</v>
      </c>
      <c r="I4454" s="662" t="s">
        <v>2859</v>
      </c>
      <c r="J4454" s="662" t="s">
        <v>2860</v>
      </c>
      <c r="K4454" s="662" t="s">
        <v>2831</v>
      </c>
      <c r="L4454" s="663">
        <v>176.47</v>
      </c>
      <c r="M4454" s="663">
        <v>352.94</v>
      </c>
      <c r="N4454" s="662">
        <v>2</v>
      </c>
      <c r="O4454" s="745">
        <v>0.5</v>
      </c>
      <c r="P4454" s="663">
        <v>352.94</v>
      </c>
      <c r="Q4454" s="678">
        <v>1</v>
      </c>
      <c r="R4454" s="662">
        <v>2</v>
      </c>
      <c r="S4454" s="678">
        <v>1</v>
      </c>
      <c r="T4454" s="745">
        <v>0.5</v>
      </c>
      <c r="U4454" s="701">
        <v>1</v>
      </c>
    </row>
    <row r="4455" spans="1:21" ht="14.4" customHeight="1" x14ac:dyDescent="0.3">
      <c r="A4455" s="661">
        <v>32</v>
      </c>
      <c r="B4455" s="662" t="s">
        <v>592</v>
      </c>
      <c r="C4455" s="662" t="s">
        <v>5111</v>
      </c>
      <c r="D4455" s="743" t="s">
        <v>7938</v>
      </c>
      <c r="E4455" s="744" t="s">
        <v>5135</v>
      </c>
      <c r="F4455" s="662" t="s">
        <v>5106</v>
      </c>
      <c r="G4455" s="662" t="s">
        <v>5706</v>
      </c>
      <c r="H4455" s="662" t="s">
        <v>593</v>
      </c>
      <c r="I4455" s="662" t="s">
        <v>1245</v>
      </c>
      <c r="J4455" s="662" t="s">
        <v>1246</v>
      </c>
      <c r="K4455" s="662" t="s">
        <v>1247</v>
      </c>
      <c r="L4455" s="663">
        <v>70.08</v>
      </c>
      <c r="M4455" s="663">
        <v>70.08</v>
      </c>
      <c r="N4455" s="662">
        <v>1</v>
      </c>
      <c r="O4455" s="745">
        <v>1</v>
      </c>
      <c r="P4455" s="663">
        <v>70.08</v>
      </c>
      <c r="Q4455" s="678">
        <v>1</v>
      </c>
      <c r="R4455" s="662">
        <v>1</v>
      </c>
      <c r="S4455" s="678">
        <v>1</v>
      </c>
      <c r="T4455" s="745">
        <v>1</v>
      </c>
      <c r="U4455" s="701">
        <v>1</v>
      </c>
    </row>
    <row r="4456" spans="1:21" ht="14.4" customHeight="1" x14ac:dyDescent="0.3">
      <c r="A4456" s="661">
        <v>32</v>
      </c>
      <c r="B4456" s="662" t="s">
        <v>592</v>
      </c>
      <c r="C4456" s="662" t="s">
        <v>5111</v>
      </c>
      <c r="D4456" s="743" t="s">
        <v>7938</v>
      </c>
      <c r="E4456" s="744" t="s">
        <v>5135</v>
      </c>
      <c r="F4456" s="662" t="s">
        <v>5106</v>
      </c>
      <c r="G4456" s="662" t="s">
        <v>5179</v>
      </c>
      <c r="H4456" s="662" t="s">
        <v>593</v>
      </c>
      <c r="I4456" s="662" t="s">
        <v>1419</v>
      </c>
      <c r="J4456" s="662" t="s">
        <v>5180</v>
      </c>
      <c r="K4456" s="662" t="s">
        <v>5181</v>
      </c>
      <c r="L4456" s="663">
        <v>99.11</v>
      </c>
      <c r="M4456" s="663">
        <v>3667.0699999999993</v>
      </c>
      <c r="N4456" s="662">
        <v>37</v>
      </c>
      <c r="O4456" s="745">
        <v>16.5</v>
      </c>
      <c r="P4456" s="663">
        <v>2973.2999999999993</v>
      </c>
      <c r="Q4456" s="678">
        <v>0.81081081081081074</v>
      </c>
      <c r="R4456" s="662">
        <v>30</v>
      </c>
      <c r="S4456" s="678">
        <v>0.81081081081081086</v>
      </c>
      <c r="T4456" s="745">
        <v>13</v>
      </c>
      <c r="U4456" s="701">
        <v>0.78787878787878785</v>
      </c>
    </row>
    <row r="4457" spans="1:21" ht="14.4" customHeight="1" x14ac:dyDescent="0.3">
      <c r="A4457" s="661">
        <v>32</v>
      </c>
      <c r="B4457" s="662" t="s">
        <v>592</v>
      </c>
      <c r="C4457" s="662" t="s">
        <v>5111</v>
      </c>
      <c r="D4457" s="743" t="s">
        <v>7938</v>
      </c>
      <c r="E4457" s="744" t="s">
        <v>5135</v>
      </c>
      <c r="F4457" s="662" t="s">
        <v>5106</v>
      </c>
      <c r="G4457" s="662" t="s">
        <v>5964</v>
      </c>
      <c r="H4457" s="662" t="s">
        <v>593</v>
      </c>
      <c r="I4457" s="662" t="s">
        <v>6830</v>
      </c>
      <c r="J4457" s="662" t="s">
        <v>5972</v>
      </c>
      <c r="K4457" s="662" t="s">
        <v>968</v>
      </c>
      <c r="L4457" s="663">
        <v>2376.9299999999998</v>
      </c>
      <c r="M4457" s="663">
        <v>4753.8599999999997</v>
      </c>
      <c r="N4457" s="662">
        <v>2</v>
      </c>
      <c r="O4457" s="745">
        <v>1</v>
      </c>
      <c r="P4457" s="663">
        <v>4753.8599999999997</v>
      </c>
      <c r="Q4457" s="678">
        <v>1</v>
      </c>
      <c r="R4457" s="662">
        <v>2</v>
      </c>
      <c r="S4457" s="678">
        <v>1</v>
      </c>
      <c r="T4457" s="745">
        <v>1</v>
      </c>
      <c r="U4457" s="701">
        <v>1</v>
      </c>
    </row>
    <row r="4458" spans="1:21" ht="14.4" customHeight="1" x14ac:dyDescent="0.3">
      <c r="A4458" s="661">
        <v>32</v>
      </c>
      <c r="B4458" s="662" t="s">
        <v>592</v>
      </c>
      <c r="C4458" s="662" t="s">
        <v>5111</v>
      </c>
      <c r="D4458" s="743" t="s">
        <v>7938</v>
      </c>
      <c r="E4458" s="744" t="s">
        <v>5135</v>
      </c>
      <c r="F4458" s="662" t="s">
        <v>5106</v>
      </c>
      <c r="G4458" s="662" t="s">
        <v>7465</v>
      </c>
      <c r="H4458" s="662" t="s">
        <v>593</v>
      </c>
      <c r="I4458" s="662" t="s">
        <v>7466</v>
      </c>
      <c r="J4458" s="662" t="s">
        <v>7467</v>
      </c>
      <c r="K4458" s="662" t="s">
        <v>7468</v>
      </c>
      <c r="L4458" s="663">
        <v>316.08999999999997</v>
      </c>
      <c r="M4458" s="663">
        <v>316.08999999999997</v>
      </c>
      <c r="N4458" s="662">
        <v>1</v>
      </c>
      <c r="O4458" s="745">
        <v>1</v>
      </c>
      <c r="P4458" s="663">
        <v>316.08999999999997</v>
      </c>
      <c r="Q4458" s="678">
        <v>1</v>
      </c>
      <c r="R4458" s="662">
        <v>1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32</v>
      </c>
      <c r="B4459" s="662" t="s">
        <v>592</v>
      </c>
      <c r="C4459" s="662" t="s">
        <v>5111</v>
      </c>
      <c r="D4459" s="743" t="s">
        <v>7938</v>
      </c>
      <c r="E4459" s="744" t="s">
        <v>5135</v>
      </c>
      <c r="F4459" s="662" t="s">
        <v>5106</v>
      </c>
      <c r="G4459" s="662" t="s">
        <v>5562</v>
      </c>
      <c r="H4459" s="662" t="s">
        <v>593</v>
      </c>
      <c r="I4459" s="662" t="s">
        <v>1051</v>
      </c>
      <c r="J4459" s="662" t="s">
        <v>5563</v>
      </c>
      <c r="K4459" s="662" t="s">
        <v>5564</v>
      </c>
      <c r="L4459" s="663">
        <v>0</v>
      </c>
      <c r="M4459" s="663">
        <v>0</v>
      </c>
      <c r="N4459" s="662">
        <v>2</v>
      </c>
      <c r="O4459" s="745">
        <v>1.5</v>
      </c>
      <c r="P4459" s="663">
        <v>0</v>
      </c>
      <c r="Q4459" s="678"/>
      <c r="R4459" s="662">
        <v>1</v>
      </c>
      <c r="S4459" s="678">
        <v>0.5</v>
      </c>
      <c r="T4459" s="745">
        <v>0.5</v>
      </c>
      <c r="U4459" s="701">
        <v>0.33333333333333331</v>
      </c>
    </row>
    <row r="4460" spans="1:21" ht="14.4" customHeight="1" x14ac:dyDescent="0.3">
      <c r="A4460" s="661">
        <v>32</v>
      </c>
      <c r="B4460" s="662" t="s">
        <v>592</v>
      </c>
      <c r="C4460" s="662" t="s">
        <v>5111</v>
      </c>
      <c r="D4460" s="743" t="s">
        <v>7938</v>
      </c>
      <c r="E4460" s="744" t="s">
        <v>5135</v>
      </c>
      <c r="F4460" s="662" t="s">
        <v>5106</v>
      </c>
      <c r="G4460" s="662" t="s">
        <v>5305</v>
      </c>
      <c r="H4460" s="662" t="s">
        <v>593</v>
      </c>
      <c r="I4460" s="662" t="s">
        <v>5407</v>
      </c>
      <c r="J4460" s="662" t="s">
        <v>1064</v>
      </c>
      <c r="K4460" s="662" t="s">
        <v>5408</v>
      </c>
      <c r="L4460" s="663">
        <v>0</v>
      </c>
      <c r="M4460" s="663">
        <v>0</v>
      </c>
      <c r="N4460" s="662">
        <v>2</v>
      </c>
      <c r="O4460" s="745">
        <v>2</v>
      </c>
      <c r="P4460" s="663">
        <v>0</v>
      </c>
      <c r="Q4460" s="678"/>
      <c r="R4460" s="662">
        <v>1</v>
      </c>
      <c r="S4460" s="678">
        <v>0.5</v>
      </c>
      <c r="T4460" s="745">
        <v>1</v>
      </c>
      <c r="U4460" s="701">
        <v>0.5</v>
      </c>
    </row>
    <row r="4461" spans="1:21" ht="14.4" customHeight="1" x14ac:dyDescent="0.3">
      <c r="A4461" s="661">
        <v>32</v>
      </c>
      <c r="B4461" s="662" t="s">
        <v>592</v>
      </c>
      <c r="C4461" s="662" t="s">
        <v>5111</v>
      </c>
      <c r="D4461" s="743" t="s">
        <v>7938</v>
      </c>
      <c r="E4461" s="744" t="s">
        <v>5135</v>
      </c>
      <c r="F4461" s="662" t="s">
        <v>5106</v>
      </c>
      <c r="G4461" s="662" t="s">
        <v>5305</v>
      </c>
      <c r="H4461" s="662" t="s">
        <v>593</v>
      </c>
      <c r="I4461" s="662" t="s">
        <v>5409</v>
      </c>
      <c r="J4461" s="662" t="s">
        <v>1064</v>
      </c>
      <c r="K4461" s="662" t="s">
        <v>5410</v>
      </c>
      <c r="L4461" s="663">
        <v>214.5</v>
      </c>
      <c r="M4461" s="663">
        <v>1072.5</v>
      </c>
      <c r="N4461" s="662">
        <v>5</v>
      </c>
      <c r="O4461" s="745">
        <v>3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32</v>
      </c>
      <c r="B4462" s="662" t="s">
        <v>592</v>
      </c>
      <c r="C4462" s="662" t="s">
        <v>5111</v>
      </c>
      <c r="D4462" s="743" t="s">
        <v>7938</v>
      </c>
      <c r="E4462" s="744" t="s">
        <v>5135</v>
      </c>
      <c r="F4462" s="662" t="s">
        <v>5106</v>
      </c>
      <c r="G4462" s="662" t="s">
        <v>5305</v>
      </c>
      <c r="H4462" s="662" t="s">
        <v>593</v>
      </c>
      <c r="I4462" s="662" t="s">
        <v>1063</v>
      </c>
      <c r="J4462" s="662" t="s">
        <v>1064</v>
      </c>
      <c r="K4462" s="662" t="s">
        <v>5306</v>
      </c>
      <c r="L4462" s="663">
        <v>107.25</v>
      </c>
      <c r="M4462" s="663">
        <v>214.5</v>
      </c>
      <c r="N4462" s="662">
        <v>2</v>
      </c>
      <c r="O4462" s="745">
        <v>1.5</v>
      </c>
      <c r="P4462" s="663">
        <v>214.5</v>
      </c>
      <c r="Q4462" s="678">
        <v>1</v>
      </c>
      <c r="R4462" s="662">
        <v>2</v>
      </c>
      <c r="S4462" s="678">
        <v>1</v>
      </c>
      <c r="T4462" s="745">
        <v>1.5</v>
      </c>
      <c r="U4462" s="701">
        <v>1</v>
      </c>
    </row>
    <row r="4463" spans="1:21" ht="14.4" customHeight="1" x14ac:dyDescent="0.3">
      <c r="A4463" s="661">
        <v>32</v>
      </c>
      <c r="B4463" s="662" t="s">
        <v>592</v>
      </c>
      <c r="C4463" s="662" t="s">
        <v>5111</v>
      </c>
      <c r="D4463" s="743" t="s">
        <v>7938</v>
      </c>
      <c r="E4463" s="744" t="s">
        <v>5135</v>
      </c>
      <c r="F4463" s="662" t="s">
        <v>5106</v>
      </c>
      <c r="G4463" s="662" t="s">
        <v>5305</v>
      </c>
      <c r="H4463" s="662" t="s">
        <v>593</v>
      </c>
      <c r="I4463" s="662" t="s">
        <v>1063</v>
      </c>
      <c r="J4463" s="662" t="s">
        <v>1064</v>
      </c>
      <c r="K4463" s="662" t="s">
        <v>5306</v>
      </c>
      <c r="L4463" s="663">
        <v>90.53</v>
      </c>
      <c r="M4463" s="663">
        <v>90.53</v>
      </c>
      <c r="N4463" s="662">
        <v>1</v>
      </c>
      <c r="O4463" s="745">
        <v>1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32</v>
      </c>
      <c r="B4464" s="662" t="s">
        <v>592</v>
      </c>
      <c r="C4464" s="662" t="s">
        <v>5111</v>
      </c>
      <c r="D4464" s="743" t="s">
        <v>7938</v>
      </c>
      <c r="E4464" s="744" t="s">
        <v>5135</v>
      </c>
      <c r="F4464" s="662" t="s">
        <v>5106</v>
      </c>
      <c r="G4464" s="662" t="s">
        <v>5309</v>
      </c>
      <c r="H4464" s="662" t="s">
        <v>593</v>
      </c>
      <c r="I4464" s="662" t="s">
        <v>910</v>
      </c>
      <c r="J4464" s="662" t="s">
        <v>5310</v>
      </c>
      <c r="K4464" s="662" t="s">
        <v>5268</v>
      </c>
      <c r="L4464" s="663">
        <v>0</v>
      </c>
      <c r="M4464" s="663">
        <v>0</v>
      </c>
      <c r="N4464" s="662">
        <v>2</v>
      </c>
      <c r="O4464" s="745">
        <v>1.5</v>
      </c>
      <c r="P4464" s="663"/>
      <c r="Q4464" s="678"/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32</v>
      </c>
      <c r="B4465" s="662" t="s">
        <v>592</v>
      </c>
      <c r="C4465" s="662" t="s">
        <v>5111</v>
      </c>
      <c r="D4465" s="743" t="s">
        <v>7938</v>
      </c>
      <c r="E4465" s="744" t="s">
        <v>5135</v>
      </c>
      <c r="F4465" s="662" t="s">
        <v>5106</v>
      </c>
      <c r="G4465" s="662" t="s">
        <v>5311</v>
      </c>
      <c r="H4465" s="662" t="s">
        <v>593</v>
      </c>
      <c r="I4465" s="662" t="s">
        <v>752</v>
      </c>
      <c r="J4465" s="662" t="s">
        <v>753</v>
      </c>
      <c r="K4465" s="662" t="s">
        <v>5243</v>
      </c>
      <c r="L4465" s="663">
        <v>30.47</v>
      </c>
      <c r="M4465" s="663">
        <v>60.94</v>
      </c>
      <c r="N4465" s="662">
        <v>2</v>
      </c>
      <c r="O4465" s="745">
        <v>1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32</v>
      </c>
      <c r="B4466" s="662" t="s">
        <v>592</v>
      </c>
      <c r="C4466" s="662" t="s">
        <v>5111</v>
      </c>
      <c r="D4466" s="743" t="s">
        <v>7938</v>
      </c>
      <c r="E4466" s="744" t="s">
        <v>5135</v>
      </c>
      <c r="F4466" s="662" t="s">
        <v>5106</v>
      </c>
      <c r="G4466" s="662" t="s">
        <v>5182</v>
      </c>
      <c r="H4466" s="662" t="s">
        <v>593</v>
      </c>
      <c r="I4466" s="662" t="s">
        <v>2928</v>
      </c>
      <c r="J4466" s="662" t="s">
        <v>2409</v>
      </c>
      <c r="K4466" s="662" t="s">
        <v>5313</v>
      </c>
      <c r="L4466" s="663">
        <v>22.44</v>
      </c>
      <c r="M4466" s="663">
        <v>224.40000000000003</v>
      </c>
      <c r="N4466" s="662">
        <v>10</v>
      </c>
      <c r="O4466" s="745">
        <v>7</v>
      </c>
      <c r="P4466" s="663">
        <v>157.08000000000001</v>
      </c>
      <c r="Q4466" s="678">
        <v>0.7</v>
      </c>
      <c r="R4466" s="662">
        <v>7</v>
      </c>
      <c r="S4466" s="678">
        <v>0.7</v>
      </c>
      <c r="T4466" s="745">
        <v>4.5</v>
      </c>
      <c r="U4466" s="701">
        <v>0.6428571428571429</v>
      </c>
    </row>
    <row r="4467" spans="1:21" ht="14.4" customHeight="1" x14ac:dyDescent="0.3">
      <c r="A4467" s="661">
        <v>32</v>
      </c>
      <c r="B4467" s="662" t="s">
        <v>592</v>
      </c>
      <c r="C4467" s="662" t="s">
        <v>5111</v>
      </c>
      <c r="D4467" s="743" t="s">
        <v>7938</v>
      </c>
      <c r="E4467" s="744" t="s">
        <v>5135</v>
      </c>
      <c r="F4467" s="662" t="s">
        <v>5106</v>
      </c>
      <c r="G4467" s="662" t="s">
        <v>5182</v>
      </c>
      <c r="H4467" s="662" t="s">
        <v>593</v>
      </c>
      <c r="I4467" s="662" t="s">
        <v>2977</v>
      </c>
      <c r="J4467" s="662" t="s">
        <v>2978</v>
      </c>
      <c r="K4467" s="662" t="s">
        <v>5183</v>
      </c>
      <c r="L4467" s="663">
        <v>51.21</v>
      </c>
      <c r="M4467" s="663">
        <v>563.30999999999995</v>
      </c>
      <c r="N4467" s="662">
        <v>11</v>
      </c>
      <c r="O4467" s="745">
        <v>8</v>
      </c>
      <c r="P4467" s="663">
        <v>512.09999999999991</v>
      </c>
      <c r="Q4467" s="678">
        <v>0.90909090909090906</v>
      </c>
      <c r="R4467" s="662">
        <v>10</v>
      </c>
      <c r="S4467" s="678">
        <v>0.90909090909090906</v>
      </c>
      <c r="T4467" s="745">
        <v>7.5</v>
      </c>
      <c r="U4467" s="701">
        <v>0.9375</v>
      </c>
    </row>
    <row r="4468" spans="1:21" ht="14.4" customHeight="1" x14ac:dyDescent="0.3">
      <c r="A4468" s="661">
        <v>32</v>
      </c>
      <c r="B4468" s="662" t="s">
        <v>592</v>
      </c>
      <c r="C4468" s="662" t="s">
        <v>5111</v>
      </c>
      <c r="D4468" s="743" t="s">
        <v>7938</v>
      </c>
      <c r="E4468" s="744" t="s">
        <v>5135</v>
      </c>
      <c r="F4468" s="662" t="s">
        <v>5106</v>
      </c>
      <c r="G4468" s="662" t="s">
        <v>5600</v>
      </c>
      <c r="H4468" s="662" t="s">
        <v>593</v>
      </c>
      <c r="I4468" s="662" t="s">
        <v>5601</v>
      </c>
      <c r="J4468" s="662" t="s">
        <v>5602</v>
      </c>
      <c r="K4468" s="662" t="s">
        <v>5603</v>
      </c>
      <c r="L4468" s="663">
        <v>657.67</v>
      </c>
      <c r="M4468" s="663">
        <v>1315.34</v>
      </c>
      <c r="N4468" s="662">
        <v>2</v>
      </c>
      <c r="O4468" s="745">
        <v>1</v>
      </c>
      <c r="P4468" s="663"/>
      <c r="Q4468" s="678">
        <v>0</v>
      </c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32</v>
      </c>
      <c r="B4469" s="662" t="s">
        <v>592</v>
      </c>
      <c r="C4469" s="662" t="s">
        <v>5111</v>
      </c>
      <c r="D4469" s="743" t="s">
        <v>7938</v>
      </c>
      <c r="E4469" s="744" t="s">
        <v>5135</v>
      </c>
      <c r="F4469" s="662" t="s">
        <v>5106</v>
      </c>
      <c r="G4469" s="662" t="s">
        <v>6281</v>
      </c>
      <c r="H4469" s="662" t="s">
        <v>593</v>
      </c>
      <c r="I4469" s="662" t="s">
        <v>3439</v>
      </c>
      <c r="J4469" s="662" t="s">
        <v>3440</v>
      </c>
      <c r="K4469" s="662" t="s">
        <v>6282</v>
      </c>
      <c r="L4469" s="663">
        <v>186.27</v>
      </c>
      <c r="M4469" s="663">
        <v>2048.9700000000003</v>
      </c>
      <c r="N4469" s="662">
        <v>11</v>
      </c>
      <c r="O4469" s="745">
        <v>6</v>
      </c>
      <c r="P4469" s="663">
        <v>931.35000000000014</v>
      </c>
      <c r="Q4469" s="678">
        <v>0.45454545454545453</v>
      </c>
      <c r="R4469" s="662">
        <v>5</v>
      </c>
      <c r="S4469" s="678">
        <v>0.45454545454545453</v>
      </c>
      <c r="T4469" s="745">
        <v>2</v>
      </c>
      <c r="U4469" s="701">
        <v>0.33333333333333331</v>
      </c>
    </row>
    <row r="4470" spans="1:21" ht="14.4" customHeight="1" x14ac:dyDescent="0.3">
      <c r="A4470" s="661">
        <v>32</v>
      </c>
      <c r="B4470" s="662" t="s">
        <v>592</v>
      </c>
      <c r="C4470" s="662" t="s">
        <v>5111</v>
      </c>
      <c r="D4470" s="743" t="s">
        <v>7938</v>
      </c>
      <c r="E4470" s="744" t="s">
        <v>5135</v>
      </c>
      <c r="F4470" s="662" t="s">
        <v>5106</v>
      </c>
      <c r="G4470" s="662" t="s">
        <v>5514</v>
      </c>
      <c r="H4470" s="662" t="s">
        <v>593</v>
      </c>
      <c r="I4470" s="662" t="s">
        <v>7469</v>
      </c>
      <c r="J4470" s="662" t="s">
        <v>868</v>
      </c>
      <c r="K4470" s="662" t="s">
        <v>7470</v>
      </c>
      <c r="L4470" s="663">
        <v>0</v>
      </c>
      <c r="M4470" s="663">
        <v>0</v>
      </c>
      <c r="N4470" s="662">
        <v>1</v>
      </c>
      <c r="O4470" s="745">
        <v>0.5</v>
      </c>
      <c r="P4470" s="663">
        <v>0</v>
      </c>
      <c r="Q4470" s="678"/>
      <c r="R4470" s="662">
        <v>1</v>
      </c>
      <c r="S4470" s="678">
        <v>1</v>
      </c>
      <c r="T4470" s="745">
        <v>0.5</v>
      </c>
      <c r="U4470" s="701">
        <v>1</v>
      </c>
    </row>
    <row r="4471" spans="1:21" ht="14.4" customHeight="1" x14ac:dyDescent="0.3">
      <c r="A4471" s="661">
        <v>32</v>
      </c>
      <c r="B4471" s="662" t="s">
        <v>592</v>
      </c>
      <c r="C4471" s="662" t="s">
        <v>5111</v>
      </c>
      <c r="D4471" s="743" t="s">
        <v>7938</v>
      </c>
      <c r="E4471" s="744" t="s">
        <v>5135</v>
      </c>
      <c r="F4471" s="662" t="s">
        <v>5106</v>
      </c>
      <c r="G4471" s="662" t="s">
        <v>6013</v>
      </c>
      <c r="H4471" s="662" t="s">
        <v>593</v>
      </c>
      <c r="I4471" s="662" t="s">
        <v>3015</v>
      </c>
      <c r="J4471" s="662" t="s">
        <v>3016</v>
      </c>
      <c r="K4471" s="662" t="s">
        <v>6014</v>
      </c>
      <c r="L4471" s="663">
        <v>36.97</v>
      </c>
      <c r="M4471" s="663">
        <v>36.97</v>
      </c>
      <c r="N4471" s="662">
        <v>1</v>
      </c>
      <c r="O4471" s="745">
        <v>0.5</v>
      </c>
      <c r="P4471" s="663">
        <v>36.97</v>
      </c>
      <c r="Q4471" s="678">
        <v>1</v>
      </c>
      <c r="R4471" s="662">
        <v>1</v>
      </c>
      <c r="S4471" s="678">
        <v>1</v>
      </c>
      <c r="T4471" s="745">
        <v>0.5</v>
      </c>
      <c r="U4471" s="701">
        <v>1</v>
      </c>
    </row>
    <row r="4472" spans="1:21" ht="14.4" customHeight="1" x14ac:dyDescent="0.3">
      <c r="A4472" s="661">
        <v>32</v>
      </c>
      <c r="B4472" s="662" t="s">
        <v>592</v>
      </c>
      <c r="C4472" s="662" t="s">
        <v>5111</v>
      </c>
      <c r="D4472" s="743" t="s">
        <v>7938</v>
      </c>
      <c r="E4472" s="744" t="s">
        <v>5135</v>
      </c>
      <c r="F4472" s="662" t="s">
        <v>5106</v>
      </c>
      <c r="G4472" s="662" t="s">
        <v>5322</v>
      </c>
      <c r="H4472" s="662" t="s">
        <v>2438</v>
      </c>
      <c r="I4472" s="662" t="s">
        <v>2483</v>
      </c>
      <c r="J4472" s="662" t="s">
        <v>2484</v>
      </c>
      <c r="K4472" s="662" t="s">
        <v>2485</v>
      </c>
      <c r="L4472" s="663">
        <v>31.32</v>
      </c>
      <c r="M4472" s="663">
        <v>62.64</v>
      </c>
      <c r="N4472" s="662">
        <v>2</v>
      </c>
      <c r="O4472" s="745">
        <v>1.5</v>
      </c>
      <c r="P4472" s="663">
        <v>62.64</v>
      </c>
      <c r="Q4472" s="678">
        <v>1</v>
      </c>
      <c r="R4472" s="662">
        <v>2</v>
      </c>
      <c r="S4472" s="678">
        <v>1</v>
      </c>
      <c r="T4472" s="745">
        <v>1.5</v>
      </c>
      <c r="U4472" s="701">
        <v>1</v>
      </c>
    </row>
    <row r="4473" spans="1:21" ht="14.4" customHeight="1" x14ac:dyDescent="0.3">
      <c r="A4473" s="661">
        <v>32</v>
      </c>
      <c r="B4473" s="662" t="s">
        <v>592</v>
      </c>
      <c r="C4473" s="662" t="s">
        <v>5111</v>
      </c>
      <c r="D4473" s="743" t="s">
        <v>7938</v>
      </c>
      <c r="E4473" s="744" t="s">
        <v>5135</v>
      </c>
      <c r="F4473" s="662" t="s">
        <v>5106</v>
      </c>
      <c r="G4473" s="662" t="s">
        <v>5322</v>
      </c>
      <c r="H4473" s="662" t="s">
        <v>2438</v>
      </c>
      <c r="I4473" s="662" t="s">
        <v>2553</v>
      </c>
      <c r="J4473" s="662" t="s">
        <v>2550</v>
      </c>
      <c r="K4473" s="662" t="s">
        <v>4957</v>
      </c>
      <c r="L4473" s="663">
        <v>156.61000000000001</v>
      </c>
      <c r="M4473" s="663">
        <v>156.61000000000001</v>
      </c>
      <c r="N4473" s="662">
        <v>1</v>
      </c>
      <c r="O4473" s="745">
        <v>0.5</v>
      </c>
      <c r="P4473" s="663"/>
      <c r="Q4473" s="678">
        <v>0</v>
      </c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32</v>
      </c>
      <c r="B4474" s="662" t="s">
        <v>592</v>
      </c>
      <c r="C4474" s="662" t="s">
        <v>5111</v>
      </c>
      <c r="D4474" s="743" t="s">
        <v>7938</v>
      </c>
      <c r="E4474" s="744" t="s">
        <v>5135</v>
      </c>
      <c r="F4474" s="662" t="s">
        <v>5106</v>
      </c>
      <c r="G4474" s="662" t="s">
        <v>5689</v>
      </c>
      <c r="H4474" s="662" t="s">
        <v>593</v>
      </c>
      <c r="I4474" s="662" t="s">
        <v>3733</v>
      </c>
      <c r="J4474" s="662" t="s">
        <v>1651</v>
      </c>
      <c r="K4474" s="662" t="s">
        <v>7471</v>
      </c>
      <c r="L4474" s="663">
        <v>28.91</v>
      </c>
      <c r="M4474" s="663">
        <v>28.91</v>
      </c>
      <c r="N4474" s="662">
        <v>1</v>
      </c>
      <c r="O4474" s="745">
        <v>0.5</v>
      </c>
      <c r="P4474" s="663">
        <v>28.91</v>
      </c>
      <c r="Q4474" s="678">
        <v>1</v>
      </c>
      <c r="R4474" s="662">
        <v>1</v>
      </c>
      <c r="S4474" s="678">
        <v>1</v>
      </c>
      <c r="T4474" s="745">
        <v>0.5</v>
      </c>
      <c r="U4474" s="701">
        <v>1</v>
      </c>
    </row>
    <row r="4475" spans="1:21" ht="14.4" customHeight="1" x14ac:dyDescent="0.3">
      <c r="A4475" s="661">
        <v>32</v>
      </c>
      <c r="B4475" s="662" t="s">
        <v>592</v>
      </c>
      <c r="C4475" s="662" t="s">
        <v>5111</v>
      </c>
      <c r="D4475" s="743" t="s">
        <v>7938</v>
      </c>
      <c r="E4475" s="744" t="s">
        <v>5135</v>
      </c>
      <c r="F4475" s="662" t="s">
        <v>5106</v>
      </c>
      <c r="G4475" s="662" t="s">
        <v>5330</v>
      </c>
      <c r="H4475" s="662" t="s">
        <v>2438</v>
      </c>
      <c r="I4475" s="662" t="s">
        <v>2755</v>
      </c>
      <c r="J4475" s="662" t="s">
        <v>2756</v>
      </c>
      <c r="K4475" s="662" t="s">
        <v>3488</v>
      </c>
      <c r="L4475" s="663">
        <v>1427.23</v>
      </c>
      <c r="M4475" s="663">
        <v>49953.050000000017</v>
      </c>
      <c r="N4475" s="662">
        <v>35</v>
      </c>
      <c r="O4475" s="745">
        <v>15</v>
      </c>
      <c r="P4475" s="663">
        <v>44244.130000000019</v>
      </c>
      <c r="Q4475" s="678">
        <v>0.88571428571428579</v>
      </c>
      <c r="R4475" s="662">
        <v>31</v>
      </c>
      <c r="S4475" s="678">
        <v>0.88571428571428568</v>
      </c>
      <c r="T4475" s="745">
        <v>13</v>
      </c>
      <c r="U4475" s="701">
        <v>0.8666666666666667</v>
      </c>
    </row>
    <row r="4476" spans="1:21" ht="14.4" customHeight="1" x14ac:dyDescent="0.3">
      <c r="A4476" s="661">
        <v>32</v>
      </c>
      <c r="B4476" s="662" t="s">
        <v>592</v>
      </c>
      <c r="C4476" s="662" t="s">
        <v>5111</v>
      </c>
      <c r="D4476" s="743" t="s">
        <v>7938</v>
      </c>
      <c r="E4476" s="744" t="s">
        <v>5135</v>
      </c>
      <c r="F4476" s="662" t="s">
        <v>5106</v>
      </c>
      <c r="G4476" s="662" t="s">
        <v>5331</v>
      </c>
      <c r="H4476" s="662" t="s">
        <v>593</v>
      </c>
      <c r="I4476" s="662" t="s">
        <v>7472</v>
      </c>
      <c r="J4476" s="662" t="s">
        <v>1294</v>
      </c>
      <c r="K4476" s="662" t="s">
        <v>7473</v>
      </c>
      <c r="L4476" s="663">
        <v>0</v>
      </c>
      <c r="M4476" s="663">
        <v>0</v>
      </c>
      <c r="N4476" s="662">
        <v>1</v>
      </c>
      <c r="O4476" s="745">
        <v>0.5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32</v>
      </c>
      <c r="B4477" s="662" t="s">
        <v>592</v>
      </c>
      <c r="C4477" s="662" t="s">
        <v>5111</v>
      </c>
      <c r="D4477" s="743" t="s">
        <v>7938</v>
      </c>
      <c r="E4477" s="744" t="s">
        <v>5135</v>
      </c>
      <c r="F4477" s="662" t="s">
        <v>5106</v>
      </c>
      <c r="G4477" s="662" t="s">
        <v>5331</v>
      </c>
      <c r="H4477" s="662" t="s">
        <v>593</v>
      </c>
      <c r="I4477" s="662" t="s">
        <v>3613</v>
      </c>
      <c r="J4477" s="662" t="s">
        <v>5579</v>
      </c>
      <c r="K4477" s="662" t="s">
        <v>6720</v>
      </c>
      <c r="L4477" s="663">
        <v>0</v>
      </c>
      <c r="M4477" s="663">
        <v>0</v>
      </c>
      <c r="N4477" s="662">
        <v>1</v>
      </c>
      <c r="O4477" s="745">
        <v>0.5</v>
      </c>
      <c r="P4477" s="663"/>
      <c r="Q4477" s="678"/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32</v>
      </c>
      <c r="B4478" s="662" t="s">
        <v>592</v>
      </c>
      <c r="C4478" s="662" t="s">
        <v>5111</v>
      </c>
      <c r="D4478" s="743" t="s">
        <v>7938</v>
      </c>
      <c r="E4478" s="744" t="s">
        <v>5135</v>
      </c>
      <c r="F4478" s="662" t="s">
        <v>5106</v>
      </c>
      <c r="G4478" s="662" t="s">
        <v>5333</v>
      </c>
      <c r="H4478" s="662" t="s">
        <v>2438</v>
      </c>
      <c r="I4478" s="662" t="s">
        <v>3200</v>
      </c>
      <c r="J4478" s="662" t="s">
        <v>3193</v>
      </c>
      <c r="K4478" s="662" t="s">
        <v>4935</v>
      </c>
      <c r="L4478" s="663">
        <v>13849.26</v>
      </c>
      <c r="M4478" s="663">
        <v>110794.08</v>
      </c>
      <c r="N4478" s="662">
        <v>8</v>
      </c>
      <c r="O4478" s="745">
        <v>4</v>
      </c>
      <c r="P4478" s="663">
        <v>110794.08</v>
      </c>
      <c r="Q4478" s="678">
        <v>1</v>
      </c>
      <c r="R4478" s="662">
        <v>8</v>
      </c>
      <c r="S4478" s="678">
        <v>1</v>
      </c>
      <c r="T4478" s="745">
        <v>4</v>
      </c>
      <c r="U4478" s="701">
        <v>1</v>
      </c>
    </row>
    <row r="4479" spans="1:21" ht="14.4" customHeight="1" x14ac:dyDescent="0.3">
      <c r="A4479" s="661">
        <v>32</v>
      </c>
      <c r="B4479" s="662" t="s">
        <v>592</v>
      </c>
      <c r="C4479" s="662" t="s">
        <v>5111</v>
      </c>
      <c r="D4479" s="743" t="s">
        <v>7938</v>
      </c>
      <c r="E4479" s="744" t="s">
        <v>5135</v>
      </c>
      <c r="F4479" s="662" t="s">
        <v>5106</v>
      </c>
      <c r="G4479" s="662" t="s">
        <v>5583</v>
      </c>
      <c r="H4479" s="662" t="s">
        <v>593</v>
      </c>
      <c r="I4479" s="662" t="s">
        <v>6035</v>
      </c>
      <c r="J4479" s="662" t="s">
        <v>5668</v>
      </c>
      <c r="K4479" s="662" t="s">
        <v>2244</v>
      </c>
      <c r="L4479" s="663">
        <v>0</v>
      </c>
      <c r="M4479" s="663">
        <v>0</v>
      </c>
      <c r="N4479" s="662">
        <v>2</v>
      </c>
      <c r="O4479" s="745">
        <v>2</v>
      </c>
      <c r="P4479" s="663"/>
      <c r="Q4479" s="678"/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32</v>
      </c>
      <c r="B4480" s="662" t="s">
        <v>592</v>
      </c>
      <c r="C4480" s="662" t="s">
        <v>5111</v>
      </c>
      <c r="D4480" s="743" t="s">
        <v>7938</v>
      </c>
      <c r="E4480" s="744" t="s">
        <v>5135</v>
      </c>
      <c r="F4480" s="662" t="s">
        <v>5106</v>
      </c>
      <c r="G4480" s="662" t="s">
        <v>5583</v>
      </c>
      <c r="H4480" s="662" t="s">
        <v>593</v>
      </c>
      <c r="I4480" s="662" t="s">
        <v>6038</v>
      </c>
      <c r="J4480" s="662" t="s">
        <v>6037</v>
      </c>
      <c r="K4480" s="662" t="s">
        <v>2244</v>
      </c>
      <c r="L4480" s="663">
        <v>0</v>
      </c>
      <c r="M4480" s="663">
        <v>0</v>
      </c>
      <c r="N4480" s="662">
        <v>3</v>
      </c>
      <c r="O4480" s="745">
        <v>2</v>
      </c>
      <c r="P4480" s="663">
        <v>0</v>
      </c>
      <c r="Q4480" s="678"/>
      <c r="R4480" s="662">
        <v>2</v>
      </c>
      <c r="S4480" s="678">
        <v>0.66666666666666663</v>
      </c>
      <c r="T4480" s="745">
        <v>1</v>
      </c>
      <c r="U4480" s="701">
        <v>0.5</v>
      </c>
    </row>
    <row r="4481" spans="1:21" ht="14.4" customHeight="1" x14ac:dyDescent="0.3">
      <c r="A4481" s="661">
        <v>32</v>
      </c>
      <c r="B4481" s="662" t="s">
        <v>592</v>
      </c>
      <c r="C4481" s="662" t="s">
        <v>5111</v>
      </c>
      <c r="D4481" s="743" t="s">
        <v>7938</v>
      </c>
      <c r="E4481" s="744" t="s">
        <v>5135</v>
      </c>
      <c r="F4481" s="662" t="s">
        <v>5106</v>
      </c>
      <c r="G4481" s="662" t="s">
        <v>5583</v>
      </c>
      <c r="H4481" s="662" t="s">
        <v>593</v>
      </c>
      <c r="I4481" s="662" t="s">
        <v>6727</v>
      </c>
      <c r="J4481" s="662" t="s">
        <v>3870</v>
      </c>
      <c r="K4481" s="662" t="s">
        <v>2253</v>
      </c>
      <c r="L4481" s="663">
        <v>0</v>
      </c>
      <c r="M4481" s="663">
        <v>0</v>
      </c>
      <c r="N4481" s="662">
        <v>1</v>
      </c>
      <c r="O4481" s="745">
        <v>1</v>
      </c>
      <c r="P4481" s="663">
        <v>0</v>
      </c>
      <c r="Q4481" s="678"/>
      <c r="R4481" s="662">
        <v>1</v>
      </c>
      <c r="S4481" s="678">
        <v>1</v>
      </c>
      <c r="T4481" s="745">
        <v>1</v>
      </c>
      <c r="U4481" s="701">
        <v>1</v>
      </c>
    </row>
    <row r="4482" spans="1:21" ht="14.4" customHeight="1" x14ac:dyDescent="0.3">
      <c r="A4482" s="661">
        <v>32</v>
      </c>
      <c r="B4482" s="662" t="s">
        <v>592</v>
      </c>
      <c r="C4482" s="662" t="s">
        <v>5111</v>
      </c>
      <c r="D4482" s="743" t="s">
        <v>7938</v>
      </c>
      <c r="E4482" s="744" t="s">
        <v>5135</v>
      </c>
      <c r="F4482" s="662" t="s">
        <v>5106</v>
      </c>
      <c r="G4482" s="662" t="s">
        <v>5583</v>
      </c>
      <c r="H4482" s="662" t="s">
        <v>593</v>
      </c>
      <c r="I4482" s="662" t="s">
        <v>7474</v>
      </c>
      <c r="J4482" s="662" t="s">
        <v>5668</v>
      </c>
      <c r="K4482" s="662" t="s">
        <v>5585</v>
      </c>
      <c r="L4482" s="663">
        <v>0</v>
      </c>
      <c r="M4482" s="663">
        <v>0</v>
      </c>
      <c r="N4482" s="662">
        <v>1</v>
      </c>
      <c r="O4482" s="745">
        <v>0.5</v>
      </c>
      <c r="P4482" s="663"/>
      <c r="Q4482" s="678"/>
      <c r="R4482" s="662"/>
      <c r="S4482" s="678">
        <v>0</v>
      </c>
      <c r="T4482" s="745"/>
      <c r="U4482" s="701">
        <v>0</v>
      </c>
    </row>
    <row r="4483" spans="1:21" ht="14.4" customHeight="1" x14ac:dyDescent="0.3">
      <c r="A4483" s="661">
        <v>32</v>
      </c>
      <c r="B4483" s="662" t="s">
        <v>592</v>
      </c>
      <c r="C4483" s="662" t="s">
        <v>5111</v>
      </c>
      <c r="D4483" s="743" t="s">
        <v>7938</v>
      </c>
      <c r="E4483" s="744" t="s">
        <v>5135</v>
      </c>
      <c r="F4483" s="662" t="s">
        <v>5106</v>
      </c>
      <c r="G4483" s="662" t="s">
        <v>7475</v>
      </c>
      <c r="H4483" s="662" t="s">
        <v>593</v>
      </c>
      <c r="I4483" s="662" t="s">
        <v>7476</v>
      </c>
      <c r="J4483" s="662" t="s">
        <v>7477</v>
      </c>
      <c r="K4483" s="662" t="s">
        <v>7478</v>
      </c>
      <c r="L4483" s="663">
        <v>0</v>
      </c>
      <c r="M4483" s="663">
        <v>0</v>
      </c>
      <c r="N4483" s="662">
        <v>1</v>
      </c>
      <c r="O4483" s="745">
        <v>0.5</v>
      </c>
      <c r="P4483" s="663">
        <v>0</v>
      </c>
      <c r="Q4483" s="678"/>
      <c r="R4483" s="662">
        <v>1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32</v>
      </c>
      <c r="B4484" s="662" t="s">
        <v>592</v>
      </c>
      <c r="C4484" s="662" t="s">
        <v>5111</v>
      </c>
      <c r="D4484" s="743" t="s">
        <v>7938</v>
      </c>
      <c r="E4484" s="744" t="s">
        <v>5135</v>
      </c>
      <c r="F4484" s="662" t="s">
        <v>5107</v>
      </c>
      <c r="G4484" s="662" t="s">
        <v>5249</v>
      </c>
      <c r="H4484" s="662" t="s">
        <v>593</v>
      </c>
      <c r="I4484" s="662" t="s">
        <v>700</v>
      </c>
      <c r="J4484" s="662" t="s">
        <v>5251</v>
      </c>
      <c r="K4484" s="662"/>
      <c r="L4484" s="663">
        <v>0</v>
      </c>
      <c r="M4484" s="663">
        <v>0</v>
      </c>
      <c r="N4484" s="662">
        <v>21</v>
      </c>
      <c r="O4484" s="745">
        <v>20</v>
      </c>
      <c r="P4484" s="663">
        <v>0</v>
      </c>
      <c r="Q4484" s="678"/>
      <c r="R4484" s="662">
        <v>20</v>
      </c>
      <c r="S4484" s="678">
        <v>0.95238095238095233</v>
      </c>
      <c r="T4484" s="745">
        <v>19</v>
      </c>
      <c r="U4484" s="701">
        <v>0.95</v>
      </c>
    </row>
    <row r="4485" spans="1:21" ht="14.4" customHeight="1" x14ac:dyDescent="0.3">
      <c r="A4485" s="661">
        <v>32</v>
      </c>
      <c r="B4485" s="662" t="s">
        <v>592</v>
      </c>
      <c r="C4485" s="662" t="s">
        <v>5111</v>
      </c>
      <c r="D4485" s="743" t="s">
        <v>7938</v>
      </c>
      <c r="E4485" s="744" t="s">
        <v>5135</v>
      </c>
      <c r="F4485" s="662" t="s">
        <v>5107</v>
      </c>
      <c r="G4485" s="662" t="s">
        <v>5249</v>
      </c>
      <c r="H4485" s="662" t="s">
        <v>593</v>
      </c>
      <c r="I4485" s="662" t="s">
        <v>7479</v>
      </c>
      <c r="J4485" s="662" t="s">
        <v>5251</v>
      </c>
      <c r="K4485" s="662"/>
      <c r="L4485" s="663">
        <v>0</v>
      </c>
      <c r="M4485" s="663">
        <v>0</v>
      </c>
      <c r="N4485" s="662">
        <v>1</v>
      </c>
      <c r="O4485" s="745">
        <v>0.5</v>
      </c>
      <c r="P4485" s="663">
        <v>0</v>
      </c>
      <c r="Q4485" s="678"/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32</v>
      </c>
      <c r="B4486" s="662" t="s">
        <v>592</v>
      </c>
      <c r="C4486" s="662" t="s">
        <v>5111</v>
      </c>
      <c r="D4486" s="743" t="s">
        <v>7938</v>
      </c>
      <c r="E4486" s="744" t="s">
        <v>5135</v>
      </c>
      <c r="F4486" s="662" t="s">
        <v>5107</v>
      </c>
      <c r="G4486" s="662" t="s">
        <v>5249</v>
      </c>
      <c r="H4486" s="662" t="s">
        <v>593</v>
      </c>
      <c r="I4486" s="662" t="s">
        <v>7480</v>
      </c>
      <c r="J4486" s="662" t="s">
        <v>5251</v>
      </c>
      <c r="K4486" s="662"/>
      <c r="L4486" s="663">
        <v>0</v>
      </c>
      <c r="M4486" s="663">
        <v>0</v>
      </c>
      <c r="N4486" s="662">
        <v>1</v>
      </c>
      <c r="O4486" s="745">
        <v>1</v>
      </c>
      <c r="P4486" s="663">
        <v>0</v>
      </c>
      <c r="Q4486" s="678"/>
      <c r="R4486" s="662">
        <v>1</v>
      </c>
      <c r="S4486" s="678">
        <v>1</v>
      </c>
      <c r="T4486" s="745">
        <v>1</v>
      </c>
      <c r="U4486" s="701">
        <v>1</v>
      </c>
    </row>
    <row r="4487" spans="1:21" ht="14.4" customHeight="1" x14ac:dyDescent="0.3">
      <c r="A4487" s="661">
        <v>32</v>
      </c>
      <c r="B4487" s="662" t="s">
        <v>592</v>
      </c>
      <c r="C4487" s="662" t="s">
        <v>5111</v>
      </c>
      <c r="D4487" s="743" t="s">
        <v>7938</v>
      </c>
      <c r="E4487" s="744" t="s">
        <v>5136</v>
      </c>
      <c r="F4487" s="662" t="s">
        <v>5106</v>
      </c>
      <c r="G4487" s="662" t="s">
        <v>6297</v>
      </c>
      <c r="H4487" s="662" t="s">
        <v>593</v>
      </c>
      <c r="I4487" s="662" t="s">
        <v>3551</v>
      </c>
      <c r="J4487" s="662" t="s">
        <v>6298</v>
      </c>
      <c r="K4487" s="662" t="s">
        <v>1159</v>
      </c>
      <c r="L4487" s="663">
        <v>35.11</v>
      </c>
      <c r="M4487" s="663">
        <v>70.22</v>
      </c>
      <c r="N4487" s="662">
        <v>2</v>
      </c>
      <c r="O4487" s="745">
        <v>0.5</v>
      </c>
      <c r="P4487" s="663">
        <v>70.22</v>
      </c>
      <c r="Q4487" s="678">
        <v>1</v>
      </c>
      <c r="R4487" s="662">
        <v>2</v>
      </c>
      <c r="S4487" s="678">
        <v>1</v>
      </c>
      <c r="T4487" s="745">
        <v>0.5</v>
      </c>
      <c r="U4487" s="701">
        <v>1</v>
      </c>
    </row>
    <row r="4488" spans="1:21" ht="14.4" customHeight="1" x14ac:dyDescent="0.3">
      <c r="A4488" s="661">
        <v>32</v>
      </c>
      <c r="B4488" s="662" t="s">
        <v>592</v>
      </c>
      <c r="C4488" s="662" t="s">
        <v>5111</v>
      </c>
      <c r="D4488" s="743" t="s">
        <v>7938</v>
      </c>
      <c r="E4488" s="744" t="s">
        <v>5136</v>
      </c>
      <c r="F4488" s="662" t="s">
        <v>5106</v>
      </c>
      <c r="G4488" s="662" t="s">
        <v>5151</v>
      </c>
      <c r="H4488" s="662" t="s">
        <v>593</v>
      </c>
      <c r="I4488" s="662" t="s">
        <v>1699</v>
      </c>
      <c r="J4488" s="662" t="s">
        <v>1700</v>
      </c>
      <c r="K4488" s="662" t="s">
        <v>5152</v>
      </c>
      <c r="L4488" s="663">
        <v>1295.6400000000001</v>
      </c>
      <c r="M4488" s="663">
        <v>27208.439999999995</v>
      </c>
      <c r="N4488" s="662">
        <v>21</v>
      </c>
      <c r="O4488" s="745">
        <v>11.5</v>
      </c>
      <c r="P4488" s="663">
        <v>22025.879999999994</v>
      </c>
      <c r="Q4488" s="678">
        <v>0.80952380952380942</v>
      </c>
      <c r="R4488" s="662">
        <v>17</v>
      </c>
      <c r="S4488" s="678">
        <v>0.80952380952380953</v>
      </c>
      <c r="T4488" s="745">
        <v>9.5</v>
      </c>
      <c r="U4488" s="701">
        <v>0.82608695652173914</v>
      </c>
    </row>
    <row r="4489" spans="1:21" ht="14.4" customHeight="1" x14ac:dyDescent="0.3">
      <c r="A4489" s="661">
        <v>32</v>
      </c>
      <c r="B4489" s="662" t="s">
        <v>592</v>
      </c>
      <c r="C4489" s="662" t="s">
        <v>5111</v>
      </c>
      <c r="D4489" s="743" t="s">
        <v>7938</v>
      </c>
      <c r="E4489" s="744" t="s">
        <v>5136</v>
      </c>
      <c r="F4489" s="662" t="s">
        <v>5106</v>
      </c>
      <c r="G4489" s="662" t="s">
        <v>5151</v>
      </c>
      <c r="H4489" s="662" t="s">
        <v>593</v>
      </c>
      <c r="I4489" s="662" t="s">
        <v>6364</v>
      </c>
      <c r="J4489" s="662" t="s">
        <v>1510</v>
      </c>
      <c r="K4489" s="662" t="s">
        <v>6365</v>
      </c>
      <c r="L4489" s="663">
        <v>172.02</v>
      </c>
      <c r="M4489" s="663">
        <v>172.02</v>
      </c>
      <c r="N4489" s="662">
        <v>1</v>
      </c>
      <c r="O4489" s="745">
        <v>0.5</v>
      </c>
      <c r="P4489" s="663">
        <v>172.02</v>
      </c>
      <c r="Q4489" s="678">
        <v>1</v>
      </c>
      <c r="R4489" s="662">
        <v>1</v>
      </c>
      <c r="S4489" s="678">
        <v>1</v>
      </c>
      <c r="T4489" s="745">
        <v>0.5</v>
      </c>
      <c r="U4489" s="701">
        <v>1</v>
      </c>
    </row>
    <row r="4490" spans="1:21" ht="14.4" customHeight="1" x14ac:dyDescent="0.3">
      <c r="A4490" s="661">
        <v>32</v>
      </c>
      <c r="B4490" s="662" t="s">
        <v>592</v>
      </c>
      <c r="C4490" s="662" t="s">
        <v>5111</v>
      </c>
      <c r="D4490" s="743" t="s">
        <v>7938</v>
      </c>
      <c r="E4490" s="744" t="s">
        <v>5136</v>
      </c>
      <c r="F4490" s="662" t="s">
        <v>5106</v>
      </c>
      <c r="G4490" s="662" t="s">
        <v>5151</v>
      </c>
      <c r="H4490" s="662" t="s">
        <v>593</v>
      </c>
      <c r="I4490" s="662" t="s">
        <v>1473</v>
      </c>
      <c r="J4490" s="662" t="s">
        <v>1474</v>
      </c>
      <c r="K4490" s="662" t="s">
        <v>1475</v>
      </c>
      <c r="L4490" s="663">
        <v>462.73</v>
      </c>
      <c r="M4490" s="663">
        <v>462.73</v>
      </c>
      <c r="N4490" s="662">
        <v>1</v>
      </c>
      <c r="O4490" s="745">
        <v>0.5</v>
      </c>
      <c r="P4490" s="663">
        <v>462.73</v>
      </c>
      <c r="Q4490" s="678">
        <v>1</v>
      </c>
      <c r="R4490" s="662">
        <v>1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32</v>
      </c>
      <c r="B4491" s="662" t="s">
        <v>592</v>
      </c>
      <c r="C4491" s="662" t="s">
        <v>5111</v>
      </c>
      <c r="D4491" s="743" t="s">
        <v>7938</v>
      </c>
      <c r="E4491" s="744" t="s">
        <v>5136</v>
      </c>
      <c r="F4491" s="662" t="s">
        <v>5106</v>
      </c>
      <c r="G4491" s="662" t="s">
        <v>5151</v>
      </c>
      <c r="H4491" s="662" t="s">
        <v>593</v>
      </c>
      <c r="I4491" s="662" t="s">
        <v>1575</v>
      </c>
      <c r="J4491" s="662" t="s">
        <v>1576</v>
      </c>
      <c r="K4491" s="662" t="s">
        <v>1577</v>
      </c>
      <c r="L4491" s="663">
        <v>263.26</v>
      </c>
      <c r="M4491" s="663">
        <v>263.26</v>
      </c>
      <c r="N4491" s="662">
        <v>1</v>
      </c>
      <c r="O4491" s="745">
        <v>0.5</v>
      </c>
      <c r="P4491" s="663">
        <v>263.26</v>
      </c>
      <c r="Q4491" s="678">
        <v>1</v>
      </c>
      <c r="R4491" s="662">
        <v>1</v>
      </c>
      <c r="S4491" s="678">
        <v>1</v>
      </c>
      <c r="T4491" s="745">
        <v>0.5</v>
      </c>
      <c r="U4491" s="701">
        <v>1</v>
      </c>
    </row>
    <row r="4492" spans="1:21" ht="14.4" customHeight="1" x14ac:dyDescent="0.3">
      <c r="A4492" s="661">
        <v>32</v>
      </c>
      <c r="B4492" s="662" t="s">
        <v>592</v>
      </c>
      <c r="C4492" s="662" t="s">
        <v>5111</v>
      </c>
      <c r="D4492" s="743" t="s">
        <v>7938</v>
      </c>
      <c r="E4492" s="744" t="s">
        <v>5136</v>
      </c>
      <c r="F4492" s="662" t="s">
        <v>5106</v>
      </c>
      <c r="G4492" s="662" t="s">
        <v>5151</v>
      </c>
      <c r="H4492" s="662" t="s">
        <v>593</v>
      </c>
      <c r="I4492" s="662" t="s">
        <v>1868</v>
      </c>
      <c r="J4492" s="662" t="s">
        <v>6443</v>
      </c>
      <c r="K4492" s="662" t="s">
        <v>6741</v>
      </c>
      <c r="L4492" s="663">
        <v>0</v>
      </c>
      <c r="M4492" s="663">
        <v>0</v>
      </c>
      <c r="N4492" s="662">
        <v>1</v>
      </c>
      <c r="O4492" s="745">
        <v>1</v>
      </c>
      <c r="P4492" s="663">
        <v>0</v>
      </c>
      <c r="Q4492" s="678"/>
      <c r="R4492" s="662">
        <v>1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32</v>
      </c>
      <c r="B4493" s="662" t="s">
        <v>592</v>
      </c>
      <c r="C4493" s="662" t="s">
        <v>5111</v>
      </c>
      <c r="D4493" s="743" t="s">
        <v>7938</v>
      </c>
      <c r="E4493" s="744" t="s">
        <v>5136</v>
      </c>
      <c r="F4493" s="662" t="s">
        <v>5106</v>
      </c>
      <c r="G4493" s="662" t="s">
        <v>5151</v>
      </c>
      <c r="H4493" s="662" t="s">
        <v>593</v>
      </c>
      <c r="I4493" s="662" t="s">
        <v>5153</v>
      </c>
      <c r="J4493" s="662" t="s">
        <v>1474</v>
      </c>
      <c r="K4493" s="662" t="s">
        <v>5154</v>
      </c>
      <c r="L4493" s="663">
        <v>0</v>
      </c>
      <c r="M4493" s="663">
        <v>0</v>
      </c>
      <c r="N4493" s="662">
        <v>6</v>
      </c>
      <c r="O4493" s="745">
        <v>3.5</v>
      </c>
      <c r="P4493" s="663">
        <v>0</v>
      </c>
      <c r="Q4493" s="678"/>
      <c r="R4493" s="662">
        <v>3</v>
      </c>
      <c r="S4493" s="678">
        <v>0.5</v>
      </c>
      <c r="T4493" s="745">
        <v>1</v>
      </c>
      <c r="U4493" s="701">
        <v>0.2857142857142857</v>
      </c>
    </row>
    <row r="4494" spans="1:21" ht="14.4" customHeight="1" x14ac:dyDescent="0.3">
      <c r="A4494" s="661">
        <v>32</v>
      </c>
      <c r="B4494" s="662" t="s">
        <v>592</v>
      </c>
      <c r="C4494" s="662" t="s">
        <v>5111</v>
      </c>
      <c r="D4494" s="743" t="s">
        <v>7938</v>
      </c>
      <c r="E4494" s="744" t="s">
        <v>5136</v>
      </c>
      <c r="F4494" s="662" t="s">
        <v>5106</v>
      </c>
      <c r="G4494" s="662" t="s">
        <v>5155</v>
      </c>
      <c r="H4494" s="662" t="s">
        <v>593</v>
      </c>
      <c r="I4494" s="662" t="s">
        <v>5344</v>
      </c>
      <c r="J4494" s="662" t="s">
        <v>5197</v>
      </c>
      <c r="K4494" s="662" t="s">
        <v>3770</v>
      </c>
      <c r="L4494" s="663">
        <v>0</v>
      </c>
      <c r="M4494" s="663">
        <v>0</v>
      </c>
      <c r="N4494" s="662">
        <v>40</v>
      </c>
      <c r="O4494" s="745">
        <v>27</v>
      </c>
      <c r="P4494" s="663">
        <v>0</v>
      </c>
      <c r="Q4494" s="678"/>
      <c r="R4494" s="662">
        <v>21</v>
      </c>
      <c r="S4494" s="678">
        <v>0.52500000000000002</v>
      </c>
      <c r="T4494" s="745">
        <v>13.5</v>
      </c>
      <c r="U4494" s="701">
        <v>0.5</v>
      </c>
    </row>
    <row r="4495" spans="1:21" ht="14.4" customHeight="1" x14ac:dyDescent="0.3">
      <c r="A4495" s="661">
        <v>32</v>
      </c>
      <c r="B4495" s="662" t="s">
        <v>592</v>
      </c>
      <c r="C4495" s="662" t="s">
        <v>5111</v>
      </c>
      <c r="D4495" s="743" t="s">
        <v>7938</v>
      </c>
      <c r="E4495" s="744" t="s">
        <v>5136</v>
      </c>
      <c r="F4495" s="662" t="s">
        <v>5106</v>
      </c>
      <c r="G4495" s="662" t="s">
        <v>5155</v>
      </c>
      <c r="H4495" s="662" t="s">
        <v>593</v>
      </c>
      <c r="I4495" s="662" t="s">
        <v>6051</v>
      </c>
      <c r="J4495" s="662" t="s">
        <v>6052</v>
      </c>
      <c r="K4495" s="662" t="s">
        <v>3770</v>
      </c>
      <c r="L4495" s="663">
        <v>85.71</v>
      </c>
      <c r="M4495" s="663">
        <v>85.71</v>
      </c>
      <c r="N4495" s="662">
        <v>1</v>
      </c>
      <c r="O4495" s="745">
        <v>0.5</v>
      </c>
      <c r="P4495" s="663">
        <v>85.71</v>
      </c>
      <c r="Q4495" s="678">
        <v>1</v>
      </c>
      <c r="R4495" s="662">
        <v>1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32</v>
      </c>
      <c r="B4496" s="662" t="s">
        <v>592</v>
      </c>
      <c r="C4496" s="662" t="s">
        <v>5111</v>
      </c>
      <c r="D4496" s="743" t="s">
        <v>7938</v>
      </c>
      <c r="E4496" s="744" t="s">
        <v>5136</v>
      </c>
      <c r="F4496" s="662" t="s">
        <v>5106</v>
      </c>
      <c r="G4496" s="662" t="s">
        <v>5155</v>
      </c>
      <c r="H4496" s="662" t="s">
        <v>593</v>
      </c>
      <c r="I4496" s="662" t="s">
        <v>720</v>
      </c>
      <c r="J4496" s="662" t="s">
        <v>721</v>
      </c>
      <c r="K4496" s="662" t="s">
        <v>5156</v>
      </c>
      <c r="L4496" s="663">
        <v>40.58</v>
      </c>
      <c r="M4496" s="663">
        <v>202.89999999999998</v>
      </c>
      <c r="N4496" s="662">
        <v>5</v>
      </c>
      <c r="O4496" s="745">
        <v>2.5</v>
      </c>
      <c r="P4496" s="663">
        <v>121.74</v>
      </c>
      <c r="Q4496" s="678">
        <v>0.60000000000000009</v>
      </c>
      <c r="R4496" s="662">
        <v>3</v>
      </c>
      <c r="S4496" s="678">
        <v>0.6</v>
      </c>
      <c r="T4496" s="745">
        <v>1.5</v>
      </c>
      <c r="U4496" s="701">
        <v>0.6</v>
      </c>
    </row>
    <row r="4497" spans="1:21" ht="14.4" customHeight="1" x14ac:dyDescent="0.3">
      <c r="A4497" s="661">
        <v>32</v>
      </c>
      <c r="B4497" s="662" t="s">
        <v>592</v>
      </c>
      <c r="C4497" s="662" t="s">
        <v>5111</v>
      </c>
      <c r="D4497" s="743" t="s">
        <v>7938</v>
      </c>
      <c r="E4497" s="744" t="s">
        <v>5136</v>
      </c>
      <c r="F4497" s="662" t="s">
        <v>5106</v>
      </c>
      <c r="G4497" s="662" t="s">
        <v>5155</v>
      </c>
      <c r="H4497" s="662" t="s">
        <v>593</v>
      </c>
      <c r="I4497" s="662" t="s">
        <v>720</v>
      </c>
      <c r="J4497" s="662" t="s">
        <v>721</v>
      </c>
      <c r="K4497" s="662" t="s">
        <v>5156</v>
      </c>
      <c r="L4497" s="663">
        <v>65.28</v>
      </c>
      <c r="M4497" s="663">
        <v>65.28</v>
      </c>
      <c r="N4497" s="662">
        <v>1</v>
      </c>
      <c r="O4497" s="745">
        <v>1</v>
      </c>
      <c r="P4497" s="663">
        <v>65.28</v>
      </c>
      <c r="Q4497" s="678">
        <v>1</v>
      </c>
      <c r="R4497" s="662">
        <v>1</v>
      </c>
      <c r="S4497" s="678">
        <v>1</v>
      </c>
      <c r="T4497" s="745">
        <v>1</v>
      </c>
      <c r="U4497" s="701">
        <v>1</v>
      </c>
    </row>
    <row r="4498" spans="1:21" ht="14.4" customHeight="1" x14ac:dyDescent="0.3">
      <c r="A4498" s="661">
        <v>32</v>
      </c>
      <c r="B4498" s="662" t="s">
        <v>592</v>
      </c>
      <c r="C4498" s="662" t="s">
        <v>5111</v>
      </c>
      <c r="D4498" s="743" t="s">
        <v>7938</v>
      </c>
      <c r="E4498" s="744" t="s">
        <v>5136</v>
      </c>
      <c r="F4498" s="662" t="s">
        <v>5106</v>
      </c>
      <c r="G4498" s="662" t="s">
        <v>5155</v>
      </c>
      <c r="H4498" s="662" t="s">
        <v>593</v>
      </c>
      <c r="I4498" s="662" t="s">
        <v>5195</v>
      </c>
      <c r="J4498" s="662" t="s">
        <v>721</v>
      </c>
      <c r="K4498" s="662" t="s">
        <v>5196</v>
      </c>
      <c r="L4498" s="663">
        <v>0</v>
      </c>
      <c r="M4498" s="663">
        <v>0</v>
      </c>
      <c r="N4498" s="662">
        <v>16</v>
      </c>
      <c r="O4498" s="745">
        <v>10.5</v>
      </c>
      <c r="P4498" s="663">
        <v>0</v>
      </c>
      <c r="Q4498" s="678"/>
      <c r="R4498" s="662">
        <v>12</v>
      </c>
      <c r="S4498" s="678">
        <v>0.75</v>
      </c>
      <c r="T4498" s="745">
        <v>7</v>
      </c>
      <c r="U4498" s="701">
        <v>0.66666666666666663</v>
      </c>
    </row>
    <row r="4499" spans="1:21" ht="14.4" customHeight="1" x14ac:dyDescent="0.3">
      <c r="A4499" s="661">
        <v>32</v>
      </c>
      <c r="B4499" s="662" t="s">
        <v>592</v>
      </c>
      <c r="C4499" s="662" t="s">
        <v>5111</v>
      </c>
      <c r="D4499" s="743" t="s">
        <v>7938</v>
      </c>
      <c r="E4499" s="744" t="s">
        <v>5136</v>
      </c>
      <c r="F4499" s="662" t="s">
        <v>5106</v>
      </c>
      <c r="G4499" s="662" t="s">
        <v>5155</v>
      </c>
      <c r="H4499" s="662" t="s">
        <v>593</v>
      </c>
      <c r="I4499" s="662" t="s">
        <v>5195</v>
      </c>
      <c r="J4499" s="662" t="s">
        <v>721</v>
      </c>
      <c r="K4499" s="662" t="s">
        <v>5196</v>
      </c>
      <c r="L4499" s="663">
        <v>135.25</v>
      </c>
      <c r="M4499" s="663">
        <v>1082</v>
      </c>
      <c r="N4499" s="662">
        <v>8</v>
      </c>
      <c r="O4499" s="745">
        <v>5.5</v>
      </c>
      <c r="P4499" s="663">
        <v>541</v>
      </c>
      <c r="Q4499" s="678">
        <v>0.5</v>
      </c>
      <c r="R4499" s="662">
        <v>4</v>
      </c>
      <c r="S4499" s="678">
        <v>0.5</v>
      </c>
      <c r="T4499" s="745">
        <v>3</v>
      </c>
      <c r="U4499" s="701">
        <v>0.54545454545454541</v>
      </c>
    </row>
    <row r="4500" spans="1:21" ht="14.4" customHeight="1" x14ac:dyDescent="0.3">
      <c r="A4500" s="661">
        <v>32</v>
      </c>
      <c r="B4500" s="662" t="s">
        <v>592</v>
      </c>
      <c r="C4500" s="662" t="s">
        <v>5111</v>
      </c>
      <c r="D4500" s="743" t="s">
        <v>7938</v>
      </c>
      <c r="E4500" s="744" t="s">
        <v>5136</v>
      </c>
      <c r="F4500" s="662" t="s">
        <v>5106</v>
      </c>
      <c r="G4500" s="662" t="s">
        <v>5155</v>
      </c>
      <c r="H4500" s="662" t="s">
        <v>593</v>
      </c>
      <c r="I4500" s="662" t="s">
        <v>740</v>
      </c>
      <c r="J4500" s="662" t="s">
        <v>5197</v>
      </c>
      <c r="K4500" s="662" t="s">
        <v>1361</v>
      </c>
      <c r="L4500" s="663">
        <v>36.270000000000003</v>
      </c>
      <c r="M4500" s="663">
        <v>72.540000000000006</v>
      </c>
      <c r="N4500" s="662">
        <v>2</v>
      </c>
      <c r="O4500" s="745">
        <v>1.5</v>
      </c>
      <c r="P4500" s="663">
        <v>72.540000000000006</v>
      </c>
      <c r="Q4500" s="678">
        <v>1</v>
      </c>
      <c r="R4500" s="662">
        <v>2</v>
      </c>
      <c r="S4500" s="678">
        <v>1</v>
      </c>
      <c r="T4500" s="745">
        <v>1.5</v>
      </c>
      <c r="U4500" s="701">
        <v>1</v>
      </c>
    </row>
    <row r="4501" spans="1:21" ht="14.4" customHeight="1" x14ac:dyDescent="0.3">
      <c r="A4501" s="661">
        <v>32</v>
      </c>
      <c r="B4501" s="662" t="s">
        <v>592</v>
      </c>
      <c r="C4501" s="662" t="s">
        <v>5111</v>
      </c>
      <c r="D4501" s="743" t="s">
        <v>7938</v>
      </c>
      <c r="E4501" s="744" t="s">
        <v>5136</v>
      </c>
      <c r="F4501" s="662" t="s">
        <v>5106</v>
      </c>
      <c r="G4501" s="662" t="s">
        <v>5155</v>
      </c>
      <c r="H4501" s="662" t="s">
        <v>593</v>
      </c>
      <c r="I4501" s="662" t="s">
        <v>740</v>
      </c>
      <c r="J4501" s="662" t="s">
        <v>5197</v>
      </c>
      <c r="K4501" s="662" t="s">
        <v>1361</v>
      </c>
      <c r="L4501" s="663">
        <v>42.85</v>
      </c>
      <c r="M4501" s="663">
        <v>642.75</v>
      </c>
      <c r="N4501" s="662">
        <v>15</v>
      </c>
      <c r="O4501" s="745">
        <v>7.5</v>
      </c>
      <c r="P4501" s="663">
        <v>257.10000000000002</v>
      </c>
      <c r="Q4501" s="678">
        <v>0.4</v>
      </c>
      <c r="R4501" s="662">
        <v>6</v>
      </c>
      <c r="S4501" s="678">
        <v>0.4</v>
      </c>
      <c r="T4501" s="745">
        <v>4.5</v>
      </c>
      <c r="U4501" s="701">
        <v>0.6</v>
      </c>
    </row>
    <row r="4502" spans="1:21" ht="14.4" customHeight="1" x14ac:dyDescent="0.3">
      <c r="A4502" s="661">
        <v>32</v>
      </c>
      <c r="B4502" s="662" t="s">
        <v>592</v>
      </c>
      <c r="C4502" s="662" t="s">
        <v>5111</v>
      </c>
      <c r="D4502" s="743" t="s">
        <v>7938</v>
      </c>
      <c r="E4502" s="744" t="s">
        <v>5136</v>
      </c>
      <c r="F4502" s="662" t="s">
        <v>5106</v>
      </c>
      <c r="G4502" s="662" t="s">
        <v>5155</v>
      </c>
      <c r="H4502" s="662" t="s">
        <v>593</v>
      </c>
      <c r="I4502" s="662" t="s">
        <v>5519</v>
      </c>
      <c r="J4502" s="662" t="s">
        <v>5197</v>
      </c>
      <c r="K4502" s="662" t="s">
        <v>1361</v>
      </c>
      <c r="L4502" s="663">
        <v>36.270000000000003</v>
      </c>
      <c r="M4502" s="663">
        <v>181.35000000000002</v>
      </c>
      <c r="N4502" s="662">
        <v>5</v>
      </c>
      <c r="O4502" s="745">
        <v>4.5</v>
      </c>
      <c r="P4502" s="663">
        <v>108.81</v>
      </c>
      <c r="Q4502" s="678">
        <v>0.6</v>
      </c>
      <c r="R4502" s="662">
        <v>3</v>
      </c>
      <c r="S4502" s="678">
        <v>0.6</v>
      </c>
      <c r="T4502" s="745">
        <v>3</v>
      </c>
      <c r="U4502" s="701">
        <v>0.66666666666666663</v>
      </c>
    </row>
    <row r="4503" spans="1:21" ht="14.4" customHeight="1" x14ac:dyDescent="0.3">
      <c r="A4503" s="661">
        <v>32</v>
      </c>
      <c r="B4503" s="662" t="s">
        <v>592</v>
      </c>
      <c r="C4503" s="662" t="s">
        <v>5111</v>
      </c>
      <c r="D4503" s="743" t="s">
        <v>7938</v>
      </c>
      <c r="E4503" s="744" t="s">
        <v>5136</v>
      </c>
      <c r="F4503" s="662" t="s">
        <v>5106</v>
      </c>
      <c r="G4503" s="662" t="s">
        <v>5155</v>
      </c>
      <c r="H4503" s="662" t="s">
        <v>593</v>
      </c>
      <c r="I4503" s="662" t="s">
        <v>5519</v>
      </c>
      <c r="J4503" s="662" t="s">
        <v>5197</v>
      </c>
      <c r="K4503" s="662" t="s">
        <v>1361</v>
      </c>
      <c r="L4503" s="663">
        <v>42.85</v>
      </c>
      <c r="M4503" s="663">
        <v>428.5</v>
      </c>
      <c r="N4503" s="662">
        <v>10</v>
      </c>
      <c r="O4503" s="745">
        <v>4.5</v>
      </c>
      <c r="P4503" s="663">
        <v>257.10000000000002</v>
      </c>
      <c r="Q4503" s="678">
        <v>0.60000000000000009</v>
      </c>
      <c r="R4503" s="662">
        <v>6</v>
      </c>
      <c r="S4503" s="678">
        <v>0.6</v>
      </c>
      <c r="T4503" s="745">
        <v>1.5</v>
      </c>
      <c r="U4503" s="701">
        <v>0.33333333333333331</v>
      </c>
    </row>
    <row r="4504" spans="1:21" ht="14.4" customHeight="1" x14ac:dyDescent="0.3">
      <c r="A4504" s="661">
        <v>32</v>
      </c>
      <c r="B4504" s="662" t="s">
        <v>592</v>
      </c>
      <c r="C4504" s="662" t="s">
        <v>5111</v>
      </c>
      <c r="D4504" s="743" t="s">
        <v>7938</v>
      </c>
      <c r="E4504" s="744" t="s">
        <v>5136</v>
      </c>
      <c r="F4504" s="662" t="s">
        <v>5106</v>
      </c>
      <c r="G4504" s="662" t="s">
        <v>5155</v>
      </c>
      <c r="H4504" s="662" t="s">
        <v>593</v>
      </c>
      <c r="I4504" s="662" t="s">
        <v>5673</v>
      </c>
      <c r="J4504" s="662" t="s">
        <v>721</v>
      </c>
      <c r="K4504" s="662" t="s">
        <v>5674</v>
      </c>
      <c r="L4504" s="663">
        <v>121.75</v>
      </c>
      <c r="M4504" s="663">
        <v>121.75</v>
      </c>
      <c r="N4504" s="662">
        <v>1</v>
      </c>
      <c r="O4504" s="745">
        <v>0.5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32</v>
      </c>
      <c r="B4505" s="662" t="s">
        <v>592</v>
      </c>
      <c r="C4505" s="662" t="s">
        <v>5111</v>
      </c>
      <c r="D4505" s="743" t="s">
        <v>7938</v>
      </c>
      <c r="E4505" s="744" t="s">
        <v>5136</v>
      </c>
      <c r="F4505" s="662" t="s">
        <v>5106</v>
      </c>
      <c r="G4505" s="662" t="s">
        <v>5413</v>
      </c>
      <c r="H4505" s="662" t="s">
        <v>593</v>
      </c>
      <c r="I4505" s="662" t="s">
        <v>5693</v>
      </c>
      <c r="J4505" s="662" t="s">
        <v>5694</v>
      </c>
      <c r="K4505" s="662" t="s">
        <v>2149</v>
      </c>
      <c r="L4505" s="663">
        <v>18.809999999999999</v>
      </c>
      <c r="M4505" s="663">
        <v>18.809999999999999</v>
      </c>
      <c r="N4505" s="662">
        <v>1</v>
      </c>
      <c r="O4505" s="745">
        <v>0.5</v>
      </c>
      <c r="P4505" s="663">
        <v>18.809999999999999</v>
      </c>
      <c r="Q4505" s="678">
        <v>1</v>
      </c>
      <c r="R4505" s="662">
        <v>1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32</v>
      </c>
      <c r="B4506" s="662" t="s">
        <v>592</v>
      </c>
      <c r="C4506" s="662" t="s">
        <v>5111</v>
      </c>
      <c r="D4506" s="743" t="s">
        <v>7938</v>
      </c>
      <c r="E4506" s="744" t="s">
        <v>5136</v>
      </c>
      <c r="F4506" s="662" t="s">
        <v>5106</v>
      </c>
      <c r="G4506" s="662" t="s">
        <v>5413</v>
      </c>
      <c r="H4506" s="662" t="s">
        <v>593</v>
      </c>
      <c r="I4506" s="662" t="s">
        <v>5769</v>
      </c>
      <c r="J4506" s="662" t="s">
        <v>5770</v>
      </c>
      <c r="K4506" s="662" t="s">
        <v>4977</v>
      </c>
      <c r="L4506" s="663">
        <v>5.14</v>
      </c>
      <c r="M4506" s="663">
        <v>5.14</v>
      </c>
      <c r="N4506" s="662">
        <v>1</v>
      </c>
      <c r="O4506" s="745">
        <v>1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32</v>
      </c>
      <c r="B4507" s="662" t="s">
        <v>592</v>
      </c>
      <c r="C4507" s="662" t="s">
        <v>5111</v>
      </c>
      <c r="D4507" s="743" t="s">
        <v>7938</v>
      </c>
      <c r="E4507" s="744" t="s">
        <v>5136</v>
      </c>
      <c r="F4507" s="662" t="s">
        <v>5106</v>
      </c>
      <c r="G4507" s="662" t="s">
        <v>5413</v>
      </c>
      <c r="H4507" s="662" t="s">
        <v>593</v>
      </c>
      <c r="I4507" s="662" t="s">
        <v>5769</v>
      </c>
      <c r="J4507" s="662" t="s">
        <v>5770</v>
      </c>
      <c r="K4507" s="662" t="s">
        <v>4977</v>
      </c>
      <c r="L4507" s="663">
        <v>4.7</v>
      </c>
      <c r="M4507" s="663">
        <v>9.4</v>
      </c>
      <c r="N4507" s="662">
        <v>2</v>
      </c>
      <c r="O4507" s="745">
        <v>1</v>
      </c>
      <c r="P4507" s="663">
        <v>4.7</v>
      </c>
      <c r="Q4507" s="678">
        <v>0.5</v>
      </c>
      <c r="R4507" s="662">
        <v>1</v>
      </c>
      <c r="S4507" s="678">
        <v>0.5</v>
      </c>
      <c r="T4507" s="745">
        <v>0.5</v>
      </c>
      <c r="U4507" s="701">
        <v>0.5</v>
      </c>
    </row>
    <row r="4508" spans="1:21" ht="14.4" customHeight="1" x14ac:dyDescent="0.3">
      <c r="A4508" s="661">
        <v>32</v>
      </c>
      <c r="B4508" s="662" t="s">
        <v>592</v>
      </c>
      <c r="C4508" s="662" t="s">
        <v>5111</v>
      </c>
      <c r="D4508" s="743" t="s">
        <v>7938</v>
      </c>
      <c r="E4508" s="744" t="s">
        <v>5136</v>
      </c>
      <c r="F4508" s="662" t="s">
        <v>5106</v>
      </c>
      <c r="G4508" s="662" t="s">
        <v>5198</v>
      </c>
      <c r="H4508" s="662" t="s">
        <v>2438</v>
      </c>
      <c r="I4508" s="662" t="s">
        <v>2454</v>
      </c>
      <c r="J4508" s="662" t="s">
        <v>2455</v>
      </c>
      <c r="K4508" s="662" t="s">
        <v>4828</v>
      </c>
      <c r="L4508" s="663">
        <v>72</v>
      </c>
      <c r="M4508" s="663">
        <v>72</v>
      </c>
      <c r="N4508" s="662">
        <v>1</v>
      </c>
      <c r="O4508" s="745">
        <v>0.5</v>
      </c>
      <c r="P4508" s="663">
        <v>72</v>
      </c>
      <c r="Q4508" s="678">
        <v>1</v>
      </c>
      <c r="R4508" s="662">
        <v>1</v>
      </c>
      <c r="S4508" s="678">
        <v>1</v>
      </c>
      <c r="T4508" s="745">
        <v>0.5</v>
      </c>
      <c r="U4508" s="701">
        <v>1</v>
      </c>
    </row>
    <row r="4509" spans="1:21" ht="14.4" customHeight="1" x14ac:dyDescent="0.3">
      <c r="A4509" s="661">
        <v>32</v>
      </c>
      <c r="B4509" s="662" t="s">
        <v>592</v>
      </c>
      <c r="C4509" s="662" t="s">
        <v>5111</v>
      </c>
      <c r="D4509" s="743" t="s">
        <v>7938</v>
      </c>
      <c r="E4509" s="744" t="s">
        <v>5136</v>
      </c>
      <c r="F4509" s="662" t="s">
        <v>5106</v>
      </c>
      <c r="G4509" s="662" t="s">
        <v>5198</v>
      </c>
      <c r="H4509" s="662" t="s">
        <v>593</v>
      </c>
      <c r="I4509" s="662" t="s">
        <v>7481</v>
      </c>
      <c r="J4509" s="662" t="s">
        <v>7482</v>
      </c>
      <c r="K4509" s="662" t="s">
        <v>5200</v>
      </c>
      <c r="L4509" s="663">
        <v>144.01</v>
      </c>
      <c r="M4509" s="663">
        <v>144.01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32</v>
      </c>
      <c r="B4510" s="662" t="s">
        <v>592</v>
      </c>
      <c r="C4510" s="662" t="s">
        <v>5111</v>
      </c>
      <c r="D4510" s="743" t="s">
        <v>7938</v>
      </c>
      <c r="E4510" s="744" t="s">
        <v>5136</v>
      </c>
      <c r="F4510" s="662" t="s">
        <v>5106</v>
      </c>
      <c r="G4510" s="662" t="s">
        <v>5198</v>
      </c>
      <c r="H4510" s="662" t="s">
        <v>593</v>
      </c>
      <c r="I4510" s="662" t="s">
        <v>7483</v>
      </c>
      <c r="J4510" s="662" t="s">
        <v>7482</v>
      </c>
      <c r="K4510" s="662" t="s">
        <v>4828</v>
      </c>
      <c r="L4510" s="663">
        <v>72</v>
      </c>
      <c r="M4510" s="663">
        <v>72</v>
      </c>
      <c r="N4510" s="662">
        <v>1</v>
      </c>
      <c r="O4510" s="745">
        <v>0.5</v>
      </c>
      <c r="P4510" s="663">
        <v>72</v>
      </c>
      <c r="Q4510" s="678">
        <v>1</v>
      </c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32</v>
      </c>
      <c r="B4511" s="662" t="s">
        <v>592</v>
      </c>
      <c r="C4511" s="662" t="s">
        <v>5111</v>
      </c>
      <c r="D4511" s="743" t="s">
        <v>7938</v>
      </c>
      <c r="E4511" s="744" t="s">
        <v>5136</v>
      </c>
      <c r="F4511" s="662" t="s">
        <v>5106</v>
      </c>
      <c r="G4511" s="662" t="s">
        <v>5201</v>
      </c>
      <c r="H4511" s="662" t="s">
        <v>593</v>
      </c>
      <c r="I4511" s="662" t="s">
        <v>6055</v>
      </c>
      <c r="J4511" s="662" t="s">
        <v>1182</v>
      </c>
      <c r="K4511" s="662" t="s">
        <v>6056</v>
      </c>
      <c r="L4511" s="663">
        <v>0</v>
      </c>
      <c r="M4511" s="663">
        <v>0</v>
      </c>
      <c r="N4511" s="662">
        <v>1</v>
      </c>
      <c r="O4511" s="745">
        <v>1</v>
      </c>
      <c r="P4511" s="663">
        <v>0</v>
      </c>
      <c r="Q4511" s="678"/>
      <c r="R4511" s="662">
        <v>1</v>
      </c>
      <c r="S4511" s="678">
        <v>1</v>
      </c>
      <c r="T4511" s="745">
        <v>1</v>
      </c>
      <c r="U4511" s="701">
        <v>1</v>
      </c>
    </row>
    <row r="4512" spans="1:21" ht="14.4" customHeight="1" x14ac:dyDescent="0.3">
      <c r="A4512" s="661">
        <v>32</v>
      </c>
      <c r="B4512" s="662" t="s">
        <v>592</v>
      </c>
      <c r="C4512" s="662" t="s">
        <v>5111</v>
      </c>
      <c r="D4512" s="743" t="s">
        <v>7938</v>
      </c>
      <c r="E4512" s="744" t="s">
        <v>5136</v>
      </c>
      <c r="F4512" s="662" t="s">
        <v>5106</v>
      </c>
      <c r="G4512" s="662" t="s">
        <v>5201</v>
      </c>
      <c r="H4512" s="662" t="s">
        <v>593</v>
      </c>
      <c r="I4512" s="662" t="s">
        <v>7484</v>
      </c>
      <c r="J4512" s="662" t="s">
        <v>7485</v>
      </c>
      <c r="K4512" s="662" t="s">
        <v>2735</v>
      </c>
      <c r="L4512" s="663">
        <v>62.18</v>
      </c>
      <c r="M4512" s="663">
        <v>62.18</v>
      </c>
      <c r="N4512" s="662">
        <v>1</v>
      </c>
      <c r="O4512" s="745">
        <v>1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32</v>
      </c>
      <c r="B4513" s="662" t="s">
        <v>592</v>
      </c>
      <c r="C4513" s="662" t="s">
        <v>5111</v>
      </c>
      <c r="D4513" s="743" t="s">
        <v>7938</v>
      </c>
      <c r="E4513" s="744" t="s">
        <v>5136</v>
      </c>
      <c r="F4513" s="662" t="s">
        <v>5106</v>
      </c>
      <c r="G4513" s="662" t="s">
        <v>6497</v>
      </c>
      <c r="H4513" s="662" t="s">
        <v>593</v>
      </c>
      <c r="I4513" s="662" t="s">
        <v>7423</v>
      </c>
      <c r="J4513" s="662" t="s">
        <v>7424</v>
      </c>
      <c r="K4513" s="662" t="s">
        <v>7425</v>
      </c>
      <c r="L4513" s="663">
        <v>61.44</v>
      </c>
      <c r="M4513" s="663">
        <v>552.96</v>
      </c>
      <c r="N4513" s="662">
        <v>9</v>
      </c>
      <c r="O4513" s="745">
        <v>4</v>
      </c>
      <c r="P4513" s="663">
        <v>430.08</v>
      </c>
      <c r="Q4513" s="678">
        <v>0.77777777777777768</v>
      </c>
      <c r="R4513" s="662">
        <v>7</v>
      </c>
      <c r="S4513" s="678">
        <v>0.77777777777777779</v>
      </c>
      <c r="T4513" s="745">
        <v>3</v>
      </c>
      <c r="U4513" s="701">
        <v>0.75</v>
      </c>
    </row>
    <row r="4514" spans="1:21" ht="14.4" customHeight="1" x14ac:dyDescent="0.3">
      <c r="A4514" s="661">
        <v>32</v>
      </c>
      <c r="B4514" s="662" t="s">
        <v>592</v>
      </c>
      <c r="C4514" s="662" t="s">
        <v>5111</v>
      </c>
      <c r="D4514" s="743" t="s">
        <v>7938</v>
      </c>
      <c r="E4514" s="744" t="s">
        <v>5136</v>
      </c>
      <c r="F4514" s="662" t="s">
        <v>5106</v>
      </c>
      <c r="G4514" s="662" t="s">
        <v>5157</v>
      </c>
      <c r="H4514" s="662" t="s">
        <v>593</v>
      </c>
      <c r="I4514" s="662" t="s">
        <v>5493</v>
      </c>
      <c r="J4514" s="662" t="s">
        <v>2406</v>
      </c>
      <c r="K4514" s="662" t="s">
        <v>5494</v>
      </c>
      <c r="L4514" s="663">
        <v>154.36000000000001</v>
      </c>
      <c r="M4514" s="663">
        <v>463.08000000000004</v>
      </c>
      <c r="N4514" s="662">
        <v>3</v>
      </c>
      <c r="O4514" s="745">
        <v>1</v>
      </c>
      <c r="P4514" s="663">
        <v>463.08000000000004</v>
      </c>
      <c r="Q4514" s="678">
        <v>1</v>
      </c>
      <c r="R4514" s="662">
        <v>3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32</v>
      </c>
      <c r="B4515" s="662" t="s">
        <v>592</v>
      </c>
      <c r="C4515" s="662" t="s">
        <v>5111</v>
      </c>
      <c r="D4515" s="743" t="s">
        <v>7938</v>
      </c>
      <c r="E4515" s="744" t="s">
        <v>5136</v>
      </c>
      <c r="F4515" s="662" t="s">
        <v>5106</v>
      </c>
      <c r="G4515" s="662" t="s">
        <v>5157</v>
      </c>
      <c r="H4515" s="662" t="s">
        <v>2438</v>
      </c>
      <c r="I4515" s="662" t="s">
        <v>3061</v>
      </c>
      <c r="J4515" s="662" t="s">
        <v>2796</v>
      </c>
      <c r="K4515" s="662" t="s">
        <v>4879</v>
      </c>
      <c r="L4515" s="663">
        <v>150.04</v>
      </c>
      <c r="M4515" s="663">
        <v>450.12</v>
      </c>
      <c r="N4515" s="662">
        <v>3</v>
      </c>
      <c r="O4515" s="745">
        <v>1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32</v>
      </c>
      <c r="B4516" s="662" t="s">
        <v>592</v>
      </c>
      <c r="C4516" s="662" t="s">
        <v>5111</v>
      </c>
      <c r="D4516" s="743" t="s">
        <v>7938</v>
      </c>
      <c r="E4516" s="744" t="s">
        <v>5136</v>
      </c>
      <c r="F4516" s="662" t="s">
        <v>5106</v>
      </c>
      <c r="G4516" s="662" t="s">
        <v>5157</v>
      </c>
      <c r="H4516" s="662" t="s">
        <v>2438</v>
      </c>
      <c r="I4516" s="662" t="s">
        <v>3061</v>
      </c>
      <c r="J4516" s="662" t="s">
        <v>2796</v>
      </c>
      <c r="K4516" s="662" t="s">
        <v>4879</v>
      </c>
      <c r="L4516" s="663">
        <v>154.36000000000001</v>
      </c>
      <c r="M4516" s="663">
        <v>3859.0000000000009</v>
      </c>
      <c r="N4516" s="662">
        <v>25</v>
      </c>
      <c r="O4516" s="745">
        <v>5</v>
      </c>
      <c r="P4516" s="663">
        <v>1697.9600000000005</v>
      </c>
      <c r="Q4516" s="678">
        <v>0.44</v>
      </c>
      <c r="R4516" s="662">
        <v>11</v>
      </c>
      <c r="S4516" s="678">
        <v>0.44</v>
      </c>
      <c r="T4516" s="745">
        <v>3</v>
      </c>
      <c r="U4516" s="701">
        <v>0.6</v>
      </c>
    </row>
    <row r="4517" spans="1:21" ht="14.4" customHeight="1" x14ac:dyDescent="0.3">
      <c r="A4517" s="661">
        <v>32</v>
      </c>
      <c r="B4517" s="662" t="s">
        <v>592</v>
      </c>
      <c r="C4517" s="662" t="s">
        <v>5111</v>
      </c>
      <c r="D4517" s="743" t="s">
        <v>7938</v>
      </c>
      <c r="E4517" s="744" t="s">
        <v>5136</v>
      </c>
      <c r="F4517" s="662" t="s">
        <v>5106</v>
      </c>
      <c r="G4517" s="662" t="s">
        <v>5157</v>
      </c>
      <c r="H4517" s="662" t="s">
        <v>2438</v>
      </c>
      <c r="I4517" s="662" t="s">
        <v>4318</v>
      </c>
      <c r="J4517" s="662" t="s">
        <v>5044</v>
      </c>
      <c r="K4517" s="662" t="s">
        <v>4878</v>
      </c>
      <c r="L4517" s="663">
        <v>149.52000000000001</v>
      </c>
      <c r="M4517" s="663">
        <v>149.52000000000001</v>
      </c>
      <c r="N4517" s="662">
        <v>1</v>
      </c>
      <c r="O4517" s="745">
        <v>0.5</v>
      </c>
      <c r="P4517" s="663">
        <v>149.52000000000001</v>
      </c>
      <c r="Q4517" s="678">
        <v>1</v>
      </c>
      <c r="R4517" s="662">
        <v>1</v>
      </c>
      <c r="S4517" s="678">
        <v>1</v>
      </c>
      <c r="T4517" s="745">
        <v>0.5</v>
      </c>
      <c r="U4517" s="701">
        <v>1</v>
      </c>
    </row>
    <row r="4518" spans="1:21" ht="14.4" customHeight="1" x14ac:dyDescent="0.3">
      <c r="A4518" s="661">
        <v>32</v>
      </c>
      <c r="B4518" s="662" t="s">
        <v>592</v>
      </c>
      <c r="C4518" s="662" t="s">
        <v>5111</v>
      </c>
      <c r="D4518" s="743" t="s">
        <v>7938</v>
      </c>
      <c r="E4518" s="744" t="s">
        <v>5136</v>
      </c>
      <c r="F4518" s="662" t="s">
        <v>5106</v>
      </c>
      <c r="G4518" s="662" t="s">
        <v>5157</v>
      </c>
      <c r="H4518" s="662" t="s">
        <v>2438</v>
      </c>
      <c r="I4518" s="662" t="s">
        <v>2795</v>
      </c>
      <c r="J4518" s="662" t="s">
        <v>2796</v>
      </c>
      <c r="K4518" s="662" t="s">
        <v>4878</v>
      </c>
      <c r="L4518" s="663">
        <v>225.06</v>
      </c>
      <c r="M4518" s="663">
        <v>225.06</v>
      </c>
      <c r="N4518" s="662">
        <v>1</v>
      </c>
      <c r="O4518" s="745">
        <v>0.5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32</v>
      </c>
      <c r="B4519" s="662" t="s">
        <v>592</v>
      </c>
      <c r="C4519" s="662" t="s">
        <v>5111</v>
      </c>
      <c r="D4519" s="743" t="s">
        <v>7938</v>
      </c>
      <c r="E4519" s="744" t="s">
        <v>5136</v>
      </c>
      <c r="F4519" s="662" t="s">
        <v>5106</v>
      </c>
      <c r="G4519" s="662" t="s">
        <v>7486</v>
      </c>
      <c r="H4519" s="662" t="s">
        <v>593</v>
      </c>
      <c r="I4519" s="662" t="s">
        <v>7487</v>
      </c>
      <c r="J4519" s="662" t="s">
        <v>7488</v>
      </c>
      <c r="K4519" s="662" t="s">
        <v>5869</v>
      </c>
      <c r="L4519" s="663">
        <v>43.76</v>
      </c>
      <c r="M4519" s="663">
        <v>43.76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32</v>
      </c>
      <c r="B4520" s="662" t="s">
        <v>592</v>
      </c>
      <c r="C4520" s="662" t="s">
        <v>5111</v>
      </c>
      <c r="D4520" s="743" t="s">
        <v>7938</v>
      </c>
      <c r="E4520" s="744" t="s">
        <v>5136</v>
      </c>
      <c r="F4520" s="662" t="s">
        <v>5106</v>
      </c>
      <c r="G4520" s="662" t="s">
        <v>6302</v>
      </c>
      <c r="H4520" s="662" t="s">
        <v>593</v>
      </c>
      <c r="I4520" s="662" t="s">
        <v>1304</v>
      </c>
      <c r="J4520" s="662" t="s">
        <v>1305</v>
      </c>
      <c r="K4520" s="662" t="s">
        <v>1306</v>
      </c>
      <c r="L4520" s="663">
        <v>0</v>
      </c>
      <c r="M4520" s="663">
        <v>0</v>
      </c>
      <c r="N4520" s="662">
        <v>1</v>
      </c>
      <c r="O4520" s="745">
        <v>0.5</v>
      </c>
      <c r="P4520" s="663">
        <v>0</v>
      </c>
      <c r="Q4520" s="678"/>
      <c r="R4520" s="662">
        <v>1</v>
      </c>
      <c r="S4520" s="678">
        <v>1</v>
      </c>
      <c r="T4520" s="745">
        <v>0.5</v>
      </c>
      <c r="U4520" s="701">
        <v>1</v>
      </c>
    </row>
    <row r="4521" spans="1:21" ht="14.4" customHeight="1" x14ac:dyDescent="0.3">
      <c r="A4521" s="661">
        <v>32</v>
      </c>
      <c r="B4521" s="662" t="s">
        <v>592</v>
      </c>
      <c r="C4521" s="662" t="s">
        <v>5111</v>
      </c>
      <c r="D4521" s="743" t="s">
        <v>7938</v>
      </c>
      <c r="E4521" s="744" t="s">
        <v>5136</v>
      </c>
      <c r="F4521" s="662" t="s">
        <v>5106</v>
      </c>
      <c r="G4521" s="662" t="s">
        <v>5787</v>
      </c>
      <c r="H4521" s="662" t="s">
        <v>593</v>
      </c>
      <c r="I4521" s="662" t="s">
        <v>7489</v>
      </c>
      <c r="J4521" s="662" t="s">
        <v>7344</v>
      </c>
      <c r="K4521" s="662" t="s">
        <v>2794</v>
      </c>
      <c r="L4521" s="663">
        <v>353.18</v>
      </c>
      <c r="M4521" s="663">
        <v>353.18</v>
      </c>
      <c r="N4521" s="662">
        <v>1</v>
      </c>
      <c r="O4521" s="745">
        <v>0.5</v>
      </c>
      <c r="P4521" s="663">
        <v>353.18</v>
      </c>
      <c r="Q4521" s="678">
        <v>1</v>
      </c>
      <c r="R4521" s="662">
        <v>1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32</v>
      </c>
      <c r="B4522" s="662" t="s">
        <v>592</v>
      </c>
      <c r="C4522" s="662" t="s">
        <v>5111</v>
      </c>
      <c r="D4522" s="743" t="s">
        <v>7938</v>
      </c>
      <c r="E4522" s="744" t="s">
        <v>5136</v>
      </c>
      <c r="F4522" s="662" t="s">
        <v>5106</v>
      </c>
      <c r="G4522" s="662" t="s">
        <v>7490</v>
      </c>
      <c r="H4522" s="662" t="s">
        <v>593</v>
      </c>
      <c r="I4522" s="662" t="s">
        <v>7491</v>
      </c>
      <c r="J4522" s="662" t="s">
        <v>7492</v>
      </c>
      <c r="K4522" s="662" t="s">
        <v>1295</v>
      </c>
      <c r="L4522" s="663">
        <v>984.87</v>
      </c>
      <c r="M4522" s="663">
        <v>1969.74</v>
      </c>
      <c r="N4522" s="662">
        <v>2</v>
      </c>
      <c r="O4522" s="745">
        <v>1</v>
      </c>
      <c r="P4522" s="663">
        <v>1969.74</v>
      </c>
      <c r="Q4522" s="678">
        <v>1</v>
      </c>
      <c r="R4522" s="662">
        <v>2</v>
      </c>
      <c r="S4522" s="678">
        <v>1</v>
      </c>
      <c r="T4522" s="745">
        <v>1</v>
      </c>
      <c r="U4522" s="701">
        <v>1</v>
      </c>
    </row>
    <row r="4523" spans="1:21" ht="14.4" customHeight="1" x14ac:dyDescent="0.3">
      <c r="A4523" s="661">
        <v>32</v>
      </c>
      <c r="B4523" s="662" t="s">
        <v>592</v>
      </c>
      <c r="C4523" s="662" t="s">
        <v>5111</v>
      </c>
      <c r="D4523" s="743" t="s">
        <v>7938</v>
      </c>
      <c r="E4523" s="744" t="s">
        <v>5136</v>
      </c>
      <c r="F4523" s="662" t="s">
        <v>5106</v>
      </c>
      <c r="G4523" s="662" t="s">
        <v>6057</v>
      </c>
      <c r="H4523" s="662" t="s">
        <v>2438</v>
      </c>
      <c r="I4523" s="662" t="s">
        <v>3092</v>
      </c>
      <c r="J4523" s="662" t="s">
        <v>3093</v>
      </c>
      <c r="K4523" s="662" t="s">
        <v>3094</v>
      </c>
      <c r="L4523" s="663">
        <v>119.7</v>
      </c>
      <c r="M4523" s="663">
        <v>119.7</v>
      </c>
      <c r="N4523" s="662">
        <v>1</v>
      </c>
      <c r="O4523" s="745">
        <v>1</v>
      </c>
      <c r="P4523" s="663">
        <v>119.7</v>
      </c>
      <c r="Q4523" s="678">
        <v>1</v>
      </c>
      <c r="R4523" s="662">
        <v>1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32</v>
      </c>
      <c r="B4524" s="662" t="s">
        <v>592</v>
      </c>
      <c r="C4524" s="662" t="s">
        <v>5111</v>
      </c>
      <c r="D4524" s="743" t="s">
        <v>7938</v>
      </c>
      <c r="E4524" s="744" t="s">
        <v>5136</v>
      </c>
      <c r="F4524" s="662" t="s">
        <v>5106</v>
      </c>
      <c r="G4524" s="662" t="s">
        <v>6057</v>
      </c>
      <c r="H4524" s="662" t="s">
        <v>2438</v>
      </c>
      <c r="I4524" s="662" t="s">
        <v>3092</v>
      </c>
      <c r="J4524" s="662" t="s">
        <v>3093</v>
      </c>
      <c r="K4524" s="662" t="s">
        <v>3094</v>
      </c>
      <c r="L4524" s="663">
        <v>70.540000000000006</v>
      </c>
      <c r="M4524" s="663">
        <v>846.48</v>
      </c>
      <c r="N4524" s="662">
        <v>12</v>
      </c>
      <c r="O4524" s="745">
        <v>5.5</v>
      </c>
      <c r="P4524" s="663">
        <v>705.4</v>
      </c>
      <c r="Q4524" s="678">
        <v>0.83333333333333326</v>
      </c>
      <c r="R4524" s="662">
        <v>10</v>
      </c>
      <c r="S4524" s="678">
        <v>0.83333333333333337</v>
      </c>
      <c r="T4524" s="745">
        <v>4</v>
      </c>
      <c r="U4524" s="701">
        <v>0.72727272727272729</v>
      </c>
    </row>
    <row r="4525" spans="1:21" ht="14.4" customHeight="1" x14ac:dyDescent="0.3">
      <c r="A4525" s="661">
        <v>32</v>
      </c>
      <c r="B4525" s="662" t="s">
        <v>592</v>
      </c>
      <c r="C4525" s="662" t="s">
        <v>5111</v>
      </c>
      <c r="D4525" s="743" t="s">
        <v>7938</v>
      </c>
      <c r="E4525" s="744" t="s">
        <v>5136</v>
      </c>
      <c r="F4525" s="662" t="s">
        <v>5106</v>
      </c>
      <c r="G4525" s="662" t="s">
        <v>6057</v>
      </c>
      <c r="H4525" s="662" t="s">
        <v>2438</v>
      </c>
      <c r="I4525" s="662" t="s">
        <v>6235</v>
      </c>
      <c r="J4525" s="662" t="s">
        <v>3093</v>
      </c>
      <c r="K4525" s="662" t="s">
        <v>6236</v>
      </c>
      <c r="L4525" s="663">
        <v>141.09</v>
      </c>
      <c r="M4525" s="663">
        <v>423.27</v>
      </c>
      <c r="N4525" s="662">
        <v>3</v>
      </c>
      <c r="O4525" s="745">
        <v>1.5</v>
      </c>
      <c r="P4525" s="663">
        <v>282.18</v>
      </c>
      <c r="Q4525" s="678">
        <v>0.66666666666666674</v>
      </c>
      <c r="R4525" s="662">
        <v>2</v>
      </c>
      <c r="S4525" s="678">
        <v>0.66666666666666663</v>
      </c>
      <c r="T4525" s="745">
        <v>1</v>
      </c>
      <c r="U4525" s="701">
        <v>0.66666666666666663</v>
      </c>
    </row>
    <row r="4526" spans="1:21" ht="14.4" customHeight="1" x14ac:dyDescent="0.3">
      <c r="A4526" s="661">
        <v>32</v>
      </c>
      <c r="B4526" s="662" t="s">
        <v>592</v>
      </c>
      <c r="C4526" s="662" t="s">
        <v>5111</v>
      </c>
      <c r="D4526" s="743" t="s">
        <v>7938</v>
      </c>
      <c r="E4526" s="744" t="s">
        <v>5136</v>
      </c>
      <c r="F4526" s="662" t="s">
        <v>5106</v>
      </c>
      <c r="G4526" s="662" t="s">
        <v>6057</v>
      </c>
      <c r="H4526" s="662" t="s">
        <v>593</v>
      </c>
      <c r="I4526" s="662" t="s">
        <v>7493</v>
      </c>
      <c r="J4526" s="662" t="s">
        <v>6059</v>
      </c>
      <c r="K4526" s="662" t="s">
        <v>6236</v>
      </c>
      <c r="L4526" s="663">
        <v>0</v>
      </c>
      <c r="M4526" s="663">
        <v>0</v>
      </c>
      <c r="N4526" s="662">
        <v>1</v>
      </c>
      <c r="O4526" s="745">
        <v>0.5</v>
      </c>
      <c r="P4526" s="663"/>
      <c r="Q4526" s="678"/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32</v>
      </c>
      <c r="B4527" s="662" t="s">
        <v>592</v>
      </c>
      <c r="C4527" s="662" t="s">
        <v>5111</v>
      </c>
      <c r="D4527" s="743" t="s">
        <v>7938</v>
      </c>
      <c r="E4527" s="744" t="s">
        <v>5136</v>
      </c>
      <c r="F4527" s="662" t="s">
        <v>5106</v>
      </c>
      <c r="G4527" s="662" t="s">
        <v>6237</v>
      </c>
      <c r="H4527" s="662" t="s">
        <v>593</v>
      </c>
      <c r="I4527" s="662" t="s">
        <v>2959</v>
      </c>
      <c r="J4527" s="662" t="s">
        <v>2960</v>
      </c>
      <c r="K4527" s="662" t="s">
        <v>6370</v>
      </c>
      <c r="L4527" s="663">
        <v>86.02</v>
      </c>
      <c r="M4527" s="663">
        <v>86.02</v>
      </c>
      <c r="N4527" s="662">
        <v>1</v>
      </c>
      <c r="O4527" s="745">
        <v>1</v>
      </c>
      <c r="P4527" s="663">
        <v>86.02</v>
      </c>
      <c r="Q4527" s="678">
        <v>1</v>
      </c>
      <c r="R4527" s="662">
        <v>1</v>
      </c>
      <c r="S4527" s="678">
        <v>1</v>
      </c>
      <c r="T4527" s="745">
        <v>1</v>
      </c>
      <c r="U4527" s="701">
        <v>1</v>
      </c>
    </row>
    <row r="4528" spans="1:21" ht="14.4" customHeight="1" x14ac:dyDescent="0.3">
      <c r="A4528" s="661">
        <v>32</v>
      </c>
      <c r="B4528" s="662" t="s">
        <v>592</v>
      </c>
      <c r="C4528" s="662" t="s">
        <v>5111</v>
      </c>
      <c r="D4528" s="743" t="s">
        <v>7938</v>
      </c>
      <c r="E4528" s="744" t="s">
        <v>5136</v>
      </c>
      <c r="F4528" s="662" t="s">
        <v>5106</v>
      </c>
      <c r="G4528" s="662" t="s">
        <v>5630</v>
      </c>
      <c r="H4528" s="662" t="s">
        <v>593</v>
      </c>
      <c r="I4528" s="662" t="s">
        <v>6747</v>
      </c>
      <c r="J4528" s="662" t="s">
        <v>5791</v>
      </c>
      <c r="K4528" s="662" t="s">
        <v>6748</v>
      </c>
      <c r="L4528" s="663">
        <v>0</v>
      </c>
      <c r="M4528" s="663">
        <v>0</v>
      </c>
      <c r="N4528" s="662">
        <v>1</v>
      </c>
      <c r="O4528" s="745">
        <v>0.5</v>
      </c>
      <c r="P4528" s="663">
        <v>0</v>
      </c>
      <c r="Q4528" s="678"/>
      <c r="R4528" s="662">
        <v>1</v>
      </c>
      <c r="S4528" s="678">
        <v>1</v>
      </c>
      <c r="T4528" s="745">
        <v>0.5</v>
      </c>
      <c r="U4528" s="701">
        <v>1</v>
      </c>
    </row>
    <row r="4529" spans="1:21" ht="14.4" customHeight="1" x14ac:dyDescent="0.3">
      <c r="A4529" s="661">
        <v>32</v>
      </c>
      <c r="B4529" s="662" t="s">
        <v>592</v>
      </c>
      <c r="C4529" s="662" t="s">
        <v>5111</v>
      </c>
      <c r="D4529" s="743" t="s">
        <v>7938</v>
      </c>
      <c r="E4529" s="744" t="s">
        <v>5136</v>
      </c>
      <c r="F4529" s="662" t="s">
        <v>5106</v>
      </c>
      <c r="G4529" s="662" t="s">
        <v>5630</v>
      </c>
      <c r="H4529" s="662" t="s">
        <v>593</v>
      </c>
      <c r="I4529" s="662" t="s">
        <v>7494</v>
      </c>
      <c r="J4529" s="662" t="s">
        <v>7495</v>
      </c>
      <c r="K4529" s="662" t="s">
        <v>1190</v>
      </c>
      <c r="L4529" s="663">
        <v>234.07</v>
      </c>
      <c r="M4529" s="663">
        <v>234.07</v>
      </c>
      <c r="N4529" s="662">
        <v>1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32</v>
      </c>
      <c r="B4530" s="662" t="s">
        <v>592</v>
      </c>
      <c r="C4530" s="662" t="s">
        <v>5111</v>
      </c>
      <c r="D4530" s="743" t="s">
        <v>7938</v>
      </c>
      <c r="E4530" s="744" t="s">
        <v>5136</v>
      </c>
      <c r="F4530" s="662" t="s">
        <v>5106</v>
      </c>
      <c r="G4530" s="662" t="s">
        <v>5204</v>
      </c>
      <c r="H4530" s="662" t="s">
        <v>593</v>
      </c>
      <c r="I4530" s="662" t="s">
        <v>1009</v>
      </c>
      <c r="J4530" s="662" t="s">
        <v>5205</v>
      </c>
      <c r="K4530" s="662" t="s">
        <v>5206</v>
      </c>
      <c r="L4530" s="663">
        <v>0</v>
      </c>
      <c r="M4530" s="663">
        <v>0</v>
      </c>
      <c r="N4530" s="662">
        <v>8</v>
      </c>
      <c r="O4530" s="745">
        <v>4.5</v>
      </c>
      <c r="P4530" s="663">
        <v>0</v>
      </c>
      <c r="Q4530" s="678"/>
      <c r="R4530" s="662">
        <v>3</v>
      </c>
      <c r="S4530" s="678">
        <v>0.375</v>
      </c>
      <c r="T4530" s="745">
        <v>2</v>
      </c>
      <c r="U4530" s="701">
        <v>0.44444444444444442</v>
      </c>
    </row>
    <row r="4531" spans="1:21" ht="14.4" customHeight="1" x14ac:dyDescent="0.3">
      <c r="A4531" s="661">
        <v>32</v>
      </c>
      <c r="B4531" s="662" t="s">
        <v>592</v>
      </c>
      <c r="C4531" s="662" t="s">
        <v>5111</v>
      </c>
      <c r="D4531" s="743" t="s">
        <v>7938</v>
      </c>
      <c r="E4531" s="744" t="s">
        <v>5136</v>
      </c>
      <c r="F4531" s="662" t="s">
        <v>5106</v>
      </c>
      <c r="G4531" s="662" t="s">
        <v>5204</v>
      </c>
      <c r="H4531" s="662" t="s">
        <v>593</v>
      </c>
      <c r="I4531" s="662" t="s">
        <v>7496</v>
      </c>
      <c r="J4531" s="662" t="s">
        <v>5205</v>
      </c>
      <c r="K4531" s="662" t="s">
        <v>5206</v>
      </c>
      <c r="L4531" s="663">
        <v>0</v>
      </c>
      <c r="M4531" s="663">
        <v>0</v>
      </c>
      <c r="N4531" s="662">
        <v>4</v>
      </c>
      <c r="O4531" s="745">
        <v>1</v>
      </c>
      <c r="P4531" s="663">
        <v>0</v>
      </c>
      <c r="Q4531" s="678"/>
      <c r="R4531" s="662">
        <v>1</v>
      </c>
      <c r="S4531" s="678">
        <v>0.25</v>
      </c>
      <c r="T4531" s="745">
        <v>0.5</v>
      </c>
      <c r="U4531" s="701">
        <v>0.5</v>
      </c>
    </row>
    <row r="4532" spans="1:21" ht="14.4" customHeight="1" x14ac:dyDescent="0.3">
      <c r="A4532" s="661">
        <v>32</v>
      </c>
      <c r="B4532" s="662" t="s">
        <v>592</v>
      </c>
      <c r="C4532" s="662" t="s">
        <v>5111</v>
      </c>
      <c r="D4532" s="743" t="s">
        <v>7938</v>
      </c>
      <c r="E4532" s="744" t="s">
        <v>5136</v>
      </c>
      <c r="F4532" s="662" t="s">
        <v>5106</v>
      </c>
      <c r="G4532" s="662" t="s">
        <v>5204</v>
      </c>
      <c r="H4532" s="662" t="s">
        <v>593</v>
      </c>
      <c r="I4532" s="662" t="s">
        <v>7497</v>
      </c>
      <c r="J4532" s="662" t="s">
        <v>5205</v>
      </c>
      <c r="K4532" s="662" t="s">
        <v>5206</v>
      </c>
      <c r="L4532" s="663">
        <v>0</v>
      </c>
      <c r="M4532" s="663">
        <v>0</v>
      </c>
      <c r="N4532" s="662">
        <v>3</v>
      </c>
      <c r="O4532" s="745">
        <v>0.5</v>
      </c>
      <c r="P4532" s="663"/>
      <c r="Q4532" s="678"/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32</v>
      </c>
      <c r="B4533" s="662" t="s">
        <v>592</v>
      </c>
      <c r="C4533" s="662" t="s">
        <v>5111</v>
      </c>
      <c r="D4533" s="743" t="s">
        <v>7938</v>
      </c>
      <c r="E4533" s="744" t="s">
        <v>5136</v>
      </c>
      <c r="F4533" s="662" t="s">
        <v>5106</v>
      </c>
      <c r="G4533" s="662" t="s">
        <v>5207</v>
      </c>
      <c r="H4533" s="662" t="s">
        <v>593</v>
      </c>
      <c r="I4533" s="662" t="s">
        <v>5525</v>
      </c>
      <c r="J4533" s="662" t="s">
        <v>2935</v>
      </c>
      <c r="K4533" s="662" t="s">
        <v>2788</v>
      </c>
      <c r="L4533" s="663">
        <v>170.52</v>
      </c>
      <c r="M4533" s="663">
        <v>1705.2</v>
      </c>
      <c r="N4533" s="662">
        <v>10</v>
      </c>
      <c r="O4533" s="745">
        <v>3</v>
      </c>
      <c r="P4533" s="663">
        <v>1364.16</v>
      </c>
      <c r="Q4533" s="678">
        <v>0.8</v>
      </c>
      <c r="R4533" s="662">
        <v>8</v>
      </c>
      <c r="S4533" s="678">
        <v>0.8</v>
      </c>
      <c r="T4533" s="745">
        <v>2.5</v>
      </c>
      <c r="U4533" s="701">
        <v>0.83333333333333337</v>
      </c>
    </row>
    <row r="4534" spans="1:21" ht="14.4" customHeight="1" x14ac:dyDescent="0.3">
      <c r="A4534" s="661">
        <v>32</v>
      </c>
      <c r="B4534" s="662" t="s">
        <v>592</v>
      </c>
      <c r="C4534" s="662" t="s">
        <v>5111</v>
      </c>
      <c r="D4534" s="743" t="s">
        <v>7938</v>
      </c>
      <c r="E4534" s="744" t="s">
        <v>5136</v>
      </c>
      <c r="F4534" s="662" t="s">
        <v>5106</v>
      </c>
      <c r="G4534" s="662" t="s">
        <v>5207</v>
      </c>
      <c r="H4534" s="662" t="s">
        <v>593</v>
      </c>
      <c r="I4534" s="662" t="s">
        <v>2934</v>
      </c>
      <c r="J4534" s="662" t="s">
        <v>2935</v>
      </c>
      <c r="K4534" s="662" t="s">
        <v>2788</v>
      </c>
      <c r="L4534" s="663">
        <v>170.52</v>
      </c>
      <c r="M4534" s="663">
        <v>2898.84</v>
      </c>
      <c r="N4534" s="662">
        <v>17</v>
      </c>
      <c r="O4534" s="745">
        <v>6</v>
      </c>
      <c r="P4534" s="663">
        <v>1875.72</v>
      </c>
      <c r="Q4534" s="678">
        <v>0.64705882352941169</v>
      </c>
      <c r="R4534" s="662">
        <v>11</v>
      </c>
      <c r="S4534" s="678">
        <v>0.6470588235294118</v>
      </c>
      <c r="T4534" s="745">
        <v>3</v>
      </c>
      <c r="U4534" s="701">
        <v>0.5</v>
      </c>
    </row>
    <row r="4535" spans="1:21" ht="14.4" customHeight="1" x14ac:dyDescent="0.3">
      <c r="A4535" s="661">
        <v>32</v>
      </c>
      <c r="B4535" s="662" t="s">
        <v>592</v>
      </c>
      <c r="C4535" s="662" t="s">
        <v>5111</v>
      </c>
      <c r="D4535" s="743" t="s">
        <v>7938</v>
      </c>
      <c r="E4535" s="744" t="s">
        <v>5136</v>
      </c>
      <c r="F4535" s="662" t="s">
        <v>5106</v>
      </c>
      <c r="G4535" s="662" t="s">
        <v>5207</v>
      </c>
      <c r="H4535" s="662" t="s">
        <v>593</v>
      </c>
      <c r="I4535" s="662" t="s">
        <v>6449</v>
      </c>
      <c r="J4535" s="662" t="s">
        <v>2935</v>
      </c>
      <c r="K4535" s="662" t="s">
        <v>2788</v>
      </c>
      <c r="L4535" s="663">
        <v>0</v>
      </c>
      <c r="M4535" s="663">
        <v>0</v>
      </c>
      <c r="N4535" s="662">
        <v>14</v>
      </c>
      <c r="O4535" s="745">
        <v>6</v>
      </c>
      <c r="P4535" s="663">
        <v>0</v>
      </c>
      <c r="Q4535" s="678"/>
      <c r="R4535" s="662">
        <v>11</v>
      </c>
      <c r="S4535" s="678">
        <v>0.7857142857142857</v>
      </c>
      <c r="T4535" s="745">
        <v>4</v>
      </c>
      <c r="U4535" s="701">
        <v>0.66666666666666663</v>
      </c>
    </row>
    <row r="4536" spans="1:21" ht="14.4" customHeight="1" x14ac:dyDescent="0.3">
      <c r="A4536" s="661">
        <v>32</v>
      </c>
      <c r="B4536" s="662" t="s">
        <v>592</v>
      </c>
      <c r="C4536" s="662" t="s">
        <v>5111</v>
      </c>
      <c r="D4536" s="743" t="s">
        <v>7938</v>
      </c>
      <c r="E4536" s="744" t="s">
        <v>5136</v>
      </c>
      <c r="F4536" s="662" t="s">
        <v>5106</v>
      </c>
      <c r="G4536" s="662" t="s">
        <v>5208</v>
      </c>
      <c r="H4536" s="662" t="s">
        <v>2438</v>
      </c>
      <c r="I4536" s="662" t="s">
        <v>4535</v>
      </c>
      <c r="J4536" s="662" t="s">
        <v>2444</v>
      </c>
      <c r="K4536" s="662" t="s">
        <v>5085</v>
      </c>
      <c r="L4536" s="663">
        <v>0</v>
      </c>
      <c r="M4536" s="663">
        <v>0</v>
      </c>
      <c r="N4536" s="662">
        <v>1</v>
      </c>
      <c r="O4536" s="745">
        <v>1</v>
      </c>
      <c r="P4536" s="663">
        <v>0</v>
      </c>
      <c r="Q4536" s="678"/>
      <c r="R4536" s="662">
        <v>1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32</v>
      </c>
      <c r="B4537" s="662" t="s">
        <v>592</v>
      </c>
      <c r="C4537" s="662" t="s">
        <v>5111</v>
      </c>
      <c r="D4537" s="743" t="s">
        <v>7938</v>
      </c>
      <c r="E4537" s="744" t="s">
        <v>5136</v>
      </c>
      <c r="F4537" s="662" t="s">
        <v>5106</v>
      </c>
      <c r="G4537" s="662" t="s">
        <v>5208</v>
      </c>
      <c r="H4537" s="662" t="s">
        <v>2438</v>
      </c>
      <c r="I4537" s="662" t="s">
        <v>2560</v>
      </c>
      <c r="J4537" s="662" t="s">
        <v>2444</v>
      </c>
      <c r="K4537" s="662" t="s">
        <v>968</v>
      </c>
      <c r="L4537" s="663">
        <v>69.16</v>
      </c>
      <c r="M4537" s="663">
        <v>138.32</v>
      </c>
      <c r="N4537" s="662">
        <v>2</v>
      </c>
      <c r="O4537" s="745">
        <v>1</v>
      </c>
      <c r="P4537" s="663">
        <v>138.32</v>
      </c>
      <c r="Q4537" s="678">
        <v>1</v>
      </c>
      <c r="R4537" s="662">
        <v>2</v>
      </c>
      <c r="S4537" s="678">
        <v>1</v>
      </c>
      <c r="T4537" s="745">
        <v>1</v>
      </c>
      <c r="U4537" s="701">
        <v>1</v>
      </c>
    </row>
    <row r="4538" spans="1:21" ht="14.4" customHeight="1" x14ac:dyDescent="0.3">
      <c r="A4538" s="661">
        <v>32</v>
      </c>
      <c r="B4538" s="662" t="s">
        <v>592</v>
      </c>
      <c r="C4538" s="662" t="s">
        <v>5111</v>
      </c>
      <c r="D4538" s="743" t="s">
        <v>7938</v>
      </c>
      <c r="E4538" s="744" t="s">
        <v>5136</v>
      </c>
      <c r="F4538" s="662" t="s">
        <v>5106</v>
      </c>
      <c r="G4538" s="662" t="s">
        <v>5209</v>
      </c>
      <c r="H4538" s="662" t="s">
        <v>593</v>
      </c>
      <c r="I4538" s="662" t="s">
        <v>818</v>
      </c>
      <c r="J4538" s="662" t="s">
        <v>819</v>
      </c>
      <c r="K4538" s="662" t="s">
        <v>820</v>
      </c>
      <c r="L4538" s="663">
        <v>0</v>
      </c>
      <c r="M4538" s="663">
        <v>0</v>
      </c>
      <c r="N4538" s="662">
        <v>1</v>
      </c>
      <c r="O4538" s="745">
        <v>1</v>
      </c>
      <c r="P4538" s="663">
        <v>0</v>
      </c>
      <c r="Q4538" s="678"/>
      <c r="R4538" s="662">
        <v>1</v>
      </c>
      <c r="S4538" s="678">
        <v>1</v>
      </c>
      <c r="T4538" s="745">
        <v>1</v>
      </c>
      <c r="U4538" s="701">
        <v>1</v>
      </c>
    </row>
    <row r="4539" spans="1:21" ht="14.4" customHeight="1" x14ac:dyDescent="0.3">
      <c r="A4539" s="661">
        <v>32</v>
      </c>
      <c r="B4539" s="662" t="s">
        <v>592</v>
      </c>
      <c r="C4539" s="662" t="s">
        <v>5111</v>
      </c>
      <c r="D4539" s="743" t="s">
        <v>7938</v>
      </c>
      <c r="E4539" s="744" t="s">
        <v>5136</v>
      </c>
      <c r="F4539" s="662" t="s">
        <v>5106</v>
      </c>
      <c r="G4539" s="662" t="s">
        <v>5212</v>
      </c>
      <c r="H4539" s="662" t="s">
        <v>593</v>
      </c>
      <c r="I4539" s="662" t="s">
        <v>3055</v>
      </c>
      <c r="J4539" s="662" t="s">
        <v>3056</v>
      </c>
      <c r="K4539" s="662" t="s">
        <v>2788</v>
      </c>
      <c r="L4539" s="663">
        <v>78.33</v>
      </c>
      <c r="M4539" s="663">
        <v>156.66</v>
      </c>
      <c r="N4539" s="662">
        <v>2</v>
      </c>
      <c r="O4539" s="745">
        <v>0.5</v>
      </c>
      <c r="P4539" s="663">
        <v>156.66</v>
      </c>
      <c r="Q4539" s="678">
        <v>1</v>
      </c>
      <c r="R4539" s="662">
        <v>2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32</v>
      </c>
      <c r="B4540" s="662" t="s">
        <v>592</v>
      </c>
      <c r="C4540" s="662" t="s">
        <v>5111</v>
      </c>
      <c r="D4540" s="743" t="s">
        <v>7938</v>
      </c>
      <c r="E4540" s="744" t="s">
        <v>5136</v>
      </c>
      <c r="F4540" s="662" t="s">
        <v>5106</v>
      </c>
      <c r="G4540" s="662" t="s">
        <v>5212</v>
      </c>
      <c r="H4540" s="662" t="s">
        <v>593</v>
      </c>
      <c r="I4540" s="662" t="s">
        <v>2938</v>
      </c>
      <c r="J4540" s="662" t="s">
        <v>2939</v>
      </c>
      <c r="K4540" s="662" t="s">
        <v>2788</v>
      </c>
      <c r="L4540" s="663">
        <v>66.819999999999993</v>
      </c>
      <c r="M4540" s="663">
        <v>267.27999999999997</v>
      </c>
      <c r="N4540" s="662">
        <v>4</v>
      </c>
      <c r="O4540" s="745">
        <v>2.5</v>
      </c>
      <c r="P4540" s="663">
        <v>267.27999999999997</v>
      </c>
      <c r="Q4540" s="678">
        <v>1</v>
      </c>
      <c r="R4540" s="662">
        <v>4</v>
      </c>
      <c r="S4540" s="678">
        <v>1</v>
      </c>
      <c r="T4540" s="745">
        <v>2.5</v>
      </c>
      <c r="U4540" s="701">
        <v>1</v>
      </c>
    </row>
    <row r="4541" spans="1:21" ht="14.4" customHeight="1" x14ac:dyDescent="0.3">
      <c r="A4541" s="661">
        <v>32</v>
      </c>
      <c r="B4541" s="662" t="s">
        <v>592</v>
      </c>
      <c r="C4541" s="662" t="s">
        <v>5111</v>
      </c>
      <c r="D4541" s="743" t="s">
        <v>7938</v>
      </c>
      <c r="E4541" s="744" t="s">
        <v>5136</v>
      </c>
      <c r="F4541" s="662" t="s">
        <v>5106</v>
      </c>
      <c r="G4541" s="662" t="s">
        <v>5212</v>
      </c>
      <c r="H4541" s="662" t="s">
        <v>593</v>
      </c>
      <c r="I4541" s="662" t="s">
        <v>2938</v>
      </c>
      <c r="J4541" s="662" t="s">
        <v>2939</v>
      </c>
      <c r="K4541" s="662" t="s">
        <v>2788</v>
      </c>
      <c r="L4541" s="663">
        <v>78.33</v>
      </c>
      <c r="M4541" s="663">
        <v>2271.5700000000002</v>
      </c>
      <c r="N4541" s="662">
        <v>29</v>
      </c>
      <c r="O4541" s="745">
        <v>9.5</v>
      </c>
      <c r="P4541" s="663">
        <v>1488.2700000000002</v>
      </c>
      <c r="Q4541" s="678">
        <v>0.65517241379310354</v>
      </c>
      <c r="R4541" s="662">
        <v>19</v>
      </c>
      <c r="S4541" s="678">
        <v>0.65517241379310343</v>
      </c>
      <c r="T4541" s="745">
        <v>5.5</v>
      </c>
      <c r="U4541" s="701">
        <v>0.57894736842105265</v>
      </c>
    </row>
    <row r="4542" spans="1:21" ht="14.4" customHeight="1" x14ac:dyDescent="0.3">
      <c r="A4542" s="661">
        <v>32</v>
      </c>
      <c r="B4542" s="662" t="s">
        <v>592</v>
      </c>
      <c r="C4542" s="662" t="s">
        <v>5111</v>
      </c>
      <c r="D4542" s="743" t="s">
        <v>7938</v>
      </c>
      <c r="E4542" s="744" t="s">
        <v>5136</v>
      </c>
      <c r="F4542" s="662" t="s">
        <v>5106</v>
      </c>
      <c r="G4542" s="662" t="s">
        <v>5158</v>
      </c>
      <c r="H4542" s="662" t="s">
        <v>593</v>
      </c>
      <c r="I4542" s="662" t="s">
        <v>7498</v>
      </c>
      <c r="J4542" s="662" t="s">
        <v>7271</v>
      </c>
      <c r="K4542" s="662" t="s">
        <v>4554</v>
      </c>
      <c r="L4542" s="663">
        <v>439.98</v>
      </c>
      <c r="M4542" s="663">
        <v>2199.9</v>
      </c>
      <c r="N4542" s="662">
        <v>5</v>
      </c>
      <c r="O4542" s="745">
        <v>3.5</v>
      </c>
      <c r="P4542" s="663">
        <v>439.98</v>
      </c>
      <c r="Q4542" s="678">
        <v>0.2</v>
      </c>
      <c r="R4542" s="662">
        <v>1</v>
      </c>
      <c r="S4542" s="678">
        <v>0.2</v>
      </c>
      <c r="T4542" s="745">
        <v>0.5</v>
      </c>
      <c r="U4542" s="701">
        <v>0.14285714285714285</v>
      </c>
    </row>
    <row r="4543" spans="1:21" ht="14.4" customHeight="1" x14ac:dyDescent="0.3">
      <c r="A4543" s="661">
        <v>32</v>
      </c>
      <c r="B4543" s="662" t="s">
        <v>592</v>
      </c>
      <c r="C4543" s="662" t="s">
        <v>5111</v>
      </c>
      <c r="D4543" s="743" t="s">
        <v>7938</v>
      </c>
      <c r="E4543" s="744" t="s">
        <v>5136</v>
      </c>
      <c r="F4543" s="662" t="s">
        <v>5106</v>
      </c>
      <c r="G4543" s="662" t="s">
        <v>5158</v>
      </c>
      <c r="H4543" s="662" t="s">
        <v>2438</v>
      </c>
      <c r="I4543" s="662" t="s">
        <v>6061</v>
      </c>
      <c r="J4543" s="662" t="s">
        <v>2466</v>
      </c>
      <c r="K4543" s="662" t="s">
        <v>2467</v>
      </c>
      <c r="L4543" s="663">
        <v>264</v>
      </c>
      <c r="M4543" s="663">
        <v>264</v>
      </c>
      <c r="N4543" s="662">
        <v>1</v>
      </c>
      <c r="O4543" s="745">
        <v>0.5</v>
      </c>
      <c r="P4543" s="663">
        <v>264</v>
      </c>
      <c r="Q4543" s="678">
        <v>1</v>
      </c>
      <c r="R4543" s="662">
        <v>1</v>
      </c>
      <c r="S4543" s="678">
        <v>1</v>
      </c>
      <c r="T4543" s="745">
        <v>0.5</v>
      </c>
      <c r="U4543" s="701">
        <v>1</v>
      </c>
    </row>
    <row r="4544" spans="1:21" ht="14.4" customHeight="1" x14ac:dyDescent="0.3">
      <c r="A4544" s="661">
        <v>32</v>
      </c>
      <c r="B4544" s="662" t="s">
        <v>592</v>
      </c>
      <c r="C4544" s="662" t="s">
        <v>5111</v>
      </c>
      <c r="D4544" s="743" t="s">
        <v>7938</v>
      </c>
      <c r="E4544" s="744" t="s">
        <v>5136</v>
      </c>
      <c r="F4544" s="662" t="s">
        <v>5106</v>
      </c>
      <c r="G4544" s="662" t="s">
        <v>5158</v>
      </c>
      <c r="H4544" s="662" t="s">
        <v>2438</v>
      </c>
      <c r="I4544" s="662" t="s">
        <v>2621</v>
      </c>
      <c r="J4544" s="662" t="s">
        <v>2622</v>
      </c>
      <c r="K4544" s="662" t="s">
        <v>968</v>
      </c>
      <c r="L4544" s="663">
        <v>65.989999999999995</v>
      </c>
      <c r="M4544" s="663">
        <v>65.989999999999995</v>
      </c>
      <c r="N4544" s="662">
        <v>1</v>
      </c>
      <c r="O4544" s="745">
        <v>0.5</v>
      </c>
      <c r="P4544" s="663">
        <v>65.989999999999995</v>
      </c>
      <c r="Q4544" s="678">
        <v>1</v>
      </c>
      <c r="R4544" s="662">
        <v>1</v>
      </c>
      <c r="S4544" s="678">
        <v>1</v>
      </c>
      <c r="T4544" s="745">
        <v>0.5</v>
      </c>
      <c r="U4544" s="701">
        <v>1</v>
      </c>
    </row>
    <row r="4545" spans="1:21" ht="14.4" customHeight="1" x14ac:dyDescent="0.3">
      <c r="A4545" s="661">
        <v>32</v>
      </c>
      <c r="B4545" s="662" t="s">
        <v>592</v>
      </c>
      <c r="C4545" s="662" t="s">
        <v>5111</v>
      </c>
      <c r="D4545" s="743" t="s">
        <v>7938</v>
      </c>
      <c r="E4545" s="744" t="s">
        <v>5136</v>
      </c>
      <c r="F4545" s="662" t="s">
        <v>5106</v>
      </c>
      <c r="G4545" s="662" t="s">
        <v>5158</v>
      </c>
      <c r="H4545" s="662" t="s">
        <v>593</v>
      </c>
      <c r="I4545" s="662" t="s">
        <v>7268</v>
      </c>
      <c r="J4545" s="662" t="s">
        <v>2466</v>
      </c>
      <c r="K4545" s="662" t="s">
        <v>2794</v>
      </c>
      <c r="L4545" s="663">
        <v>0</v>
      </c>
      <c r="M4545" s="663">
        <v>0</v>
      </c>
      <c r="N4545" s="662">
        <v>1</v>
      </c>
      <c r="O4545" s="745">
        <v>1</v>
      </c>
      <c r="P4545" s="663"/>
      <c r="Q4545" s="678"/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32</v>
      </c>
      <c r="B4546" s="662" t="s">
        <v>592</v>
      </c>
      <c r="C4546" s="662" t="s">
        <v>5111</v>
      </c>
      <c r="D4546" s="743" t="s">
        <v>7938</v>
      </c>
      <c r="E4546" s="744" t="s">
        <v>5136</v>
      </c>
      <c r="F4546" s="662" t="s">
        <v>5106</v>
      </c>
      <c r="G4546" s="662" t="s">
        <v>5158</v>
      </c>
      <c r="H4546" s="662" t="s">
        <v>593</v>
      </c>
      <c r="I4546" s="662" t="s">
        <v>5486</v>
      </c>
      <c r="J4546" s="662" t="s">
        <v>2466</v>
      </c>
      <c r="K4546" s="662" t="s">
        <v>4554</v>
      </c>
      <c r="L4546" s="663">
        <v>0</v>
      </c>
      <c r="M4546" s="663">
        <v>0</v>
      </c>
      <c r="N4546" s="662">
        <v>7</v>
      </c>
      <c r="O4546" s="745">
        <v>4.5</v>
      </c>
      <c r="P4546" s="663">
        <v>0</v>
      </c>
      <c r="Q4546" s="678"/>
      <c r="R4546" s="662">
        <v>3</v>
      </c>
      <c r="S4546" s="678">
        <v>0.42857142857142855</v>
      </c>
      <c r="T4546" s="745">
        <v>2</v>
      </c>
      <c r="U4546" s="701">
        <v>0.44444444444444442</v>
      </c>
    </row>
    <row r="4547" spans="1:21" ht="14.4" customHeight="1" x14ac:dyDescent="0.3">
      <c r="A4547" s="661">
        <v>32</v>
      </c>
      <c r="B4547" s="662" t="s">
        <v>592</v>
      </c>
      <c r="C4547" s="662" t="s">
        <v>5111</v>
      </c>
      <c r="D4547" s="743" t="s">
        <v>7938</v>
      </c>
      <c r="E4547" s="744" t="s">
        <v>5136</v>
      </c>
      <c r="F4547" s="662" t="s">
        <v>5106</v>
      </c>
      <c r="G4547" s="662" t="s">
        <v>5158</v>
      </c>
      <c r="H4547" s="662" t="s">
        <v>593</v>
      </c>
      <c r="I4547" s="662" t="s">
        <v>7499</v>
      </c>
      <c r="J4547" s="662" t="s">
        <v>2622</v>
      </c>
      <c r="K4547" s="662" t="s">
        <v>2253</v>
      </c>
      <c r="L4547" s="663">
        <v>0</v>
      </c>
      <c r="M4547" s="663">
        <v>0</v>
      </c>
      <c r="N4547" s="662">
        <v>3</v>
      </c>
      <c r="O4547" s="745">
        <v>1.5</v>
      </c>
      <c r="P4547" s="663">
        <v>0</v>
      </c>
      <c r="Q4547" s="678"/>
      <c r="R4547" s="662">
        <v>2</v>
      </c>
      <c r="S4547" s="678">
        <v>0.66666666666666663</v>
      </c>
      <c r="T4547" s="745">
        <v>1</v>
      </c>
      <c r="U4547" s="701">
        <v>0.66666666666666663</v>
      </c>
    </row>
    <row r="4548" spans="1:21" ht="14.4" customHeight="1" x14ac:dyDescent="0.3">
      <c r="A4548" s="661">
        <v>32</v>
      </c>
      <c r="B4548" s="662" t="s">
        <v>592</v>
      </c>
      <c r="C4548" s="662" t="s">
        <v>5111</v>
      </c>
      <c r="D4548" s="743" t="s">
        <v>7938</v>
      </c>
      <c r="E4548" s="744" t="s">
        <v>5136</v>
      </c>
      <c r="F4548" s="662" t="s">
        <v>5106</v>
      </c>
      <c r="G4548" s="662" t="s">
        <v>5158</v>
      </c>
      <c r="H4548" s="662" t="s">
        <v>2438</v>
      </c>
      <c r="I4548" s="662" t="s">
        <v>7349</v>
      </c>
      <c r="J4548" s="662" t="s">
        <v>2466</v>
      </c>
      <c r="K4548" s="662" t="s">
        <v>2467</v>
      </c>
      <c r="L4548" s="663">
        <v>264</v>
      </c>
      <c r="M4548" s="663">
        <v>264</v>
      </c>
      <c r="N4548" s="662">
        <v>1</v>
      </c>
      <c r="O4548" s="745">
        <v>0.5</v>
      </c>
      <c r="P4548" s="663"/>
      <c r="Q4548" s="678">
        <v>0</v>
      </c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32</v>
      </c>
      <c r="B4549" s="662" t="s">
        <v>592</v>
      </c>
      <c r="C4549" s="662" t="s">
        <v>5111</v>
      </c>
      <c r="D4549" s="743" t="s">
        <v>7938</v>
      </c>
      <c r="E4549" s="744" t="s">
        <v>5136</v>
      </c>
      <c r="F4549" s="662" t="s">
        <v>5106</v>
      </c>
      <c r="G4549" s="662" t="s">
        <v>5158</v>
      </c>
      <c r="H4549" s="662" t="s">
        <v>593</v>
      </c>
      <c r="I4549" s="662" t="s">
        <v>5800</v>
      </c>
      <c r="J4549" s="662" t="s">
        <v>2622</v>
      </c>
      <c r="K4549" s="662" t="s">
        <v>4992</v>
      </c>
      <c r="L4549" s="663">
        <v>0</v>
      </c>
      <c r="M4549" s="663">
        <v>0</v>
      </c>
      <c r="N4549" s="662">
        <v>1</v>
      </c>
      <c r="O4549" s="745">
        <v>0.5</v>
      </c>
      <c r="P4549" s="663"/>
      <c r="Q4549" s="678"/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32</v>
      </c>
      <c r="B4550" s="662" t="s">
        <v>592</v>
      </c>
      <c r="C4550" s="662" t="s">
        <v>5111</v>
      </c>
      <c r="D4550" s="743" t="s">
        <v>7938</v>
      </c>
      <c r="E4550" s="744" t="s">
        <v>5136</v>
      </c>
      <c r="F4550" s="662" t="s">
        <v>5106</v>
      </c>
      <c r="G4550" s="662" t="s">
        <v>5591</v>
      </c>
      <c r="H4550" s="662" t="s">
        <v>593</v>
      </c>
      <c r="I4550" s="662" t="s">
        <v>3400</v>
      </c>
      <c r="J4550" s="662" t="s">
        <v>3401</v>
      </c>
      <c r="K4550" s="662" t="s">
        <v>3402</v>
      </c>
      <c r="L4550" s="663">
        <v>0</v>
      </c>
      <c r="M4550" s="663">
        <v>0</v>
      </c>
      <c r="N4550" s="662">
        <v>1</v>
      </c>
      <c r="O4550" s="745">
        <v>1</v>
      </c>
      <c r="P4550" s="663">
        <v>0</v>
      </c>
      <c r="Q4550" s="678"/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32</v>
      </c>
      <c r="B4551" s="662" t="s">
        <v>592</v>
      </c>
      <c r="C4551" s="662" t="s">
        <v>5111</v>
      </c>
      <c r="D4551" s="743" t="s">
        <v>7938</v>
      </c>
      <c r="E4551" s="744" t="s">
        <v>5136</v>
      </c>
      <c r="F4551" s="662" t="s">
        <v>5106</v>
      </c>
      <c r="G4551" s="662" t="s">
        <v>5384</v>
      </c>
      <c r="H4551" s="662" t="s">
        <v>593</v>
      </c>
      <c r="I4551" s="662" t="s">
        <v>6064</v>
      </c>
      <c r="J4551" s="662" t="s">
        <v>6065</v>
      </c>
      <c r="K4551" s="662" t="s">
        <v>5386</v>
      </c>
      <c r="L4551" s="663">
        <v>968.92</v>
      </c>
      <c r="M4551" s="663">
        <v>5813.5199999999995</v>
      </c>
      <c r="N4551" s="662">
        <v>6</v>
      </c>
      <c r="O4551" s="745">
        <v>3</v>
      </c>
      <c r="P4551" s="663">
        <v>5813.5199999999995</v>
      </c>
      <c r="Q4551" s="678">
        <v>1</v>
      </c>
      <c r="R4551" s="662">
        <v>6</v>
      </c>
      <c r="S4551" s="678">
        <v>1</v>
      </c>
      <c r="T4551" s="745">
        <v>3</v>
      </c>
      <c r="U4551" s="701">
        <v>1</v>
      </c>
    </row>
    <row r="4552" spans="1:21" ht="14.4" customHeight="1" x14ac:dyDescent="0.3">
      <c r="A4552" s="661">
        <v>32</v>
      </c>
      <c r="B4552" s="662" t="s">
        <v>592</v>
      </c>
      <c r="C4552" s="662" t="s">
        <v>5111</v>
      </c>
      <c r="D4552" s="743" t="s">
        <v>7938</v>
      </c>
      <c r="E4552" s="744" t="s">
        <v>5136</v>
      </c>
      <c r="F4552" s="662" t="s">
        <v>5106</v>
      </c>
      <c r="G4552" s="662" t="s">
        <v>5384</v>
      </c>
      <c r="H4552" s="662" t="s">
        <v>593</v>
      </c>
      <c r="I4552" s="662" t="s">
        <v>2019</v>
      </c>
      <c r="J4552" s="662" t="s">
        <v>5385</v>
      </c>
      <c r="K4552" s="662" t="s">
        <v>5386</v>
      </c>
      <c r="L4552" s="663">
        <v>968.92</v>
      </c>
      <c r="M4552" s="663">
        <v>16471.64</v>
      </c>
      <c r="N4552" s="662">
        <v>17</v>
      </c>
      <c r="O4552" s="745">
        <v>4</v>
      </c>
      <c r="P4552" s="663">
        <v>7751.36</v>
      </c>
      <c r="Q4552" s="678">
        <v>0.47058823529411764</v>
      </c>
      <c r="R4552" s="662">
        <v>8</v>
      </c>
      <c r="S4552" s="678">
        <v>0.47058823529411764</v>
      </c>
      <c r="T4552" s="745">
        <v>1.5</v>
      </c>
      <c r="U4552" s="701">
        <v>0.375</v>
      </c>
    </row>
    <row r="4553" spans="1:21" ht="14.4" customHeight="1" x14ac:dyDescent="0.3">
      <c r="A4553" s="661">
        <v>32</v>
      </c>
      <c r="B4553" s="662" t="s">
        <v>592</v>
      </c>
      <c r="C4553" s="662" t="s">
        <v>5111</v>
      </c>
      <c r="D4553" s="743" t="s">
        <v>7938</v>
      </c>
      <c r="E4553" s="744" t="s">
        <v>5136</v>
      </c>
      <c r="F4553" s="662" t="s">
        <v>5106</v>
      </c>
      <c r="G4553" s="662" t="s">
        <v>5384</v>
      </c>
      <c r="H4553" s="662" t="s">
        <v>593</v>
      </c>
      <c r="I4553" s="662" t="s">
        <v>1793</v>
      </c>
      <c r="J4553" s="662" t="s">
        <v>1794</v>
      </c>
      <c r="K4553" s="662" t="s">
        <v>5498</v>
      </c>
      <c r="L4553" s="663">
        <v>1937.84</v>
      </c>
      <c r="M4553" s="663">
        <v>11627.039999999999</v>
      </c>
      <c r="N4553" s="662">
        <v>6</v>
      </c>
      <c r="O4553" s="745">
        <v>3</v>
      </c>
      <c r="P4553" s="663">
        <v>11627.039999999999</v>
      </c>
      <c r="Q4553" s="678">
        <v>1</v>
      </c>
      <c r="R4553" s="662">
        <v>6</v>
      </c>
      <c r="S4553" s="678">
        <v>1</v>
      </c>
      <c r="T4553" s="745">
        <v>3</v>
      </c>
      <c r="U4553" s="701">
        <v>1</v>
      </c>
    </row>
    <row r="4554" spans="1:21" ht="14.4" customHeight="1" x14ac:dyDescent="0.3">
      <c r="A4554" s="661">
        <v>32</v>
      </c>
      <c r="B4554" s="662" t="s">
        <v>592</v>
      </c>
      <c r="C4554" s="662" t="s">
        <v>5111</v>
      </c>
      <c r="D4554" s="743" t="s">
        <v>7938</v>
      </c>
      <c r="E4554" s="744" t="s">
        <v>5136</v>
      </c>
      <c r="F4554" s="662" t="s">
        <v>5106</v>
      </c>
      <c r="G4554" s="662" t="s">
        <v>5384</v>
      </c>
      <c r="H4554" s="662" t="s">
        <v>593</v>
      </c>
      <c r="I4554" s="662" t="s">
        <v>5697</v>
      </c>
      <c r="J4554" s="662" t="s">
        <v>5698</v>
      </c>
      <c r="K4554" s="662" t="s">
        <v>5498</v>
      </c>
      <c r="L4554" s="663">
        <v>1937.84</v>
      </c>
      <c r="M4554" s="663">
        <v>5813.5199999999995</v>
      </c>
      <c r="N4554" s="662">
        <v>3</v>
      </c>
      <c r="O4554" s="745">
        <v>1</v>
      </c>
      <c r="P4554" s="663">
        <v>5813.5199999999995</v>
      </c>
      <c r="Q4554" s="678">
        <v>1</v>
      </c>
      <c r="R4554" s="662">
        <v>3</v>
      </c>
      <c r="S4554" s="678">
        <v>1</v>
      </c>
      <c r="T4554" s="745">
        <v>1</v>
      </c>
      <c r="U4554" s="701">
        <v>1</v>
      </c>
    </row>
    <row r="4555" spans="1:21" ht="14.4" customHeight="1" x14ac:dyDescent="0.3">
      <c r="A4555" s="661">
        <v>32</v>
      </c>
      <c r="B4555" s="662" t="s">
        <v>592</v>
      </c>
      <c r="C4555" s="662" t="s">
        <v>5111</v>
      </c>
      <c r="D4555" s="743" t="s">
        <v>7938</v>
      </c>
      <c r="E4555" s="744" t="s">
        <v>5136</v>
      </c>
      <c r="F4555" s="662" t="s">
        <v>5106</v>
      </c>
      <c r="G4555" s="662" t="s">
        <v>5384</v>
      </c>
      <c r="H4555" s="662" t="s">
        <v>593</v>
      </c>
      <c r="I4555" s="662" t="s">
        <v>6867</v>
      </c>
      <c r="J4555" s="662" t="s">
        <v>6065</v>
      </c>
      <c r="K4555" s="662" t="s">
        <v>6868</v>
      </c>
      <c r="L4555" s="663">
        <v>0</v>
      </c>
      <c r="M4555" s="663">
        <v>0</v>
      </c>
      <c r="N4555" s="662">
        <v>5</v>
      </c>
      <c r="O4555" s="745">
        <v>2</v>
      </c>
      <c r="P4555" s="663">
        <v>0</v>
      </c>
      <c r="Q4555" s="678"/>
      <c r="R4555" s="662">
        <v>5</v>
      </c>
      <c r="S4555" s="678">
        <v>1</v>
      </c>
      <c r="T4555" s="745">
        <v>2</v>
      </c>
      <c r="U4555" s="701">
        <v>1</v>
      </c>
    </row>
    <row r="4556" spans="1:21" ht="14.4" customHeight="1" x14ac:dyDescent="0.3">
      <c r="A4556" s="661">
        <v>32</v>
      </c>
      <c r="B4556" s="662" t="s">
        <v>592</v>
      </c>
      <c r="C4556" s="662" t="s">
        <v>5111</v>
      </c>
      <c r="D4556" s="743" t="s">
        <v>7938</v>
      </c>
      <c r="E4556" s="744" t="s">
        <v>5136</v>
      </c>
      <c r="F4556" s="662" t="s">
        <v>5106</v>
      </c>
      <c r="G4556" s="662" t="s">
        <v>5610</v>
      </c>
      <c r="H4556" s="662" t="s">
        <v>593</v>
      </c>
      <c r="I4556" s="662" t="s">
        <v>5678</v>
      </c>
      <c r="J4556" s="662" t="s">
        <v>841</v>
      </c>
      <c r="K4556" s="662" t="s">
        <v>5679</v>
      </c>
      <c r="L4556" s="663">
        <v>0</v>
      </c>
      <c r="M4556" s="663">
        <v>0</v>
      </c>
      <c r="N4556" s="662">
        <v>3</v>
      </c>
      <c r="O4556" s="745">
        <v>1.5</v>
      </c>
      <c r="P4556" s="663">
        <v>0</v>
      </c>
      <c r="Q4556" s="678"/>
      <c r="R4556" s="662">
        <v>2</v>
      </c>
      <c r="S4556" s="678">
        <v>0.66666666666666663</v>
      </c>
      <c r="T4556" s="745">
        <v>1</v>
      </c>
      <c r="U4556" s="701">
        <v>0.66666666666666663</v>
      </c>
    </row>
    <row r="4557" spans="1:21" ht="14.4" customHeight="1" x14ac:dyDescent="0.3">
      <c r="A4557" s="661">
        <v>32</v>
      </c>
      <c r="B4557" s="662" t="s">
        <v>592</v>
      </c>
      <c r="C4557" s="662" t="s">
        <v>5111</v>
      </c>
      <c r="D4557" s="743" t="s">
        <v>7938</v>
      </c>
      <c r="E4557" s="744" t="s">
        <v>5136</v>
      </c>
      <c r="F4557" s="662" t="s">
        <v>5106</v>
      </c>
      <c r="G4557" s="662" t="s">
        <v>5610</v>
      </c>
      <c r="H4557" s="662" t="s">
        <v>593</v>
      </c>
      <c r="I4557" s="662" t="s">
        <v>7500</v>
      </c>
      <c r="J4557" s="662" t="s">
        <v>841</v>
      </c>
      <c r="K4557" s="662" t="s">
        <v>5512</v>
      </c>
      <c r="L4557" s="663">
        <v>23.06</v>
      </c>
      <c r="M4557" s="663">
        <v>46.12</v>
      </c>
      <c r="N4557" s="662">
        <v>2</v>
      </c>
      <c r="O4557" s="745">
        <v>1</v>
      </c>
      <c r="P4557" s="663">
        <v>46.12</v>
      </c>
      <c r="Q4557" s="678">
        <v>1</v>
      </c>
      <c r="R4557" s="662">
        <v>2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32</v>
      </c>
      <c r="B4558" s="662" t="s">
        <v>592</v>
      </c>
      <c r="C4558" s="662" t="s">
        <v>5111</v>
      </c>
      <c r="D4558" s="743" t="s">
        <v>7938</v>
      </c>
      <c r="E4558" s="744" t="s">
        <v>5136</v>
      </c>
      <c r="F4558" s="662" t="s">
        <v>5106</v>
      </c>
      <c r="G4558" s="662" t="s">
        <v>5610</v>
      </c>
      <c r="H4558" s="662" t="s">
        <v>593</v>
      </c>
      <c r="I4558" s="662" t="s">
        <v>7500</v>
      </c>
      <c r="J4558" s="662" t="s">
        <v>841</v>
      </c>
      <c r="K4558" s="662" t="s">
        <v>5512</v>
      </c>
      <c r="L4558" s="663">
        <v>37.89</v>
      </c>
      <c r="M4558" s="663">
        <v>37.89</v>
      </c>
      <c r="N4558" s="662">
        <v>1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32</v>
      </c>
      <c r="B4559" s="662" t="s">
        <v>592</v>
      </c>
      <c r="C4559" s="662" t="s">
        <v>5111</v>
      </c>
      <c r="D4559" s="743" t="s">
        <v>7938</v>
      </c>
      <c r="E4559" s="744" t="s">
        <v>5136</v>
      </c>
      <c r="F4559" s="662" t="s">
        <v>5106</v>
      </c>
      <c r="G4559" s="662" t="s">
        <v>5610</v>
      </c>
      <c r="H4559" s="662" t="s">
        <v>593</v>
      </c>
      <c r="I4559" s="662" t="s">
        <v>7501</v>
      </c>
      <c r="J4559" s="662" t="s">
        <v>841</v>
      </c>
      <c r="K4559" s="662" t="s">
        <v>5613</v>
      </c>
      <c r="L4559" s="663">
        <v>0</v>
      </c>
      <c r="M4559" s="663">
        <v>0</v>
      </c>
      <c r="N4559" s="662">
        <v>3</v>
      </c>
      <c r="O4559" s="745">
        <v>2</v>
      </c>
      <c r="P4559" s="663">
        <v>0</v>
      </c>
      <c r="Q4559" s="678"/>
      <c r="R4559" s="662">
        <v>2</v>
      </c>
      <c r="S4559" s="678">
        <v>0.66666666666666663</v>
      </c>
      <c r="T4559" s="745">
        <v>1</v>
      </c>
      <c r="U4559" s="701">
        <v>0.5</v>
      </c>
    </row>
    <row r="4560" spans="1:21" ht="14.4" customHeight="1" x14ac:dyDescent="0.3">
      <c r="A4560" s="661">
        <v>32</v>
      </c>
      <c r="B4560" s="662" t="s">
        <v>592</v>
      </c>
      <c r="C4560" s="662" t="s">
        <v>5111</v>
      </c>
      <c r="D4560" s="743" t="s">
        <v>7938</v>
      </c>
      <c r="E4560" s="744" t="s">
        <v>5136</v>
      </c>
      <c r="F4560" s="662" t="s">
        <v>5106</v>
      </c>
      <c r="G4560" s="662" t="s">
        <v>5610</v>
      </c>
      <c r="H4560" s="662" t="s">
        <v>593</v>
      </c>
      <c r="I4560" s="662" t="s">
        <v>1268</v>
      </c>
      <c r="J4560" s="662" t="s">
        <v>841</v>
      </c>
      <c r="K4560" s="662" t="s">
        <v>1270</v>
      </c>
      <c r="L4560" s="663">
        <v>113.66</v>
      </c>
      <c r="M4560" s="663">
        <v>113.66</v>
      </c>
      <c r="N4560" s="662">
        <v>1</v>
      </c>
      <c r="O4560" s="745">
        <v>0.5</v>
      </c>
      <c r="P4560" s="663">
        <v>113.66</v>
      </c>
      <c r="Q4560" s="678">
        <v>1</v>
      </c>
      <c r="R4560" s="662">
        <v>1</v>
      </c>
      <c r="S4560" s="678">
        <v>1</v>
      </c>
      <c r="T4560" s="745">
        <v>0.5</v>
      </c>
      <c r="U4560" s="701">
        <v>1</v>
      </c>
    </row>
    <row r="4561" spans="1:21" ht="14.4" customHeight="1" x14ac:dyDescent="0.3">
      <c r="A4561" s="661">
        <v>32</v>
      </c>
      <c r="B4561" s="662" t="s">
        <v>592</v>
      </c>
      <c r="C4561" s="662" t="s">
        <v>5111</v>
      </c>
      <c r="D4561" s="743" t="s">
        <v>7938</v>
      </c>
      <c r="E4561" s="744" t="s">
        <v>5136</v>
      </c>
      <c r="F4561" s="662" t="s">
        <v>5106</v>
      </c>
      <c r="G4561" s="662" t="s">
        <v>5610</v>
      </c>
      <c r="H4561" s="662" t="s">
        <v>593</v>
      </c>
      <c r="I4561" s="662" t="s">
        <v>1268</v>
      </c>
      <c r="J4561" s="662" t="s">
        <v>841</v>
      </c>
      <c r="K4561" s="662" t="s">
        <v>1270</v>
      </c>
      <c r="L4561" s="663">
        <v>69.16</v>
      </c>
      <c r="M4561" s="663">
        <v>69.16</v>
      </c>
      <c r="N4561" s="662">
        <v>1</v>
      </c>
      <c r="O4561" s="745">
        <v>1</v>
      </c>
      <c r="P4561" s="663">
        <v>69.16</v>
      </c>
      <c r="Q4561" s="678">
        <v>1</v>
      </c>
      <c r="R4561" s="662">
        <v>1</v>
      </c>
      <c r="S4561" s="678">
        <v>1</v>
      </c>
      <c r="T4561" s="745">
        <v>1</v>
      </c>
      <c r="U4561" s="701">
        <v>1</v>
      </c>
    </row>
    <row r="4562" spans="1:21" ht="14.4" customHeight="1" x14ac:dyDescent="0.3">
      <c r="A4562" s="661">
        <v>32</v>
      </c>
      <c r="B4562" s="662" t="s">
        <v>592</v>
      </c>
      <c r="C4562" s="662" t="s">
        <v>5111</v>
      </c>
      <c r="D4562" s="743" t="s">
        <v>7938</v>
      </c>
      <c r="E4562" s="744" t="s">
        <v>5136</v>
      </c>
      <c r="F4562" s="662" t="s">
        <v>5106</v>
      </c>
      <c r="G4562" s="662" t="s">
        <v>5610</v>
      </c>
      <c r="H4562" s="662" t="s">
        <v>593</v>
      </c>
      <c r="I4562" s="662" t="s">
        <v>7502</v>
      </c>
      <c r="J4562" s="662" t="s">
        <v>841</v>
      </c>
      <c r="K4562" s="662" t="s">
        <v>7369</v>
      </c>
      <c r="L4562" s="663">
        <v>0</v>
      </c>
      <c r="M4562" s="663">
        <v>0</v>
      </c>
      <c r="N4562" s="662">
        <v>3</v>
      </c>
      <c r="O4562" s="745">
        <v>1.5</v>
      </c>
      <c r="P4562" s="663">
        <v>0</v>
      </c>
      <c r="Q4562" s="678"/>
      <c r="R4562" s="662">
        <v>2</v>
      </c>
      <c r="S4562" s="678">
        <v>0.66666666666666663</v>
      </c>
      <c r="T4562" s="745">
        <v>1</v>
      </c>
      <c r="U4562" s="701">
        <v>0.66666666666666663</v>
      </c>
    </row>
    <row r="4563" spans="1:21" ht="14.4" customHeight="1" x14ac:dyDescent="0.3">
      <c r="A4563" s="661">
        <v>32</v>
      </c>
      <c r="B4563" s="662" t="s">
        <v>592</v>
      </c>
      <c r="C4563" s="662" t="s">
        <v>5111</v>
      </c>
      <c r="D4563" s="743" t="s">
        <v>7938</v>
      </c>
      <c r="E4563" s="744" t="s">
        <v>5136</v>
      </c>
      <c r="F4563" s="662" t="s">
        <v>5106</v>
      </c>
      <c r="G4563" s="662" t="s">
        <v>5610</v>
      </c>
      <c r="H4563" s="662" t="s">
        <v>593</v>
      </c>
      <c r="I4563" s="662" t="s">
        <v>6244</v>
      </c>
      <c r="J4563" s="662" t="s">
        <v>841</v>
      </c>
      <c r="K4563" s="662" t="s">
        <v>2591</v>
      </c>
      <c r="L4563" s="663">
        <v>340.97</v>
      </c>
      <c r="M4563" s="663">
        <v>340.97</v>
      </c>
      <c r="N4563" s="662">
        <v>1</v>
      </c>
      <c r="O4563" s="745">
        <v>1</v>
      </c>
      <c r="P4563" s="663">
        <v>340.97</v>
      </c>
      <c r="Q4563" s="678">
        <v>1</v>
      </c>
      <c r="R4563" s="662">
        <v>1</v>
      </c>
      <c r="S4563" s="678">
        <v>1</v>
      </c>
      <c r="T4563" s="745">
        <v>1</v>
      </c>
      <c r="U4563" s="701">
        <v>1</v>
      </c>
    </row>
    <row r="4564" spans="1:21" ht="14.4" customHeight="1" x14ac:dyDescent="0.3">
      <c r="A4564" s="661">
        <v>32</v>
      </c>
      <c r="B4564" s="662" t="s">
        <v>592</v>
      </c>
      <c r="C4564" s="662" t="s">
        <v>5111</v>
      </c>
      <c r="D4564" s="743" t="s">
        <v>7938</v>
      </c>
      <c r="E4564" s="744" t="s">
        <v>5136</v>
      </c>
      <c r="F4564" s="662" t="s">
        <v>5106</v>
      </c>
      <c r="G4564" s="662" t="s">
        <v>5610</v>
      </c>
      <c r="H4564" s="662" t="s">
        <v>593</v>
      </c>
      <c r="I4564" s="662" t="s">
        <v>6244</v>
      </c>
      <c r="J4564" s="662" t="s">
        <v>841</v>
      </c>
      <c r="K4564" s="662" t="s">
        <v>2591</v>
      </c>
      <c r="L4564" s="663">
        <v>207.45</v>
      </c>
      <c r="M4564" s="663">
        <v>207.45</v>
      </c>
      <c r="N4564" s="662">
        <v>1</v>
      </c>
      <c r="O4564" s="745">
        <v>0.5</v>
      </c>
      <c r="P4564" s="663">
        <v>207.45</v>
      </c>
      <c r="Q4564" s="678">
        <v>1</v>
      </c>
      <c r="R4564" s="662">
        <v>1</v>
      </c>
      <c r="S4564" s="678">
        <v>1</v>
      </c>
      <c r="T4564" s="745">
        <v>0.5</v>
      </c>
      <c r="U4564" s="701">
        <v>1</v>
      </c>
    </row>
    <row r="4565" spans="1:21" ht="14.4" customHeight="1" x14ac:dyDescent="0.3">
      <c r="A4565" s="661">
        <v>32</v>
      </c>
      <c r="B4565" s="662" t="s">
        <v>592</v>
      </c>
      <c r="C4565" s="662" t="s">
        <v>5111</v>
      </c>
      <c r="D4565" s="743" t="s">
        <v>7938</v>
      </c>
      <c r="E4565" s="744" t="s">
        <v>5136</v>
      </c>
      <c r="F4565" s="662" t="s">
        <v>5106</v>
      </c>
      <c r="G4565" s="662" t="s">
        <v>5610</v>
      </c>
      <c r="H4565" s="662" t="s">
        <v>593</v>
      </c>
      <c r="I4565" s="662" t="s">
        <v>6875</v>
      </c>
      <c r="J4565" s="662" t="s">
        <v>841</v>
      </c>
      <c r="K4565" s="662" t="s">
        <v>6876</v>
      </c>
      <c r="L4565" s="663">
        <v>0</v>
      </c>
      <c r="M4565" s="663">
        <v>0</v>
      </c>
      <c r="N4565" s="662">
        <v>1</v>
      </c>
      <c r="O4565" s="745">
        <v>1</v>
      </c>
      <c r="P4565" s="663"/>
      <c r="Q4565" s="678"/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32</v>
      </c>
      <c r="B4566" s="662" t="s">
        <v>592</v>
      </c>
      <c r="C4566" s="662" t="s">
        <v>5111</v>
      </c>
      <c r="D4566" s="743" t="s">
        <v>7938</v>
      </c>
      <c r="E4566" s="744" t="s">
        <v>5136</v>
      </c>
      <c r="F4566" s="662" t="s">
        <v>5106</v>
      </c>
      <c r="G4566" s="662" t="s">
        <v>5805</v>
      </c>
      <c r="H4566" s="662" t="s">
        <v>593</v>
      </c>
      <c r="I4566" s="662" t="s">
        <v>3494</v>
      </c>
      <c r="J4566" s="662" t="s">
        <v>5806</v>
      </c>
      <c r="K4566" s="662" t="s">
        <v>5290</v>
      </c>
      <c r="L4566" s="663">
        <v>18.809999999999999</v>
      </c>
      <c r="M4566" s="663">
        <v>18.809999999999999</v>
      </c>
      <c r="N4566" s="662">
        <v>1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32</v>
      </c>
      <c r="B4567" s="662" t="s">
        <v>592</v>
      </c>
      <c r="C4567" s="662" t="s">
        <v>5111</v>
      </c>
      <c r="D4567" s="743" t="s">
        <v>7938</v>
      </c>
      <c r="E4567" s="744" t="s">
        <v>5136</v>
      </c>
      <c r="F4567" s="662" t="s">
        <v>5106</v>
      </c>
      <c r="G4567" s="662" t="s">
        <v>7503</v>
      </c>
      <c r="H4567" s="662" t="s">
        <v>593</v>
      </c>
      <c r="I4567" s="662" t="s">
        <v>7504</v>
      </c>
      <c r="J4567" s="662" t="s">
        <v>7505</v>
      </c>
      <c r="K4567" s="662" t="s">
        <v>7506</v>
      </c>
      <c r="L4567" s="663">
        <v>0</v>
      </c>
      <c r="M4567" s="663">
        <v>0</v>
      </c>
      <c r="N4567" s="662">
        <v>1</v>
      </c>
      <c r="O4567" s="745">
        <v>1</v>
      </c>
      <c r="P4567" s="663">
        <v>0</v>
      </c>
      <c r="Q4567" s="678"/>
      <c r="R4567" s="662">
        <v>1</v>
      </c>
      <c r="S4567" s="678">
        <v>1</v>
      </c>
      <c r="T4567" s="745">
        <v>1</v>
      </c>
      <c r="U4567" s="701">
        <v>1</v>
      </c>
    </row>
    <row r="4568" spans="1:21" ht="14.4" customHeight="1" x14ac:dyDescent="0.3">
      <c r="A4568" s="661">
        <v>32</v>
      </c>
      <c r="B4568" s="662" t="s">
        <v>592</v>
      </c>
      <c r="C4568" s="662" t="s">
        <v>5111</v>
      </c>
      <c r="D4568" s="743" t="s">
        <v>7938</v>
      </c>
      <c r="E4568" s="744" t="s">
        <v>5136</v>
      </c>
      <c r="F4568" s="662" t="s">
        <v>5106</v>
      </c>
      <c r="G4568" s="662" t="s">
        <v>7503</v>
      </c>
      <c r="H4568" s="662" t="s">
        <v>593</v>
      </c>
      <c r="I4568" s="662" t="s">
        <v>7507</v>
      </c>
      <c r="J4568" s="662" t="s">
        <v>7505</v>
      </c>
      <c r="K4568" s="662" t="s">
        <v>7508</v>
      </c>
      <c r="L4568" s="663">
        <v>0</v>
      </c>
      <c r="M4568" s="663">
        <v>0</v>
      </c>
      <c r="N4568" s="662">
        <v>2</v>
      </c>
      <c r="O4568" s="745">
        <v>1.5</v>
      </c>
      <c r="P4568" s="663">
        <v>0</v>
      </c>
      <c r="Q4568" s="678"/>
      <c r="R4568" s="662">
        <v>1</v>
      </c>
      <c r="S4568" s="678">
        <v>0.5</v>
      </c>
      <c r="T4568" s="745">
        <v>0.5</v>
      </c>
      <c r="U4568" s="701">
        <v>0.33333333333333331</v>
      </c>
    </row>
    <row r="4569" spans="1:21" ht="14.4" customHeight="1" x14ac:dyDescent="0.3">
      <c r="A4569" s="661">
        <v>32</v>
      </c>
      <c r="B4569" s="662" t="s">
        <v>592</v>
      </c>
      <c r="C4569" s="662" t="s">
        <v>5111</v>
      </c>
      <c r="D4569" s="743" t="s">
        <v>7938</v>
      </c>
      <c r="E4569" s="744" t="s">
        <v>5136</v>
      </c>
      <c r="F4569" s="662" t="s">
        <v>5106</v>
      </c>
      <c r="G4569" s="662" t="s">
        <v>7503</v>
      </c>
      <c r="H4569" s="662" t="s">
        <v>593</v>
      </c>
      <c r="I4569" s="662" t="s">
        <v>7509</v>
      </c>
      <c r="J4569" s="662" t="s">
        <v>7505</v>
      </c>
      <c r="K4569" s="662" t="s">
        <v>7508</v>
      </c>
      <c r="L4569" s="663">
        <v>0</v>
      </c>
      <c r="M4569" s="663">
        <v>0</v>
      </c>
      <c r="N4569" s="662">
        <v>2</v>
      </c>
      <c r="O4569" s="745">
        <v>1</v>
      </c>
      <c r="P4569" s="663">
        <v>0</v>
      </c>
      <c r="Q4569" s="678"/>
      <c r="R4569" s="662">
        <v>2</v>
      </c>
      <c r="S4569" s="678">
        <v>1</v>
      </c>
      <c r="T4569" s="745">
        <v>1</v>
      </c>
      <c r="U4569" s="701">
        <v>1</v>
      </c>
    </row>
    <row r="4570" spans="1:21" ht="14.4" customHeight="1" x14ac:dyDescent="0.3">
      <c r="A4570" s="661">
        <v>32</v>
      </c>
      <c r="B4570" s="662" t="s">
        <v>592</v>
      </c>
      <c r="C4570" s="662" t="s">
        <v>5111</v>
      </c>
      <c r="D4570" s="743" t="s">
        <v>7938</v>
      </c>
      <c r="E4570" s="744" t="s">
        <v>5136</v>
      </c>
      <c r="F4570" s="662" t="s">
        <v>5106</v>
      </c>
      <c r="G4570" s="662" t="s">
        <v>5345</v>
      </c>
      <c r="H4570" s="662" t="s">
        <v>593</v>
      </c>
      <c r="I4570" s="662" t="s">
        <v>990</v>
      </c>
      <c r="J4570" s="662" t="s">
        <v>5346</v>
      </c>
      <c r="K4570" s="662" t="s">
        <v>5347</v>
      </c>
      <c r="L4570" s="663">
        <v>23.72</v>
      </c>
      <c r="M4570" s="663">
        <v>47.44</v>
      </c>
      <c r="N4570" s="662">
        <v>2</v>
      </c>
      <c r="O4570" s="745">
        <v>1</v>
      </c>
      <c r="P4570" s="663">
        <v>23.72</v>
      </c>
      <c r="Q4570" s="678">
        <v>0.5</v>
      </c>
      <c r="R4570" s="662">
        <v>1</v>
      </c>
      <c r="S4570" s="678">
        <v>0.5</v>
      </c>
      <c r="T4570" s="745">
        <v>0.5</v>
      </c>
      <c r="U4570" s="701">
        <v>0.5</v>
      </c>
    </row>
    <row r="4571" spans="1:21" ht="14.4" customHeight="1" x14ac:dyDescent="0.3">
      <c r="A4571" s="661">
        <v>32</v>
      </c>
      <c r="B4571" s="662" t="s">
        <v>592</v>
      </c>
      <c r="C4571" s="662" t="s">
        <v>5111</v>
      </c>
      <c r="D4571" s="743" t="s">
        <v>7938</v>
      </c>
      <c r="E4571" s="744" t="s">
        <v>5136</v>
      </c>
      <c r="F4571" s="662" t="s">
        <v>5106</v>
      </c>
      <c r="G4571" s="662" t="s">
        <v>5807</v>
      </c>
      <c r="H4571" s="662" t="s">
        <v>593</v>
      </c>
      <c r="I4571" s="662" t="s">
        <v>7510</v>
      </c>
      <c r="J4571" s="662" t="s">
        <v>7511</v>
      </c>
      <c r="K4571" s="662" t="s">
        <v>7512</v>
      </c>
      <c r="L4571" s="663">
        <v>39.020000000000003</v>
      </c>
      <c r="M4571" s="663">
        <v>78.040000000000006</v>
      </c>
      <c r="N4571" s="662">
        <v>2</v>
      </c>
      <c r="O4571" s="745">
        <v>1</v>
      </c>
      <c r="P4571" s="663">
        <v>78.040000000000006</v>
      </c>
      <c r="Q4571" s="678">
        <v>1</v>
      </c>
      <c r="R4571" s="662">
        <v>2</v>
      </c>
      <c r="S4571" s="678">
        <v>1</v>
      </c>
      <c r="T4571" s="745">
        <v>1</v>
      </c>
      <c r="U4571" s="701">
        <v>1</v>
      </c>
    </row>
    <row r="4572" spans="1:21" ht="14.4" customHeight="1" x14ac:dyDescent="0.3">
      <c r="A4572" s="661">
        <v>32</v>
      </c>
      <c r="B4572" s="662" t="s">
        <v>592</v>
      </c>
      <c r="C4572" s="662" t="s">
        <v>5111</v>
      </c>
      <c r="D4572" s="743" t="s">
        <v>7938</v>
      </c>
      <c r="E4572" s="744" t="s">
        <v>5136</v>
      </c>
      <c r="F4572" s="662" t="s">
        <v>5106</v>
      </c>
      <c r="G4572" s="662" t="s">
        <v>5159</v>
      </c>
      <c r="H4572" s="662" t="s">
        <v>593</v>
      </c>
      <c r="I4572" s="662" t="s">
        <v>778</v>
      </c>
      <c r="J4572" s="662" t="s">
        <v>779</v>
      </c>
      <c r="K4572" s="662" t="s">
        <v>4806</v>
      </c>
      <c r="L4572" s="663">
        <v>110.28</v>
      </c>
      <c r="M4572" s="663">
        <v>220.56</v>
      </c>
      <c r="N4572" s="662">
        <v>2</v>
      </c>
      <c r="O4572" s="745">
        <v>2</v>
      </c>
      <c r="P4572" s="663">
        <v>110.28</v>
      </c>
      <c r="Q4572" s="678">
        <v>0.5</v>
      </c>
      <c r="R4572" s="662">
        <v>1</v>
      </c>
      <c r="S4572" s="678">
        <v>0.5</v>
      </c>
      <c r="T4572" s="745">
        <v>1</v>
      </c>
      <c r="U4572" s="701">
        <v>0.5</v>
      </c>
    </row>
    <row r="4573" spans="1:21" ht="14.4" customHeight="1" x14ac:dyDescent="0.3">
      <c r="A4573" s="661">
        <v>32</v>
      </c>
      <c r="B4573" s="662" t="s">
        <v>592</v>
      </c>
      <c r="C4573" s="662" t="s">
        <v>5111</v>
      </c>
      <c r="D4573" s="743" t="s">
        <v>7938</v>
      </c>
      <c r="E4573" s="744" t="s">
        <v>5136</v>
      </c>
      <c r="F4573" s="662" t="s">
        <v>5106</v>
      </c>
      <c r="G4573" s="662" t="s">
        <v>5159</v>
      </c>
      <c r="H4573" s="662" t="s">
        <v>593</v>
      </c>
      <c r="I4573" s="662" t="s">
        <v>5809</v>
      </c>
      <c r="J4573" s="662" t="s">
        <v>779</v>
      </c>
      <c r="K4573" s="662" t="s">
        <v>4806</v>
      </c>
      <c r="L4573" s="663">
        <v>110.28</v>
      </c>
      <c r="M4573" s="663">
        <v>110.28</v>
      </c>
      <c r="N4573" s="662">
        <v>1</v>
      </c>
      <c r="O4573" s="745">
        <v>0.5</v>
      </c>
      <c r="P4573" s="663">
        <v>110.28</v>
      </c>
      <c r="Q4573" s="678">
        <v>1</v>
      </c>
      <c r="R4573" s="662">
        <v>1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32</v>
      </c>
      <c r="B4574" s="662" t="s">
        <v>592</v>
      </c>
      <c r="C4574" s="662" t="s">
        <v>5111</v>
      </c>
      <c r="D4574" s="743" t="s">
        <v>7938</v>
      </c>
      <c r="E4574" s="744" t="s">
        <v>5136</v>
      </c>
      <c r="F4574" s="662" t="s">
        <v>5106</v>
      </c>
      <c r="G4574" s="662" t="s">
        <v>5159</v>
      </c>
      <c r="H4574" s="662" t="s">
        <v>593</v>
      </c>
      <c r="I4574" s="662" t="s">
        <v>2224</v>
      </c>
      <c r="J4574" s="662" t="s">
        <v>779</v>
      </c>
      <c r="K4574" s="662" t="s">
        <v>2225</v>
      </c>
      <c r="L4574" s="663">
        <v>220.56</v>
      </c>
      <c r="M4574" s="663">
        <v>882.24</v>
      </c>
      <c r="N4574" s="662">
        <v>4</v>
      </c>
      <c r="O4574" s="745">
        <v>1.5</v>
      </c>
      <c r="P4574" s="663">
        <v>882.24</v>
      </c>
      <c r="Q4574" s="678">
        <v>1</v>
      </c>
      <c r="R4574" s="662">
        <v>4</v>
      </c>
      <c r="S4574" s="678">
        <v>1</v>
      </c>
      <c r="T4574" s="745">
        <v>1.5</v>
      </c>
      <c r="U4574" s="701">
        <v>1</v>
      </c>
    </row>
    <row r="4575" spans="1:21" ht="14.4" customHeight="1" x14ac:dyDescent="0.3">
      <c r="A4575" s="661">
        <v>32</v>
      </c>
      <c r="B4575" s="662" t="s">
        <v>592</v>
      </c>
      <c r="C4575" s="662" t="s">
        <v>5111</v>
      </c>
      <c r="D4575" s="743" t="s">
        <v>7938</v>
      </c>
      <c r="E4575" s="744" t="s">
        <v>5136</v>
      </c>
      <c r="F4575" s="662" t="s">
        <v>5106</v>
      </c>
      <c r="G4575" s="662" t="s">
        <v>5159</v>
      </c>
      <c r="H4575" s="662" t="s">
        <v>593</v>
      </c>
      <c r="I4575" s="662" t="s">
        <v>2224</v>
      </c>
      <c r="J4575" s="662" t="s">
        <v>779</v>
      </c>
      <c r="K4575" s="662" t="s">
        <v>2225</v>
      </c>
      <c r="L4575" s="663">
        <v>182.22</v>
      </c>
      <c r="M4575" s="663">
        <v>182.22</v>
      </c>
      <c r="N4575" s="662">
        <v>1</v>
      </c>
      <c r="O4575" s="745">
        <v>1</v>
      </c>
      <c r="P4575" s="663">
        <v>182.22</v>
      </c>
      <c r="Q4575" s="678">
        <v>1</v>
      </c>
      <c r="R4575" s="662">
        <v>1</v>
      </c>
      <c r="S4575" s="678">
        <v>1</v>
      </c>
      <c r="T4575" s="745">
        <v>1</v>
      </c>
      <c r="U4575" s="701">
        <v>1</v>
      </c>
    </row>
    <row r="4576" spans="1:21" ht="14.4" customHeight="1" x14ac:dyDescent="0.3">
      <c r="A4576" s="661">
        <v>32</v>
      </c>
      <c r="B4576" s="662" t="s">
        <v>592</v>
      </c>
      <c r="C4576" s="662" t="s">
        <v>5111</v>
      </c>
      <c r="D4576" s="743" t="s">
        <v>7938</v>
      </c>
      <c r="E4576" s="744" t="s">
        <v>5136</v>
      </c>
      <c r="F4576" s="662" t="s">
        <v>5106</v>
      </c>
      <c r="G4576" s="662" t="s">
        <v>5159</v>
      </c>
      <c r="H4576" s="662" t="s">
        <v>593</v>
      </c>
      <c r="I4576" s="662" t="s">
        <v>5812</v>
      </c>
      <c r="J4576" s="662" t="s">
        <v>779</v>
      </c>
      <c r="K4576" s="662" t="s">
        <v>4806</v>
      </c>
      <c r="L4576" s="663">
        <v>110.28</v>
      </c>
      <c r="M4576" s="663">
        <v>220.56</v>
      </c>
      <c r="N4576" s="662">
        <v>2</v>
      </c>
      <c r="O4576" s="745">
        <v>1.5</v>
      </c>
      <c r="P4576" s="663">
        <v>110.28</v>
      </c>
      <c r="Q4576" s="678">
        <v>0.5</v>
      </c>
      <c r="R4576" s="662">
        <v>1</v>
      </c>
      <c r="S4576" s="678">
        <v>0.5</v>
      </c>
      <c r="T4576" s="745">
        <v>0.5</v>
      </c>
      <c r="U4576" s="701">
        <v>0.33333333333333331</v>
      </c>
    </row>
    <row r="4577" spans="1:21" ht="14.4" customHeight="1" x14ac:dyDescent="0.3">
      <c r="A4577" s="661">
        <v>32</v>
      </c>
      <c r="B4577" s="662" t="s">
        <v>592</v>
      </c>
      <c r="C4577" s="662" t="s">
        <v>5111</v>
      </c>
      <c r="D4577" s="743" t="s">
        <v>7938</v>
      </c>
      <c r="E4577" s="744" t="s">
        <v>5136</v>
      </c>
      <c r="F4577" s="662" t="s">
        <v>5106</v>
      </c>
      <c r="G4577" s="662" t="s">
        <v>5159</v>
      </c>
      <c r="H4577" s="662" t="s">
        <v>593</v>
      </c>
      <c r="I4577" s="662" t="s">
        <v>5633</v>
      </c>
      <c r="J4577" s="662" t="s">
        <v>779</v>
      </c>
      <c r="K4577" s="662" t="s">
        <v>2225</v>
      </c>
      <c r="L4577" s="663">
        <v>0</v>
      </c>
      <c r="M4577" s="663">
        <v>0</v>
      </c>
      <c r="N4577" s="662">
        <v>1</v>
      </c>
      <c r="O4577" s="745">
        <v>0.5</v>
      </c>
      <c r="P4577" s="663">
        <v>0</v>
      </c>
      <c r="Q4577" s="678"/>
      <c r="R4577" s="662">
        <v>1</v>
      </c>
      <c r="S4577" s="678">
        <v>1</v>
      </c>
      <c r="T4577" s="745">
        <v>0.5</v>
      </c>
      <c r="U4577" s="701">
        <v>1</v>
      </c>
    </row>
    <row r="4578" spans="1:21" ht="14.4" customHeight="1" x14ac:dyDescent="0.3">
      <c r="A4578" s="661">
        <v>32</v>
      </c>
      <c r="B4578" s="662" t="s">
        <v>592</v>
      </c>
      <c r="C4578" s="662" t="s">
        <v>5111</v>
      </c>
      <c r="D4578" s="743" t="s">
        <v>7938</v>
      </c>
      <c r="E4578" s="744" t="s">
        <v>5136</v>
      </c>
      <c r="F4578" s="662" t="s">
        <v>5106</v>
      </c>
      <c r="G4578" s="662" t="s">
        <v>5499</v>
      </c>
      <c r="H4578" s="662" t="s">
        <v>593</v>
      </c>
      <c r="I4578" s="662" t="s">
        <v>5500</v>
      </c>
      <c r="J4578" s="662" t="s">
        <v>5501</v>
      </c>
      <c r="K4578" s="662" t="s">
        <v>5502</v>
      </c>
      <c r="L4578" s="663">
        <v>0</v>
      </c>
      <c r="M4578" s="663">
        <v>0</v>
      </c>
      <c r="N4578" s="662">
        <v>2</v>
      </c>
      <c r="O4578" s="745">
        <v>1</v>
      </c>
      <c r="P4578" s="663">
        <v>0</v>
      </c>
      <c r="Q4578" s="678"/>
      <c r="R4578" s="662">
        <v>2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32</v>
      </c>
      <c r="B4579" s="662" t="s">
        <v>592</v>
      </c>
      <c r="C4579" s="662" t="s">
        <v>5111</v>
      </c>
      <c r="D4579" s="743" t="s">
        <v>7938</v>
      </c>
      <c r="E4579" s="744" t="s">
        <v>5136</v>
      </c>
      <c r="F4579" s="662" t="s">
        <v>5106</v>
      </c>
      <c r="G4579" s="662" t="s">
        <v>5218</v>
      </c>
      <c r="H4579" s="662" t="s">
        <v>593</v>
      </c>
      <c r="I4579" s="662" t="s">
        <v>7513</v>
      </c>
      <c r="J4579" s="662" t="s">
        <v>1162</v>
      </c>
      <c r="K4579" s="662" t="s">
        <v>7514</v>
      </c>
      <c r="L4579" s="663">
        <v>1231.6600000000001</v>
      </c>
      <c r="M4579" s="663">
        <v>1231.6600000000001</v>
      </c>
      <c r="N4579" s="662">
        <v>1</v>
      </c>
      <c r="O4579" s="745">
        <v>1</v>
      </c>
      <c r="P4579" s="663">
        <v>1231.6600000000001</v>
      </c>
      <c r="Q4579" s="678">
        <v>1</v>
      </c>
      <c r="R4579" s="662">
        <v>1</v>
      </c>
      <c r="S4579" s="678">
        <v>1</v>
      </c>
      <c r="T4579" s="745">
        <v>1</v>
      </c>
      <c r="U4579" s="701">
        <v>1</v>
      </c>
    </row>
    <row r="4580" spans="1:21" ht="14.4" customHeight="1" x14ac:dyDescent="0.3">
      <c r="A4580" s="661">
        <v>32</v>
      </c>
      <c r="B4580" s="662" t="s">
        <v>592</v>
      </c>
      <c r="C4580" s="662" t="s">
        <v>5111</v>
      </c>
      <c r="D4580" s="743" t="s">
        <v>7938</v>
      </c>
      <c r="E4580" s="744" t="s">
        <v>5136</v>
      </c>
      <c r="F4580" s="662" t="s">
        <v>5106</v>
      </c>
      <c r="G4580" s="662" t="s">
        <v>5220</v>
      </c>
      <c r="H4580" s="662" t="s">
        <v>593</v>
      </c>
      <c r="I4580" s="662" t="s">
        <v>7515</v>
      </c>
      <c r="J4580" s="662" t="s">
        <v>1086</v>
      </c>
      <c r="K4580" s="662" t="s">
        <v>7516</v>
      </c>
      <c r="L4580" s="663">
        <v>108.79</v>
      </c>
      <c r="M4580" s="663">
        <v>108.79</v>
      </c>
      <c r="N4580" s="662">
        <v>1</v>
      </c>
      <c r="O4580" s="745">
        <v>0.5</v>
      </c>
      <c r="P4580" s="663">
        <v>108.79</v>
      </c>
      <c r="Q4580" s="678">
        <v>1</v>
      </c>
      <c r="R4580" s="662">
        <v>1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32</v>
      </c>
      <c r="B4581" s="662" t="s">
        <v>592</v>
      </c>
      <c r="C4581" s="662" t="s">
        <v>5111</v>
      </c>
      <c r="D4581" s="743" t="s">
        <v>7938</v>
      </c>
      <c r="E4581" s="744" t="s">
        <v>5136</v>
      </c>
      <c r="F4581" s="662" t="s">
        <v>5106</v>
      </c>
      <c r="G4581" s="662" t="s">
        <v>5220</v>
      </c>
      <c r="H4581" s="662" t="s">
        <v>593</v>
      </c>
      <c r="I4581" s="662" t="s">
        <v>1005</v>
      </c>
      <c r="J4581" s="662" t="s">
        <v>1086</v>
      </c>
      <c r="K4581" s="662" t="s">
        <v>5221</v>
      </c>
      <c r="L4581" s="663">
        <v>123.3</v>
      </c>
      <c r="M4581" s="663">
        <v>2465.9999999999995</v>
      </c>
      <c r="N4581" s="662">
        <v>20</v>
      </c>
      <c r="O4581" s="745">
        <v>12</v>
      </c>
      <c r="P4581" s="663">
        <v>2219.3999999999996</v>
      </c>
      <c r="Q4581" s="678">
        <v>0.9</v>
      </c>
      <c r="R4581" s="662">
        <v>18</v>
      </c>
      <c r="S4581" s="678">
        <v>0.9</v>
      </c>
      <c r="T4581" s="745">
        <v>11</v>
      </c>
      <c r="U4581" s="701">
        <v>0.91666666666666663</v>
      </c>
    </row>
    <row r="4582" spans="1:21" ht="14.4" customHeight="1" x14ac:dyDescent="0.3">
      <c r="A4582" s="661">
        <v>32</v>
      </c>
      <c r="B4582" s="662" t="s">
        <v>592</v>
      </c>
      <c r="C4582" s="662" t="s">
        <v>5111</v>
      </c>
      <c r="D4582" s="743" t="s">
        <v>7938</v>
      </c>
      <c r="E4582" s="744" t="s">
        <v>5136</v>
      </c>
      <c r="F4582" s="662" t="s">
        <v>5106</v>
      </c>
      <c r="G4582" s="662" t="s">
        <v>5220</v>
      </c>
      <c r="H4582" s="662" t="s">
        <v>593</v>
      </c>
      <c r="I4582" s="662" t="s">
        <v>3631</v>
      </c>
      <c r="J4582" s="662" t="s">
        <v>1086</v>
      </c>
      <c r="K4582" s="662" t="s">
        <v>7517</v>
      </c>
      <c r="L4582" s="663">
        <v>61.65</v>
      </c>
      <c r="M4582" s="663">
        <v>184.95</v>
      </c>
      <c r="N4582" s="662">
        <v>3</v>
      </c>
      <c r="O4582" s="745">
        <v>2</v>
      </c>
      <c r="P4582" s="663">
        <v>123.3</v>
      </c>
      <c r="Q4582" s="678">
        <v>0.66666666666666674</v>
      </c>
      <c r="R4582" s="662">
        <v>2</v>
      </c>
      <c r="S4582" s="678">
        <v>0.66666666666666663</v>
      </c>
      <c r="T4582" s="745">
        <v>1.5</v>
      </c>
      <c r="U4582" s="701">
        <v>0.75</v>
      </c>
    </row>
    <row r="4583" spans="1:21" ht="14.4" customHeight="1" x14ac:dyDescent="0.3">
      <c r="A4583" s="661">
        <v>32</v>
      </c>
      <c r="B4583" s="662" t="s">
        <v>592</v>
      </c>
      <c r="C4583" s="662" t="s">
        <v>5111</v>
      </c>
      <c r="D4583" s="743" t="s">
        <v>7938</v>
      </c>
      <c r="E4583" s="744" t="s">
        <v>5136</v>
      </c>
      <c r="F4583" s="662" t="s">
        <v>5106</v>
      </c>
      <c r="G4583" s="662" t="s">
        <v>5220</v>
      </c>
      <c r="H4583" s="662" t="s">
        <v>593</v>
      </c>
      <c r="I4583" s="662" t="s">
        <v>5222</v>
      </c>
      <c r="J4583" s="662" t="s">
        <v>1086</v>
      </c>
      <c r="K4583" s="662" t="s">
        <v>5223</v>
      </c>
      <c r="L4583" s="663">
        <v>0</v>
      </c>
      <c r="M4583" s="663">
        <v>0</v>
      </c>
      <c r="N4583" s="662">
        <v>7</v>
      </c>
      <c r="O4583" s="745">
        <v>5.5</v>
      </c>
      <c r="P4583" s="663">
        <v>0</v>
      </c>
      <c r="Q4583" s="678"/>
      <c r="R4583" s="662">
        <v>4</v>
      </c>
      <c r="S4583" s="678">
        <v>0.5714285714285714</v>
      </c>
      <c r="T4583" s="745">
        <v>3</v>
      </c>
      <c r="U4583" s="701">
        <v>0.54545454545454541</v>
      </c>
    </row>
    <row r="4584" spans="1:21" ht="14.4" customHeight="1" x14ac:dyDescent="0.3">
      <c r="A4584" s="661">
        <v>32</v>
      </c>
      <c r="B4584" s="662" t="s">
        <v>592</v>
      </c>
      <c r="C4584" s="662" t="s">
        <v>5111</v>
      </c>
      <c r="D4584" s="743" t="s">
        <v>7938</v>
      </c>
      <c r="E4584" s="744" t="s">
        <v>5136</v>
      </c>
      <c r="F4584" s="662" t="s">
        <v>5106</v>
      </c>
      <c r="G4584" s="662" t="s">
        <v>5220</v>
      </c>
      <c r="H4584" s="662" t="s">
        <v>593</v>
      </c>
      <c r="I4584" s="662" t="s">
        <v>1085</v>
      </c>
      <c r="J4584" s="662" t="s">
        <v>1086</v>
      </c>
      <c r="K4584" s="662" t="s">
        <v>1087</v>
      </c>
      <c r="L4584" s="663">
        <v>369.91</v>
      </c>
      <c r="M4584" s="663">
        <v>1849.5500000000002</v>
      </c>
      <c r="N4584" s="662">
        <v>5</v>
      </c>
      <c r="O4584" s="745">
        <v>1.5</v>
      </c>
      <c r="P4584" s="663">
        <v>739.82</v>
      </c>
      <c r="Q4584" s="678">
        <v>0.39999999999999997</v>
      </c>
      <c r="R4584" s="662">
        <v>2</v>
      </c>
      <c r="S4584" s="678">
        <v>0.4</v>
      </c>
      <c r="T4584" s="745">
        <v>1</v>
      </c>
      <c r="U4584" s="701">
        <v>0.66666666666666663</v>
      </c>
    </row>
    <row r="4585" spans="1:21" ht="14.4" customHeight="1" x14ac:dyDescent="0.3">
      <c r="A4585" s="661">
        <v>32</v>
      </c>
      <c r="B4585" s="662" t="s">
        <v>592</v>
      </c>
      <c r="C4585" s="662" t="s">
        <v>5111</v>
      </c>
      <c r="D4585" s="743" t="s">
        <v>7938</v>
      </c>
      <c r="E4585" s="744" t="s">
        <v>5136</v>
      </c>
      <c r="F4585" s="662" t="s">
        <v>5106</v>
      </c>
      <c r="G4585" s="662" t="s">
        <v>5680</v>
      </c>
      <c r="H4585" s="662" t="s">
        <v>593</v>
      </c>
      <c r="I4585" s="662" t="s">
        <v>7518</v>
      </c>
      <c r="J4585" s="662" t="s">
        <v>6316</v>
      </c>
      <c r="K4585" s="662" t="s">
        <v>6089</v>
      </c>
      <c r="L4585" s="663">
        <v>726.27</v>
      </c>
      <c r="M4585" s="663">
        <v>726.27</v>
      </c>
      <c r="N4585" s="662">
        <v>1</v>
      </c>
      <c r="O4585" s="745">
        <v>1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32</v>
      </c>
      <c r="B4586" s="662" t="s">
        <v>592</v>
      </c>
      <c r="C4586" s="662" t="s">
        <v>5111</v>
      </c>
      <c r="D4586" s="743" t="s">
        <v>7938</v>
      </c>
      <c r="E4586" s="744" t="s">
        <v>5136</v>
      </c>
      <c r="F4586" s="662" t="s">
        <v>5106</v>
      </c>
      <c r="G4586" s="662" t="s">
        <v>5818</v>
      </c>
      <c r="H4586" s="662" t="s">
        <v>2438</v>
      </c>
      <c r="I4586" s="662" t="s">
        <v>6764</v>
      </c>
      <c r="J4586" s="662" t="s">
        <v>2542</v>
      </c>
      <c r="K4586" s="662" t="s">
        <v>6765</v>
      </c>
      <c r="L4586" s="663">
        <v>556.04</v>
      </c>
      <c r="M4586" s="663">
        <v>556.04</v>
      </c>
      <c r="N4586" s="662">
        <v>1</v>
      </c>
      <c r="O4586" s="745">
        <v>0.5</v>
      </c>
      <c r="P4586" s="663">
        <v>556.04</v>
      </c>
      <c r="Q4586" s="678">
        <v>1</v>
      </c>
      <c r="R4586" s="662">
        <v>1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32</v>
      </c>
      <c r="B4587" s="662" t="s">
        <v>592</v>
      </c>
      <c r="C4587" s="662" t="s">
        <v>5111</v>
      </c>
      <c r="D4587" s="743" t="s">
        <v>7938</v>
      </c>
      <c r="E4587" s="744" t="s">
        <v>5136</v>
      </c>
      <c r="F4587" s="662" t="s">
        <v>5106</v>
      </c>
      <c r="G4587" s="662" t="s">
        <v>7091</v>
      </c>
      <c r="H4587" s="662" t="s">
        <v>593</v>
      </c>
      <c r="I4587" s="662" t="s">
        <v>7519</v>
      </c>
      <c r="J4587" s="662" t="s">
        <v>7520</v>
      </c>
      <c r="K4587" s="662" t="s">
        <v>7521</v>
      </c>
      <c r="L4587" s="663">
        <v>112.77</v>
      </c>
      <c r="M4587" s="663">
        <v>112.77</v>
      </c>
      <c r="N4587" s="662">
        <v>1</v>
      </c>
      <c r="O4587" s="745">
        <v>1</v>
      </c>
      <c r="P4587" s="663">
        <v>112.77</v>
      </c>
      <c r="Q4587" s="678">
        <v>1</v>
      </c>
      <c r="R4587" s="662">
        <v>1</v>
      </c>
      <c r="S4587" s="678">
        <v>1</v>
      </c>
      <c r="T4587" s="745">
        <v>1</v>
      </c>
      <c r="U4587" s="701">
        <v>1</v>
      </c>
    </row>
    <row r="4588" spans="1:21" ht="14.4" customHeight="1" x14ac:dyDescent="0.3">
      <c r="A4588" s="661">
        <v>32</v>
      </c>
      <c r="B4588" s="662" t="s">
        <v>592</v>
      </c>
      <c r="C4588" s="662" t="s">
        <v>5111</v>
      </c>
      <c r="D4588" s="743" t="s">
        <v>7938</v>
      </c>
      <c r="E4588" s="744" t="s">
        <v>5136</v>
      </c>
      <c r="F4588" s="662" t="s">
        <v>5106</v>
      </c>
      <c r="G4588" s="662" t="s">
        <v>5224</v>
      </c>
      <c r="H4588" s="662" t="s">
        <v>593</v>
      </c>
      <c r="I4588" s="662" t="s">
        <v>4117</v>
      </c>
      <c r="J4588" s="662" t="s">
        <v>4118</v>
      </c>
      <c r="K4588" s="662" t="s">
        <v>2244</v>
      </c>
      <c r="L4588" s="663">
        <v>8540.5</v>
      </c>
      <c r="M4588" s="663">
        <v>8540.5</v>
      </c>
      <c r="N4588" s="662">
        <v>1</v>
      </c>
      <c r="O4588" s="745">
        <v>0.5</v>
      </c>
      <c r="P4588" s="663">
        <v>8540.5</v>
      </c>
      <c r="Q4588" s="678">
        <v>1</v>
      </c>
      <c r="R4588" s="662">
        <v>1</v>
      </c>
      <c r="S4588" s="678">
        <v>1</v>
      </c>
      <c r="T4588" s="745">
        <v>0.5</v>
      </c>
      <c r="U4588" s="701">
        <v>1</v>
      </c>
    </row>
    <row r="4589" spans="1:21" ht="14.4" customHeight="1" x14ac:dyDescent="0.3">
      <c r="A4589" s="661">
        <v>32</v>
      </c>
      <c r="B4589" s="662" t="s">
        <v>592</v>
      </c>
      <c r="C4589" s="662" t="s">
        <v>5111</v>
      </c>
      <c r="D4589" s="743" t="s">
        <v>7938</v>
      </c>
      <c r="E4589" s="744" t="s">
        <v>5136</v>
      </c>
      <c r="F4589" s="662" t="s">
        <v>5106</v>
      </c>
      <c r="G4589" s="662" t="s">
        <v>5160</v>
      </c>
      <c r="H4589" s="662" t="s">
        <v>593</v>
      </c>
      <c r="I4589" s="662" t="s">
        <v>3159</v>
      </c>
      <c r="J4589" s="662" t="s">
        <v>3160</v>
      </c>
      <c r="K4589" s="662" t="s">
        <v>4933</v>
      </c>
      <c r="L4589" s="663">
        <v>2991.23</v>
      </c>
      <c r="M4589" s="663">
        <v>215368.56000000006</v>
      </c>
      <c r="N4589" s="662">
        <v>72</v>
      </c>
      <c r="O4589" s="745">
        <v>43</v>
      </c>
      <c r="P4589" s="663">
        <v>152552.73000000001</v>
      </c>
      <c r="Q4589" s="678">
        <v>0.70833333333333315</v>
      </c>
      <c r="R4589" s="662">
        <v>51</v>
      </c>
      <c r="S4589" s="678">
        <v>0.70833333333333337</v>
      </c>
      <c r="T4589" s="745">
        <v>30.5</v>
      </c>
      <c r="U4589" s="701">
        <v>0.70930232558139539</v>
      </c>
    </row>
    <row r="4590" spans="1:21" ht="14.4" customHeight="1" x14ac:dyDescent="0.3">
      <c r="A4590" s="661">
        <v>32</v>
      </c>
      <c r="B4590" s="662" t="s">
        <v>592</v>
      </c>
      <c r="C4590" s="662" t="s">
        <v>5111</v>
      </c>
      <c r="D4590" s="743" t="s">
        <v>7938</v>
      </c>
      <c r="E4590" s="744" t="s">
        <v>5136</v>
      </c>
      <c r="F4590" s="662" t="s">
        <v>5106</v>
      </c>
      <c r="G4590" s="662" t="s">
        <v>5160</v>
      </c>
      <c r="H4590" s="662" t="s">
        <v>593</v>
      </c>
      <c r="I4590" s="662" t="s">
        <v>5161</v>
      </c>
      <c r="J4590" s="662" t="s">
        <v>3160</v>
      </c>
      <c r="K4590" s="662" t="s">
        <v>5162</v>
      </c>
      <c r="L4590" s="663">
        <v>748.21</v>
      </c>
      <c r="M4590" s="663">
        <v>2992.84</v>
      </c>
      <c r="N4590" s="662">
        <v>4</v>
      </c>
      <c r="O4590" s="745">
        <v>3.5</v>
      </c>
      <c r="P4590" s="663">
        <v>2992.84</v>
      </c>
      <c r="Q4590" s="678">
        <v>1</v>
      </c>
      <c r="R4590" s="662">
        <v>4</v>
      </c>
      <c r="S4590" s="678">
        <v>1</v>
      </c>
      <c r="T4590" s="745">
        <v>3.5</v>
      </c>
      <c r="U4590" s="701">
        <v>1</v>
      </c>
    </row>
    <row r="4591" spans="1:21" ht="14.4" customHeight="1" x14ac:dyDescent="0.3">
      <c r="A4591" s="661">
        <v>32</v>
      </c>
      <c r="B4591" s="662" t="s">
        <v>592</v>
      </c>
      <c r="C4591" s="662" t="s">
        <v>5111</v>
      </c>
      <c r="D4591" s="743" t="s">
        <v>7938</v>
      </c>
      <c r="E4591" s="744" t="s">
        <v>5136</v>
      </c>
      <c r="F4591" s="662" t="s">
        <v>5106</v>
      </c>
      <c r="G4591" s="662" t="s">
        <v>5231</v>
      </c>
      <c r="H4591" s="662" t="s">
        <v>593</v>
      </c>
      <c r="I4591" s="662" t="s">
        <v>5820</v>
      </c>
      <c r="J4591" s="662" t="s">
        <v>5424</v>
      </c>
      <c r="K4591" s="662" t="s">
        <v>5238</v>
      </c>
      <c r="L4591" s="663">
        <v>63.7</v>
      </c>
      <c r="M4591" s="663">
        <v>63.7</v>
      </c>
      <c r="N4591" s="662">
        <v>1</v>
      </c>
      <c r="O4591" s="745">
        <v>0.5</v>
      </c>
      <c r="P4591" s="663">
        <v>63.7</v>
      </c>
      <c r="Q4591" s="678">
        <v>1</v>
      </c>
      <c r="R4591" s="662">
        <v>1</v>
      </c>
      <c r="S4591" s="678">
        <v>1</v>
      </c>
      <c r="T4591" s="745">
        <v>0.5</v>
      </c>
      <c r="U4591" s="701">
        <v>1</v>
      </c>
    </row>
    <row r="4592" spans="1:21" ht="14.4" customHeight="1" x14ac:dyDescent="0.3">
      <c r="A4592" s="661">
        <v>32</v>
      </c>
      <c r="B4592" s="662" t="s">
        <v>592</v>
      </c>
      <c r="C4592" s="662" t="s">
        <v>5111</v>
      </c>
      <c r="D4592" s="743" t="s">
        <v>7938</v>
      </c>
      <c r="E4592" s="744" t="s">
        <v>5136</v>
      </c>
      <c r="F4592" s="662" t="s">
        <v>5106</v>
      </c>
      <c r="G4592" s="662" t="s">
        <v>5231</v>
      </c>
      <c r="H4592" s="662" t="s">
        <v>593</v>
      </c>
      <c r="I4592" s="662" t="s">
        <v>5235</v>
      </c>
      <c r="J4592" s="662" t="s">
        <v>5236</v>
      </c>
      <c r="K4592" s="662" t="s">
        <v>5237</v>
      </c>
      <c r="L4592" s="663">
        <v>0</v>
      </c>
      <c r="M4592" s="663">
        <v>0</v>
      </c>
      <c r="N4592" s="662">
        <v>1</v>
      </c>
      <c r="O4592" s="745">
        <v>0.5</v>
      </c>
      <c r="P4592" s="663">
        <v>0</v>
      </c>
      <c r="Q4592" s="678"/>
      <c r="R4592" s="662">
        <v>1</v>
      </c>
      <c r="S4592" s="678">
        <v>1</v>
      </c>
      <c r="T4592" s="745">
        <v>0.5</v>
      </c>
      <c r="U4592" s="701">
        <v>1</v>
      </c>
    </row>
    <row r="4593" spans="1:21" ht="14.4" customHeight="1" x14ac:dyDescent="0.3">
      <c r="A4593" s="661">
        <v>32</v>
      </c>
      <c r="B4593" s="662" t="s">
        <v>592</v>
      </c>
      <c r="C4593" s="662" t="s">
        <v>5111</v>
      </c>
      <c r="D4593" s="743" t="s">
        <v>7938</v>
      </c>
      <c r="E4593" s="744" t="s">
        <v>5136</v>
      </c>
      <c r="F4593" s="662" t="s">
        <v>5106</v>
      </c>
      <c r="G4593" s="662" t="s">
        <v>5231</v>
      </c>
      <c r="H4593" s="662" t="s">
        <v>593</v>
      </c>
      <c r="I4593" s="662" t="s">
        <v>1074</v>
      </c>
      <c r="J4593" s="662" t="s">
        <v>5236</v>
      </c>
      <c r="K4593" s="662" t="s">
        <v>5238</v>
      </c>
      <c r="L4593" s="663">
        <v>63.7</v>
      </c>
      <c r="M4593" s="663">
        <v>637</v>
      </c>
      <c r="N4593" s="662">
        <v>10</v>
      </c>
      <c r="O4593" s="745">
        <v>6</v>
      </c>
      <c r="P4593" s="663">
        <v>509.59999999999997</v>
      </c>
      <c r="Q4593" s="678">
        <v>0.79999999999999993</v>
      </c>
      <c r="R4593" s="662">
        <v>8</v>
      </c>
      <c r="S4593" s="678">
        <v>0.8</v>
      </c>
      <c r="T4593" s="745">
        <v>4.5</v>
      </c>
      <c r="U4593" s="701">
        <v>0.75</v>
      </c>
    </row>
    <row r="4594" spans="1:21" ht="14.4" customHeight="1" x14ac:dyDescent="0.3">
      <c r="A4594" s="661">
        <v>32</v>
      </c>
      <c r="B4594" s="662" t="s">
        <v>592</v>
      </c>
      <c r="C4594" s="662" t="s">
        <v>5111</v>
      </c>
      <c r="D4594" s="743" t="s">
        <v>7938</v>
      </c>
      <c r="E4594" s="744" t="s">
        <v>5136</v>
      </c>
      <c r="F4594" s="662" t="s">
        <v>5106</v>
      </c>
      <c r="G4594" s="662" t="s">
        <v>5532</v>
      </c>
      <c r="H4594" s="662" t="s">
        <v>2438</v>
      </c>
      <c r="I4594" s="662" t="s">
        <v>2569</v>
      </c>
      <c r="J4594" s="662" t="s">
        <v>4148</v>
      </c>
      <c r="K4594" s="662" t="s">
        <v>4972</v>
      </c>
      <c r="L4594" s="663">
        <v>424.24</v>
      </c>
      <c r="M4594" s="663">
        <v>424.24</v>
      </c>
      <c r="N4594" s="662">
        <v>1</v>
      </c>
      <c r="O4594" s="745">
        <v>1</v>
      </c>
      <c r="P4594" s="663">
        <v>424.24</v>
      </c>
      <c r="Q4594" s="678">
        <v>1</v>
      </c>
      <c r="R4594" s="662">
        <v>1</v>
      </c>
      <c r="S4594" s="678">
        <v>1</v>
      </c>
      <c r="T4594" s="745">
        <v>1</v>
      </c>
      <c r="U4594" s="701">
        <v>1</v>
      </c>
    </row>
    <row r="4595" spans="1:21" ht="14.4" customHeight="1" x14ac:dyDescent="0.3">
      <c r="A4595" s="661">
        <v>32</v>
      </c>
      <c r="B4595" s="662" t="s">
        <v>592</v>
      </c>
      <c r="C4595" s="662" t="s">
        <v>5111</v>
      </c>
      <c r="D4595" s="743" t="s">
        <v>7938</v>
      </c>
      <c r="E4595" s="744" t="s">
        <v>5136</v>
      </c>
      <c r="F4595" s="662" t="s">
        <v>5106</v>
      </c>
      <c r="G4595" s="662" t="s">
        <v>5532</v>
      </c>
      <c r="H4595" s="662" t="s">
        <v>2438</v>
      </c>
      <c r="I4595" s="662" t="s">
        <v>4147</v>
      </c>
      <c r="J4595" s="662" t="s">
        <v>4148</v>
      </c>
      <c r="K4595" s="662" t="s">
        <v>4149</v>
      </c>
      <c r="L4595" s="663">
        <v>848.49</v>
      </c>
      <c r="M4595" s="663">
        <v>2545.4700000000003</v>
      </c>
      <c r="N4595" s="662">
        <v>3</v>
      </c>
      <c r="O4595" s="745">
        <v>2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32</v>
      </c>
      <c r="B4596" s="662" t="s">
        <v>592</v>
      </c>
      <c r="C4596" s="662" t="s">
        <v>5111</v>
      </c>
      <c r="D4596" s="743" t="s">
        <v>7938</v>
      </c>
      <c r="E4596" s="744" t="s">
        <v>5136</v>
      </c>
      <c r="F4596" s="662" t="s">
        <v>5106</v>
      </c>
      <c r="G4596" s="662" t="s">
        <v>6108</v>
      </c>
      <c r="H4596" s="662" t="s">
        <v>593</v>
      </c>
      <c r="I4596" s="662" t="s">
        <v>6373</v>
      </c>
      <c r="J4596" s="662" t="s">
        <v>6374</v>
      </c>
      <c r="K4596" s="662" t="s">
        <v>6375</v>
      </c>
      <c r="L4596" s="663">
        <v>0</v>
      </c>
      <c r="M4596" s="663">
        <v>0</v>
      </c>
      <c r="N4596" s="662">
        <v>1</v>
      </c>
      <c r="O4596" s="745">
        <v>0.5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32</v>
      </c>
      <c r="B4597" s="662" t="s">
        <v>592</v>
      </c>
      <c r="C4597" s="662" t="s">
        <v>5111</v>
      </c>
      <c r="D4597" s="743" t="s">
        <v>7938</v>
      </c>
      <c r="E4597" s="744" t="s">
        <v>5136</v>
      </c>
      <c r="F4597" s="662" t="s">
        <v>5106</v>
      </c>
      <c r="G4597" s="662" t="s">
        <v>5239</v>
      </c>
      <c r="H4597" s="662" t="s">
        <v>593</v>
      </c>
      <c r="I4597" s="662" t="s">
        <v>963</v>
      </c>
      <c r="J4597" s="662" t="s">
        <v>964</v>
      </c>
      <c r="K4597" s="662" t="s">
        <v>5240</v>
      </c>
      <c r="L4597" s="663">
        <v>156.77000000000001</v>
      </c>
      <c r="M4597" s="663">
        <v>5173.41</v>
      </c>
      <c r="N4597" s="662">
        <v>33</v>
      </c>
      <c r="O4597" s="745">
        <v>11.5</v>
      </c>
      <c r="P4597" s="663">
        <v>3292.17</v>
      </c>
      <c r="Q4597" s="678">
        <v>0.63636363636363635</v>
      </c>
      <c r="R4597" s="662">
        <v>21</v>
      </c>
      <c r="S4597" s="678">
        <v>0.63636363636363635</v>
      </c>
      <c r="T4597" s="745">
        <v>8</v>
      </c>
      <c r="U4597" s="701">
        <v>0.69565217391304346</v>
      </c>
    </row>
    <row r="4598" spans="1:21" ht="14.4" customHeight="1" x14ac:dyDescent="0.3">
      <c r="A4598" s="661">
        <v>32</v>
      </c>
      <c r="B4598" s="662" t="s">
        <v>592</v>
      </c>
      <c r="C4598" s="662" t="s">
        <v>5111</v>
      </c>
      <c r="D4598" s="743" t="s">
        <v>7938</v>
      </c>
      <c r="E4598" s="744" t="s">
        <v>5136</v>
      </c>
      <c r="F4598" s="662" t="s">
        <v>5106</v>
      </c>
      <c r="G4598" s="662" t="s">
        <v>5239</v>
      </c>
      <c r="H4598" s="662" t="s">
        <v>593</v>
      </c>
      <c r="I4598" s="662" t="s">
        <v>963</v>
      </c>
      <c r="J4598" s="662" t="s">
        <v>964</v>
      </c>
      <c r="K4598" s="662" t="s">
        <v>5240</v>
      </c>
      <c r="L4598" s="663">
        <v>107.27</v>
      </c>
      <c r="M4598" s="663">
        <v>4719.88</v>
      </c>
      <c r="N4598" s="662">
        <v>44</v>
      </c>
      <c r="O4598" s="745">
        <v>14</v>
      </c>
      <c r="P4598" s="663">
        <v>2896.29</v>
      </c>
      <c r="Q4598" s="678">
        <v>0.61363636363636365</v>
      </c>
      <c r="R4598" s="662">
        <v>27</v>
      </c>
      <c r="S4598" s="678">
        <v>0.61363636363636365</v>
      </c>
      <c r="T4598" s="745">
        <v>9.5</v>
      </c>
      <c r="U4598" s="701">
        <v>0.6785714285714286</v>
      </c>
    </row>
    <row r="4599" spans="1:21" ht="14.4" customHeight="1" x14ac:dyDescent="0.3">
      <c r="A4599" s="661">
        <v>32</v>
      </c>
      <c r="B4599" s="662" t="s">
        <v>592</v>
      </c>
      <c r="C4599" s="662" t="s">
        <v>5111</v>
      </c>
      <c r="D4599" s="743" t="s">
        <v>7938</v>
      </c>
      <c r="E4599" s="744" t="s">
        <v>5136</v>
      </c>
      <c r="F4599" s="662" t="s">
        <v>5106</v>
      </c>
      <c r="G4599" s="662" t="s">
        <v>6110</v>
      </c>
      <c r="H4599" s="662" t="s">
        <v>593</v>
      </c>
      <c r="I4599" s="662" t="s">
        <v>3523</v>
      </c>
      <c r="J4599" s="662" t="s">
        <v>3524</v>
      </c>
      <c r="K4599" s="662" t="s">
        <v>3525</v>
      </c>
      <c r="L4599" s="663">
        <v>40.340000000000003</v>
      </c>
      <c r="M4599" s="663">
        <v>40.340000000000003</v>
      </c>
      <c r="N4599" s="662">
        <v>1</v>
      </c>
      <c r="O4599" s="745">
        <v>0.5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32</v>
      </c>
      <c r="B4600" s="662" t="s">
        <v>592</v>
      </c>
      <c r="C4600" s="662" t="s">
        <v>5111</v>
      </c>
      <c r="D4600" s="743" t="s">
        <v>7938</v>
      </c>
      <c r="E4600" s="744" t="s">
        <v>5136</v>
      </c>
      <c r="F4600" s="662" t="s">
        <v>5106</v>
      </c>
      <c r="G4600" s="662" t="s">
        <v>6110</v>
      </c>
      <c r="H4600" s="662" t="s">
        <v>593</v>
      </c>
      <c r="I4600" s="662" t="s">
        <v>1048</v>
      </c>
      <c r="J4600" s="662" t="s">
        <v>1049</v>
      </c>
      <c r="K4600" s="662" t="s">
        <v>999</v>
      </c>
      <c r="L4600" s="663">
        <v>32.270000000000003</v>
      </c>
      <c r="M4600" s="663">
        <v>32.270000000000003</v>
      </c>
      <c r="N4600" s="662">
        <v>1</v>
      </c>
      <c r="O4600" s="745">
        <v>1</v>
      </c>
      <c r="P4600" s="663">
        <v>32.270000000000003</v>
      </c>
      <c r="Q4600" s="678">
        <v>1</v>
      </c>
      <c r="R4600" s="662">
        <v>1</v>
      </c>
      <c r="S4600" s="678">
        <v>1</v>
      </c>
      <c r="T4600" s="745">
        <v>1</v>
      </c>
      <c r="U4600" s="701">
        <v>1</v>
      </c>
    </row>
    <row r="4601" spans="1:21" ht="14.4" customHeight="1" x14ac:dyDescent="0.3">
      <c r="A4601" s="661">
        <v>32</v>
      </c>
      <c r="B4601" s="662" t="s">
        <v>592</v>
      </c>
      <c r="C4601" s="662" t="s">
        <v>5111</v>
      </c>
      <c r="D4601" s="743" t="s">
        <v>7938</v>
      </c>
      <c r="E4601" s="744" t="s">
        <v>5136</v>
      </c>
      <c r="F4601" s="662" t="s">
        <v>5106</v>
      </c>
      <c r="G4601" s="662" t="s">
        <v>6110</v>
      </c>
      <c r="H4601" s="662" t="s">
        <v>593</v>
      </c>
      <c r="I4601" s="662" t="s">
        <v>6111</v>
      </c>
      <c r="J4601" s="662" t="s">
        <v>1049</v>
      </c>
      <c r="K4601" s="662" t="s">
        <v>3586</v>
      </c>
      <c r="L4601" s="663">
        <v>0</v>
      </c>
      <c r="M4601" s="663">
        <v>0</v>
      </c>
      <c r="N4601" s="662">
        <v>3</v>
      </c>
      <c r="O4601" s="745">
        <v>2</v>
      </c>
      <c r="P4601" s="663">
        <v>0</v>
      </c>
      <c r="Q4601" s="678"/>
      <c r="R4601" s="662">
        <v>1</v>
      </c>
      <c r="S4601" s="678">
        <v>0.33333333333333331</v>
      </c>
      <c r="T4601" s="745">
        <v>0.5</v>
      </c>
      <c r="U4601" s="701">
        <v>0.25</v>
      </c>
    </row>
    <row r="4602" spans="1:21" ht="14.4" customHeight="1" x14ac:dyDescent="0.3">
      <c r="A4602" s="661">
        <v>32</v>
      </c>
      <c r="B4602" s="662" t="s">
        <v>592</v>
      </c>
      <c r="C4602" s="662" t="s">
        <v>5111</v>
      </c>
      <c r="D4602" s="743" t="s">
        <v>7938</v>
      </c>
      <c r="E4602" s="744" t="s">
        <v>5136</v>
      </c>
      <c r="F4602" s="662" t="s">
        <v>5106</v>
      </c>
      <c r="G4602" s="662" t="s">
        <v>5244</v>
      </c>
      <c r="H4602" s="662" t="s">
        <v>593</v>
      </c>
      <c r="I4602" s="662" t="s">
        <v>1283</v>
      </c>
      <c r="J4602" s="662" t="s">
        <v>1284</v>
      </c>
      <c r="K4602" s="662" t="s">
        <v>5245</v>
      </c>
      <c r="L4602" s="663">
        <v>420.07</v>
      </c>
      <c r="M4602" s="663">
        <v>20583.429999999993</v>
      </c>
      <c r="N4602" s="662">
        <v>49</v>
      </c>
      <c r="O4602" s="745">
        <v>31.5</v>
      </c>
      <c r="P4602" s="663">
        <v>11761.959999999995</v>
      </c>
      <c r="Q4602" s="678">
        <v>0.5714285714285714</v>
      </c>
      <c r="R4602" s="662">
        <v>28</v>
      </c>
      <c r="S4602" s="678">
        <v>0.5714285714285714</v>
      </c>
      <c r="T4602" s="745">
        <v>18.5</v>
      </c>
      <c r="U4602" s="701">
        <v>0.58730158730158732</v>
      </c>
    </row>
    <row r="4603" spans="1:21" ht="14.4" customHeight="1" x14ac:dyDescent="0.3">
      <c r="A4603" s="661">
        <v>32</v>
      </c>
      <c r="B4603" s="662" t="s">
        <v>592</v>
      </c>
      <c r="C4603" s="662" t="s">
        <v>5111</v>
      </c>
      <c r="D4603" s="743" t="s">
        <v>7938</v>
      </c>
      <c r="E4603" s="744" t="s">
        <v>5136</v>
      </c>
      <c r="F4603" s="662" t="s">
        <v>5106</v>
      </c>
      <c r="G4603" s="662" t="s">
        <v>5166</v>
      </c>
      <c r="H4603" s="662" t="s">
        <v>593</v>
      </c>
      <c r="I4603" s="662" t="s">
        <v>1138</v>
      </c>
      <c r="J4603" s="662" t="s">
        <v>1139</v>
      </c>
      <c r="K4603" s="662" t="s">
        <v>1140</v>
      </c>
      <c r="L4603" s="663">
        <v>33</v>
      </c>
      <c r="M4603" s="663">
        <v>528</v>
      </c>
      <c r="N4603" s="662">
        <v>16</v>
      </c>
      <c r="O4603" s="745">
        <v>5</v>
      </c>
      <c r="P4603" s="663">
        <v>396</v>
      </c>
      <c r="Q4603" s="678">
        <v>0.75</v>
      </c>
      <c r="R4603" s="662">
        <v>12</v>
      </c>
      <c r="S4603" s="678">
        <v>0.75</v>
      </c>
      <c r="T4603" s="745">
        <v>3.5</v>
      </c>
      <c r="U4603" s="701">
        <v>0.7</v>
      </c>
    </row>
    <row r="4604" spans="1:21" ht="14.4" customHeight="1" x14ac:dyDescent="0.3">
      <c r="A4604" s="661">
        <v>32</v>
      </c>
      <c r="B4604" s="662" t="s">
        <v>592</v>
      </c>
      <c r="C4604" s="662" t="s">
        <v>5111</v>
      </c>
      <c r="D4604" s="743" t="s">
        <v>7938</v>
      </c>
      <c r="E4604" s="744" t="s">
        <v>5136</v>
      </c>
      <c r="F4604" s="662" t="s">
        <v>5106</v>
      </c>
      <c r="G4604" s="662" t="s">
        <v>5166</v>
      </c>
      <c r="H4604" s="662" t="s">
        <v>593</v>
      </c>
      <c r="I4604" s="662" t="s">
        <v>5246</v>
      </c>
      <c r="J4604" s="662" t="s">
        <v>811</v>
      </c>
      <c r="K4604" s="662" t="s">
        <v>5247</v>
      </c>
      <c r="L4604" s="663">
        <v>0</v>
      </c>
      <c r="M4604" s="663">
        <v>0</v>
      </c>
      <c r="N4604" s="662">
        <v>4</v>
      </c>
      <c r="O4604" s="745">
        <v>2.5</v>
      </c>
      <c r="P4604" s="663">
        <v>0</v>
      </c>
      <c r="Q4604" s="678"/>
      <c r="R4604" s="662">
        <v>2</v>
      </c>
      <c r="S4604" s="678">
        <v>0.5</v>
      </c>
      <c r="T4604" s="745">
        <v>1.5</v>
      </c>
      <c r="U4604" s="701">
        <v>0.6</v>
      </c>
    </row>
    <row r="4605" spans="1:21" ht="14.4" customHeight="1" x14ac:dyDescent="0.3">
      <c r="A4605" s="661">
        <v>32</v>
      </c>
      <c r="B4605" s="662" t="s">
        <v>592</v>
      </c>
      <c r="C4605" s="662" t="s">
        <v>5111</v>
      </c>
      <c r="D4605" s="743" t="s">
        <v>7938</v>
      </c>
      <c r="E4605" s="744" t="s">
        <v>5136</v>
      </c>
      <c r="F4605" s="662" t="s">
        <v>5106</v>
      </c>
      <c r="G4605" s="662" t="s">
        <v>5166</v>
      </c>
      <c r="H4605" s="662" t="s">
        <v>593</v>
      </c>
      <c r="I4605" s="662" t="s">
        <v>810</v>
      </c>
      <c r="J4605" s="662" t="s">
        <v>811</v>
      </c>
      <c r="K4605" s="662" t="s">
        <v>5352</v>
      </c>
      <c r="L4605" s="663">
        <v>55.01</v>
      </c>
      <c r="M4605" s="663">
        <v>110.02</v>
      </c>
      <c r="N4605" s="662">
        <v>2</v>
      </c>
      <c r="O4605" s="745">
        <v>1.5</v>
      </c>
      <c r="P4605" s="663">
        <v>110.02</v>
      </c>
      <c r="Q4605" s="678">
        <v>1</v>
      </c>
      <c r="R4605" s="662">
        <v>2</v>
      </c>
      <c r="S4605" s="678">
        <v>1</v>
      </c>
      <c r="T4605" s="745">
        <v>1.5</v>
      </c>
      <c r="U4605" s="701">
        <v>1</v>
      </c>
    </row>
    <row r="4606" spans="1:21" ht="14.4" customHeight="1" x14ac:dyDescent="0.3">
      <c r="A4606" s="661">
        <v>32</v>
      </c>
      <c r="B4606" s="662" t="s">
        <v>592</v>
      </c>
      <c r="C4606" s="662" t="s">
        <v>5111</v>
      </c>
      <c r="D4606" s="743" t="s">
        <v>7938</v>
      </c>
      <c r="E4606" s="744" t="s">
        <v>5136</v>
      </c>
      <c r="F4606" s="662" t="s">
        <v>5106</v>
      </c>
      <c r="G4606" s="662" t="s">
        <v>5166</v>
      </c>
      <c r="H4606" s="662" t="s">
        <v>593</v>
      </c>
      <c r="I4606" s="662" t="s">
        <v>5353</v>
      </c>
      <c r="J4606" s="662" t="s">
        <v>1139</v>
      </c>
      <c r="K4606" s="662" t="s">
        <v>1140</v>
      </c>
      <c r="L4606" s="663">
        <v>33</v>
      </c>
      <c r="M4606" s="663">
        <v>66</v>
      </c>
      <c r="N4606" s="662">
        <v>2</v>
      </c>
      <c r="O4606" s="745">
        <v>1</v>
      </c>
      <c r="P4606" s="663">
        <v>66</v>
      </c>
      <c r="Q4606" s="678">
        <v>1</v>
      </c>
      <c r="R4606" s="662">
        <v>2</v>
      </c>
      <c r="S4606" s="678">
        <v>1</v>
      </c>
      <c r="T4606" s="745">
        <v>1</v>
      </c>
      <c r="U4606" s="701">
        <v>1</v>
      </c>
    </row>
    <row r="4607" spans="1:21" ht="14.4" customHeight="1" x14ac:dyDescent="0.3">
      <c r="A4607" s="661">
        <v>32</v>
      </c>
      <c r="B4607" s="662" t="s">
        <v>592</v>
      </c>
      <c r="C4607" s="662" t="s">
        <v>5111</v>
      </c>
      <c r="D4607" s="743" t="s">
        <v>7938</v>
      </c>
      <c r="E4607" s="744" t="s">
        <v>5136</v>
      </c>
      <c r="F4607" s="662" t="s">
        <v>5106</v>
      </c>
      <c r="G4607" s="662" t="s">
        <v>5428</v>
      </c>
      <c r="H4607" s="662" t="s">
        <v>593</v>
      </c>
      <c r="I4607" s="662" t="s">
        <v>6113</v>
      </c>
      <c r="J4607" s="662" t="s">
        <v>5838</v>
      </c>
      <c r="K4607" s="662" t="s">
        <v>1159</v>
      </c>
      <c r="L4607" s="663">
        <v>0</v>
      </c>
      <c r="M4607" s="663">
        <v>0</v>
      </c>
      <c r="N4607" s="662">
        <v>1</v>
      </c>
      <c r="O4607" s="745">
        <v>1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32</v>
      </c>
      <c r="B4608" s="662" t="s">
        <v>592</v>
      </c>
      <c r="C4608" s="662" t="s">
        <v>5111</v>
      </c>
      <c r="D4608" s="743" t="s">
        <v>7938</v>
      </c>
      <c r="E4608" s="744" t="s">
        <v>5136</v>
      </c>
      <c r="F4608" s="662" t="s">
        <v>5106</v>
      </c>
      <c r="G4608" s="662" t="s">
        <v>5428</v>
      </c>
      <c r="H4608" s="662" t="s">
        <v>593</v>
      </c>
      <c r="I4608" s="662" t="s">
        <v>6376</v>
      </c>
      <c r="J4608" s="662" t="s">
        <v>5838</v>
      </c>
      <c r="K4608" s="662" t="s">
        <v>1156</v>
      </c>
      <c r="L4608" s="663">
        <v>0</v>
      </c>
      <c r="M4608" s="663">
        <v>0</v>
      </c>
      <c r="N4608" s="662">
        <v>1</v>
      </c>
      <c r="O4608" s="745">
        <v>0.5</v>
      </c>
      <c r="P4608" s="663">
        <v>0</v>
      </c>
      <c r="Q4608" s="678"/>
      <c r="R4608" s="662">
        <v>1</v>
      </c>
      <c r="S4608" s="678">
        <v>1</v>
      </c>
      <c r="T4608" s="745">
        <v>0.5</v>
      </c>
      <c r="U4608" s="701">
        <v>1</v>
      </c>
    </row>
    <row r="4609" spans="1:21" ht="14.4" customHeight="1" x14ac:dyDescent="0.3">
      <c r="A4609" s="661">
        <v>32</v>
      </c>
      <c r="B4609" s="662" t="s">
        <v>592</v>
      </c>
      <c r="C4609" s="662" t="s">
        <v>5111</v>
      </c>
      <c r="D4609" s="743" t="s">
        <v>7938</v>
      </c>
      <c r="E4609" s="744" t="s">
        <v>5136</v>
      </c>
      <c r="F4609" s="662" t="s">
        <v>5106</v>
      </c>
      <c r="G4609" s="662" t="s">
        <v>5428</v>
      </c>
      <c r="H4609" s="662" t="s">
        <v>593</v>
      </c>
      <c r="I4609" s="662" t="s">
        <v>7522</v>
      </c>
      <c r="J4609" s="662" t="s">
        <v>3970</v>
      </c>
      <c r="K4609" s="662" t="s">
        <v>1159</v>
      </c>
      <c r="L4609" s="663">
        <v>0</v>
      </c>
      <c r="M4609" s="663">
        <v>0</v>
      </c>
      <c r="N4609" s="662">
        <v>1</v>
      </c>
      <c r="O4609" s="745"/>
      <c r="P4609" s="663">
        <v>0</v>
      </c>
      <c r="Q4609" s="678"/>
      <c r="R4609" s="662">
        <v>1</v>
      </c>
      <c r="S4609" s="678">
        <v>1</v>
      </c>
      <c r="T4609" s="745"/>
      <c r="U4609" s="701"/>
    </row>
    <row r="4610" spans="1:21" ht="14.4" customHeight="1" x14ac:dyDescent="0.3">
      <c r="A4610" s="661">
        <v>32</v>
      </c>
      <c r="B4610" s="662" t="s">
        <v>592</v>
      </c>
      <c r="C4610" s="662" t="s">
        <v>5111</v>
      </c>
      <c r="D4610" s="743" t="s">
        <v>7938</v>
      </c>
      <c r="E4610" s="744" t="s">
        <v>5136</v>
      </c>
      <c r="F4610" s="662" t="s">
        <v>5106</v>
      </c>
      <c r="G4610" s="662" t="s">
        <v>5428</v>
      </c>
      <c r="H4610" s="662" t="s">
        <v>593</v>
      </c>
      <c r="I4610" s="662" t="s">
        <v>6328</v>
      </c>
      <c r="J4610" s="662" t="s">
        <v>5838</v>
      </c>
      <c r="K4610" s="662" t="s">
        <v>6329</v>
      </c>
      <c r="L4610" s="663">
        <v>0</v>
      </c>
      <c r="M4610" s="663">
        <v>0</v>
      </c>
      <c r="N4610" s="662">
        <v>2</v>
      </c>
      <c r="O4610" s="745">
        <v>0.5</v>
      </c>
      <c r="P4610" s="663">
        <v>0</v>
      </c>
      <c r="Q4610" s="678"/>
      <c r="R4610" s="662">
        <v>2</v>
      </c>
      <c r="S4610" s="678">
        <v>1</v>
      </c>
      <c r="T4610" s="745">
        <v>0.5</v>
      </c>
      <c r="U4610" s="701">
        <v>1</v>
      </c>
    </row>
    <row r="4611" spans="1:21" ht="14.4" customHeight="1" x14ac:dyDescent="0.3">
      <c r="A4611" s="661">
        <v>32</v>
      </c>
      <c r="B4611" s="662" t="s">
        <v>592</v>
      </c>
      <c r="C4611" s="662" t="s">
        <v>5111</v>
      </c>
      <c r="D4611" s="743" t="s">
        <v>7938</v>
      </c>
      <c r="E4611" s="744" t="s">
        <v>5136</v>
      </c>
      <c r="F4611" s="662" t="s">
        <v>5106</v>
      </c>
      <c r="G4611" s="662" t="s">
        <v>6114</v>
      </c>
      <c r="H4611" s="662" t="s">
        <v>593</v>
      </c>
      <c r="I4611" s="662" t="s">
        <v>3527</v>
      </c>
      <c r="J4611" s="662" t="s">
        <v>3528</v>
      </c>
      <c r="K4611" s="662" t="s">
        <v>4828</v>
      </c>
      <c r="L4611" s="663">
        <v>0</v>
      </c>
      <c r="M4611" s="663">
        <v>0</v>
      </c>
      <c r="N4611" s="662">
        <v>1</v>
      </c>
      <c r="O4611" s="745">
        <v>0.5</v>
      </c>
      <c r="P4611" s="663"/>
      <c r="Q4611" s="678"/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32</v>
      </c>
      <c r="B4612" s="662" t="s">
        <v>592</v>
      </c>
      <c r="C4612" s="662" t="s">
        <v>5111</v>
      </c>
      <c r="D4612" s="743" t="s">
        <v>7938</v>
      </c>
      <c r="E4612" s="744" t="s">
        <v>5136</v>
      </c>
      <c r="F4612" s="662" t="s">
        <v>5106</v>
      </c>
      <c r="G4612" s="662" t="s">
        <v>7294</v>
      </c>
      <c r="H4612" s="662" t="s">
        <v>593</v>
      </c>
      <c r="I4612" s="662" t="s">
        <v>7523</v>
      </c>
      <c r="J4612" s="662" t="s">
        <v>7296</v>
      </c>
      <c r="K4612" s="662" t="s">
        <v>5278</v>
      </c>
      <c r="L4612" s="663">
        <v>977.47</v>
      </c>
      <c r="M4612" s="663">
        <v>977.47</v>
      </c>
      <c r="N4612" s="662">
        <v>1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32</v>
      </c>
      <c r="B4613" s="662" t="s">
        <v>592</v>
      </c>
      <c r="C4613" s="662" t="s">
        <v>5111</v>
      </c>
      <c r="D4613" s="743" t="s">
        <v>7938</v>
      </c>
      <c r="E4613" s="744" t="s">
        <v>5136</v>
      </c>
      <c r="F4613" s="662" t="s">
        <v>5106</v>
      </c>
      <c r="G4613" s="662" t="s">
        <v>5537</v>
      </c>
      <c r="H4613" s="662" t="s">
        <v>593</v>
      </c>
      <c r="I4613" s="662" t="s">
        <v>859</v>
      </c>
      <c r="J4613" s="662" t="s">
        <v>860</v>
      </c>
      <c r="K4613" s="662" t="s">
        <v>5538</v>
      </c>
      <c r="L4613" s="663">
        <v>151.51</v>
      </c>
      <c r="M4613" s="663">
        <v>151.51</v>
      </c>
      <c r="N4613" s="662">
        <v>1</v>
      </c>
      <c r="O4613" s="745"/>
      <c r="P4613" s="663"/>
      <c r="Q4613" s="678">
        <v>0</v>
      </c>
      <c r="R4613" s="662"/>
      <c r="S4613" s="678">
        <v>0</v>
      </c>
      <c r="T4613" s="745"/>
      <c r="U4613" s="701"/>
    </row>
    <row r="4614" spans="1:21" ht="14.4" customHeight="1" x14ac:dyDescent="0.3">
      <c r="A4614" s="661">
        <v>32</v>
      </c>
      <c r="B4614" s="662" t="s">
        <v>592</v>
      </c>
      <c r="C4614" s="662" t="s">
        <v>5111</v>
      </c>
      <c r="D4614" s="743" t="s">
        <v>7938</v>
      </c>
      <c r="E4614" s="744" t="s">
        <v>5136</v>
      </c>
      <c r="F4614" s="662" t="s">
        <v>5106</v>
      </c>
      <c r="G4614" s="662" t="s">
        <v>5248</v>
      </c>
      <c r="H4614" s="662" t="s">
        <v>593</v>
      </c>
      <c r="I4614" s="662" t="s">
        <v>3186</v>
      </c>
      <c r="J4614" s="662" t="s">
        <v>3187</v>
      </c>
      <c r="K4614" s="662" t="s">
        <v>4933</v>
      </c>
      <c r="L4614" s="663">
        <v>588.04999999999995</v>
      </c>
      <c r="M4614" s="663">
        <v>2940.25</v>
      </c>
      <c r="N4614" s="662">
        <v>5</v>
      </c>
      <c r="O4614" s="745">
        <v>2</v>
      </c>
      <c r="P4614" s="663">
        <v>2352.1999999999998</v>
      </c>
      <c r="Q4614" s="678">
        <v>0.79999999999999993</v>
      </c>
      <c r="R4614" s="662">
        <v>4</v>
      </c>
      <c r="S4614" s="678">
        <v>0.8</v>
      </c>
      <c r="T4614" s="745">
        <v>1.5</v>
      </c>
      <c r="U4614" s="701">
        <v>0.75</v>
      </c>
    </row>
    <row r="4615" spans="1:21" ht="14.4" customHeight="1" x14ac:dyDescent="0.3">
      <c r="A4615" s="661">
        <v>32</v>
      </c>
      <c r="B4615" s="662" t="s">
        <v>592</v>
      </c>
      <c r="C4615" s="662" t="s">
        <v>5111</v>
      </c>
      <c r="D4615" s="743" t="s">
        <v>7938</v>
      </c>
      <c r="E4615" s="744" t="s">
        <v>5136</v>
      </c>
      <c r="F4615" s="662" t="s">
        <v>5106</v>
      </c>
      <c r="G4615" s="662" t="s">
        <v>5248</v>
      </c>
      <c r="H4615" s="662" t="s">
        <v>593</v>
      </c>
      <c r="I4615" s="662" t="s">
        <v>3186</v>
      </c>
      <c r="J4615" s="662" t="s">
        <v>3187</v>
      </c>
      <c r="K4615" s="662" t="s">
        <v>4933</v>
      </c>
      <c r="L4615" s="663">
        <v>879.21</v>
      </c>
      <c r="M4615" s="663">
        <v>14067.359999999999</v>
      </c>
      <c r="N4615" s="662">
        <v>16</v>
      </c>
      <c r="O4615" s="745">
        <v>7.5</v>
      </c>
      <c r="P4615" s="663">
        <v>12308.939999999999</v>
      </c>
      <c r="Q4615" s="678">
        <v>0.875</v>
      </c>
      <c r="R4615" s="662">
        <v>14</v>
      </c>
      <c r="S4615" s="678">
        <v>0.875</v>
      </c>
      <c r="T4615" s="745">
        <v>7</v>
      </c>
      <c r="U4615" s="701">
        <v>0.93333333333333335</v>
      </c>
    </row>
    <row r="4616" spans="1:21" ht="14.4" customHeight="1" x14ac:dyDescent="0.3">
      <c r="A4616" s="661">
        <v>32</v>
      </c>
      <c r="B4616" s="662" t="s">
        <v>592</v>
      </c>
      <c r="C4616" s="662" t="s">
        <v>5111</v>
      </c>
      <c r="D4616" s="743" t="s">
        <v>7938</v>
      </c>
      <c r="E4616" s="744" t="s">
        <v>5136</v>
      </c>
      <c r="F4616" s="662" t="s">
        <v>5106</v>
      </c>
      <c r="G4616" s="662" t="s">
        <v>5248</v>
      </c>
      <c r="H4616" s="662" t="s">
        <v>593</v>
      </c>
      <c r="I4616" s="662" t="s">
        <v>5354</v>
      </c>
      <c r="J4616" s="662" t="s">
        <v>3187</v>
      </c>
      <c r="K4616" s="662" t="s">
        <v>5355</v>
      </c>
      <c r="L4616" s="663">
        <v>0</v>
      </c>
      <c r="M4616" s="663">
        <v>0</v>
      </c>
      <c r="N4616" s="662">
        <v>2</v>
      </c>
      <c r="O4616" s="745">
        <v>1</v>
      </c>
      <c r="P4616" s="663">
        <v>0</v>
      </c>
      <c r="Q4616" s="678"/>
      <c r="R4616" s="662">
        <v>2</v>
      </c>
      <c r="S4616" s="678">
        <v>1</v>
      </c>
      <c r="T4616" s="745">
        <v>1</v>
      </c>
      <c r="U4616" s="701">
        <v>1</v>
      </c>
    </row>
    <row r="4617" spans="1:21" ht="14.4" customHeight="1" x14ac:dyDescent="0.3">
      <c r="A4617" s="661">
        <v>32</v>
      </c>
      <c r="B4617" s="662" t="s">
        <v>592</v>
      </c>
      <c r="C4617" s="662" t="s">
        <v>5111</v>
      </c>
      <c r="D4617" s="743" t="s">
        <v>7938</v>
      </c>
      <c r="E4617" s="744" t="s">
        <v>5136</v>
      </c>
      <c r="F4617" s="662" t="s">
        <v>5106</v>
      </c>
      <c r="G4617" s="662" t="s">
        <v>5847</v>
      </c>
      <c r="H4617" s="662" t="s">
        <v>593</v>
      </c>
      <c r="I4617" s="662" t="s">
        <v>2918</v>
      </c>
      <c r="J4617" s="662" t="s">
        <v>2919</v>
      </c>
      <c r="K4617" s="662" t="s">
        <v>5848</v>
      </c>
      <c r="L4617" s="663">
        <v>48.09</v>
      </c>
      <c r="M4617" s="663">
        <v>96.18</v>
      </c>
      <c r="N4617" s="662">
        <v>2</v>
      </c>
      <c r="O4617" s="745">
        <v>2</v>
      </c>
      <c r="P4617" s="663">
        <v>48.09</v>
      </c>
      <c r="Q4617" s="678">
        <v>0.5</v>
      </c>
      <c r="R4617" s="662">
        <v>1</v>
      </c>
      <c r="S4617" s="678">
        <v>0.5</v>
      </c>
      <c r="T4617" s="745">
        <v>1</v>
      </c>
      <c r="U4617" s="701">
        <v>0.5</v>
      </c>
    </row>
    <row r="4618" spans="1:21" ht="14.4" customHeight="1" x14ac:dyDescent="0.3">
      <c r="A4618" s="661">
        <v>32</v>
      </c>
      <c r="B4618" s="662" t="s">
        <v>592</v>
      </c>
      <c r="C4618" s="662" t="s">
        <v>5111</v>
      </c>
      <c r="D4618" s="743" t="s">
        <v>7938</v>
      </c>
      <c r="E4618" s="744" t="s">
        <v>5136</v>
      </c>
      <c r="F4618" s="662" t="s">
        <v>5106</v>
      </c>
      <c r="G4618" s="662" t="s">
        <v>5847</v>
      </c>
      <c r="H4618" s="662" t="s">
        <v>593</v>
      </c>
      <c r="I4618" s="662" t="s">
        <v>2974</v>
      </c>
      <c r="J4618" s="662" t="s">
        <v>2919</v>
      </c>
      <c r="K4618" s="662" t="s">
        <v>7524</v>
      </c>
      <c r="L4618" s="663">
        <v>55.58</v>
      </c>
      <c r="M4618" s="663">
        <v>111.16</v>
      </c>
      <c r="N4618" s="662">
        <v>2</v>
      </c>
      <c r="O4618" s="745">
        <v>2</v>
      </c>
      <c r="P4618" s="663">
        <v>55.58</v>
      </c>
      <c r="Q4618" s="678">
        <v>0.5</v>
      </c>
      <c r="R4618" s="662">
        <v>1</v>
      </c>
      <c r="S4618" s="678">
        <v>0.5</v>
      </c>
      <c r="T4618" s="745">
        <v>1</v>
      </c>
      <c r="U4618" s="701">
        <v>0.5</v>
      </c>
    </row>
    <row r="4619" spans="1:21" ht="14.4" customHeight="1" x14ac:dyDescent="0.3">
      <c r="A4619" s="661">
        <v>32</v>
      </c>
      <c r="B4619" s="662" t="s">
        <v>592</v>
      </c>
      <c r="C4619" s="662" t="s">
        <v>5111</v>
      </c>
      <c r="D4619" s="743" t="s">
        <v>7938</v>
      </c>
      <c r="E4619" s="744" t="s">
        <v>5136</v>
      </c>
      <c r="F4619" s="662" t="s">
        <v>5106</v>
      </c>
      <c r="G4619" s="662" t="s">
        <v>5847</v>
      </c>
      <c r="H4619" s="662" t="s">
        <v>593</v>
      </c>
      <c r="I4619" s="662" t="s">
        <v>3000</v>
      </c>
      <c r="J4619" s="662" t="s">
        <v>2919</v>
      </c>
      <c r="K4619" s="662" t="s">
        <v>6245</v>
      </c>
      <c r="L4619" s="663">
        <v>13.89</v>
      </c>
      <c r="M4619" s="663">
        <v>13.89</v>
      </c>
      <c r="N4619" s="662">
        <v>1</v>
      </c>
      <c r="O4619" s="745">
        <v>1</v>
      </c>
      <c r="P4619" s="663">
        <v>13.89</v>
      </c>
      <c r="Q4619" s="678">
        <v>1</v>
      </c>
      <c r="R4619" s="662">
        <v>1</v>
      </c>
      <c r="S4619" s="678">
        <v>1</v>
      </c>
      <c r="T4619" s="745">
        <v>1</v>
      </c>
      <c r="U4619" s="701">
        <v>1</v>
      </c>
    </row>
    <row r="4620" spans="1:21" ht="14.4" customHeight="1" x14ac:dyDescent="0.3">
      <c r="A4620" s="661">
        <v>32</v>
      </c>
      <c r="B4620" s="662" t="s">
        <v>592</v>
      </c>
      <c r="C4620" s="662" t="s">
        <v>5111</v>
      </c>
      <c r="D4620" s="743" t="s">
        <v>7938</v>
      </c>
      <c r="E4620" s="744" t="s">
        <v>5136</v>
      </c>
      <c r="F4620" s="662" t="s">
        <v>5106</v>
      </c>
      <c r="G4620" s="662" t="s">
        <v>5847</v>
      </c>
      <c r="H4620" s="662" t="s">
        <v>593</v>
      </c>
      <c r="I4620" s="662" t="s">
        <v>3011</v>
      </c>
      <c r="J4620" s="662" t="s">
        <v>3012</v>
      </c>
      <c r="K4620" s="662" t="s">
        <v>6330</v>
      </c>
      <c r="L4620" s="663">
        <v>89.91</v>
      </c>
      <c r="M4620" s="663">
        <v>179.82</v>
      </c>
      <c r="N4620" s="662">
        <v>2</v>
      </c>
      <c r="O4620" s="745">
        <v>2</v>
      </c>
      <c r="P4620" s="663">
        <v>179.82</v>
      </c>
      <c r="Q4620" s="678">
        <v>1</v>
      </c>
      <c r="R4620" s="662">
        <v>2</v>
      </c>
      <c r="S4620" s="678">
        <v>1</v>
      </c>
      <c r="T4620" s="745">
        <v>2</v>
      </c>
      <c r="U4620" s="701">
        <v>1</v>
      </c>
    </row>
    <row r="4621" spans="1:21" ht="14.4" customHeight="1" x14ac:dyDescent="0.3">
      <c r="A4621" s="661">
        <v>32</v>
      </c>
      <c r="B4621" s="662" t="s">
        <v>592</v>
      </c>
      <c r="C4621" s="662" t="s">
        <v>5111</v>
      </c>
      <c r="D4621" s="743" t="s">
        <v>7938</v>
      </c>
      <c r="E4621" s="744" t="s">
        <v>5136</v>
      </c>
      <c r="F4621" s="662" t="s">
        <v>5106</v>
      </c>
      <c r="G4621" s="662" t="s">
        <v>6118</v>
      </c>
      <c r="H4621" s="662" t="s">
        <v>593</v>
      </c>
      <c r="I4621" s="662" t="s">
        <v>708</v>
      </c>
      <c r="J4621" s="662" t="s">
        <v>709</v>
      </c>
      <c r="K4621" s="662" t="s">
        <v>6119</v>
      </c>
      <c r="L4621" s="663">
        <v>0</v>
      </c>
      <c r="M4621" s="663">
        <v>0</v>
      </c>
      <c r="N4621" s="662">
        <v>1</v>
      </c>
      <c r="O4621" s="745">
        <v>1</v>
      </c>
      <c r="P4621" s="663"/>
      <c r="Q4621" s="678"/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32</v>
      </c>
      <c r="B4622" s="662" t="s">
        <v>592</v>
      </c>
      <c r="C4622" s="662" t="s">
        <v>5111</v>
      </c>
      <c r="D4622" s="743" t="s">
        <v>7938</v>
      </c>
      <c r="E4622" s="744" t="s">
        <v>5136</v>
      </c>
      <c r="F4622" s="662" t="s">
        <v>5106</v>
      </c>
      <c r="G4622" s="662" t="s">
        <v>6331</v>
      </c>
      <c r="H4622" s="662" t="s">
        <v>593</v>
      </c>
      <c r="I4622" s="662" t="s">
        <v>1902</v>
      </c>
      <c r="J4622" s="662" t="s">
        <v>1903</v>
      </c>
      <c r="K4622" s="662" t="s">
        <v>6332</v>
      </c>
      <c r="L4622" s="663">
        <v>0</v>
      </c>
      <c r="M4622" s="663">
        <v>0</v>
      </c>
      <c r="N4622" s="662">
        <v>2</v>
      </c>
      <c r="O4622" s="745">
        <v>1.5</v>
      </c>
      <c r="P4622" s="663">
        <v>0</v>
      </c>
      <c r="Q4622" s="678"/>
      <c r="R4622" s="662">
        <v>2</v>
      </c>
      <c r="S4622" s="678">
        <v>1</v>
      </c>
      <c r="T4622" s="745">
        <v>1.5</v>
      </c>
      <c r="U4622" s="701">
        <v>1</v>
      </c>
    </row>
    <row r="4623" spans="1:21" ht="14.4" customHeight="1" x14ac:dyDescent="0.3">
      <c r="A4623" s="661">
        <v>32</v>
      </c>
      <c r="B4623" s="662" t="s">
        <v>592</v>
      </c>
      <c r="C4623" s="662" t="s">
        <v>5111</v>
      </c>
      <c r="D4623" s="743" t="s">
        <v>7938</v>
      </c>
      <c r="E4623" s="744" t="s">
        <v>5136</v>
      </c>
      <c r="F4623" s="662" t="s">
        <v>5106</v>
      </c>
      <c r="G4623" s="662" t="s">
        <v>5258</v>
      </c>
      <c r="H4623" s="662" t="s">
        <v>2438</v>
      </c>
      <c r="I4623" s="662" t="s">
        <v>7525</v>
      </c>
      <c r="J4623" s="662" t="s">
        <v>2695</v>
      </c>
      <c r="K4623" s="662" t="s">
        <v>7526</v>
      </c>
      <c r="L4623" s="663">
        <v>8.7899999999999991</v>
      </c>
      <c r="M4623" s="663">
        <v>8.7899999999999991</v>
      </c>
      <c r="N4623" s="662">
        <v>1</v>
      </c>
      <c r="O4623" s="745">
        <v>0.5</v>
      </c>
      <c r="P4623" s="663">
        <v>8.7899999999999991</v>
      </c>
      <c r="Q4623" s="678">
        <v>1</v>
      </c>
      <c r="R4623" s="662">
        <v>1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32</v>
      </c>
      <c r="B4624" s="662" t="s">
        <v>592</v>
      </c>
      <c r="C4624" s="662" t="s">
        <v>5111</v>
      </c>
      <c r="D4624" s="743" t="s">
        <v>7938</v>
      </c>
      <c r="E4624" s="744" t="s">
        <v>5136</v>
      </c>
      <c r="F4624" s="662" t="s">
        <v>5106</v>
      </c>
      <c r="G4624" s="662" t="s">
        <v>5262</v>
      </c>
      <c r="H4624" s="662" t="s">
        <v>593</v>
      </c>
      <c r="I4624" s="662" t="s">
        <v>2941</v>
      </c>
      <c r="J4624" s="662" t="s">
        <v>2942</v>
      </c>
      <c r="K4624" s="662" t="s">
        <v>2911</v>
      </c>
      <c r="L4624" s="663">
        <v>98.75</v>
      </c>
      <c r="M4624" s="663">
        <v>98.75</v>
      </c>
      <c r="N4624" s="662">
        <v>1</v>
      </c>
      <c r="O4624" s="745">
        <v>1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32</v>
      </c>
      <c r="B4625" s="662" t="s">
        <v>592</v>
      </c>
      <c r="C4625" s="662" t="s">
        <v>5111</v>
      </c>
      <c r="D4625" s="743" t="s">
        <v>7938</v>
      </c>
      <c r="E4625" s="744" t="s">
        <v>5136</v>
      </c>
      <c r="F4625" s="662" t="s">
        <v>5106</v>
      </c>
      <c r="G4625" s="662" t="s">
        <v>5862</v>
      </c>
      <c r="H4625" s="662" t="s">
        <v>593</v>
      </c>
      <c r="I4625" s="662" t="s">
        <v>7527</v>
      </c>
      <c r="J4625" s="662" t="s">
        <v>6125</v>
      </c>
      <c r="K4625" s="662" t="s">
        <v>6618</v>
      </c>
      <c r="L4625" s="663">
        <v>0</v>
      </c>
      <c r="M4625" s="663">
        <v>0</v>
      </c>
      <c r="N4625" s="662">
        <v>1</v>
      </c>
      <c r="O4625" s="745">
        <v>0.5</v>
      </c>
      <c r="P4625" s="663">
        <v>0</v>
      </c>
      <c r="Q4625" s="678"/>
      <c r="R4625" s="662">
        <v>1</v>
      </c>
      <c r="S4625" s="678">
        <v>1</v>
      </c>
      <c r="T4625" s="745">
        <v>0.5</v>
      </c>
      <c r="U4625" s="701">
        <v>1</v>
      </c>
    </row>
    <row r="4626" spans="1:21" ht="14.4" customHeight="1" x14ac:dyDescent="0.3">
      <c r="A4626" s="661">
        <v>32</v>
      </c>
      <c r="B4626" s="662" t="s">
        <v>592</v>
      </c>
      <c r="C4626" s="662" t="s">
        <v>5111</v>
      </c>
      <c r="D4626" s="743" t="s">
        <v>7938</v>
      </c>
      <c r="E4626" s="744" t="s">
        <v>5136</v>
      </c>
      <c r="F4626" s="662" t="s">
        <v>5106</v>
      </c>
      <c r="G4626" s="662" t="s">
        <v>5862</v>
      </c>
      <c r="H4626" s="662" t="s">
        <v>593</v>
      </c>
      <c r="I4626" s="662" t="s">
        <v>7528</v>
      </c>
      <c r="J4626" s="662" t="s">
        <v>7529</v>
      </c>
      <c r="K4626" s="662" t="s">
        <v>6618</v>
      </c>
      <c r="L4626" s="663">
        <v>1322.72</v>
      </c>
      <c r="M4626" s="663">
        <v>1322.72</v>
      </c>
      <c r="N4626" s="662">
        <v>1</v>
      </c>
      <c r="O4626" s="745">
        <v>1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32</v>
      </c>
      <c r="B4627" s="662" t="s">
        <v>592</v>
      </c>
      <c r="C4627" s="662" t="s">
        <v>5111</v>
      </c>
      <c r="D4627" s="743" t="s">
        <v>7938</v>
      </c>
      <c r="E4627" s="744" t="s">
        <v>5136</v>
      </c>
      <c r="F4627" s="662" t="s">
        <v>5106</v>
      </c>
      <c r="G4627" s="662" t="s">
        <v>5358</v>
      </c>
      <c r="H4627" s="662" t="s">
        <v>593</v>
      </c>
      <c r="I4627" s="662" t="s">
        <v>917</v>
      </c>
      <c r="J4627" s="662" t="s">
        <v>5359</v>
      </c>
      <c r="K4627" s="662" t="s">
        <v>5360</v>
      </c>
      <c r="L4627" s="663">
        <v>73.989999999999995</v>
      </c>
      <c r="M4627" s="663">
        <v>443.93999999999994</v>
      </c>
      <c r="N4627" s="662">
        <v>6</v>
      </c>
      <c r="O4627" s="745">
        <v>2.5</v>
      </c>
      <c r="P4627" s="663">
        <v>295.95999999999998</v>
      </c>
      <c r="Q4627" s="678">
        <v>0.66666666666666674</v>
      </c>
      <c r="R4627" s="662">
        <v>4</v>
      </c>
      <c r="S4627" s="678">
        <v>0.66666666666666663</v>
      </c>
      <c r="T4627" s="745">
        <v>2</v>
      </c>
      <c r="U4627" s="701">
        <v>0.8</v>
      </c>
    </row>
    <row r="4628" spans="1:21" ht="14.4" customHeight="1" x14ac:dyDescent="0.3">
      <c r="A4628" s="661">
        <v>32</v>
      </c>
      <c r="B4628" s="662" t="s">
        <v>592</v>
      </c>
      <c r="C4628" s="662" t="s">
        <v>5111</v>
      </c>
      <c r="D4628" s="743" t="s">
        <v>7938</v>
      </c>
      <c r="E4628" s="744" t="s">
        <v>5136</v>
      </c>
      <c r="F4628" s="662" t="s">
        <v>5106</v>
      </c>
      <c r="G4628" s="662" t="s">
        <v>5358</v>
      </c>
      <c r="H4628" s="662" t="s">
        <v>593</v>
      </c>
      <c r="I4628" s="662" t="s">
        <v>6252</v>
      </c>
      <c r="J4628" s="662" t="s">
        <v>5541</v>
      </c>
      <c r="K4628" s="662" t="s">
        <v>5542</v>
      </c>
      <c r="L4628" s="663">
        <v>0</v>
      </c>
      <c r="M4628" s="663">
        <v>0</v>
      </c>
      <c r="N4628" s="662">
        <v>1</v>
      </c>
      <c r="O4628" s="745">
        <v>1</v>
      </c>
      <c r="P4628" s="663">
        <v>0</v>
      </c>
      <c r="Q4628" s="678"/>
      <c r="R4628" s="662">
        <v>1</v>
      </c>
      <c r="S4628" s="678">
        <v>1</v>
      </c>
      <c r="T4628" s="745">
        <v>1</v>
      </c>
      <c r="U4628" s="701">
        <v>1</v>
      </c>
    </row>
    <row r="4629" spans="1:21" ht="14.4" customHeight="1" x14ac:dyDescent="0.3">
      <c r="A4629" s="661">
        <v>32</v>
      </c>
      <c r="B4629" s="662" t="s">
        <v>592</v>
      </c>
      <c r="C4629" s="662" t="s">
        <v>5111</v>
      </c>
      <c r="D4629" s="743" t="s">
        <v>7938</v>
      </c>
      <c r="E4629" s="744" t="s">
        <v>5136</v>
      </c>
      <c r="F4629" s="662" t="s">
        <v>5106</v>
      </c>
      <c r="G4629" s="662" t="s">
        <v>5870</v>
      </c>
      <c r="H4629" s="662" t="s">
        <v>593</v>
      </c>
      <c r="I4629" s="662" t="s">
        <v>6253</v>
      </c>
      <c r="J4629" s="662" t="s">
        <v>1712</v>
      </c>
      <c r="K4629" s="662" t="s">
        <v>6254</v>
      </c>
      <c r="L4629" s="663">
        <v>38.56</v>
      </c>
      <c r="M4629" s="663">
        <v>77.12</v>
      </c>
      <c r="N4629" s="662">
        <v>2</v>
      </c>
      <c r="O4629" s="745">
        <v>1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32</v>
      </c>
      <c r="B4630" s="662" t="s">
        <v>592</v>
      </c>
      <c r="C4630" s="662" t="s">
        <v>5111</v>
      </c>
      <c r="D4630" s="743" t="s">
        <v>7938</v>
      </c>
      <c r="E4630" s="744" t="s">
        <v>5136</v>
      </c>
      <c r="F4630" s="662" t="s">
        <v>5106</v>
      </c>
      <c r="G4630" s="662" t="s">
        <v>5870</v>
      </c>
      <c r="H4630" s="662" t="s">
        <v>593</v>
      </c>
      <c r="I4630" s="662" t="s">
        <v>4398</v>
      </c>
      <c r="J4630" s="662" t="s">
        <v>4399</v>
      </c>
      <c r="K4630" s="662" t="s">
        <v>5871</v>
      </c>
      <c r="L4630" s="663">
        <v>77.14</v>
      </c>
      <c r="M4630" s="663">
        <v>1388.5200000000002</v>
      </c>
      <c r="N4630" s="662">
        <v>18</v>
      </c>
      <c r="O4630" s="745">
        <v>3.5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32</v>
      </c>
      <c r="B4631" s="662" t="s">
        <v>592</v>
      </c>
      <c r="C4631" s="662" t="s">
        <v>5111</v>
      </c>
      <c r="D4631" s="743" t="s">
        <v>7938</v>
      </c>
      <c r="E4631" s="744" t="s">
        <v>5136</v>
      </c>
      <c r="F4631" s="662" t="s">
        <v>5106</v>
      </c>
      <c r="G4631" s="662" t="s">
        <v>5727</v>
      </c>
      <c r="H4631" s="662" t="s">
        <v>593</v>
      </c>
      <c r="I4631" s="662" t="s">
        <v>3350</v>
      </c>
      <c r="J4631" s="662" t="s">
        <v>6461</v>
      </c>
      <c r="K4631" s="662" t="s">
        <v>5729</v>
      </c>
      <c r="L4631" s="663">
        <v>16.23</v>
      </c>
      <c r="M4631" s="663">
        <v>48.69</v>
      </c>
      <c r="N4631" s="662">
        <v>3</v>
      </c>
      <c r="O4631" s="745">
        <v>2.5</v>
      </c>
      <c r="P4631" s="663">
        <v>16.23</v>
      </c>
      <c r="Q4631" s="678">
        <v>0.33333333333333337</v>
      </c>
      <c r="R4631" s="662">
        <v>1</v>
      </c>
      <c r="S4631" s="678">
        <v>0.33333333333333331</v>
      </c>
      <c r="T4631" s="745">
        <v>1</v>
      </c>
      <c r="U4631" s="701">
        <v>0.4</v>
      </c>
    </row>
    <row r="4632" spans="1:21" ht="14.4" customHeight="1" x14ac:dyDescent="0.3">
      <c r="A4632" s="661">
        <v>32</v>
      </c>
      <c r="B4632" s="662" t="s">
        <v>592</v>
      </c>
      <c r="C4632" s="662" t="s">
        <v>5111</v>
      </c>
      <c r="D4632" s="743" t="s">
        <v>7938</v>
      </c>
      <c r="E4632" s="744" t="s">
        <v>5136</v>
      </c>
      <c r="F4632" s="662" t="s">
        <v>5106</v>
      </c>
      <c r="G4632" s="662" t="s">
        <v>5727</v>
      </c>
      <c r="H4632" s="662" t="s">
        <v>593</v>
      </c>
      <c r="I4632" s="662" t="s">
        <v>692</v>
      </c>
      <c r="J4632" s="662" t="s">
        <v>5728</v>
      </c>
      <c r="K4632" s="662" t="s">
        <v>5729</v>
      </c>
      <c r="L4632" s="663">
        <v>44.59</v>
      </c>
      <c r="M4632" s="663">
        <v>44.59</v>
      </c>
      <c r="N4632" s="662">
        <v>1</v>
      </c>
      <c r="O4632" s="745">
        <v>0.5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32</v>
      </c>
      <c r="B4633" s="662" t="s">
        <v>592</v>
      </c>
      <c r="C4633" s="662" t="s">
        <v>5111</v>
      </c>
      <c r="D4633" s="743" t="s">
        <v>7938</v>
      </c>
      <c r="E4633" s="744" t="s">
        <v>5136</v>
      </c>
      <c r="F4633" s="662" t="s">
        <v>5106</v>
      </c>
      <c r="G4633" s="662" t="s">
        <v>5394</v>
      </c>
      <c r="H4633" s="662" t="s">
        <v>593</v>
      </c>
      <c r="I4633" s="662" t="s">
        <v>5650</v>
      </c>
      <c r="J4633" s="662" t="s">
        <v>5396</v>
      </c>
      <c r="K4633" s="662" t="s">
        <v>2452</v>
      </c>
      <c r="L4633" s="663">
        <v>0</v>
      </c>
      <c r="M4633" s="663">
        <v>0</v>
      </c>
      <c r="N4633" s="662">
        <v>1</v>
      </c>
      <c r="O4633" s="745">
        <v>1</v>
      </c>
      <c r="P4633" s="663">
        <v>0</v>
      </c>
      <c r="Q4633" s="678"/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32</v>
      </c>
      <c r="B4634" s="662" t="s">
        <v>592</v>
      </c>
      <c r="C4634" s="662" t="s">
        <v>5111</v>
      </c>
      <c r="D4634" s="743" t="s">
        <v>7938</v>
      </c>
      <c r="E4634" s="744" t="s">
        <v>5136</v>
      </c>
      <c r="F4634" s="662" t="s">
        <v>5106</v>
      </c>
      <c r="G4634" s="662" t="s">
        <v>5394</v>
      </c>
      <c r="H4634" s="662" t="s">
        <v>593</v>
      </c>
      <c r="I4634" s="662" t="s">
        <v>3585</v>
      </c>
      <c r="J4634" s="662" t="s">
        <v>1178</v>
      </c>
      <c r="K4634" s="662" t="s">
        <v>3586</v>
      </c>
      <c r="L4634" s="663">
        <v>52.75</v>
      </c>
      <c r="M4634" s="663">
        <v>633</v>
      </c>
      <c r="N4634" s="662">
        <v>12</v>
      </c>
      <c r="O4634" s="745">
        <v>8</v>
      </c>
      <c r="P4634" s="663">
        <v>316.5</v>
      </c>
      <c r="Q4634" s="678">
        <v>0.5</v>
      </c>
      <c r="R4634" s="662">
        <v>6</v>
      </c>
      <c r="S4634" s="678">
        <v>0.5</v>
      </c>
      <c r="T4634" s="745">
        <v>3.5</v>
      </c>
      <c r="U4634" s="701">
        <v>0.4375</v>
      </c>
    </row>
    <row r="4635" spans="1:21" ht="14.4" customHeight="1" x14ac:dyDescent="0.3">
      <c r="A4635" s="661">
        <v>32</v>
      </c>
      <c r="B4635" s="662" t="s">
        <v>592</v>
      </c>
      <c r="C4635" s="662" t="s">
        <v>5111</v>
      </c>
      <c r="D4635" s="743" t="s">
        <v>7938</v>
      </c>
      <c r="E4635" s="744" t="s">
        <v>5136</v>
      </c>
      <c r="F4635" s="662" t="s">
        <v>5106</v>
      </c>
      <c r="G4635" s="662" t="s">
        <v>5394</v>
      </c>
      <c r="H4635" s="662" t="s">
        <v>593</v>
      </c>
      <c r="I4635" s="662" t="s">
        <v>5877</v>
      </c>
      <c r="J4635" s="662" t="s">
        <v>5878</v>
      </c>
      <c r="K4635" s="662" t="s">
        <v>5879</v>
      </c>
      <c r="L4635" s="663">
        <v>0</v>
      </c>
      <c r="M4635" s="663">
        <v>0</v>
      </c>
      <c r="N4635" s="662">
        <v>1</v>
      </c>
      <c r="O4635" s="745">
        <v>0.5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32</v>
      </c>
      <c r="B4636" s="662" t="s">
        <v>592</v>
      </c>
      <c r="C4636" s="662" t="s">
        <v>5111</v>
      </c>
      <c r="D4636" s="743" t="s">
        <v>7938</v>
      </c>
      <c r="E4636" s="744" t="s">
        <v>5136</v>
      </c>
      <c r="F4636" s="662" t="s">
        <v>5106</v>
      </c>
      <c r="G4636" s="662" t="s">
        <v>5394</v>
      </c>
      <c r="H4636" s="662" t="s">
        <v>593</v>
      </c>
      <c r="I4636" s="662" t="s">
        <v>5395</v>
      </c>
      <c r="J4636" s="662" t="s">
        <v>5396</v>
      </c>
      <c r="K4636" s="662" t="s">
        <v>5397</v>
      </c>
      <c r="L4636" s="663">
        <v>0</v>
      </c>
      <c r="M4636" s="663">
        <v>0</v>
      </c>
      <c r="N4636" s="662">
        <v>16</v>
      </c>
      <c r="O4636" s="745">
        <v>9.5</v>
      </c>
      <c r="P4636" s="663">
        <v>0</v>
      </c>
      <c r="Q4636" s="678"/>
      <c r="R4636" s="662">
        <v>13</v>
      </c>
      <c r="S4636" s="678">
        <v>0.8125</v>
      </c>
      <c r="T4636" s="745">
        <v>7.5</v>
      </c>
      <c r="U4636" s="701">
        <v>0.78947368421052633</v>
      </c>
    </row>
    <row r="4637" spans="1:21" ht="14.4" customHeight="1" x14ac:dyDescent="0.3">
      <c r="A4637" s="661">
        <v>32</v>
      </c>
      <c r="B4637" s="662" t="s">
        <v>592</v>
      </c>
      <c r="C4637" s="662" t="s">
        <v>5111</v>
      </c>
      <c r="D4637" s="743" t="s">
        <v>7938</v>
      </c>
      <c r="E4637" s="744" t="s">
        <v>5136</v>
      </c>
      <c r="F4637" s="662" t="s">
        <v>5106</v>
      </c>
      <c r="G4637" s="662" t="s">
        <v>5394</v>
      </c>
      <c r="H4637" s="662" t="s">
        <v>593</v>
      </c>
      <c r="I4637" s="662" t="s">
        <v>5395</v>
      </c>
      <c r="J4637" s="662" t="s">
        <v>5396</v>
      </c>
      <c r="K4637" s="662" t="s">
        <v>5397</v>
      </c>
      <c r="L4637" s="663">
        <v>29.54</v>
      </c>
      <c r="M4637" s="663">
        <v>59.08</v>
      </c>
      <c r="N4637" s="662">
        <v>2</v>
      </c>
      <c r="O4637" s="745">
        <v>1.5</v>
      </c>
      <c r="P4637" s="663">
        <v>59.08</v>
      </c>
      <c r="Q4637" s="678">
        <v>1</v>
      </c>
      <c r="R4637" s="662">
        <v>2</v>
      </c>
      <c r="S4637" s="678">
        <v>1</v>
      </c>
      <c r="T4637" s="745">
        <v>1.5</v>
      </c>
      <c r="U4637" s="701">
        <v>1</v>
      </c>
    </row>
    <row r="4638" spans="1:21" ht="14.4" customHeight="1" x14ac:dyDescent="0.3">
      <c r="A4638" s="661">
        <v>32</v>
      </c>
      <c r="B4638" s="662" t="s">
        <v>592</v>
      </c>
      <c r="C4638" s="662" t="s">
        <v>5111</v>
      </c>
      <c r="D4638" s="743" t="s">
        <v>7938</v>
      </c>
      <c r="E4638" s="744" t="s">
        <v>5136</v>
      </c>
      <c r="F4638" s="662" t="s">
        <v>5106</v>
      </c>
      <c r="G4638" s="662" t="s">
        <v>6942</v>
      </c>
      <c r="H4638" s="662" t="s">
        <v>593</v>
      </c>
      <c r="I4638" s="662" t="s">
        <v>3443</v>
      </c>
      <c r="J4638" s="662" t="s">
        <v>2993</v>
      </c>
      <c r="K4638" s="662" t="s">
        <v>7530</v>
      </c>
      <c r="L4638" s="663">
        <v>115.13</v>
      </c>
      <c r="M4638" s="663">
        <v>115.13</v>
      </c>
      <c r="N4638" s="662">
        <v>1</v>
      </c>
      <c r="O4638" s="745">
        <v>1</v>
      </c>
      <c r="P4638" s="663">
        <v>115.13</v>
      </c>
      <c r="Q4638" s="678">
        <v>1</v>
      </c>
      <c r="R4638" s="662">
        <v>1</v>
      </c>
      <c r="S4638" s="678">
        <v>1</v>
      </c>
      <c r="T4638" s="745">
        <v>1</v>
      </c>
      <c r="U4638" s="701">
        <v>1</v>
      </c>
    </row>
    <row r="4639" spans="1:21" ht="14.4" customHeight="1" x14ac:dyDescent="0.3">
      <c r="A4639" s="661">
        <v>32</v>
      </c>
      <c r="B4639" s="662" t="s">
        <v>592</v>
      </c>
      <c r="C4639" s="662" t="s">
        <v>5111</v>
      </c>
      <c r="D4639" s="743" t="s">
        <v>7938</v>
      </c>
      <c r="E4639" s="744" t="s">
        <v>5136</v>
      </c>
      <c r="F4639" s="662" t="s">
        <v>5106</v>
      </c>
      <c r="G4639" s="662" t="s">
        <v>5756</v>
      </c>
      <c r="H4639" s="662" t="s">
        <v>593</v>
      </c>
      <c r="I4639" s="662" t="s">
        <v>5885</v>
      </c>
      <c r="J4639" s="662" t="s">
        <v>5757</v>
      </c>
      <c r="K4639" s="662" t="s">
        <v>5758</v>
      </c>
      <c r="L4639" s="663">
        <v>5927.29</v>
      </c>
      <c r="M4639" s="663">
        <v>11854.58</v>
      </c>
      <c r="N4639" s="662">
        <v>2</v>
      </c>
      <c r="O4639" s="745">
        <v>0.5</v>
      </c>
      <c r="P4639" s="663">
        <v>11854.58</v>
      </c>
      <c r="Q4639" s="678">
        <v>1</v>
      </c>
      <c r="R4639" s="662">
        <v>2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32</v>
      </c>
      <c r="B4640" s="662" t="s">
        <v>592</v>
      </c>
      <c r="C4640" s="662" t="s">
        <v>5111</v>
      </c>
      <c r="D4640" s="743" t="s">
        <v>7938</v>
      </c>
      <c r="E4640" s="744" t="s">
        <v>5136</v>
      </c>
      <c r="F4640" s="662" t="s">
        <v>5106</v>
      </c>
      <c r="G4640" s="662" t="s">
        <v>5269</v>
      </c>
      <c r="H4640" s="662" t="s">
        <v>593</v>
      </c>
      <c r="I4640" s="662" t="s">
        <v>970</v>
      </c>
      <c r="J4640" s="662" t="s">
        <v>5270</v>
      </c>
      <c r="K4640" s="662" t="s">
        <v>5271</v>
      </c>
      <c r="L4640" s="663">
        <v>88.76</v>
      </c>
      <c r="M4640" s="663">
        <v>10296.160000000003</v>
      </c>
      <c r="N4640" s="662">
        <v>116</v>
      </c>
      <c r="O4640" s="745">
        <v>31.5</v>
      </c>
      <c r="P4640" s="663">
        <v>6035.6800000000021</v>
      </c>
      <c r="Q4640" s="678">
        <v>0.5862068965517242</v>
      </c>
      <c r="R4640" s="662">
        <v>68</v>
      </c>
      <c r="S4640" s="678">
        <v>0.58620689655172409</v>
      </c>
      <c r="T4640" s="745">
        <v>17.5</v>
      </c>
      <c r="U4640" s="701">
        <v>0.55555555555555558</v>
      </c>
    </row>
    <row r="4641" spans="1:21" ht="14.4" customHeight="1" x14ac:dyDescent="0.3">
      <c r="A4641" s="661">
        <v>32</v>
      </c>
      <c r="B4641" s="662" t="s">
        <v>592</v>
      </c>
      <c r="C4641" s="662" t="s">
        <v>5111</v>
      </c>
      <c r="D4641" s="743" t="s">
        <v>7938</v>
      </c>
      <c r="E4641" s="744" t="s">
        <v>5136</v>
      </c>
      <c r="F4641" s="662" t="s">
        <v>5106</v>
      </c>
      <c r="G4641" s="662" t="s">
        <v>5398</v>
      </c>
      <c r="H4641" s="662" t="s">
        <v>593</v>
      </c>
      <c r="I4641" s="662" t="s">
        <v>774</v>
      </c>
      <c r="J4641" s="662" t="s">
        <v>775</v>
      </c>
      <c r="K4641" s="662" t="s">
        <v>5399</v>
      </c>
      <c r="L4641" s="663">
        <v>733.55</v>
      </c>
      <c r="M4641" s="663">
        <v>1467.1</v>
      </c>
      <c r="N4641" s="662">
        <v>2</v>
      </c>
      <c r="O4641" s="745">
        <v>1</v>
      </c>
      <c r="P4641" s="663"/>
      <c r="Q4641" s="678">
        <v>0</v>
      </c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32</v>
      </c>
      <c r="B4642" s="662" t="s">
        <v>592</v>
      </c>
      <c r="C4642" s="662" t="s">
        <v>5111</v>
      </c>
      <c r="D4642" s="743" t="s">
        <v>7938</v>
      </c>
      <c r="E4642" s="744" t="s">
        <v>5136</v>
      </c>
      <c r="F4642" s="662" t="s">
        <v>5106</v>
      </c>
      <c r="G4642" s="662" t="s">
        <v>5398</v>
      </c>
      <c r="H4642" s="662" t="s">
        <v>593</v>
      </c>
      <c r="I4642" s="662" t="s">
        <v>5543</v>
      </c>
      <c r="J4642" s="662" t="s">
        <v>775</v>
      </c>
      <c r="K4642" s="662" t="s">
        <v>5544</v>
      </c>
      <c r="L4642" s="663">
        <v>0</v>
      </c>
      <c r="M4642" s="663">
        <v>0</v>
      </c>
      <c r="N4642" s="662">
        <v>1</v>
      </c>
      <c r="O4642" s="745">
        <v>0.5</v>
      </c>
      <c r="P4642" s="663">
        <v>0</v>
      </c>
      <c r="Q4642" s="678"/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32</v>
      </c>
      <c r="B4643" s="662" t="s">
        <v>592</v>
      </c>
      <c r="C4643" s="662" t="s">
        <v>5111</v>
      </c>
      <c r="D4643" s="743" t="s">
        <v>7938</v>
      </c>
      <c r="E4643" s="744" t="s">
        <v>5136</v>
      </c>
      <c r="F4643" s="662" t="s">
        <v>5106</v>
      </c>
      <c r="G4643" s="662" t="s">
        <v>5439</v>
      </c>
      <c r="H4643" s="662" t="s">
        <v>2438</v>
      </c>
      <c r="I4643" s="662" t="s">
        <v>2629</v>
      </c>
      <c r="J4643" s="662" t="s">
        <v>2504</v>
      </c>
      <c r="K4643" s="662" t="s">
        <v>2630</v>
      </c>
      <c r="L4643" s="663">
        <v>0</v>
      </c>
      <c r="M4643" s="663">
        <v>0</v>
      </c>
      <c r="N4643" s="662">
        <v>1</v>
      </c>
      <c r="O4643" s="745">
        <v>1</v>
      </c>
      <c r="P4643" s="663">
        <v>0</v>
      </c>
      <c r="Q4643" s="678"/>
      <c r="R4643" s="662">
        <v>1</v>
      </c>
      <c r="S4643" s="678">
        <v>1</v>
      </c>
      <c r="T4643" s="745">
        <v>1</v>
      </c>
      <c r="U4643" s="701">
        <v>1</v>
      </c>
    </row>
    <row r="4644" spans="1:21" ht="14.4" customHeight="1" x14ac:dyDescent="0.3">
      <c r="A4644" s="661">
        <v>32</v>
      </c>
      <c r="B4644" s="662" t="s">
        <v>592</v>
      </c>
      <c r="C4644" s="662" t="s">
        <v>5111</v>
      </c>
      <c r="D4644" s="743" t="s">
        <v>7938</v>
      </c>
      <c r="E4644" s="744" t="s">
        <v>5136</v>
      </c>
      <c r="F4644" s="662" t="s">
        <v>5106</v>
      </c>
      <c r="G4644" s="662" t="s">
        <v>5439</v>
      </c>
      <c r="H4644" s="662" t="s">
        <v>593</v>
      </c>
      <c r="I4644" s="662" t="s">
        <v>7531</v>
      </c>
      <c r="J4644" s="662" t="s">
        <v>7532</v>
      </c>
      <c r="K4644" s="662" t="s">
        <v>7533</v>
      </c>
      <c r="L4644" s="663">
        <v>0</v>
      </c>
      <c r="M4644" s="663">
        <v>0</v>
      </c>
      <c r="N4644" s="662">
        <v>1</v>
      </c>
      <c r="O4644" s="745">
        <v>0.5</v>
      </c>
      <c r="P4644" s="663">
        <v>0</v>
      </c>
      <c r="Q4644" s="678"/>
      <c r="R4644" s="662">
        <v>1</v>
      </c>
      <c r="S4644" s="678">
        <v>1</v>
      </c>
      <c r="T4644" s="745">
        <v>0.5</v>
      </c>
      <c r="U4644" s="701">
        <v>1</v>
      </c>
    </row>
    <row r="4645" spans="1:21" ht="14.4" customHeight="1" x14ac:dyDescent="0.3">
      <c r="A4645" s="661">
        <v>32</v>
      </c>
      <c r="B4645" s="662" t="s">
        <v>592</v>
      </c>
      <c r="C4645" s="662" t="s">
        <v>5111</v>
      </c>
      <c r="D4645" s="743" t="s">
        <v>7938</v>
      </c>
      <c r="E4645" s="744" t="s">
        <v>5136</v>
      </c>
      <c r="F4645" s="662" t="s">
        <v>5106</v>
      </c>
      <c r="G4645" s="662" t="s">
        <v>5439</v>
      </c>
      <c r="H4645" s="662" t="s">
        <v>593</v>
      </c>
      <c r="I4645" s="662" t="s">
        <v>7534</v>
      </c>
      <c r="J4645" s="662" t="s">
        <v>7532</v>
      </c>
      <c r="K4645" s="662" t="s">
        <v>7535</v>
      </c>
      <c r="L4645" s="663">
        <v>0</v>
      </c>
      <c r="M4645" s="663">
        <v>0</v>
      </c>
      <c r="N4645" s="662">
        <v>1</v>
      </c>
      <c r="O4645" s="745">
        <v>0.5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32</v>
      </c>
      <c r="B4646" s="662" t="s">
        <v>592</v>
      </c>
      <c r="C4646" s="662" t="s">
        <v>5111</v>
      </c>
      <c r="D4646" s="743" t="s">
        <v>7938</v>
      </c>
      <c r="E4646" s="744" t="s">
        <v>5136</v>
      </c>
      <c r="F4646" s="662" t="s">
        <v>5106</v>
      </c>
      <c r="G4646" s="662" t="s">
        <v>5272</v>
      </c>
      <c r="H4646" s="662" t="s">
        <v>593</v>
      </c>
      <c r="I4646" s="662" t="s">
        <v>1095</v>
      </c>
      <c r="J4646" s="662" t="s">
        <v>1349</v>
      </c>
      <c r="K4646" s="662" t="s">
        <v>5545</v>
      </c>
      <c r="L4646" s="663">
        <v>0</v>
      </c>
      <c r="M4646" s="663">
        <v>0</v>
      </c>
      <c r="N4646" s="662">
        <v>3</v>
      </c>
      <c r="O4646" s="745">
        <v>2</v>
      </c>
      <c r="P4646" s="663">
        <v>0</v>
      </c>
      <c r="Q4646" s="678"/>
      <c r="R4646" s="662">
        <v>3</v>
      </c>
      <c r="S4646" s="678">
        <v>1</v>
      </c>
      <c r="T4646" s="745">
        <v>2</v>
      </c>
      <c r="U4646" s="701">
        <v>1</v>
      </c>
    </row>
    <row r="4647" spans="1:21" ht="14.4" customHeight="1" x14ac:dyDescent="0.3">
      <c r="A4647" s="661">
        <v>32</v>
      </c>
      <c r="B4647" s="662" t="s">
        <v>592</v>
      </c>
      <c r="C4647" s="662" t="s">
        <v>5111</v>
      </c>
      <c r="D4647" s="743" t="s">
        <v>7938</v>
      </c>
      <c r="E4647" s="744" t="s">
        <v>5136</v>
      </c>
      <c r="F4647" s="662" t="s">
        <v>5106</v>
      </c>
      <c r="G4647" s="662" t="s">
        <v>5759</v>
      </c>
      <c r="H4647" s="662" t="s">
        <v>2438</v>
      </c>
      <c r="I4647" s="662" t="s">
        <v>7461</v>
      </c>
      <c r="J4647" s="662" t="s">
        <v>2726</v>
      </c>
      <c r="K4647" s="662" t="s">
        <v>7462</v>
      </c>
      <c r="L4647" s="663">
        <v>0</v>
      </c>
      <c r="M4647" s="663">
        <v>0</v>
      </c>
      <c r="N4647" s="662">
        <v>1</v>
      </c>
      <c r="O4647" s="745">
        <v>0.5</v>
      </c>
      <c r="P4647" s="663">
        <v>0</v>
      </c>
      <c r="Q4647" s="678"/>
      <c r="R4647" s="662">
        <v>1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32</v>
      </c>
      <c r="B4648" s="662" t="s">
        <v>592</v>
      </c>
      <c r="C4648" s="662" t="s">
        <v>5111</v>
      </c>
      <c r="D4648" s="743" t="s">
        <v>7938</v>
      </c>
      <c r="E4648" s="744" t="s">
        <v>5136</v>
      </c>
      <c r="F4648" s="662" t="s">
        <v>5106</v>
      </c>
      <c r="G4648" s="662" t="s">
        <v>5759</v>
      </c>
      <c r="H4648" s="662" t="s">
        <v>2438</v>
      </c>
      <c r="I4648" s="662" t="s">
        <v>2725</v>
      </c>
      <c r="J4648" s="662" t="s">
        <v>2726</v>
      </c>
      <c r="K4648" s="662" t="s">
        <v>2727</v>
      </c>
      <c r="L4648" s="663">
        <v>92.95</v>
      </c>
      <c r="M4648" s="663">
        <v>185.9</v>
      </c>
      <c r="N4648" s="662">
        <v>2</v>
      </c>
      <c r="O4648" s="745">
        <v>1.5</v>
      </c>
      <c r="P4648" s="663">
        <v>92.95</v>
      </c>
      <c r="Q4648" s="678">
        <v>0.5</v>
      </c>
      <c r="R4648" s="662">
        <v>1</v>
      </c>
      <c r="S4648" s="678">
        <v>0.5</v>
      </c>
      <c r="T4648" s="745">
        <v>0.5</v>
      </c>
      <c r="U4648" s="701">
        <v>0.33333333333333331</v>
      </c>
    </row>
    <row r="4649" spans="1:21" ht="14.4" customHeight="1" x14ac:dyDescent="0.3">
      <c r="A4649" s="661">
        <v>32</v>
      </c>
      <c r="B4649" s="662" t="s">
        <v>592</v>
      </c>
      <c r="C4649" s="662" t="s">
        <v>5111</v>
      </c>
      <c r="D4649" s="743" t="s">
        <v>7938</v>
      </c>
      <c r="E4649" s="744" t="s">
        <v>5136</v>
      </c>
      <c r="F4649" s="662" t="s">
        <v>5106</v>
      </c>
      <c r="G4649" s="662" t="s">
        <v>5759</v>
      </c>
      <c r="H4649" s="662" t="s">
        <v>2438</v>
      </c>
      <c r="I4649" s="662" t="s">
        <v>2725</v>
      </c>
      <c r="J4649" s="662" t="s">
        <v>2726</v>
      </c>
      <c r="K4649" s="662" t="s">
        <v>2727</v>
      </c>
      <c r="L4649" s="663">
        <v>88.51</v>
      </c>
      <c r="M4649" s="663">
        <v>88.51</v>
      </c>
      <c r="N4649" s="662">
        <v>1</v>
      </c>
      <c r="O4649" s="745">
        <v>0.5</v>
      </c>
      <c r="P4649" s="663">
        <v>88.51</v>
      </c>
      <c r="Q4649" s="678">
        <v>1</v>
      </c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32</v>
      </c>
      <c r="B4650" s="662" t="s">
        <v>592</v>
      </c>
      <c r="C4650" s="662" t="s">
        <v>5111</v>
      </c>
      <c r="D4650" s="743" t="s">
        <v>7938</v>
      </c>
      <c r="E4650" s="744" t="s">
        <v>5136</v>
      </c>
      <c r="F4650" s="662" t="s">
        <v>5106</v>
      </c>
      <c r="G4650" s="662" t="s">
        <v>5759</v>
      </c>
      <c r="H4650" s="662" t="s">
        <v>2438</v>
      </c>
      <c r="I4650" s="662" t="s">
        <v>4869</v>
      </c>
      <c r="J4650" s="662" t="s">
        <v>2508</v>
      </c>
      <c r="K4650" s="662" t="s">
        <v>2509</v>
      </c>
      <c r="L4650" s="663">
        <v>79.03</v>
      </c>
      <c r="M4650" s="663">
        <v>79.03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32</v>
      </c>
      <c r="B4651" s="662" t="s">
        <v>592</v>
      </c>
      <c r="C4651" s="662" t="s">
        <v>5111</v>
      </c>
      <c r="D4651" s="743" t="s">
        <v>7938</v>
      </c>
      <c r="E4651" s="744" t="s">
        <v>5136</v>
      </c>
      <c r="F4651" s="662" t="s">
        <v>5106</v>
      </c>
      <c r="G4651" s="662" t="s">
        <v>5759</v>
      </c>
      <c r="H4651" s="662" t="s">
        <v>2438</v>
      </c>
      <c r="I4651" s="662" t="s">
        <v>6949</v>
      </c>
      <c r="J4651" s="662" t="s">
        <v>6467</v>
      </c>
      <c r="K4651" s="662" t="s">
        <v>6950</v>
      </c>
      <c r="L4651" s="663">
        <v>62.24</v>
      </c>
      <c r="M4651" s="663">
        <v>62.24</v>
      </c>
      <c r="N4651" s="662">
        <v>1</v>
      </c>
      <c r="O4651" s="745">
        <v>0.5</v>
      </c>
      <c r="P4651" s="663">
        <v>62.24</v>
      </c>
      <c r="Q4651" s="678">
        <v>1</v>
      </c>
      <c r="R4651" s="662">
        <v>1</v>
      </c>
      <c r="S4651" s="678">
        <v>1</v>
      </c>
      <c r="T4651" s="745">
        <v>0.5</v>
      </c>
      <c r="U4651" s="701">
        <v>1</v>
      </c>
    </row>
    <row r="4652" spans="1:21" ht="14.4" customHeight="1" x14ac:dyDescent="0.3">
      <c r="A4652" s="661">
        <v>32</v>
      </c>
      <c r="B4652" s="662" t="s">
        <v>592</v>
      </c>
      <c r="C4652" s="662" t="s">
        <v>5111</v>
      </c>
      <c r="D4652" s="743" t="s">
        <v>7938</v>
      </c>
      <c r="E4652" s="744" t="s">
        <v>5136</v>
      </c>
      <c r="F4652" s="662" t="s">
        <v>5106</v>
      </c>
      <c r="G4652" s="662" t="s">
        <v>5759</v>
      </c>
      <c r="H4652" s="662" t="s">
        <v>2438</v>
      </c>
      <c r="I4652" s="662" t="s">
        <v>2507</v>
      </c>
      <c r="J4652" s="662" t="s">
        <v>2508</v>
      </c>
      <c r="K4652" s="662" t="s">
        <v>4874</v>
      </c>
      <c r="L4652" s="663">
        <v>82.99</v>
      </c>
      <c r="M4652" s="663">
        <v>82.99</v>
      </c>
      <c r="N4652" s="662">
        <v>1</v>
      </c>
      <c r="O4652" s="745">
        <v>1</v>
      </c>
      <c r="P4652" s="663"/>
      <c r="Q4652" s="678">
        <v>0</v>
      </c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32</v>
      </c>
      <c r="B4653" s="662" t="s">
        <v>592</v>
      </c>
      <c r="C4653" s="662" t="s">
        <v>5111</v>
      </c>
      <c r="D4653" s="743" t="s">
        <v>7938</v>
      </c>
      <c r="E4653" s="744" t="s">
        <v>5136</v>
      </c>
      <c r="F4653" s="662" t="s">
        <v>5106</v>
      </c>
      <c r="G4653" s="662" t="s">
        <v>5759</v>
      </c>
      <c r="H4653" s="662" t="s">
        <v>2438</v>
      </c>
      <c r="I4653" s="662" t="s">
        <v>2643</v>
      </c>
      <c r="J4653" s="662" t="s">
        <v>4875</v>
      </c>
      <c r="K4653" s="662" t="s">
        <v>4876</v>
      </c>
      <c r="L4653" s="663">
        <v>48.37</v>
      </c>
      <c r="M4653" s="663">
        <v>48.37</v>
      </c>
      <c r="N4653" s="662">
        <v>1</v>
      </c>
      <c r="O4653" s="745">
        <v>0.5</v>
      </c>
      <c r="P4653" s="663">
        <v>48.37</v>
      </c>
      <c r="Q4653" s="678">
        <v>1</v>
      </c>
      <c r="R4653" s="662">
        <v>1</v>
      </c>
      <c r="S4653" s="678">
        <v>1</v>
      </c>
      <c r="T4653" s="745">
        <v>0.5</v>
      </c>
      <c r="U4653" s="701">
        <v>1</v>
      </c>
    </row>
    <row r="4654" spans="1:21" ht="14.4" customHeight="1" x14ac:dyDescent="0.3">
      <c r="A4654" s="661">
        <v>32</v>
      </c>
      <c r="B4654" s="662" t="s">
        <v>592</v>
      </c>
      <c r="C4654" s="662" t="s">
        <v>5111</v>
      </c>
      <c r="D4654" s="743" t="s">
        <v>7938</v>
      </c>
      <c r="E4654" s="744" t="s">
        <v>5136</v>
      </c>
      <c r="F4654" s="662" t="s">
        <v>5106</v>
      </c>
      <c r="G4654" s="662" t="s">
        <v>5759</v>
      </c>
      <c r="H4654" s="662" t="s">
        <v>2438</v>
      </c>
      <c r="I4654" s="662" t="s">
        <v>2643</v>
      </c>
      <c r="J4654" s="662" t="s">
        <v>4875</v>
      </c>
      <c r="K4654" s="662" t="s">
        <v>4876</v>
      </c>
      <c r="L4654" s="663">
        <v>46.07</v>
      </c>
      <c r="M4654" s="663">
        <v>138.21</v>
      </c>
      <c r="N4654" s="662">
        <v>3</v>
      </c>
      <c r="O4654" s="745">
        <v>2.5</v>
      </c>
      <c r="P4654" s="663">
        <v>138.21</v>
      </c>
      <c r="Q4654" s="678">
        <v>1</v>
      </c>
      <c r="R4654" s="662">
        <v>3</v>
      </c>
      <c r="S4654" s="678">
        <v>1</v>
      </c>
      <c r="T4654" s="745">
        <v>2.5</v>
      </c>
      <c r="U4654" s="701">
        <v>1</v>
      </c>
    </row>
    <row r="4655" spans="1:21" ht="14.4" customHeight="1" x14ac:dyDescent="0.3">
      <c r="A4655" s="661">
        <v>32</v>
      </c>
      <c r="B4655" s="662" t="s">
        <v>592</v>
      </c>
      <c r="C4655" s="662" t="s">
        <v>5111</v>
      </c>
      <c r="D4655" s="743" t="s">
        <v>7938</v>
      </c>
      <c r="E4655" s="744" t="s">
        <v>5136</v>
      </c>
      <c r="F4655" s="662" t="s">
        <v>5106</v>
      </c>
      <c r="G4655" s="662" t="s">
        <v>5759</v>
      </c>
      <c r="H4655" s="662" t="s">
        <v>2438</v>
      </c>
      <c r="I4655" s="662" t="s">
        <v>7130</v>
      </c>
      <c r="J4655" s="662" t="s">
        <v>7131</v>
      </c>
      <c r="K4655" s="662" t="s">
        <v>6629</v>
      </c>
      <c r="L4655" s="663">
        <v>118.54</v>
      </c>
      <c r="M4655" s="663">
        <v>118.54</v>
      </c>
      <c r="N4655" s="662">
        <v>1</v>
      </c>
      <c r="O4655" s="745">
        <v>1</v>
      </c>
      <c r="P4655" s="663">
        <v>118.54</v>
      </c>
      <c r="Q4655" s="678">
        <v>1</v>
      </c>
      <c r="R4655" s="662">
        <v>1</v>
      </c>
      <c r="S4655" s="678">
        <v>1</v>
      </c>
      <c r="T4655" s="745">
        <v>1</v>
      </c>
      <c r="U4655" s="701">
        <v>1</v>
      </c>
    </row>
    <row r="4656" spans="1:21" ht="14.4" customHeight="1" x14ac:dyDescent="0.3">
      <c r="A4656" s="661">
        <v>32</v>
      </c>
      <c r="B4656" s="662" t="s">
        <v>592</v>
      </c>
      <c r="C4656" s="662" t="s">
        <v>5111</v>
      </c>
      <c r="D4656" s="743" t="s">
        <v>7938</v>
      </c>
      <c r="E4656" s="744" t="s">
        <v>5136</v>
      </c>
      <c r="F4656" s="662" t="s">
        <v>5106</v>
      </c>
      <c r="G4656" s="662" t="s">
        <v>5759</v>
      </c>
      <c r="H4656" s="662" t="s">
        <v>593</v>
      </c>
      <c r="I4656" s="662" t="s">
        <v>6386</v>
      </c>
      <c r="J4656" s="662" t="s">
        <v>6387</v>
      </c>
      <c r="K4656" s="662" t="s">
        <v>6388</v>
      </c>
      <c r="L4656" s="663">
        <v>79.03</v>
      </c>
      <c r="M4656" s="663">
        <v>158.06</v>
      </c>
      <c r="N4656" s="662">
        <v>2</v>
      </c>
      <c r="O4656" s="745">
        <v>1.5</v>
      </c>
      <c r="P4656" s="663">
        <v>79.03</v>
      </c>
      <c r="Q4656" s="678">
        <v>0.5</v>
      </c>
      <c r="R4656" s="662">
        <v>1</v>
      </c>
      <c r="S4656" s="678">
        <v>0.5</v>
      </c>
      <c r="T4656" s="745">
        <v>1</v>
      </c>
      <c r="U4656" s="701">
        <v>0.66666666666666663</v>
      </c>
    </row>
    <row r="4657" spans="1:21" ht="14.4" customHeight="1" x14ac:dyDescent="0.3">
      <c r="A4657" s="661">
        <v>32</v>
      </c>
      <c r="B4657" s="662" t="s">
        <v>592</v>
      </c>
      <c r="C4657" s="662" t="s">
        <v>5111</v>
      </c>
      <c r="D4657" s="743" t="s">
        <v>7938</v>
      </c>
      <c r="E4657" s="744" t="s">
        <v>5136</v>
      </c>
      <c r="F4657" s="662" t="s">
        <v>5106</v>
      </c>
      <c r="G4657" s="662" t="s">
        <v>5894</v>
      </c>
      <c r="H4657" s="662" t="s">
        <v>593</v>
      </c>
      <c r="I4657" s="662" t="s">
        <v>1034</v>
      </c>
      <c r="J4657" s="662" t="s">
        <v>767</v>
      </c>
      <c r="K4657" s="662" t="s">
        <v>1035</v>
      </c>
      <c r="L4657" s="663">
        <v>0</v>
      </c>
      <c r="M4657" s="663">
        <v>0</v>
      </c>
      <c r="N4657" s="662">
        <v>3</v>
      </c>
      <c r="O4657" s="745">
        <v>3</v>
      </c>
      <c r="P4657" s="663">
        <v>0</v>
      </c>
      <c r="Q4657" s="678"/>
      <c r="R4657" s="662">
        <v>2</v>
      </c>
      <c r="S4657" s="678">
        <v>0.66666666666666663</v>
      </c>
      <c r="T4657" s="745">
        <v>2</v>
      </c>
      <c r="U4657" s="701">
        <v>0.66666666666666663</v>
      </c>
    </row>
    <row r="4658" spans="1:21" ht="14.4" customHeight="1" x14ac:dyDescent="0.3">
      <c r="A4658" s="661">
        <v>32</v>
      </c>
      <c r="B4658" s="662" t="s">
        <v>592</v>
      </c>
      <c r="C4658" s="662" t="s">
        <v>5111</v>
      </c>
      <c r="D4658" s="743" t="s">
        <v>7938</v>
      </c>
      <c r="E4658" s="744" t="s">
        <v>5136</v>
      </c>
      <c r="F4658" s="662" t="s">
        <v>5106</v>
      </c>
      <c r="G4658" s="662" t="s">
        <v>5894</v>
      </c>
      <c r="H4658" s="662" t="s">
        <v>593</v>
      </c>
      <c r="I4658" s="662" t="s">
        <v>6261</v>
      </c>
      <c r="J4658" s="662" t="s">
        <v>6262</v>
      </c>
      <c r="K4658" s="662" t="s">
        <v>1035</v>
      </c>
      <c r="L4658" s="663">
        <v>0</v>
      </c>
      <c r="M4658" s="663">
        <v>0</v>
      </c>
      <c r="N4658" s="662">
        <v>6</v>
      </c>
      <c r="O4658" s="745">
        <v>2</v>
      </c>
      <c r="P4658" s="663">
        <v>0</v>
      </c>
      <c r="Q4658" s="678"/>
      <c r="R4658" s="662">
        <v>6</v>
      </c>
      <c r="S4658" s="678">
        <v>1</v>
      </c>
      <c r="T4658" s="745">
        <v>2</v>
      </c>
      <c r="U4658" s="701">
        <v>1</v>
      </c>
    </row>
    <row r="4659" spans="1:21" ht="14.4" customHeight="1" x14ac:dyDescent="0.3">
      <c r="A4659" s="661">
        <v>32</v>
      </c>
      <c r="B4659" s="662" t="s">
        <v>592</v>
      </c>
      <c r="C4659" s="662" t="s">
        <v>5111</v>
      </c>
      <c r="D4659" s="743" t="s">
        <v>7938</v>
      </c>
      <c r="E4659" s="744" t="s">
        <v>5136</v>
      </c>
      <c r="F4659" s="662" t="s">
        <v>5106</v>
      </c>
      <c r="G4659" s="662" t="s">
        <v>5443</v>
      </c>
      <c r="H4659" s="662" t="s">
        <v>2438</v>
      </c>
      <c r="I4659" s="662" t="s">
        <v>5651</v>
      </c>
      <c r="J4659" s="662" t="s">
        <v>2584</v>
      </c>
      <c r="K4659" s="662" t="s">
        <v>5652</v>
      </c>
      <c r="L4659" s="663">
        <v>54.98</v>
      </c>
      <c r="M4659" s="663">
        <v>54.98</v>
      </c>
      <c r="N4659" s="662">
        <v>1</v>
      </c>
      <c r="O4659" s="745">
        <v>0.5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32</v>
      </c>
      <c r="B4660" s="662" t="s">
        <v>592</v>
      </c>
      <c r="C4660" s="662" t="s">
        <v>5111</v>
      </c>
      <c r="D4660" s="743" t="s">
        <v>7938</v>
      </c>
      <c r="E4660" s="744" t="s">
        <v>5136</v>
      </c>
      <c r="F4660" s="662" t="s">
        <v>5106</v>
      </c>
      <c r="G4660" s="662" t="s">
        <v>5168</v>
      </c>
      <c r="H4660" s="662" t="s">
        <v>593</v>
      </c>
      <c r="I4660" s="662" t="s">
        <v>5684</v>
      </c>
      <c r="J4660" s="662" t="s">
        <v>5682</v>
      </c>
      <c r="K4660" s="662" t="s">
        <v>5278</v>
      </c>
      <c r="L4660" s="663">
        <v>49.96</v>
      </c>
      <c r="M4660" s="663">
        <v>199.84</v>
      </c>
      <c r="N4660" s="662">
        <v>4</v>
      </c>
      <c r="O4660" s="745">
        <v>1.5</v>
      </c>
      <c r="P4660" s="663">
        <v>199.84</v>
      </c>
      <c r="Q4660" s="678">
        <v>1</v>
      </c>
      <c r="R4660" s="662">
        <v>4</v>
      </c>
      <c r="S4660" s="678">
        <v>1</v>
      </c>
      <c r="T4660" s="745">
        <v>1.5</v>
      </c>
      <c r="U4660" s="701">
        <v>1</v>
      </c>
    </row>
    <row r="4661" spans="1:21" ht="14.4" customHeight="1" x14ac:dyDescent="0.3">
      <c r="A4661" s="661">
        <v>32</v>
      </c>
      <c r="B4661" s="662" t="s">
        <v>592</v>
      </c>
      <c r="C4661" s="662" t="s">
        <v>5111</v>
      </c>
      <c r="D4661" s="743" t="s">
        <v>7938</v>
      </c>
      <c r="E4661" s="744" t="s">
        <v>5136</v>
      </c>
      <c r="F4661" s="662" t="s">
        <v>5106</v>
      </c>
      <c r="G4661" s="662" t="s">
        <v>6146</v>
      </c>
      <c r="H4661" s="662" t="s">
        <v>593</v>
      </c>
      <c r="I4661" s="662" t="s">
        <v>947</v>
      </c>
      <c r="J4661" s="662" t="s">
        <v>948</v>
      </c>
      <c r="K4661" s="662" t="s">
        <v>6147</v>
      </c>
      <c r="L4661" s="663">
        <v>232.37</v>
      </c>
      <c r="M4661" s="663">
        <v>464.74</v>
      </c>
      <c r="N4661" s="662">
        <v>2</v>
      </c>
      <c r="O4661" s="745">
        <v>2</v>
      </c>
      <c r="P4661" s="663">
        <v>232.37</v>
      </c>
      <c r="Q4661" s="678">
        <v>0.5</v>
      </c>
      <c r="R4661" s="662">
        <v>1</v>
      </c>
      <c r="S4661" s="678">
        <v>0.5</v>
      </c>
      <c r="T4661" s="745">
        <v>1</v>
      </c>
      <c r="U4661" s="701">
        <v>0.5</v>
      </c>
    </row>
    <row r="4662" spans="1:21" ht="14.4" customHeight="1" x14ac:dyDescent="0.3">
      <c r="A4662" s="661">
        <v>32</v>
      </c>
      <c r="B4662" s="662" t="s">
        <v>592</v>
      </c>
      <c r="C4662" s="662" t="s">
        <v>5111</v>
      </c>
      <c r="D4662" s="743" t="s">
        <v>7938</v>
      </c>
      <c r="E4662" s="744" t="s">
        <v>5136</v>
      </c>
      <c r="F4662" s="662" t="s">
        <v>5106</v>
      </c>
      <c r="G4662" s="662" t="s">
        <v>5279</v>
      </c>
      <c r="H4662" s="662" t="s">
        <v>593</v>
      </c>
      <c r="I4662" s="662" t="s">
        <v>5280</v>
      </c>
      <c r="J4662" s="662" t="s">
        <v>2371</v>
      </c>
      <c r="K4662" s="662" t="s">
        <v>2372</v>
      </c>
      <c r="L4662" s="663">
        <v>1121.25</v>
      </c>
      <c r="M4662" s="663">
        <v>3363.75</v>
      </c>
      <c r="N4662" s="662">
        <v>3</v>
      </c>
      <c r="O4662" s="745">
        <v>1</v>
      </c>
      <c r="P4662" s="663">
        <v>3363.75</v>
      </c>
      <c r="Q4662" s="678">
        <v>1</v>
      </c>
      <c r="R4662" s="662">
        <v>3</v>
      </c>
      <c r="S4662" s="678">
        <v>1</v>
      </c>
      <c r="T4662" s="745">
        <v>1</v>
      </c>
      <c r="U4662" s="701">
        <v>1</v>
      </c>
    </row>
    <row r="4663" spans="1:21" ht="14.4" customHeight="1" x14ac:dyDescent="0.3">
      <c r="A4663" s="661">
        <v>32</v>
      </c>
      <c r="B4663" s="662" t="s">
        <v>592</v>
      </c>
      <c r="C4663" s="662" t="s">
        <v>5111</v>
      </c>
      <c r="D4663" s="743" t="s">
        <v>7938</v>
      </c>
      <c r="E4663" s="744" t="s">
        <v>5136</v>
      </c>
      <c r="F4663" s="662" t="s">
        <v>5106</v>
      </c>
      <c r="G4663" s="662" t="s">
        <v>5279</v>
      </c>
      <c r="H4663" s="662" t="s">
        <v>593</v>
      </c>
      <c r="I4663" s="662" t="s">
        <v>5280</v>
      </c>
      <c r="J4663" s="662" t="s">
        <v>2371</v>
      </c>
      <c r="K4663" s="662" t="s">
        <v>2372</v>
      </c>
      <c r="L4663" s="663">
        <v>727.03</v>
      </c>
      <c r="M4663" s="663">
        <v>3635.15</v>
      </c>
      <c r="N4663" s="662">
        <v>5</v>
      </c>
      <c r="O4663" s="745">
        <v>1</v>
      </c>
      <c r="P4663" s="663">
        <v>3635.15</v>
      </c>
      <c r="Q4663" s="678">
        <v>1</v>
      </c>
      <c r="R4663" s="662">
        <v>5</v>
      </c>
      <c r="S4663" s="678">
        <v>1</v>
      </c>
      <c r="T4663" s="745">
        <v>1</v>
      </c>
      <c r="U4663" s="701">
        <v>1</v>
      </c>
    </row>
    <row r="4664" spans="1:21" ht="14.4" customHeight="1" x14ac:dyDescent="0.3">
      <c r="A4664" s="661">
        <v>32</v>
      </c>
      <c r="B4664" s="662" t="s">
        <v>592</v>
      </c>
      <c r="C4664" s="662" t="s">
        <v>5111</v>
      </c>
      <c r="D4664" s="743" t="s">
        <v>7938</v>
      </c>
      <c r="E4664" s="744" t="s">
        <v>5136</v>
      </c>
      <c r="F4664" s="662" t="s">
        <v>5106</v>
      </c>
      <c r="G4664" s="662" t="s">
        <v>5279</v>
      </c>
      <c r="H4664" s="662" t="s">
        <v>593</v>
      </c>
      <c r="I4664" s="662" t="s">
        <v>7536</v>
      </c>
      <c r="J4664" s="662" t="s">
        <v>7537</v>
      </c>
      <c r="K4664" s="662" t="s">
        <v>7538</v>
      </c>
      <c r="L4664" s="663">
        <v>0</v>
      </c>
      <c r="M4664" s="663">
        <v>0</v>
      </c>
      <c r="N4664" s="662">
        <v>1</v>
      </c>
      <c r="O4664" s="745">
        <v>1</v>
      </c>
      <c r="P4664" s="663"/>
      <c r="Q4664" s="678"/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32</v>
      </c>
      <c r="B4665" s="662" t="s">
        <v>592</v>
      </c>
      <c r="C4665" s="662" t="s">
        <v>5111</v>
      </c>
      <c r="D4665" s="743" t="s">
        <v>7938</v>
      </c>
      <c r="E4665" s="744" t="s">
        <v>5136</v>
      </c>
      <c r="F4665" s="662" t="s">
        <v>5106</v>
      </c>
      <c r="G4665" s="662" t="s">
        <v>5279</v>
      </c>
      <c r="H4665" s="662" t="s">
        <v>593</v>
      </c>
      <c r="I4665" s="662" t="s">
        <v>2414</v>
      </c>
      <c r="J4665" s="662" t="s">
        <v>2415</v>
      </c>
      <c r="K4665" s="662" t="s">
        <v>2372</v>
      </c>
      <c r="L4665" s="663">
        <v>727.03</v>
      </c>
      <c r="M4665" s="663">
        <v>727.03</v>
      </c>
      <c r="N4665" s="662">
        <v>1</v>
      </c>
      <c r="O4665" s="745">
        <v>1</v>
      </c>
      <c r="P4665" s="663">
        <v>727.03</v>
      </c>
      <c r="Q4665" s="678">
        <v>1</v>
      </c>
      <c r="R4665" s="662">
        <v>1</v>
      </c>
      <c r="S4665" s="678">
        <v>1</v>
      </c>
      <c r="T4665" s="745">
        <v>1</v>
      </c>
      <c r="U4665" s="701">
        <v>1</v>
      </c>
    </row>
    <row r="4666" spans="1:21" ht="14.4" customHeight="1" x14ac:dyDescent="0.3">
      <c r="A4666" s="661">
        <v>32</v>
      </c>
      <c r="B4666" s="662" t="s">
        <v>592</v>
      </c>
      <c r="C4666" s="662" t="s">
        <v>5111</v>
      </c>
      <c r="D4666" s="743" t="s">
        <v>7938</v>
      </c>
      <c r="E4666" s="744" t="s">
        <v>5136</v>
      </c>
      <c r="F4666" s="662" t="s">
        <v>5106</v>
      </c>
      <c r="G4666" s="662" t="s">
        <v>5279</v>
      </c>
      <c r="H4666" s="662" t="s">
        <v>593</v>
      </c>
      <c r="I4666" s="662" t="s">
        <v>6148</v>
      </c>
      <c r="J4666" s="662" t="s">
        <v>2415</v>
      </c>
      <c r="K4666" s="662" t="s">
        <v>6149</v>
      </c>
      <c r="L4666" s="663">
        <v>0</v>
      </c>
      <c r="M4666" s="663">
        <v>0</v>
      </c>
      <c r="N4666" s="662">
        <v>1</v>
      </c>
      <c r="O4666" s="745">
        <v>0.5</v>
      </c>
      <c r="P4666" s="663">
        <v>0</v>
      </c>
      <c r="Q4666" s="678"/>
      <c r="R4666" s="662">
        <v>1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32</v>
      </c>
      <c r="B4667" s="662" t="s">
        <v>592</v>
      </c>
      <c r="C4667" s="662" t="s">
        <v>5111</v>
      </c>
      <c r="D4667" s="743" t="s">
        <v>7938</v>
      </c>
      <c r="E4667" s="744" t="s">
        <v>5136</v>
      </c>
      <c r="F4667" s="662" t="s">
        <v>5106</v>
      </c>
      <c r="G4667" s="662" t="s">
        <v>5279</v>
      </c>
      <c r="H4667" s="662" t="s">
        <v>593</v>
      </c>
      <c r="I4667" s="662" t="s">
        <v>6389</v>
      </c>
      <c r="J4667" s="662" t="s">
        <v>2415</v>
      </c>
      <c r="K4667" s="662" t="s">
        <v>6390</v>
      </c>
      <c r="L4667" s="663">
        <v>0</v>
      </c>
      <c r="M4667" s="663">
        <v>0</v>
      </c>
      <c r="N4667" s="662">
        <v>5</v>
      </c>
      <c r="O4667" s="745">
        <v>2.5</v>
      </c>
      <c r="P4667" s="663">
        <v>0</v>
      </c>
      <c r="Q4667" s="678"/>
      <c r="R4667" s="662">
        <v>5</v>
      </c>
      <c r="S4667" s="678">
        <v>1</v>
      </c>
      <c r="T4667" s="745">
        <v>2.5</v>
      </c>
      <c r="U4667" s="701">
        <v>1</v>
      </c>
    </row>
    <row r="4668" spans="1:21" ht="14.4" customHeight="1" x14ac:dyDescent="0.3">
      <c r="A4668" s="661">
        <v>32</v>
      </c>
      <c r="B4668" s="662" t="s">
        <v>592</v>
      </c>
      <c r="C4668" s="662" t="s">
        <v>5111</v>
      </c>
      <c r="D4668" s="743" t="s">
        <v>7938</v>
      </c>
      <c r="E4668" s="744" t="s">
        <v>5136</v>
      </c>
      <c r="F4668" s="662" t="s">
        <v>5106</v>
      </c>
      <c r="G4668" s="662" t="s">
        <v>6150</v>
      </c>
      <c r="H4668" s="662" t="s">
        <v>593</v>
      </c>
      <c r="I4668" s="662" t="s">
        <v>4470</v>
      </c>
      <c r="J4668" s="662" t="s">
        <v>7539</v>
      </c>
      <c r="K4668" s="662" t="s">
        <v>7540</v>
      </c>
      <c r="L4668" s="663">
        <v>70.8</v>
      </c>
      <c r="M4668" s="663">
        <v>141.6</v>
      </c>
      <c r="N4668" s="662">
        <v>2</v>
      </c>
      <c r="O4668" s="745">
        <v>1</v>
      </c>
      <c r="P4668" s="663">
        <v>141.6</v>
      </c>
      <c r="Q4668" s="678">
        <v>1</v>
      </c>
      <c r="R4668" s="662">
        <v>2</v>
      </c>
      <c r="S4668" s="678">
        <v>1</v>
      </c>
      <c r="T4668" s="745">
        <v>1</v>
      </c>
      <c r="U4668" s="701">
        <v>1</v>
      </c>
    </row>
    <row r="4669" spans="1:21" ht="14.4" customHeight="1" x14ac:dyDescent="0.3">
      <c r="A4669" s="661">
        <v>32</v>
      </c>
      <c r="B4669" s="662" t="s">
        <v>592</v>
      </c>
      <c r="C4669" s="662" t="s">
        <v>5111</v>
      </c>
      <c r="D4669" s="743" t="s">
        <v>7938</v>
      </c>
      <c r="E4669" s="744" t="s">
        <v>5136</v>
      </c>
      <c r="F4669" s="662" t="s">
        <v>5106</v>
      </c>
      <c r="G4669" s="662" t="s">
        <v>6150</v>
      </c>
      <c r="H4669" s="662" t="s">
        <v>593</v>
      </c>
      <c r="I4669" s="662" t="s">
        <v>7541</v>
      </c>
      <c r="J4669" s="662" t="s">
        <v>7542</v>
      </c>
      <c r="K4669" s="662" t="s">
        <v>7540</v>
      </c>
      <c r="L4669" s="663">
        <v>0</v>
      </c>
      <c r="M4669" s="663">
        <v>0</v>
      </c>
      <c r="N4669" s="662">
        <v>2</v>
      </c>
      <c r="O4669" s="745">
        <v>1.5</v>
      </c>
      <c r="P4669" s="663">
        <v>0</v>
      </c>
      <c r="Q4669" s="678"/>
      <c r="R4669" s="662">
        <v>2</v>
      </c>
      <c r="S4669" s="678">
        <v>1</v>
      </c>
      <c r="T4669" s="745">
        <v>1.5</v>
      </c>
      <c r="U4669" s="701">
        <v>1</v>
      </c>
    </row>
    <row r="4670" spans="1:21" ht="14.4" customHeight="1" x14ac:dyDescent="0.3">
      <c r="A4670" s="661">
        <v>32</v>
      </c>
      <c r="B4670" s="662" t="s">
        <v>592</v>
      </c>
      <c r="C4670" s="662" t="s">
        <v>5111</v>
      </c>
      <c r="D4670" s="743" t="s">
        <v>7938</v>
      </c>
      <c r="E4670" s="744" t="s">
        <v>5136</v>
      </c>
      <c r="F4670" s="662" t="s">
        <v>5106</v>
      </c>
      <c r="G4670" s="662" t="s">
        <v>5400</v>
      </c>
      <c r="H4670" s="662" t="s">
        <v>2438</v>
      </c>
      <c r="I4670" s="662" t="s">
        <v>2495</v>
      </c>
      <c r="J4670" s="662" t="s">
        <v>2496</v>
      </c>
      <c r="K4670" s="662" t="s">
        <v>1760</v>
      </c>
      <c r="L4670" s="663">
        <v>37.159999999999997</v>
      </c>
      <c r="M4670" s="663">
        <v>37.159999999999997</v>
      </c>
      <c r="N4670" s="662">
        <v>1</v>
      </c>
      <c r="O4670" s="745">
        <v>1</v>
      </c>
      <c r="P4670" s="663">
        <v>37.159999999999997</v>
      </c>
      <c r="Q4670" s="678">
        <v>1</v>
      </c>
      <c r="R4670" s="662">
        <v>1</v>
      </c>
      <c r="S4670" s="678">
        <v>1</v>
      </c>
      <c r="T4670" s="745">
        <v>1</v>
      </c>
      <c r="U4670" s="701">
        <v>1</v>
      </c>
    </row>
    <row r="4671" spans="1:21" ht="14.4" customHeight="1" x14ac:dyDescent="0.3">
      <c r="A4671" s="661">
        <v>32</v>
      </c>
      <c r="B4671" s="662" t="s">
        <v>592</v>
      </c>
      <c r="C4671" s="662" t="s">
        <v>5111</v>
      </c>
      <c r="D4671" s="743" t="s">
        <v>7938</v>
      </c>
      <c r="E4671" s="744" t="s">
        <v>5136</v>
      </c>
      <c r="F4671" s="662" t="s">
        <v>5106</v>
      </c>
      <c r="G4671" s="662" t="s">
        <v>5282</v>
      </c>
      <c r="H4671" s="662" t="s">
        <v>593</v>
      </c>
      <c r="I4671" s="662" t="s">
        <v>1037</v>
      </c>
      <c r="J4671" s="662" t="s">
        <v>5283</v>
      </c>
      <c r="K4671" s="662" t="s">
        <v>5284</v>
      </c>
      <c r="L4671" s="663">
        <v>53.57</v>
      </c>
      <c r="M4671" s="663">
        <v>642.84</v>
      </c>
      <c r="N4671" s="662">
        <v>12</v>
      </c>
      <c r="O4671" s="745">
        <v>5</v>
      </c>
      <c r="P4671" s="663">
        <v>482.13</v>
      </c>
      <c r="Q4671" s="678">
        <v>0.75</v>
      </c>
      <c r="R4671" s="662">
        <v>9</v>
      </c>
      <c r="S4671" s="678">
        <v>0.75</v>
      </c>
      <c r="T4671" s="745">
        <v>4</v>
      </c>
      <c r="U4671" s="701">
        <v>0.8</v>
      </c>
    </row>
    <row r="4672" spans="1:21" ht="14.4" customHeight="1" x14ac:dyDescent="0.3">
      <c r="A4672" s="661">
        <v>32</v>
      </c>
      <c r="B4672" s="662" t="s">
        <v>592</v>
      </c>
      <c r="C4672" s="662" t="s">
        <v>5111</v>
      </c>
      <c r="D4672" s="743" t="s">
        <v>7938</v>
      </c>
      <c r="E4672" s="744" t="s">
        <v>5136</v>
      </c>
      <c r="F4672" s="662" t="s">
        <v>5106</v>
      </c>
      <c r="G4672" s="662" t="s">
        <v>5285</v>
      </c>
      <c r="H4672" s="662" t="s">
        <v>593</v>
      </c>
      <c r="I4672" s="662" t="s">
        <v>879</v>
      </c>
      <c r="J4672" s="662" t="s">
        <v>6151</v>
      </c>
      <c r="K4672" s="662" t="s">
        <v>3544</v>
      </c>
      <c r="L4672" s="663">
        <v>70.23</v>
      </c>
      <c r="M4672" s="663">
        <v>70.23</v>
      </c>
      <c r="N4672" s="662">
        <v>1</v>
      </c>
      <c r="O4672" s="745">
        <v>0.5</v>
      </c>
      <c r="P4672" s="663">
        <v>70.23</v>
      </c>
      <c r="Q4672" s="678">
        <v>1</v>
      </c>
      <c r="R4672" s="662">
        <v>1</v>
      </c>
      <c r="S4672" s="678">
        <v>1</v>
      </c>
      <c r="T4672" s="745">
        <v>0.5</v>
      </c>
      <c r="U4672" s="701">
        <v>1</v>
      </c>
    </row>
    <row r="4673" spans="1:21" ht="14.4" customHeight="1" x14ac:dyDescent="0.3">
      <c r="A4673" s="661">
        <v>32</v>
      </c>
      <c r="B4673" s="662" t="s">
        <v>592</v>
      </c>
      <c r="C4673" s="662" t="s">
        <v>5111</v>
      </c>
      <c r="D4673" s="743" t="s">
        <v>7938</v>
      </c>
      <c r="E4673" s="744" t="s">
        <v>5136</v>
      </c>
      <c r="F4673" s="662" t="s">
        <v>5106</v>
      </c>
      <c r="G4673" s="662" t="s">
        <v>5363</v>
      </c>
      <c r="H4673" s="662" t="s">
        <v>593</v>
      </c>
      <c r="I4673" s="662" t="s">
        <v>2925</v>
      </c>
      <c r="J4673" s="662" t="s">
        <v>733</v>
      </c>
      <c r="K4673" s="662" t="s">
        <v>5364</v>
      </c>
      <c r="L4673" s="663">
        <v>30.17</v>
      </c>
      <c r="M4673" s="663">
        <v>30.17</v>
      </c>
      <c r="N4673" s="662">
        <v>1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32</v>
      </c>
      <c r="B4674" s="662" t="s">
        <v>592</v>
      </c>
      <c r="C4674" s="662" t="s">
        <v>5111</v>
      </c>
      <c r="D4674" s="743" t="s">
        <v>7938</v>
      </c>
      <c r="E4674" s="744" t="s">
        <v>5136</v>
      </c>
      <c r="F4674" s="662" t="s">
        <v>5106</v>
      </c>
      <c r="G4674" s="662" t="s">
        <v>5363</v>
      </c>
      <c r="H4674" s="662" t="s">
        <v>593</v>
      </c>
      <c r="I4674" s="662" t="s">
        <v>5552</v>
      </c>
      <c r="J4674" s="662" t="s">
        <v>733</v>
      </c>
      <c r="K4674" s="662" t="s">
        <v>5553</v>
      </c>
      <c r="L4674" s="663">
        <v>0</v>
      </c>
      <c r="M4674" s="663">
        <v>0</v>
      </c>
      <c r="N4674" s="662">
        <v>2</v>
      </c>
      <c r="O4674" s="745">
        <v>1</v>
      </c>
      <c r="P4674" s="663"/>
      <c r="Q4674" s="678"/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32</v>
      </c>
      <c r="B4675" s="662" t="s">
        <v>592</v>
      </c>
      <c r="C4675" s="662" t="s">
        <v>5111</v>
      </c>
      <c r="D4675" s="743" t="s">
        <v>7938</v>
      </c>
      <c r="E4675" s="744" t="s">
        <v>5136</v>
      </c>
      <c r="F4675" s="662" t="s">
        <v>5106</v>
      </c>
      <c r="G4675" s="662" t="s">
        <v>5594</v>
      </c>
      <c r="H4675" s="662" t="s">
        <v>593</v>
      </c>
      <c r="I4675" s="662" t="s">
        <v>5619</v>
      </c>
      <c r="J4675" s="662" t="s">
        <v>2227</v>
      </c>
      <c r="K4675" s="662" t="s">
        <v>2228</v>
      </c>
      <c r="L4675" s="663">
        <v>131.36000000000001</v>
      </c>
      <c r="M4675" s="663">
        <v>131.36000000000001</v>
      </c>
      <c r="N4675" s="662">
        <v>1</v>
      </c>
      <c r="O4675" s="745">
        <v>0.5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32</v>
      </c>
      <c r="B4676" s="662" t="s">
        <v>592</v>
      </c>
      <c r="C4676" s="662" t="s">
        <v>5111</v>
      </c>
      <c r="D4676" s="743" t="s">
        <v>7938</v>
      </c>
      <c r="E4676" s="744" t="s">
        <v>5136</v>
      </c>
      <c r="F4676" s="662" t="s">
        <v>5106</v>
      </c>
      <c r="G4676" s="662" t="s">
        <v>5594</v>
      </c>
      <c r="H4676" s="662" t="s">
        <v>593</v>
      </c>
      <c r="I4676" s="662" t="s">
        <v>7543</v>
      </c>
      <c r="J4676" s="662" t="s">
        <v>2227</v>
      </c>
      <c r="K4676" s="662" t="s">
        <v>5596</v>
      </c>
      <c r="L4676" s="663">
        <v>0</v>
      </c>
      <c r="M4676" s="663">
        <v>0</v>
      </c>
      <c r="N4676" s="662">
        <v>1</v>
      </c>
      <c r="O4676" s="745">
        <v>1</v>
      </c>
      <c r="P4676" s="663">
        <v>0</v>
      </c>
      <c r="Q4676" s="678"/>
      <c r="R4676" s="662">
        <v>1</v>
      </c>
      <c r="S4676" s="678">
        <v>1</v>
      </c>
      <c r="T4676" s="745">
        <v>1</v>
      </c>
      <c r="U4676" s="701">
        <v>1</v>
      </c>
    </row>
    <row r="4677" spans="1:21" ht="14.4" customHeight="1" x14ac:dyDescent="0.3">
      <c r="A4677" s="661">
        <v>32</v>
      </c>
      <c r="B4677" s="662" t="s">
        <v>592</v>
      </c>
      <c r="C4677" s="662" t="s">
        <v>5111</v>
      </c>
      <c r="D4677" s="743" t="s">
        <v>7938</v>
      </c>
      <c r="E4677" s="744" t="s">
        <v>5136</v>
      </c>
      <c r="F4677" s="662" t="s">
        <v>5106</v>
      </c>
      <c r="G4677" s="662" t="s">
        <v>5620</v>
      </c>
      <c r="H4677" s="662" t="s">
        <v>593</v>
      </c>
      <c r="I4677" s="662" t="s">
        <v>7544</v>
      </c>
      <c r="J4677" s="662" t="s">
        <v>6392</v>
      </c>
      <c r="K4677" s="662" t="s">
        <v>6393</v>
      </c>
      <c r="L4677" s="663">
        <v>1785.25</v>
      </c>
      <c r="M4677" s="663">
        <v>1785.25</v>
      </c>
      <c r="N4677" s="662">
        <v>1</v>
      </c>
      <c r="O4677" s="745">
        <v>0.5</v>
      </c>
      <c r="P4677" s="663">
        <v>1785.25</v>
      </c>
      <c r="Q4677" s="678">
        <v>1</v>
      </c>
      <c r="R4677" s="662">
        <v>1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32</v>
      </c>
      <c r="B4678" s="662" t="s">
        <v>592</v>
      </c>
      <c r="C4678" s="662" t="s">
        <v>5111</v>
      </c>
      <c r="D4678" s="743" t="s">
        <v>7938</v>
      </c>
      <c r="E4678" s="744" t="s">
        <v>5136</v>
      </c>
      <c r="F4678" s="662" t="s">
        <v>5106</v>
      </c>
      <c r="G4678" s="662" t="s">
        <v>7545</v>
      </c>
      <c r="H4678" s="662" t="s">
        <v>593</v>
      </c>
      <c r="I4678" s="662" t="s">
        <v>7546</v>
      </c>
      <c r="J4678" s="662" t="s">
        <v>7547</v>
      </c>
      <c r="K4678" s="662" t="s">
        <v>2467</v>
      </c>
      <c r="L4678" s="663">
        <v>0</v>
      </c>
      <c r="M4678" s="663">
        <v>0</v>
      </c>
      <c r="N4678" s="662">
        <v>1</v>
      </c>
      <c r="O4678" s="745">
        <v>0.5</v>
      </c>
      <c r="P4678" s="663"/>
      <c r="Q4678" s="678"/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32</v>
      </c>
      <c r="B4679" s="662" t="s">
        <v>592</v>
      </c>
      <c r="C4679" s="662" t="s">
        <v>5111</v>
      </c>
      <c r="D4679" s="743" t="s">
        <v>7938</v>
      </c>
      <c r="E4679" s="744" t="s">
        <v>5136</v>
      </c>
      <c r="F4679" s="662" t="s">
        <v>5106</v>
      </c>
      <c r="G4679" s="662" t="s">
        <v>7545</v>
      </c>
      <c r="H4679" s="662" t="s">
        <v>593</v>
      </c>
      <c r="I4679" s="662" t="s">
        <v>7548</v>
      </c>
      <c r="J4679" s="662" t="s">
        <v>7547</v>
      </c>
      <c r="K4679" s="662" t="s">
        <v>7549</v>
      </c>
      <c r="L4679" s="663">
        <v>0</v>
      </c>
      <c r="M4679" s="663">
        <v>0</v>
      </c>
      <c r="N4679" s="662">
        <v>1</v>
      </c>
      <c r="O4679" s="745">
        <v>0.5</v>
      </c>
      <c r="P4679" s="663"/>
      <c r="Q4679" s="678"/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32</v>
      </c>
      <c r="B4680" s="662" t="s">
        <v>592</v>
      </c>
      <c r="C4680" s="662" t="s">
        <v>5111</v>
      </c>
      <c r="D4680" s="743" t="s">
        <v>7938</v>
      </c>
      <c r="E4680" s="744" t="s">
        <v>5136</v>
      </c>
      <c r="F4680" s="662" t="s">
        <v>5106</v>
      </c>
      <c r="G4680" s="662" t="s">
        <v>5291</v>
      </c>
      <c r="H4680" s="662" t="s">
        <v>593</v>
      </c>
      <c r="I4680" s="662" t="s">
        <v>7308</v>
      </c>
      <c r="J4680" s="662" t="s">
        <v>729</v>
      </c>
      <c r="K4680" s="662" t="s">
        <v>7309</v>
      </c>
      <c r="L4680" s="663">
        <v>0</v>
      </c>
      <c r="M4680" s="663">
        <v>0</v>
      </c>
      <c r="N4680" s="662">
        <v>2</v>
      </c>
      <c r="O4680" s="745">
        <v>0.5</v>
      </c>
      <c r="P4680" s="663"/>
      <c r="Q4680" s="678"/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32</v>
      </c>
      <c r="B4681" s="662" t="s">
        <v>592</v>
      </c>
      <c r="C4681" s="662" t="s">
        <v>5111</v>
      </c>
      <c r="D4681" s="743" t="s">
        <v>7938</v>
      </c>
      <c r="E4681" s="744" t="s">
        <v>5136</v>
      </c>
      <c r="F4681" s="662" t="s">
        <v>5106</v>
      </c>
      <c r="G4681" s="662" t="s">
        <v>5291</v>
      </c>
      <c r="H4681" s="662" t="s">
        <v>593</v>
      </c>
      <c r="I4681" s="662" t="s">
        <v>7550</v>
      </c>
      <c r="J4681" s="662" t="s">
        <v>7551</v>
      </c>
      <c r="K4681" s="662" t="s">
        <v>7552</v>
      </c>
      <c r="L4681" s="663">
        <v>0</v>
      </c>
      <c r="M4681" s="663">
        <v>0</v>
      </c>
      <c r="N4681" s="662">
        <v>3</v>
      </c>
      <c r="O4681" s="745">
        <v>0.5</v>
      </c>
      <c r="P4681" s="663">
        <v>0</v>
      </c>
      <c r="Q4681" s="678"/>
      <c r="R4681" s="662">
        <v>3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32</v>
      </c>
      <c r="B4682" s="662" t="s">
        <v>592</v>
      </c>
      <c r="C4682" s="662" t="s">
        <v>5111</v>
      </c>
      <c r="D4682" s="743" t="s">
        <v>7938</v>
      </c>
      <c r="E4682" s="744" t="s">
        <v>5136</v>
      </c>
      <c r="F4682" s="662" t="s">
        <v>5106</v>
      </c>
      <c r="G4682" s="662" t="s">
        <v>5904</v>
      </c>
      <c r="H4682" s="662" t="s">
        <v>593</v>
      </c>
      <c r="I4682" s="662" t="s">
        <v>2948</v>
      </c>
      <c r="J4682" s="662" t="s">
        <v>2949</v>
      </c>
      <c r="K4682" s="662" t="s">
        <v>2950</v>
      </c>
      <c r="L4682" s="663">
        <v>115.13</v>
      </c>
      <c r="M4682" s="663">
        <v>115.13</v>
      </c>
      <c r="N4682" s="662">
        <v>1</v>
      </c>
      <c r="O4682" s="745">
        <v>0.5</v>
      </c>
      <c r="P4682" s="663">
        <v>115.13</v>
      </c>
      <c r="Q4682" s="678">
        <v>1</v>
      </c>
      <c r="R4682" s="662">
        <v>1</v>
      </c>
      <c r="S4682" s="678">
        <v>1</v>
      </c>
      <c r="T4682" s="745">
        <v>0.5</v>
      </c>
      <c r="U4682" s="701">
        <v>1</v>
      </c>
    </row>
    <row r="4683" spans="1:21" ht="14.4" customHeight="1" x14ac:dyDescent="0.3">
      <c r="A4683" s="661">
        <v>32</v>
      </c>
      <c r="B4683" s="662" t="s">
        <v>592</v>
      </c>
      <c r="C4683" s="662" t="s">
        <v>5111</v>
      </c>
      <c r="D4683" s="743" t="s">
        <v>7938</v>
      </c>
      <c r="E4683" s="744" t="s">
        <v>5136</v>
      </c>
      <c r="F4683" s="662" t="s">
        <v>5106</v>
      </c>
      <c r="G4683" s="662" t="s">
        <v>5175</v>
      </c>
      <c r="H4683" s="662" t="s">
        <v>2438</v>
      </c>
      <c r="I4683" s="662" t="s">
        <v>2679</v>
      </c>
      <c r="J4683" s="662" t="s">
        <v>2474</v>
      </c>
      <c r="K4683" s="662" t="s">
        <v>4813</v>
      </c>
      <c r="L4683" s="663">
        <v>407.55</v>
      </c>
      <c r="M4683" s="663">
        <v>4890.6000000000004</v>
      </c>
      <c r="N4683" s="662">
        <v>12</v>
      </c>
      <c r="O4683" s="745">
        <v>3.5</v>
      </c>
      <c r="P4683" s="663">
        <v>4890.6000000000004</v>
      </c>
      <c r="Q4683" s="678">
        <v>1</v>
      </c>
      <c r="R4683" s="662">
        <v>12</v>
      </c>
      <c r="S4683" s="678">
        <v>1</v>
      </c>
      <c r="T4683" s="745">
        <v>3.5</v>
      </c>
      <c r="U4683" s="701">
        <v>1</v>
      </c>
    </row>
    <row r="4684" spans="1:21" ht="14.4" customHeight="1" x14ac:dyDescent="0.3">
      <c r="A4684" s="661">
        <v>32</v>
      </c>
      <c r="B4684" s="662" t="s">
        <v>592</v>
      </c>
      <c r="C4684" s="662" t="s">
        <v>5111</v>
      </c>
      <c r="D4684" s="743" t="s">
        <v>7938</v>
      </c>
      <c r="E4684" s="744" t="s">
        <v>5136</v>
      </c>
      <c r="F4684" s="662" t="s">
        <v>5106</v>
      </c>
      <c r="G4684" s="662" t="s">
        <v>5175</v>
      </c>
      <c r="H4684" s="662" t="s">
        <v>2438</v>
      </c>
      <c r="I4684" s="662" t="s">
        <v>2682</v>
      </c>
      <c r="J4684" s="662" t="s">
        <v>2474</v>
      </c>
      <c r="K4684" s="662" t="s">
        <v>4816</v>
      </c>
      <c r="L4684" s="663">
        <v>543.39</v>
      </c>
      <c r="M4684" s="663">
        <v>3260.34</v>
      </c>
      <c r="N4684" s="662">
        <v>6</v>
      </c>
      <c r="O4684" s="745">
        <v>3</v>
      </c>
      <c r="P4684" s="663">
        <v>2173.56</v>
      </c>
      <c r="Q4684" s="678">
        <v>0.66666666666666663</v>
      </c>
      <c r="R4684" s="662">
        <v>4</v>
      </c>
      <c r="S4684" s="678">
        <v>0.66666666666666663</v>
      </c>
      <c r="T4684" s="745">
        <v>2</v>
      </c>
      <c r="U4684" s="701">
        <v>0.66666666666666663</v>
      </c>
    </row>
    <row r="4685" spans="1:21" ht="14.4" customHeight="1" x14ac:dyDescent="0.3">
      <c r="A4685" s="661">
        <v>32</v>
      </c>
      <c r="B4685" s="662" t="s">
        <v>592</v>
      </c>
      <c r="C4685" s="662" t="s">
        <v>5111</v>
      </c>
      <c r="D4685" s="743" t="s">
        <v>7938</v>
      </c>
      <c r="E4685" s="744" t="s">
        <v>5136</v>
      </c>
      <c r="F4685" s="662" t="s">
        <v>5106</v>
      </c>
      <c r="G4685" s="662" t="s">
        <v>5175</v>
      </c>
      <c r="H4685" s="662" t="s">
        <v>2438</v>
      </c>
      <c r="I4685" s="662" t="s">
        <v>2473</v>
      </c>
      <c r="J4685" s="662" t="s">
        <v>2474</v>
      </c>
      <c r="K4685" s="662" t="s">
        <v>4814</v>
      </c>
      <c r="L4685" s="663">
        <v>815.1</v>
      </c>
      <c r="M4685" s="663">
        <v>7335.9000000000005</v>
      </c>
      <c r="N4685" s="662">
        <v>9</v>
      </c>
      <c r="O4685" s="745">
        <v>4.5</v>
      </c>
      <c r="P4685" s="663">
        <v>5705.7000000000007</v>
      </c>
      <c r="Q4685" s="678">
        <v>0.77777777777777779</v>
      </c>
      <c r="R4685" s="662">
        <v>7</v>
      </c>
      <c r="S4685" s="678">
        <v>0.77777777777777779</v>
      </c>
      <c r="T4685" s="745">
        <v>3.5</v>
      </c>
      <c r="U4685" s="701">
        <v>0.77777777777777779</v>
      </c>
    </row>
    <row r="4686" spans="1:21" ht="14.4" customHeight="1" x14ac:dyDescent="0.3">
      <c r="A4686" s="661">
        <v>32</v>
      </c>
      <c r="B4686" s="662" t="s">
        <v>592</v>
      </c>
      <c r="C4686" s="662" t="s">
        <v>5111</v>
      </c>
      <c r="D4686" s="743" t="s">
        <v>7938</v>
      </c>
      <c r="E4686" s="744" t="s">
        <v>5136</v>
      </c>
      <c r="F4686" s="662" t="s">
        <v>5106</v>
      </c>
      <c r="G4686" s="662" t="s">
        <v>5175</v>
      </c>
      <c r="H4686" s="662" t="s">
        <v>2438</v>
      </c>
      <c r="I4686" s="662" t="s">
        <v>2480</v>
      </c>
      <c r="J4686" s="662" t="s">
        <v>2474</v>
      </c>
      <c r="K4686" s="662" t="s">
        <v>4815</v>
      </c>
      <c r="L4686" s="663">
        <v>1154.68</v>
      </c>
      <c r="M4686" s="663">
        <v>11546.8</v>
      </c>
      <c r="N4686" s="662">
        <v>10</v>
      </c>
      <c r="O4686" s="745">
        <v>3</v>
      </c>
      <c r="P4686" s="663">
        <v>11546.8</v>
      </c>
      <c r="Q4686" s="678">
        <v>1</v>
      </c>
      <c r="R4686" s="662">
        <v>10</v>
      </c>
      <c r="S4686" s="678">
        <v>1</v>
      </c>
      <c r="T4686" s="745">
        <v>3</v>
      </c>
      <c r="U4686" s="701">
        <v>1</v>
      </c>
    </row>
    <row r="4687" spans="1:21" ht="14.4" customHeight="1" x14ac:dyDescent="0.3">
      <c r="A4687" s="661">
        <v>32</v>
      </c>
      <c r="B4687" s="662" t="s">
        <v>592</v>
      </c>
      <c r="C4687" s="662" t="s">
        <v>5111</v>
      </c>
      <c r="D4687" s="743" t="s">
        <v>7938</v>
      </c>
      <c r="E4687" s="744" t="s">
        <v>5136</v>
      </c>
      <c r="F4687" s="662" t="s">
        <v>5106</v>
      </c>
      <c r="G4687" s="662" t="s">
        <v>5175</v>
      </c>
      <c r="H4687" s="662" t="s">
        <v>2438</v>
      </c>
      <c r="I4687" s="662" t="s">
        <v>4144</v>
      </c>
      <c r="J4687" s="662" t="s">
        <v>2557</v>
      </c>
      <c r="K4687" s="662" t="s">
        <v>4812</v>
      </c>
      <c r="L4687" s="663">
        <v>1385.62</v>
      </c>
      <c r="M4687" s="663">
        <v>30483.64</v>
      </c>
      <c r="N4687" s="662">
        <v>22</v>
      </c>
      <c r="O4687" s="745">
        <v>8.5</v>
      </c>
      <c r="P4687" s="663">
        <v>30483.64</v>
      </c>
      <c r="Q4687" s="678">
        <v>1</v>
      </c>
      <c r="R4687" s="662">
        <v>22</v>
      </c>
      <c r="S4687" s="678">
        <v>1</v>
      </c>
      <c r="T4687" s="745">
        <v>8.5</v>
      </c>
      <c r="U4687" s="701">
        <v>1</v>
      </c>
    </row>
    <row r="4688" spans="1:21" ht="14.4" customHeight="1" x14ac:dyDescent="0.3">
      <c r="A4688" s="661">
        <v>32</v>
      </c>
      <c r="B4688" s="662" t="s">
        <v>592</v>
      </c>
      <c r="C4688" s="662" t="s">
        <v>5111</v>
      </c>
      <c r="D4688" s="743" t="s">
        <v>7938</v>
      </c>
      <c r="E4688" s="744" t="s">
        <v>5136</v>
      </c>
      <c r="F4688" s="662" t="s">
        <v>5106</v>
      </c>
      <c r="G4688" s="662" t="s">
        <v>5175</v>
      </c>
      <c r="H4688" s="662" t="s">
        <v>2438</v>
      </c>
      <c r="I4688" s="662" t="s">
        <v>2556</v>
      </c>
      <c r="J4688" s="662" t="s">
        <v>2557</v>
      </c>
      <c r="K4688" s="662" t="s">
        <v>4819</v>
      </c>
      <c r="L4688" s="663">
        <v>1847.49</v>
      </c>
      <c r="M4688" s="663">
        <v>24017.370000000003</v>
      </c>
      <c r="N4688" s="662">
        <v>13</v>
      </c>
      <c r="O4688" s="745">
        <v>3</v>
      </c>
      <c r="P4688" s="663">
        <v>12932.43</v>
      </c>
      <c r="Q4688" s="678">
        <v>0.53846153846153844</v>
      </c>
      <c r="R4688" s="662">
        <v>7</v>
      </c>
      <c r="S4688" s="678">
        <v>0.53846153846153844</v>
      </c>
      <c r="T4688" s="745">
        <v>2.5</v>
      </c>
      <c r="U4688" s="701">
        <v>0.83333333333333337</v>
      </c>
    </row>
    <row r="4689" spans="1:21" ht="14.4" customHeight="1" x14ac:dyDescent="0.3">
      <c r="A4689" s="661">
        <v>32</v>
      </c>
      <c r="B4689" s="662" t="s">
        <v>592</v>
      </c>
      <c r="C4689" s="662" t="s">
        <v>5111</v>
      </c>
      <c r="D4689" s="743" t="s">
        <v>7938</v>
      </c>
      <c r="E4689" s="744" t="s">
        <v>5136</v>
      </c>
      <c r="F4689" s="662" t="s">
        <v>5106</v>
      </c>
      <c r="G4689" s="662" t="s">
        <v>5175</v>
      </c>
      <c r="H4689" s="662" t="s">
        <v>2438</v>
      </c>
      <c r="I4689" s="662" t="s">
        <v>4532</v>
      </c>
      <c r="J4689" s="662" t="s">
        <v>2557</v>
      </c>
      <c r="K4689" s="662" t="s">
        <v>5079</v>
      </c>
      <c r="L4689" s="663">
        <v>2309.36</v>
      </c>
      <c r="M4689" s="663">
        <v>48496.56</v>
      </c>
      <c r="N4689" s="662">
        <v>21</v>
      </c>
      <c r="O4689" s="745">
        <v>3</v>
      </c>
      <c r="P4689" s="663">
        <v>16165.52</v>
      </c>
      <c r="Q4689" s="678">
        <v>0.33333333333333337</v>
      </c>
      <c r="R4689" s="662">
        <v>7</v>
      </c>
      <c r="S4689" s="678">
        <v>0.33333333333333331</v>
      </c>
      <c r="T4689" s="745">
        <v>1</v>
      </c>
      <c r="U4689" s="701">
        <v>0.33333333333333331</v>
      </c>
    </row>
    <row r="4690" spans="1:21" ht="14.4" customHeight="1" x14ac:dyDescent="0.3">
      <c r="A4690" s="661">
        <v>32</v>
      </c>
      <c r="B4690" s="662" t="s">
        <v>592</v>
      </c>
      <c r="C4690" s="662" t="s">
        <v>5111</v>
      </c>
      <c r="D4690" s="743" t="s">
        <v>7938</v>
      </c>
      <c r="E4690" s="744" t="s">
        <v>5136</v>
      </c>
      <c r="F4690" s="662" t="s">
        <v>5106</v>
      </c>
      <c r="G4690" s="662" t="s">
        <v>5175</v>
      </c>
      <c r="H4690" s="662" t="s">
        <v>2438</v>
      </c>
      <c r="I4690" s="662" t="s">
        <v>2811</v>
      </c>
      <c r="J4690" s="662" t="s">
        <v>2474</v>
      </c>
      <c r="K4690" s="662" t="s">
        <v>4814</v>
      </c>
      <c r="L4690" s="663">
        <v>815.1</v>
      </c>
      <c r="M4690" s="663">
        <v>1630.2</v>
      </c>
      <c r="N4690" s="662">
        <v>2</v>
      </c>
      <c r="O4690" s="745">
        <v>1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32</v>
      </c>
      <c r="B4691" s="662" t="s">
        <v>592</v>
      </c>
      <c r="C4691" s="662" t="s">
        <v>5111</v>
      </c>
      <c r="D4691" s="743" t="s">
        <v>7938</v>
      </c>
      <c r="E4691" s="744" t="s">
        <v>5136</v>
      </c>
      <c r="F4691" s="662" t="s">
        <v>5106</v>
      </c>
      <c r="G4691" s="662" t="s">
        <v>5175</v>
      </c>
      <c r="H4691" s="662" t="s">
        <v>593</v>
      </c>
      <c r="I4691" s="662" t="s">
        <v>7553</v>
      </c>
      <c r="J4691" s="662" t="s">
        <v>2557</v>
      </c>
      <c r="K4691" s="662" t="s">
        <v>4819</v>
      </c>
      <c r="L4691" s="663">
        <v>1847.49</v>
      </c>
      <c r="M4691" s="663">
        <v>3694.98</v>
      </c>
      <c r="N4691" s="662">
        <v>2</v>
      </c>
      <c r="O4691" s="745">
        <v>1</v>
      </c>
      <c r="P4691" s="663">
        <v>3694.98</v>
      </c>
      <c r="Q4691" s="678">
        <v>1</v>
      </c>
      <c r="R4691" s="662">
        <v>2</v>
      </c>
      <c r="S4691" s="678">
        <v>1</v>
      </c>
      <c r="T4691" s="745">
        <v>1</v>
      </c>
      <c r="U4691" s="701">
        <v>1</v>
      </c>
    </row>
    <row r="4692" spans="1:21" ht="14.4" customHeight="1" x14ac:dyDescent="0.3">
      <c r="A4692" s="661">
        <v>32</v>
      </c>
      <c r="B4692" s="662" t="s">
        <v>592</v>
      </c>
      <c r="C4692" s="662" t="s">
        <v>5111</v>
      </c>
      <c r="D4692" s="743" t="s">
        <v>7938</v>
      </c>
      <c r="E4692" s="744" t="s">
        <v>5136</v>
      </c>
      <c r="F4692" s="662" t="s">
        <v>5106</v>
      </c>
      <c r="G4692" s="662" t="s">
        <v>5453</v>
      </c>
      <c r="H4692" s="662" t="s">
        <v>593</v>
      </c>
      <c r="I4692" s="662" t="s">
        <v>6645</v>
      </c>
      <c r="J4692" s="662" t="s">
        <v>5455</v>
      </c>
      <c r="K4692" s="662" t="s">
        <v>5456</v>
      </c>
      <c r="L4692" s="663">
        <v>0</v>
      </c>
      <c r="M4692" s="663">
        <v>0</v>
      </c>
      <c r="N4692" s="662">
        <v>1</v>
      </c>
      <c r="O4692" s="745">
        <v>0.5</v>
      </c>
      <c r="P4692" s="663">
        <v>0</v>
      </c>
      <c r="Q4692" s="678"/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32</v>
      </c>
      <c r="B4693" s="662" t="s">
        <v>592</v>
      </c>
      <c r="C4693" s="662" t="s">
        <v>5111</v>
      </c>
      <c r="D4693" s="743" t="s">
        <v>7938</v>
      </c>
      <c r="E4693" s="744" t="s">
        <v>5136</v>
      </c>
      <c r="F4693" s="662" t="s">
        <v>5106</v>
      </c>
      <c r="G4693" s="662" t="s">
        <v>6646</v>
      </c>
      <c r="H4693" s="662" t="s">
        <v>593</v>
      </c>
      <c r="I4693" s="662" t="s">
        <v>1215</v>
      </c>
      <c r="J4693" s="662" t="s">
        <v>1216</v>
      </c>
      <c r="K4693" s="662" t="s">
        <v>1217</v>
      </c>
      <c r="L4693" s="663">
        <v>32.76</v>
      </c>
      <c r="M4693" s="663">
        <v>32.76</v>
      </c>
      <c r="N4693" s="662">
        <v>1</v>
      </c>
      <c r="O4693" s="745">
        <v>1</v>
      </c>
      <c r="P4693" s="663">
        <v>32.76</v>
      </c>
      <c r="Q4693" s="678">
        <v>1</v>
      </c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32</v>
      </c>
      <c r="B4694" s="662" t="s">
        <v>592</v>
      </c>
      <c r="C4694" s="662" t="s">
        <v>5111</v>
      </c>
      <c r="D4694" s="743" t="s">
        <v>7938</v>
      </c>
      <c r="E4694" s="744" t="s">
        <v>5136</v>
      </c>
      <c r="F4694" s="662" t="s">
        <v>5106</v>
      </c>
      <c r="G4694" s="662" t="s">
        <v>6162</v>
      </c>
      <c r="H4694" s="662" t="s">
        <v>593</v>
      </c>
      <c r="I4694" s="662" t="s">
        <v>6394</v>
      </c>
      <c r="J4694" s="662" t="s">
        <v>6395</v>
      </c>
      <c r="K4694" s="662" t="s">
        <v>6396</v>
      </c>
      <c r="L4694" s="663">
        <v>31.09</v>
      </c>
      <c r="M4694" s="663">
        <v>62.18</v>
      </c>
      <c r="N4694" s="662">
        <v>2</v>
      </c>
      <c r="O4694" s="745">
        <v>0.5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32</v>
      </c>
      <c r="B4695" s="662" t="s">
        <v>592</v>
      </c>
      <c r="C4695" s="662" t="s">
        <v>5111</v>
      </c>
      <c r="D4695" s="743" t="s">
        <v>7938</v>
      </c>
      <c r="E4695" s="744" t="s">
        <v>5136</v>
      </c>
      <c r="F4695" s="662" t="s">
        <v>5106</v>
      </c>
      <c r="G4695" s="662" t="s">
        <v>5559</v>
      </c>
      <c r="H4695" s="662" t="s">
        <v>2438</v>
      </c>
      <c r="I4695" s="662" t="s">
        <v>4173</v>
      </c>
      <c r="J4695" s="662" t="s">
        <v>1967</v>
      </c>
      <c r="K4695" s="662" t="s">
        <v>5060</v>
      </c>
      <c r="L4695" s="663">
        <v>24.22</v>
      </c>
      <c r="M4695" s="663">
        <v>24.22</v>
      </c>
      <c r="N4695" s="662">
        <v>1</v>
      </c>
      <c r="O4695" s="745">
        <v>1</v>
      </c>
      <c r="P4695" s="663">
        <v>24.22</v>
      </c>
      <c r="Q4695" s="678">
        <v>1</v>
      </c>
      <c r="R4695" s="662">
        <v>1</v>
      </c>
      <c r="S4695" s="678">
        <v>1</v>
      </c>
      <c r="T4695" s="745">
        <v>1</v>
      </c>
      <c r="U4695" s="701">
        <v>1</v>
      </c>
    </row>
    <row r="4696" spans="1:21" ht="14.4" customHeight="1" x14ac:dyDescent="0.3">
      <c r="A4696" s="661">
        <v>32</v>
      </c>
      <c r="B4696" s="662" t="s">
        <v>592</v>
      </c>
      <c r="C4696" s="662" t="s">
        <v>5111</v>
      </c>
      <c r="D4696" s="743" t="s">
        <v>7938</v>
      </c>
      <c r="E4696" s="744" t="s">
        <v>5136</v>
      </c>
      <c r="F4696" s="662" t="s">
        <v>5106</v>
      </c>
      <c r="G4696" s="662" t="s">
        <v>5559</v>
      </c>
      <c r="H4696" s="662" t="s">
        <v>2438</v>
      </c>
      <c r="I4696" s="662" t="s">
        <v>2451</v>
      </c>
      <c r="J4696" s="662" t="s">
        <v>1967</v>
      </c>
      <c r="K4696" s="662" t="s">
        <v>2452</v>
      </c>
      <c r="L4696" s="663">
        <v>48.42</v>
      </c>
      <c r="M4696" s="663">
        <v>48.42</v>
      </c>
      <c r="N4696" s="662">
        <v>1</v>
      </c>
      <c r="O4696" s="745">
        <v>1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32</v>
      </c>
      <c r="B4697" s="662" t="s">
        <v>592</v>
      </c>
      <c r="C4697" s="662" t="s">
        <v>5111</v>
      </c>
      <c r="D4697" s="743" t="s">
        <v>7938</v>
      </c>
      <c r="E4697" s="744" t="s">
        <v>5136</v>
      </c>
      <c r="F4697" s="662" t="s">
        <v>5106</v>
      </c>
      <c r="G4697" s="662" t="s">
        <v>5559</v>
      </c>
      <c r="H4697" s="662" t="s">
        <v>593</v>
      </c>
      <c r="I4697" s="662" t="s">
        <v>5906</v>
      </c>
      <c r="J4697" s="662" t="s">
        <v>5907</v>
      </c>
      <c r="K4697" s="662" t="s">
        <v>5908</v>
      </c>
      <c r="L4697" s="663">
        <v>36.54</v>
      </c>
      <c r="M4697" s="663">
        <v>36.54</v>
      </c>
      <c r="N4697" s="662">
        <v>1</v>
      </c>
      <c r="O4697" s="745">
        <v>1</v>
      </c>
      <c r="P4697" s="663"/>
      <c r="Q4697" s="678">
        <v>0</v>
      </c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32</v>
      </c>
      <c r="B4698" s="662" t="s">
        <v>592</v>
      </c>
      <c r="C4698" s="662" t="s">
        <v>5111</v>
      </c>
      <c r="D4698" s="743" t="s">
        <v>7938</v>
      </c>
      <c r="E4698" s="744" t="s">
        <v>5136</v>
      </c>
      <c r="F4698" s="662" t="s">
        <v>5106</v>
      </c>
      <c r="G4698" s="662" t="s">
        <v>5294</v>
      </c>
      <c r="H4698" s="662" t="s">
        <v>593</v>
      </c>
      <c r="I4698" s="662" t="s">
        <v>6975</v>
      </c>
      <c r="J4698" s="662" t="s">
        <v>6810</v>
      </c>
      <c r="K4698" s="662" t="s">
        <v>6427</v>
      </c>
      <c r="L4698" s="663">
        <v>173.05</v>
      </c>
      <c r="M4698" s="663">
        <v>173.05</v>
      </c>
      <c r="N4698" s="662">
        <v>1</v>
      </c>
      <c r="O4698" s="745">
        <v>0.5</v>
      </c>
      <c r="P4698" s="663">
        <v>173.05</v>
      </c>
      <c r="Q4698" s="678">
        <v>1</v>
      </c>
      <c r="R4698" s="662">
        <v>1</v>
      </c>
      <c r="S4698" s="678">
        <v>1</v>
      </c>
      <c r="T4698" s="745">
        <v>0.5</v>
      </c>
      <c r="U4698" s="701">
        <v>1</v>
      </c>
    </row>
    <row r="4699" spans="1:21" ht="14.4" customHeight="1" x14ac:dyDescent="0.3">
      <c r="A4699" s="661">
        <v>32</v>
      </c>
      <c r="B4699" s="662" t="s">
        <v>592</v>
      </c>
      <c r="C4699" s="662" t="s">
        <v>5111</v>
      </c>
      <c r="D4699" s="743" t="s">
        <v>7938</v>
      </c>
      <c r="E4699" s="744" t="s">
        <v>5136</v>
      </c>
      <c r="F4699" s="662" t="s">
        <v>5106</v>
      </c>
      <c r="G4699" s="662" t="s">
        <v>5295</v>
      </c>
      <c r="H4699" s="662" t="s">
        <v>593</v>
      </c>
      <c r="I4699" s="662" t="s">
        <v>2944</v>
      </c>
      <c r="J4699" s="662" t="s">
        <v>2945</v>
      </c>
      <c r="K4699" s="662" t="s">
        <v>5296</v>
      </c>
      <c r="L4699" s="663">
        <v>78.33</v>
      </c>
      <c r="M4699" s="663">
        <v>1723.2600000000002</v>
      </c>
      <c r="N4699" s="662">
        <v>22</v>
      </c>
      <c r="O4699" s="745">
        <v>11</v>
      </c>
      <c r="P4699" s="663">
        <v>1331.6100000000001</v>
      </c>
      <c r="Q4699" s="678">
        <v>0.77272727272727271</v>
      </c>
      <c r="R4699" s="662">
        <v>17</v>
      </c>
      <c r="S4699" s="678">
        <v>0.77272727272727271</v>
      </c>
      <c r="T4699" s="745">
        <v>8.5</v>
      </c>
      <c r="U4699" s="701">
        <v>0.77272727272727271</v>
      </c>
    </row>
    <row r="4700" spans="1:21" ht="14.4" customHeight="1" x14ac:dyDescent="0.3">
      <c r="A4700" s="661">
        <v>32</v>
      </c>
      <c r="B4700" s="662" t="s">
        <v>592</v>
      </c>
      <c r="C4700" s="662" t="s">
        <v>5111</v>
      </c>
      <c r="D4700" s="743" t="s">
        <v>7938</v>
      </c>
      <c r="E4700" s="744" t="s">
        <v>5136</v>
      </c>
      <c r="F4700" s="662" t="s">
        <v>5106</v>
      </c>
      <c r="G4700" s="662" t="s">
        <v>5295</v>
      </c>
      <c r="H4700" s="662" t="s">
        <v>593</v>
      </c>
      <c r="I4700" s="662" t="s">
        <v>6649</v>
      </c>
      <c r="J4700" s="662" t="s">
        <v>2945</v>
      </c>
      <c r="K4700" s="662" t="s">
        <v>6650</v>
      </c>
      <c r="L4700" s="663">
        <v>0</v>
      </c>
      <c r="M4700" s="663">
        <v>0</v>
      </c>
      <c r="N4700" s="662">
        <v>1</v>
      </c>
      <c r="O4700" s="745">
        <v>0.5</v>
      </c>
      <c r="P4700" s="663">
        <v>0</v>
      </c>
      <c r="Q4700" s="678"/>
      <c r="R4700" s="662">
        <v>1</v>
      </c>
      <c r="S4700" s="678">
        <v>1</v>
      </c>
      <c r="T4700" s="745">
        <v>0.5</v>
      </c>
      <c r="U4700" s="701">
        <v>1</v>
      </c>
    </row>
    <row r="4701" spans="1:21" ht="14.4" customHeight="1" x14ac:dyDescent="0.3">
      <c r="A4701" s="661">
        <v>32</v>
      </c>
      <c r="B4701" s="662" t="s">
        <v>592</v>
      </c>
      <c r="C4701" s="662" t="s">
        <v>5111</v>
      </c>
      <c r="D4701" s="743" t="s">
        <v>7938</v>
      </c>
      <c r="E4701" s="744" t="s">
        <v>5136</v>
      </c>
      <c r="F4701" s="662" t="s">
        <v>5106</v>
      </c>
      <c r="G4701" s="662" t="s">
        <v>5295</v>
      </c>
      <c r="H4701" s="662" t="s">
        <v>593</v>
      </c>
      <c r="I4701" s="662" t="s">
        <v>5297</v>
      </c>
      <c r="J4701" s="662" t="s">
        <v>2945</v>
      </c>
      <c r="K4701" s="662" t="s">
        <v>4935</v>
      </c>
      <c r="L4701" s="663">
        <v>0</v>
      </c>
      <c r="M4701" s="663">
        <v>0</v>
      </c>
      <c r="N4701" s="662">
        <v>2</v>
      </c>
      <c r="O4701" s="745">
        <v>1.5</v>
      </c>
      <c r="P4701" s="663"/>
      <c r="Q4701" s="678"/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32</v>
      </c>
      <c r="B4702" s="662" t="s">
        <v>592</v>
      </c>
      <c r="C4702" s="662" t="s">
        <v>5111</v>
      </c>
      <c r="D4702" s="743" t="s">
        <v>7938</v>
      </c>
      <c r="E4702" s="744" t="s">
        <v>5136</v>
      </c>
      <c r="F4702" s="662" t="s">
        <v>5106</v>
      </c>
      <c r="G4702" s="662" t="s">
        <v>5176</v>
      </c>
      <c r="H4702" s="662" t="s">
        <v>593</v>
      </c>
      <c r="I4702" s="662" t="s">
        <v>2422</v>
      </c>
      <c r="J4702" s="662" t="s">
        <v>826</v>
      </c>
      <c r="K4702" s="662" t="s">
        <v>830</v>
      </c>
      <c r="L4702" s="663">
        <v>0</v>
      </c>
      <c r="M4702" s="663">
        <v>0</v>
      </c>
      <c r="N4702" s="662">
        <v>1</v>
      </c>
      <c r="O4702" s="745">
        <v>1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32</v>
      </c>
      <c r="B4703" s="662" t="s">
        <v>592</v>
      </c>
      <c r="C4703" s="662" t="s">
        <v>5111</v>
      </c>
      <c r="D4703" s="743" t="s">
        <v>7938</v>
      </c>
      <c r="E4703" s="744" t="s">
        <v>5136</v>
      </c>
      <c r="F4703" s="662" t="s">
        <v>5106</v>
      </c>
      <c r="G4703" s="662" t="s">
        <v>5176</v>
      </c>
      <c r="H4703" s="662" t="s">
        <v>593</v>
      </c>
      <c r="I4703" s="662" t="s">
        <v>2422</v>
      </c>
      <c r="J4703" s="662" t="s">
        <v>826</v>
      </c>
      <c r="K4703" s="662" t="s">
        <v>830</v>
      </c>
      <c r="L4703" s="663">
        <v>301.2</v>
      </c>
      <c r="M4703" s="663">
        <v>3011.9999999999995</v>
      </c>
      <c r="N4703" s="662">
        <v>10</v>
      </c>
      <c r="O4703" s="745">
        <v>7.5</v>
      </c>
      <c r="P4703" s="663">
        <v>3011.9999999999995</v>
      </c>
      <c r="Q4703" s="678">
        <v>1</v>
      </c>
      <c r="R4703" s="662">
        <v>10</v>
      </c>
      <c r="S4703" s="678">
        <v>1</v>
      </c>
      <c r="T4703" s="745">
        <v>7.5</v>
      </c>
      <c r="U4703" s="701">
        <v>1</v>
      </c>
    </row>
    <row r="4704" spans="1:21" ht="14.4" customHeight="1" x14ac:dyDescent="0.3">
      <c r="A4704" s="661">
        <v>32</v>
      </c>
      <c r="B4704" s="662" t="s">
        <v>592</v>
      </c>
      <c r="C4704" s="662" t="s">
        <v>5111</v>
      </c>
      <c r="D4704" s="743" t="s">
        <v>7938</v>
      </c>
      <c r="E4704" s="744" t="s">
        <v>5136</v>
      </c>
      <c r="F4704" s="662" t="s">
        <v>5106</v>
      </c>
      <c r="G4704" s="662" t="s">
        <v>5176</v>
      </c>
      <c r="H4704" s="662" t="s">
        <v>593</v>
      </c>
      <c r="I4704" s="662" t="s">
        <v>5457</v>
      </c>
      <c r="J4704" s="662" t="s">
        <v>5458</v>
      </c>
      <c r="K4704" s="662" t="s">
        <v>5459</v>
      </c>
      <c r="L4704" s="663">
        <v>327.98</v>
      </c>
      <c r="M4704" s="663">
        <v>327.98</v>
      </c>
      <c r="N4704" s="662">
        <v>1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32</v>
      </c>
      <c r="B4705" s="662" t="s">
        <v>592</v>
      </c>
      <c r="C4705" s="662" t="s">
        <v>5111</v>
      </c>
      <c r="D4705" s="743" t="s">
        <v>7938</v>
      </c>
      <c r="E4705" s="744" t="s">
        <v>5136</v>
      </c>
      <c r="F4705" s="662" t="s">
        <v>5106</v>
      </c>
      <c r="G4705" s="662" t="s">
        <v>5176</v>
      </c>
      <c r="H4705" s="662" t="s">
        <v>593</v>
      </c>
      <c r="I4705" s="662" t="s">
        <v>5460</v>
      </c>
      <c r="J4705" s="662" t="s">
        <v>5461</v>
      </c>
      <c r="K4705" s="662" t="s">
        <v>5462</v>
      </c>
      <c r="L4705" s="663">
        <v>205.84</v>
      </c>
      <c r="M4705" s="663">
        <v>205.84</v>
      </c>
      <c r="N4705" s="662">
        <v>1</v>
      </c>
      <c r="O4705" s="745">
        <v>0.5</v>
      </c>
      <c r="P4705" s="663">
        <v>205.84</v>
      </c>
      <c r="Q4705" s="678">
        <v>1</v>
      </c>
      <c r="R4705" s="662">
        <v>1</v>
      </c>
      <c r="S4705" s="678">
        <v>1</v>
      </c>
      <c r="T4705" s="745">
        <v>0.5</v>
      </c>
      <c r="U4705" s="701">
        <v>1</v>
      </c>
    </row>
    <row r="4706" spans="1:21" ht="14.4" customHeight="1" x14ac:dyDescent="0.3">
      <c r="A4706" s="661">
        <v>32</v>
      </c>
      <c r="B4706" s="662" t="s">
        <v>592</v>
      </c>
      <c r="C4706" s="662" t="s">
        <v>5111</v>
      </c>
      <c r="D4706" s="743" t="s">
        <v>7938</v>
      </c>
      <c r="E4706" s="744" t="s">
        <v>5136</v>
      </c>
      <c r="F4706" s="662" t="s">
        <v>5106</v>
      </c>
      <c r="G4706" s="662" t="s">
        <v>5176</v>
      </c>
      <c r="H4706" s="662" t="s">
        <v>593</v>
      </c>
      <c r="I4706" s="662" t="s">
        <v>5177</v>
      </c>
      <c r="J4706" s="662" t="s">
        <v>5178</v>
      </c>
      <c r="K4706" s="662" t="s">
        <v>827</v>
      </c>
      <c r="L4706" s="663">
        <v>57.64</v>
      </c>
      <c r="M4706" s="663">
        <v>57.64</v>
      </c>
      <c r="N4706" s="662">
        <v>1</v>
      </c>
      <c r="O4706" s="745">
        <v>1</v>
      </c>
      <c r="P4706" s="663">
        <v>57.64</v>
      </c>
      <c r="Q4706" s="678">
        <v>1</v>
      </c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32</v>
      </c>
      <c r="B4707" s="662" t="s">
        <v>592</v>
      </c>
      <c r="C4707" s="662" t="s">
        <v>5111</v>
      </c>
      <c r="D4707" s="743" t="s">
        <v>7938</v>
      </c>
      <c r="E4707" s="744" t="s">
        <v>5136</v>
      </c>
      <c r="F4707" s="662" t="s">
        <v>5106</v>
      </c>
      <c r="G4707" s="662" t="s">
        <v>5176</v>
      </c>
      <c r="H4707" s="662" t="s">
        <v>593</v>
      </c>
      <c r="I4707" s="662" t="s">
        <v>5365</v>
      </c>
      <c r="J4707" s="662" t="s">
        <v>5178</v>
      </c>
      <c r="K4707" s="662" t="s">
        <v>830</v>
      </c>
      <c r="L4707" s="663">
        <v>301.2</v>
      </c>
      <c r="M4707" s="663">
        <v>602.4</v>
      </c>
      <c r="N4707" s="662">
        <v>2</v>
      </c>
      <c r="O4707" s="745">
        <v>1</v>
      </c>
      <c r="P4707" s="663">
        <v>301.2</v>
      </c>
      <c r="Q4707" s="678">
        <v>0.5</v>
      </c>
      <c r="R4707" s="662">
        <v>1</v>
      </c>
      <c r="S4707" s="678">
        <v>0.5</v>
      </c>
      <c r="T4707" s="745">
        <v>0.5</v>
      </c>
      <c r="U4707" s="701">
        <v>0.5</v>
      </c>
    </row>
    <row r="4708" spans="1:21" ht="14.4" customHeight="1" x14ac:dyDescent="0.3">
      <c r="A4708" s="661">
        <v>32</v>
      </c>
      <c r="B4708" s="662" t="s">
        <v>592</v>
      </c>
      <c r="C4708" s="662" t="s">
        <v>5111</v>
      </c>
      <c r="D4708" s="743" t="s">
        <v>7938</v>
      </c>
      <c r="E4708" s="744" t="s">
        <v>5136</v>
      </c>
      <c r="F4708" s="662" t="s">
        <v>5106</v>
      </c>
      <c r="G4708" s="662" t="s">
        <v>5176</v>
      </c>
      <c r="H4708" s="662" t="s">
        <v>593</v>
      </c>
      <c r="I4708" s="662" t="s">
        <v>5365</v>
      </c>
      <c r="J4708" s="662" t="s">
        <v>5178</v>
      </c>
      <c r="K4708" s="662" t="s">
        <v>830</v>
      </c>
      <c r="L4708" s="663">
        <v>185.26</v>
      </c>
      <c r="M4708" s="663">
        <v>3334.6800000000003</v>
      </c>
      <c r="N4708" s="662">
        <v>18</v>
      </c>
      <c r="O4708" s="745">
        <v>11.5</v>
      </c>
      <c r="P4708" s="663">
        <v>2778.9000000000005</v>
      </c>
      <c r="Q4708" s="678">
        <v>0.83333333333333337</v>
      </c>
      <c r="R4708" s="662">
        <v>15</v>
      </c>
      <c r="S4708" s="678">
        <v>0.83333333333333337</v>
      </c>
      <c r="T4708" s="745">
        <v>9.5</v>
      </c>
      <c r="U4708" s="701">
        <v>0.82608695652173914</v>
      </c>
    </row>
    <row r="4709" spans="1:21" ht="14.4" customHeight="1" x14ac:dyDescent="0.3">
      <c r="A4709" s="661">
        <v>32</v>
      </c>
      <c r="B4709" s="662" t="s">
        <v>592</v>
      </c>
      <c r="C4709" s="662" t="s">
        <v>5111</v>
      </c>
      <c r="D4709" s="743" t="s">
        <v>7938</v>
      </c>
      <c r="E4709" s="744" t="s">
        <v>5136</v>
      </c>
      <c r="F4709" s="662" t="s">
        <v>5106</v>
      </c>
      <c r="G4709" s="662" t="s">
        <v>5176</v>
      </c>
      <c r="H4709" s="662" t="s">
        <v>593</v>
      </c>
      <c r="I4709" s="662" t="s">
        <v>7554</v>
      </c>
      <c r="J4709" s="662" t="s">
        <v>6813</v>
      </c>
      <c r="K4709" s="662" t="s">
        <v>7555</v>
      </c>
      <c r="L4709" s="663">
        <v>0</v>
      </c>
      <c r="M4709" s="663">
        <v>0</v>
      </c>
      <c r="N4709" s="662">
        <v>12</v>
      </c>
      <c r="O4709" s="745">
        <v>4.5</v>
      </c>
      <c r="P4709" s="663">
        <v>0</v>
      </c>
      <c r="Q4709" s="678"/>
      <c r="R4709" s="662">
        <v>2</v>
      </c>
      <c r="S4709" s="678">
        <v>0.16666666666666666</v>
      </c>
      <c r="T4709" s="745">
        <v>1.5</v>
      </c>
      <c r="U4709" s="701">
        <v>0.33333333333333331</v>
      </c>
    </row>
    <row r="4710" spans="1:21" ht="14.4" customHeight="1" x14ac:dyDescent="0.3">
      <c r="A4710" s="661">
        <v>32</v>
      </c>
      <c r="B4710" s="662" t="s">
        <v>592</v>
      </c>
      <c r="C4710" s="662" t="s">
        <v>5111</v>
      </c>
      <c r="D4710" s="743" t="s">
        <v>7938</v>
      </c>
      <c r="E4710" s="744" t="s">
        <v>5136</v>
      </c>
      <c r="F4710" s="662" t="s">
        <v>5106</v>
      </c>
      <c r="G4710" s="662" t="s">
        <v>5176</v>
      </c>
      <c r="H4710" s="662" t="s">
        <v>593</v>
      </c>
      <c r="I4710" s="662" t="s">
        <v>829</v>
      </c>
      <c r="J4710" s="662" t="s">
        <v>826</v>
      </c>
      <c r="K4710" s="662" t="s">
        <v>830</v>
      </c>
      <c r="L4710" s="663">
        <v>301.2</v>
      </c>
      <c r="M4710" s="663">
        <v>903.59999999999991</v>
      </c>
      <c r="N4710" s="662">
        <v>3</v>
      </c>
      <c r="O4710" s="745">
        <v>1.5</v>
      </c>
      <c r="P4710" s="663">
        <v>602.4</v>
      </c>
      <c r="Q4710" s="678">
        <v>0.66666666666666674</v>
      </c>
      <c r="R4710" s="662">
        <v>2</v>
      </c>
      <c r="S4710" s="678">
        <v>0.66666666666666663</v>
      </c>
      <c r="T4710" s="745">
        <v>1</v>
      </c>
      <c r="U4710" s="701">
        <v>0.66666666666666663</v>
      </c>
    </row>
    <row r="4711" spans="1:21" ht="14.4" customHeight="1" x14ac:dyDescent="0.3">
      <c r="A4711" s="661">
        <v>32</v>
      </c>
      <c r="B4711" s="662" t="s">
        <v>592</v>
      </c>
      <c r="C4711" s="662" t="s">
        <v>5111</v>
      </c>
      <c r="D4711" s="743" t="s">
        <v>7938</v>
      </c>
      <c r="E4711" s="744" t="s">
        <v>5136</v>
      </c>
      <c r="F4711" s="662" t="s">
        <v>5106</v>
      </c>
      <c r="G4711" s="662" t="s">
        <v>5176</v>
      </c>
      <c r="H4711" s="662" t="s">
        <v>593</v>
      </c>
      <c r="I4711" s="662" t="s">
        <v>829</v>
      </c>
      <c r="J4711" s="662" t="s">
        <v>826</v>
      </c>
      <c r="K4711" s="662" t="s">
        <v>830</v>
      </c>
      <c r="L4711" s="663">
        <v>185.26</v>
      </c>
      <c r="M4711" s="663">
        <v>2223.12</v>
      </c>
      <c r="N4711" s="662">
        <v>12</v>
      </c>
      <c r="O4711" s="745">
        <v>7.5</v>
      </c>
      <c r="P4711" s="663">
        <v>1852.6</v>
      </c>
      <c r="Q4711" s="678">
        <v>0.83333333333333337</v>
      </c>
      <c r="R4711" s="662">
        <v>10</v>
      </c>
      <c r="S4711" s="678">
        <v>0.83333333333333337</v>
      </c>
      <c r="T4711" s="745">
        <v>6.5</v>
      </c>
      <c r="U4711" s="701">
        <v>0.8666666666666667</v>
      </c>
    </row>
    <row r="4712" spans="1:21" ht="14.4" customHeight="1" x14ac:dyDescent="0.3">
      <c r="A4712" s="661">
        <v>32</v>
      </c>
      <c r="B4712" s="662" t="s">
        <v>592</v>
      </c>
      <c r="C4712" s="662" t="s">
        <v>5111</v>
      </c>
      <c r="D4712" s="743" t="s">
        <v>7938</v>
      </c>
      <c r="E4712" s="744" t="s">
        <v>5136</v>
      </c>
      <c r="F4712" s="662" t="s">
        <v>5106</v>
      </c>
      <c r="G4712" s="662" t="s">
        <v>5176</v>
      </c>
      <c r="H4712" s="662" t="s">
        <v>593</v>
      </c>
      <c r="I4712" s="662" t="s">
        <v>7556</v>
      </c>
      <c r="J4712" s="662" t="s">
        <v>6813</v>
      </c>
      <c r="K4712" s="662" t="s">
        <v>7557</v>
      </c>
      <c r="L4712" s="663">
        <v>57.64</v>
      </c>
      <c r="M4712" s="663">
        <v>172.92000000000002</v>
      </c>
      <c r="N4712" s="662">
        <v>3</v>
      </c>
      <c r="O4712" s="745">
        <v>0.5</v>
      </c>
      <c r="P4712" s="663">
        <v>172.92000000000002</v>
      </c>
      <c r="Q4712" s="678">
        <v>1</v>
      </c>
      <c r="R4712" s="662">
        <v>3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32</v>
      </c>
      <c r="B4713" s="662" t="s">
        <v>592</v>
      </c>
      <c r="C4713" s="662" t="s">
        <v>5111</v>
      </c>
      <c r="D4713" s="743" t="s">
        <v>7938</v>
      </c>
      <c r="E4713" s="744" t="s">
        <v>5136</v>
      </c>
      <c r="F4713" s="662" t="s">
        <v>5106</v>
      </c>
      <c r="G4713" s="662" t="s">
        <v>5176</v>
      </c>
      <c r="H4713" s="662" t="s">
        <v>593</v>
      </c>
      <c r="I4713" s="662" t="s">
        <v>5916</v>
      </c>
      <c r="J4713" s="662" t="s">
        <v>826</v>
      </c>
      <c r="K4713" s="662" t="s">
        <v>830</v>
      </c>
      <c r="L4713" s="663">
        <v>0</v>
      </c>
      <c r="M4713" s="663">
        <v>0</v>
      </c>
      <c r="N4713" s="662">
        <v>1</v>
      </c>
      <c r="O4713" s="745">
        <v>1</v>
      </c>
      <c r="P4713" s="663">
        <v>0</v>
      </c>
      <c r="Q4713" s="678"/>
      <c r="R4713" s="662">
        <v>1</v>
      </c>
      <c r="S4713" s="678">
        <v>1</v>
      </c>
      <c r="T4713" s="745">
        <v>1</v>
      </c>
      <c r="U4713" s="701">
        <v>1</v>
      </c>
    </row>
    <row r="4714" spans="1:21" ht="14.4" customHeight="1" x14ac:dyDescent="0.3">
      <c r="A4714" s="661">
        <v>32</v>
      </c>
      <c r="B4714" s="662" t="s">
        <v>592</v>
      </c>
      <c r="C4714" s="662" t="s">
        <v>5111</v>
      </c>
      <c r="D4714" s="743" t="s">
        <v>7938</v>
      </c>
      <c r="E4714" s="744" t="s">
        <v>5136</v>
      </c>
      <c r="F4714" s="662" t="s">
        <v>5106</v>
      </c>
      <c r="G4714" s="662" t="s">
        <v>5176</v>
      </c>
      <c r="H4714" s="662" t="s">
        <v>593</v>
      </c>
      <c r="I4714" s="662" t="s">
        <v>5916</v>
      </c>
      <c r="J4714" s="662" t="s">
        <v>826</v>
      </c>
      <c r="K4714" s="662" t="s">
        <v>830</v>
      </c>
      <c r="L4714" s="663">
        <v>301.2</v>
      </c>
      <c r="M4714" s="663">
        <v>2409.6</v>
      </c>
      <c r="N4714" s="662">
        <v>8</v>
      </c>
      <c r="O4714" s="745">
        <v>4.5</v>
      </c>
      <c r="P4714" s="663">
        <v>1506</v>
      </c>
      <c r="Q4714" s="678">
        <v>0.625</v>
      </c>
      <c r="R4714" s="662">
        <v>5</v>
      </c>
      <c r="S4714" s="678">
        <v>0.625</v>
      </c>
      <c r="T4714" s="745">
        <v>3</v>
      </c>
      <c r="U4714" s="701">
        <v>0.66666666666666663</v>
      </c>
    </row>
    <row r="4715" spans="1:21" ht="14.4" customHeight="1" x14ac:dyDescent="0.3">
      <c r="A4715" s="661">
        <v>32</v>
      </c>
      <c r="B4715" s="662" t="s">
        <v>592</v>
      </c>
      <c r="C4715" s="662" t="s">
        <v>5111</v>
      </c>
      <c r="D4715" s="743" t="s">
        <v>7938</v>
      </c>
      <c r="E4715" s="744" t="s">
        <v>5136</v>
      </c>
      <c r="F4715" s="662" t="s">
        <v>5106</v>
      </c>
      <c r="G4715" s="662" t="s">
        <v>5299</v>
      </c>
      <c r="H4715" s="662" t="s">
        <v>593</v>
      </c>
      <c r="I4715" s="662" t="s">
        <v>640</v>
      </c>
      <c r="J4715" s="662" t="s">
        <v>641</v>
      </c>
      <c r="K4715" s="662" t="s">
        <v>4798</v>
      </c>
      <c r="L4715" s="663">
        <v>70.739999999999995</v>
      </c>
      <c r="M4715" s="663">
        <v>70.739999999999995</v>
      </c>
      <c r="N4715" s="662">
        <v>1</v>
      </c>
      <c r="O4715" s="745">
        <v>1</v>
      </c>
      <c r="P4715" s="663">
        <v>70.739999999999995</v>
      </c>
      <c r="Q4715" s="678">
        <v>1</v>
      </c>
      <c r="R4715" s="662">
        <v>1</v>
      </c>
      <c r="S4715" s="678">
        <v>1</v>
      </c>
      <c r="T4715" s="745">
        <v>1</v>
      </c>
      <c r="U4715" s="701">
        <v>1</v>
      </c>
    </row>
    <row r="4716" spans="1:21" ht="14.4" customHeight="1" x14ac:dyDescent="0.3">
      <c r="A4716" s="661">
        <v>32</v>
      </c>
      <c r="B4716" s="662" t="s">
        <v>592</v>
      </c>
      <c r="C4716" s="662" t="s">
        <v>5111</v>
      </c>
      <c r="D4716" s="743" t="s">
        <v>7938</v>
      </c>
      <c r="E4716" s="744" t="s">
        <v>5136</v>
      </c>
      <c r="F4716" s="662" t="s">
        <v>5106</v>
      </c>
      <c r="G4716" s="662" t="s">
        <v>5299</v>
      </c>
      <c r="H4716" s="662" t="s">
        <v>593</v>
      </c>
      <c r="I4716" s="662" t="s">
        <v>3477</v>
      </c>
      <c r="J4716" s="662" t="s">
        <v>3478</v>
      </c>
      <c r="K4716" s="662" t="s">
        <v>5014</v>
      </c>
      <c r="L4716" s="663">
        <v>1300.49</v>
      </c>
      <c r="M4716" s="663">
        <v>1300.49</v>
      </c>
      <c r="N4716" s="662">
        <v>1</v>
      </c>
      <c r="O4716" s="745">
        <v>1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32</v>
      </c>
      <c r="B4717" s="662" t="s">
        <v>592</v>
      </c>
      <c r="C4717" s="662" t="s">
        <v>5111</v>
      </c>
      <c r="D4717" s="743" t="s">
        <v>7938</v>
      </c>
      <c r="E4717" s="744" t="s">
        <v>5136</v>
      </c>
      <c r="F4717" s="662" t="s">
        <v>5106</v>
      </c>
      <c r="G4717" s="662" t="s">
        <v>5299</v>
      </c>
      <c r="H4717" s="662" t="s">
        <v>593</v>
      </c>
      <c r="I4717" s="662" t="s">
        <v>7558</v>
      </c>
      <c r="J4717" s="662" t="s">
        <v>7559</v>
      </c>
      <c r="K4717" s="662" t="s">
        <v>7560</v>
      </c>
      <c r="L4717" s="663">
        <v>0</v>
      </c>
      <c r="M4717" s="663">
        <v>0</v>
      </c>
      <c r="N4717" s="662">
        <v>1</v>
      </c>
      <c r="O4717" s="745">
        <v>1</v>
      </c>
      <c r="P4717" s="663"/>
      <c r="Q4717" s="678"/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32</v>
      </c>
      <c r="B4718" s="662" t="s">
        <v>592</v>
      </c>
      <c r="C4718" s="662" t="s">
        <v>5111</v>
      </c>
      <c r="D4718" s="743" t="s">
        <v>7938</v>
      </c>
      <c r="E4718" s="744" t="s">
        <v>5136</v>
      </c>
      <c r="F4718" s="662" t="s">
        <v>5106</v>
      </c>
      <c r="G4718" s="662" t="s">
        <v>7561</v>
      </c>
      <c r="H4718" s="662" t="s">
        <v>593</v>
      </c>
      <c r="I4718" s="662" t="s">
        <v>3501</v>
      </c>
      <c r="J4718" s="662" t="s">
        <v>3502</v>
      </c>
      <c r="K4718" s="662" t="s">
        <v>7562</v>
      </c>
      <c r="L4718" s="663">
        <v>0</v>
      </c>
      <c r="M4718" s="663">
        <v>0</v>
      </c>
      <c r="N4718" s="662">
        <v>1</v>
      </c>
      <c r="O4718" s="745">
        <v>1</v>
      </c>
      <c r="P4718" s="663">
        <v>0</v>
      </c>
      <c r="Q4718" s="678"/>
      <c r="R4718" s="662">
        <v>1</v>
      </c>
      <c r="S4718" s="678">
        <v>1</v>
      </c>
      <c r="T4718" s="745">
        <v>1</v>
      </c>
      <c r="U4718" s="701">
        <v>1</v>
      </c>
    </row>
    <row r="4719" spans="1:21" ht="14.4" customHeight="1" x14ac:dyDescent="0.3">
      <c r="A4719" s="661">
        <v>32</v>
      </c>
      <c r="B4719" s="662" t="s">
        <v>592</v>
      </c>
      <c r="C4719" s="662" t="s">
        <v>5111</v>
      </c>
      <c r="D4719" s="743" t="s">
        <v>7938</v>
      </c>
      <c r="E4719" s="744" t="s">
        <v>5136</v>
      </c>
      <c r="F4719" s="662" t="s">
        <v>5106</v>
      </c>
      <c r="G4719" s="662" t="s">
        <v>5705</v>
      </c>
      <c r="H4719" s="662" t="s">
        <v>2438</v>
      </c>
      <c r="I4719" s="662" t="s">
        <v>2662</v>
      </c>
      <c r="J4719" s="662" t="s">
        <v>2607</v>
      </c>
      <c r="K4719" s="662" t="s">
        <v>999</v>
      </c>
      <c r="L4719" s="663">
        <v>117.46</v>
      </c>
      <c r="M4719" s="663">
        <v>117.46</v>
      </c>
      <c r="N4719" s="662">
        <v>1</v>
      </c>
      <c r="O4719" s="745">
        <v>0.5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32</v>
      </c>
      <c r="B4720" s="662" t="s">
        <v>592</v>
      </c>
      <c r="C4720" s="662" t="s">
        <v>5111</v>
      </c>
      <c r="D4720" s="743" t="s">
        <v>7938</v>
      </c>
      <c r="E4720" s="744" t="s">
        <v>5136</v>
      </c>
      <c r="F4720" s="662" t="s">
        <v>5106</v>
      </c>
      <c r="G4720" s="662" t="s">
        <v>5937</v>
      </c>
      <c r="H4720" s="662" t="s">
        <v>2438</v>
      </c>
      <c r="I4720" s="662" t="s">
        <v>4193</v>
      </c>
      <c r="J4720" s="662" t="s">
        <v>4844</v>
      </c>
      <c r="K4720" s="662" t="s">
        <v>1295</v>
      </c>
      <c r="L4720" s="663">
        <v>291.82</v>
      </c>
      <c r="M4720" s="663">
        <v>583.64</v>
      </c>
      <c r="N4720" s="662">
        <v>2</v>
      </c>
      <c r="O4720" s="745">
        <v>1.5</v>
      </c>
      <c r="P4720" s="663">
        <v>583.64</v>
      </c>
      <c r="Q4720" s="678">
        <v>1</v>
      </c>
      <c r="R4720" s="662">
        <v>2</v>
      </c>
      <c r="S4720" s="678">
        <v>1</v>
      </c>
      <c r="T4720" s="745">
        <v>1.5</v>
      </c>
      <c r="U4720" s="701">
        <v>1</v>
      </c>
    </row>
    <row r="4721" spans="1:21" ht="14.4" customHeight="1" x14ac:dyDescent="0.3">
      <c r="A4721" s="661">
        <v>32</v>
      </c>
      <c r="B4721" s="662" t="s">
        <v>592</v>
      </c>
      <c r="C4721" s="662" t="s">
        <v>5111</v>
      </c>
      <c r="D4721" s="743" t="s">
        <v>7938</v>
      </c>
      <c r="E4721" s="744" t="s">
        <v>5136</v>
      </c>
      <c r="F4721" s="662" t="s">
        <v>5106</v>
      </c>
      <c r="G4721" s="662" t="s">
        <v>5937</v>
      </c>
      <c r="H4721" s="662" t="s">
        <v>2438</v>
      </c>
      <c r="I4721" s="662" t="s">
        <v>7563</v>
      </c>
      <c r="J4721" s="662" t="s">
        <v>7564</v>
      </c>
      <c r="K4721" s="662" t="s">
        <v>999</v>
      </c>
      <c r="L4721" s="663">
        <v>161.91</v>
      </c>
      <c r="M4721" s="663">
        <v>161.91</v>
      </c>
      <c r="N4721" s="662">
        <v>1</v>
      </c>
      <c r="O4721" s="745">
        <v>0.5</v>
      </c>
      <c r="P4721" s="663">
        <v>161.91</v>
      </c>
      <c r="Q4721" s="678">
        <v>1</v>
      </c>
      <c r="R4721" s="662">
        <v>1</v>
      </c>
      <c r="S4721" s="678">
        <v>1</v>
      </c>
      <c r="T4721" s="745">
        <v>0.5</v>
      </c>
      <c r="U4721" s="701">
        <v>1</v>
      </c>
    </row>
    <row r="4722" spans="1:21" ht="14.4" customHeight="1" x14ac:dyDescent="0.3">
      <c r="A4722" s="661">
        <v>32</v>
      </c>
      <c r="B4722" s="662" t="s">
        <v>592</v>
      </c>
      <c r="C4722" s="662" t="s">
        <v>5111</v>
      </c>
      <c r="D4722" s="743" t="s">
        <v>7938</v>
      </c>
      <c r="E4722" s="744" t="s">
        <v>5136</v>
      </c>
      <c r="F4722" s="662" t="s">
        <v>5106</v>
      </c>
      <c r="G4722" s="662" t="s">
        <v>5370</v>
      </c>
      <c r="H4722" s="662" t="s">
        <v>593</v>
      </c>
      <c r="I4722" s="662" t="s">
        <v>2197</v>
      </c>
      <c r="J4722" s="662" t="s">
        <v>2198</v>
      </c>
      <c r="K4722" s="662" t="s">
        <v>1306</v>
      </c>
      <c r="L4722" s="663">
        <v>108.44</v>
      </c>
      <c r="M4722" s="663">
        <v>433.76</v>
      </c>
      <c r="N4722" s="662">
        <v>4</v>
      </c>
      <c r="O4722" s="745">
        <v>1.5</v>
      </c>
      <c r="P4722" s="663">
        <v>433.76</v>
      </c>
      <c r="Q4722" s="678">
        <v>1</v>
      </c>
      <c r="R4722" s="662">
        <v>4</v>
      </c>
      <c r="S4722" s="678">
        <v>1</v>
      </c>
      <c r="T4722" s="745">
        <v>1.5</v>
      </c>
      <c r="U4722" s="701">
        <v>1</v>
      </c>
    </row>
    <row r="4723" spans="1:21" ht="14.4" customHeight="1" x14ac:dyDescent="0.3">
      <c r="A4723" s="661">
        <v>32</v>
      </c>
      <c r="B4723" s="662" t="s">
        <v>592</v>
      </c>
      <c r="C4723" s="662" t="s">
        <v>5111</v>
      </c>
      <c r="D4723" s="743" t="s">
        <v>7938</v>
      </c>
      <c r="E4723" s="744" t="s">
        <v>5136</v>
      </c>
      <c r="F4723" s="662" t="s">
        <v>5106</v>
      </c>
      <c r="G4723" s="662" t="s">
        <v>5370</v>
      </c>
      <c r="H4723" s="662" t="s">
        <v>593</v>
      </c>
      <c r="I4723" s="662" t="s">
        <v>1300</v>
      </c>
      <c r="J4723" s="662" t="s">
        <v>1301</v>
      </c>
      <c r="K4723" s="662" t="s">
        <v>1179</v>
      </c>
      <c r="L4723" s="663">
        <v>43.37</v>
      </c>
      <c r="M4723" s="663">
        <v>43.37</v>
      </c>
      <c r="N4723" s="662">
        <v>1</v>
      </c>
      <c r="O4723" s="745">
        <v>1</v>
      </c>
      <c r="P4723" s="663">
        <v>43.37</v>
      </c>
      <c r="Q4723" s="678">
        <v>1</v>
      </c>
      <c r="R4723" s="662">
        <v>1</v>
      </c>
      <c r="S4723" s="678">
        <v>1</v>
      </c>
      <c r="T4723" s="745">
        <v>1</v>
      </c>
      <c r="U4723" s="701">
        <v>1</v>
      </c>
    </row>
    <row r="4724" spans="1:21" ht="14.4" customHeight="1" x14ac:dyDescent="0.3">
      <c r="A4724" s="661">
        <v>32</v>
      </c>
      <c r="B4724" s="662" t="s">
        <v>592</v>
      </c>
      <c r="C4724" s="662" t="s">
        <v>5111</v>
      </c>
      <c r="D4724" s="743" t="s">
        <v>7938</v>
      </c>
      <c r="E4724" s="744" t="s">
        <v>5136</v>
      </c>
      <c r="F4724" s="662" t="s">
        <v>5106</v>
      </c>
      <c r="G4724" s="662" t="s">
        <v>5466</v>
      </c>
      <c r="H4724" s="662" t="s">
        <v>2438</v>
      </c>
      <c r="I4724" s="662" t="s">
        <v>4279</v>
      </c>
      <c r="J4724" s="662" t="s">
        <v>4280</v>
      </c>
      <c r="K4724" s="662" t="s">
        <v>2831</v>
      </c>
      <c r="L4724" s="663">
        <v>129.51</v>
      </c>
      <c r="M4724" s="663">
        <v>388.53</v>
      </c>
      <c r="N4724" s="662">
        <v>3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32</v>
      </c>
      <c r="B4725" s="662" t="s">
        <v>592</v>
      </c>
      <c r="C4725" s="662" t="s">
        <v>5111</v>
      </c>
      <c r="D4725" s="743" t="s">
        <v>7938</v>
      </c>
      <c r="E4725" s="744" t="s">
        <v>5136</v>
      </c>
      <c r="F4725" s="662" t="s">
        <v>5106</v>
      </c>
      <c r="G4725" s="662" t="s">
        <v>5466</v>
      </c>
      <c r="H4725" s="662" t="s">
        <v>2438</v>
      </c>
      <c r="I4725" s="662" t="s">
        <v>2829</v>
      </c>
      <c r="J4725" s="662" t="s">
        <v>2830</v>
      </c>
      <c r="K4725" s="662" t="s">
        <v>2831</v>
      </c>
      <c r="L4725" s="663">
        <v>127.34</v>
      </c>
      <c r="M4725" s="663">
        <v>891.38</v>
      </c>
      <c r="N4725" s="662">
        <v>7</v>
      </c>
      <c r="O4725" s="745">
        <v>2</v>
      </c>
      <c r="P4725" s="663">
        <v>382.02</v>
      </c>
      <c r="Q4725" s="678">
        <v>0.42857142857142855</v>
      </c>
      <c r="R4725" s="662">
        <v>3</v>
      </c>
      <c r="S4725" s="678">
        <v>0.42857142857142855</v>
      </c>
      <c r="T4725" s="745">
        <v>1</v>
      </c>
      <c r="U4725" s="701">
        <v>0.5</v>
      </c>
    </row>
    <row r="4726" spans="1:21" ht="14.4" customHeight="1" x14ac:dyDescent="0.3">
      <c r="A4726" s="661">
        <v>32</v>
      </c>
      <c r="B4726" s="662" t="s">
        <v>592</v>
      </c>
      <c r="C4726" s="662" t="s">
        <v>5111</v>
      </c>
      <c r="D4726" s="743" t="s">
        <v>7938</v>
      </c>
      <c r="E4726" s="744" t="s">
        <v>5136</v>
      </c>
      <c r="F4726" s="662" t="s">
        <v>5106</v>
      </c>
      <c r="G4726" s="662" t="s">
        <v>5466</v>
      </c>
      <c r="H4726" s="662" t="s">
        <v>2438</v>
      </c>
      <c r="I4726" s="662" t="s">
        <v>2834</v>
      </c>
      <c r="J4726" s="662" t="s">
        <v>2835</v>
      </c>
      <c r="K4726" s="662" t="s">
        <v>2831</v>
      </c>
      <c r="L4726" s="663">
        <v>127.34</v>
      </c>
      <c r="M4726" s="663">
        <v>1273.4000000000001</v>
      </c>
      <c r="N4726" s="662">
        <v>10</v>
      </c>
      <c r="O4726" s="745">
        <v>2</v>
      </c>
      <c r="P4726" s="663">
        <v>382.02</v>
      </c>
      <c r="Q4726" s="678">
        <v>0.3</v>
      </c>
      <c r="R4726" s="662">
        <v>3</v>
      </c>
      <c r="S4726" s="678">
        <v>0.3</v>
      </c>
      <c r="T4726" s="745">
        <v>1</v>
      </c>
      <c r="U4726" s="701">
        <v>0.5</v>
      </c>
    </row>
    <row r="4727" spans="1:21" ht="14.4" customHeight="1" x14ac:dyDescent="0.3">
      <c r="A4727" s="661">
        <v>32</v>
      </c>
      <c r="B4727" s="662" t="s">
        <v>592</v>
      </c>
      <c r="C4727" s="662" t="s">
        <v>5111</v>
      </c>
      <c r="D4727" s="743" t="s">
        <v>7938</v>
      </c>
      <c r="E4727" s="744" t="s">
        <v>5136</v>
      </c>
      <c r="F4727" s="662" t="s">
        <v>5106</v>
      </c>
      <c r="G4727" s="662" t="s">
        <v>5466</v>
      </c>
      <c r="H4727" s="662" t="s">
        <v>2438</v>
      </c>
      <c r="I4727" s="662" t="s">
        <v>2832</v>
      </c>
      <c r="J4727" s="662" t="s">
        <v>2833</v>
      </c>
      <c r="K4727" s="662" t="s">
        <v>2831</v>
      </c>
      <c r="L4727" s="663">
        <v>127.34</v>
      </c>
      <c r="M4727" s="663">
        <v>891.38</v>
      </c>
      <c r="N4727" s="662">
        <v>7</v>
      </c>
      <c r="O4727" s="745">
        <v>1.5</v>
      </c>
      <c r="P4727" s="663">
        <v>382.02</v>
      </c>
      <c r="Q4727" s="678">
        <v>0.42857142857142855</v>
      </c>
      <c r="R4727" s="662">
        <v>3</v>
      </c>
      <c r="S4727" s="678">
        <v>0.42857142857142855</v>
      </c>
      <c r="T4727" s="745">
        <v>1</v>
      </c>
      <c r="U4727" s="701">
        <v>0.66666666666666663</v>
      </c>
    </row>
    <row r="4728" spans="1:21" ht="14.4" customHeight="1" x14ac:dyDescent="0.3">
      <c r="A4728" s="661">
        <v>32</v>
      </c>
      <c r="B4728" s="662" t="s">
        <v>592</v>
      </c>
      <c r="C4728" s="662" t="s">
        <v>5111</v>
      </c>
      <c r="D4728" s="743" t="s">
        <v>7938</v>
      </c>
      <c r="E4728" s="744" t="s">
        <v>5136</v>
      </c>
      <c r="F4728" s="662" t="s">
        <v>5106</v>
      </c>
      <c r="G4728" s="662" t="s">
        <v>5466</v>
      </c>
      <c r="H4728" s="662" t="s">
        <v>2438</v>
      </c>
      <c r="I4728" s="662" t="s">
        <v>2857</v>
      </c>
      <c r="J4728" s="662" t="s">
        <v>2858</v>
      </c>
      <c r="K4728" s="662" t="s">
        <v>2831</v>
      </c>
      <c r="L4728" s="663">
        <v>82.04</v>
      </c>
      <c r="M4728" s="663">
        <v>820.40000000000009</v>
      </c>
      <c r="N4728" s="662">
        <v>10</v>
      </c>
      <c r="O4728" s="745">
        <v>2</v>
      </c>
      <c r="P4728" s="663">
        <v>246.12</v>
      </c>
      <c r="Q4728" s="678">
        <v>0.3</v>
      </c>
      <c r="R4728" s="662">
        <v>3</v>
      </c>
      <c r="S4728" s="678">
        <v>0.3</v>
      </c>
      <c r="T4728" s="745">
        <v>1</v>
      </c>
      <c r="U4728" s="701">
        <v>0.5</v>
      </c>
    </row>
    <row r="4729" spans="1:21" ht="14.4" customHeight="1" x14ac:dyDescent="0.3">
      <c r="A4729" s="661">
        <v>32</v>
      </c>
      <c r="B4729" s="662" t="s">
        <v>592</v>
      </c>
      <c r="C4729" s="662" t="s">
        <v>5111</v>
      </c>
      <c r="D4729" s="743" t="s">
        <v>7938</v>
      </c>
      <c r="E4729" s="744" t="s">
        <v>5136</v>
      </c>
      <c r="F4729" s="662" t="s">
        <v>5106</v>
      </c>
      <c r="G4729" s="662" t="s">
        <v>5466</v>
      </c>
      <c r="H4729" s="662" t="s">
        <v>2438</v>
      </c>
      <c r="I4729" s="662" t="s">
        <v>2857</v>
      </c>
      <c r="J4729" s="662" t="s">
        <v>2858</v>
      </c>
      <c r="K4729" s="662" t="s">
        <v>2831</v>
      </c>
      <c r="L4729" s="663">
        <v>176.47</v>
      </c>
      <c r="M4729" s="663">
        <v>705.88</v>
      </c>
      <c r="N4729" s="662">
        <v>4</v>
      </c>
      <c r="O4729" s="745">
        <v>2</v>
      </c>
      <c r="P4729" s="663">
        <v>705.88</v>
      </c>
      <c r="Q4729" s="678">
        <v>1</v>
      </c>
      <c r="R4729" s="662">
        <v>4</v>
      </c>
      <c r="S4729" s="678">
        <v>1</v>
      </c>
      <c r="T4729" s="745">
        <v>2</v>
      </c>
      <c r="U4729" s="701">
        <v>1</v>
      </c>
    </row>
    <row r="4730" spans="1:21" ht="14.4" customHeight="1" x14ac:dyDescent="0.3">
      <c r="A4730" s="661">
        <v>32</v>
      </c>
      <c r="B4730" s="662" t="s">
        <v>592</v>
      </c>
      <c r="C4730" s="662" t="s">
        <v>5111</v>
      </c>
      <c r="D4730" s="743" t="s">
        <v>7938</v>
      </c>
      <c r="E4730" s="744" t="s">
        <v>5136</v>
      </c>
      <c r="F4730" s="662" t="s">
        <v>5106</v>
      </c>
      <c r="G4730" s="662" t="s">
        <v>5466</v>
      </c>
      <c r="H4730" s="662" t="s">
        <v>2438</v>
      </c>
      <c r="I4730" s="662" t="s">
        <v>2836</v>
      </c>
      <c r="J4730" s="662" t="s">
        <v>2837</v>
      </c>
      <c r="K4730" s="662" t="s">
        <v>2831</v>
      </c>
      <c r="L4730" s="663">
        <v>127.34</v>
      </c>
      <c r="M4730" s="663">
        <v>254.68</v>
      </c>
      <c r="N4730" s="662">
        <v>2</v>
      </c>
      <c r="O4730" s="745">
        <v>0.5</v>
      </c>
      <c r="P4730" s="663">
        <v>254.68</v>
      </c>
      <c r="Q4730" s="678">
        <v>1</v>
      </c>
      <c r="R4730" s="662">
        <v>2</v>
      </c>
      <c r="S4730" s="678">
        <v>1</v>
      </c>
      <c r="T4730" s="745">
        <v>0.5</v>
      </c>
      <c r="U4730" s="701">
        <v>1</v>
      </c>
    </row>
    <row r="4731" spans="1:21" ht="14.4" customHeight="1" x14ac:dyDescent="0.3">
      <c r="A4731" s="661">
        <v>32</v>
      </c>
      <c r="B4731" s="662" t="s">
        <v>592</v>
      </c>
      <c r="C4731" s="662" t="s">
        <v>5111</v>
      </c>
      <c r="D4731" s="743" t="s">
        <v>7938</v>
      </c>
      <c r="E4731" s="744" t="s">
        <v>5136</v>
      </c>
      <c r="F4731" s="662" t="s">
        <v>5106</v>
      </c>
      <c r="G4731" s="662" t="s">
        <v>5466</v>
      </c>
      <c r="H4731" s="662" t="s">
        <v>2438</v>
      </c>
      <c r="I4731" s="662" t="s">
        <v>2861</v>
      </c>
      <c r="J4731" s="662" t="s">
        <v>2862</v>
      </c>
      <c r="K4731" s="662" t="s">
        <v>2831</v>
      </c>
      <c r="L4731" s="663">
        <v>82.04</v>
      </c>
      <c r="M4731" s="663">
        <v>820.40000000000009</v>
      </c>
      <c r="N4731" s="662">
        <v>10</v>
      </c>
      <c r="O4731" s="745">
        <v>1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32</v>
      </c>
      <c r="B4732" s="662" t="s">
        <v>592</v>
      </c>
      <c r="C4732" s="662" t="s">
        <v>5111</v>
      </c>
      <c r="D4732" s="743" t="s">
        <v>7938</v>
      </c>
      <c r="E4732" s="744" t="s">
        <v>5136</v>
      </c>
      <c r="F4732" s="662" t="s">
        <v>5106</v>
      </c>
      <c r="G4732" s="662" t="s">
        <v>5466</v>
      </c>
      <c r="H4732" s="662" t="s">
        <v>2438</v>
      </c>
      <c r="I4732" s="662" t="s">
        <v>2861</v>
      </c>
      <c r="J4732" s="662" t="s">
        <v>2862</v>
      </c>
      <c r="K4732" s="662" t="s">
        <v>2831</v>
      </c>
      <c r="L4732" s="663">
        <v>176.47</v>
      </c>
      <c r="M4732" s="663">
        <v>705.88</v>
      </c>
      <c r="N4732" s="662">
        <v>4</v>
      </c>
      <c r="O4732" s="745">
        <v>1</v>
      </c>
      <c r="P4732" s="663">
        <v>705.88</v>
      </c>
      <c r="Q4732" s="678">
        <v>1</v>
      </c>
      <c r="R4732" s="662">
        <v>4</v>
      </c>
      <c r="S4732" s="678">
        <v>1</v>
      </c>
      <c r="T4732" s="745">
        <v>1</v>
      </c>
      <c r="U4732" s="701">
        <v>1</v>
      </c>
    </row>
    <row r="4733" spans="1:21" ht="14.4" customHeight="1" x14ac:dyDescent="0.3">
      <c r="A4733" s="661">
        <v>32</v>
      </c>
      <c r="B4733" s="662" t="s">
        <v>592</v>
      </c>
      <c r="C4733" s="662" t="s">
        <v>5111</v>
      </c>
      <c r="D4733" s="743" t="s">
        <v>7938</v>
      </c>
      <c r="E4733" s="744" t="s">
        <v>5136</v>
      </c>
      <c r="F4733" s="662" t="s">
        <v>5106</v>
      </c>
      <c r="G4733" s="662" t="s">
        <v>5466</v>
      </c>
      <c r="H4733" s="662" t="s">
        <v>2438</v>
      </c>
      <c r="I4733" s="662" t="s">
        <v>2859</v>
      </c>
      <c r="J4733" s="662" t="s">
        <v>2860</v>
      </c>
      <c r="K4733" s="662" t="s">
        <v>2831</v>
      </c>
      <c r="L4733" s="663">
        <v>82.04</v>
      </c>
      <c r="M4733" s="663">
        <v>820.40000000000009</v>
      </c>
      <c r="N4733" s="662">
        <v>10</v>
      </c>
      <c r="O4733" s="745">
        <v>1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32</v>
      </c>
      <c r="B4734" s="662" t="s">
        <v>592</v>
      </c>
      <c r="C4734" s="662" t="s">
        <v>5111</v>
      </c>
      <c r="D4734" s="743" t="s">
        <v>7938</v>
      </c>
      <c r="E4734" s="744" t="s">
        <v>5136</v>
      </c>
      <c r="F4734" s="662" t="s">
        <v>5106</v>
      </c>
      <c r="G4734" s="662" t="s">
        <v>5466</v>
      </c>
      <c r="H4734" s="662" t="s">
        <v>2438</v>
      </c>
      <c r="I4734" s="662" t="s">
        <v>2859</v>
      </c>
      <c r="J4734" s="662" t="s">
        <v>2860</v>
      </c>
      <c r="K4734" s="662" t="s">
        <v>2831</v>
      </c>
      <c r="L4734" s="663">
        <v>176.47</v>
      </c>
      <c r="M4734" s="663">
        <v>705.88</v>
      </c>
      <c r="N4734" s="662">
        <v>4</v>
      </c>
      <c r="O4734" s="745">
        <v>1</v>
      </c>
      <c r="P4734" s="663">
        <v>705.88</v>
      </c>
      <c r="Q4734" s="678">
        <v>1</v>
      </c>
      <c r="R4734" s="662">
        <v>4</v>
      </c>
      <c r="S4734" s="678">
        <v>1</v>
      </c>
      <c r="T4734" s="745">
        <v>1</v>
      </c>
      <c r="U4734" s="701">
        <v>1</v>
      </c>
    </row>
    <row r="4735" spans="1:21" ht="14.4" customHeight="1" x14ac:dyDescent="0.3">
      <c r="A4735" s="661">
        <v>32</v>
      </c>
      <c r="B4735" s="662" t="s">
        <v>592</v>
      </c>
      <c r="C4735" s="662" t="s">
        <v>5111</v>
      </c>
      <c r="D4735" s="743" t="s">
        <v>7938</v>
      </c>
      <c r="E4735" s="744" t="s">
        <v>5136</v>
      </c>
      <c r="F4735" s="662" t="s">
        <v>5106</v>
      </c>
      <c r="G4735" s="662" t="s">
        <v>7565</v>
      </c>
      <c r="H4735" s="662" t="s">
        <v>593</v>
      </c>
      <c r="I4735" s="662" t="s">
        <v>7566</v>
      </c>
      <c r="J4735" s="662" t="s">
        <v>7567</v>
      </c>
      <c r="K4735" s="662" t="s">
        <v>7568</v>
      </c>
      <c r="L4735" s="663">
        <v>170.02</v>
      </c>
      <c r="M4735" s="663">
        <v>170.02</v>
      </c>
      <c r="N4735" s="662">
        <v>1</v>
      </c>
      <c r="O4735" s="745">
        <v>1</v>
      </c>
      <c r="P4735" s="663">
        <v>170.02</v>
      </c>
      <c r="Q4735" s="678">
        <v>1</v>
      </c>
      <c r="R4735" s="662">
        <v>1</v>
      </c>
      <c r="S4735" s="678">
        <v>1</v>
      </c>
      <c r="T4735" s="745">
        <v>1</v>
      </c>
      <c r="U4735" s="701">
        <v>1</v>
      </c>
    </row>
    <row r="4736" spans="1:21" ht="14.4" customHeight="1" x14ac:dyDescent="0.3">
      <c r="A4736" s="661">
        <v>32</v>
      </c>
      <c r="B4736" s="662" t="s">
        <v>592</v>
      </c>
      <c r="C4736" s="662" t="s">
        <v>5111</v>
      </c>
      <c r="D4736" s="743" t="s">
        <v>7938</v>
      </c>
      <c r="E4736" s="744" t="s">
        <v>5136</v>
      </c>
      <c r="F4736" s="662" t="s">
        <v>5106</v>
      </c>
      <c r="G4736" s="662" t="s">
        <v>5179</v>
      </c>
      <c r="H4736" s="662" t="s">
        <v>593</v>
      </c>
      <c r="I4736" s="662" t="s">
        <v>672</v>
      </c>
      <c r="J4736" s="662" t="s">
        <v>5371</v>
      </c>
      <c r="K4736" s="662" t="s">
        <v>5290</v>
      </c>
      <c r="L4736" s="663">
        <v>24.78</v>
      </c>
      <c r="M4736" s="663">
        <v>223.02</v>
      </c>
      <c r="N4736" s="662">
        <v>9</v>
      </c>
      <c r="O4736" s="745">
        <v>3</v>
      </c>
      <c r="P4736" s="663">
        <v>148.68</v>
      </c>
      <c r="Q4736" s="678">
        <v>0.66666666666666663</v>
      </c>
      <c r="R4736" s="662">
        <v>6</v>
      </c>
      <c r="S4736" s="678">
        <v>0.66666666666666663</v>
      </c>
      <c r="T4736" s="745">
        <v>1.5</v>
      </c>
      <c r="U4736" s="701">
        <v>0.5</v>
      </c>
    </row>
    <row r="4737" spans="1:21" ht="14.4" customHeight="1" x14ac:dyDescent="0.3">
      <c r="A4737" s="661">
        <v>32</v>
      </c>
      <c r="B4737" s="662" t="s">
        <v>592</v>
      </c>
      <c r="C4737" s="662" t="s">
        <v>5111</v>
      </c>
      <c r="D4737" s="743" t="s">
        <v>7938</v>
      </c>
      <c r="E4737" s="744" t="s">
        <v>5136</v>
      </c>
      <c r="F4737" s="662" t="s">
        <v>5106</v>
      </c>
      <c r="G4737" s="662" t="s">
        <v>5179</v>
      </c>
      <c r="H4737" s="662" t="s">
        <v>593</v>
      </c>
      <c r="I4737" s="662" t="s">
        <v>1419</v>
      </c>
      <c r="J4737" s="662" t="s">
        <v>5180</v>
      </c>
      <c r="K4737" s="662" t="s">
        <v>5181</v>
      </c>
      <c r="L4737" s="663">
        <v>99.11</v>
      </c>
      <c r="M4737" s="663">
        <v>4559.0599999999995</v>
      </c>
      <c r="N4737" s="662">
        <v>46</v>
      </c>
      <c r="O4737" s="745">
        <v>18</v>
      </c>
      <c r="P4737" s="663">
        <v>3468.85</v>
      </c>
      <c r="Q4737" s="678">
        <v>0.76086956521739135</v>
      </c>
      <c r="R4737" s="662">
        <v>35</v>
      </c>
      <c r="S4737" s="678">
        <v>0.76086956521739135</v>
      </c>
      <c r="T4737" s="745">
        <v>13</v>
      </c>
      <c r="U4737" s="701">
        <v>0.72222222222222221</v>
      </c>
    </row>
    <row r="4738" spans="1:21" ht="14.4" customHeight="1" x14ac:dyDescent="0.3">
      <c r="A4738" s="661">
        <v>32</v>
      </c>
      <c r="B4738" s="662" t="s">
        <v>592</v>
      </c>
      <c r="C4738" s="662" t="s">
        <v>5111</v>
      </c>
      <c r="D4738" s="743" t="s">
        <v>7938</v>
      </c>
      <c r="E4738" s="744" t="s">
        <v>5136</v>
      </c>
      <c r="F4738" s="662" t="s">
        <v>5106</v>
      </c>
      <c r="G4738" s="662" t="s">
        <v>5372</v>
      </c>
      <c r="H4738" s="662" t="s">
        <v>593</v>
      </c>
      <c r="I4738" s="662" t="s">
        <v>6661</v>
      </c>
      <c r="J4738" s="662" t="s">
        <v>2526</v>
      </c>
      <c r="K4738" s="662" t="s">
        <v>5947</v>
      </c>
      <c r="L4738" s="663">
        <v>320.20999999999998</v>
      </c>
      <c r="M4738" s="663">
        <v>320.20999999999998</v>
      </c>
      <c r="N4738" s="662">
        <v>1</v>
      </c>
      <c r="O4738" s="745">
        <v>0.5</v>
      </c>
      <c r="P4738" s="663">
        <v>320.20999999999998</v>
      </c>
      <c r="Q4738" s="678">
        <v>1</v>
      </c>
      <c r="R4738" s="662">
        <v>1</v>
      </c>
      <c r="S4738" s="678">
        <v>1</v>
      </c>
      <c r="T4738" s="745">
        <v>0.5</v>
      </c>
      <c r="U4738" s="701">
        <v>1</v>
      </c>
    </row>
    <row r="4739" spans="1:21" ht="14.4" customHeight="1" x14ac:dyDescent="0.3">
      <c r="A4739" s="661">
        <v>32</v>
      </c>
      <c r="B4739" s="662" t="s">
        <v>592</v>
      </c>
      <c r="C4739" s="662" t="s">
        <v>5111</v>
      </c>
      <c r="D4739" s="743" t="s">
        <v>7938</v>
      </c>
      <c r="E4739" s="744" t="s">
        <v>5136</v>
      </c>
      <c r="F4739" s="662" t="s">
        <v>5106</v>
      </c>
      <c r="G4739" s="662" t="s">
        <v>5625</v>
      </c>
      <c r="H4739" s="662" t="s">
        <v>593</v>
      </c>
      <c r="I4739" s="662" t="s">
        <v>7569</v>
      </c>
      <c r="J4739" s="662" t="s">
        <v>2382</v>
      </c>
      <c r="K4739" s="662" t="s">
        <v>5624</v>
      </c>
      <c r="L4739" s="663">
        <v>0</v>
      </c>
      <c r="M4739" s="663">
        <v>0</v>
      </c>
      <c r="N4739" s="662">
        <v>1</v>
      </c>
      <c r="O4739" s="745">
        <v>1</v>
      </c>
      <c r="P4739" s="663">
        <v>0</v>
      </c>
      <c r="Q4739" s="678"/>
      <c r="R4739" s="662">
        <v>1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32</v>
      </c>
      <c r="B4740" s="662" t="s">
        <v>592</v>
      </c>
      <c r="C4740" s="662" t="s">
        <v>5111</v>
      </c>
      <c r="D4740" s="743" t="s">
        <v>7938</v>
      </c>
      <c r="E4740" s="744" t="s">
        <v>5136</v>
      </c>
      <c r="F4740" s="662" t="s">
        <v>5106</v>
      </c>
      <c r="G4740" s="662" t="s">
        <v>5625</v>
      </c>
      <c r="H4740" s="662" t="s">
        <v>593</v>
      </c>
      <c r="I4740" s="662" t="s">
        <v>5626</v>
      </c>
      <c r="J4740" s="662" t="s">
        <v>2382</v>
      </c>
      <c r="K4740" s="662" t="s">
        <v>2241</v>
      </c>
      <c r="L4740" s="663">
        <v>0</v>
      </c>
      <c r="M4740" s="663">
        <v>0</v>
      </c>
      <c r="N4740" s="662">
        <v>1</v>
      </c>
      <c r="O4740" s="745">
        <v>0.5</v>
      </c>
      <c r="P4740" s="663">
        <v>0</v>
      </c>
      <c r="Q4740" s="678"/>
      <c r="R4740" s="662">
        <v>1</v>
      </c>
      <c r="S4740" s="678">
        <v>1</v>
      </c>
      <c r="T4740" s="745">
        <v>0.5</v>
      </c>
      <c r="U4740" s="701">
        <v>1</v>
      </c>
    </row>
    <row r="4741" spans="1:21" ht="14.4" customHeight="1" x14ac:dyDescent="0.3">
      <c r="A4741" s="661">
        <v>32</v>
      </c>
      <c r="B4741" s="662" t="s">
        <v>592</v>
      </c>
      <c r="C4741" s="662" t="s">
        <v>5111</v>
      </c>
      <c r="D4741" s="743" t="s">
        <v>7938</v>
      </c>
      <c r="E4741" s="744" t="s">
        <v>5136</v>
      </c>
      <c r="F4741" s="662" t="s">
        <v>5106</v>
      </c>
      <c r="G4741" s="662" t="s">
        <v>5404</v>
      </c>
      <c r="H4741" s="662" t="s">
        <v>593</v>
      </c>
      <c r="I4741" s="662" t="s">
        <v>7570</v>
      </c>
      <c r="J4741" s="662" t="s">
        <v>7571</v>
      </c>
      <c r="K4741" s="662" t="s">
        <v>2735</v>
      </c>
      <c r="L4741" s="663">
        <v>96.53</v>
      </c>
      <c r="M4741" s="663">
        <v>96.53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32</v>
      </c>
      <c r="B4742" s="662" t="s">
        <v>592</v>
      </c>
      <c r="C4742" s="662" t="s">
        <v>5111</v>
      </c>
      <c r="D4742" s="743" t="s">
        <v>7938</v>
      </c>
      <c r="E4742" s="744" t="s">
        <v>5136</v>
      </c>
      <c r="F4742" s="662" t="s">
        <v>5106</v>
      </c>
      <c r="G4742" s="662" t="s">
        <v>5404</v>
      </c>
      <c r="H4742" s="662" t="s">
        <v>593</v>
      </c>
      <c r="I4742" s="662" t="s">
        <v>7572</v>
      </c>
      <c r="J4742" s="662" t="s">
        <v>4124</v>
      </c>
      <c r="K4742" s="662" t="s">
        <v>7573</v>
      </c>
      <c r="L4742" s="663">
        <v>0</v>
      </c>
      <c r="M4742" s="663">
        <v>0</v>
      </c>
      <c r="N4742" s="662">
        <v>1</v>
      </c>
      <c r="O4742" s="745">
        <v>0.5</v>
      </c>
      <c r="P4742" s="663">
        <v>0</v>
      </c>
      <c r="Q4742" s="678"/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32</v>
      </c>
      <c r="B4743" s="662" t="s">
        <v>592</v>
      </c>
      <c r="C4743" s="662" t="s">
        <v>5111</v>
      </c>
      <c r="D4743" s="743" t="s">
        <v>7938</v>
      </c>
      <c r="E4743" s="744" t="s">
        <v>5136</v>
      </c>
      <c r="F4743" s="662" t="s">
        <v>5106</v>
      </c>
      <c r="G4743" s="662" t="s">
        <v>6179</v>
      </c>
      <c r="H4743" s="662" t="s">
        <v>593</v>
      </c>
      <c r="I4743" s="662" t="s">
        <v>2966</v>
      </c>
      <c r="J4743" s="662" t="s">
        <v>2967</v>
      </c>
      <c r="K4743" s="662" t="s">
        <v>6354</v>
      </c>
      <c r="L4743" s="663">
        <v>194.49</v>
      </c>
      <c r="M4743" s="663">
        <v>388.98</v>
      </c>
      <c r="N4743" s="662">
        <v>2</v>
      </c>
      <c r="O4743" s="745">
        <v>0.5</v>
      </c>
      <c r="P4743" s="663">
        <v>388.98</v>
      </c>
      <c r="Q4743" s="678">
        <v>1</v>
      </c>
      <c r="R4743" s="662">
        <v>2</v>
      </c>
      <c r="S4743" s="678">
        <v>1</v>
      </c>
      <c r="T4743" s="745">
        <v>0.5</v>
      </c>
      <c r="U4743" s="701">
        <v>1</v>
      </c>
    </row>
    <row r="4744" spans="1:21" ht="14.4" customHeight="1" x14ac:dyDescent="0.3">
      <c r="A4744" s="661">
        <v>32</v>
      </c>
      <c r="B4744" s="662" t="s">
        <v>592</v>
      </c>
      <c r="C4744" s="662" t="s">
        <v>5111</v>
      </c>
      <c r="D4744" s="743" t="s">
        <v>7938</v>
      </c>
      <c r="E4744" s="744" t="s">
        <v>5136</v>
      </c>
      <c r="F4744" s="662" t="s">
        <v>5106</v>
      </c>
      <c r="G4744" s="662" t="s">
        <v>5964</v>
      </c>
      <c r="H4744" s="662" t="s">
        <v>593</v>
      </c>
      <c r="I4744" s="662" t="s">
        <v>7574</v>
      </c>
      <c r="J4744" s="662" t="s">
        <v>5972</v>
      </c>
      <c r="K4744" s="662" t="s">
        <v>5973</v>
      </c>
      <c r="L4744" s="663">
        <v>0</v>
      </c>
      <c r="M4744" s="663">
        <v>0</v>
      </c>
      <c r="N4744" s="662">
        <v>1</v>
      </c>
      <c r="O4744" s="745">
        <v>0.5</v>
      </c>
      <c r="P4744" s="663">
        <v>0</v>
      </c>
      <c r="Q4744" s="678"/>
      <c r="R4744" s="662">
        <v>1</v>
      </c>
      <c r="S4744" s="678">
        <v>1</v>
      </c>
      <c r="T4744" s="745">
        <v>0.5</v>
      </c>
      <c r="U4744" s="701">
        <v>1</v>
      </c>
    </row>
    <row r="4745" spans="1:21" ht="14.4" customHeight="1" x14ac:dyDescent="0.3">
      <c r="A4745" s="661">
        <v>32</v>
      </c>
      <c r="B4745" s="662" t="s">
        <v>592</v>
      </c>
      <c r="C4745" s="662" t="s">
        <v>5111</v>
      </c>
      <c r="D4745" s="743" t="s">
        <v>7938</v>
      </c>
      <c r="E4745" s="744" t="s">
        <v>5136</v>
      </c>
      <c r="F4745" s="662" t="s">
        <v>5106</v>
      </c>
      <c r="G4745" s="662" t="s">
        <v>5562</v>
      </c>
      <c r="H4745" s="662" t="s">
        <v>593</v>
      </c>
      <c r="I4745" s="662" t="s">
        <v>1051</v>
      </c>
      <c r="J4745" s="662" t="s">
        <v>5563</v>
      </c>
      <c r="K4745" s="662" t="s">
        <v>5564</v>
      </c>
      <c r="L4745" s="663">
        <v>0</v>
      </c>
      <c r="M4745" s="663">
        <v>0</v>
      </c>
      <c r="N4745" s="662">
        <v>8</v>
      </c>
      <c r="O4745" s="745">
        <v>4.5</v>
      </c>
      <c r="P4745" s="663">
        <v>0</v>
      </c>
      <c r="Q4745" s="678"/>
      <c r="R4745" s="662">
        <v>3</v>
      </c>
      <c r="S4745" s="678">
        <v>0.375</v>
      </c>
      <c r="T4745" s="745">
        <v>2</v>
      </c>
      <c r="U4745" s="701">
        <v>0.44444444444444442</v>
      </c>
    </row>
    <row r="4746" spans="1:21" ht="14.4" customHeight="1" x14ac:dyDescent="0.3">
      <c r="A4746" s="661">
        <v>32</v>
      </c>
      <c r="B4746" s="662" t="s">
        <v>592</v>
      </c>
      <c r="C4746" s="662" t="s">
        <v>5111</v>
      </c>
      <c r="D4746" s="743" t="s">
        <v>7938</v>
      </c>
      <c r="E4746" s="744" t="s">
        <v>5136</v>
      </c>
      <c r="F4746" s="662" t="s">
        <v>5106</v>
      </c>
      <c r="G4746" s="662" t="s">
        <v>5305</v>
      </c>
      <c r="H4746" s="662" t="s">
        <v>593</v>
      </c>
      <c r="I4746" s="662" t="s">
        <v>5409</v>
      </c>
      <c r="J4746" s="662" t="s">
        <v>1064</v>
      </c>
      <c r="K4746" s="662" t="s">
        <v>5410</v>
      </c>
      <c r="L4746" s="663">
        <v>214.5</v>
      </c>
      <c r="M4746" s="663">
        <v>8580</v>
      </c>
      <c r="N4746" s="662">
        <v>40</v>
      </c>
      <c r="O4746" s="745">
        <v>30</v>
      </c>
      <c r="P4746" s="663">
        <v>3861</v>
      </c>
      <c r="Q4746" s="678">
        <v>0.45</v>
      </c>
      <c r="R4746" s="662">
        <v>18</v>
      </c>
      <c r="S4746" s="678">
        <v>0.45</v>
      </c>
      <c r="T4746" s="745">
        <v>12</v>
      </c>
      <c r="U4746" s="701">
        <v>0.4</v>
      </c>
    </row>
    <row r="4747" spans="1:21" ht="14.4" customHeight="1" x14ac:dyDescent="0.3">
      <c r="A4747" s="661">
        <v>32</v>
      </c>
      <c r="B4747" s="662" t="s">
        <v>592</v>
      </c>
      <c r="C4747" s="662" t="s">
        <v>5111</v>
      </c>
      <c r="D4747" s="743" t="s">
        <v>7938</v>
      </c>
      <c r="E4747" s="744" t="s">
        <v>5136</v>
      </c>
      <c r="F4747" s="662" t="s">
        <v>5106</v>
      </c>
      <c r="G4747" s="662" t="s">
        <v>5305</v>
      </c>
      <c r="H4747" s="662" t="s">
        <v>593</v>
      </c>
      <c r="I4747" s="662" t="s">
        <v>5409</v>
      </c>
      <c r="J4747" s="662" t="s">
        <v>1064</v>
      </c>
      <c r="K4747" s="662" t="s">
        <v>5410</v>
      </c>
      <c r="L4747" s="663">
        <v>181.04</v>
      </c>
      <c r="M4747" s="663">
        <v>362.08</v>
      </c>
      <c r="N4747" s="662">
        <v>2</v>
      </c>
      <c r="O4747" s="745">
        <v>1.5</v>
      </c>
      <c r="P4747" s="663">
        <v>181.04</v>
      </c>
      <c r="Q4747" s="678">
        <v>0.5</v>
      </c>
      <c r="R4747" s="662">
        <v>1</v>
      </c>
      <c r="S4747" s="678">
        <v>0.5</v>
      </c>
      <c r="T4747" s="745">
        <v>0.5</v>
      </c>
      <c r="U4747" s="701">
        <v>0.33333333333333331</v>
      </c>
    </row>
    <row r="4748" spans="1:21" ht="14.4" customHeight="1" x14ac:dyDescent="0.3">
      <c r="A4748" s="661">
        <v>32</v>
      </c>
      <c r="B4748" s="662" t="s">
        <v>592</v>
      </c>
      <c r="C4748" s="662" t="s">
        <v>5111</v>
      </c>
      <c r="D4748" s="743" t="s">
        <v>7938</v>
      </c>
      <c r="E4748" s="744" t="s">
        <v>5136</v>
      </c>
      <c r="F4748" s="662" t="s">
        <v>5106</v>
      </c>
      <c r="G4748" s="662" t="s">
        <v>5305</v>
      </c>
      <c r="H4748" s="662" t="s">
        <v>593</v>
      </c>
      <c r="I4748" s="662" t="s">
        <v>5974</v>
      </c>
      <c r="J4748" s="662" t="s">
        <v>5975</v>
      </c>
      <c r="K4748" s="662" t="s">
        <v>5976</v>
      </c>
      <c r="L4748" s="663">
        <v>168.17</v>
      </c>
      <c r="M4748" s="663">
        <v>168.17</v>
      </c>
      <c r="N4748" s="662">
        <v>1</v>
      </c>
      <c r="O4748" s="745">
        <v>0.5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32</v>
      </c>
      <c r="B4749" s="662" t="s">
        <v>592</v>
      </c>
      <c r="C4749" s="662" t="s">
        <v>5111</v>
      </c>
      <c r="D4749" s="743" t="s">
        <v>7938</v>
      </c>
      <c r="E4749" s="744" t="s">
        <v>5136</v>
      </c>
      <c r="F4749" s="662" t="s">
        <v>5106</v>
      </c>
      <c r="G4749" s="662" t="s">
        <v>5305</v>
      </c>
      <c r="H4749" s="662" t="s">
        <v>593</v>
      </c>
      <c r="I4749" s="662" t="s">
        <v>5977</v>
      </c>
      <c r="J4749" s="662" t="s">
        <v>5978</v>
      </c>
      <c r="K4749" s="662" t="s">
        <v>5979</v>
      </c>
      <c r="L4749" s="663">
        <v>71.67</v>
      </c>
      <c r="M4749" s="663">
        <v>645.03</v>
      </c>
      <c r="N4749" s="662">
        <v>9</v>
      </c>
      <c r="O4749" s="745">
        <v>3.5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32</v>
      </c>
      <c r="B4750" s="662" t="s">
        <v>592</v>
      </c>
      <c r="C4750" s="662" t="s">
        <v>5111</v>
      </c>
      <c r="D4750" s="743" t="s">
        <v>7938</v>
      </c>
      <c r="E4750" s="744" t="s">
        <v>5136</v>
      </c>
      <c r="F4750" s="662" t="s">
        <v>5106</v>
      </c>
      <c r="G4750" s="662" t="s">
        <v>5305</v>
      </c>
      <c r="H4750" s="662" t="s">
        <v>593</v>
      </c>
      <c r="I4750" s="662" t="s">
        <v>5977</v>
      </c>
      <c r="J4750" s="662" t="s">
        <v>5978</v>
      </c>
      <c r="K4750" s="662" t="s">
        <v>5979</v>
      </c>
      <c r="L4750" s="663">
        <v>87.42</v>
      </c>
      <c r="M4750" s="663">
        <v>87.42</v>
      </c>
      <c r="N4750" s="662">
        <v>1</v>
      </c>
      <c r="O4750" s="745">
        <v>0.5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32</v>
      </c>
      <c r="B4751" s="662" t="s">
        <v>592</v>
      </c>
      <c r="C4751" s="662" t="s">
        <v>5111</v>
      </c>
      <c r="D4751" s="743" t="s">
        <v>7938</v>
      </c>
      <c r="E4751" s="744" t="s">
        <v>5136</v>
      </c>
      <c r="F4751" s="662" t="s">
        <v>5106</v>
      </c>
      <c r="G4751" s="662" t="s">
        <v>5305</v>
      </c>
      <c r="H4751" s="662" t="s">
        <v>593</v>
      </c>
      <c r="I4751" s="662" t="s">
        <v>1063</v>
      </c>
      <c r="J4751" s="662" t="s">
        <v>1064</v>
      </c>
      <c r="K4751" s="662" t="s">
        <v>5306</v>
      </c>
      <c r="L4751" s="663">
        <v>107.25</v>
      </c>
      <c r="M4751" s="663">
        <v>214.5</v>
      </c>
      <c r="N4751" s="662">
        <v>2</v>
      </c>
      <c r="O4751" s="745">
        <v>2</v>
      </c>
      <c r="P4751" s="663">
        <v>107.25</v>
      </c>
      <c r="Q4751" s="678">
        <v>0.5</v>
      </c>
      <c r="R4751" s="662">
        <v>1</v>
      </c>
      <c r="S4751" s="678">
        <v>0.5</v>
      </c>
      <c r="T4751" s="745">
        <v>1</v>
      </c>
      <c r="U4751" s="701">
        <v>0.5</v>
      </c>
    </row>
    <row r="4752" spans="1:21" ht="14.4" customHeight="1" x14ac:dyDescent="0.3">
      <c r="A4752" s="661">
        <v>32</v>
      </c>
      <c r="B4752" s="662" t="s">
        <v>592</v>
      </c>
      <c r="C4752" s="662" t="s">
        <v>5111</v>
      </c>
      <c r="D4752" s="743" t="s">
        <v>7938</v>
      </c>
      <c r="E4752" s="744" t="s">
        <v>5136</v>
      </c>
      <c r="F4752" s="662" t="s">
        <v>5106</v>
      </c>
      <c r="G4752" s="662" t="s">
        <v>5377</v>
      </c>
      <c r="H4752" s="662" t="s">
        <v>2438</v>
      </c>
      <c r="I4752" s="662" t="s">
        <v>7575</v>
      </c>
      <c r="J4752" s="662" t="s">
        <v>7576</v>
      </c>
      <c r="K4752" s="662" t="s">
        <v>2058</v>
      </c>
      <c r="L4752" s="663">
        <v>246.39</v>
      </c>
      <c r="M4752" s="663">
        <v>246.39</v>
      </c>
      <c r="N4752" s="662">
        <v>1</v>
      </c>
      <c r="O4752" s="745">
        <v>0.5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32</v>
      </c>
      <c r="B4753" s="662" t="s">
        <v>592</v>
      </c>
      <c r="C4753" s="662" t="s">
        <v>5111</v>
      </c>
      <c r="D4753" s="743" t="s">
        <v>7938</v>
      </c>
      <c r="E4753" s="744" t="s">
        <v>5136</v>
      </c>
      <c r="F4753" s="662" t="s">
        <v>5106</v>
      </c>
      <c r="G4753" s="662" t="s">
        <v>5565</v>
      </c>
      <c r="H4753" s="662" t="s">
        <v>593</v>
      </c>
      <c r="I4753" s="662" t="s">
        <v>7577</v>
      </c>
      <c r="J4753" s="662" t="s">
        <v>929</v>
      </c>
      <c r="K4753" s="662" t="s">
        <v>6670</v>
      </c>
      <c r="L4753" s="663">
        <v>0</v>
      </c>
      <c r="M4753" s="663">
        <v>0</v>
      </c>
      <c r="N4753" s="662">
        <v>1</v>
      </c>
      <c r="O4753" s="745">
        <v>0.5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32</v>
      </c>
      <c r="B4754" s="662" t="s">
        <v>592</v>
      </c>
      <c r="C4754" s="662" t="s">
        <v>5111</v>
      </c>
      <c r="D4754" s="743" t="s">
        <v>7938</v>
      </c>
      <c r="E4754" s="744" t="s">
        <v>5136</v>
      </c>
      <c r="F4754" s="662" t="s">
        <v>5106</v>
      </c>
      <c r="G4754" s="662" t="s">
        <v>5307</v>
      </c>
      <c r="H4754" s="662" t="s">
        <v>593</v>
      </c>
      <c r="I4754" s="662" t="s">
        <v>3519</v>
      </c>
      <c r="J4754" s="662" t="s">
        <v>3520</v>
      </c>
      <c r="K4754" s="662" t="s">
        <v>6181</v>
      </c>
      <c r="L4754" s="663">
        <v>0</v>
      </c>
      <c r="M4754" s="663">
        <v>0</v>
      </c>
      <c r="N4754" s="662">
        <v>1</v>
      </c>
      <c r="O4754" s="745">
        <v>0.5</v>
      </c>
      <c r="P4754" s="663"/>
      <c r="Q4754" s="678"/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32</v>
      </c>
      <c r="B4755" s="662" t="s">
        <v>592</v>
      </c>
      <c r="C4755" s="662" t="s">
        <v>5111</v>
      </c>
      <c r="D4755" s="743" t="s">
        <v>7938</v>
      </c>
      <c r="E4755" s="744" t="s">
        <v>5136</v>
      </c>
      <c r="F4755" s="662" t="s">
        <v>5106</v>
      </c>
      <c r="G4755" s="662" t="s">
        <v>7212</v>
      </c>
      <c r="H4755" s="662" t="s">
        <v>2438</v>
      </c>
      <c r="I4755" s="662" t="s">
        <v>5034</v>
      </c>
      <c r="J4755" s="662" t="s">
        <v>5033</v>
      </c>
      <c r="K4755" s="662" t="s">
        <v>4554</v>
      </c>
      <c r="L4755" s="663">
        <v>196.21</v>
      </c>
      <c r="M4755" s="663">
        <v>392.42</v>
      </c>
      <c r="N4755" s="662">
        <v>2</v>
      </c>
      <c r="O4755" s="745">
        <v>1.5</v>
      </c>
      <c r="P4755" s="663">
        <v>392.42</v>
      </c>
      <c r="Q4755" s="678">
        <v>1</v>
      </c>
      <c r="R4755" s="662">
        <v>2</v>
      </c>
      <c r="S4755" s="678">
        <v>1</v>
      </c>
      <c r="T4755" s="745">
        <v>1.5</v>
      </c>
      <c r="U4755" s="701">
        <v>1</v>
      </c>
    </row>
    <row r="4756" spans="1:21" ht="14.4" customHeight="1" x14ac:dyDescent="0.3">
      <c r="A4756" s="661">
        <v>32</v>
      </c>
      <c r="B4756" s="662" t="s">
        <v>592</v>
      </c>
      <c r="C4756" s="662" t="s">
        <v>5111</v>
      </c>
      <c r="D4756" s="743" t="s">
        <v>7938</v>
      </c>
      <c r="E4756" s="744" t="s">
        <v>5136</v>
      </c>
      <c r="F4756" s="662" t="s">
        <v>5106</v>
      </c>
      <c r="G4756" s="662" t="s">
        <v>5469</v>
      </c>
      <c r="H4756" s="662" t="s">
        <v>593</v>
      </c>
      <c r="I4756" s="662" t="s">
        <v>6182</v>
      </c>
      <c r="J4756" s="662" t="s">
        <v>5471</v>
      </c>
      <c r="K4756" s="662" t="s">
        <v>6183</v>
      </c>
      <c r="L4756" s="663">
        <v>77.14</v>
      </c>
      <c r="M4756" s="663">
        <v>231.42000000000002</v>
      </c>
      <c r="N4756" s="662">
        <v>3</v>
      </c>
      <c r="O4756" s="745">
        <v>1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32</v>
      </c>
      <c r="B4757" s="662" t="s">
        <v>592</v>
      </c>
      <c r="C4757" s="662" t="s">
        <v>5111</v>
      </c>
      <c r="D4757" s="743" t="s">
        <v>7938</v>
      </c>
      <c r="E4757" s="744" t="s">
        <v>5136</v>
      </c>
      <c r="F4757" s="662" t="s">
        <v>5106</v>
      </c>
      <c r="G4757" s="662" t="s">
        <v>6277</v>
      </c>
      <c r="H4757" s="662" t="s">
        <v>593</v>
      </c>
      <c r="I4757" s="662" t="s">
        <v>4379</v>
      </c>
      <c r="J4757" s="662" t="s">
        <v>1490</v>
      </c>
      <c r="K4757" s="662" t="s">
        <v>6278</v>
      </c>
      <c r="L4757" s="663">
        <v>121.96</v>
      </c>
      <c r="M4757" s="663">
        <v>121.96</v>
      </c>
      <c r="N4757" s="662">
        <v>1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32</v>
      </c>
      <c r="B4758" s="662" t="s">
        <v>592</v>
      </c>
      <c r="C4758" s="662" t="s">
        <v>5111</v>
      </c>
      <c r="D4758" s="743" t="s">
        <v>7938</v>
      </c>
      <c r="E4758" s="744" t="s">
        <v>5136</v>
      </c>
      <c r="F4758" s="662" t="s">
        <v>5106</v>
      </c>
      <c r="G4758" s="662" t="s">
        <v>5309</v>
      </c>
      <c r="H4758" s="662" t="s">
        <v>593</v>
      </c>
      <c r="I4758" s="662" t="s">
        <v>910</v>
      </c>
      <c r="J4758" s="662" t="s">
        <v>5310</v>
      </c>
      <c r="K4758" s="662" t="s">
        <v>5268</v>
      </c>
      <c r="L4758" s="663">
        <v>0</v>
      </c>
      <c r="M4758" s="663">
        <v>0</v>
      </c>
      <c r="N4758" s="662">
        <v>6</v>
      </c>
      <c r="O4758" s="745">
        <v>3.5</v>
      </c>
      <c r="P4758" s="663">
        <v>0</v>
      </c>
      <c r="Q4758" s="678"/>
      <c r="R4758" s="662">
        <v>3</v>
      </c>
      <c r="S4758" s="678">
        <v>0.5</v>
      </c>
      <c r="T4758" s="745">
        <v>1.5</v>
      </c>
      <c r="U4758" s="701">
        <v>0.42857142857142855</v>
      </c>
    </row>
    <row r="4759" spans="1:21" ht="14.4" customHeight="1" x14ac:dyDescent="0.3">
      <c r="A4759" s="661">
        <v>32</v>
      </c>
      <c r="B4759" s="662" t="s">
        <v>592</v>
      </c>
      <c r="C4759" s="662" t="s">
        <v>5111</v>
      </c>
      <c r="D4759" s="743" t="s">
        <v>7938</v>
      </c>
      <c r="E4759" s="744" t="s">
        <v>5136</v>
      </c>
      <c r="F4759" s="662" t="s">
        <v>5106</v>
      </c>
      <c r="G4759" s="662" t="s">
        <v>5571</v>
      </c>
      <c r="H4759" s="662" t="s">
        <v>593</v>
      </c>
      <c r="I4759" s="662" t="s">
        <v>6420</v>
      </c>
      <c r="J4759" s="662" t="s">
        <v>5573</v>
      </c>
      <c r="K4759" s="662" t="s">
        <v>6421</v>
      </c>
      <c r="L4759" s="663">
        <v>120.14</v>
      </c>
      <c r="M4759" s="663">
        <v>120.14</v>
      </c>
      <c r="N4759" s="662">
        <v>1</v>
      </c>
      <c r="O4759" s="745">
        <v>0.5</v>
      </c>
      <c r="P4759" s="663">
        <v>120.14</v>
      </c>
      <c r="Q4759" s="678">
        <v>1</v>
      </c>
      <c r="R4759" s="662">
        <v>1</v>
      </c>
      <c r="S4759" s="678">
        <v>1</v>
      </c>
      <c r="T4759" s="745">
        <v>0.5</v>
      </c>
      <c r="U4759" s="701">
        <v>1</v>
      </c>
    </row>
    <row r="4760" spans="1:21" ht="14.4" customHeight="1" x14ac:dyDescent="0.3">
      <c r="A4760" s="661">
        <v>32</v>
      </c>
      <c r="B4760" s="662" t="s">
        <v>592</v>
      </c>
      <c r="C4760" s="662" t="s">
        <v>5111</v>
      </c>
      <c r="D4760" s="743" t="s">
        <v>7938</v>
      </c>
      <c r="E4760" s="744" t="s">
        <v>5136</v>
      </c>
      <c r="F4760" s="662" t="s">
        <v>5106</v>
      </c>
      <c r="G4760" s="662" t="s">
        <v>5311</v>
      </c>
      <c r="H4760" s="662" t="s">
        <v>593</v>
      </c>
      <c r="I4760" s="662" t="s">
        <v>844</v>
      </c>
      <c r="J4760" s="662" t="s">
        <v>753</v>
      </c>
      <c r="K4760" s="662" t="s">
        <v>5312</v>
      </c>
      <c r="L4760" s="663">
        <v>152.33000000000001</v>
      </c>
      <c r="M4760" s="663">
        <v>152.33000000000001</v>
      </c>
      <c r="N4760" s="662">
        <v>1</v>
      </c>
      <c r="O4760" s="745">
        <v>0.5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32</v>
      </c>
      <c r="B4761" s="662" t="s">
        <v>592</v>
      </c>
      <c r="C4761" s="662" t="s">
        <v>5111</v>
      </c>
      <c r="D4761" s="743" t="s">
        <v>7938</v>
      </c>
      <c r="E4761" s="744" t="s">
        <v>5136</v>
      </c>
      <c r="F4761" s="662" t="s">
        <v>5106</v>
      </c>
      <c r="G4761" s="662" t="s">
        <v>5311</v>
      </c>
      <c r="H4761" s="662" t="s">
        <v>593</v>
      </c>
      <c r="I4761" s="662" t="s">
        <v>844</v>
      </c>
      <c r="J4761" s="662" t="s">
        <v>753</v>
      </c>
      <c r="K4761" s="662" t="s">
        <v>5312</v>
      </c>
      <c r="L4761" s="663">
        <v>210.38</v>
      </c>
      <c r="M4761" s="663">
        <v>420.76</v>
      </c>
      <c r="N4761" s="662">
        <v>2</v>
      </c>
      <c r="O4761" s="745">
        <v>1.5</v>
      </c>
      <c r="P4761" s="663">
        <v>210.38</v>
      </c>
      <c r="Q4761" s="678">
        <v>0.5</v>
      </c>
      <c r="R4761" s="662">
        <v>1</v>
      </c>
      <c r="S4761" s="678">
        <v>0.5</v>
      </c>
      <c r="T4761" s="745">
        <v>1</v>
      </c>
      <c r="U4761" s="701">
        <v>0.66666666666666663</v>
      </c>
    </row>
    <row r="4762" spans="1:21" ht="14.4" customHeight="1" x14ac:dyDescent="0.3">
      <c r="A4762" s="661">
        <v>32</v>
      </c>
      <c r="B4762" s="662" t="s">
        <v>592</v>
      </c>
      <c r="C4762" s="662" t="s">
        <v>5111</v>
      </c>
      <c r="D4762" s="743" t="s">
        <v>7938</v>
      </c>
      <c r="E4762" s="744" t="s">
        <v>5136</v>
      </c>
      <c r="F4762" s="662" t="s">
        <v>5106</v>
      </c>
      <c r="G4762" s="662" t="s">
        <v>5311</v>
      </c>
      <c r="H4762" s="662" t="s">
        <v>593</v>
      </c>
      <c r="I4762" s="662" t="s">
        <v>6279</v>
      </c>
      <c r="J4762" s="662" t="s">
        <v>6280</v>
      </c>
      <c r="K4762" s="662" t="s">
        <v>2604</v>
      </c>
      <c r="L4762" s="663">
        <v>91.4</v>
      </c>
      <c r="M4762" s="663">
        <v>91.4</v>
      </c>
      <c r="N4762" s="662">
        <v>1</v>
      </c>
      <c r="O4762" s="745">
        <v>0.5</v>
      </c>
      <c r="P4762" s="663">
        <v>91.4</v>
      </c>
      <c r="Q4762" s="678">
        <v>1</v>
      </c>
      <c r="R4762" s="662">
        <v>1</v>
      </c>
      <c r="S4762" s="678">
        <v>1</v>
      </c>
      <c r="T4762" s="745">
        <v>0.5</v>
      </c>
      <c r="U4762" s="701">
        <v>1</v>
      </c>
    </row>
    <row r="4763" spans="1:21" ht="14.4" customHeight="1" x14ac:dyDescent="0.3">
      <c r="A4763" s="661">
        <v>32</v>
      </c>
      <c r="B4763" s="662" t="s">
        <v>592</v>
      </c>
      <c r="C4763" s="662" t="s">
        <v>5111</v>
      </c>
      <c r="D4763" s="743" t="s">
        <v>7938</v>
      </c>
      <c r="E4763" s="744" t="s">
        <v>5136</v>
      </c>
      <c r="F4763" s="662" t="s">
        <v>5106</v>
      </c>
      <c r="G4763" s="662" t="s">
        <v>5311</v>
      </c>
      <c r="H4763" s="662" t="s">
        <v>593</v>
      </c>
      <c r="I4763" s="662" t="s">
        <v>5986</v>
      </c>
      <c r="J4763" s="662" t="s">
        <v>753</v>
      </c>
      <c r="K4763" s="662" t="s">
        <v>5987</v>
      </c>
      <c r="L4763" s="663">
        <v>210.38</v>
      </c>
      <c r="M4763" s="663">
        <v>210.38</v>
      </c>
      <c r="N4763" s="662">
        <v>1</v>
      </c>
      <c r="O4763" s="745">
        <v>0.5</v>
      </c>
      <c r="P4763" s="663">
        <v>210.38</v>
      </c>
      <c r="Q4763" s="678">
        <v>1</v>
      </c>
      <c r="R4763" s="662">
        <v>1</v>
      </c>
      <c r="S4763" s="678">
        <v>1</v>
      </c>
      <c r="T4763" s="745">
        <v>0.5</v>
      </c>
      <c r="U4763" s="701">
        <v>1</v>
      </c>
    </row>
    <row r="4764" spans="1:21" ht="14.4" customHeight="1" x14ac:dyDescent="0.3">
      <c r="A4764" s="661">
        <v>32</v>
      </c>
      <c r="B4764" s="662" t="s">
        <v>592</v>
      </c>
      <c r="C4764" s="662" t="s">
        <v>5111</v>
      </c>
      <c r="D4764" s="743" t="s">
        <v>7938</v>
      </c>
      <c r="E4764" s="744" t="s">
        <v>5136</v>
      </c>
      <c r="F4764" s="662" t="s">
        <v>5106</v>
      </c>
      <c r="G4764" s="662" t="s">
        <v>5182</v>
      </c>
      <c r="H4764" s="662" t="s">
        <v>593</v>
      </c>
      <c r="I4764" s="662" t="s">
        <v>2931</v>
      </c>
      <c r="J4764" s="662" t="s">
        <v>2932</v>
      </c>
      <c r="K4764" s="662" t="s">
        <v>5313</v>
      </c>
      <c r="L4764" s="663">
        <v>22.44</v>
      </c>
      <c r="M4764" s="663">
        <v>246.84</v>
      </c>
      <c r="N4764" s="662">
        <v>11</v>
      </c>
      <c r="O4764" s="745">
        <v>4</v>
      </c>
      <c r="P4764" s="663">
        <v>246.84</v>
      </c>
      <c r="Q4764" s="678">
        <v>1</v>
      </c>
      <c r="R4764" s="662">
        <v>11</v>
      </c>
      <c r="S4764" s="678">
        <v>1</v>
      </c>
      <c r="T4764" s="745">
        <v>4</v>
      </c>
      <c r="U4764" s="701">
        <v>1</v>
      </c>
    </row>
    <row r="4765" spans="1:21" ht="14.4" customHeight="1" x14ac:dyDescent="0.3">
      <c r="A4765" s="661">
        <v>32</v>
      </c>
      <c r="B4765" s="662" t="s">
        <v>592</v>
      </c>
      <c r="C4765" s="662" t="s">
        <v>5111</v>
      </c>
      <c r="D4765" s="743" t="s">
        <v>7938</v>
      </c>
      <c r="E4765" s="744" t="s">
        <v>5136</v>
      </c>
      <c r="F4765" s="662" t="s">
        <v>5106</v>
      </c>
      <c r="G4765" s="662" t="s">
        <v>5182</v>
      </c>
      <c r="H4765" s="662" t="s">
        <v>593</v>
      </c>
      <c r="I4765" s="662" t="s">
        <v>2977</v>
      </c>
      <c r="J4765" s="662" t="s">
        <v>2978</v>
      </c>
      <c r="K4765" s="662" t="s">
        <v>5183</v>
      </c>
      <c r="L4765" s="663">
        <v>51.21</v>
      </c>
      <c r="M4765" s="663">
        <v>563.30999999999995</v>
      </c>
      <c r="N4765" s="662">
        <v>11</v>
      </c>
      <c r="O4765" s="745">
        <v>5.5</v>
      </c>
      <c r="P4765" s="663">
        <v>460.89</v>
      </c>
      <c r="Q4765" s="678">
        <v>0.81818181818181823</v>
      </c>
      <c r="R4765" s="662">
        <v>9</v>
      </c>
      <c r="S4765" s="678">
        <v>0.81818181818181823</v>
      </c>
      <c r="T4765" s="745">
        <v>4.5</v>
      </c>
      <c r="U4765" s="701">
        <v>0.81818181818181823</v>
      </c>
    </row>
    <row r="4766" spans="1:21" ht="14.4" customHeight="1" x14ac:dyDescent="0.3">
      <c r="A4766" s="661">
        <v>32</v>
      </c>
      <c r="B4766" s="662" t="s">
        <v>592</v>
      </c>
      <c r="C4766" s="662" t="s">
        <v>5111</v>
      </c>
      <c r="D4766" s="743" t="s">
        <v>7938</v>
      </c>
      <c r="E4766" s="744" t="s">
        <v>5136</v>
      </c>
      <c r="F4766" s="662" t="s">
        <v>5106</v>
      </c>
      <c r="G4766" s="662" t="s">
        <v>6281</v>
      </c>
      <c r="H4766" s="662" t="s">
        <v>593</v>
      </c>
      <c r="I4766" s="662" t="s">
        <v>3439</v>
      </c>
      <c r="J4766" s="662" t="s">
        <v>3440</v>
      </c>
      <c r="K4766" s="662" t="s">
        <v>6282</v>
      </c>
      <c r="L4766" s="663">
        <v>186.27</v>
      </c>
      <c r="M4766" s="663">
        <v>1117.6200000000001</v>
      </c>
      <c r="N4766" s="662">
        <v>6</v>
      </c>
      <c r="O4766" s="745">
        <v>2.5</v>
      </c>
      <c r="P4766" s="663">
        <v>931.35</v>
      </c>
      <c r="Q4766" s="678">
        <v>0.83333333333333326</v>
      </c>
      <c r="R4766" s="662">
        <v>5</v>
      </c>
      <c r="S4766" s="678">
        <v>0.83333333333333337</v>
      </c>
      <c r="T4766" s="745">
        <v>2</v>
      </c>
      <c r="U4766" s="701">
        <v>0.8</v>
      </c>
    </row>
    <row r="4767" spans="1:21" ht="14.4" customHeight="1" x14ac:dyDescent="0.3">
      <c r="A4767" s="661">
        <v>32</v>
      </c>
      <c r="B4767" s="662" t="s">
        <v>592</v>
      </c>
      <c r="C4767" s="662" t="s">
        <v>5111</v>
      </c>
      <c r="D4767" s="743" t="s">
        <v>7938</v>
      </c>
      <c r="E4767" s="744" t="s">
        <v>5136</v>
      </c>
      <c r="F4767" s="662" t="s">
        <v>5106</v>
      </c>
      <c r="G4767" s="662" t="s">
        <v>5993</v>
      </c>
      <c r="H4767" s="662" t="s">
        <v>593</v>
      </c>
      <c r="I4767" s="662" t="s">
        <v>7578</v>
      </c>
      <c r="J4767" s="662" t="s">
        <v>7579</v>
      </c>
      <c r="K4767" s="662" t="s">
        <v>6001</v>
      </c>
      <c r="L4767" s="663">
        <v>90.6</v>
      </c>
      <c r="M4767" s="663">
        <v>181.2</v>
      </c>
      <c r="N4767" s="662">
        <v>2</v>
      </c>
      <c r="O4767" s="745">
        <v>0.5</v>
      </c>
      <c r="P4767" s="663">
        <v>181.2</v>
      </c>
      <c r="Q4767" s="678">
        <v>1</v>
      </c>
      <c r="R4767" s="662">
        <v>2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32</v>
      </c>
      <c r="B4768" s="662" t="s">
        <v>592</v>
      </c>
      <c r="C4768" s="662" t="s">
        <v>5111</v>
      </c>
      <c r="D4768" s="743" t="s">
        <v>7938</v>
      </c>
      <c r="E4768" s="744" t="s">
        <v>5136</v>
      </c>
      <c r="F4768" s="662" t="s">
        <v>5106</v>
      </c>
      <c r="G4768" s="662" t="s">
        <v>5473</v>
      </c>
      <c r="H4768" s="662" t="s">
        <v>593</v>
      </c>
      <c r="I4768" s="662" t="s">
        <v>7580</v>
      </c>
      <c r="J4768" s="662" t="s">
        <v>5475</v>
      </c>
      <c r="K4768" s="662" t="s">
        <v>6680</v>
      </c>
      <c r="L4768" s="663">
        <v>329.88</v>
      </c>
      <c r="M4768" s="663">
        <v>329.88</v>
      </c>
      <c r="N4768" s="662">
        <v>1</v>
      </c>
      <c r="O4768" s="745">
        <v>0.5</v>
      </c>
      <c r="P4768" s="663">
        <v>329.88</v>
      </c>
      <c r="Q4768" s="678">
        <v>1</v>
      </c>
      <c r="R4768" s="662">
        <v>1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32</v>
      </c>
      <c r="B4769" s="662" t="s">
        <v>592</v>
      </c>
      <c r="C4769" s="662" t="s">
        <v>5111</v>
      </c>
      <c r="D4769" s="743" t="s">
        <v>7938</v>
      </c>
      <c r="E4769" s="744" t="s">
        <v>5136</v>
      </c>
      <c r="F4769" s="662" t="s">
        <v>5106</v>
      </c>
      <c r="G4769" s="662" t="s">
        <v>5476</v>
      </c>
      <c r="H4769" s="662" t="s">
        <v>593</v>
      </c>
      <c r="I4769" s="662" t="s">
        <v>7581</v>
      </c>
      <c r="J4769" s="662" t="s">
        <v>5478</v>
      </c>
      <c r="K4769" s="662" t="s">
        <v>6683</v>
      </c>
      <c r="L4769" s="663">
        <v>0</v>
      </c>
      <c r="M4769" s="663">
        <v>0</v>
      </c>
      <c r="N4769" s="662">
        <v>1</v>
      </c>
      <c r="O4769" s="745">
        <v>0.5</v>
      </c>
      <c r="P4769" s="663">
        <v>0</v>
      </c>
      <c r="Q4769" s="678"/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32</v>
      </c>
      <c r="B4770" s="662" t="s">
        <v>592</v>
      </c>
      <c r="C4770" s="662" t="s">
        <v>5111</v>
      </c>
      <c r="D4770" s="743" t="s">
        <v>7938</v>
      </c>
      <c r="E4770" s="744" t="s">
        <v>5136</v>
      </c>
      <c r="F4770" s="662" t="s">
        <v>5106</v>
      </c>
      <c r="G4770" s="662" t="s">
        <v>5476</v>
      </c>
      <c r="H4770" s="662" t="s">
        <v>593</v>
      </c>
      <c r="I4770" s="662" t="s">
        <v>7582</v>
      </c>
      <c r="J4770" s="662" t="s">
        <v>7583</v>
      </c>
      <c r="K4770" s="662" t="s">
        <v>6683</v>
      </c>
      <c r="L4770" s="663">
        <v>0</v>
      </c>
      <c r="M4770" s="663">
        <v>0</v>
      </c>
      <c r="N4770" s="662">
        <v>1</v>
      </c>
      <c r="O4770" s="745">
        <v>0.5</v>
      </c>
      <c r="P4770" s="663">
        <v>0</v>
      </c>
      <c r="Q4770" s="678"/>
      <c r="R4770" s="662">
        <v>1</v>
      </c>
      <c r="S4770" s="678">
        <v>1</v>
      </c>
      <c r="T4770" s="745">
        <v>0.5</v>
      </c>
      <c r="U4770" s="701">
        <v>1</v>
      </c>
    </row>
    <row r="4771" spans="1:21" ht="14.4" customHeight="1" x14ac:dyDescent="0.3">
      <c r="A4771" s="661">
        <v>32</v>
      </c>
      <c r="B4771" s="662" t="s">
        <v>592</v>
      </c>
      <c r="C4771" s="662" t="s">
        <v>5111</v>
      </c>
      <c r="D4771" s="743" t="s">
        <v>7938</v>
      </c>
      <c r="E4771" s="744" t="s">
        <v>5136</v>
      </c>
      <c r="F4771" s="662" t="s">
        <v>5106</v>
      </c>
      <c r="G4771" s="662" t="s">
        <v>6834</v>
      </c>
      <c r="H4771" s="662" t="s">
        <v>593</v>
      </c>
      <c r="I4771" s="662" t="s">
        <v>1527</v>
      </c>
      <c r="J4771" s="662" t="s">
        <v>1528</v>
      </c>
      <c r="K4771" s="662" t="s">
        <v>1529</v>
      </c>
      <c r="L4771" s="663">
        <v>68.819999999999993</v>
      </c>
      <c r="M4771" s="663">
        <v>206.45999999999998</v>
      </c>
      <c r="N4771" s="662">
        <v>3</v>
      </c>
      <c r="O4771" s="745">
        <v>1</v>
      </c>
      <c r="P4771" s="663">
        <v>68.819999999999993</v>
      </c>
      <c r="Q4771" s="678">
        <v>0.33333333333333331</v>
      </c>
      <c r="R4771" s="662">
        <v>1</v>
      </c>
      <c r="S4771" s="678">
        <v>0.33333333333333331</v>
      </c>
      <c r="T4771" s="745">
        <v>0.5</v>
      </c>
      <c r="U4771" s="701">
        <v>0.5</v>
      </c>
    </row>
    <row r="4772" spans="1:21" ht="14.4" customHeight="1" x14ac:dyDescent="0.3">
      <c r="A4772" s="661">
        <v>32</v>
      </c>
      <c r="B4772" s="662" t="s">
        <v>592</v>
      </c>
      <c r="C4772" s="662" t="s">
        <v>5111</v>
      </c>
      <c r="D4772" s="743" t="s">
        <v>7938</v>
      </c>
      <c r="E4772" s="744" t="s">
        <v>5136</v>
      </c>
      <c r="F4772" s="662" t="s">
        <v>5106</v>
      </c>
      <c r="G4772" s="662" t="s">
        <v>5514</v>
      </c>
      <c r="H4772" s="662" t="s">
        <v>593</v>
      </c>
      <c r="I4772" s="662" t="s">
        <v>2404</v>
      </c>
      <c r="J4772" s="662" t="s">
        <v>868</v>
      </c>
      <c r="K4772" s="662" t="s">
        <v>869</v>
      </c>
      <c r="L4772" s="663">
        <v>80.959999999999994</v>
      </c>
      <c r="M4772" s="663">
        <v>80.959999999999994</v>
      </c>
      <c r="N4772" s="662">
        <v>1</v>
      </c>
      <c r="O4772" s="745">
        <v>0.5</v>
      </c>
      <c r="P4772" s="663"/>
      <c r="Q4772" s="678">
        <v>0</v>
      </c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32</v>
      </c>
      <c r="B4773" s="662" t="s">
        <v>592</v>
      </c>
      <c r="C4773" s="662" t="s">
        <v>5111</v>
      </c>
      <c r="D4773" s="743" t="s">
        <v>7938</v>
      </c>
      <c r="E4773" s="744" t="s">
        <v>5136</v>
      </c>
      <c r="F4773" s="662" t="s">
        <v>5106</v>
      </c>
      <c r="G4773" s="662" t="s">
        <v>5322</v>
      </c>
      <c r="H4773" s="662" t="s">
        <v>2438</v>
      </c>
      <c r="I4773" s="662" t="s">
        <v>2745</v>
      </c>
      <c r="J4773" s="662" t="s">
        <v>2746</v>
      </c>
      <c r="K4773" s="662" t="s">
        <v>3544</v>
      </c>
      <c r="L4773" s="663">
        <v>187.92</v>
      </c>
      <c r="M4773" s="663">
        <v>375.84</v>
      </c>
      <c r="N4773" s="662">
        <v>2</v>
      </c>
      <c r="O4773" s="745">
        <v>2</v>
      </c>
      <c r="P4773" s="663">
        <v>375.84</v>
      </c>
      <c r="Q4773" s="678">
        <v>1</v>
      </c>
      <c r="R4773" s="662">
        <v>2</v>
      </c>
      <c r="S4773" s="678">
        <v>1</v>
      </c>
      <c r="T4773" s="745">
        <v>2</v>
      </c>
      <c r="U4773" s="701">
        <v>1</v>
      </c>
    </row>
    <row r="4774" spans="1:21" ht="14.4" customHeight="1" x14ac:dyDescent="0.3">
      <c r="A4774" s="661">
        <v>32</v>
      </c>
      <c r="B4774" s="662" t="s">
        <v>592</v>
      </c>
      <c r="C4774" s="662" t="s">
        <v>5111</v>
      </c>
      <c r="D4774" s="743" t="s">
        <v>7938</v>
      </c>
      <c r="E4774" s="744" t="s">
        <v>5136</v>
      </c>
      <c r="F4774" s="662" t="s">
        <v>5106</v>
      </c>
      <c r="G4774" s="662" t="s">
        <v>5323</v>
      </c>
      <c r="H4774" s="662" t="s">
        <v>593</v>
      </c>
      <c r="I4774" s="662" t="s">
        <v>5380</v>
      </c>
      <c r="J4774" s="662" t="s">
        <v>2329</v>
      </c>
      <c r="K4774" s="662" t="s">
        <v>780</v>
      </c>
      <c r="L4774" s="663">
        <v>150.43</v>
      </c>
      <c r="M4774" s="663">
        <v>300.86</v>
      </c>
      <c r="N4774" s="662">
        <v>2</v>
      </c>
      <c r="O4774" s="745">
        <v>2</v>
      </c>
      <c r="P4774" s="663">
        <v>300.86</v>
      </c>
      <c r="Q4774" s="678">
        <v>1</v>
      </c>
      <c r="R4774" s="662">
        <v>2</v>
      </c>
      <c r="S4774" s="678">
        <v>1</v>
      </c>
      <c r="T4774" s="745">
        <v>2</v>
      </c>
      <c r="U4774" s="701">
        <v>1</v>
      </c>
    </row>
    <row r="4775" spans="1:21" ht="14.4" customHeight="1" x14ac:dyDescent="0.3">
      <c r="A4775" s="661">
        <v>32</v>
      </c>
      <c r="B4775" s="662" t="s">
        <v>592</v>
      </c>
      <c r="C4775" s="662" t="s">
        <v>5111</v>
      </c>
      <c r="D4775" s="743" t="s">
        <v>7938</v>
      </c>
      <c r="E4775" s="744" t="s">
        <v>5136</v>
      </c>
      <c r="F4775" s="662" t="s">
        <v>5106</v>
      </c>
      <c r="G4775" s="662" t="s">
        <v>5323</v>
      </c>
      <c r="H4775" s="662" t="s">
        <v>593</v>
      </c>
      <c r="I4775" s="662" t="s">
        <v>6359</v>
      </c>
      <c r="J4775" s="662" t="s">
        <v>2329</v>
      </c>
      <c r="K4775" s="662" t="s">
        <v>5564</v>
      </c>
      <c r="L4775" s="663">
        <v>125.36</v>
      </c>
      <c r="M4775" s="663">
        <v>250.72</v>
      </c>
      <c r="N4775" s="662">
        <v>2</v>
      </c>
      <c r="O4775" s="745">
        <v>1.5</v>
      </c>
      <c r="P4775" s="663">
        <v>250.72</v>
      </c>
      <c r="Q4775" s="678">
        <v>1</v>
      </c>
      <c r="R4775" s="662">
        <v>2</v>
      </c>
      <c r="S4775" s="678">
        <v>1</v>
      </c>
      <c r="T4775" s="745">
        <v>1.5</v>
      </c>
      <c r="U4775" s="701">
        <v>1</v>
      </c>
    </row>
    <row r="4776" spans="1:21" ht="14.4" customHeight="1" x14ac:dyDescent="0.3">
      <c r="A4776" s="661">
        <v>32</v>
      </c>
      <c r="B4776" s="662" t="s">
        <v>592</v>
      </c>
      <c r="C4776" s="662" t="s">
        <v>5111</v>
      </c>
      <c r="D4776" s="743" t="s">
        <v>7938</v>
      </c>
      <c r="E4776" s="744" t="s">
        <v>5136</v>
      </c>
      <c r="F4776" s="662" t="s">
        <v>5106</v>
      </c>
      <c r="G4776" s="662" t="s">
        <v>5323</v>
      </c>
      <c r="H4776" s="662" t="s">
        <v>593</v>
      </c>
      <c r="I4776" s="662" t="s">
        <v>5665</v>
      </c>
      <c r="J4776" s="662" t="s">
        <v>2329</v>
      </c>
      <c r="K4776" s="662" t="s">
        <v>5564</v>
      </c>
      <c r="L4776" s="663">
        <v>83.86</v>
      </c>
      <c r="M4776" s="663">
        <v>83.86</v>
      </c>
      <c r="N4776" s="662">
        <v>1</v>
      </c>
      <c r="O4776" s="745">
        <v>1</v>
      </c>
      <c r="P4776" s="663">
        <v>83.86</v>
      </c>
      <c r="Q4776" s="678">
        <v>1</v>
      </c>
      <c r="R4776" s="662">
        <v>1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32</v>
      </c>
      <c r="B4777" s="662" t="s">
        <v>592</v>
      </c>
      <c r="C4777" s="662" t="s">
        <v>5111</v>
      </c>
      <c r="D4777" s="743" t="s">
        <v>7938</v>
      </c>
      <c r="E4777" s="744" t="s">
        <v>5136</v>
      </c>
      <c r="F4777" s="662" t="s">
        <v>5106</v>
      </c>
      <c r="G4777" s="662" t="s">
        <v>6705</v>
      </c>
      <c r="H4777" s="662" t="s">
        <v>593</v>
      </c>
      <c r="I4777" s="662" t="s">
        <v>6709</v>
      </c>
      <c r="J4777" s="662" t="s">
        <v>1250</v>
      </c>
      <c r="K4777" s="662" t="s">
        <v>6710</v>
      </c>
      <c r="L4777" s="663">
        <v>234.09</v>
      </c>
      <c r="M4777" s="663">
        <v>468.18</v>
      </c>
      <c r="N4777" s="662">
        <v>2</v>
      </c>
      <c r="O4777" s="745">
        <v>2</v>
      </c>
      <c r="P4777" s="663">
        <v>468.18</v>
      </c>
      <c r="Q4777" s="678">
        <v>1</v>
      </c>
      <c r="R4777" s="662">
        <v>2</v>
      </c>
      <c r="S4777" s="678">
        <v>1</v>
      </c>
      <c r="T4777" s="745">
        <v>2</v>
      </c>
      <c r="U4777" s="701">
        <v>1</v>
      </c>
    </row>
    <row r="4778" spans="1:21" ht="14.4" customHeight="1" x14ac:dyDescent="0.3">
      <c r="A4778" s="661">
        <v>32</v>
      </c>
      <c r="B4778" s="662" t="s">
        <v>592</v>
      </c>
      <c r="C4778" s="662" t="s">
        <v>5111</v>
      </c>
      <c r="D4778" s="743" t="s">
        <v>7938</v>
      </c>
      <c r="E4778" s="744" t="s">
        <v>5136</v>
      </c>
      <c r="F4778" s="662" t="s">
        <v>5106</v>
      </c>
      <c r="G4778" s="662" t="s">
        <v>6213</v>
      </c>
      <c r="H4778" s="662" t="s">
        <v>593</v>
      </c>
      <c r="I4778" s="662" t="s">
        <v>806</v>
      </c>
      <c r="J4778" s="662" t="s">
        <v>807</v>
      </c>
      <c r="K4778" s="662" t="s">
        <v>808</v>
      </c>
      <c r="L4778" s="663">
        <v>79.069999999999993</v>
      </c>
      <c r="M4778" s="663">
        <v>316.27999999999997</v>
      </c>
      <c r="N4778" s="662">
        <v>4</v>
      </c>
      <c r="O4778" s="745">
        <v>3</v>
      </c>
      <c r="P4778" s="663">
        <v>316.27999999999997</v>
      </c>
      <c r="Q4778" s="678">
        <v>1</v>
      </c>
      <c r="R4778" s="662">
        <v>4</v>
      </c>
      <c r="S4778" s="678">
        <v>1</v>
      </c>
      <c r="T4778" s="745">
        <v>3</v>
      </c>
      <c r="U4778" s="701">
        <v>1</v>
      </c>
    </row>
    <row r="4779" spans="1:21" ht="14.4" customHeight="1" x14ac:dyDescent="0.3">
      <c r="A4779" s="661">
        <v>32</v>
      </c>
      <c r="B4779" s="662" t="s">
        <v>592</v>
      </c>
      <c r="C4779" s="662" t="s">
        <v>5111</v>
      </c>
      <c r="D4779" s="743" t="s">
        <v>7938</v>
      </c>
      <c r="E4779" s="744" t="s">
        <v>5136</v>
      </c>
      <c r="F4779" s="662" t="s">
        <v>5106</v>
      </c>
      <c r="G4779" s="662" t="s">
        <v>5330</v>
      </c>
      <c r="H4779" s="662" t="s">
        <v>2438</v>
      </c>
      <c r="I4779" s="662" t="s">
        <v>2755</v>
      </c>
      <c r="J4779" s="662" t="s">
        <v>2756</v>
      </c>
      <c r="K4779" s="662" t="s">
        <v>3488</v>
      </c>
      <c r="L4779" s="663">
        <v>1427.23</v>
      </c>
      <c r="M4779" s="663">
        <v>38535.209999999992</v>
      </c>
      <c r="N4779" s="662">
        <v>27</v>
      </c>
      <c r="O4779" s="745">
        <v>11.5</v>
      </c>
      <c r="P4779" s="663">
        <v>35680.749999999993</v>
      </c>
      <c r="Q4779" s="678">
        <v>0.92592592592592593</v>
      </c>
      <c r="R4779" s="662">
        <v>25</v>
      </c>
      <c r="S4779" s="678">
        <v>0.92592592592592593</v>
      </c>
      <c r="T4779" s="745">
        <v>10.5</v>
      </c>
      <c r="U4779" s="701">
        <v>0.91304347826086951</v>
      </c>
    </row>
    <row r="4780" spans="1:21" ht="14.4" customHeight="1" x14ac:dyDescent="0.3">
      <c r="A4780" s="661">
        <v>32</v>
      </c>
      <c r="B4780" s="662" t="s">
        <v>592</v>
      </c>
      <c r="C4780" s="662" t="s">
        <v>5111</v>
      </c>
      <c r="D4780" s="743" t="s">
        <v>7938</v>
      </c>
      <c r="E4780" s="744" t="s">
        <v>5136</v>
      </c>
      <c r="F4780" s="662" t="s">
        <v>5106</v>
      </c>
      <c r="G4780" s="662" t="s">
        <v>5604</v>
      </c>
      <c r="H4780" s="662" t="s">
        <v>593</v>
      </c>
      <c r="I4780" s="662" t="s">
        <v>1722</v>
      </c>
      <c r="J4780" s="662" t="s">
        <v>1723</v>
      </c>
      <c r="K4780" s="662" t="s">
        <v>5605</v>
      </c>
      <c r="L4780" s="663">
        <v>32709.68</v>
      </c>
      <c r="M4780" s="663">
        <v>32709.68</v>
      </c>
      <c r="N4780" s="662">
        <v>1</v>
      </c>
      <c r="O4780" s="745">
        <v>0.5</v>
      </c>
      <c r="P4780" s="663">
        <v>32709.68</v>
      </c>
      <c r="Q4780" s="678">
        <v>1</v>
      </c>
      <c r="R4780" s="662">
        <v>1</v>
      </c>
      <c r="S4780" s="678">
        <v>1</v>
      </c>
      <c r="T4780" s="745">
        <v>0.5</v>
      </c>
      <c r="U4780" s="701">
        <v>1</v>
      </c>
    </row>
    <row r="4781" spans="1:21" ht="14.4" customHeight="1" x14ac:dyDescent="0.3">
      <c r="A4781" s="661">
        <v>32</v>
      </c>
      <c r="B4781" s="662" t="s">
        <v>592</v>
      </c>
      <c r="C4781" s="662" t="s">
        <v>5111</v>
      </c>
      <c r="D4781" s="743" t="s">
        <v>7938</v>
      </c>
      <c r="E4781" s="744" t="s">
        <v>5136</v>
      </c>
      <c r="F4781" s="662" t="s">
        <v>5106</v>
      </c>
      <c r="G4781" s="662" t="s">
        <v>5331</v>
      </c>
      <c r="H4781" s="662" t="s">
        <v>593</v>
      </c>
      <c r="I4781" s="662" t="s">
        <v>1293</v>
      </c>
      <c r="J4781" s="662" t="s">
        <v>1294</v>
      </c>
      <c r="K4781" s="662" t="s">
        <v>1295</v>
      </c>
      <c r="L4781" s="663">
        <v>271.94</v>
      </c>
      <c r="M4781" s="663">
        <v>271.94</v>
      </c>
      <c r="N4781" s="662">
        <v>1</v>
      </c>
      <c r="O4781" s="745">
        <v>1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32</v>
      </c>
      <c r="B4782" s="662" t="s">
        <v>592</v>
      </c>
      <c r="C4782" s="662" t="s">
        <v>5111</v>
      </c>
      <c r="D4782" s="743" t="s">
        <v>7938</v>
      </c>
      <c r="E4782" s="744" t="s">
        <v>5136</v>
      </c>
      <c r="F4782" s="662" t="s">
        <v>5106</v>
      </c>
      <c r="G4782" s="662" t="s">
        <v>5331</v>
      </c>
      <c r="H4782" s="662" t="s">
        <v>593</v>
      </c>
      <c r="I4782" s="662" t="s">
        <v>6028</v>
      </c>
      <c r="J4782" s="662" t="s">
        <v>1024</v>
      </c>
      <c r="K4782" s="662" t="s">
        <v>5876</v>
      </c>
      <c r="L4782" s="663">
        <v>0</v>
      </c>
      <c r="M4782" s="663">
        <v>0</v>
      </c>
      <c r="N4782" s="662">
        <v>1</v>
      </c>
      <c r="O4782" s="745">
        <v>1</v>
      </c>
      <c r="P4782" s="663">
        <v>0</v>
      </c>
      <c r="Q4782" s="678"/>
      <c r="R4782" s="662">
        <v>1</v>
      </c>
      <c r="S4782" s="678">
        <v>1</v>
      </c>
      <c r="T4782" s="745">
        <v>1</v>
      </c>
      <c r="U4782" s="701">
        <v>1</v>
      </c>
    </row>
    <row r="4783" spans="1:21" ht="14.4" customHeight="1" x14ac:dyDescent="0.3">
      <c r="A4783" s="661">
        <v>32</v>
      </c>
      <c r="B4783" s="662" t="s">
        <v>592</v>
      </c>
      <c r="C4783" s="662" t="s">
        <v>5111</v>
      </c>
      <c r="D4783" s="743" t="s">
        <v>7938</v>
      </c>
      <c r="E4783" s="744" t="s">
        <v>5136</v>
      </c>
      <c r="F4783" s="662" t="s">
        <v>5106</v>
      </c>
      <c r="G4783" s="662" t="s">
        <v>5331</v>
      </c>
      <c r="H4783" s="662" t="s">
        <v>593</v>
      </c>
      <c r="I4783" s="662" t="s">
        <v>1630</v>
      </c>
      <c r="J4783" s="662" t="s">
        <v>5579</v>
      </c>
      <c r="K4783" s="662" t="s">
        <v>1025</v>
      </c>
      <c r="L4783" s="663">
        <v>0</v>
      </c>
      <c r="M4783" s="663">
        <v>0</v>
      </c>
      <c r="N4783" s="662">
        <v>1</v>
      </c>
      <c r="O4783" s="745"/>
      <c r="P4783" s="663">
        <v>0</v>
      </c>
      <c r="Q4783" s="678"/>
      <c r="R4783" s="662">
        <v>1</v>
      </c>
      <c r="S4783" s="678">
        <v>1</v>
      </c>
      <c r="T4783" s="745"/>
      <c r="U4783" s="701"/>
    </row>
    <row r="4784" spans="1:21" ht="14.4" customHeight="1" x14ac:dyDescent="0.3">
      <c r="A4784" s="661">
        <v>32</v>
      </c>
      <c r="B4784" s="662" t="s">
        <v>592</v>
      </c>
      <c r="C4784" s="662" t="s">
        <v>5111</v>
      </c>
      <c r="D4784" s="743" t="s">
        <v>7938</v>
      </c>
      <c r="E4784" s="744" t="s">
        <v>5136</v>
      </c>
      <c r="F4784" s="662" t="s">
        <v>5106</v>
      </c>
      <c r="G4784" s="662" t="s">
        <v>5333</v>
      </c>
      <c r="H4784" s="662" t="s">
        <v>2438</v>
      </c>
      <c r="I4784" s="662" t="s">
        <v>3200</v>
      </c>
      <c r="J4784" s="662" t="s">
        <v>3193</v>
      </c>
      <c r="K4784" s="662" t="s">
        <v>4935</v>
      </c>
      <c r="L4784" s="663">
        <v>13849.26</v>
      </c>
      <c r="M4784" s="663">
        <v>96944.82</v>
      </c>
      <c r="N4784" s="662">
        <v>7</v>
      </c>
      <c r="O4784" s="745">
        <v>2.5</v>
      </c>
      <c r="P4784" s="663">
        <v>96944.82</v>
      </c>
      <c r="Q4784" s="678">
        <v>1</v>
      </c>
      <c r="R4784" s="662">
        <v>7</v>
      </c>
      <c r="S4784" s="678">
        <v>1</v>
      </c>
      <c r="T4784" s="745">
        <v>2.5</v>
      </c>
      <c r="U4784" s="701">
        <v>1</v>
      </c>
    </row>
    <row r="4785" spans="1:21" ht="14.4" customHeight="1" x14ac:dyDescent="0.3">
      <c r="A4785" s="661">
        <v>32</v>
      </c>
      <c r="B4785" s="662" t="s">
        <v>592</v>
      </c>
      <c r="C4785" s="662" t="s">
        <v>5111</v>
      </c>
      <c r="D4785" s="743" t="s">
        <v>7938</v>
      </c>
      <c r="E4785" s="744" t="s">
        <v>5136</v>
      </c>
      <c r="F4785" s="662" t="s">
        <v>5106</v>
      </c>
      <c r="G4785" s="662" t="s">
        <v>5334</v>
      </c>
      <c r="H4785" s="662" t="s">
        <v>2438</v>
      </c>
      <c r="I4785" s="662" t="s">
        <v>7403</v>
      </c>
      <c r="J4785" s="662" t="s">
        <v>7014</v>
      </c>
      <c r="K4785" s="662" t="s">
        <v>7404</v>
      </c>
      <c r="L4785" s="663">
        <v>93.75</v>
      </c>
      <c r="M4785" s="663">
        <v>93.75</v>
      </c>
      <c r="N4785" s="662">
        <v>1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32</v>
      </c>
      <c r="B4786" s="662" t="s">
        <v>592</v>
      </c>
      <c r="C4786" s="662" t="s">
        <v>5111</v>
      </c>
      <c r="D4786" s="743" t="s">
        <v>7938</v>
      </c>
      <c r="E4786" s="744" t="s">
        <v>5136</v>
      </c>
      <c r="F4786" s="662" t="s">
        <v>5106</v>
      </c>
      <c r="G4786" s="662" t="s">
        <v>5334</v>
      </c>
      <c r="H4786" s="662" t="s">
        <v>2438</v>
      </c>
      <c r="I4786" s="662" t="s">
        <v>6288</v>
      </c>
      <c r="J4786" s="662" t="s">
        <v>6289</v>
      </c>
      <c r="K4786" s="662" t="s">
        <v>6290</v>
      </c>
      <c r="L4786" s="663">
        <v>0</v>
      </c>
      <c r="M4786" s="663">
        <v>0</v>
      </c>
      <c r="N4786" s="662">
        <v>1</v>
      </c>
      <c r="O4786" s="745">
        <v>0.5</v>
      </c>
      <c r="P4786" s="663">
        <v>0</v>
      </c>
      <c r="Q4786" s="678"/>
      <c r="R4786" s="662">
        <v>1</v>
      </c>
      <c r="S4786" s="678">
        <v>1</v>
      </c>
      <c r="T4786" s="745">
        <v>0.5</v>
      </c>
      <c r="U4786" s="701">
        <v>1</v>
      </c>
    </row>
    <row r="4787" spans="1:21" ht="14.4" customHeight="1" x14ac:dyDescent="0.3">
      <c r="A4787" s="661">
        <v>32</v>
      </c>
      <c r="B4787" s="662" t="s">
        <v>592</v>
      </c>
      <c r="C4787" s="662" t="s">
        <v>5111</v>
      </c>
      <c r="D4787" s="743" t="s">
        <v>7938</v>
      </c>
      <c r="E4787" s="744" t="s">
        <v>5136</v>
      </c>
      <c r="F4787" s="662" t="s">
        <v>5106</v>
      </c>
      <c r="G4787" s="662" t="s">
        <v>5334</v>
      </c>
      <c r="H4787" s="662" t="s">
        <v>2438</v>
      </c>
      <c r="I4787" s="662" t="s">
        <v>6291</v>
      </c>
      <c r="J4787" s="662" t="s">
        <v>6289</v>
      </c>
      <c r="K4787" s="662" t="s">
        <v>6292</v>
      </c>
      <c r="L4787" s="663">
        <v>184.74</v>
      </c>
      <c r="M4787" s="663">
        <v>184.74</v>
      </c>
      <c r="N4787" s="662">
        <v>1</v>
      </c>
      <c r="O4787" s="745">
        <v>1</v>
      </c>
      <c r="P4787" s="663">
        <v>184.74</v>
      </c>
      <c r="Q4787" s="678">
        <v>1</v>
      </c>
      <c r="R4787" s="662">
        <v>1</v>
      </c>
      <c r="S4787" s="678">
        <v>1</v>
      </c>
      <c r="T4787" s="745">
        <v>1</v>
      </c>
      <c r="U4787" s="701">
        <v>1</v>
      </c>
    </row>
    <row r="4788" spans="1:21" ht="14.4" customHeight="1" x14ac:dyDescent="0.3">
      <c r="A4788" s="661">
        <v>32</v>
      </c>
      <c r="B4788" s="662" t="s">
        <v>592</v>
      </c>
      <c r="C4788" s="662" t="s">
        <v>5111</v>
      </c>
      <c r="D4788" s="743" t="s">
        <v>7938</v>
      </c>
      <c r="E4788" s="744" t="s">
        <v>5136</v>
      </c>
      <c r="F4788" s="662" t="s">
        <v>5106</v>
      </c>
      <c r="G4788" s="662" t="s">
        <v>5334</v>
      </c>
      <c r="H4788" s="662" t="s">
        <v>2438</v>
      </c>
      <c r="I4788" s="662" t="s">
        <v>2651</v>
      </c>
      <c r="J4788" s="662" t="s">
        <v>4809</v>
      </c>
      <c r="K4788" s="662" t="s">
        <v>4810</v>
      </c>
      <c r="L4788" s="663">
        <v>120.61</v>
      </c>
      <c r="M4788" s="663">
        <v>482.44</v>
      </c>
      <c r="N4788" s="662">
        <v>4</v>
      </c>
      <c r="O4788" s="745">
        <v>4</v>
      </c>
      <c r="P4788" s="663">
        <v>361.83</v>
      </c>
      <c r="Q4788" s="678">
        <v>0.75</v>
      </c>
      <c r="R4788" s="662">
        <v>3</v>
      </c>
      <c r="S4788" s="678">
        <v>0.75</v>
      </c>
      <c r="T4788" s="745">
        <v>3</v>
      </c>
      <c r="U4788" s="701">
        <v>0.75</v>
      </c>
    </row>
    <row r="4789" spans="1:21" ht="14.4" customHeight="1" x14ac:dyDescent="0.3">
      <c r="A4789" s="661">
        <v>32</v>
      </c>
      <c r="B4789" s="662" t="s">
        <v>592</v>
      </c>
      <c r="C4789" s="662" t="s">
        <v>5111</v>
      </c>
      <c r="D4789" s="743" t="s">
        <v>7938</v>
      </c>
      <c r="E4789" s="744" t="s">
        <v>5136</v>
      </c>
      <c r="F4789" s="662" t="s">
        <v>5106</v>
      </c>
      <c r="G4789" s="662" t="s">
        <v>5334</v>
      </c>
      <c r="H4789" s="662" t="s">
        <v>2438</v>
      </c>
      <c r="I4789" s="662" t="s">
        <v>6031</v>
      </c>
      <c r="J4789" s="662" t="s">
        <v>6032</v>
      </c>
      <c r="K4789" s="662" t="s">
        <v>1183</v>
      </c>
      <c r="L4789" s="663">
        <v>184.74</v>
      </c>
      <c r="M4789" s="663">
        <v>554.22</v>
      </c>
      <c r="N4789" s="662">
        <v>3</v>
      </c>
      <c r="O4789" s="745">
        <v>2</v>
      </c>
      <c r="P4789" s="663">
        <v>554.22</v>
      </c>
      <c r="Q4789" s="678">
        <v>1</v>
      </c>
      <c r="R4789" s="662">
        <v>3</v>
      </c>
      <c r="S4789" s="678">
        <v>1</v>
      </c>
      <c r="T4789" s="745">
        <v>2</v>
      </c>
      <c r="U4789" s="701">
        <v>1</v>
      </c>
    </row>
    <row r="4790" spans="1:21" ht="14.4" customHeight="1" x14ac:dyDescent="0.3">
      <c r="A4790" s="661">
        <v>32</v>
      </c>
      <c r="B4790" s="662" t="s">
        <v>592</v>
      </c>
      <c r="C4790" s="662" t="s">
        <v>5111</v>
      </c>
      <c r="D4790" s="743" t="s">
        <v>7938</v>
      </c>
      <c r="E4790" s="744" t="s">
        <v>5136</v>
      </c>
      <c r="F4790" s="662" t="s">
        <v>5106</v>
      </c>
      <c r="G4790" s="662" t="s">
        <v>5583</v>
      </c>
      <c r="H4790" s="662" t="s">
        <v>593</v>
      </c>
      <c r="I4790" s="662" t="s">
        <v>1901</v>
      </c>
      <c r="J4790" s="662" t="s">
        <v>5668</v>
      </c>
      <c r="K4790" s="662" t="s">
        <v>6216</v>
      </c>
      <c r="L4790" s="663">
        <v>0</v>
      </c>
      <c r="M4790" s="663">
        <v>0</v>
      </c>
      <c r="N4790" s="662">
        <v>1</v>
      </c>
      <c r="O4790" s="745">
        <v>0.5</v>
      </c>
      <c r="P4790" s="663"/>
      <c r="Q4790" s="678"/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32</v>
      </c>
      <c r="B4791" s="662" t="s">
        <v>592</v>
      </c>
      <c r="C4791" s="662" t="s">
        <v>5111</v>
      </c>
      <c r="D4791" s="743" t="s">
        <v>7938</v>
      </c>
      <c r="E4791" s="744" t="s">
        <v>5136</v>
      </c>
      <c r="F4791" s="662" t="s">
        <v>5106</v>
      </c>
      <c r="G4791" s="662" t="s">
        <v>5583</v>
      </c>
      <c r="H4791" s="662" t="s">
        <v>593</v>
      </c>
      <c r="I4791" s="662" t="s">
        <v>6362</v>
      </c>
      <c r="J4791" s="662" t="s">
        <v>5668</v>
      </c>
      <c r="K4791" s="662" t="s">
        <v>6216</v>
      </c>
      <c r="L4791" s="663">
        <v>0</v>
      </c>
      <c r="M4791" s="663">
        <v>0</v>
      </c>
      <c r="N4791" s="662">
        <v>2</v>
      </c>
      <c r="O4791" s="745">
        <v>2</v>
      </c>
      <c r="P4791" s="663">
        <v>0</v>
      </c>
      <c r="Q4791" s="678"/>
      <c r="R4791" s="662">
        <v>1</v>
      </c>
      <c r="S4791" s="678">
        <v>0.5</v>
      </c>
      <c r="T4791" s="745">
        <v>1</v>
      </c>
      <c r="U4791" s="701">
        <v>0.5</v>
      </c>
    </row>
    <row r="4792" spans="1:21" ht="14.4" customHeight="1" x14ac:dyDescent="0.3">
      <c r="A4792" s="661">
        <v>32</v>
      </c>
      <c r="B4792" s="662" t="s">
        <v>592</v>
      </c>
      <c r="C4792" s="662" t="s">
        <v>5111</v>
      </c>
      <c r="D4792" s="743" t="s">
        <v>7938</v>
      </c>
      <c r="E4792" s="744" t="s">
        <v>5136</v>
      </c>
      <c r="F4792" s="662" t="s">
        <v>5106</v>
      </c>
      <c r="G4792" s="662" t="s">
        <v>5583</v>
      </c>
      <c r="H4792" s="662" t="s">
        <v>593</v>
      </c>
      <c r="I4792" s="662" t="s">
        <v>6038</v>
      </c>
      <c r="J4792" s="662" t="s">
        <v>6037</v>
      </c>
      <c r="K4792" s="662" t="s">
        <v>2244</v>
      </c>
      <c r="L4792" s="663">
        <v>0</v>
      </c>
      <c r="M4792" s="663">
        <v>0</v>
      </c>
      <c r="N4792" s="662">
        <v>13</v>
      </c>
      <c r="O4792" s="745">
        <v>6</v>
      </c>
      <c r="P4792" s="663">
        <v>0</v>
      </c>
      <c r="Q4792" s="678"/>
      <c r="R4792" s="662">
        <v>12</v>
      </c>
      <c r="S4792" s="678">
        <v>0.92307692307692313</v>
      </c>
      <c r="T4792" s="745">
        <v>5</v>
      </c>
      <c r="U4792" s="701">
        <v>0.83333333333333337</v>
      </c>
    </row>
    <row r="4793" spans="1:21" ht="14.4" customHeight="1" x14ac:dyDescent="0.3">
      <c r="A4793" s="661">
        <v>32</v>
      </c>
      <c r="B4793" s="662" t="s">
        <v>592</v>
      </c>
      <c r="C4793" s="662" t="s">
        <v>5111</v>
      </c>
      <c r="D4793" s="743" t="s">
        <v>7938</v>
      </c>
      <c r="E4793" s="744" t="s">
        <v>5136</v>
      </c>
      <c r="F4793" s="662" t="s">
        <v>5106</v>
      </c>
      <c r="G4793" s="662" t="s">
        <v>5583</v>
      </c>
      <c r="H4793" s="662" t="s">
        <v>593</v>
      </c>
      <c r="I4793" s="662" t="s">
        <v>6727</v>
      </c>
      <c r="J4793" s="662" t="s">
        <v>3870</v>
      </c>
      <c r="K4793" s="662" t="s">
        <v>2253</v>
      </c>
      <c r="L4793" s="663">
        <v>0</v>
      </c>
      <c r="M4793" s="663">
        <v>0</v>
      </c>
      <c r="N4793" s="662">
        <v>3</v>
      </c>
      <c r="O4793" s="745">
        <v>2</v>
      </c>
      <c r="P4793" s="663">
        <v>0</v>
      </c>
      <c r="Q4793" s="678"/>
      <c r="R4793" s="662">
        <v>3</v>
      </c>
      <c r="S4793" s="678">
        <v>1</v>
      </c>
      <c r="T4793" s="745">
        <v>2</v>
      </c>
      <c r="U4793" s="701">
        <v>1</v>
      </c>
    </row>
    <row r="4794" spans="1:21" ht="14.4" customHeight="1" x14ac:dyDescent="0.3">
      <c r="A4794" s="661">
        <v>32</v>
      </c>
      <c r="B4794" s="662" t="s">
        <v>592</v>
      </c>
      <c r="C4794" s="662" t="s">
        <v>5111</v>
      </c>
      <c r="D4794" s="743" t="s">
        <v>7938</v>
      </c>
      <c r="E4794" s="744" t="s">
        <v>5136</v>
      </c>
      <c r="F4794" s="662" t="s">
        <v>5106</v>
      </c>
      <c r="G4794" s="662" t="s">
        <v>5583</v>
      </c>
      <c r="H4794" s="662" t="s">
        <v>593</v>
      </c>
      <c r="I4794" s="662" t="s">
        <v>6559</v>
      </c>
      <c r="J4794" s="662" t="s">
        <v>6037</v>
      </c>
      <c r="K4794" s="662" t="s">
        <v>2244</v>
      </c>
      <c r="L4794" s="663">
        <v>0</v>
      </c>
      <c r="M4794" s="663">
        <v>0</v>
      </c>
      <c r="N4794" s="662">
        <v>10</v>
      </c>
      <c r="O4794" s="745">
        <v>5</v>
      </c>
      <c r="P4794" s="663">
        <v>0</v>
      </c>
      <c r="Q4794" s="678"/>
      <c r="R4794" s="662">
        <v>7</v>
      </c>
      <c r="S4794" s="678">
        <v>0.7</v>
      </c>
      <c r="T4794" s="745">
        <v>3</v>
      </c>
      <c r="U4794" s="701">
        <v>0.6</v>
      </c>
    </row>
    <row r="4795" spans="1:21" ht="14.4" customHeight="1" x14ac:dyDescent="0.3">
      <c r="A4795" s="661">
        <v>32</v>
      </c>
      <c r="B4795" s="662" t="s">
        <v>592</v>
      </c>
      <c r="C4795" s="662" t="s">
        <v>5111</v>
      </c>
      <c r="D4795" s="743" t="s">
        <v>7938</v>
      </c>
      <c r="E4795" s="744" t="s">
        <v>5136</v>
      </c>
      <c r="F4795" s="662" t="s">
        <v>5106</v>
      </c>
      <c r="G4795" s="662" t="s">
        <v>5583</v>
      </c>
      <c r="H4795" s="662" t="s">
        <v>593</v>
      </c>
      <c r="I4795" s="662" t="s">
        <v>6481</v>
      </c>
      <c r="J4795" s="662" t="s">
        <v>6037</v>
      </c>
      <c r="K4795" s="662" t="s">
        <v>2244</v>
      </c>
      <c r="L4795" s="663">
        <v>0</v>
      </c>
      <c r="M4795" s="663">
        <v>0</v>
      </c>
      <c r="N4795" s="662">
        <v>6</v>
      </c>
      <c r="O4795" s="745">
        <v>2.5</v>
      </c>
      <c r="P4795" s="663">
        <v>0</v>
      </c>
      <c r="Q4795" s="678"/>
      <c r="R4795" s="662">
        <v>4</v>
      </c>
      <c r="S4795" s="678">
        <v>0.66666666666666663</v>
      </c>
      <c r="T4795" s="745">
        <v>1.5</v>
      </c>
      <c r="U4795" s="701">
        <v>0.6</v>
      </c>
    </row>
    <row r="4796" spans="1:21" ht="14.4" customHeight="1" x14ac:dyDescent="0.3">
      <c r="A4796" s="661">
        <v>32</v>
      </c>
      <c r="B4796" s="662" t="s">
        <v>592</v>
      </c>
      <c r="C4796" s="662" t="s">
        <v>5111</v>
      </c>
      <c r="D4796" s="743" t="s">
        <v>7938</v>
      </c>
      <c r="E4796" s="744" t="s">
        <v>5136</v>
      </c>
      <c r="F4796" s="662" t="s">
        <v>5106</v>
      </c>
      <c r="G4796" s="662" t="s">
        <v>5583</v>
      </c>
      <c r="H4796" s="662" t="s">
        <v>593</v>
      </c>
      <c r="I4796" s="662" t="s">
        <v>6562</v>
      </c>
      <c r="J4796" s="662" t="s">
        <v>6037</v>
      </c>
      <c r="K4796" s="662" t="s">
        <v>2244</v>
      </c>
      <c r="L4796" s="663">
        <v>0</v>
      </c>
      <c r="M4796" s="663">
        <v>0</v>
      </c>
      <c r="N4796" s="662">
        <v>4</v>
      </c>
      <c r="O4796" s="745">
        <v>2</v>
      </c>
      <c r="P4796" s="663">
        <v>0</v>
      </c>
      <c r="Q4796" s="678"/>
      <c r="R4796" s="662">
        <v>3</v>
      </c>
      <c r="S4796" s="678">
        <v>0.75</v>
      </c>
      <c r="T4796" s="745">
        <v>1</v>
      </c>
      <c r="U4796" s="701">
        <v>0.5</v>
      </c>
    </row>
    <row r="4797" spans="1:21" ht="14.4" customHeight="1" x14ac:dyDescent="0.3">
      <c r="A4797" s="661">
        <v>32</v>
      </c>
      <c r="B4797" s="662" t="s">
        <v>592</v>
      </c>
      <c r="C4797" s="662" t="s">
        <v>5111</v>
      </c>
      <c r="D4797" s="743" t="s">
        <v>7938</v>
      </c>
      <c r="E4797" s="744" t="s">
        <v>5136</v>
      </c>
      <c r="F4797" s="662" t="s">
        <v>5106</v>
      </c>
      <c r="G4797" s="662" t="s">
        <v>5583</v>
      </c>
      <c r="H4797" s="662" t="s">
        <v>593</v>
      </c>
      <c r="I4797" s="662" t="s">
        <v>7584</v>
      </c>
      <c r="J4797" s="662" t="s">
        <v>3870</v>
      </c>
      <c r="K4797" s="662" t="s">
        <v>2253</v>
      </c>
      <c r="L4797" s="663">
        <v>0</v>
      </c>
      <c r="M4797" s="663">
        <v>0</v>
      </c>
      <c r="N4797" s="662">
        <v>1</v>
      </c>
      <c r="O4797" s="745">
        <v>1</v>
      </c>
      <c r="P4797" s="663">
        <v>0</v>
      </c>
      <c r="Q4797" s="678"/>
      <c r="R4797" s="662">
        <v>1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32</v>
      </c>
      <c r="B4798" s="662" t="s">
        <v>592</v>
      </c>
      <c r="C4798" s="662" t="s">
        <v>5111</v>
      </c>
      <c r="D4798" s="743" t="s">
        <v>7938</v>
      </c>
      <c r="E4798" s="744" t="s">
        <v>5136</v>
      </c>
      <c r="F4798" s="662" t="s">
        <v>5106</v>
      </c>
      <c r="G4798" s="662" t="s">
        <v>6040</v>
      </c>
      <c r="H4798" s="662" t="s">
        <v>593</v>
      </c>
      <c r="I4798" s="662" t="s">
        <v>6041</v>
      </c>
      <c r="J4798" s="662" t="s">
        <v>6042</v>
      </c>
      <c r="K4798" s="662" t="s">
        <v>6043</v>
      </c>
      <c r="L4798" s="663">
        <v>143.34</v>
      </c>
      <c r="M4798" s="663">
        <v>143.34</v>
      </c>
      <c r="N4798" s="662">
        <v>1</v>
      </c>
      <c r="O4798" s="745">
        <v>1</v>
      </c>
      <c r="P4798" s="663">
        <v>143.34</v>
      </c>
      <c r="Q4798" s="678">
        <v>1</v>
      </c>
      <c r="R4798" s="662">
        <v>1</v>
      </c>
      <c r="S4798" s="678">
        <v>1</v>
      </c>
      <c r="T4798" s="745">
        <v>1</v>
      </c>
      <c r="U4798" s="701">
        <v>1</v>
      </c>
    </row>
    <row r="4799" spans="1:21" ht="14.4" customHeight="1" x14ac:dyDescent="0.3">
      <c r="A4799" s="661">
        <v>32</v>
      </c>
      <c r="B4799" s="662" t="s">
        <v>592</v>
      </c>
      <c r="C4799" s="662" t="s">
        <v>5111</v>
      </c>
      <c r="D4799" s="743" t="s">
        <v>7938</v>
      </c>
      <c r="E4799" s="744" t="s">
        <v>5136</v>
      </c>
      <c r="F4799" s="662" t="s">
        <v>5106</v>
      </c>
      <c r="G4799" s="662" t="s">
        <v>5381</v>
      </c>
      <c r="H4799" s="662" t="s">
        <v>2438</v>
      </c>
      <c r="I4799" s="662" t="s">
        <v>3203</v>
      </c>
      <c r="J4799" s="662" t="s">
        <v>5055</v>
      </c>
      <c r="K4799" s="662" t="s">
        <v>5056</v>
      </c>
      <c r="L4799" s="663">
        <v>11093.88</v>
      </c>
      <c r="M4799" s="663">
        <v>11093.88</v>
      </c>
      <c r="N4799" s="662">
        <v>1</v>
      </c>
      <c r="O4799" s="745">
        <v>0.5</v>
      </c>
      <c r="P4799" s="663">
        <v>11093.88</v>
      </c>
      <c r="Q4799" s="678">
        <v>1</v>
      </c>
      <c r="R4799" s="662">
        <v>1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32</v>
      </c>
      <c r="B4800" s="662" t="s">
        <v>592</v>
      </c>
      <c r="C4800" s="662" t="s">
        <v>5111</v>
      </c>
      <c r="D4800" s="743" t="s">
        <v>7938</v>
      </c>
      <c r="E4800" s="744" t="s">
        <v>5136</v>
      </c>
      <c r="F4800" s="662" t="s">
        <v>5106</v>
      </c>
      <c r="G4800" s="662" t="s">
        <v>5669</v>
      </c>
      <c r="H4800" s="662" t="s">
        <v>593</v>
      </c>
      <c r="I4800" s="662" t="s">
        <v>5670</v>
      </c>
      <c r="J4800" s="662" t="s">
        <v>5671</v>
      </c>
      <c r="K4800" s="662" t="s">
        <v>5672</v>
      </c>
      <c r="L4800" s="663">
        <v>0</v>
      </c>
      <c r="M4800" s="663">
        <v>0</v>
      </c>
      <c r="N4800" s="662">
        <v>3</v>
      </c>
      <c r="O4800" s="745">
        <v>2.5</v>
      </c>
      <c r="P4800" s="663">
        <v>0</v>
      </c>
      <c r="Q4800" s="678"/>
      <c r="R4800" s="662">
        <v>1</v>
      </c>
      <c r="S4800" s="678">
        <v>0.33333333333333331</v>
      </c>
      <c r="T4800" s="745">
        <v>0.5</v>
      </c>
      <c r="U4800" s="701">
        <v>0.2</v>
      </c>
    </row>
    <row r="4801" spans="1:21" ht="14.4" customHeight="1" x14ac:dyDescent="0.3">
      <c r="A4801" s="661">
        <v>32</v>
      </c>
      <c r="B4801" s="662" t="s">
        <v>592</v>
      </c>
      <c r="C4801" s="662" t="s">
        <v>5111</v>
      </c>
      <c r="D4801" s="743" t="s">
        <v>7938</v>
      </c>
      <c r="E4801" s="744" t="s">
        <v>5136</v>
      </c>
      <c r="F4801" s="662" t="s">
        <v>5106</v>
      </c>
      <c r="G4801" s="662" t="s">
        <v>5335</v>
      </c>
      <c r="H4801" s="662" t="s">
        <v>2438</v>
      </c>
      <c r="I4801" s="662" t="s">
        <v>5012</v>
      </c>
      <c r="J4801" s="662" t="s">
        <v>2563</v>
      </c>
      <c r="K4801" s="662" t="s">
        <v>5013</v>
      </c>
      <c r="L4801" s="663">
        <v>133.94</v>
      </c>
      <c r="M4801" s="663">
        <v>535.76</v>
      </c>
      <c r="N4801" s="662">
        <v>4</v>
      </c>
      <c r="O4801" s="745">
        <v>1.5</v>
      </c>
      <c r="P4801" s="663">
        <v>267.88</v>
      </c>
      <c r="Q4801" s="678">
        <v>0.5</v>
      </c>
      <c r="R4801" s="662">
        <v>2</v>
      </c>
      <c r="S4801" s="678">
        <v>0.5</v>
      </c>
      <c r="T4801" s="745">
        <v>0.5</v>
      </c>
      <c r="U4801" s="701">
        <v>0.33333333333333331</v>
      </c>
    </row>
    <row r="4802" spans="1:21" ht="14.4" customHeight="1" x14ac:dyDescent="0.3">
      <c r="A4802" s="661">
        <v>32</v>
      </c>
      <c r="B4802" s="662" t="s">
        <v>592</v>
      </c>
      <c r="C4802" s="662" t="s">
        <v>5111</v>
      </c>
      <c r="D4802" s="743" t="s">
        <v>7938</v>
      </c>
      <c r="E4802" s="744" t="s">
        <v>5136</v>
      </c>
      <c r="F4802" s="662" t="s">
        <v>5108</v>
      </c>
      <c r="G4802" s="662" t="s">
        <v>6293</v>
      </c>
      <c r="H4802" s="662" t="s">
        <v>593</v>
      </c>
      <c r="I4802" s="662" t="s">
        <v>7585</v>
      </c>
      <c r="J4802" s="662" t="s">
        <v>7586</v>
      </c>
      <c r="K4802" s="662" t="s">
        <v>7587</v>
      </c>
      <c r="L4802" s="663">
        <v>600</v>
      </c>
      <c r="M4802" s="663">
        <v>600</v>
      </c>
      <c r="N4802" s="662">
        <v>1</v>
      </c>
      <c r="O4802" s="745">
        <v>1</v>
      </c>
      <c r="P4802" s="663">
        <v>600</v>
      </c>
      <c r="Q4802" s="678">
        <v>1</v>
      </c>
      <c r="R4802" s="662">
        <v>1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32</v>
      </c>
      <c r="B4803" s="662" t="s">
        <v>592</v>
      </c>
      <c r="C4803" s="662" t="s">
        <v>5111</v>
      </c>
      <c r="D4803" s="743" t="s">
        <v>7938</v>
      </c>
      <c r="E4803" s="744" t="s">
        <v>5136</v>
      </c>
      <c r="F4803" s="662" t="s">
        <v>5108</v>
      </c>
      <c r="G4803" s="662" t="s">
        <v>5339</v>
      </c>
      <c r="H4803" s="662" t="s">
        <v>593</v>
      </c>
      <c r="I4803" s="662" t="s">
        <v>5340</v>
      </c>
      <c r="J4803" s="662" t="s">
        <v>5341</v>
      </c>
      <c r="K4803" s="662" t="s">
        <v>5342</v>
      </c>
      <c r="L4803" s="663">
        <v>1000</v>
      </c>
      <c r="M4803" s="663">
        <v>2000</v>
      </c>
      <c r="N4803" s="662">
        <v>2</v>
      </c>
      <c r="O4803" s="745">
        <v>2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32</v>
      </c>
      <c r="B4804" s="662" t="s">
        <v>592</v>
      </c>
      <c r="C4804" s="662" t="s">
        <v>5111</v>
      </c>
      <c r="D4804" s="743" t="s">
        <v>7938</v>
      </c>
      <c r="E4804" s="744" t="s">
        <v>5137</v>
      </c>
      <c r="F4804" s="662" t="s">
        <v>5106</v>
      </c>
      <c r="G4804" s="662" t="s">
        <v>5184</v>
      </c>
      <c r="H4804" s="662" t="s">
        <v>593</v>
      </c>
      <c r="I4804" s="662" t="s">
        <v>921</v>
      </c>
      <c r="J4804" s="662" t="s">
        <v>922</v>
      </c>
      <c r="K4804" s="662" t="s">
        <v>5586</v>
      </c>
      <c r="L4804" s="663">
        <v>0</v>
      </c>
      <c r="M4804" s="663">
        <v>0</v>
      </c>
      <c r="N4804" s="662">
        <v>1</v>
      </c>
      <c r="O4804" s="745">
        <v>1</v>
      </c>
      <c r="P4804" s="663">
        <v>0</v>
      </c>
      <c r="Q4804" s="678"/>
      <c r="R4804" s="662">
        <v>1</v>
      </c>
      <c r="S4804" s="678">
        <v>1</v>
      </c>
      <c r="T4804" s="745">
        <v>1</v>
      </c>
      <c r="U4804" s="701">
        <v>1</v>
      </c>
    </row>
    <row r="4805" spans="1:21" ht="14.4" customHeight="1" x14ac:dyDescent="0.3">
      <c r="A4805" s="661">
        <v>32</v>
      </c>
      <c r="B4805" s="662" t="s">
        <v>592</v>
      </c>
      <c r="C4805" s="662" t="s">
        <v>5111</v>
      </c>
      <c r="D4805" s="743" t="s">
        <v>7938</v>
      </c>
      <c r="E4805" s="744" t="s">
        <v>5137</v>
      </c>
      <c r="F4805" s="662" t="s">
        <v>5106</v>
      </c>
      <c r="G4805" s="662" t="s">
        <v>5151</v>
      </c>
      <c r="H4805" s="662" t="s">
        <v>593</v>
      </c>
      <c r="I4805" s="662" t="s">
        <v>1699</v>
      </c>
      <c r="J4805" s="662" t="s">
        <v>1700</v>
      </c>
      <c r="K4805" s="662" t="s">
        <v>5152</v>
      </c>
      <c r="L4805" s="663">
        <v>1295.6400000000001</v>
      </c>
      <c r="M4805" s="663">
        <v>12956.400000000001</v>
      </c>
      <c r="N4805" s="662">
        <v>10</v>
      </c>
      <c r="O4805" s="745">
        <v>7</v>
      </c>
      <c r="P4805" s="663">
        <v>5182.5600000000004</v>
      </c>
      <c r="Q4805" s="678">
        <v>0.39999999999999997</v>
      </c>
      <c r="R4805" s="662">
        <v>4</v>
      </c>
      <c r="S4805" s="678">
        <v>0.4</v>
      </c>
      <c r="T4805" s="745">
        <v>2.5</v>
      </c>
      <c r="U4805" s="701">
        <v>0.35714285714285715</v>
      </c>
    </row>
    <row r="4806" spans="1:21" ht="14.4" customHeight="1" x14ac:dyDescent="0.3">
      <c r="A4806" s="661">
        <v>32</v>
      </c>
      <c r="B4806" s="662" t="s">
        <v>592</v>
      </c>
      <c r="C4806" s="662" t="s">
        <v>5111</v>
      </c>
      <c r="D4806" s="743" t="s">
        <v>7938</v>
      </c>
      <c r="E4806" s="744" t="s">
        <v>5137</v>
      </c>
      <c r="F4806" s="662" t="s">
        <v>5106</v>
      </c>
      <c r="G4806" s="662" t="s">
        <v>5151</v>
      </c>
      <c r="H4806" s="662" t="s">
        <v>593</v>
      </c>
      <c r="I4806" s="662" t="s">
        <v>1473</v>
      </c>
      <c r="J4806" s="662" t="s">
        <v>1474</v>
      </c>
      <c r="K4806" s="662" t="s">
        <v>1475</v>
      </c>
      <c r="L4806" s="663">
        <v>462.73</v>
      </c>
      <c r="M4806" s="663">
        <v>925.46</v>
      </c>
      <c r="N4806" s="662">
        <v>2</v>
      </c>
      <c r="O4806" s="745">
        <v>0.5</v>
      </c>
      <c r="P4806" s="663">
        <v>925.46</v>
      </c>
      <c r="Q4806" s="678">
        <v>1</v>
      </c>
      <c r="R4806" s="662">
        <v>2</v>
      </c>
      <c r="S4806" s="678">
        <v>1</v>
      </c>
      <c r="T4806" s="745">
        <v>0.5</v>
      </c>
      <c r="U4806" s="701">
        <v>1</v>
      </c>
    </row>
    <row r="4807" spans="1:21" ht="14.4" customHeight="1" x14ac:dyDescent="0.3">
      <c r="A4807" s="661">
        <v>32</v>
      </c>
      <c r="B4807" s="662" t="s">
        <v>592</v>
      </c>
      <c r="C4807" s="662" t="s">
        <v>5111</v>
      </c>
      <c r="D4807" s="743" t="s">
        <v>7938</v>
      </c>
      <c r="E4807" s="744" t="s">
        <v>5137</v>
      </c>
      <c r="F4807" s="662" t="s">
        <v>5106</v>
      </c>
      <c r="G4807" s="662" t="s">
        <v>5155</v>
      </c>
      <c r="H4807" s="662" t="s">
        <v>593</v>
      </c>
      <c r="I4807" s="662" t="s">
        <v>5411</v>
      </c>
      <c r="J4807" s="662" t="s">
        <v>5412</v>
      </c>
      <c r="K4807" s="662" t="s">
        <v>1361</v>
      </c>
      <c r="L4807" s="663">
        <v>0</v>
      </c>
      <c r="M4807" s="663">
        <v>0</v>
      </c>
      <c r="N4807" s="662">
        <v>2</v>
      </c>
      <c r="O4807" s="745">
        <v>1.5</v>
      </c>
      <c r="P4807" s="663">
        <v>0</v>
      </c>
      <c r="Q4807" s="678"/>
      <c r="R4807" s="662">
        <v>1</v>
      </c>
      <c r="S4807" s="678">
        <v>0.5</v>
      </c>
      <c r="T4807" s="745">
        <v>0.5</v>
      </c>
      <c r="U4807" s="701">
        <v>0.33333333333333331</v>
      </c>
    </row>
    <row r="4808" spans="1:21" ht="14.4" customHeight="1" x14ac:dyDescent="0.3">
      <c r="A4808" s="661">
        <v>32</v>
      </c>
      <c r="B4808" s="662" t="s">
        <v>592</v>
      </c>
      <c r="C4808" s="662" t="s">
        <v>5111</v>
      </c>
      <c r="D4808" s="743" t="s">
        <v>7938</v>
      </c>
      <c r="E4808" s="744" t="s">
        <v>5137</v>
      </c>
      <c r="F4808" s="662" t="s">
        <v>5106</v>
      </c>
      <c r="G4808" s="662" t="s">
        <v>5155</v>
      </c>
      <c r="H4808" s="662" t="s">
        <v>593</v>
      </c>
      <c r="I4808" s="662" t="s">
        <v>5768</v>
      </c>
      <c r="J4808" s="662" t="s">
        <v>5412</v>
      </c>
      <c r="K4808" s="662" t="s">
        <v>3770</v>
      </c>
      <c r="L4808" s="663">
        <v>85.71</v>
      </c>
      <c r="M4808" s="663">
        <v>685.68</v>
      </c>
      <c r="N4808" s="662">
        <v>8</v>
      </c>
      <c r="O4808" s="745">
        <v>5.5</v>
      </c>
      <c r="P4808" s="663">
        <v>514.26</v>
      </c>
      <c r="Q4808" s="678">
        <v>0.75</v>
      </c>
      <c r="R4808" s="662">
        <v>6</v>
      </c>
      <c r="S4808" s="678">
        <v>0.75</v>
      </c>
      <c r="T4808" s="745">
        <v>4</v>
      </c>
      <c r="U4808" s="701">
        <v>0.72727272727272729</v>
      </c>
    </row>
    <row r="4809" spans="1:21" ht="14.4" customHeight="1" x14ac:dyDescent="0.3">
      <c r="A4809" s="661">
        <v>32</v>
      </c>
      <c r="B4809" s="662" t="s">
        <v>592</v>
      </c>
      <c r="C4809" s="662" t="s">
        <v>5111</v>
      </c>
      <c r="D4809" s="743" t="s">
        <v>7938</v>
      </c>
      <c r="E4809" s="744" t="s">
        <v>5137</v>
      </c>
      <c r="F4809" s="662" t="s">
        <v>5106</v>
      </c>
      <c r="G4809" s="662" t="s">
        <v>5155</v>
      </c>
      <c r="H4809" s="662" t="s">
        <v>593</v>
      </c>
      <c r="I4809" s="662" t="s">
        <v>5768</v>
      </c>
      <c r="J4809" s="662" t="s">
        <v>5412</v>
      </c>
      <c r="K4809" s="662" t="s">
        <v>3770</v>
      </c>
      <c r="L4809" s="663">
        <v>72.55</v>
      </c>
      <c r="M4809" s="663">
        <v>362.75</v>
      </c>
      <c r="N4809" s="662">
        <v>5</v>
      </c>
      <c r="O4809" s="745">
        <v>1.5</v>
      </c>
      <c r="P4809" s="663">
        <v>217.64999999999998</v>
      </c>
      <c r="Q4809" s="678">
        <v>0.6</v>
      </c>
      <c r="R4809" s="662">
        <v>3</v>
      </c>
      <c r="S4809" s="678">
        <v>0.6</v>
      </c>
      <c r="T4809" s="745">
        <v>1</v>
      </c>
      <c r="U4809" s="701">
        <v>0.66666666666666663</v>
      </c>
    </row>
    <row r="4810" spans="1:21" ht="14.4" customHeight="1" x14ac:dyDescent="0.3">
      <c r="A4810" s="661">
        <v>32</v>
      </c>
      <c r="B4810" s="662" t="s">
        <v>592</v>
      </c>
      <c r="C4810" s="662" t="s">
        <v>5111</v>
      </c>
      <c r="D4810" s="743" t="s">
        <v>7938</v>
      </c>
      <c r="E4810" s="744" t="s">
        <v>5137</v>
      </c>
      <c r="F4810" s="662" t="s">
        <v>5106</v>
      </c>
      <c r="G4810" s="662" t="s">
        <v>5155</v>
      </c>
      <c r="H4810" s="662" t="s">
        <v>593</v>
      </c>
      <c r="I4810" s="662" t="s">
        <v>5344</v>
      </c>
      <c r="J4810" s="662" t="s">
        <v>5197</v>
      </c>
      <c r="K4810" s="662" t="s">
        <v>3770</v>
      </c>
      <c r="L4810" s="663">
        <v>0</v>
      </c>
      <c r="M4810" s="663">
        <v>0</v>
      </c>
      <c r="N4810" s="662">
        <v>1</v>
      </c>
      <c r="O4810" s="745">
        <v>0.5</v>
      </c>
      <c r="P4810" s="663">
        <v>0</v>
      </c>
      <c r="Q4810" s="678"/>
      <c r="R4810" s="662">
        <v>1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32</v>
      </c>
      <c r="B4811" s="662" t="s">
        <v>592</v>
      </c>
      <c r="C4811" s="662" t="s">
        <v>5111</v>
      </c>
      <c r="D4811" s="743" t="s">
        <v>7938</v>
      </c>
      <c r="E4811" s="744" t="s">
        <v>5137</v>
      </c>
      <c r="F4811" s="662" t="s">
        <v>5106</v>
      </c>
      <c r="G4811" s="662" t="s">
        <v>5155</v>
      </c>
      <c r="H4811" s="662" t="s">
        <v>593</v>
      </c>
      <c r="I4811" s="662" t="s">
        <v>720</v>
      </c>
      <c r="J4811" s="662" t="s">
        <v>721</v>
      </c>
      <c r="K4811" s="662" t="s">
        <v>5156</v>
      </c>
      <c r="L4811" s="663">
        <v>40.58</v>
      </c>
      <c r="M4811" s="663">
        <v>202.89999999999998</v>
      </c>
      <c r="N4811" s="662">
        <v>5</v>
      </c>
      <c r="O4811" s="745">
        <v>2.5</v>
      </c>
      <c r="P4811" s="663">
        <v>202.89999999999998</v>
      </c>
      <c r="Q4811" s="678">
        <v>1</v>
      </c>
      <c r="R4811" s="662">
        <v>5</v>
      </c>
      <c r="S4811" s="678">
        <v>1</v>
      </c>
      <c r="T4811" s="745">
        <v>2.5</v>
      </c>
      <c r="U4811" s="701">
        <v>1</v>
      </c>
    </row>
    <row r="4812" spans="1:21" ht="14.4" customHeight="1" x14ac:dyDescent="0.3">
      <c r="A4812" s="661">
        <v>32</v>
      </c>
      <c r="B4812" s="662" t="s">
        <v>592</v>
      </c>
      <c r="C4812" s="662" t="s">
        <v>5111</v>
      </c>
      <c r="D4812" s="743" t="s">
        <v>7938</v>
      </c>
      <c r="E4812" s="744" t="s">
        <v>5137</v>
      </c>
      <c r="F4812" s="662" t="s">
        <v>5106</v>
      </c>
      <c r="G4812" s="662" t="s">
        <v>5155</v>
      </c>
      <c r="H4812" s="662" t="s">
        <v>593</v>
      </c>
      <c r="I4812" s="662" t="s">
        <v>720</v>
      </c>
      <c r="J4812" s="662" t="s">
        <v>721</v>
      </c>
      <c r="K4812" s="662" t="s">
        <v>5156</v>
      </c>
      <c r="L4812" s="663">
        <v>65.28</v>
      </c>
      <c r="M4812" s="663">
        <v>130.56</v>
      </c>
      <c r="N4812" s="662">
        <v>2</v>
      </c>
      <c r="O4812" s="745">
        <v>1</v>
      </c>
      <c r="P4812" s="663">
        <v>65.28</v>
      </c>
      <c r="Q4812" s="678">
        <v>0.5</v>
      </c>
      <c r="R4812" s="662">
        <v>1</v>
      </c>
      <c r="S4812" s="678">
        <v>0.5</v>
      </c>
      <c r="T4812" s="745">
        <v>0.5</v>
      </c>
      <c r="U4812" s="701">
        <v>0.5</v>
      </c>
    </row>
    <row r="4813" spans="1:21" ht="14.4" customHeight="1" x14ac:dyDescent="0.3">
      <c r="A4813" s="661">
        <v>32</v>
      </c>
      <c r="B4813" s="662" t="s">
        <v>592</v>
      </c>
      <c r="C4813" s="662" t="s">
        <v>5111</v>
      </c>
      <c r="D4813" s="743" t="s">
        <v>7938</v>
      </c>
      <c r="E4813" s="744" t="s">
        <v>5137</v>
      </c>
      <c r="F4813" s="662" t="s">
        <v>5106</v>
      </c>
      <c r="G4813" s="662" t="s">
        <v>5155</v>
      </c>
      <c r="H4813" s="662" t="s">
        <v>593</v>
      </c>
      <c r="I4813" s="662" t="s">
        <v>5195</v>
      </c>
      <c r="J4813" s="662" t="s">
        <v>721</v>
      </c>
      <c r="K4813" s="662" t="s">
        <v>5196</v>
      </c>
      <c r="L4813" s="663">
        <v>0</v>
      </c>
      <c r="M4813" s="663">
        <v>0</v>
      </c>
      <c r="N4813" s="662">
        <v>3</v>
      </c>
      <c r="O4813" s="745">
        <v>2</v>
      </c>
      <c r="P4813" s="663">
        <v>0</v>
      </c>
      <c r="Q4813" s="678"/>
      <c r="R4813" s="662">
        <v>3</v>
      </c>
      <c r="S4813" s="678">
        <v>1</v>
      </c>
      <c r="T4813" s="745">
        <v>2</v>
      </c>
      <c r="U4813" s="701">
        <v>1</v>
      </c>
    </row>
    <row r="4814" spans="1:21" ht="14.4" customHeight="1" x14ac:dyDescent="0.3">
      <c r="A4814" s="661">
        <v>32</v>
      </c>
      <c r="B4814" s="662" t="s">
        <v>592</v>
      </c>
      <c r="C4814" s="662" t="s">
        <v>5111</v>
      </c>
      <c r="D4814" s="743" t="s">
        <v>7938</v>
      </c>
      <c r="E4814" s="744" t="s">
        <v>5137</v>
      </c>
      <c r="F4814" s="662" t="s">
        <v>5106</v>
      </c>
      <c r="G4814" s="662" t="s">
        <v>5155</v>
      </c>
      <c r="H4814" s="662" t="s">
        <v>593</v>
      </c>
      <c r="I4814" s="662" t="s">
        <v>5195</v>
      </c>
      <c r="J4814" s="662" t="s">
        <v>721</v>
      </c>
      <c r="K4814" s="662" t="s">
        <v>5196</v>
      </c>
      <c r="L4814" s="663">
        <v>135.25</v>
      </c>
      <c r="M4814" s="663">
        <v>135.25</v>
      </c>
      <c r="N4814" s="662">
        <v>1</v>
      </c>
      <c r="O4814" s="745">
        <v>1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32</v>
      </c>
      <c r="B4815" s="662" t="s">
        <v>592</v>
      </c>
      <c r="C4815" s="662" t="s">
        <v>5111</v>
      </c>
      <c r="D4815" s="743" t="s">
        <v>7938</v>
      </c>
      <c r="E4815" s="744" t="s">
        <v>5137</v>
      </c>
      <c r="F4815" s="662" t="s">
        <v>5106</v>
      </c>
      <c r="G4815" s="662" t="s">
        <v>5155</v>
      </c>
      <c r="H4815" s="662" t="s">
        <v>593</v>
      </c>
      <c r="I4815" s="662" t="s">
        <v>740</v>
      </c>
      <c r="J4815" s="662" t="s">
        <v>5197</v>
      </c>
      <c r="K4815" s="662" t="s">
        <v>1361</v>
      </c>
      <c r="L4815" s="663">
        <v>36.270000000000003</v>
      </c>
      <c r="M4815" s="663">
        <v>145.08000000000001</v>
      </c>
      <c r="N4815" s="662">
        <v>4</v>
      </c>
      <c r="O4815" s="745">
        <v>2</v>
      </c>
      <c r="P4815" s="663">
        <v>145.08000000000001</v>
      </c>
      <c r="Q4815" s="678">
        <v>1</v>
      </c>
      <c r="R4815" s="662">
        <v>4</v>
      </c>
      <c r="S4815" s="678">
        <v>1</v>
      </c>
      <c r="T4815" s="745">
        <v>2</v>
      </c>
      <c r="U4815" s="701">
        <v>1</v>
      </c>
    </row>
    <row r="4816" spans="1:21" ht="14.4" customHeight="1" x14ac:dyDescent="0.3">
      <c r="A4816" s="661">
        <v>32</v>
      </c>
      <c r="B4816" s="662" t="s">
        <v>592</v>
      </c>
      <c r="C4816" s="662" t="s">
        <v>5111</v>
      </c>
      <c r="D4816" s="743" t="s">
        <v>7938</v>
      </c>
      <c r="E4816" s="744" t="s">
        <v>5137</v>
      </c>
      <c r="F4816" s="662" t="s">
        <v>5106</v>
      </c>
      <c r="G4816" s="662" t="s">
        <v>5413</v>
      </c>
      <c r="H4816" s="662" t="s">
        <v>593</v>
      </c>
      <c r="I4816" s="662" t="s">
        <v>5769</v>
      </c>
      <c r="J4816" s="662" t="s">
        <v>5770</v>
      </c>
      <c r="K4816" s="662" t="s">
        <v>4977</v>
      </c>
      <c r="L4816" s="663">
        <v>5.14</v>
      </c>
      <c r="M4816" s="663">
        <v>5.14</v>
      </c>
      <c r="N4816" s="662">
        <v>1</v>
      </c>
      <c r="O4816" s="745">
        <v>0.5</v>
      </c>
      <c r="P4816" s="663">
        <v>5.14</v>
      </c>
      <c r="Q4816" s="678">
        <v>1</v>
      </c>
      <c r="R4816" s="662">
        <v>1</v>
      </c>
      <c r="S4816" s="678">
        <v>1</v>
      </c>
      <c r="T4816" s="745">
        <v>0.5</v>
      </c>
      <c r="U4816" s="701">
        <v>1</v>
      </c>
    </row>
    <row r="4817" spans="1:21" ht="14.4" customHeight="1" x14ac:dyDescent="0.3">
      <c r="A4817" s="661">
        <v>32</v>
      </c>
      <c r="B4817" s="662" t="s">
        <v>592</v>
      </c>
      <c r="C4817" s="662" t="s">
        <v>5111</v>
      </c>
      <c r="D4817" s="743" t="s">
        <v>7938</v>
      </c>
      <c r="E4817" s="744" t="s">
        <v>5137</v>
      </c>
      <c r="F4817" s="662" t="s">
        <v>5106</v>
      </c>
      <c r="G4817" s="662" t="s">
        <v>7588</v>
      </c>
      <c r="H4817" s="662" t="s">
        <v>593</v>
      </c>
      <c r="I4817" s="662" t="s">
        <v>1369</v>
      </c>
      <c r="J4817" s="662" t="s">
        <v>685</v>
      </c>
      <c r="K4817" s="662" t="s">
        <v>7589</v>
      </c>
      <c r="L4817" s="663">
        <v>33.840000000000003</v>
      </c>
      <c r="M4817" s="663">
        <v>33.840000000000003</v>
      </c>
      <c r="N4817" s="662">
        <v>1</v>
      </c>
      <c r="O4817" s="745">
        <v>0.5</v>
      </c>
      <c r="P4817" s="663">
        <v>33.840000000000003</v>
      </c>
      <c r="Q4817" s="678">
        <v>1</v>
      </c>
      <c r="R4817" s="662">
        <v>1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32</v>
      </c>
      <c r="B4818" s="662" t="s">
        <v>592</v>
      </c>
      <c r="C4818" s="662" t="s">
        <v>5111</v>
      </c>
      <c r="D4818" s="743" t="s">
        <v>7938</v>
      </c>
      <c r="E4818" s="744" t="s">
        <v>5137</v>
      </c>
      <c r="F4818" s="662" t="s">
        <v>5106</v>
      </c>
      <c r="G4818" s="662" t="s">
        <v>6489</v>
      </c>
      <c r="H4818" s="662" t="s">
        <v>593</v>
      </c>
      <c r="I4818" s="662" t="s">
        <v>6490</v>
      </c>
      <c r="J4818" s="662" t="s">
        <v>6491</v>
      </c>
      <c r="K4818" s="662" t="s">
        <v>6492</v>
      </c>
      <c r="L4818" s="663">
        <v>683.09</v>
      </c>
      <c r="M4818" s="663">
        <v>1366.18</v>
      </c>
      <c r="N4818" s="662">
        <v>2</v>
      </c>
      <c r="O4818" s="745">
        <v>1</v>
      </c>
      <c r="P4818" s="663">
        <v>1366.18</v>
      </c>
      <c r="Q4818" s="678">
        <v>1</v>
      </c>
      <c r="R4818" s="662">
        <v>2</v>
      </c>
      <c r="S4818" s="678">
        <v>1</v>
      </c>
      <c r="T4818" s="745">
        <v>1</v>
      </c>
      <c r="U4818" s="701">
        <v>1</v>
      </c>
    </row>
    <row r="4819" spans="1:21" ht="14.4" customHeight="1" x14ac:dyDescent="0.3">
      <c r="A4819" s="661">
        <v>32</v>
      </c>
      <c r="B4819" s="662" t="s">
        <v>592</v>
      </c>
      <c r="C4819" s="662" t="s">
        <v>5111</v>
      </c>
      <c r="D4819" s="743" t="s">
        <v>7938</v>
      </c>
      <c r="E4819" s="744" t="s">
        <v>5137</v>
      </c>
      <c r="F4819" s="662" t="s">
        <v>5106</v>
      </c>
      <c r="G4819" s="662" t="s">
        <v>5201</v>
      </c>
      <c r="H4819" s="662" t="s">
        <v>593</v>
      </c>
      <c r="I4819" s="662" t="s">
        <v>7590</v>
      </c>
      <c r="J4819" s="662" t="s">
        <v>1189</v>
      </c>
      <c r="K4819" s="662" t="s">
        <v>2735</v>
      </c>
      <c r="L4819" s="663">
        <v>0</v>
      </c>
      <c r="M4819" s="663">
        <v>0</v>
      </c>
      <c r="N4819" s="662">
        <v>1</v>
      </c>
      <c r="O4819" s="745">
        <v>0.5</v>
      </c>
      <c r="P4819" s="663">
        <v>0</v>
      </c>
      <c r="Q4819" s="678"/>
      <c r="R4819" s="662">
        <v>1</v>
      </c>
      <c r="S4819" s="678">
        <v>1</v>
      </c>
      <c r="T4819" s="745">
        <v>0.5</v>
      </c>
      <c r="U4819" s="701">
        <v>1</v>
      </c>
    </row>
    <row r="4820" spans="1:21" ht="14.4" customHeight="1" x14ac:dyDescent="0.3">
      <c r="A4820" s="661">
        <v>32</v>
      </c>
      <c r="B4820" s="662" t="s">
        <v>592</v>
      </c>
      <c r="C4820" s="662" t="s">
        <v>5111</v>
      </c>
      <c r="D4820" s="743" t="s">
        <v>7938</v>
      </c>
      <c r="E4820" s="744" t="s">
        <v>5137</v>
      </c>
      <c r="F4820" s="662" t="s">
        <v>5106</v>
      </c>
      <c r="G4820" s="662" t="s">
        <v>5201</v>
      </c>
      <c r="H4820" s="662" t="s">
        <v>593</v>
      </c>
      <c r="I4820" s="662" t="s">
        <v>3588</v>
      </c>
      <c r="J4820" s="662" t="s">
        <v>1189</v>
      </c>
      <c r="K4820" s="662" t="s">
        <v>2735</v>
      </c>
      <c r="L4820" s="663">
        <v>62.18</v>
      </c>
      <c r="M4820" s="663">
        <v>62.18</v>
      </c>
      <c r="N4820" s="662">
        <v>1</v>
      </c>
      <c r="O4820" s="745">
        <v>0.5</v>
      </c>
      <c r="P4820" s="663">
        <v>62.18</v>
      </c>
      <c r="Q4820" s="678">
        <v>1</v>
      </c>
      <c r="R4820" s="662">
        <v>1</v>
      </c>
      <c r="S4820" s="678">
        <v>1</v>
      </c>
      <c r="T4820" s="745">
        <v>0.5</v>
      </c>
      <c r="U4820" s="701">
        <v>1</v>
      </c>
    </row>
    <row r="4821" spans="1:21" ht="14.4" customHeight="1" x14ac:dyDescent="0.3">
      <c r="A4821" s="661">
        <v>32</v>
      </c>
      <c r="B4821" s="662" t="s">
        <v>592</v>
      </c>
      <c r="C4821" s="662" t="s">
        <v>5111</v>
      </c>
      <c r="D4821" s="743" t="s">
        <v>7938</v>
      </c>
      <c r="E4821" s="744" t="s">
        <v>5137</v>
      </c>
      <c r="F4821" s="662" t="s">
        <v>5106</v>
      </c>
      <c r="G4821" s="662" t="s">
        <v>5201</v>
      </c>
      <c r="H4821" s="662" t="s">
        <v>593</v>
      </c>
      <c r="I4821" s="662" t="s">
        <v>5628</v>
      </c>
      <c r="J4821" s="662" t="s">
        <v>1182</v>
      </c>
      <c r="K4821" s="662" t="s">
        <v>1186</v>
      </c>
      <c r="L4821" s="663">
        <v>0</v>
      </c>
      <c r="M4821" s="663">
        <v>0</v>
      </c>
      <c r="N4821" s="662">
        <v>9</v>
      </c>
      <c r="O4821" s="745">
        <v>5.5</v>
      </c>
      <c r="P4821" s="663">
        <v>0</v>
      </c>
      <c r="Q4821" s="678"/>
      <c r="R4821" s="662">
        <v>9</v>
      </c>
      <c r="S4821" s="678">
        <v>1</v>
      </c>
      <c r="T4821" s="745">
        <v>5.5</v>
      </c>
      <c r="U4821" s="701">
        <v>1</v>
      </c>
    </row>
    <row r="4822" spans="1:21" ht="14.4" customHeight="1" x14ac:dyDescent="0.3">
      <c r="A4822" s="661">
        <v>32</v>
      </c>
      <c r="B4822" s="662" t="s">
        <v>592</v>
      </c>
      <c r="C4822" s="662" t="s">
        <v>5111</v>
      </c>
      <c r="D4822" s="743" t="s">
        <v>7938</v>
      </c>
      <c r="E4822" s="744" t="s">
        <v>5137</v>
      </c>
      <c r="F4822" s="662" t="s">
        <v>5106</v>
      </c>
      <c r="G4822" s="662" t="s">
        <v>5201</v>
      </c>
      <c r="H4822" s="662" t="s">
        <v>593</v>
      </c>
      <c r="I4822" s="662" t="s">
        <v>1185</v>
      </c>
      <c r="J4822" s="662" t="s">
        <v>1182</v>
      </c>
      <c r="K4822" s="662" t="s">
        <v>1186</v>
      </c>
      <c r="L4822" s="663">
        <v>31.09</v>
      </c>
      <c r="M4822" s="663">
        <v>93.27</v>
      </c>
      <c r="N4822" s="662">
        <v>3</v>
      </c>
      <c r="O4822" s="745">
        <v>1</v>
      </c>
      <c r="P4822" s="663">
        <v>31.09</v>
      </c>
      <c r="Q4822" s="678">
        <v>0.33333333333333337</v>
      </c>
      <c r="R4822" s="662">
        <v>1</v>
      </c>
      <c r="S4822" s="678">
        <v>0.33333333333333331</v>
      </c>
      <c r="T4822" s="745">
        <v>0.5</v>
      </c>
      <c r="U4822" s="701">
        <v>0.5</v>
      </c>
    </row>
    <row r="4823" spans="1:21" ht="14.4" customHeight="1" x14ac:dyDescent="0.3">
      <c r="A4823" s="661">
        <v>32</v>
      </c>
      <c r="B4823" s="662" t="s">
        <v>592</v>
      </c>
      <c r="C4823" s="662" t="s">
        <v>5111</v>
      </c>
      <c r="D4823" s="743" t="s">
        <v>7938</v>
      </c>
      <c r="E4823" s="744" t="s">
        <v>5137</v>
      </c>
      <c r="F4823" s="662" t="s">
        <v>5106</v>
      </c>
      <c r="G4823" s="662" t="s">
        <v>5201</v>
      </c>
      <c r="H4823" s="662" t="s">
        <v>593</v>
      </c>
      <c r="I4823" s="662" t="s">
        <v>1185</v>
      </c>
      <c r="J4823" s="662" t="s">
        <v>1182</v>
      </c>
      <c r="K4823" s="662" t="s">
        <v>1186</v>
      </c>
      <c r="L4823" s="663">
        <v>36.86</v>
      </c>
      <c r="M4823" s="663">
        <v>36.86</v>
      </c>
      <c r="N4823" s="662">
        <v>1</v>
      </c>
      <c r="O4823" s="745">
        <v>0.5</v>
      </c>
      <c r="P4823" s="663">
        <v>36.86</v>
      </c>
      <c r="Q4823" s="678">
        <v>1</v>
      </c>
      <c r="R4823" s="662">
        <v>1</v>
      </c>
      <c r="S4823" s="678">
        <v>1</v>
      </c>
      <c r="T4823" s="745">
        <v>0.5</v>
      </c>
      <c r="U4823" s="701">
        <v>1</v>
      </c>
    </row>
    <row r="4824" spans="1:21" ht="14.4" customHeight="1" x14ac:dyDescent="0.3">
      <c r="A4824" s="661">
        <v>32</v>
      </c>
      <c r="B4824" s="662" t="s">
        <v>592</v>
      </c>
      <c r="C4824" s="662" t="s">
        <v>5111</v>
      </c>
      <c r="D4824" s="743" t="s">
        <v>7938</v>
      </c>
      <c r="E4824" s="744" t="s">
        <v>5137</v>
      </c>
      <c r="F4824" s="662" t="s">
        <v>5106</v>
      </c>
      <c r="G4824" s="662" t="s">
        <v>5201</v>
      </c>
      <c r="H4824" s="662" t="s">
        <v>593</v>
      </c>
      <c r="I4824" s="662" t="s">
        <v>1181</v>
      </c>
      <c r="J4824" s="662" t="s">
        <v>1182</v>
      </c>
      <c r="K4824" s="662" t="s">
        <v>1183</v>
      </c>
      <c r="L4824" s="663">
        <v>122.87</v>
      </c>
      <c r="M4824" s="663">
        <v>491.48</v>
      </c>
      <c r="N4824" s="662">
        <v>4</v>
      </c>
      <c r="O4824" s="745">
        <v>2</v>
      </c>
      <c r="P4824" s="663">
        <v>491.48</v>
      </c>
      <c r="Q4824" s="678">
        <v>1</v>
      </c>
      <c r="R4824" s="662">
        <v>4</v>
      </c>
      <c r="S4824" s="678">
        <v>1</v>
      </c>
      <c r="T4824" s="745">
        <v>2</v>
      </c>
      <c r="U4824" s="701">
        <v>1</v>
      </c>
    </row>
    <row r="4825" spans="1:21" ht="14.4" customHeight="1" x14ac:dyDescent="0.3">
      <c r="A4825" s="661">
        <v>32</v>
      </c>
      <c r="B4825" s="662" t="s">
        <v>592</v>
      </c>
      <c r="C4825" s="662" t="s">
        <v>5111</v>
      </c>
      <c r="D4825" s="743" t="s">
        <v>7938</v>
      </c>
      <c r="E4825" s="744" t="s">
        <v>5137</v>
      </c>
      <c r="F4825" s="662" t="s">
        <v>5106</v>
      </c>
      <c r="G4825" s="662" t="s">
        <v>5201</v>
      </c>
      <c r="H4825" s="662" t="s">
        <v>593</v>
      </c>
      <c r="I4825" s="662" t="s">
        <v>1181</v>
      </c>
      <c r="J4825" s="662" t="s">
        <v>1182</v>
      </c>
      <c r="K4825" s="662" t="s">
        <v>1183</v>
      </c>
      <c r="L4825" s="663">
        <v>103.64</v>
      </c>
      <c r="M4825" s="663">
        <v>207.28</v>
      </c>
      <c r="N4825" s="662">
        <v>2</v>
      </c>
      <c r="O4825" s="745">
        <v>1</v>
      </c>
      <c r="P4825" s="663">
        <v>207.28</v>
      </c>
      <c r="Q4825" s="678">
        <v>1</v>
      </c>
      <c r="R4825" s="662">
        <v>2</v>
      </c>
      <c r="S4825" s="678">
        <v>1</v>
      </c>
      <c r="T4825" s="745">
        <v>1</v>
      </c>
      <c r="U4825" s="701">
        <v>1</v>
      </c>
    </row>
    <row r="4826" spans="1:21" ht="14.4" customHeight="1" x14ac:dyDescent="0.3">
      <c r="A4826" s="661">
        <v>32</v>
      </c>
      <c r="B4826" s="662" t="s">
        <v>592</v>
      </c>
      <c r="C4826" s="662" t="s">
        <v>5111</v>
      </c>
      <c r="D4826" s="743" t="s">
        <v>7938</v>
      </c>
      <c r="E4826" s="744" t="s">
        <v>5137</v>
      </c>
      <c r="F4826" s="662" t="s">
        <v>5106</v>
      </c>
      <c r="G4826" s="662" t="s">
        <v>5201</v>
      </c>
      <c r="H4826" s="662" t="s">
        <v>593</v>
      </c>
      <c r="I4826" s="662" t="s">
        <v>7591</v>
      </c>
      <c r="J4826" s="662" t="s">
        <v>1189</v>
      </c>
      <c r="K4826" s="662" t="s">
        <v>7592</v>
      </c>
      <c r="L4826" s="663">
        <v>0</v>
      </c>
      <c r="M4826" s="663">
        <v>0</v>
      </c>
      <c r="N4826" s="662">
        <v>2</v>
      </c>
      <c r="O4826" s="745">
        <v>1</v>
      </c>
      <c r="P4826" s="663">
        <v>0</v>
      </c>
      <c r="Q4826" s="678"/>
      <c r="R4826" s="662">
        <v>2</v>
      </c>
      <c r="S4826" s="678">
        <v>1</v>
      </c>
      <c r="T4826" s="745">
        <v>1</v>
      </c>
      <c r="U4826" s="701">
        <v>1</v>
      </c>
    </row>
    <row r="4827" spans="1:21" ht="14.4" customHeight="1" x14ac:dyDescent="0.3">
      <c r="A4827" s="661">
        <v>32</v>
      </c>
      <c r="B4827" s="662" t="s">
        <v>592</v>
      </c>
      <c r="C4827" s="662" t="s">
        <v>5111</v>
      </c>
      <c r="D4827" s="743" t="s">
        <v>7938</v>
      </c>
      <c r="E4827" s="744" t="s">
        <v>5137</v>
      </c>
      <c r="F4827" s="662" t="s">
        <v>5106</v>
      </c>
      <c r="G4827" s="662" t="s">
        <v>5201</v>
      </c>
      <c r="H4827" s="662" t="s">
        <v>593</v>
      </c>
      <c r="I4827" s="662" t="s">
        <v>5587</v>
      </c>
      <c r="J4827" s="662" t="s">
        <v>1182</v>
      </c>
      <c r="K4827" s="662" t="s">
        <v>3405</v>
      </c>
      <c r="L4827" s="663">
        <v>0</v>
      </c>
      <c r="M4827" s="663">
        <v>0</v>
      </c>
      <c r="N4827" s="662">
        <v>3</v>
      </c>
      <c r="O4827" s="745">
        <v>1.5</v>
      </c>
      <c r="P4827" s="663">
        <v>0</v>
      </c>
      <c r="Q4827" s="678"/>
      <c r="R4827" s="662">
        <v>3</v>
      </c>
      <c r="S4827" s="678">
        <v>1</v>
      </c>
      <c r="T4827" s="745">
        <v>1.5</v>
      </c>
      <c r="U4827" s="701">
        <v>1</v>
      </c>
    </row>
    <row r="4828" spans="1:21" ht="14.4" customHeight="1" x14ac:dyDescent="0.3">
      <c r="A4828" s="661">
        <v>32</v>
      </c>
      <c r="B4828" s="662" t="s">
        <v>592</v>
      </c>
      <c r="C4828" s="662" t="s">
        <v>5111</v>
      </c>
      <c r="D4828" s="743" t="s">
        <v>7938</v>
      </c>
      <c r="E4828" s="744" t="s">
        <v>5137</v>
      </c>
      <c r="F4828" s="662" t="s">
        <v>5106</v>
      </c>
      <c r="G4828" s="662" t="s">
        <v>6497</v>
      </c>
      <c r="H4828" s="662" t="s">
        <v>593</v>
      </c>
      <c r="I4828" s="662" t="s">
        <v>7423</v>
      </c>
      <c r="J4828" s="662" t="s">
        <v>7424</v>
      </c>
      <c r="K4828" s="662" t="s">
        <v>7425</v>
      </c>
      <c r="L4828" s="663">
        <v>61.44</v>
      </c>
      <c r="M4828" s="663">
        <v>61.44</v>
      </c>
      <c r="N4828" s="662">
        <v>1</v>
      </c>
      <c r="O4828" s="745">
        <v>0.5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32</v>
      </c>
      <c r="B4829" s="662" t="s">
        <v>592</v>
      </c>
      <c r="C4829" s="662" t="s">
        <v>5111</v>
      </c>
      <c r="D4829" s="743" t="s">
        <v>7938</v>
      </c>
      <c r="E4829" s="744" t="s">
        <v>5137</v>
      </c>
      <c r="F4829" s="662" t="s">
        <v>5106</v>
      </c>
      <c r="G4829" s="662" t="s">
        <v>5157</v>
      </c>
      <c r="H4829" s="662" t="s">
        <v>593</v>
      </c>
      <c r="I4829" s="662" t="s">
        <v>5493</v>
      </c>
      <c r="J4829" s="662" t="s">
        <v>2406</v>
      </c>
      <c r="K4829" s="662" t="s">
        <v>5494</v>
      </c>
      <c r="L4829" s="663">
        <v>154.36000000000001</v>
      </c>
      <c r="M4829" s="663">
        <v>308.72000000000003</v>
      </c>
      <c r="N4829" s="662">
        <v>2</v>
      </c>
      <c r="O4829" s="745">
        <v>1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32</v>
      </c>
      <c r="B4830" s="662" t="s">
        <v>592</v>
      </c>
      <c r="C4830" s="662" t="s">
        <v>5111</v>
      </c>
      <c r="D4830" s="743" t="s">
        <v>7938</v>
      </c>
      <c r="E4830" s="744" t="s">
        <v>5137</v>
      </c>
      <c r="F4830" s="662" t="s">
        <v>5106</v>
      </c>
      <c r="G4830" s="662" t="s">
        <v>5157</v>
      </c>
      <c r="H4830" s="662" t="s">
        <v>2438</v>
      </c>
      <c r="I4830" s="662" t="s">
        <v>3061</v>
      </c>
      <c r="J4830" s="662" t="s">
        <v>2796</v>
      </c>
      <c r="K4830" s="662" t="s">
        <v>4879</v>
      </c>
      <c r="L4830" s="663">
        <v>154.36000000000001</v>
      </c>
      <c r="M4830" s="663">
        <v>154.36000000000001</v>
      </c>
      <c r="N4830" s="662">
        <v>1</v>
      </c>
      <c r="O4830" s="745">
        <v>1</v>
      </c>
      <c r="P4830" s="663">
        <v>154.36000000000001</v>
      </c>
      <c r="Q4830" s="678">
        <v>1</v>
      </c>
      <c r="R4830" s="662">
        <v>1</v>
      </c>
      <c r="S4830" s="678">
        <v>1</v>
      </c>
      <c r="T4830" s="745">
        <v>1</v>
      </c>
      <c r="U4830" s="701">
        <v>1</v>
      </c>
    </row>
    <row r="4831" spans="1:21" ht="14.4" customHeight="1" x14ac:dyDescent="0.3">
      <c r="A4831" s="661">
        <v>32</v>
      </c>
      <c r="B4831" s="662" t="s">
        <v>592</v>
      </c>
      <c r="C4831" s="662" t="s">
        <v>5111</v>
      </c>
      <c r="D4831" s="743" t="s">
        <v>7938</v>
      </c>
      <c r="E4831" s="744" t="s">
        <v>5137</v>
      </c>
      <c r="F4831" s="662" t="s">
        <v>5106</v>
      </c>
      <c r="G4831" s="662" t="s">
        <v>5157</v>
      </c>
      <c r="H4831" s="662" t="s">
        <v>2438</v>
      </c>
      <c r="I4831" s="662" t="s">
        <v>4318</v>
      </c>
      <c r="J4831" s="662" t="s">
        <v>5044</v>
      </c>
      <c r="K4831" s="662" t="s">
        <v>4878</v>
      </c>
      <c r="L4831" s="663">
        <v>149.52000000000001</v>
      </c>
      <c r="M4831" s="663">
        <v>299.04000000000002</v>
      </c>
      <c r="N4831" s="662">
        <v>2</v>
      </c>
      <c r="O4831" s="745">
        <v>1</v>
      </c>
      <c r="P4831" s="663">
        <v>299.04000000000002</v>
      </c>
      <c r="Q4831" s="678">
        <v>1</v>
      </c>
      <c r="R4831" s="662">
        <v>2</v>
      </c>
      <c r="S4831" s="678">
        <v>1</v>
      </c>
      <c r="T4831" s="745">
        <v>1</v>
      </c>
      <c r="U4831" s="701">
        <v>1</v>
      </c>
    </row>
    <row r="4832" spans="1:21" ht="14.4" customHeight="1" x14ac:dyDescent="0.3">
      <c r="A4832" s="661">
        <v>32</v>
      </c>
      <c r="B4832" s="662" t="s">
        <v>592</v>
      </c>
      <c r="C4832" s="662" t="s">
        <v>5111</v>
      </c>
      <c r="D4832" s="743" t="s">
        <v>7938</v>
      </c>
      <c r="E4832" s="744" t="s">
        <v>5137</v>
      </c>
      <c r="F4832" s="662" t="s">
        <v>5106</v>
      </c>
      <c r="G4832" s="662" t="s">
        <v>5157</v>
      </c>
      <c r="H4832" s="662" t="s">
        <v>2438</v>
      </c>
      <c r="I4832" s="662" t="s">
        <v>2795</v>
      </c>
      <c r="J4832" s="662" t="s">
        <v>2796</v>
      </c>
      <c r="K4832" s="662" t="s">
        <v>4878</v>
      </c>
      <c r="L4832" s="663">
        <v>225.06</v>
      </c>
      <c r="M4832" s="663">
        <v>450.12</v>
      </c>
      <c r="N4832" s="662">
        <v>2</v>
      </c>
      <c r="O4832" s="745">
        <v>1.5</v>
      </c>
      <c r="P4832" s="663">
        <v>450.12</v>
      </c>
      <c r="Q4832" s="678">
        <v>1</v>
      </c>
      <c r="R4832" s="662">
        <v>2</v>
      </c>
      <c r="S4832" s="678">
        <v>1</v>
      </c>
      <c r="T4832" s="745">
        <v>1.5</v>
      </c>
      <c r="U4832" s="701">
        <v>1</v>
      </c>
    </row>
    <row r="4833" spans="1:21" ht="14.4" customHeight="1" x14ac:dyDescent="0.3">
      <c r="A4833" s="661">
        <v>32</v>
      </c>
      <c r="B4833" s="662" t="s">
        <v>592</v>
      </c>
      <c r="C4833" s="662" t="s">
        <v>5111</v>
      </c>
      <c r="D4833" s="743" t="s">
        <v>7938</v>
      </c>
      <c r="E4833" s="744" t="s">
        <v>5137</v>
      </c>
      <c r="F4833" s="662" t="s">
        <v>5106</v>
      </c>
      <c r="G4833" s="662" t="s">
        <v>7593</v>
      </c>
      <c r="H4833" s="662" t="s">
        <v>593</v>
      </c>
      <c r="I4833" s="662" t="s">
        <v>7594</v>
      </c>
      <c r="J4833" s="662" t="s">
        <v>7595</v>
      </c>
      <c r="K4833" s="662" t="s">
        <v>7596</v>
      </c>
      <c r="L4833" s="663">
        <v>53.38</v>
      </c>
      <c r="M4833" s="663">
        <v>106.76</v>
      </c>
      <c r="N4833" s="662">
        <v>2</v>
      </c>
      <c r="O4833" s="745">
        <v>1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32</v>
      </c>
      <c r="B4834" s="662" t="s">
        <v>592</v>
      </c>
      <c r="C4834" s="662" t="s">
        <v>5111</v>
      </c>
      <c r="D4834" s="743" t="s">
        <v>7938</v>
      </c>
      <c r="E4834" s="744" t="s">
        <v>5137</v>
      </c>
      <c r="F4834" s="662" t="s">
        <v>5106</v>
      </c>
      <c r="G4834" s="662" t="s">
        <v>6057</v>
      </c>
      <c r="H4834" s="662" t="s">
        <v>2438</v>
      </c>
      <c r="I4834" s="662" t="s">
        <v>3092</v>
      </c>
      <c r="J4834" s="662" t="s">
        <v>3093</v>
      </c>
      <c r="K4834" s="662" t="s">
        <v>3094</v>
      </c>
      <c r="L4834" s="663">
        <v>119.7</v>
      </c>
      <c r="M4834" s="663">
        <v>718.2</v>
      </c>
      <c r="N4834" s="662">
        <v>6</v>
      </c>
      <c r="O4834" s="745">
        <v>3.5</v>
      </c>
      <c r="P4834" s="663">
        <v>478.8</v>
      </c>
      <c r="Q4834" s="678">
        <v>0.66666666666666663</v>
      </c>
      <c r="R4834" s="662">
        <v>4</v>
      </c>
      <c r="S4834" s="678">
        <v>0.66666666666666663</v>
      </c>
      <c r="T4834" s="745">
        <v>2</v>
      </c>
      <c r="U4834" s="701">
        <v>0.5714285714285714</v>
      </c>
    </row>
    <row r="4835" spans="1:21" ht="14.4" customHeight="1" x14ac:dyDescent="0.3">
      <c r="A4835" s="661">
        <v>32</v>
      </c>
      <c r="B4835" s="662" t="s">
        <v>592</v>
      </c>
      <c r="C4835" s="662" t="s">
        <v>5111</v>
      </c>
      <c r="D4835" s="743" t="s">
        <v>7938</v>
      </c>
      <c r="E4835" s="744" t="s">
        <v>5137</v>
      </c>
      <c r="F4835" s="662" t="s">
        <v>5106</v>
      </c>
      <c r="G4835" s="662" t="s">
        <v>6057</v>
      </c>
      <c r="H4835" s="662" t="s">
        <v>2438</v>
      </c>
      <c r="I4835" s="662" t="s">
        <v>3092</v>
      </c>
      <c r="J4835" s="662" t="s">
        <v>3093</v>
      </c>
      <c r="K4835" s="662" t="s">
        <v>3094</v>
      </c>
      <c r="L4835" s="663">
        <v>70.540000000000006</v>
      </c>
      <c r="M4835" s="663">
        <v>423.24000000000007</v>
      </c>
      <c r="N4835" s="662">
        <v>6</v>
      </c>
      <c r="O4835" s="745">
        <v>4.5</v>
      </c>
      <c r="P4835" s="663">
        <v>70.540000000000006</v>
      </c>
      <c r="Q4835" s="678">
        <v>0.16666666666666666</v>
      </c>
      <c r="R4835" s="662">
        <v>1</v>
      </c>
      <c r="S4835" s="678">
        <v>0.16666666666666666</v>
      </c>
      <c r="T4835" s="745">
        <v>0.5</v>
      </c>
      <c r="U4835" s="701">
        <v>0.1111111111111111</v>
      </c>
    </row>
    <row r="4836" spans="1:21" ht="14.4" customHeight="1" x14ac:dyDescent="0.3">
      <c r="A4836" s="661">
        <v>32</v>
      </c>
      <c r="B4836" s="662" t="s">
        <v>592</v>
      </c>
      <c r="C4836" s="662" t="s">
        <v>5111</v>
      </c>
      <c r="D4836" s="743" t="s">
        <v>7938</v>
      </c>
      <c r="E4836" s="744" t="s">
        <v>5137</v>
      </c>
      <c r="F4836" s="662" t="s">
        <v>5106</v>
      </c>
      <c r="G4836" s="662" t="s">
        <v>6057</v>
      </c>
      <c r="H4836" s="662" t="s">
        <v>2438</v>
      </c>
      <c r="I4836" s="662" t="s">
        <v>6235</v>
      </c>
      <c r="J4836" s="662" t="s">
        <v>3093</v>
      </c>
      <c r="K4836" s="662" t="s">
        <v>6236</v>
      </c>
      <c r="L4836" s="663">
        <v>425.17</v>
      </c>
      <c r="M4836" s="663">
        <v>425.17</v>
      </c>
      <c r="N4836" s="662">
        <v>1</v>
      </c>
      <c r="O4836" s="745">
        <v>0.5</v>
      </c>
      <c r="P4836" s="663">
        <v>425.17</v>
      </c>
      <c r="Q4836" s="678">
        <v>1</v>
      </c>
      <c r="R4836" s="662">
        <v>1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32</v>
      </c>
      <c r="B4837" s="662" t="s">
        <v>592</v>
      </c>
      <c r="C4837" s="662" t="s">
        <v>5111</v>
      </c>
      <c r="D4837" s="743" t="s">
        <v>7938</v>
      </c>
      <c r="E4837" s="744" t="s">
        <v>5137</v>
      </c>
      <c r="F4837" s="662" t="s">
        <v>5106</v>
      </c>
      <c r="G4837" s="662" t="s">
        <v>6057</v>
      </c>
      <c r="H4837" s="662" t="s">
        <v>2438</v>
      </c>
      <c r="I4837" s="662" t="s">
        <v>6235</v>
      </c>
      <c r="J4837" s="662" t="s">
        <v>3093</v>
      </c>
      <c r="K4837" s="662" t="s">
        <v>6236</v>
      </c>
      <c r="L4837" s="663">
        <v>141.09</v>
      </c>
      <c r="M4837" s="663">
        <v>423.27</v>
      </c>
      <c r="N4837" s="662">
        <v>3</v>
      </c>
      <c r="O4837" s="745">
        <v>1.5</v>
      </c>
      <c r="P4837" s="663">
        <v>423.27</v>
      </c>
      <c r="Q4837" s="678">
        <v>1</v>
      </c>
      <c r="R4837" s="662">
        <v>3</v>
      </c>
      <c r="S4837" s="678">
        <v>1</v>
      </c>
      <c r="T4837" s="745">
        <v>1.5</v>
      </c>
      <c r="U4837" s="701">
        <v>1</v>
      </c>
    </row>
    <row r="4838" spans="1:21" ht="14.4" customHeight="1" x14ac:dyDescent="0.3">
      <c r="A4838" s="661">
        <v>32</v>
      </c>
      <c r="B4838" s="662" t="s">
        <v>592</v>
      </c>
      <c r="C4838" s="662" t="s">
        <v>5111</v>
      </c>
      <c r="D4838" s="743" t="s">
        <v>7938</v>
      </c>
      <c r="E4838" s="744" t="s">
        <v>5137</v>
      </c>
      <c r="F4838" s="662" t="s">
        <v>5106</v>
      </c>
      <c r="G4838" s="662" t="s">
        <v>5523</v>
      </c>
      <c r="H4838" s="662" t="s">
        <v>2438</v>
      </c>
      <c r="I4838" s="662" t="s">
        <v>2518</v>
      </c>
      <c r="J4838" s="662" t="s">
        <v>2519</v>
      </c>
      <c r="K4838" s="662" t="s">
        <v>2520</v>
      </c>
      <c r="L4838" s="663">
        <v>65.540000000000006</v>
      </c>
      <c r="M4838" s="663">
        <v>65.540000000000006</v>
      </c>
      <c r="N4838" s="662">
        <v>1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32</v>
      </c>
      <c r="B4839" s="662" t="s">
        <v>592</v>
      </c>
      <c r="C4839" s="662" t="s">
        <v>5111</v>
      </c>
      <c r="D4839" s="743" t="s">
        <v>7938</v>
      </c>
      <c r="E4839" s="744" t="s">
        <v>5137</v>
      </c>
      <c r="F4839" s="662" t="s">
        <v>5106</v>
      </c>
      <c r="G4839" s="662" t="s">
        <v>5630</v>
      </c>
      <c r="H4839" s="662" t="s">
        <v>2438</v>
      </c>
      <c r="I4839" s="662" t="s">
        <v>2511</v>
      </c>
      <c r="J4839" s="662" t="s">
        <v>2512</v>
      </c>
      <c r="K4839" s="662" t="s">
        <v>1270</v>
      </c>
      <c r="L4839" s="663">
        <v>35.11</v>
      </c>
      <c r="M4839" s="663">
        <v>280.88000000000005</v>
      </c>
      <c r="N4839" s="662">
        <v>8</v>
      </c>
      <c r="O4839" s="745">
        <v>5</v>
      </c>
      <c r="P4839" s="663">
        <v>245.77000000000004</v>
      </c>
      <c r="Q4839" s="678">
        <v>0.875</v>
      </c>
      <c r="R4839" s="662">
        <v>7</v>
      </c>
      <c r="S4839" s="678">
        <v>0.875</v>
      </c>
      <c r="T4839" s="745">
        <v>4</v>
      </c>
      <c r="U4839" s="701">
        <v>0.8</v>
      </c>
    </row>
    <row r="4840" spans="1:21" ht="14.4" customHeight="1" x14ac:dyDescent="0.3">
      <c r="A4840" s="661">
        <v>32</v>
      </c>
      <c r="B4840" s="662" t="s">
        <v>592</v>
      </c>
      <c r="C4840" s="662" t="s">
        <v>5111</v>
      </c>
      <c r="D4840" s="743" t="s">
        <v>7938</v>
      </c>
      <c r="E4840" s="744" t="s">
        <v>5137</v>
      </c>
      <c r="F4840" s="662" t="s">
        <v>5106</v>
      </c>
      <c r="G4840" s="662" t="s">
        <v>7597</v>
      </c>
      <c r="H4840" s="662" t="s">
        <v>593</v>
      </c>
      <c r="I4840" s="662" t="s">
        <v>2150</v>
      </c>
      <c r="J4840" s="662" t="s">
        <v>7598</v>
      </c>
      <c r="K4840" s="662" t="s">
        <v>2152</v>
      </c>
      <c r="L4840" s="663">
        <v>766.33</v>
      </c>
      <c r="M4840" s="663">
        <v>766.33</v>
      </c>
      <c r="N4840" s="662">
        <v>1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32</v>
      </c>
      <c r="B4841" s="662" t="s">
        <v>592</v>
      </c>
      <c r="C4841" s="662" t="s">
        <v>5111</v>
      </c>
      <c r="D4841" s="743" t="s">
        <v>7938</v>
      </c>
      <c r="E4841" s="744" t="s">
        <v>5137</v>
      </c>
      <c r="F4841" s="662" t="s">
        <v>5106</v>
      </c>
      <c r="G4841" s="662" t="s">
        <v>5204</v>
      </c>
      <c r="H4841" s="662" t="s">
        <v>593</v>
      </c>
      <c r="I4841" s="662" t="s">
        <v>1009</v>
      </c>
      <c r="J4841" s="662" t="s">
        <v>5205</v>
      </c>
      <c r="K4841" s="662" t="s">
        <v>5206</v>
      </c>
      <c r="L4841" s="663">
        <v>0</v>
      </c>
      <c r="M4841" s="663">
        <v>0</v>
      </c>
      <c r="N4841" s="662">
        <v>8</v>
      </c>
      <c r="O4841" s="745">
        <v>5</v>
      </c>
      <c r="P4841" s="663">
        <v>0</v>
      </c>
      <c r="Q4841" s="678"/>
      <c r="R4841" s="662">
        <v>7</v>
      </c>
      <c r="S4841" s="678">
        <v>0.875</v>
      </c>
      <c r="T4841" s="745">
        <v>4</v>
      </c>
      <c r="U4841" s="701">
        <v>0.8</v>
      </c>
    </row>
    <row r="4842" spans="1:21" ht="14.4" customHeight="1" x14ac:dyDescent="0.3">
      <c r="A4842" s="661">
        <v>32</v>
      </c>
      <c r="B4842" s="662" t="s">
        <v>592</v>
      </c>
      <c r="C4842" s="662" t="s">
        <v>5111</v>
      </c>
      <c r="D4842" s="743" t="s">
        <v>7938</v>
      </c>
      <c r="E4842" s="744" t="s">
        <v>5137</v>
      </c>
      <c r="F4842" s="662" t="s">
        <v>5106</v>
      </c>
      <c r="G4842" s="662" t="s">
        <v>6446</v>
      </c>
      <c r="H4842" s="662" t="s">
        <v>593</v>
      </c>
      <c r="I4842" s="662" t="s">
        <v>3698</v>
      </c>
      <c r="J4842" s="662" t="s">
        <v>6447</v>
      </c>
      <c r="K4842" s="662" t="s">
        <v>6448</v>
      </c>
      <c r="L4842" s="663">
        <v>1116.03</v>
      </c>
      <c r="M4842" s="663">
        <v>2232.06</v>
      </c>
      <c r="N4842" s="662">
        <v>2</v>
      </c>
      <c r="O4842" s="745">
        <v>1</v>
      </c>
      <c r="P4842" s="663">
        <v>2232.06</v>
      </c>
      <c r="Q4842" s="678">
        <v>1</v>
      </c>
      <c r="R4842" s="662">
        <v>2</v>
      </c>
      <c r="S4842" s="678">
        <v>1</v>
      </c>
      <c r="T4842" s="745">
        <v>1</v>
      </c>
      <c r="U4842" s="701">
        <v>1</v>
      </c>
    </row>
    <row r="4843" spans="1:21" ht="14.4" customHeight="1" x14ac:dyDescent="0.3">
      <c r="A4843" s="661">
        <v>32</v>
      </c>
      <c r="B4843" s="662" t="s">
        <v>592</v>
      </c>
      <c r="C4843" s="662" t="s">
        <v>5111</v>
      </c>
      <c r="D4843" s="743" t="s">
        <v>7938</v>
      </c>
      <c r="E4843" s="744" t="s">
        <v>5137</v>
      </c>
      <c r="F4843" s="662" t="s">
        <v>5106</v>
      </c>
      <c r="G4843" s="662" t="s">
        <v>5207</v>
      </c>
      <c r="H4843" s="662" t="s">
        <v>593</v>
      </c>
      <c r="I4843" s="662" t="s">
        <v>2970</v>
      </c>
      <c r="J4843" s="662" t="s">
        <v>2971</v>
      </c>
      <c r="K4843" s="662" t="s">
        <v>5746</v>
      </c>
      <c r="L4843" s="663">
        <v>85.27</v>
      </c>
      <c r="M4843" s="663">
        <v>85.27</v>
      </c>
      <c r="N4843" s="662">
        <v>1</v>
      </c>
      <c r="O4843" s="745">
        <v>0.5</v>
      </c>
      <c r="P4843" s="663">
        <v>85.27</v>
      </c>
      <c r="Q4843" s="678">
        <v>1</v>
      </c>
      <c r="R4843" s="662">
        <v>1</v>
      </c>
      <c r="S4843" s="678">
        <v>1</v>
      </c>
      <c r="T4843" s="745">
        <v>0.5</v>
      </c>
      <c r="U4843" s="701">
        <v>1</v>
      </c>
    </row>
    <row r="4844" spans="1:21" ht="14.4" customHeight="1" x14ac:dyDescent="0.3">
      <c r="A4844" s="661">
        <v>32</v>
      </c>
      <c r="B4844" s="662" t="s">
        <v>592</v>
      </c>
      <c r="C4844" s="662" t="s">
        <v>5111</v>
      </c>
      <c r="D4844" s="743" t="s">
        <v>7938</v>
      </c>
      <c r="E4844" s="744" t="s">
        <v>5137</v>
      </c>
      <c r="F4844" s="662" t="s">
        <v>5106</v>
      </c>
      <c r="G4844" s="662" t="s">
        <v>5207</v>
      </c>
      <c r="H4844" s="662" t="s">
        <v>593</v>
      </c>
      <c r="I4844" s="662" t="s">
        <v>2934</v>
      </c>
      <c r="J4844" s="662" t="s">
        <v>2935</v>
      </c>
      <c r="K4844" s="662" t="s">
        <v>2788</v>
      </c>
      <c r="L4844" s="663">
        <v>170.52</v>
      </c>
      <c r="M4844" s="663">
        <v>852.60000000000014</v>
      </c>
      <c r="N4844" s="662">
        <v>5</v>
      </c>
      <c r="O4844" s="745">
        <v>1.5</v>
      </c>
      <c r="P4844" s="663">
        <v>511.56000000000006</v>
      </c>
      <c r="Q4844" s="678">
        <v>0.6</v>
      </c>
      <c r="R4844" s="662">
        <v>3</v>
      </c>
      <c r="S4844" s="678">
        <v>0.6</v>
      </c>
      <c r="T4844" s="745">
        <v>1</v>
      </c>
      <c r="U4844" s="701">
        <v>0.66666666666666663</v>
      </c>
    </row>
    <row r="4845" spans="1:21" ht="14.4" customHeight="1" x14ac:dyDescent="0.3">
      <c r="A4845" s="661">
        <v>32</v>
      </c>
      <c r="B4845" s="662" t="s">
        <v>592</v>
      </c>
      <c r="C4845" s="662" t="s">
        <v>5111</v>
      </c>
      <c r="D4845" s="743" t="s">
        <v>7938</v>
      </c>
      <c r="E4845" s="744" t="s">
        <v>5137</v>
      </c>
      <c r="F4845" s="662" t="s">
        <v>5106</v>
      </c>
      <c r="G4845" s="662" t="s">
        <v>5208</v>
      </c>
      <c r="H4845" s="662" t="s">
        <v>2438</v>
      </c>
      <c r="I4845" s="662" t="s">
        <v>7068</v>
      </c>
      <c r="J4845" s="662" t="s">
        <v>2444</v>
      </c>
      <c r="K4845" s="662" t="s">
        <v>7069</v>
      </c>
      <c r="L4845" s="663">
        <v>0</v>
      </c>
      <c r="M4845" s="663">
        <v>0</v>
      </c>
      <c r="N4845" s="662">
        <v>1</v>
      </c>
      <c r="O4845" s="745">
        <v>0.5</v>
      </c>
      <c r="P4845" s="663">
        <v>0</v>
      </c>
      <c r="Q4845" s="678"/>
      <c r="R4845" s="662">
        <v>1</v>
      </c>
      <c r="S4845" s="678">
        <v>1</v>
      </c>
      <c r="T4845" s="745">
        <v>0.5</v>
      </c>
      <c r="U4845" s="701">
        <v>1</v>
      </c>
    </row>
    <row r="4846" spans="1:21" ht="14.4" customHeight="1" x14ac:dyDescent="0.3">
      <c r="A4846" s="661">
        <v>32</v>
      </c>
      <c r="B4846" s="662" t="s">
        <v>592</v>
      </c>
      <c r="C4846" s="662" t="s">
        <v>5111</v>
      </c>
      <c r="D4846" s="743" t="s">
        <v>7938</v>
      </c>
      <c r="E4846" s="744" t="s">
        <v>5137</v>
      </c>
      <c r="F4846" s="662" t="s">
        <v>5106</v>
      </c>
      <c r="G4846" s="662" t="s">
        <v>5208</v>
      </c>
      <c r="H4846" s="662" t="s">
        <v>2438</v>
      </c>
      <c r="I4846" s="662" t="s">
        <v>2443</v>
      </c>
      <c r="J4846" s="662" t="s">
        <v>2444</v>
      </c>
      <c r="K4846" s="662" t="s">
        <v>4992</v>
      </c>
      <c r="L4846" s="663">
        <v>227.32</v>
      </c>
      <c r="M4846" s="663">
        <v>227.32</v>
      </c>
      <c r="N4846" s="662">
        <v>1</v>
      </c>
      <c r="O4846" s="745">
        <v>1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32</v>
      </c>
      <c r="B4847" s="662" t="s">
        <v>592</v>
      </c>
      <c r="C4847" s="662" t="s">
        <v>5111</v>
      </c>
      <c r="D4847" s="743" t="s">
        <v>7938</v>
      </c>
      <c r="E4847" s="744" t="s">
        <v>5137</v>
      </c>
      <c r="F4847" s="662" t="s">
        <v>5106</v>
      </c>
      <c r="G4847" s="662" t="s">
        <v>5208</v>
      </c>
      <c r="H4847" s="662" t="s">
        <v>2438</v>
      </c>
      <c r="I4847" s="662" t="s">
        <v>2560</v>
      </c>
      <c r="J4847" s="662" t="s">
        <v>2444</v>
      </c>
      <c r="K4847" s="662" t="s">
        <v>968</v>
      </c>
      <c r="L4847" s="663">
        <v>69.16</v>
      </c>
      <c r="M4847" s="663">
        <v>69.16</v>
      </c>
      <c r="N4847" s="662">
        <v>1</v>
      </c>
      <c r="O4847" s="745">
        <v>1</v>
      </c>
      <c r="P4847" s="663">
        <v>69.16</v>
      </c>
      <c r="Q4847" s="678">
        <v>1</v>
      </c>
      <c r="R4847" s="662">
        <v>1</v>
      </c>
      <c r="S4847" s="678">
        <v>1</v>
      </c>
      <c r="T4847" s="745">
        <v>1</v>
      </c>
      <c r="U4847" s="701">
        <v>1</v>
      </c>
    </row>
    <row r="4848" spans="1:21" ht="14.4" customHeight="1" x14ac:dyDescent="0.3">
      <c r="A4848" s="661">
        <v>32</v>
      </c>
      <c r="B4848" s="662" t="s">
        <v>592</v>
      </c>
      <c r="C4848" s="662" t="s">
        <v>5111</v>
      </c>
      <c r="D4848" s="743" t="s">
        <v>7938</v>
      </c>
      <c r="E4848" s="744" t="s">
        <v>5137</v>
      </c>
      <c r="F4848" s="662" t="s">
        <v>5106</v>
      </c>
      <c r="G4848" s="662" t="s">
        <v>5208</v>
      </c>
      <c r="H4848" s="662" t="s">
        <v>593</v>
      </c>
      <c r="I4848" s="662" t="s">
        <v>7599</v>
      </c>
      <c r="J4848" s="662" t="s">
        <v>5798</v>
      </c>
      <c r="K4848" s="662" t="s">
        <v>2244</v>
      </c>
      <c r="L4848" s="663">
        <v>0</v>
      </c>
      <c r="M4848" s="663">
        <v>0</v>
      </c>
      <c r="N4848" s="662">
        <v>2</v>
      </c>
      <c r="O4848" s="745">
        <v>0.5</v>
      </c>
      <c r="P4848" s="663"/>
      <c r="Q4848" s="678"/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32</v>
      </c>
      <c r="B4849" s="662" t="s">
        <v>592</v>
      </c>
      <c r="C4849" s="662" t="s">
        <v>5111</v>
      </c>
      <c r="D4849" s="743" t="s">
        <v>7938</v>
      </c>
      <c r="E4849" s="744" t="s">
        <v>5137</v>
      </c>
      <c r="F4849" s="662" t="s">
        <v>5106</v>
      </c>
      <c r="G4849" s="662" t="s">
        <v>5209</v>
      </c>
      <c r="H4849" s="662" t="s">
        <v>593</v>
      </c>
      <c r="I4849" s="662" t="s">
        <v>5210</v>
      </c>
      <c r="J4849" s="662" t="s">
        <v>819</v>
      </c>
      <c r="K4849" s="662" t="s">
        <v>5211</v>
      </c>
      <c r="L4849" s="663">
        <v>0</v>
      </c>
      <c r="M4849" s="663">
        <v>0</v>
      </c>
      <c r="N4849" s="662">
        <v>1</v>
      </c>
      <c r="O4849" s="745">
        <v>1</v>
      </c>
      <c r="P4849" s="663"/>
      <c r="Q4849" s="678"/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32</v>
      </c>
      <c r="B4850" s="662" t="s">
        <v>592</v>
      </c>
      <c r="C4850" s="662" t="s">
        <v>5111</v>
      </c>
      <c r="D4850" s="743" t="s">
        <v>7938</v>
      </c>
      <c r="E4850" s="744" t="s">
        <v>5137</v>
      </c>
      <c r="F4850" s="662" t="s">
        <v>5106</v>
      </c>
      <c r="G4850" s="662" t="s">
        <v>5209</v>
      </c>
      <c r="H4850" s="662" t="s">
        <v>593</v>
      </c>
      <c r="I4850" s="662" t="s">
        <v>1312</v>
      </c>
      <c r="J4850" s="662" t="s">
        <v>819</v>
      </c>
      <c r="K4850" s="662" t="s">
        <v>7267</v>
      </c>
      <c r="L4850" s="663">
        <v>0</v>
      </c>
      <c r="M4850" s="663">
        <v>0</v>
      </c>
      <c r="N4850" s="662">
        <v>3</v>
      </c>
      <c r="O4850" s="745">
        <v>1.5</v>
      </c>
      <c r="P4850" s="663"/>
      <c r="Q4850" s="678"/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32</v>
      </c>
      <c r="B4851" s="662" t="s">
        <v>592</v>
      </c>
      <c r="C4851" s="662" t="s">
        <v>5111</v>
      </c>
      <c r="D4851" s="743" t="s">
        <v>7938</v>
      </c>
      <c r="E4851" s="744" t="s">
        <v>5137</v>
      </c>
      <c r="F4851" s="662" t="s">
        <v>5106</v>
      </c>
      <c r="G4851" s="662" t="s">
        <v>5212</v>
      </c>
      <c r="H4851" s="662" t="s">
        <v>593</v>
      </c>
      <c r="I4851" s="662" t="s">
        <v>2938</v>
      </c>
      <c r="J4851" s="662" t="s">
        <v>2939</v>
      </c>
      <c r="K4851" s="662" t="s">
        <v>2788</v>
      </c>
      <c r="L4851" s="663">
        <v>78.33</v>
      </c>
      <c r="M4851" s="663">
        <v>234.99</v>
      </c>
      <c r="N4851" s="662">
        <v>3</v>
      </c>
      <c r="O4851" s="745">
        <v>1</v>
      </c>
      <c r="P4851" s="663">
        <v>234.99</v>
      </c>
      <c r="Q4851" s="678">
        <v>1</v>
      </c>
      <c r="R4851" s="662">
        <v>3</v>
      </c>
      <c r="S4851" s="678">
        <v>1</v>
      </c>
      <c r="T4851" s="745">
        <v>1</v>
      </c>
      <c r="U4851" s="701">
        <v>1</v>
      </c>
    </row>
    <row r="4852" spans="1:21" ht="14.4" customHeight="1" x14ac:dyDescent="0.3">
      <c r="A4852" s="661">
        <v>32</v>
      </c>
      <c r="B4852" s="662" t="s">
        <v>592</v>
      </c>
      <c r="C4852" s="662" t="s">
        <v>5111</v>
      </c>
      <c r="D4852" s="743" t="s">
        <v>7938</v>
      </c>
      <c r="E4852" s="744" t="s">
        <v>5137</v>
      </c>
      <c r="F4852" s="662" t="s">
        <v>5106</v>
      </c>
      <c r="G4852" s="662" t="s">
        <v>5158</v>
      </c>
      <c r="H4852" s="662" t="s">
        <v>2438</v>
      </c>
      <c r="I4852" s="662" t="s">
        <v>5799</v>
      </c>
      <c r="J4852" s="662" t="s">
        <v>2466</v>
      </c>
      <c r="K4852" s="662" t="s">
        <v>1128</v>
      </c>
      <c r="L4852" s="663">
        <v>132</v>
      </c>
      <c r="M4852" s="663">
        <v>132</v>
      </c>
      <c r="N4852" s="662">
        <v>1</v>
      </c>
      <c r="O4852" s="745">
        <v>0.5</v>
      </c>
      <c r="P4852" s="663">
        <v>132</v>
      </c>
      <c r="Q4852" s="678">
        <v>1</v>
      </c>
      <c r="R4852" s="662">
        <v>1</v>
      </c>
      <c r="S4852" s="678">
        <v>1</v>
      </c>
      <c r="T4852" s="745">
        <v>0.5</v>
      </c>
      <c r="U4852" s="701">
        <v>1</v>
      </c>
    </row>
    <row r="4853" spans="1:21" ht="14.4" customHeight="1" x14ac:dyDescent="0.3">
      <c r="A4853" s="661">
        <v>32</v>
      </c>
      <c r="B4853" s="662" t="s">
        <v>592</v>
      </c>
      <c r="C4853" s="662" t="s">
        <v>5111</v>
      </c>
      <c r="D4853" s="743" t="s">
        <v>7938</v>
      </c>
      <c r="E4853" s="744" t="s">
        <v>5137</v>
      </c>
      <c r="F4853" s="662" t="s">
        <v>5106</v>
      </c>
      <c r="G4853" s="662" t="s">
        <v>5158</v>
      </c>
      <c r="H4853" s="662" t="s">
        <v>2438</v>
      </c>
      <c r="I4853" s="662" t="s">
        <v>2621</v>
      </c>
      <c r="J4853" s="662" t="s">
        <v>2622</v>
      </c>
      <c r="K4853" s="662" t="s">
        <v>968</v>
      </c>
      <c r="L4853" s="663">
        <v>65.989999999999995</v>
      </c>
      <c r="M4853" s="663">
        <v>1385.79</v>
      </c>
      <c r="N4853" s="662">
        <v>21</v>
      </c>
      <c r="O4853" s="745">
        <v>8</v>
      </c>
      <c r="P4853" s="663">
        <v>1055.8399999999999</v>
      </c>
      <c r="Q4853" s="678">
        <v>0.76190476190476186</v>
      </c>
      <c r="R4853" s="662">
        <v>16</v>
      </c>
      <c r="S4853" s="678">
        <v>0.76190476190476186</v>
      </c>
      <c r="T4853" s="745">
        <v>6</v>
      </c>
      <c r="U4853" s="701">
        <v>0.75</v>
      </c>
    </row>
    <row r="4854" spans="1:21" ht="14.4" customHeight="1" x14ac:dyDescent="0.3">
      <c r="A4854" s="661">
        <v>32</v>
      </c>
      <c r="B4854" s="662" t="s">
        <v>592</v>
      </c>
      <c r="C4854" s="662" t="s">
        <v>5111</v>
      </c>
      <c r="D4854" s="743" t="s">
        <v>7938</v>
      </c>
      <c r="E4854" s="744" t="s">
        <v>5137</v>
      </c>
      <c r="F4854" s="662" t="s">
        <v>5106</v>
      </c>
      <c r="G4854" s="662" t="s">
        <v>5158</v>
      </c>
      <c r="H4854" s="662" t="s">
        <v>2438</v>
      </c>
      <c r="I4854" s="662" t="s">
        <v>2715</v>
      </c>
      <c r="J4854" s="662" t="s">
        <v>2466</v>
      </c>
      <c r="K4854" s="662" t="s">
        <v>1128</v>
      </c>
      <c r="L4854" s="663">
        <v>132</v>
      </c>
      <c r="M4854" s="663">
        <v>132</v>
      </c>
      <c r="N4854" s="662">
        <v>1</v>
      </c>
      <c r="O4854" s="745">
        <v>0.5</v>
      </c>
      <c r="P4854" s="663">
        <v>132</v>
      </c>
      <c r="Q4854" s="678">
        <v>1</v>
      </c>
      <c r="R4854" s="662">
        <v>1</v>
      </c>
      <c r="S4854" s="678">
        <v>1</v>
      </c>
      <c r="T4854" s="745">
        <v>0.5</v>
      </c>
      <c r="U4854" s="701">
        <v>1</v>
      </c>
    </row>
    <row r="4855" spans="1:21" ht="14.4" customHeight="1" x14ac:dyDescent="0.3">
      <c r="A4855" s="661">
        <v>32</v>
      </c>
      <c r="B4855" s="662" t="s">
        <v>592</v>
      </c>
      <c r="C4855" s="662" t="s">
        <v>5111</v>
      </c>
      <c r="D4855" s="743" t="s">
        <v>7938</v>
      </c>
      <c r="E4855" s="744" t="s">
        <v>5137</v>
      </c>
      <c r="F4855" s="662" t="s">
        <v>5106</v>
      </c>
      <c r="G4855" s="662" t="s">
        <v>5158</v>
      </c>
      <c r="H4855" s="662" t="s">
        <v>2438</v>
      </c>
      <c r="I4855" s="662" t="s">
        <v>2465</v>
      </c>
      <c r="J4855" s="662" t="s">
        <v>2466</v>
      </c>
      <c r="K4855" s="662" t="s">
        <v>2467</v>
      </c>
      <c r="L4855" s="663">
        <v>264</v>
      </c>
      <c r="M4855" s="663">
        <v>528</v>
      </c>
      <c r="N4855" s="662">
        <v>2</v>
      </c>
      <c r="O4855" s="745">
        <v>1.5</v>
      </c>
      <c r="P4855" s="663">
        <v>528</v>
      </c>
      <c r="Q4855" s="678">
        <v>1</v>
      </c>
      <c r="R4855" s="662">
        <v>2</v>
      </c>
      <c r="S4855" s="678">
        <v>1</v>
      </c>
      <c r="T4855" s="745">
        <v>1.5</v>
      </c>
      <c r="U4855" s="701">
        <v>1</v>
      </c>
    </row>
    <row r="4856" spans="1:21" ht="14.4" customHeight="1" x14ac:dyDescent="0.3">
      <c r="A4856" s="661">
        <v>32</v>
      </c>
      <c r="B4856" s="662" t="s">
        <v>592</v>
      </c>
      <c r="C4856" s="662" t="s">
        <v>5111</v>
      </c>
      <c r="D4856" s="743" t="s">
        <v>7938</v>
      </c>
      <c r="E4856" s="744" t="s">
        <v>5137</v>
      </c>
      <c r="F4856" s="662" t="s">
        <v>5106</v>
      </c>
      <c r="G4856" s="662" t="s">
        <v>5158</v>
      </c>
      <c r="H4856" s="662" t="s">
        <v>593</v>
      </c>
      <c r="I4856" s="662" t="s">
        <v>5800</v>
      </c>
      <c r="J4856" s="662" t="s">
        <v>2622</v>
      </c>
      <c r="K4856" s="662" t="s">
        <v>4992</v>
      </c>
      <c r="L4856" s="663">
        <v>0</v>
      </c>
      <c r="M4856" s="663">
        <v>0</v>
      </c>
      <c r="N4856" s="662">
        <v>1</v>
      </c>
      <c r="O4856" s="745">
        <v>0.5</v>
      </c>
      <c r="P4856" s="663">
        <v>0</v>
      </c>
      <c r="Q4856" s="678"/>
      <c r="R4856" s="662">
        <v>1</v>
      </c>
      <c r="S4856" s="678">
        <v>1</v>
      </c>
      <c r="T4856" s="745">
        <v>0.5</v>
      </c>
      <c r="U4856" s="701">
        <v>1</v>
      </c>
    </row>
    <row r="4857" spans="1:21" ht="14.4" customHeight="1" x14ac:dyDescent="0.3">
      <c r="A4857" s="661">
        <v>32</v>
      </c>
      <c r="B4857" s="662" t="s">
        <v>592</v>
      </c>
      <c r="C4857" s="662" t="s">
        <v>5111</v>
      </c>
      <c r="D4857" s="743" t="s">
        <v>7938</v>
      </c>
      <c r="E4857" s="744" t="s">
        <v>5137</v>
      </c>
      <c r="F4857" s="662" t="s">
        <v>5106</v>
      </c>
      <c r="G4857" s="662" t="s">
        <v>5591</v>
      </c>
      <c r="H4857" s="662" t="s">
        <v>593</v>
      </c>
      <c r="I4857" s="662" t="s">
        <v>3400</v>
      </c>
      <c r="J4857" s="662" t="s">
        <v>3401</v>
      </c>
      <c r="K4857" s="662" t="s">
        <v>3402</v>
      </c>
      <c r="L4857" s="663">
        <v>0</v>
      </c>
      <c r="M4857" s="663">
        <v>0</v>
      </c>
      <c r="N4857" s="662">
        <v>4</v>
      </c>
      <c r="O4857" s="745">
        <v>1.5</v>
      </c>
      <c r="P4857" s="663">
        <v>0</v>
      </c>
      <c r="Q4857" s="678"/>
      <c r="R4857" s="662">
        <v>4</v>
      </c>
      <c r="S4857" s="678">
        <v>1</v>
      </c>
      <c r="T4857" s="745">
        <v>1.5</v>
      </c>
      <c r="U4857" s="701">
        <v>1</v>
      </c>
    </row>
    <row r="4858" spans="1:21" ht="14.4" customHeight="1" x14ac:dyDescent="0.3">
      <c r="A4858" s="661">
        <v>32</v>
      </c>
      <c r="B4858" s="662" t="s">
        <v>592</v>
      </c>
      <c r="C4858" s="662" t="s">
        <v>5111</v>
      </c>
      <c r="D4858" s="743" t="s">
        <v>7938</v>
      </c>
      <c r="E4858" s="744" t="s">
        <v>5137</v>
      </c>
      <c r="F4858" s="662" t="s">
        <v>5106</v>
      </c>
      <c r="G4858" s="662" t="s">
        <v>5384</v>
      </c>
      <c r="H4858" s="662" t="s">
        <v>593</v>
      </c>
      <c r="I4858" s="662" t="s">
        <v>6064</v>
      </c>
      <c r="J4858" s="662" t="s">
        <v>6065</v>
      </c>
      <c r="K4858" s="662" t="s">
        <v>5386</v>
      </c>
      <c r="L4858" s="663">
        <v>968.92</v>
      </c>
      <c r="M4858" s="663">
        <v>1937.84</v>
      </c>
      <c r="N4858" s="662">
        <v>2</v>
      </c>
      <c r="O4858" s="745">
        <v>0.5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32</v>
      </c>
      <c r="B4859" s="662" t="s">
        <v>592</v>
      </c>
      <c r="C4859" s="662" t="s">
        <v>5111</v>
      </c>
      <c r="D4859" s="743" t="s">
        <v>7938</v>
      </c>
      <c r="E4859" s="744" t="s">
        <v>5137</v>
      </c>
      <c r="F4859" s="662" t="s">
        <v>5106</v>
      </c>
      <c r="G4859" s="662" t="s">
        <v>5384</v>
      </c>
      <c r="H4859" s="662" t="s">
        <v>593</v>
      </c>
      <c r="I4859" s="662" t="s">
        <v>6863</v>
      </c>
      <c r="J4859" s="662" t="s">
        <v>6864</v>
      </c>
      <c r="K4859" s="662" t="s">
        <v>5529</v>
      </c>
      <c r="L4859" s="663">
        <v>1937.84</v>
      </c>
      <c r="M4859" s="663">
        <v>3875.68</v>
      </c>
      <c r="N4859" s="662">
        <v>2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32</v>
      </c>
      <c r="B4860" s="662" t="s">
        <v>592</v>
      </c>
      <c r="C4860" s="662" t="s">
        <v>5111</v>
      </c>
      <c r="D4860" s="743" t="s">
        <v>7938</v>
      </c>
      <c r="E4860" s="744" t="s">
        <v>5137</v>
      </c>
      <c r="F4860" s="662" t="s">
        <v>5106</v>
      </c>
      <c r="G4860" s="662" t="s">
        <v>5384</v>
      </c>
      <c r="H4860" s="662" t="s">
        <v>593</v>
      </c>
      <c r="I4860" s="662" t="s">
        <v>1707</v>
      </c>
      <c r="J4860" s="662" t="s">
        <v>6066</v>
      </c>
      <c r="K4860" s="662" t="s">
        <v>6067</v>
      </c>
      <c r="L4860" s="663">
        <v>484.46</v>
      </c>
      <c r="M4860" s="663">
        <v>2422.2999999999997</v>
      </c>
      <c r="N4860" s="662">
        <v>5</v>
      </c>
      <c r="O4860" s="745">
        <v>2.5</v>
      </c>
      <c r="P4860" s="663">
        <v>2422.2999999999997</v>
      </c>
      <c r="Q4860" s="678">
        <v>1</v>
      </c>
      <c r="R4860" s="662">
        <v>5</v>
      </c>
      <c r="S4860" s="678">
        <v>1</v>
      </c>
      <c r="T4860" s="745">
        <v>2.5</v>
      </c>
      <c r="U4860" s="701">
        <v>1</v>
      </c>
    </row>
    <row r="4861" spans="1:21" ht="14.4" customHeight="1" x14ac:dyDescent="0.3">
      <c r="A4861" s="661">
        <v>32</v>
      </c>
      <c r="B4861" s="662" t="s">
        <v>592</v>
      </c>
      <c r="C4861" s="662" t="s">
        <v>5111</v>
      </c>
      <c r="D4861" s="743" t="s">
        <v>7938</v>
      </c>
      <c r="E4861" s="744" t="s">
        <v>5137</v>
      </c>
      <c r="F4861" s="662" t="s">
        <v>5106</v>
      </c>
      <c r="G4861" s="662" t="s">
        <v>5384</v>
      </c>
      <c r="H4861" s="662" t="s">
        <v>593</v>
      </c>
      <c r="I4861" s="662" t="s">
        <v>2019</v>
      </c>
      <c r="J4861" s="662" t="s">
        <v>5385</v>
      </c>
      <c r="K4861" s="662" t="s">
        <v>5386</v>
      </c>
      <c r="L4861" s="663">
        <v>968.92</v>
      </c>
      <c r="M4861" s="663">
        <v>6782.44</v>
      </c>
      <c r="N4861" s="662">
        <v>7</v>
      </c>
      <c r="O4861" s="745">
        <v>4.5</v>
      </c>
      <c r="P4861" s="663">
        <v>6782.44</v>
      </c>
      <c r="Q4861" s="678">
        <v>1</v>
      </c>
      <c r="R4861" s="662">
        <v>7</v>
      </c>
      <c r="S4861" s="678">
        <v>1</v>
      </c>
      <c r="T4861" s="745">
        <v>4.5</v>
      </c>
      <c r="U4861" s="701">
        <v>1</v>
      </c>
    </row>
    <row r="4862" spans="1:21" ht="14.4" customHeight="1" x14ac:dyDescent="0.3">
      <c r="A4862" s="661">
        <v>32</v>
      </c>
      <c r="B4862" s="662" t="s">
        <v>592</v>
      </c>
      <c r="C4862" s="662" t="s">
        <v>5111</v>
      </c>
      <c r="D4862" s="743" t="s">
        <v>7938</v>
      </c>
      <c r="E4862" s="744" t="s">
        <v>5137</v>
      </c>
      <c r="F4862" s="662" t="s">
        <v>5106</v>
      </c>
      <c r="G4862" s="662" t="s">
        <v>5384</v>
      </c>
      <c r="H4862" s="662" t="s">
        <v>593</v>
      </c>
      <c r="I4862" s="662" t="s">
        <v>1793</v>
      </c>
      <c r="J4862" s="662" t="s">
        <v>1794</v>
      </c>
      <c r="K4862" s="662" t="s">
        <v>5498</v>
      </c>
      <c r="L4862" s="663">
        <v>1937.84</v>
      </c>
      <c r="M4862" s="663">
        <v>60073.03999999995</v>
      </c>
      <c r="N4862" s="662">
        <v>31</v>
      </c>
      <c r="O4862" s="745">
        <v>18.5</v>
      </c>
      <c r="P4862" s="663">
        <v>58135.199999999953</v>
      </c>
      <c r="Q4862" s="678">
        <v>0.967741935483871</v>
      </c>
      <c r="R4862" s="662">
        <v>30</v>
      </c>
      <c r="S4862" s="678">
        <v>0.967741935483871</v>
      </c>
      <c r="T4862" s="745">
        <v>17.5</v>
      </c>
      <c r="U4862" s="701">
        <v>0.94594594594594594</v>
      </c>
    </row>
    <row r="4863" spans="1:21" ht="14.4" customHeight="1" x14ac:dyDescent="0.3">
      <c r="A4863" s="661">
        <v>32</v>
      </c>
      <c r="B4863" s="662" t="s">
        <v>592</v>
      </c>
      <c r="C4863" s="662" t="s">
        <v>5111</v>
      </c>
      <c r="D4863" s="743" t="s">
        <v>7938</v>
      </c>
      <c r="E4863" s="744" t="s">
        <v>5137</v>
      </c>
      <c r="F4863" s="662" t="s">
        <v>5106</v>
      </c>
      <c r="G4863" s="662" t="s">
        <v>7600</v>
      </c>
      <c r="H4863" s="662" t="s">
        <v>593</v>
      </c>
      <c r="I4863" s="662" t="s">
        <v>7601</v>
      </c>
      <c r="J4863" s="662" t="s">
        <v>7602</v>
      </c>
      <c r="K4863" s="662" t="s">
        <v>7603</v>
      </c>
      <c r="L4863" s="663">
        <v>0</v>
      </c>
      <c r="M4863" s="663">
        <v>0</v>
      </c>
      <c r="N4863" s="662">
        <v>1</v>
      </c>
      <c r="O4863" s="745">
        <v>1</v>
      </c>
      <c r="P4863" s="663">
        <v>0</v>
      </c>
      <c r="Q4863" s="678"/>
      <c r="R4863" s="662">
        <v>1</v>
      </c>
      <c r="S4863" s="678">
        <v>1</v>
      </c>
      <c r="T4863" s="745">
        <v>1</v>
      </c>
      <c r="U4863" s="701">
        <v>1</v>
      </c>
    </row>
    <row r="4864" spans="1:21" ht="14.4" customHeight="1" x14ac:dyDescent="0.3">
      <c r="A4864" s="661">
        <v>32</v>
      </c>
      <c r="B4864" s="662" t="s">
        <v>592</v>
      </c>
      <c r="C4864" s="662" t="s">
        <v>5111</v>
      </c>
      <c r="D4864" s="743" t="s">
        <v>7938</v>
      </c>
      <c r="E4864" s="744" t="s">
        <v>5137</v>
      </c>
      <c r="F4864" s="662" t="s">
        <v>5106</v>
      </c>
      <c r="G4864" s="662" t="s">
        <v>5610</v>
      </c>
      <c r="H4864" s="662" t="s">
        <v>593</v>
      </c>
      <c r="I4864" s="662" t="s">
        <v>7502</v>
      </c>
      <c r="J4864" s="662" t="s">
        <v>841</v>
      </c>
      <c r="K4864" s="662" t="s">
        <v>7369</v>
      </c>
      <c r="L4864" s="663">
        <v>0</v>
      </c>
      <c r="M4864" s="663">
        <v>0</v>
      </c>
      <c r="N4864" s="662">
        <v>3</v>
      </c>
      <c r="O4864" s="745">
        <v>2</v>
      </c>
      <c r="P4864" s="663">
        <v>0</v>
      </c>
      <c r="Q4864" s="678"/>
      <c r="R4864" s="662">
        <v>1</v>
      </c>
      <c r="S4864" s="678">
        <v>0.33333333333333331</v>
      </c>
      <c r="T4864" s="745">
        <v>0.5</v>
      </c>
      <c r="U4864" s="701">
        <v>0.25</v>
      </c>
    </row>
    <row r="4865" spans="1:21" ht="14.4" customHeight="1" x14ac:dyDescent="0.3">
      <c r="A4865" s="661">
        <v>32</v>
      </c>
      <c r="B4865" s="662" t="s">
        <v>592</v>
      </c>
      <c r="C4865" s="662" t="s">
        <v>5111</v>
      </c>
      <c r="D4865" s="743" t="s">
        <v>7938</v>
      </c>
      <c r="E4865" s="744" t="s">
        <v>5137</v>
      </c>
      <c r="F4865" s="662" t="s">
        <v>5106</v>
      </c>
      <c r="G4865" s="662" t="s">
        <v>5159</v>
      </c>
      <c r="H4865" s="662" t="s">
        <v>593</v>
      </c>
      <c r="I4865" s="662" t="s">
        <v>778</v>
      </c>
      <c r="J4865" s="662" t="s">
        <v>779</v>
      </c>
      <c r="K4865" s="662" t="s">
        <v>4806</v>
      </c>
      <c r="L4865" s="663">
        <v>110.28</v>
      </c>
      <c r="M4865" s="663">
        <v>661.68000000000006</v>
      </c>
      <c r="N4865" s="662">
        <v>6</v>
      </c>
      <c r="O4865" s="745">
        <v>3.5</v>
      </c>
      <c r="P4865" s="663">
        <v>330.84000000000003</v>
      </c>
      <c r="Q4865" s="678">
        <v>0.5</v>
      </c>
      <c r="R4865" s="662">
        <v>3</v>
      </c>
      <c r="S4865" s="678">
        <v>0.5</v>
      </c>
      <c r="T4865" s="745">
        <v>3</v>
      </c>
      <c r="U4865" s="701">
        <v>0.8571428571428571</v>
      </c>
    </row>
    <row r="4866" spans="1:21" ht="14.4" customHeight="1" x14ac:dyDescent="0.3">
      <c r="A4866" s="661">
        <v>32</v>
      </c>
      <c r="B4866" s="662" t="s">
        <v>592</v>
      </c>
      <c r="C4866" s="662" t="s">
        <v>5111</v>
      </c>
      <c r="D4866" s="743" t="s">
        <v>7938</v>
      </c>
      <c r="E4866" s="744" t="s">
        <v>5137</v>
      </c>
      <c r="F4866" s="662" t="s">
        <v>5106</v>
      </c>
      <c r="G4866" s="662" t="s">
        <v>5159</v>
      </c>
      <c r="H4866" s="662" t="s">
        <v>593</v>
      </c>
      <c r="I4866" s="662" t="s">
        <v>2224</v>
      </c>
      <c r="J4866" s="662" t="s">
        <v>779</v>
      </c>
      <c r="K4866" s="662" t="s">
        <v>2225</v>
      </c>
      <c r="L4866" s="663">
        <v>220.56</v>
      </c>
      <c r="M4866" s="663">
        <v>220.56</v>
      </c>
      <c r="N4866" s="662">
        <v>1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32</v>
      </c>
      <c r="B4867" s="662" t="s">
        <v>592</v>
      </c>
      <c r="C4867" s="662" t="s">
        <v>5111</v>
      </c>
      <c r="D4867" s="743" t="s">
        <v>7938</v>
      </c>
      <c r="E4867" s="744" t="s">
        <v>5137</v>
      </c>
      <c r="F4867" s="662" t="s">
        <v>5106</v>
      </c>
      <c r="G4867" s="662" t="s">
        <v>5159</v>
      </c>
      <c r="H4867" s="662" t="s">
        <v>593</v>
      </c>
      <c r="I4867" s="662" t="s">
        <v>2224</v>
      </c>
      <c r="J4867" s="662" t="s">
        <v>779</v>
      </c>
      <c r="K4867" s="662" t="s">
        <v>2225</v>
      </c>
      <c r="L4867" s="663">
        <v>182.22</v>
      </c>
      <c r="M4867" s="663">
        <v>182.22</v>
      </c>
      <c r="N4867" s="662">
        <v>1</v>
      </c>
      <c r="O4867" s="745">
        <v>0.5</v>
      </c>
      <c r="P4867" s="663">
        <v>182.22</v>
      </c>
      <c r="Q4867" s="678">
        <v>1</v>
      </c>
      <c r="R4867" s="662">
        <v>1</v>
      </c>
      <c r="S4867" s="678">
        <v>1</v>
      </c>
      <c r="T4867" s="745">
        <v>0.5</v>
      </c>
      <c r="U4867" s="701">
        <v>1</v>
      </c>
    </row>
    <row r="4868" spans="1:21" ht="14.4" customHeight="1" x14ac:dyDescent="0.3">
      <c r="A4868" s="661">
        <v>32</v>
      </c>
      <c r="B4868" s="662" t="s">
        <v>592</v>
      </c>
      <c r="C4868" s="662" t="s">
        <v>5111</v>
      </c>
      <c r="D4868" s="743" t="s">
        <v>7938</v>
      </c>
      <c r="E4868" s="744" t="s">
        <v>5137</v>
      </c>
      <c r="F4868" s="662" t="s">
        <v>5106</v>
      </c>
      <c r="G4868" s="662" t="s">
        <v>5159</v>
      </c>
      <c r="H4868" s="662" t="s">
        <v>593</v>
      </c>
      <c r="I4868" s="662" t="s">
        <v>5812</v>
      </c>
      <c r="J4868" s="662" t="s">
        <v>779</v>
      </c>
      <c r="K4868" s="662" t="s">
        <v>4806</v>
      </c>
      <c r="L4868" s="663">
        <v>110.28</v>
      </c>
      <c r="M4868" s="663">
        <v>110.28</v>
      </c>
      <c r="N4868" s="662">
        <v>1</v>
      </c>
      <c r="O4868" s="745">
        <v>0.5</v>
      </c>
      <c r="P4868" s="663">
        <v>110.28</v>
      </c>
      <c r="Q4868" s="678">
        <v>1</v>
      </c>
      <c r="R4868" s="662">
        <v>1</v>
      </c>
      <c r="S4868" s="678">
        <v>1</v>
      </c>
      <c r="T4868" s="745">
        <v>0.5</v>
      </c>
      <c r="U4868" s="701">
        <v>1</v>
      </c>
    </row>
    <row r="4869" spans="1:21" ht="14.4" customHeight="1" x14ac:dyDescent="0.3">
      <c r="A4869" s="661">
        <v>32</v>
      </c>
      <c r="B4869" s="662" t="s">
        <v>592</v>
      </c>
      <c r="C4869" s="662" t="s">
        <v>5111</v>
      </c>
      <c r="D4869" s="743" t="s">
        <v>7938</v>
      </c>
      <c r="E4869" s="744" t="s">
        <v>5137</v>
      </c>
      <c r="F4869" s="662" t="s">
        <v>5106</v>
      </c>
      <c r="G4869" s="662" t="s">
        <v>6313</v>
      </c>
      <c r="H4869" s="662" t="s">
        <v>593</v>
      </c>
      <c r="I4869" s="662" t="s">
        <v>1016</v>
      </c>
      <c r="J4869" s="662" t="s">
        <v>1017</v>
      </c>
      <c r="K4869" s="662" t="s">
        <v>6314</v>
      </c>
      <c r="L4869" s="663">
        <v>0</v>
      </c>
      <c r="M4869" s="663">
        <v>0</v>
      </c>
      <c r="N4869" s="662">
        <v>1</v>
      </c>
      <c r="O4869" s="745">
        <v>0.5</v>
      </c>
      <c r="P4869" s="663"/>
      <c r="Q4869" s="678"/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32</v>
      </c>
      <c r="B4870" s="662" t="s">
        <v>592</v>
      </c>
      <c r="C4870" s="662" t="s">
        <v>5111</v>
      </c>
      <c r="D4870" s="743" t="s">
        <v>7938</v>
      </c>
      <c r="E4870" s="744" t="s">
        <v>5137</v>
      </c>
      <c r="F4870" s="662" t="s">
        <v>5106</v>
      </c>
      <c r="G4870" s="662" t="s">
        <v>5220</v>
      </c>
      <c r="H4870" s="662" t="s">
        <v>593</v>
      </c>
      <c r="I4870" s="662" t="s">
        <v>1005</v>
      </c>
      <c r="J4870" s="662" t="s">
        <v>1086</v>
      </c>
      <c r="K4870" s="662" t="s">
        <v>5221</v>
      </c>
      <c r="L4870" s="663">
        <v>123.3</v>
      </c>
      <c r="M4870" s="663">
        <v>369.9</v>
      </c>
      <c r="N4870" s="662">
        <v>3</v>
      </c>
      <c r="O4870" s="745">
        <v>2.5</v>
      </c>
      <c r="P4870" s="663">
        <v>246.6</v>
      </c>
      <c r="Q4870" s="678">
        <v>0.66666666666666674</v>
      </c>
      <c r="R4870" s="662">
        <v>2</v>
      </c>
      <c r="S4870" s="678">
        <v>0.66666666666666663</v>
      </c>
      <c r="T4870" s="745">
        <v>1.5</v>
      </c>
      <c r="U4870" s="701">
        <v>0.6</v>
      </c>
    </row>
    <row r="4871" spans="1:21" ht="14.4" customHeight="1" x14ac:dyDescent="0.3">
      <c r="A4871" s="661">
        <v>32</v>
      </c>
      <c r="B4871" s="662" t="s">
        <v>592</v>
      </c>
      <c r="C4871" s="662" t="s">
        <v>5111</v>
      </c>
      <c r="D4871" s="743" t="s">
        <v>7938</v>
      </c>
      <c r="E4871" s="744" t="s">
        <v>5137</v>
      </c>
      <c r="F4871" s="662" t="s">
        <v>5106</v>
      </c>
      <c r="G4871" s="662" t="s">
        <v>5220</v>
      </c>
      <c r="H4871" s="662" t="s">
        <v>593</v>
      </c>
      <c r="I4871" s="662" t="s">
        <v>5222</v>
      </c>
      <c r="J4871" s="662" t="s">
        <v>1086</v>
      </c>
      <c r="K4871" s="662" t="s">
        <v>5223</v>
      </c>
      <c r="L4871" s="663">
        <v>0</v>
      </c>
      <c r="M4871" s="663">
        <v>0</v>
      </c>
      <c r="N4871" s="662">
        <v>1</v>
      </c>
      <c r="O4871" s="745">
        <v>1</v>
      </c>
      <c r="P4871" s="663">
        <v>0</v>
      </c>
      <c r="Q4871" s="678"/>
      <c r="R4871" s="662">
        <v>1</v>
      </c>
      <c r="S4871" s="678">
        <v>1</v>
      </c>
      <c r="T4871" s="745">
        <v>1</v>
      </c>
      <c r="U4871" s="701">
        <v>1</v>
      </c>
    </row>
    <row r="4872" spans="1:21" ht="14.4" customHeight="1" x14ac:dyDescent="0.3">
      <c r="A4872" s="661">
        <v>32</v>
      </c>
      <c r="B4872" s="662" t="s">
        <v>592</v>
      </c>
      <c r="C4872" s="662" t="s">
        <v>5111</v>
      </c>
      <c r="D4872" s="743" t="s">
        <v>7938</v>
      </c>
      <c r="E4872" s="744" t="s">
        <v>5137</v>
      </c>
      <c r="F4872" s="662" t="s">
        <v>5106</v>
      </c>
      <c r="G4872" s="662" t="s">
        <v>5680</v>
      </c>
      <c r="H4872" s="662" t="s">
        <v>2438</v>
      </c>
      <c r="I4872" s="662" t="s">
        <v>2667</v>
      </c>
      <c r="J4872" s="662" t="s">
        <v>2668</v>
      </c>
      <c r="K4872" s="662" t="s">
        <v>968</v>
      </c>
      <c r="L4872" s="663">
        <v>132</v>
      </c>
      <c r="M4872" s="663">
        <v>660</v>
      </c>
      <c r="N4872" s="662">
        <v>5</v>
      </c>
      <c r="O4872" s="745">
        <v>2.5</v>
      </c>
      <c r="P4872" s="663">
        <v>660</v>
      </c>
      <c r="Q4872" s="678">
        <v>1</v>
      </c>
      <c r="R4872" s="662">
        <v>5</v>
      </c>
      <c r="S4872" s="678">
        <v>1</v>
      </c>
      <c r="T4872" s="745">
        <v>2.5</v>
      </c>
      <c r="U4872" s="701">
        <v>1</v>
      </c>
    </row>
    <row r="4873" spans="1:21" ht="14.4" customHeight="1" x14ac:dyDescent="0.3">
      <c r="A4873" s="661">
        <v>32</v>
      </c>
      <c r="B4873" s="662" t="s">
        <v>592</v>
      </c>
      <c r="C4873" s="662" t="s">
        <v>5111</v>
      </c>
      <c r="D4873" s="743" t="s">
        <v>7938</v>
      </c>
      <c r="E4873" s="744" t="s">
        <v>5137</v>
      </c>
      <c r="F4873" s="662" t="s">
        <v>5106</v>
      </c>
      <c r="G4873" s="662" t="s">
        <v>6451</v>
      </c>
      <c r="H4873" s="662" t="s">
        <v>593</v>
      </c>
      <c r="I4873" s="662" t="s">
        <v>7354</v>
      </c>
      <c r="J4873" s="662" t="s">
        <v>7355</v>
      </c>
      <c r="K4873" s="662" t="s">
        <v>7356</v>
      </c>
      <c r="L4873" s="663">
        <v>185.26</v>
      </c>
      <c r="M4873" s="663">
        <v>185.26</v>
      </c>
      <c r="N4873" s="662">
        <v>1</v>
      </c>
      <c r="O4873" s="745">
        <v>1</v>
      </c>
      <c r="P4873" s="663">
        <v>185.26</v>
      </c>
      <c r="Q4873" s="678">
        <v>1</v>
      </c>
      <c r="R4873" s="662">
        <v>1</v>
      </c>
      <c r="S4873" s="678">
        <v>1</v>
      </c>
      <c r="T4873" s="745">
        <v>1</v>
      </c>
      <c r="U4873" s="701">
        <v>1</v>
      </c>
    </row>
    <row r="4874" spans="1:21" ht="14.4" customHeight="1" x14ac:dyDescent="0.3">
      <c r="A4874" s="661">
        <v>32</v>
      </c>
      <c r="B4874" s="662" t="s">
        <v>592</v>
      </c>
      <c r="C4874" s="662" t="s">
        <v>5111</v>
      </c>
      <c r="D4874" s="743" t="s">
        <v>7938</v>
      </c>
      <c r="E4874" s="744" t="s">
        <v>5137</v>
      </c>
      <c r="F4874" s="662" t="s">
        <v>5106</v>
      </c>
      <c r="G4874" s="662" t="s">
        <v>5818</v>
      </c>
      <c r="H4874" s="662" t="s">
        <v>2438</v>
      </c>
      <c r="I4874" s="662" t="s">
        <v>2541</v>
      </c>
      <c r="J4874" s="662" t="s">
        <v>2542</v>
      </c>
      <c r="K4874" s="662" t="s">
        <v>4856</v>
      </c>
      <c r="L4874" s="663">
        <v>185.34</v>
      </c>
      <c r="M4874" s="663">
        <v>370.68</v>
      </c>
      <c r="N4874" s="662">
        <v>2</v>
      </c>
      <c r="O4874" s="745">
        <v>1</v>
      </c>
      <c r="P4874" s="663">
        <v>370.68</v>
      </c>
      <c r="Q4874" s="678">
        <v>1</v>
      </c>
      <c r="R4874" s="662">
        <v>2</v>
      </c>
      <c r="S4874" s="678">
        <v>1</v>
      </c>
      <c r="T4874" s="745">
        <v>1</v>
      </c>
      <c r="U4874" s="701">
        <v>1</v>
      </c>
    </row>
    <row r="4875" spans="1:21" ht="14.4" customHeight="1" x14ac:dyDescent="0.3">
      <c r="A4875" s="661">
        <v>32</v>
      </c>
      <c r="B4875" s="662" t="s">
        <v>592</v>
      </c>
      <c r="C4875" s="662" t="s">
        <v>5111</v>
      </c>
      <c r="D4875" s="743" t="s">
        <v>7938</v>
      </c>
      <c r="E4875" s="744" t="s">
        <v>5137</v>
      </c>
      <c r="F4875" s="662" t="s">
        <v>5106</v>
      </c>
      <c r="G4875" s="662" t="s">
        <v>5160</v>
      </c>
      <c r="H4875" s="662" t="s">
        <v>593</v>
      </c>
      <c r="I4875" s="662" t="s">
        <v>3159</v>
      </c>
      <c r="J4875" s="662" t="s">
        <v>3160</v>
      </c>
      <c r="K4875" s="662" t="s">
        <v>4933</v>
      </c>
      <c r="L4875" s="663">
        <v>2991.23</v>
      </c>
      <c r="M4875" s="663">
        <v>56833.370000000017</v>
      </c>
      <c r="N4875" s="662">
        <v>19</v>
      </c>
      <c r="O4875" s="745">
        <v>12</v>
      </c>
      <c r="P4875" s="663">
        <v>56833.370000000017</v>
      </c>
      <c r="Q4875" s="678">
        <v>1</v>
      </c>
      <c r="R4875" s="662">
        <v>19</v>
      </c>
      <c r="S4875" s="678">
        <v>1</v>
      </c>
      <c r="T4875" s="745">
        <v>12</v>
      </c>
      <c r="U4875" s="701">
        <v>1</v>
      </c>
    </row>
    <row r="4876" spans="1:21" ht="14.4" customHeight="1" x14ac:dyDescent="0.3">
      <c r="A4876" s="661">
        <v>32</v>
      </c>
      <c r="B4876" s="662" t="s">
        <v>592</v>
      </c>
      <c r="C4876" s="662" t="s">
        <v>5111</v>
      </c>
      <c r="D4876" s="743" t="s">
        <v>7938</v>
      </c>
      <c r="E4876" s="744" t="s">
        <v>5137</v>
      </c>
      <c r="F4876" s="662" t="s">
        <v>5106</v>
      </c>
      <c r="G4876" s="662" t="s">
        <v>5160</v>
      </c>
      <c r="H4876" s="662" t="s">
        <v>593</v>
      </c>
      <c r="I4876" s="662" t="s">
        <v>5161</v>
      </c>
      <c r="J4876" s="662" t="s">
        <v>3160</v>
      </c>
      <c r="K4876" s="662" t="s">
        <v>5162</v>
      </c>
      <c r="L4876" s="663">
        <v>748.21</v>
      </c>
      <c r="M4876" s="663">
        <v>6733.89</v>
      </c>
      <c r="N4876" s="662">
        <v>9</v>
      </c>
      <c r="O4876" s="745">
        <v>5.5</v>
      </c>
      <c r="P4876" s="663">
        <v>5237.47</v>
      </c>
      <c r="Q4876" s="678">
        <v>0.77777777777777779</v>
      </c>
      <c r="R4876" s="662">
        <v>7</v>
      </c>
      <c r="S4876" s="678">
        <v>0.77777777777777779</v>
      </c>
      <c r="T4876" s="745">
        <v>4</v>
      </c>
      <c r="U4876" s="701">
        <v>0.72727272727272729</v>
      </c>
    </row>
    <row r="4877" spans="1:21" ht="14.4" customHeight="1" x14ac:dyDescent="0.3">
      <c r="A4877" s="661">
        <v>32</v>
      </c>
      <c r="B4877" s="662" t="s">
        <v>592</v>
      </c>
      <c r="C4877" s="662" t="s">
        <v>5111</v>
      </c>
      <c r="D4877" s="743" t="s">
        <v>7938</v>
      </c>
      <c r="E4877" s="744" t="s">
        <v>5137</v>
      </c>
      <c r="F4877" s="662" t="s">
        <v>5106</v>
      </c>
      <c r="G4877" s="662" t="s">
        <v>5231</v>
      </c>
      <c r="H4877" s="662" t="s">
        <v>593</v>
      </c>
      <c r="I4877" s="662" t="s">
        <v>5235</v>
      </c>
      <c r="J4877" s="662" t="s">
        <v>5236</v>
      </c>
      <c r="K4877" s="662" t="s">
        <v>5237</v>
      </c>
      <c r="L4877" s="663">
        <v>0</v>
      </c>
      <c r="M4877" s="663">
        <v>0</v>
      </c>
      <c r="N4877" s="662">
        <v>7</v>
      </c>
      <c r="O4877" s="745">
        <v>5</v>
      </c>
      <c r="P4877" s="663">
        <v>0</v>
      </c>
      <c r="Q4877" s="678"/>
      <c r="R4877" s="662">
        <v>7</v>
      </c>
      <c r="S4877" s="678">
        <v>1</v>
      </c>
      <c r="T4877" s="745">
        <v>5</v>
      </c>
      <c r="U4877" s="701">
        <v>1</v>
      </c>
    </row>
    <row r="4878" spans="1:21" ht="14.4" customHeight="1" x14ac:dyDescent="0.3">
      <c r="A4878" s="661">
        <v>32</v>
      </c>
      <c r="B4878" s="662" t="s">
        <v>592</v>
      </c>
      <c r="C4878" s="662" t="s">
        <v>5111</v>
      </c>
      <c r="D4878" s="743" t="s">
        <v>7938</v>
      </c>
      <c r="E4878" s="744" t="s">
        <v>5137</v>
      </c>
      <c r="F4878" s="662" t="s">
        <v>5106</v>
      </c>
      <c r="G4878" s="662" t="s">
        <v>5231</v>
      </c>
      <c r="H4878" s="662" t="s">
        <v>593</v>
      </c>
      <c r="I4878" s="662" t="s">
        <v>1074</v>
      </c>
      <c r="J4878" s="662" t="s">
        <v>5236</v>
      </c>
      <c r="K4878" s="662" t="s">
        <v>5238</v>
      </c>
      <c r="L4878" s="663">
        <v>63.7</v>
      </c>
      <c r="M4878" s="663">
        <v>318.5</v>
      </c>
      <c r="N4878" s="662">
        <v>5</v>
      </c>
      <c r="O4878" s="745">
        <v>3.5</v>
      </c>
      <c r="P4878" s="663">
        <v>254.8</v>
      </c>
      <c r="Q4878" s="678">
        <v>0.8</v>
      </c>
      <c r="R4878" s="662">
        <v>4</v>
      </c>
      <c r="S4878" s="678">
        <v>0.8</v>
      </c>
      <c r="T4878" s="745">
        <v>2.5</v>
      </c>
      <c r="U4878" s="701">
        <v>0.7142857142857143</v>
      </c>
    </row>
    <row r="4879" spans="1:21" ht="14.4" customHeight="1" x14ac:dyDescent="0.3">
      <c r="A4879" s="661">
        <v>32</v>
      </c>
      <c r="B4879" s="662" t="s">
        <v>592</v>
      </c>
      <c r="C4879" s="662" t="s">
        <v>5111</v>
      </c>
      <c r="D4879" s="743" t="s">
        <v>7938</v>
      </c>
      <c r="E4879" s="744" t="s">
        <v>5137</v>
      </c>
      <c r="F4879" s="662" t="s">
        <v>5106</v>
      </c>
      <c r="G4879" s="662" t="s">
        <v>5239</v>
      </c>
      <c r="H4879" s="662" t="s">
        <v>593</v>
      </c>
      <c r="I4879" s="662" t="s">
        <v>1441</v>
      </c>
      <c r="J4879" s="662" t="s">
        <v>1442</v>
      </c>
      <c r="K4879" s="662" t="s">
        <v>1443</v>
      </c>
      <c r="L4879" s="663">
        <v>0</v>
      </c>
      <c r="M4879" s="663">
        <v>0</v>
      </c>
      <c r="N4879" s="662">
        <v>2</v>
      </c>
      <c r="O4879" s="745">
        <v>2</v>
      </c>
      <c r="P4879" s="663">
        <v>0</v>
      </c>
      <c r="Q4879" s="678"/>
      <c r="R4879" s="662">
        <v>2</v>
      </c>
      <c r="S4879" s="678">
        <v>1</v>
      </c>
      <c r="T4879" s="745">
        <v>2</v>
      </c>
      <c r="U4879" s="701">
        <v>1</v>
      </c>
    </row>
    <row r="4880" spans="1:21" ht="14.4" customHeight="1" x14ac:dyDescent="0.3">
      <c r="A4880" s="661">
        <v>32</v>
      </c>
      <c r="B4880" s="662" t="s">
        <v>592</v>
      </c>
      <c r="C4880" s="662" t="s">
        <v>5111</v>
      </c>
      <c r="D4880" s="743" t="s">
        <v>7938</v>
      </c>
      <c r="E4880" s="744" t="s">
        <v>5137</v>
      </c>
      <c r="F4880" s="662" t="s">
        <v>5106</v>
      </c>
      <c r="G4880" s="662" t="s">
        <v>5239</v>
      </c>
      <c r="H4880" s="662" t="s">
        <v>593</v>
      </c>
      <c r="I4880" s="662" t="s">
        <v>963</v>
      </c>
      <c r="J4880" s="662" t="s">
        <v>964</v>
      </c>
      <c r="K4880" s="662" t="s">
        <v>5240</v>
      </c>
      <c r="L4880" s="663">
        <v>156.77000000000001</v>
      </c>
      <c r="M4880" s="663">
        <v>783.85</v>
      </c>
      <c r="N4880" s="662">
        <v>5</v>
      </c>
      <c r="O4880" s="745">
        <v>1.5</v>
      </c>
      <c r="P4880" s="663">
        <v>156.77000000000001</v>
      </c>
      <c r="Q4880" s="678">
        <v>0.2</v>
      </c>
      <c r="R4880" s="662">
        <v>1</v>
      </c>
      <c r="S4880" s="678">
        <v>0.2</v>
      </c>
      <c r="T4880" s="745">
        <v>0.5</v>
      </c>
      <c r="U4880" s="701">
        <v>0.33333333333333331</v>
      </c>
    </row>
    <row r="4881" spans="1:21" ht="14.4" customHeight="1" x14ac:dyDescent="0.3">
      <c r="A4881" s="661">
        <v>32</v>
      </c>
      <c r="B4881" s="662" t="s">
        <v>592</v>
      </c>
      <c r="C4881" s="662" t="s">
        <v>5111</v>
      </c>
      <c r="D4881" s="743" t="s">
        <v>7938</v>
      </c>
      <c r="E4881" s="744" t="s">
        <v>5137</v>
      </c>
      <c r="F4881" s="662" t="s">
        <v>5106</v>
      </c>
      <c r="G4881" s="662" t="s">
        <v>5239</v>
      </c>
      <c r="H4881" s="662" t="s">
        <v>593</v>
      </c>
      <c r="I4881" s="662" t="s">
        <v>963</v>
      </c>
      <c r="J4881" s="662" t="s">
        <v>964</v>
      </c>
      <c r="K4881" s="662" t="s">
        <v>5240</v>
      </c>
      <c r="L4881" s="663">
        <v>107.27</v>
      </c>
      <c r="M4881" s="663">
        <v>1072.7</v>
      </c>
      <c r="N4881" s="662">
        <v>10</v>
      </c>
      <c r="O4881" s="745">
        <v>3.5</v>
      </c>
      <c r="P4881" s="663">
        <v>643.62</v>
      </c>
      <c r="Q4881" s="678">
        <v>0.6</v>
      </c>
      <c r="R4881" s="662">
        <v>6</v>
      </c>
      <c r="S4881" s="678">
        <v>0.6</v>
      </c>
      <c r="T4881" s="745">
        <v>2</v>
      </c>
      <c r="U4881" s="701">
        <v>0.5714285714285714</v>
      </c>
    </row>
    <row r="4882" spans="1:21" ht="14.4" customHeight="1" x14ac:dyDescent="0.3">
      <c r="A4882" s="661">
        <v>32</v>
      </c>
      <c r="B4882" s="662" t="s">
        <v>592</v>
      </c>
      <c r="C4882" s="662" t="s">
        <v>5111</v>
      </c>
      <c r="D4882" s="743" t="s">
        <v>7938</v>
      </c>
      <c r="E4882" s="744" t="s">
        <v>5137</v>
      </c>
      <c r="F4882" s="662" t="s">
        <v>5106</v>
      </c>
      <c r="G4882" s="662" t="s">
        <v>5241</v>
      </c>
      <c r="H4882" s="662" t="s">
        <v>593</v>
      </c>
      <c r="I4882" s="662" t="s">
        <v>668</v>
      </c>
      <c r="J4882" s="662" t="s">
        <v>5242</v>
      </c>
      <c r="K4882" s="662" t="s">
        <v>5243</v>
      </c>
      <c r="L4882" s="663">
        <v>30.56</v>
      </c>
      <c r="M4882" s="663">
        <v>30.56</v>
      </c>
      <c r="N4882" s="662">
        <v>1</v>
      </c>
      <c r="O4882" s="745">
        <v>0.5</v>
      </c>
      <c r="P4882" s="663">
        <v>30.56</v>
      </c>
      <c r="Q4882" s="678">
        <v>1</v>
      </c>
      <c r="R4882" s="662">
        <v>1</v>
      </c>
      <c r="S4882" s="678">
        <v>1</v>
      </c>
      <c r="T4882" s="745">
        <v>0.5</v>
      </c>
      <c r="U4882" s="701">
        <v>1</v>
      </c>
    </row>
    <row r="4883" spans="1:21" ht="14.4" customHeight="1" x14ac:dyDescent="0.3">
      <c r="A4883" s="661">
        <v>32</v>
      </c>
      <c r="B4883" s="662" t="s">
        <v>592</v>
      </c>
      <c r="C4883" s="662" t="s">
        <v>5111</v>
      </c>
      <c r="D4883" s="743" t="s">
        <v>7938</v>
      </c>
      <c r="E4883" s="744" t="s">
        <v>5137</v>
      </c>
      <c r="F4883" s="662" t="s">
        <v>5106</v>
      </c>
      <c r="G4883" s="662" t="s">
        <v>6110</v>
      </c>
      <c r="H4883" s="662" t="s">
        <v>593</v>
      </c>
      <c r="I4883" s="662" t="s">
        <v>6772</v>
      </c>
      <c r="J4883" s="662" t="s">
        <v>6773</v>
      </c>
      <c r="K4883" s="662" t="s">
        <v>999</v>
      </c>
      <c r="L4883" s="663">
        <v>32.270000000000003</v>
      </c>
      <c r="M4883" s="663">
        <v>64.540000000000006</v>
      </c>
      <c r="N4883" s="662">
        <v>2</v>
      </c>
      <c r="O4883" s="745">
        <v>0.5</v>
      </c>
      <c r="P4883" s="663">
        <v>64.540000000000006</v>
      </c>
      <c r="Q4883" s="678">
        <v>1</v>
      </c>
      <c r="R4883" s="662">
        <v>2</v>
      </c>
      <c r="S4883" s="678">
        <v>1</v>
      </c>
      <c r="T4883" s="745">
        <v>0.5</v>
      </c>
      <c r="U4883" s="701">
        <v>1</v>
      </c>
    </row>
    <row r="4884" spans="1:21" ht="14.4" customHeight="1" x14ac:dyDescent="0.3">
      <c r="A4884" s="661">
        <v>32</v>
      </c>
      <c r="B4884" s="662" t="s">
        <v>592</v>
      </c>
      <c r="C4884" s="662" t="s">
        <v>5111</v>
      </c>
      <c r="D4884" s="743" t="s">
        <v>7938</v>
      </c>
      <c r="E4884" s="744" t="s">
        <v>5137</v>
      </c>
      <c r="F4884" s="662" t="s">
        <v>5106</v>
      </c>
      <c r="G4884" s="662" t="s">
        <v>6110</v>
      </c>
      <c r="H4884" s="662" t="s">
        <v>593</v>
      </c>
      <c r="I4884" s="662" t="s">
        <v>1048</v>
      </c>
      <c r="J4884" s="662" t="s">
        <v>1049</v>
      </c>
      <c r="K4884" s="662" t="s">
        <v>999</v>
      </c>
      <c r="L4884" s="663">
        <v>32.270000000000003</v>
      </c>
      <c r="M4884" s="663">
        <v>96.81</v>
      </c>
      <c r="N4884" s="662">
        <v>3</v>
      </c>
      <c r="O4884" s="745">
        <v>0.5</v>
      </c>
      <c r="P4884" s="663">
        <v>96.81</v>
      </c>
      <c r="Q4884" s="678">
        <v>1</v>
      </c>
      <c r="R4884" s="662">
        <v>3</v>
      </c>
      <c r="S4884" s="678">
        <v>1</v>
      </c>
      <c r="T4884" s="745">
        <v>0.5</v>
      </c>
      <c r="U4884" s="701">
        <v>1</v>
      </c>
    </row>
    <row r="4885" spans="1:21" ht="14.4" customHeight="1" x14ac:dyDescent="0.3">
      <c r="A4885" s="661">
        <v>32</v>
      </c>
      <c r="B4885" s="662" t="s">
        <v>592</v>
      </c>
      <c r="C4885" s="662" t="s">
        <v>5111</v>
      </c>
      <c r="D4885" s="743" t="s">
        <v>7938</v>
      </c>
      <c r="E4885" s="744" t="s">
        <v>5137</v>
      </c>
      <c r="F4885" s="662" t="s">
        <v>5106</v>
      </c>
      <c r="G4885" s="662" t="s">
        <v>5389</v>
      </c>
      <c r="H4885" s="662" t="s">
        <v>593</v>
      </c>
      <c r="I4885" s="662" t="s">
        <v>4428</v>
      </c>
      <c r="J4885" s="662" t="s">
        <v>5391</v>
      </c>
      <c r="K4885" s="662" t="s">
        <v>6072</v>
      </c>
      <c r="L4885" s="663">
        <v>140.72</v>
      </c>
      <c r="M4885" s="663">
        <v>281.44</v>
      </c>
      <c r="N4885" s="662">
        <v>2</v>
      </c>
      <c r="O4885" s="745">
        <v>0.5</v>
      </c>
      <c r="P4885" s="663">
        <v>281.44</v>
      </c>
      <c r="Q4885" s="678">
        <v>1</v>
      </c>
      <c r="R4885" s="662">
        <v>2</v>
      </c>
      <c r="S4885" s="678">
        <v>1</v>
      </c>
      <c r="T4885" s="745">
        <v>0.5</v>
      </c>
      <c r="U4885" s="701">
        <v>1</v>
      </c>
    </row>
    <row r="4886" spans="1:21" ht="14.4" customHeight="1" x14ac:dyDescent="0.3">
      <c r="A4886" s="661">
        <v>32</v>
      </c>
      <c r="B4886" s="662" t="s">
        <v>592</v>
      </c>
      <c r="C4886" s="662" t="s">
        <v>5111</v>
      </c>
      <c r="D4886" s="743" t="s">
        <v>7938</v>
      </c>
      <c r="E4886" s="744" t="s">
        <v>5137</v>
      </c>
      <c r="F4886" s="662" t="s">
        <v>5106</v>
      </c>
      <c r="G4886" s="662" t="s">
        <v>5389</v>
      </c>
      <c r="H4886" s="662" t="s">
        <v>593</v>
      </c>
      <c r="I4886" s="662" t="s">
        <v>5390</v>
      </c>
      <c r="J4886" s="662" t="s">
        <v>5391</v>
      </c>
      <c r="K4886" s="662" t="s">
        <v>1190</v>
      </c>
      <c r="L4886" s="663">
        <v>0</v>
      </c>
      <c r="M4886" s="663">
        <v>0</v>
      </c>
      <c r="N4886" s="662">
        <v>2</v>
      </c>
      <c r="O4886" s="745">
        <v>1</v>
      </c>
      <c r="P4886" s="663">
        <v>0</v>
      </c>
      <c r="Q4886" s="678"/>
      <c r="R4886" s="662">
        <v>2</v>
      </c>
      <c r="S4886" s="678">
        <v>1</v>
      </c>
      <c r="T4886" s="745">
        <v>1</v>
      </c>
      <c r="U4886" s="701">
        <v>1</v>
      </c>
    </row>
    <row r="4887" spans="1:21" ht="14.4" customHeight="1" x14ac:dyDescent="0.3">
      <c r="A4887" s="661">
        <v>32</v>
      </c>
      <c r="B4887" s="662" t="s">
        <v>592</v>
      </c>
      <c r="C4887" s="662" t="s">
        <v>5111</v>
      </c>
      <c r="D4887" s="743" t="s">
        <v>7938</v>
      </c>
      <c r="E4887" s="744" t="s">
        <v>5137</v>
      </c>
      <c r="F4887" s="662" t="s">
        <v>5106</v>
      </c>
      <c r="G4887" s="662" t="s">
        <v>5389</v>
      </c>
      <c r="H4887" s="662" t="s">
        <v>593</v>
      </c>
      <c r="I4887" s="662" t="s">
        <v>7604</v>
      </c>
      <c r="J4887" s="662" t="s">
        <v>7605</v>
      </c>
      <c r="K4887" s="662" t="s">
        <v>7606</v>
      </c>
      <c r="L4887" s="663">
        <v>38.47</v>
      </c>
      <c r="M4887" s="663">
        <v>76.94</v>
      </c>
      <c r="N4887" s="662">
        <v>2</v>
      </c>
      <c r="O4887" s="745">
        <v>0.5</v>
      </c>
      <c r="P4887" s="663"/>
      <c r="Q4887" s="678">
        <v>0</v>
      </c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32</v>
      </c>
      <c r="B4888" s="662" t="s">
        <v>592</v>
      </c>
      <c r="C4888" s="662" t="s">
        <v>5111</v>
      </c>
      <c r="D4888" s="743" t="s">
        <v>7938</v>
      </c>
      <c r="E4888" s="744" t="s">
        <v>5137</v>
      </c>
      <c r="F4888" s="662" t="s">
        <v>5106</v>
      </c>
      <c r="G4888" s="662" t="s">
        <v>7607</v>
      </c>
      <c r="H4888" s="662" t="s">
        <v>593</v>
      </c>
      <c r="I4888" s="662" t="s">
        <v>7608</v>
      </c>
      <c r="J4888" s="662" t="s">
        <v>7609</v>
      </c>
      <c r="K4888" s="662" t="s">
        <v>3157</v>
      </c>
      <c r="L4888" s="663">
        <v>72.22</v>
      </c>
      <c r="M4888" s="663">
        <v>144.44</v>
      </c>
      <c r="N4888" s="662">
        <v>2</v>
      </c>
      <c r="O4888" s="745">
        <v>1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32</v>
      </c>
      <c r="B4889" s="662" t="s">
        <v>592</v>
      </c>
      <c r="C4889" s="662" t="s">
        <v>5111</v>
      </c>
      <c r="D4889" s="743" t="s">
        <v>7938</v>
      </c>
      <c r="E4889" s="744" t="s">
        <v>5137</v>
      </c>
      <c r="F4889" s="662" t="s">
        <v>5106</v>
      </c>
      <c r="G4889" s="662" t="s">
        <v>7607</v>
      </c>
      <c r="H4889" s="662" t="s">
        <v>593</v>
      </c>
      <c r="I4889" s="662" t="s">
        <v>1606</v>
      </c>
      <c r="J4889" s="662" t="s">
        <v>7610</v>
      </c>
      <c r="K4889" s="662" t="s">
        <v>3157</v>
      </c>
      <c r="L4889" s="663">
        <v>72.22</v>
      </c>
      <c r="M4889" s="663">
        <v>72.22</v>
      </c>
      <c r="N4889" s="662">
        <v>1</v>
      </c>
      <c r="O4889" s="745">
        <v>0.5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32</v>
      </c>
      <c r="B4890" s="662" t="s">
        <v>592</v>
      </c>
      <c r="C4890" s="662" t="s">
        <v>5111</v>
      </c>
      <c r="D4890" s="743" t="s">
        <v>7938</v>
      </c>
      <c r="E4890" s="744" t="s">
        <v>5137</v>
      </c>
      <c r="F4890" s="662" t="s">
        <v>5106</v>
      </c>
      <c r="G4890" s="662" t="s">
        <v>5244</v>
      </c>
      <c r="H4890" s="662" t="s">
        <v>593</v>
      </c>
      <c r="I4890" s="662" t="s">
        <v>1283</v>
      </c>
      <c r="J4890" s="662" t="s">
        <v>1284</v>
      </c>
      <c r="K4890" s="662" t="s">
        <v>5245</v>
      </c>
      <c r="L4890" s="663">
        <v>420.07</v>
      </c>
      <c r="M4890" s="663">
        <v>9241.5399999999991</v>
      </c>
      <c r="N4890" s="662">
        <v>22</v>
      </c>
      <c r="O4890" s="745">
        <v>10</v>
      </c>
      <c r="P4890" s="663">
        <v>9241.5399999999991</v>
      </c>
      <c r="Q4890" s="678">
        <v>1</v>
      </c>
      <c r="R4890" s="662">
        <v>22</v>
      </c>
      <c r="S4890" s="678">
        <v>1</v>
      </c>
      <c r="T4890" s="745">
        <v>10</v>
      </c>
      <c r="U4890" s="701">
        <v>1</v>
      </c>
    </row>
    <row r="4891" spans="1:21" ht="14.4" customHeight="1" x14ac:dyDescent="0.3">
      <c r="A4891" s="661">
        <v>32</v>
      </c>
      <c r="B4891" s="662" t="s">
        <v>592</v>
      </c>
      <c r="C4891" s="662" t="s">
        <v>5111</v>
      </c>
      <c r="D4891" s="743" t="s">
        <v>7938</v>
      </c>
      <c r="E4891" s="744" t="s">
        <v>5137</v>
      </c>
      <c r="F4891" s="662" t="s">
        <v>5106</v>
      </c>
      <c r="G4891" s="662" t="s">
        <v>5348</v>
      </c>
      <c r="H4891" s="662" t="s">
        <v>593</v>
      </c>
      <c r="I4891" s="662" t="s">
        <v>5349</v>
      </c>
      <c r="J4891" s="662" t="s">
        <v>5350</v>
      </c>
      <c r="K4891" s="662" t="s">
        <v>5351</v>
      </c>
      <c r="L4891" s="663">
        <v>0</v>
      </c>
      <c r="M4891" s="663">
        <v>0</v>
      </c>
      <c r="N4891" s="662">
        <v>1</v>
      </c>
      <c r="O4891" s="745">
        <v>0.5</v>
      </c>
      <c r="P4891" s="663">
        <v>0</v>
      </c>
      <c r="Q4891" s="678"/>
      <c r="R4891" s="662">
        <v>1</v>
      </c>
      <c r="S4891" s="678">
        <v>1</v>
      </c>
      <c r="T4891" s="745">
        <v>0.5</v>
      </c>
      <c r="U4891" s="701">
        <v>1</v>
      </c>
    </row>
    <row r="4892" spans="1:21" ht="14.4" customHeight="1" x14ac:dyDescent="0.3">
      <c r="A4892" s="661">
        <v>32</v>
      </c>
      <c r="B4892" s="662" t="s">
        <v>592</v>
      </c>
      <c r="C4892" s="662" t="s">
        <v>5111</v>
      </c>
      <c r="D4892" s="743" t="s">
        <v>7938</v>
      </c>
      <c r="E4892" s="744" t="s">
        <v>5137</v>
      </c>
      <c r="F4892" s="662" t="s">
        <v>5106</v>
      </c>
      <c r="G4892" s="662" t="s">
        <v>5166</v>
      </c>
      <c r="H4892" s="662" t="s">
        <v>593</v>
      </c>
      <c r="I4892" s="662" t="s">
        <v>1138</v>
      </c>
      <c r="J4892" s="662" t="s">
        <v>1139</v>
      </c>
      <c r="K4892" s="662" t="s">
        <v>1140</v>
      </c>
      <c r="L4892" s="663">
        <v>33</v>
      </c>
      <c r="M4892" s="663">
        <v>264</v>
      </c>
      <c r="N4892" s="662">
        <v>8</v>
      </c>
      <c r="O4892" s="745">
        <v>4</v>
      </c>
      <c r="P4892" s="663">
        <v>264</v>
      </c>
      <c r="Q4892" s="678">
        <v>1</v>
      </c>
      <c r="R4892" s="662">
        <v>8</v>
      </c>
      <c r="S4892" s="678">
        <v>1</v>
      </c>
      <c r="T4892" s="745">
        <v>4</v>
      </c>
      <c r="U4892" s="701">
        <v>1</v>
      </c>
    </row>
    <row r="4893" spans="1:21" ht="14.4" customHeight="1" x14ac:dyDescent="0.3">
      <c r="A4893" s="661">
        <v>32</v>
      </c>
      <c r="B4893" s="662" t="s">
        <v>592</v>
      </c>
      <c r="C4893" s="662" t="s">
        <v>5111</v>
      </c>
      <c r="D4893" s="743" t="s">
        <v>7938</v>
      </c>
      <c r="E4893" s="744" t="s">
        <v>5137</v>
      </c>
      <c r="F4893" s="662" t="s">
        <v>5106</v>
      </c>
      <c r="G4893" s="662" t="s">
        <v>5166</v>
      </c>
      <c r="H4893" s="662" t="s">
        <v>593</v>
      </c>
      <c r="I4893" s="662" t="s">
        <v>5246</v>
      </c>
      <c r="J4893" s="662" t="s">
        <v>811</v>
      </c>
      <c r="K4893" s="662" t="s">
        <v>5247</v>
      </c>
      <c r="L4893" s="663">
        <v>0</v>
      </c>
      <c r="M4893" s="663">
        <v>0</v>
      </c>
      <c r="N4893" s="662">
        <v>1</v>
      </c>
      <c r="O4893" s="745">
        <v>0.5</v>
      </c>
      <c r="P4893" s="663"/>
      <c r="Q4893" s="678"/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32</v>
      </c>
      <c r="B4894" s="662" t="s">
        <v>592</v>
      </c>
      <c r="C4894" s="662" t="s">
        <v>5111</v>
      </c>
      <c r="D4894" s="743" t="s">
        <v>7938</v>
      </c>
      <c r="E4894" s="744" t="s">
        <v>5137</v>
      </c>
      <c r="F4894" s="662" t="s">
        <v>5106</v>
      </c>
      <c r="G4894" s="662" t="s">
        <v>5166</v>
      </c>
      <c r="H4894" s="662" t="s">
        <v>593</v>
      </c>
      <c r="I4894" s="662" t="s">
        <v>810</v>
      </c>
      <c r="J4894" s="662" t="s">
        <v>811</v>
      </c>
      <c r="K4894" s="662" t="s">
        <v>5352</v>
      </c>
      <c r="L4894" s="663">
        <v>55.01</v>
      </c>
      <c r="M4894" s="663">
        <v>55.01</v>
      </c>
      <c r="N4894" s="662">
        <v>1</v>
      </c>
      <c r="O4894" s="745">
        <v>0.5</v>
      </c>
      <c r="P4894" s="663">
        <v>55.01</v>
      </c>
      <c r="Q4894" s="678">
        <v>1</v>
      </c>
      <c r="R4894" s="662">
        <v>1</v>
      </c>
      <c r="S4894" s="678">
        <v>1</v>
      </c>
      <c r="T4894" s="745">
        <v>0.5</v>
      </c>
      <c r="U4894" s="701">
        <v>1</v>
      </c>
    </row>
    <row r="4895" spans="1:21" ht="14.4" customHeight="1" x14ac:dyDescent="0.3">
      <c r="A4895" s="661">
        <v>32</v>
      </c>
      <c r="B4895" s="662" t="s">
        <v>592</v>
      </c>
      <c r="C4895" s="662" t="s">
        <v>5111</v>
      </c>
      <c r="D4895" s="743" t="s">
        <v>7938</v>
      </c>
      <c r="E4895" s="744" t="s">
        <v>5137</v>
      </c>
      <c r="F4895" s="662" t="s">
        <v>5106</v>
      </c>
      <c r="G4895" s="662" t="s">
        <v>6114</v>
      </c>
      <c r="H4895" s="662" t="s">
        <v>593</v>
      </c>
      <c r="I4895" s="662" t="s">
        <v>3527</v>
      </c>
      <c r="J4895" s="662" t="s">
        <v>3528</v>
      </c>
      <c r="K4895" s="662" t="s">
        <v>4828</v>
      </c>
      <c r="L4895" s="663">
        <v>0</v>
      </c>
      <c r="M4895" s="663">
        <v>0</v>
      </c>
      <c r="N4895" s="662">
        <v>10</v>
      </c>
      <c r="O4895" s="745">
        <v>2.5</v>
      </c>
      <c r="P4895" s="663"/>
      <c r="Q4895" s="678"/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32</v>
      </c>
      <c r="B4896" s="662" t="s">
        <v>592</v>
      </c>
      <c r="C4896" s="662" t="s">
        <v>5111</v>
      </c>
      <c r="D4896" s="743" t="s">
        <v>7938</v>
      </c>
      <c r="E4896" s="744" t="s">
        <v>5137</v>
      </c>
      <c r="F4896" s="662" t="s">
        <v>5106</v>
      </c>
      <c r="G4896" s="662" t="s">
        <v>6514</v>
      </c>
      <c r="H4896" s="662" t="s">
        <v>593</v>
      </c>
      <c r="I4896" s="662" t="s">
        <v>3634</v>
      </c>
      <c r="J4896" s="662" t="s">
        <v>3635</v>
      </c>
      <c r="K4896" s="662" t="s">
        <v>6914</v>
      </c>
      <c r="L4896" s="663">
        <v>60.9</v>
      </c>
      <c r="M4896" s="663">
        <v>121.8</v>
      </c>
      <c r="N4896" s="662">
        <v>2</v>
      </c>
      <c r="O4896" s="745">
        <v>1.5</v>
      </c>
      <c r="P4896" s="663">
        <v>121.8</v>
      </c>
      <c r="Q4896" s="678">
        <v>1</v>
      </c>
      <c r="R4896" s="662">
        <v>2</v>
      </c>
      <c r="S4896" s="678">
        <v>1</v>
      </c>
      <c r="T4896" s="745">
        <v>1.5</v>
      </c>
      <c r="U4896" s="701">
        <v>1</v>
      </c>
    </row>
    <row r="4897" spans="1:21" ht="14.4" customHeight="1" x14ac:dyDescent="0.3">
      <c r="A4897" s="661">
        <v>32</v>
      </c>
      <c r="B4897" s="662" t="s">
        <v>592</v>
      </c>
      <c r="C4897" s="662" t="s">
        <v>5111</v>
      </c>
      <c r="D4897" s="743" t="s">
        <v>7938</v>
      </c>
      <c r="E4897" s="744" t="s">
        <v>5137</v>
      </c>
      <c r="F4897" s="662" t="s">
        <v>5106</v>
      </c>
      <c r="G4897" s="662" t="s">
        <v>5701</v>
      </c>
      <c r="H4897" s="662" t="s">
        <v>2438</v>
      </c>
      <c r="I4897" s="662" t="s">
        <v>2814</v>
      </c>
      <c r="J4897" s="662" t="s">
        <v>4948</v>
      </c>
      <c r="K4897" s="662" t="s">
        <v>4949</v>
      </c>
      <c r="L4897" s="663">
        <v>2179.9299999999998</v>
      </c>
      <c r="M4897" s="663">
        <v>4359.8599999999997</v>
      </c>
      <c r="N4897" s="662">
        <v>2</v>
      </c>
      <c r="O4897" s="745">
        <v>1</v>
      </c>
      <c r="P4897" s="663">
        <v>4359.8599999999997</v>
      </c>
      <c r="Q4897" s="678">
        <v>1</v>
      </c>
      <c r="R4897" s="662">
        <v>2</v>
      </c>
      <c r="S4897" s="678">
        <v>1</v>
      </c>
      <c r="T4897" s="745">
        <v>1</v>
      </c>
      <c r="U4897" s="701">
        <v>1</v>
      </c>
    </row>
    <row r="4898" spans="1:21" ht="14.4" customHeight="1" x14ac:dyDescent="0.3">
      <c r="A4898" s="661">
        <v>32</v>
      </c>
      <c r="B4898" s="662" t="s">
        <v>592</v>
      </c>
      <c r="C4898" s="662" t="s">
        <v>5111</v>
      </c>
      <c r="D4898" s="743" t="s">
        <v>7938</v>
      </c>
      <c r="E4898" s="744" t="s">
        <v>5137</v>
      </c>
      <c r="F4898" s="662" t="s">
        <v>5106</v>
      </c>
      <c r="G4898" s="662" t="s">
        <v>5537</v>
      </c>
      <c r="H4898" s="662" t="s">
        <v>593</v>
      </c>
      <c r="I4898" s="662" t="s">
        <v>859</v>
      </c>
      <c r="J4898" s="662" t="s">
        <v>860</v>
      </c>
      <c r="K4898" s="662" t="s">
        <v>5538</v>
      </c>
      <c r="L4898" s="663">
        <v>151.51</v>
      </c>
      <c r="M4898" s="663">
        <v>454.53</v>
      </c>
      <c r="N4898" s="662">
        <v>3</v>
      </c>
      <c r="O4898" s="745">
        <v>1.5</v>
      </c>
      <c r="P4898" s="663">
        <v>303.02</v>
      </c>
      <c r="Q4898" s="678">
        <v>0.66666666666666663</v>
      </c>
      <c r="R4898" s="662">
        <v>2</v>
      </c>
      <c r="S4898" s="678">
        <v>0.66666666666666663</v>
      </c>
      <c r="T4898" s="745">
        <v>1</v>
      </c>
      <c r="U4898" s="701">
        <v>0.66666666666666663</v>
      </c>
    </row>
    <row r="4899" spans="1:21" ht="14.4" customHeight="1" x14ac:dyDescent="0.3">
      <c r="A4899" s="661">
        <v>32</v>
      </c>
      <c r="B4899" s="662" t="s">
        <v>592</v>
      </c>
      <c r="C4899" s="662" t="s">
        <v>5111</v>
      </c>
      <c r="D4899" s="743" t="s">
        <v>7938</v>
      </c>
      <c r="E4899" s="744" t="s">
        <v>5137</v>
      </c>
      <c r="F4899" s="662" t="s">
        <v>5106</v>
      </c>
      <c r="G4899" s="662" t="s">
        <v>5847</v>
      </c>
      <c r="H4899" s="662" t="s">
        <v>593</v>
      </c>
      <c r="I4899" s="662" t="s">
        <v>2918</v>
      </c>
      <c r="J4899" s="662" t="s">
        <v>2919</v>
      </c>
      <c r="K4899" s="662" t="s">
        <v>5848</v>
      </c>
      <c r="L4899" s="663">
        <v>48.09</v>
      </c>
      <c r="M4899" s="663">
        <v>48.09</v>
      </c>
      <c r="N4899" s="662">
        <v>1</v>
      </c>
      <c r="O4899" s="745">
        <v>1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32</v>
      </c>
      <c r="B4900" s="662" t="s">
        <v>592</v>
      </c>
      <c r="C4900" s="662" t="s">
        <v>5111</v>
      </c>
      <c r="D4900" s="743" t="s">
        <v>7938</v>
      </c>
      <c r="E4900" s="744" t="s">
        <v>5137</v>
      </c>
      <c r="F4900" s="662" t="s">
        <v>5106</v>
      </c>
      <c r="G4900" s="662" t="s">
        <v>5433</v>
      </c>
      <c r="H4900" s="662" t="s">
        <v>593</v>
      </c>
      <c r="I4900" s="662" t="s">
        <v>736</v>
      </c>
      <c r="J4900" s="662" t="s">
        <v>737</v>
      </c>
      <c r="K4900" s="662" t="s">
        <v>5434</v>
      </c>
      <c r="L4900" s="663">
        <v>27.28</v>
      </c>
      <c r="M4900" s="663">
        <v>27.28</v>
      </c>
      <c r="N4900" s="662">
        <v>1</v>
      </c>
      <c r="O4900" s="745">
        <v>1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32</v>
      </c>
      <c r="B4901" s="662" t="s">
        <v>592</v>
      </c>
      <c r="C4901" s="662" t="s">
        <v>5111</v>
      </c>
      <c r="D4901" s="743" t="s">
        <v>7938</v>
      </c>
      <c r="E4901" s="744" t="s">
        <v>5137</v>
      </c>
      <c r="F4901" s="662" t="s">
        <v>5106</v>
      </c>
      <c r="G4901" s="662" t="s">
        <v>6118</v>
      </c>
      <c r="H4901" s="662" t="s">
        <v>593</v>
      </c>
      <c r="I4901" s="662" t="s">
        <v>708</v>
      </c>
      <c r="J4901" s="662" t="s">
        <v>709</v>
      </c>
      <c r="K4901" s="662" t="s">
        <v>6119</v>
      </c>
      <c r="L4901" s="663">
        <v>0</v>
      </c>
      <c r="M4901" s="663">
        <v>0</v>
      </c>
      <c r="N4901" s="662">
        <v>1</v>
      </c>
      <c r="O4901" s="745">
        <v>0.5</v>
      </c>
      <c r="P4901" s="663">
        <v>0</v>
      </c>
      <c r="Q4901" s="678"/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32</v>
      </c>
      <c r="B4902" s="662" t="s">
        <v>592</v>
      </c>
      <c r="C4902" s="662" t="s">
        <v>5111</v>
      </c>
      <c r="D4902" s="743" t="s">
        <v>7938</v>
      </c>
      <c r="E4902" s="744" t="s">
        <v>5137</v>
      </c>
      <c r="F4902" s="662" t="s">
        <v>5106</v>
      </c>
      <c r="G4902" s="662" t="s">
        <v>6331</v>
      </c>
      <c r="H4902" s="662" t="s">
        <v>593</v>
      </c>
      <c r="I4902" s="662" t="s">
        <v>1902</v>
      </c>
      <c r="J4902" s="662" t="s">
        <v>1903</v>
      </c>
      <c r="K4902" s="662" t="s">
        <v>6332</v>
      </c>
      <c r="L4902" s="663">
        <v>0</v>
      </c>
      <c r="M4902" s="663">
        <v>0</v>
      </c>
      <c r="N4902" s="662">
        <v>2</v>
      </c>
      <c r="O4902" s="745">
        <v>2</v>
      </c>
      <c r="P4902" s="663">
        <v>0</v>
      </c>
      <c r="Q4902" s="678"/>
      <c r="R4902" s="662">
        <v>1</v>
      </c>
      <c r="S4902" s="678">
        <v>0.5</v>
      </c>
      <c r="T4902" s="745">
        <v>1</v>
      </c>
      <c r="U4902" s="701">
        <v>0.5</v>
      </c>
    </row>
    <row r="4903" spans="1:21" ht="14.4" customHeight="1" x14ac:dyDescent="0.3">
      <c r="A4903" s="661">
        <v>32</v>
      </c>
      <c r="B4903" s="662" t="s">
        <v>592</v>
      </c>
      <c r="C4903" s="662" t="s">
        <v>5111</v>
      </c>
      <c r="D4903" s="743" t="s">
        <v>7938</v>
      </c>
      <c r="E4903" s="744" t="s">
        <v>5137</v>
      </c>
      <c r="F4903" s="662" t="s">
        <v>5106</v>
      </c>
      <c r="G4903" s="662" t="s">
        <v>5254</v>
      </c>
      <c r="H4903" s="662" t="s">
        <v>593</v>
      </c>
      <c r="I4903" s="662" t="s">
        <v>5255</v>
      </c>
      <c r="J4903" s="662" t="s">
        <v>5256</v>
      </c>
      <c r="K4903" s="662" t="s">
        <v>5257</v>
      </c>
      <c r="L4903" s="663">
        <v>661.2</v>
      </c>
      <c r="M4903" s="663">
        <v>10579.2</v>
      </c>
      <c r="N4903" s="662">
        <v>16</v>
      </c>
      <c r="O4903" s="745">
        <v>6.5</v>
      </c>
      <c r="P4903" s="663">
        <v>3967.2</v>
      </c>
      <c r="Q4903" s="678">
        <v>0.37499999999999994</v>
      </c>
      <c r="R4903" s="662">
        <v>6</v>
      </c>
      <c r="S4903" s="678">
        <v>0.375</v>
      </c>
      <c r="T4903" s="745">
        <v>3</v>
      </c>
      <c r="U4903" s="701">
        <v>0.46153846153846156</v>
      </c>
    </row>
    <row r="4904" spans="1:21" ht="14.4" customHeight="1" x14ac:dyDescent="0.3">
      <c r="A4904" s="661">
        <v>32</v>
      </c>
      <c r="B4904" s="662" t="s">
        <v>592</v>
      </c>
      <c r="C4904" s="662" t="s">
        <v>5111</v>
      </c>
      <c r="D4904" s="743" t="s">
        <v>7938</v>
      </c>
      <c r="E4904" s="744" t="s">
        <v>5137</v>
      </c>
      <c r="F4904" s="662" t="s">
        <v>5106</v>
      </c>
      <c r="G4904" s="662" t="s">
        <v>5254</v>
      </c>
      <c r="H4904" s="662" t="s">
        <v>593</v>
      </c>
      <c r="I4904" s="662" t="s">
        <v>2104</v>
      </c>
      <c r="J4904" s="662" t="s">
        <v>5256</v>
      </c>
      <c r="K4904" s="662" t="s">
        <v>5257</v>
      </c>
      <c r="L4904" s="663">
        <v>661.2</v>
      </c>
      <c r="M4904" s="663">
        <v>661.2</v>
      </c>
      <c r="N4904" s="662">
        <v>1</v>
      </c>
      <c r="O4904" s="745">
        <v>0.5</v>
      </c>
      <c r="P4904" s="663">
        <v>661.2</v>
      </c>
      <c r="Q4904" s="678">
        <v>1</v>
      </c>
      <c r="R4904" s="662">
        <v>1</v>
      </c>
      <c r="S4904" s="678">
        <v>1</v>
      </c>
      <c r="T4904" s="745">
        <v>0.5</v>
      </c>
      <c r="U4904" s="701">
        <v>1</v>
      </c>
    </row>
    <row r="4905" spans="1:21" ht="14.4" customHeight="1" x14ac:dyDescent="0.3">
      <c r="A4905" s="661">
        <v>32</v>
      </c>
      <c r="B4905" s="662" t="s">
        <v>592</v>
      </c>
      <c r="C4905" s="662" t="s">
        <v>5111</v>
      </c>
      <c r="D4905" s="743" t="s">
        <v>7938</v>
      </c>
      <c r="E4905" s="744" t="s">
        <v>5137</v>
      </c>
      <c r="F4905" s="662" t="s">
        <v>5106</v>
      </c>
      <c r="G4905" s="662" t="s">
        <v>5262</v>
      </c>
      <c r="H4905" s="662" t="s">
        <v>593</v>
      </c>
      <c r="I4905" s="662" t="s">
        <v>2962</v>
      </c>
      <c r="J4905" s="662" t="s">
        <v>2963</v>
      </c>
      <c r="K4905" s="662" t="s">
        <v>5509</v>
      </c>
      <c r="L4905" s="663">
        <v>98.75</v>
      </c>
      <c r="M4905" s="663">
        <v>98.75</v>
      </c>
      <c r="N4905" s="662">
        <v>1</v>
      </c>
      <c r="O4905" s="745">
        <v>0.5</v>
      </c>
      <c r="P4905" s="663">
        <v>98.75</v>
      </c>
      <c r="Q4905" s="678">
        <v>1</v>
      </c>
      <c r="R4905" s="662">
        <v>1</v>
      </c>
      <c r="S4905" s="678">
        <v>1</v>
      </c>
      <c r="T4905" s="745">
        <v>0.5</v>
      </c>
      <c r="U4905" s="701">
        <v>1</v>
      </c>
    </row>
    <row r="4906" spans="1:21" ht="14.4" customHeight="1" x14ac:dyDescent="0.3">
      <c r="A4906" s="661">
        <v>32</v>
      </c>
      <c r="B4906" s="662" t="s">
        <v>592</v>
      </c>
      <c r="C4906" s="662" t="s">
        <v>5111</v>
      </c>
      <c r="D4906" s="743" t="s">
        <v>7938</v>
      </c>
      <c r="E4906" s="744" t="s">
        <v>5137</v>
      </c>
      <c r="F4906" s="662" t="s">
        <v>5106</v>
      </c>
      <c r="G4906" s="662" t="s">
        <v>5262</v>
      </c>
      <c r="H4906" s="662" t="s">
        <v>593</v>
      </c>
      <c r="I4906" s="662" t="s">
        <v>2941</v>
      </c>
      <c r="J4906" s="662" t="s">
        <v>2942</v>
      </c>
      <c r="K4906" s="662" t="s">
        <v>2911</v>
      </c>
      <c r="L4906" s="663">
        <v>111.72</v>
      </c>
      <c r="M4906" s="663">
        <v>335.15999999999997</v>
      </c>
      <c r="N4906" s="662">
        <v>3</v>
      </c>
      <c r="O4906" s="745">
        <v>2</v>
      </c>
      <c r="P4906" s="663">
        <v>111.72</v>
      </c>
      <c r="Q4906" s="678">
        <v>0.33333333333333337</v>
      </c>
      <c r="R4906" s="662">
        <v>1</v>
      </c>
      <c r="S4906" s="678">
        <v>0.33333333333333331</v>
      </c>
      <c r="T4906" s="745">
        <v>1</v>
      </c>
      <c r="U4906" s="701">
        <v>0.5</v>
      </c>
    </row>
    <row r="4907" spans="1:21" ht="14.4" customHeight="1" x14ac:dyDescent="0.3">
      <c r="A4907" s="661">
        <v>32</v>
      </c>
      <c r="B4907" s="662" t="s">
        <v>592</v>
      </c>
      <c r="C4907" s="662" t="s">
        <v>5111</v>
      </c>
      <c r="D4907" s="743" t="s">
        <v>7938</v>
      </c>
      <c r="E4907" s="744" t="s">
        <v>5137</v>
      </c>
      <c r="F4907" s="662" t="s">
        <v>5106</v>
      </c>
      <c r="G4907" s="662" t="s">
        <v>6128</v>
      </c>
      <c r="H4907" s="662" t="s">
        <v>593</v>
      </c>
      <c r="I4907" s="662" t="s">
        <v>3151</v>
      </c>
      <c r="J4907" s="662" t="s">
        <v>3152</v>
      </c>
      <c r="K4907" s="662" t="s">
        <v>5497</v>
      </c>
      <c r="L4907" s="663">
        <v>0</v>
      </c>
      <c r="M4907" s="663">
        <v>0</v>
      </c>
      <c r="N4907" s="662">
        <v>2</v>
      </c>
      <c r="O4907" s="745">
        <v>2</v>
      </c>
      <c r="P4907" s="663"/>
      <c r="Q4907" s="678"/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32</v>
      </c>
      <c r="B4908" s="662" t="s">
        <v>592</v>
      </c>
      <c r="C4908" s="662" t="s">
        <v>5111</v>
      </c>
      <c r="D4908" s="743" t="s">
        <v>7938</v>
      </c>
      <c r="E4908" s="744" t="s">
        <v>5137</v>
      </c>
      <c r="F4908" s="662" t="s">
        <v>5106</v>
      </c>
      <c r="G4908" s="662" t="s">
        <v>5870</v>
      </c>
      <c r="H4908" s="662" t="s">
        <v>593</v>
      </c>
      <c r="I4908" s="662" t="s">
        <v>4398</v>
      </c>
      <c r="J4908" s="662" t="s">
        <v>4399</v>
      </c>
      <c r="K4908" s="662" t="s">
        <v>5871</v>
      </c>
      <c r="L4908" s="663">
        <v>77.14</v>
      </c>
      <c r="M4908" s="663">
        <v>2159.9200000000005</v>
      </c>
      <c r="N4908" s="662">
        <v>28</v>
      </c>
      <c r="O4908" s="745">
        <v>10</v>
      </c>
      <c r="P4908" s="663">
        <v>231.42000000000002</v>
      </c>
      <c r="Q4908" s="678">
        <v>0.10714285714285712</v>
      </c>
      <c r="R4908" s="662">
        <v>3</v>
      </c>
      <c r="S4908" s="678">
        <v>0.10714285714285714</v>
      </c>
      <c r="T4908" s="745">
        <v>1.5</v>
      </c>
      <c r="U4908" s="701">
        <v>0.15</v>
      </c>
    </row>
    <row r="4909" spans="1:21" ht="14.4" customHeight="1" x14ac:dyDescent="0.3">
      <c r="A4909" s="661">
        <v>32</v>
      </c>
      <c r="B4909" s="662" t="s">
        <v>592</v>
      </c>
      <c r="C4909" s="662" t="s">
        <v>5111</v>
      </c>
      <c r="D4909" s="743" t="s">
        <v>7938</v>
      </c>
      <c r="E4909" s="744" t="s">
        <v>5137</v>
      </c>
      <c r="F4909" s="662" t="s">
        <v>5106</v>
      </c>
      <c r="G4909" s="662" t="s">
        <v>5873</v>
      </c>
      <c r="H4909" s="662" t="s">
        <v>593</v>
      </c>
      <c r="I4909" s="662" t="s">
        <v>5874</v>
      </c>
      <c r="J4909" s="662" t="s">
        <v>5875</v>
      </c>
      <c r="K4909" s="662" t="s">
        <v>5876</v>
      </c>
      <c r="L4909" s="663">
        <v>88.87</v>
      </c>
      <c r="M4909" s="663">
        <v>266.61</v>
      </c>
      <c r="N4909" s="662">
        <v>3</v>
      </c>
      <c r="O4909" s="745">
        <v>1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32</v>
      </c>
      <c r="B4910" s="662" t="s">
        <v>592</v>
      </c>
      <c r="C4910" s="662" t="s">
        <v>5111</v>
      </c>
      <c r="D4910" s="743" t="s">
        <v>7938</v>
      </c>
      <c r="E4910" s="744" t="s">
        <v>5137</v>
      </c>
      <c r="F4910" s="662" t="s">
        <v>5106</v>
      </c>
      <c r="G4910" s="662" t="s">
        <v>5727</v>
      </c>
      <c r="H4910" s="662" t="s">
        <v>593</v>
      </c>
      <c r="I4910" s="662" t="s">
        <v>692</v>
      </c>
      <c r="J4910" s="662" t="s">
        <v>5728</v>
      </c>
      <c r="K4910" s="662" t="s">
        <v>5729</v>
      </c>
      <c r="L4910" s="663">
        <v>44.59</v>
      </c>
      <c r="M4910" s="663">
        <v>178.36</v>
      </c>
      <c r="N4910" s="662">
        <v>4</v>
      </c>
      <c r="O4910" s="745">
        <v>3</v>
      </c>
      <c r="P4910" s="663">
        <v>89.18</v>
      </c>
      <c r="Q4910" s="678">
        <v>0.5</v>
      </c>
      <c r="R4910" s="662">
        <v>2</v>
      </c>
      <c r="S4910" s="678">
        <v>0.5</v>
      </c>
      <c r="T4910" s="745">
        <v>1.5</v>
      </c>
      <c r="U4910" s="701">
        <v>0.5</v>
      </c>
    </row>
    <row r="4911" spans="1:21" ht="14.4" customHeight="1" x14ac:dyDescent="0.3">
      <c r="A4911" s="661">
        <v>32</v>
      </c>
      <c r="B4911" s="662" t="s">
        <v>592</v>
      </c>
      <c r="C4911" s="662" t="s">
        <v>5111</v>
      </c>
      <c r="D4911" s="743" t="s">
        <v>7938</v>
      </c>
      <c r="E4911" s="744" t="s">
        <v>5137</v>
      </c>
      <c r="F4911" s="662" t="s">
        <v>5106</v>
      </c>
      <c r="G4911" s="662" t="s">
        <v>5394</v>
      </c>
      <c r="H4911" s="662" t="s">
        <v>593</v>
      </c>
      <c r="I4911" s="662" t="s">
        <v>3585</v>
      </c>
      <c r="J4911" s="662" t="s">
        <v>1178</v>
      </c>
      <c r="K4911" s="662" t="s">
        <v>3586</v>
      </c>
      <c r="L4911" s="663">
        <v>52.75</v>
      </c>
      <c r="M4911" s="663">
        <v>105.5</v>
      </c>
      <c r="N4911" s="662">
        <v>2</v>
      </c>
      <c r="O4911" s="745">
        <v>1</v>
      </c>
      <c r="P4911" s="663">
        <v>105.5</v>
      </c>
      <c r="Q4911" s="678">
        <v>1</v>
      </c>
      <c r="R4911" s="662">
        <v>2</v>
      </c>
      <c r="S4911" s="678">
        <v>1</v>
      </c>
      <c r="T4911" s="745">
        <v>1</v>
      </c>
      <c r="U4911" s="701">
        <v>1</v>
      </c>
    </row>
    <row r="4912" spans="1:21" ht="14.4" customHeight="1" x14ac:dyDescent="0.3">
      <c r="A4912" s="661">
        <v>32</v>
      </c>
      <c r="B4912" s="662" t="s">
        <v>592</v>
      </c>
      <c r="C4912" s="662" t="s">
        <v>5111</v>
      </c>
      <c r="D4912" s="743" t="s">
        <v>7938</v>
      </c>
      <c r="E4912" s="744" t="s">
        <v>5137</v>
      </c>
      <c r="F4912" s="662" t="s">
        <v>5106</v>
      </c>
      <c r="G4912" s="662" t="s">
        <v>5394</v>
      </c>
      <c r="H4912" s="662" t="s">
        <v>593</v>
      </c>
      <c r="I4912" s="662" t="s">
        <v>6782</v>
      </c>
      <c r="J4912" s="662" t="s">
        <v>5396</v>
      </c>
      <c r="K4912" s="662" t="s">
        <v>6783</v>
      </c>
      <c r="L4912" s="663">
        <v>0</v>
      </c>
      <c r="M4912" s="663">
        <v>0</v>
      </c>
      <c r="N4912" s="662">
        <v>1</v>
      </c>
      <c r="O4912" s="745">
        <v>1</v>
      </c>
      <c r="P4912" s="663">
        <v>0</v>
      </c>
      <c r="Q4912" s="678"/>
      <c r="R4912" s="662">
        <v>1</v>
      </c>
      <c r="S4912" s="678">
        <v>1</v>
      </c>
      <c r="T4912" s="745">
        <v>1</v>
      </c>
      <c r="U4912" s="701">
        <v>1</v>
      </c>
    </row>
    <row r="4913" spans="1:21" ht="14.4" customHeight="1" x14ac:dyDescent="0.3">
      <c r="A4913" s="661">
        <v>32</v>
      </c>
      <c r="B4913" s="662" t="s">
        <v>592</v>
      </c>
      <c r="C4913" s="662" t="s">
        <v>5111</v>
      </c>
      <c r="D4913" s="743" t="s">
        <v>7938</v>
      </c>
      <c r="E4913" s="744" t="s">
        <v>5137</v>
      </c>
      <c r="F4913" s="662" t="s">
        <v>5106</v>
      </c>
      <c r="G4913" s="662" t="s">
        <v>5394</v>
      </c>
      <c r="H4913" s="662" t="s">
        <v>593</v>
      </c>
      <c r="I4913" s="662" t="s">
        <v>5395</v>
      </c>
      <c r="J4913" s="662" t="s">
        <v>5396</v>
      </c>
      <c r="K4913" s="662" t="s">
        <v>5397</v>
      </c>
      <c r="L4913" s="663">
        <v>0</v>
      </c>
      <c r="M4913" s="663">
        <v>0</v>
      </c>
      <c r="N4913" s="662">
        <v>4</v>
      </c>
      <c r="O4913" s="745">
        <v>2</v>
      </c>
      <c r="P4913" s="663">
        <v>0</v>
      </c>
      <c r="Q4913" s="678"/>
      <c r="R4913" s="662">
        <v>3</v>
      </c>
      <c r="S4913" s="678">
        <v>0.75</v>
      </c>
      <c r="T4913" s="745">
        <v>1</v>
      </c>
      <c r="U4913" s="701">
        <v>0.5</v>
      </c>
    </row>
    <row r="4914" spans="1:21" ht="14.4" customHeight="1" x14ac:dyDescent="0.3">
      <c r="A4914" s="661">
        <v>32</v>
      </c>
      <c r="B4914" s="662" t="s">
        <v>592</v>
      </c>
      <c r="C4914" s="662" t="s">
        <v>5111</v>
      </c>
      <c r="D4914" s="743" t="s">
        <v>7938</v>
      </c>
      <c r="E4914" s="744" t="s">
        <v>5137</v>
      </c>
      <c r="F4914" s="662" t="s">
        <v>5106</v>
      </c>
      <c r="G4914" s="662" t="s">
        <v>5394</v>
      </c>
      <c r="H4914" s="662" t="s">
        <v>593</v>
      </c>
      <c r="I4914" s="662" t="s">
        <v>5395</v>
      </c>
      <c r="J4914" s="662" t="s">
        <v>5396</v>
      </c>
      <c r="K4914" s="662" t="s">
        <v>5397</v>
      </c>
      <c r="L4914" s="663">
        <v>29.54</v>
      </c>
      <c r="M4914" s="663">
        <v>177.24</v>
      </c>
      <c r="N4914" s="662">
        <v>6</v>
      </c>
      <c r="O4914" s="745">
        <v>3.5</v>
      </c>
      <c r="P4914" s="663">
        <v>118.16</v>
      </c>
      <c r="Q4914" s="678">
        <v>0.66666666666666663</v>
      </c>
      <c r="R4914" s="662">
        <v>4</v>
      </c>
      <c r="S4914" s="678">
        <v>0.66666666666666663</v>
      </c>
      <c r="T4914" s="745">
        <v>2.5</v>
      </c>
      <c r="U4914" s="701">
        <v>0.7142857142857143</v>
      </c>
    </row>
    <row r="4915" spans="1:21" ht="14.4" customHeight="1" x14ac:dyDescent="0.3">
      <c r="A4915" s="661">
        <v>32</v>
      </c>
      <c r="B4915" s="662" t="s">
        <v>592</v>
      </c>
      <c r="C4915" s="662" t="s">
        <v>5111</v>
      </c>
      <c r="D4915" s="743" t="s">
        <v>7938</v>
      </c>
      <c r="E4915" s="744" t="s">
        <v>5137</v>
      </c>
      <c r="F4915" s="662" t="s">
        <v>5106</v>
      </c>
      <c r="G4915" s="662" t="s">
        <v>5437</v>
      </c>
      <c r="H4915" s="662" t="s">
        <v>593</v>
      </c>
      <c r="I4915" s="662" t="s">
        <v>5438</v>
      </c>
      <c r="J4915" s="662" t="s">
        <v>1457</v>
      </c>
      <c r="K4915" s="662" t="s">
        <v>5364</v>
      </c>
      <c r="L4915" s="663">
        <v>0</v>
      </c>
      <c r="M4915" s="663">
        <v>0</v>
      </c>
      <c r="N4915" s="662">
        <v>1</v>
      </c>
      <c r="O4915" s="745">
        <v>1</v>
      </c>
      <c r="P4915" s="663">
        <v>0</v>
      </c>
      <c r="Q4915" s="678"/>
      <c r="R4915" s="662">
        <v>1</v>
      </c>
      <c r="S4915" s="678">
        <v>1</v>
      </c>
      <c r="T4915" s="745">
        <v>1</v>
      </c>
      <c r="U4915" s="701">
        <v>1</v>
      </c>
    </row>
    <row r="4916" spans="1:21" ht="14.4" customHeight="1" x14ac:dyDescent="0.3">
      <c r="A4916" s="661">
        <v>32</v>
      </c>
      <c r="B4916" s="662" t="s">
        <v>592</v>
      </c>
      <c r="C4916" s="662" t="s">
        <v>5111</v>
      </c>
      <c r="D4916" s="743" t="s">
        <v>7938</v>
      </c>
      <c r="E4916" s="744" t="s">
        <v>5137</v>
      </c>
      <c r="F4916" s="662" t="s">
        <v>5106</v>
      </c>
      <c r="G4916" s="662" t="s">
        <v>5269</v>
      </c>
      <c r="H4916" s="662" t="s">
        <v>593</v>
      </c>
      <c r="I4916" s="662" t="s">
        <v>970</v>
      </c>
      <c r="J4916" s="662" t="s">
        <v>5270</v>
      </c>
      <c r="K4916" s="662" t="s">
        <v>5271</v>
      </c>
      <c r="L4916" s="663">
        <v>88.76</v>
      </c>
      <c r="M4916" s="663">
        <v>4082.9600000000009</v>
      </c>
      <c r="N4916" s="662">
        <v>46</v>
      </c>
      <c r="O4916" s="745">
        <v>21.5</v>
      </c>
      <c r="P4916" s="663">
        <v>2662.8000000000006</v>
      </c>
      <c r="Q4916" s="678">
        <v>0.65217391304347827</v>
      </c>
      <c r="R4916" s="662">
        <v>30</v>
      </c>
      <c r="S4916" s="678">
        <v>0.65217391304347827</v>
      </c>
      <c r="T4916" s="745">
        <v>15.5</v>
      </c>
      <c r="U4916" s="701">
        <v>0.72093023255813948</v>
      </c>
    </row>
    <row r="4917" spans="1:21" ht="14.4" customHeight="1" x14ac:dyDescent="0.3">
      <c r="A4917" s="661">
        <v>32</v>
      </c>
      <c r="B4917" s="662" t="s">
        <v>592</v>
      </c>
      <c r="C4917" s="662" t="s">
        <v>5111</v>
      </c>
      <c r="D4917" s="743" t="s">
        <v>7938</v>
      </c>
      <c r="E4917" s="744" t="s">
        <v>5137</v>
      </c>
      <c r="F4917" s="662" t="s">
        <v>5106</v>
      </c>
      <c r="G4917" s="662" t="s">
        <v>5398</v>
      </c>
      <c r="H4917" s="662" t="s">
        <v>593</v>
      </c>
      <c r="I4917" s="662" t="s">
        <v>774</v>
      </c>
      <c r="J4917" s="662" t="s">
        <v>775</v>
      </c>
      <c r="K4917" s="662" t="s">
        <v>5399</v>
      </c>
      <c r="L4917" s="663">
        <v>733.55</v>
      </c>
      <c r="M4917" s="663">
        <v>733.55</v>
      </c>
      <c r="N4917" s="662">
        <v>1</v>
      </c>
      <c r="O4917" s="745">
        <v>0.5</v>
      </c>
      <c r="P4917" s="663">
        <v>733.55</v>
      </c>
      <c r="Q4917" s="678">
        <v>1</v>
      </c>
      <c r="R4917" s="662">
        <v>1</v>
      </c>
      <c r="S4917" s="678">
        <v>1</v>
      </c>
      <c r="T4917" s="745">
        <v>0.5</v>
      </c>
      <c r="U4917" s="701">
        <v>1</v>
      </c>
    </row>
    <row r="4918" spans="1:21" ht="14.4" customHeight="1" x14ac:dyDescent="0.3">
      <c r="A4918" s="661">
        <v>32</v>
      </c>
      <c r="B4918" s="662" t="s">
        <v>592</v>
      </c>
      <c r="C4918" s="662" t="s">
        <v>5111</v>
      </c>
      <c r="D4918" s="743" t="s">
        <v>7938</v>
      </c>
      <c r="E4918" s="744" t="s">
        <v>5137</v>
      </c>
      <c r="F4918" s="662" t="s">
        <v>5106</v>
      </c>
      <c r="G4918" s="662" t="s">
        <v>5439</v>
      </c>
      <c r="H4918" s="662" t="s">
        <v>2438</v>
      </c>
      <c r="I4918" s="662" t="s">
        <v>2629</v>
      </c>
      <c r="J4918" s="662" t="s">
        <v>2504</v>
      </c>
      <c r="K4918" s="662" t="s">
        <v>2630</v>
      </c>
      <c r="L4918" s="663">
        <v>0</v>
      </c>
      <c r="M4918" s="663">
        <v>0</v>
      </c>
      <c r="N4918" s="662">
        <v>1</v>
      </c>
      <c r="O4918" s="745">
        <v>0.5</v>
      </c>
      <c r="P4918" s="663">
        <v>0</v>
      </c>
      <c r="Q4918" s="678"/>
      <c r="R4918" s="662">
        <v>1</v>
      </c>
      <c r="S4918" s="678">
        <v>1</v>
      </c>
      <c r="T4918" s="745">
        <v>0.5</v>
      </c>
      <c r="U4918" s="701">
        <v>1</v>
      </c>
    </row>
    <row r="4919" spans="1:21" ht="14.4" customHeight="1" x14ac:dyDescent="0.3">
      <c r="A4919" s="661">
        <v>32</v>
      </c>
      <c r="B4919" s="662" t="s">
        <v>592</v>
      </c>
      <c r="C4919" s="662" t="s">
        <v>5111</v>
      </c>
      <c r="D4919" s="743" t="s">
        <v>7938</v>
      </c>
      <c r="E4919" s="744" t="s">
        <v>5137</v>
      </c>
      <c r="F4919" s="662" t="s">
        <v>5106</v>
      </c>
      <c r="G4919" s="662" t="s">
        <v>5276</v>
      </c>
      <c r="H4919" s="662" t="s">
        <v>2438</v>
      </c>
      <c r="I4919" s="662" t="s">
        <v>2691</v>
      </c>
      <c r="J4919" s="662" t="s">
        <v>2692</v>
      </c>
      <c r="K4919" s="662" t="s">
        <v>2591</v>
      </c>
      <c r="L4919" s="663">
        <v>340.97</v>
      </c>
      <c r="M4919" s="663">
        <v>340.97</v>
      </c>
      <c r="N4919" s="662">
        <v>1</v>
      </c>
      <c r="O4919" s="745">
        <v>0.5</v>
      </c>
      <c r="P4919" s="663">
        <v>340.97</v>
      </c>
      <c r="Q4919" s="678">
        <v>1</v>
      </c>
      <c r="R4919" s="662">
        <v>1</v>
      </c>
      <c r="S4919" s="678">
        <v>1</v>
      </c>
      <c r="T4919" s="745">
        <v>0.5</v>
      </c>
      <c r="U4919" s="701">
        <v>1</v>
      </c>
    </row>
    <row r="4920" spans="1:21" ht="14.4" customHeight="1" x14ac:dyDescent="0.3">
      <c r="A4920" s="661">
        <v>32</v>
      </c>
      <c r="B4920" s="662" t="s">
        <v>592</v>
      </c>
      <c r="C4920" s="662" t="s">
        <v>5111</v>
      </c>
      <c r="D4920" s="743" t="s">
        <v>7938</v>
      </c>
      <c r="E4920" s="744" t="s">
        <v>5137</v>
      </c>
      <c r="F4920" s="662" t="s">
        <v>5106</v>
      </c>
      <c r="G4920" s="662" t="s">
        <v>6796</v>
      </c>
      <c r="H4920" s="662" t="s">
        <v>593</v>
      </c>
      <c r="I4920" s="662" t="s">
        <v>1864</v>
      </c>
      <c r="J4920" s="662" t="s">
        <v>1865</v>
      </c>
      <c r="K4920" s="662" t="s">
        <v>1866</v>
      </c>
      <c r="L4920" s="663">
        <v>0</v>
      </c>
      <c r="M4920" s="663">
        <v>0</v>
      </c>
      <c r="N4920" s="662">
        <v>1</v>
      </c>
      <c r="O4920" s="745">
        <v>0.5</v>
      </c>
      <c r="P4920" s="663">
        <v>0</v>
      </c>
      <c r="Q4920" s="678"/>
      <c r="R4920" s="662">
        <v>1</v>
      </c>
      <c r="S4920" s="678">
        <v>1</v>
      </c>
      <c r="T4920" s="745">
        <v>0.5</v>
      </c>
      <c r="U4920" s="701">
        <v>1</v>
      </c>
    </row>
    <row r="4921" spans="1:21" ht="14.4" customHeight="1" x14ac:dyDescent="0.3">
      <c r="A4921" s="661">
        <v>32</v>
      </c>
      <c r="B4921" s="662" t="s">
        <v>592</v>
      </c>
      <c r="C4921" s="662" t="s">
        <v>5111</v>
      </c>
      <c r="D4921" s="743" t="s">
        <v>7938</v>
      </c>
      <c r="E4921" s="744" t="s">
        <v>5137</v>
      </c>
      <c r="F4921" s="662" t="s">
        <v>5106</v>
      </c>
      <c r="G4921" s="662" t="s">
        <v>6796</v>
      </c>
      <c r="H4921" s="662" t="s">
        <v>593</v>
      </c>
      <c r="I4921" s="662" t="s">
        <v>6797</v>
      </c>
      <c r="J4921" s="662" t="s">
        <v>1865</v>
      </c>
      <c r="K4921" s="662" t="s">
        <v>6798</v>
      </c>
      <c r="L4921" s="663">
        <v>0</v>
      </c>
      <c r="M4921" s="663">
        <v>0</v>
      </c>
      <c r="N4921" s="662">
        <v>1</v>
      </c>
      <c r="O4921" s="745">
        <v>0.5</v>
      </c>
      <c r="P4921" s="663">
        <v>0</v>
      </c>
      <c r="Q4921" s="678"/>
      <c r="R4921" s="662">
        <v>1</v>
      </c>
      <c r="S4921" s="678">
        <v>1</v>
      </c>
      <c r="T4921" s="745">
        <v>0.5</v>
      </c>
      <c r="U4921" s="701">
        <v>1</v>
      </c>
    </row>
    <row r="4922" spans="1:21" ht="14.4" customHeight="1" x14ac:dyDescent="0.3">
      <c r="A4922" s="661">
        <v>32</v>
      </c>
      <c r="B4922" s="662" t="s">
        <v>592</v>
      </c>
      <c r="C4922" s="662" t="s">
        <v>5111</v>
      </c>
      <c r="D4922" s="743" t="s">
        <v>7938</v>
      </c>
      <c r="E4922" s="744" t="s">
        <v>5137</v>
      </c>
      <c r="F4922" s="662" t="s">
        <v>5106</v>
      </c>
      <c r="G4922" s="662" t="s">
        <v>5759</v>
      </c>
      <c r="H4922" s="662" t="s">
        <v>2438</v>
      </c>
      <c r="I4922" s="662" t="s">
        <v>2784</v>
      </c>
      <c r="J4922" s="662" t="s">
        <v>2785</v>
      </c>
      <c r="K4922" s="662" t="s">
        <v>2786</v>
      </c>
      <c r="L4922" s="663">
        <v>98.78</v>
      </c>
      <c r="M4922" s="663">
        <v>197.56</v>
      </c>
      <c r="N4922" s="662">
        <v>2</v>
      </c>
      <c r="O4922" s="745">
        <v>1.5</v>
      </c>
      <c r="P4922" s="663">
        <v>197.56</v>
      </c>
      <c r="Q4922" s="678">
        <v>1</v>
      </c>
      <c r="R4922" s="662">
        <v>2</v>
      </c>
      <c r="S4922" s="678">
        <v>1</v>
      </c>
      <c r="T4922" s="745">
        <v>1.5</v>
      </c>
      <c r="U4922" s="701">
        <v>1</v>
      </c>
    </row>
    <row r="4923" spans="1:21" ht="14.4" customHeight="1" x14ac:dyDescent="0.3">
      <c r="A4923" s="661">
        <v>32</v>
      </c>
      <c r="B4923" s="662" t="s">
        <v>592</v>
      </c>
      <c r="C4923" s="662" t="s">
        <v>5111</v>
      </c>
      <c r="D4923" s="743" t="s">
        <v>7938</v>
      </c>
      <c r="E4923" s="744" t="s">
        <v>5137</v>
      </c>
      <c r="F4923" s="662" t="s">
        <v>5106</v>
      </c>
      <c r="G4923" s="662" t="s">
        <v>5759</v>
      </c>
      <c r="H4923" s="662" t="s">
        <v>2438</v>
      </c>
      <c r="I4923" s="662" t="s">
        <v>6259</v>
      </c>
      <c r="J4923" s="662" t="s">
        <v>2779</v>
      </c>
      <c r="K4923" s="662" t="s">
        <v>6260</v>
      </c>
      <c r="L4923" s="663">
        <v>48.37</v>
      </c>
      <c r="M4923" s="663">
        <v>48.37</v>
      </c>
      <c r="N4923" s="662">
        <v>1</v>
      </c>
      <c r="O4923" s="745">
        <v>0.5</v>
      </c>
      <c r="P4923" s="663">
        <v>48.37</v>
      </c>
      <c r="Q4923" s="678">
        <v>1</v>
      </c>
      <c r="R4923" s="662">
        <v>1</v>
      </c>
      <c r="S4923" s="678">
        <v>1</v>
      </c>
      <c r="T4923" s="745">
        <v>0.5</v>
      </c>
      <c r="U4923" s="701">
        <v>1</v>
      </c>
    </row>
    <row r="4924" spans="1:21" ht="14.4" customHeight="1" x14ac:dyDescent="0.3">
      <c r="A4924" s="661">
        <v>32</v>
      </c>
      <c r="B4924" s="662" t="s">
        <v>592</v>
      </c>
      <c r="C4924" s="662" t="s">
        <v>5111</v>
      </c>
      <c r="D4924" s="743" t="s">
        <v>7938</v>
      </c>
      <c r="E4924" s="744" t="s">
        <v>5137</v>
      </c>
      <c r="F4924" s="662" t="s">
        <v>5106</v>
      </c>
      <c r="G4924" s="662" t="s">
        <v>5759</v>
      </c>
      <c r="H4924" s="662" t="s">
        <v>2438</v>
      </c>
      <c r="I4924" s="662" t="s">
        <v>6259</v>
      </c>
      <c r="J4924" s="662" t="s">
        <v>2779</v>
      </c>
      <c r="K4924" s="662" t="s">
        <v>6260</v>
      </c>
      <c r="L4924" s="663">
        <v>46.07</v>
      </c>
      <c r="M4924" s="663">
        <v>92.14</v>
      </c>
      <c r="N4924" s="662">
        <v>2</v>
      </c>
      <c r="O4924" s="745">
        <v>1</v>
      </c>
      <c r="P4924" s="663">
        <v>92.14</v>
      </c>
      <c r="Q4924" s="678">
        <v>1</v>
      </c>
      <c r="R4924" s="662">
        <v>2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32</v>
      </c>
      <c r="B4925" s="662" t="s">
        <v>592</v>
      </c>
      <c r="C4925" s="662" t="s">
        <v>5111</v>
      </c>
      <c r="D4925" s="743" t="s">
        <v>7938</v>
      </c>
      <c r="E4925" s="744" t="s">
        <v>5137</v>
      </c>
      <c r="F4925" s="662" t="s">
        <v>5106</v>
      </c>
      <c r="G4925" s="662" t="s">
        <v>5759</v>
      </c>
      <c r="H4925" s="662" t="s">
        <v>2438</v>
      </c>
      <c r="I4925" s="662" t="s">
        <v>5760</v>
      </c>
      <c r="J4925" s="662" t="s">
        <v>4875</v>
      </c>
      <c r="K4925" s="662" t="s">
        <v>5761</v>
      </c>
      <c r="L4925" s="663">
        <v>0</v>
      </c>
      <c r="M4925" s="663">
        <v>0</v>
      </c>
      <c r="N4925" s="662">
        <v>1</v>
      </c>
      <c r="O4925" s="745">
        <v>1</v>
      </c>
      <c r="P4925" s="663">
        <v>0</v>
      </c>
      <c r="Q4925" s="678"/>
      <c r="R4925" s="662">
        <v>1</v>
      </c>
      <c r="S4925" s="678">
        <v>1</v>
      </c>
      <c r="T4925" s="745">
        <v>1</v>
      </c>
      <c r="U4925" s="701">
        <v>1</v>
      </c>
    </row>
    <row r="4926" spans="1:21" ht="14.4" customHeight="1" x14ac:dyDescent="0.3">
      <c r="A4926" s="661">
        <v>32</v>
      </c>
      <c r="B4926" s="662" t="s">
        <v>592</v>
      </c>
      <c r="C4926" s="662" t="s">
        <v>5111</v>
      </c>
      <c r="D4926" s="743" t="s">
        <v>7938</v>
      </c>
      <c r="E4926" s="744" t="s">
        <v>5137</v>
      </c>
      <c r="F4926" s="662" t="s">
        <v>5106</v>
      </c>
      <c r="G4926" s="662" t="s">
        <v>5168</v>
      </c>
      <c r="H4926" s="662" t="s">
        <v>593</v>
      </c>
      <c r="I4926" s="662" t="s">
        <v>1020</v>
      </c>
      <c r="J4926" s="662" t="s">
        <v>5277</v>
      </c>
      <c r="K4926" s="662" t="s">
        <v>5278</v>
      </c>
      <c r="L4926" s="663">
        <v>0</v>
      </c>
      <c r="M4926" s="663">
        <v>0</v>
      </c>
      <c r="N4926" s="662">
        <v>21</v>
      </c>
      <c r="O4926" s="745">
        <v>13</v>
      </c>
      <c r="P4926" s="663">
        <v>0</v>
      </c>
      <c r="Q4926" s="678"/>
      <c r="R4926" s="662">
        <v>16</v>
      </c>
      <c r="S4926" s="678">
        <v>0.76190476190476186</v>
      </c>
      <c r="T4926" s="745">
        <v>8.5</v>
      </c>
      <c r="U4926" s="701">
        <v>0.65384615384615385</v>
      </c>
    </row>
    <row r="4927" spans="1:21" ht="14.4" customHeight="1" x14ac:dyDescent="0.3">
      <c r="A4927" s="661">
        <v>32</v>
      </c>
      <c r="B4927" s="662" t="s">
        <v>592</v>
      </c>
      <c r="C4927" s="662" t="s">
        <v>5111</v>
      </c>
      <c r="D4927" s="743" t="s">
        <v>7938</v>
      </c>
      <c r="E4927" s="744" t="s">
        <v>5137</v>
      </c>
      <c r="F4927" s="662" t="s">
        <v>5106</v>
      </c>
      <c r="G4927" s="662" t="s">
        <v>5168</v>
      </c>
      <c r="H4927" s="662" t="s">
        <v>593</v>
      </c>
      <c r="I4927" s="662" t="s">
        <v>1055</v>
      </c>
      <c r="J4927" s="662" t="s">
        <v>1056</v>
      </c>
      <c r="K4927" s="662" t="s">
        <v>5895</v>
      </c>
      <c r="L4927" s="663">
        <v>0</v>
      </c>
      <c r="M4927" s="663">
        <v>0</v>
      </c>
      <c r="N4927" s="662">
        <v>4</v>
      </c>
      <c r="O4927" s="745">
        <v>2</v>
      </c>
      <c r="P4927" s="663">
        <v>0</v>
      </c>
      <c r="Q4927" s="678"/>
      <c r="R4927" s="662">
        <v>4</v>
      </c>
      <c r="S4927" s="678">
        <v>1</v>
      </c>
      <c r="T4927" s="745">
        <v>2</v>
      </c>
      <c r="U4927" s="701">
        <v>1</v>
      </c>
    </row>
    <row r="4928" spans="1:21" ht="14.4" customHeight="1" x14ac:dyDescent="0.3">
      <c r="A4928" s="661">
        <v>32</v>
      </c>
      <c r="B4928" s="662" t="s">
        <v>592</v>
      </c>
      <c r="C4928" s="662" t="s">
        <v>5111</v>
      </c>
      <c r="D4928" s="743" t="s">
        <v>7938</v>
      </c>
      <c r="E4928" s="744" t="s">
        <v>5137</v>
      </c>
      <c r="F4928" s="662" t="s">
        <v>5106</v>
      </c>
      <c r="G4928" s="662" t="s">
        <v>6146</v>
      </c>
      <c r="H4928" s="662" t="s">
        <v>593</v>
      </c>
      <c r="I4928" s="662" t="s">
        <v>947</v>
      </c>
      <c r="J4928" s="662" t="s">
        <v>948</v>
      </c>
      <c r="K4928" s="662" t="s">
        <v>6147</v>
      </c>
      <c r="L4928" s="663">
        <v>256.67</v>
      </c>
      <c r="M4928" s="663">
        <v>256.67</v>
      </c>
      <c r="N4928" s="662">
        <v>1</v>
      </c>
      <c r="O4928" s="745">
        <v>1</v>
      </c>
      <c r="P4928" s="663"/>
      <c r="Q4928" s="678">
        <v>0</v>
      </c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32</v>
      </c>
      <c r="B4929" s="662" t="s">
        <v>592</v>
      </c>
      <c r="C4929" s="662" t="s">
        <v>5111</v>
      </c>
      <c r="D4929" s="743" t="s">
        <v>7938</v>
      </c>
      <c r="E4929" s="744" t="s">
        <v>5137</v>
      </c>
      <c r="F4929" s="662" t="s">
        <v>5106</v>
      </c>
      <c r="G4929" s="662" t="s">
        <v>5279</v>
      </c>
      <c r="H4929" s="662" t="s">
        <v>593</v>
      </c>
      <c r="I4929" s="662" t="s">
        <v>5280</v>
      </c>
      <c r="J4929" s="662" t="s">
        <v>2371</v>
      </c>
      <c r="K4929" s="662" t="s">
        <v>2372</v>
      </c>
      <c r="L4929" s="663">
        <v>727.03</v>
      </c>
      <c r="M4929" s="663">
        <v>11632.48</v>
      </c>
      <c r="N4929" s="662">
        <v>16</v>
      </c>
      <c r="O4929" s="745">
        <v>7</v>
      </c>
      <c r="P4929" s="663">
        <v>7997.33</v>
      </c>
      <c r="Q4929" s="678">
        <v>0.6875</v>
      </c>
      <c r="R4929" s="662">
        <v>11</v>
      </c>
      <c r="S4929" s="678">
        <v>0.6875</v>
      </c>
      <c r="T4929" s="745">
        <v>4</v>
      </c>
      <c r="U4929" s="701">
        <v>0.5714285714285714</v>
      </c>
    </row>
    <row r="4930" spans="1:21" ht="14.4" customHeight="1" x14ac:dyDescent="0.3">
      <c r="A4930" s="661">
        <v>32</v>
      </c>
      <c r="B4930" s="662" t="s">
        <v>592</v>
      </c>
      <c r="C4930" s="662" t="s">
        <v>5111</v>
      </c>
      <c r="D4930" s="743" t="s">
        <v>7938</v>
      </c>
      <c r="E4930" s="744" t="s">
        <v>5137</v>
      </c>
      <c r="F4930" s="662" t="s">
        <v>5106</v>
      </c>
      <c r="G4930" s="662" t="s">
        <v>5279</v>
      </c>
      <c r="H4930" s="662" t="s">
        <v>593</v>
      </c>
      <c r="I4930" s="662" t="s">
        <v>6389</v>
      </c>
      <c r="J4930" s="662" t="s">
        <v>2415</v>
      </c>
      <c r="K4930" s="662" t="s">
        <v>6390</v>
      </c>
      <c r="L4930" s="663">
        <v>0</v>
      </c>
      <c r="M4930" s="663">
        <v>0</v>
      </c>
      <c r="N4930" s="662">
        <v>4</v>
      </c>
      <c r="O4930" s="745">
        <v>2</v>
      </c>
      <c r="P4930" s="663">
        <v>0</v>
      </c>
      <c r="Q4930" s="678"/>
      <c r="R4930" s="662">
        <v>4</v>
      </c>
      <c r="S4930" s="678">
        <v>1</v>
      </c>
      <c r="T4930" s="745">
        <v>2</v>
      </c>
      <c r="U4930" s="701">
        <v>1</v>
      </c>
    </row>
    <row r="4931" spans="1:21" ht="14.4" customHeight="1" x14ac:dyDescent="0.3">
      <c r="A4931" s="661">
        <v>32</v>
      </c>
      <c r="B4931" s="662" t="s">
        <v>592</v>
      </c>
      <c r="C4931" s="662" t="s">
        <v>5111</v>
      </c>
      <c r="D4931" s="743" t="s">
        <v>7938</v>
      </c>
      <c r="E4931" s="744" t="s">
        <v>5137</v>
      </c>
      <c r="F4931" s="662" t="s">
        <v>5106</v>
      </c>
      <c r="G4931" s="662" t="s">
        <v>7152</v>
      </c>
      <c r="H4931" s="662" t="s">
        <v>593</v>
      </c>
      <c r="I4931" s="662" t="s">
        <v>4375</v>
      </c>
      <c r="J4931" s="662" t="s">
        <v>4376</v>
      </c>
      <c r="K4931" s="662" t="s">
        <v>7153</v>
      </c>
      <c r="L4931" s="663">
        <v>152.24</v>
      </c>
      <c r="M4931" s="663">
        <v>304.48</v>
      </c>
      <c r="N4931" s="662">
        <v>2</v>
      </c>
      <c r="O4931" s="745">
        <v>1</v>
      </c>
      <c r="P4931" s="663">
        <v>304.48</v>
      </c>
      <c r="Q4931" s="678">
        <v>1</v>
      </c>
      <c r="R4931" s="662">
        <v>2</v>
      </c>
      <c r="S4931" s="678">
        <v>1</v>
      </c>
      <c r="T4931" s="745">
        <v>1</v>
      </c>
      <c r="U4931" s="701">
        <v>1</v>
      </c>
    </row>
    <row r="4932" spans="1:21" ht="14.4" customHeight="1" x14ac:dyDescent="0.3">
      <c r="A4932" s="661">
        <v>32</v>
      </c>
      <c r="B4932" s="662" t="s">
        <v>592</v>
      </c>
      <c r="C4932" s="662" t="s">
        <v>5111</v>
      </c>
      <c r="D4932" s="743" t="s">
        <v>7938</v>
      </c>
      <c r="E4932" s="744" t="s">
        <v>5137</v>
      </c>
      <c r="F4932" s="662" t="s">
        <v>5106</v>
      </c>
      <c r="G4932" s="662" t="s">
        <v>5285</v>
      </c>
      <c r="H4932" s="662" t="s">
        <v>593</v>
      </c>
      <c r="I4932" s="662" t="s">
        <v>851</v>
      </c>
      <c r="J4932" s="662" t="s">
        <v>852</v>
      </c>
      <c r="K4932" s="662" t="s">
        <v>5362</v>
      </c>
      <c r="L4932" s="663">
        <v>10.65</v>
      </c>
      <c r="M4932" s="663">
        <v>21.3</v>
      </c>
      <c r="N4932" s="662">
        <v>2</v>
      </c>
      <c r="O4932" s="745">
        <v>0.5</v>
      </c>
      <c r="P4932" s="663">
        <v>21.3</v>
      </c>
      <c r="Q4932" s="678">
        <v>1</v>
      </c>
      <c r="R4932" s="662">
        <v>2</v>
      </c>
      <c r="S4932" s="678">
        <v>1</v>
      </c>
      <c r="T4932" s="745">
        <v>0.5</v>
      </c>
      <c r="U4932" s="701">
        <v>1</v>
      </c>
    </row>
    <row r="4933" spans="1:21" ht="14.4" customHeight="1" x14ac:dyDescent="0.3">
      <c r="A4933" s="661">
        <v>32</v>
      </c>
      <c r="B4933" s="662" t="s">
        <v>592</v>
      </c>
      <c r="C4933" s="662" t="s">
        <v>5111</v>
      </c>
      <c r="D4933" s="743" t="s">
        <v>7938</v>
      </c>
      <c r="E4933" s="744" t="s">
        <v>5137</v>
      </c>
      <c r="F4933" s="662" t="s">
        <v>5106</v>
      </c>
      <c r="G4933" s="662" t="s">
        <v>5285</v>
      </c>
      <c r="H4933" s="662" t="s">
        <v>593</v>
      </c>
      <c r="I4933" s="662" t="s">
        <v>5900</v>
      </c>
      <c r="J4933" s="662" t="s">
        <v>852</v>
      </c>
      <c r="K4933" s="662" t="s">
        <v>5901</v>
      </c>
      <c r="L4933" s="663">
        <v>0</v>
      </c>
      <c r="M4933" s="663">
        <v>0</v>
      </c>
      <c r="N4933" s="662">
        <v>2</v>
      </c>
      <c r="O4933" s="745">
        <v>1</v>
      </c>
      <c r="P4933" s="663">
        <v>0</v>
      </c>
      <c r="Q4933" s="678"/>
      <c r="R4933" s="662">
        <v>2</v>
      </c>
      <c r="S4933" s="678">
        <v>1</v>
      </c>
      <c r="T4933" s="745">
        <v>1</v>
      </c>
      <c r="U4933" s="701">
        <v>1</v>
      </c>
    </row>
    <row r="4934" spans="1:21" ht="14.4" customHeight="1" x14ac:dyDescent="0.3">
      <c r="A4934" s="661">
        <v>32</v>
      </c>
      <c r="B4934" s="662" t="s">
        <v>592</v>
      </c>
      <c r="C4934" s="662" t="s">
        <v>5111</v>
      </c>
      <c r="D4934" s="743" t="s">
        <v>7938</v>
      </c>
      <c r="E4934" s="744" t="s">
        <v>5137</v>
      </c>
      <c r="F4934" s="662" t="s">
        <v>5106</v>
      </c>
      <c r="G4934" s="662" t="s">
        <v>5363</v>
      </c>
      <c r="H4934" s="662" t="s">
        <v>593</v>
      </c>
      <c r="I4934" s="662" t="s">
        <v>2925</v>
      </c>
      <c r="J4934" s="662" t="s">
        <v>733</v>
      </c>
      <c r="K4934" s="662" t="s">
        <v>5364</v>
      </c>
      <c r="L4934" s="663">
        <v>30.17</v>
      </c>
      <c r="M4934" s="663">
        <v>60.34</v>
      </c>
      <c r="N4934" s="662">
        <v>2</v>
      </c>
      <c r="O4934" s="745">
        <v>1</v>
      </c>
      <c r="P4934" s="663">
        <v>60.34</v>
      </c>
      <c r="Q4934" s="678">
        <v>1</v>
      </c>
      <c r="R4934" s="662">
        <v>2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32</v>
      </c>
      <c r="B4935" s="662" t="s">
        <v>592</v>
      </c>
      <c r="C4935" s="662" t="s">
        <v>5111</v>
      </c>
      <c r="D4935" s="743" t="s">
        <v>7938</v>
      </c>
      <c r="E4935" s="744" t="s">
        <v>5137</v>
      </c>
      <c r="F4935" s="662" t="s">
        <v>5106</v>
      </c>
      <c r="G4935" s="662" t="s">
        <v>5291</v>
      </c>
      <c r="H4935" s="662" t="s">
        <v>593</v>
      </c>
      <c r="I4935" s="662" t="s">
        <v>728</v>
      </c>
      <c r="J4935" s="662" t="s">
        <v>729</v>
      </c>
      <c r="K4935" s="662" t="s">
        <v>5902</v>
      </c>
      <c r="L4935" s="663">
        <v>0</v>
      </c>
      <c r="M4935" s="663">
        <v>0</v>
      </c>
      <c r="N4935" s="662">
        <v>1</v>
      </c>
      <c r="O4935" s="745">
        <v>0.5</v>
      </c>
      <c r="P4935" s="663">
        <v>0</v>
      </c>
      <c r="Q4935" s="678"/>
      <c r="R4935" s="662">
        <v>1</v>
      </c>
      <c r="S4935" s="678">
        <v>1</v>
      </c>
      <c r="T4935" s="745">
        <v>0.5</v>
      </c>
      <c r="U4935" s="701">
        <v>1</v>
      </c>
    </row>
    <row r="4936" spans="1:21" ht="14.4" customHeight="1" x14ac:dyDescent="0.3">
      <c r="A4936" s="661">
        <v>32</v>
      </c>
      <c r="B4936" s="662" t="s">
        <v>592</v>
      </c>
      <c r="C4936" s="662" t="s">
        <v>5111</v>
      </c>
      <c r="D4936" s="743" t="s">
        <v>7938</v>
      </c>
      <c r="E4936" s="744" t="s">
        <v>5137</v>
      </c>
      <c r="F4936" s="662" t="s">
        <v>5106</v>
      </c>
      <c r="G4936" s="662" t="s">
        <v>5904</v>
      </c>
      <c r="H4936" s="662" t="s">
        <v>593</v>
      </c>
      <c r="I4936" s="662" t="s">
        <v>2948</v>
      </c>
      <c r="J4936" s="662" t="s">
        <v>2949</v>
      </c>
      <c r="K4936" s="662" t="s">
        <v>2950</v>
      </c>
      <c r="L4936" s="663">
        <v>115.13</v>
      </c>
      <c r="M4936" s="663">
        <v>230.26</v>
      </c>
      <c r="N4936" s="662">
        <v>2</v>
      </c>
      <c r="O4936" s="745">
        <v>1.5</v>
      </c>
      <c r="P4936" s="663">
        <v>230.26</v>
      </c>
      <c r="Q4936" s="678">
        <v>1</v>
      </c>
      <c r="R4936" s="662">
        <v>2</v>
      </c>
      <c r="S4936" s="678">
        <v>1</v>
      </c>
      <c r="T4936" s="745">
        <v>1.5</v>
      </c>
      <c r="U4936" s="701">
        <v>1</v>
      </c>
    </row>
    <row r="4937" spans="1:21" ht="14.4" customHeight="1" x14ac:dyDescent="0.3">
      <c r="A4937" s="661">
        <v>32</v>
      </c>
      <c r="B4937" s="662" t="s">
        <v>592</v>
      </c>
      <c r="C4937" s="662" t="s">
        <v>5111</v>
      </c>
      <c r="D4937" s="743" t="s">
        <v>7938</v>
      </c>
      <c r="E4937" s="744" t="s">
        <v>5137</v>
      </c>
      <c r="F4937" s="662" t="s">
        <v>5106</v>
      </c>
      <c r="G4937" s="662" t="s">
        <v>5175</v>
      </c>
      <c r="H4937" s="662" t="s">
        <v>2438</v>
      </c>
      <c r="I4937" s="662" t="s">
        <v>2679</v>
      </c>
      <c r="J4937" s="662" t="s">
        <v>2474</v>
      </c>
      <c r="K4937" s="662" t="s">
        <v>4813</v>
      </c>
      <c r="L4937" s="663">
        <v>407.55</v>
      </c>
      <c r="M4937" s="663">
        <v>8558.5500000000011</v>
      </c>
      <c r="N4937" s="662">
        <v>21</v>
      </c>
      <c r="O4937" s="745">
        <v>6.5</v>
      </c>
      <c r="P4937" s="663">
        <v>8558.5500000000011</v>
      </c>
      <c r="Q4937" s="678">
        <v>1</v>
      </c>
      <c r="R4937" s="662">
        <v>21</v>
      </c>
      <c r="S4937" s="678">
        <v>1</v>
      </c>
      <c r="T4937" s="745">
        <v>6.5</v>
      </c>
      <c r="U4937" s="701">
        <v>1</v>
      </c>
    </row>
    <row r="4938" spans="1:21" ht="14.4" customHeight="1" x14ac:dyDescent="0.3">
      <c r="A4938" s="661">
        <v>32</v>
      </c>
      <c r="B4938" s="662" t="s">
        <v>592</v>
      </c>
      <c r="C4938" s="662" t="s">
        <v>5111</v>
      </c>
      <c r="D4938" s="743" t="s">
        <v>7938</v>
      </c>
      <c r="E4938" s="744" t="s">
        <v>5137</v>
      </c>
      <c r="F4938" s="662" t="s">
        <v>5106</v>
      </c>
      <c r="G4938" s="662" t="s">
        <v>5175</v>
      </c>
      <c r="H4938" s="662" t="s">
        <v>2438</v>
      </c>
      <c r="I4938" s="662" t="s">
        <v>2682</v>
      </c>
      <c r="J4938" s="662" t="s">
        <v>2474</v>
      </c>
      <c r="K4938" s="662" t="s">
        <v>4816</v>
      </c>
      <c r="L4938" s="663">
        <v>543.39</v>
      </c>
      <c r="M4938" s="663">
        <v>10867.800000000001</v>
      </c>
      <c r="N4938" s="662">
        <v>20</v>
      </c>
      <c r="O4938" s="745">
        <v>9</v>
      </c>
      <c r="P4938" s="663">
        <v>10867.800000000001</v>
      </c>
      <c r="Q4938" s="678">
        <v>1</v>
      </c>
      <c r="R4938" s="662">
        <v>20</v>
      </c>
      <c r="S4938" s="678">
        <v>1</v>
      </c>
      <c r="T4938" s="745">
        <v>9</v>
      </c>
      <c r="U4938" s="701">
        <v>1</v>
      </c>
    </row>
    <row r="4939" spans="1:21" ht="14.4" customHeight="1" x14ac:dyDescent="0.3">
      <c r="A4939" s="661">
        <v>32</v>
      </c>
      <c r="B4939" s="662" t="s">
        <v>592</v>
      </c>
      <c r="C4939" s="662" t="s">
        <v>5111</v>
      </c>
      <c r="D4939" s="743" t="s">
        <v>7938</v>
      </c>
      <c r="E4939" s="744" t="s">
        <v>5137</v>
      </c>
      <c r="F4939" s="662" t="s">
        <v>5106</v>
      </c>
      <c r="G4939" s="662" t="s">
        <v>5175</v>
      </c>
      <c r="H4939" s="662" t="s">
        <v>2438</v>
      </c>
      <c r="I4939" s="662" t="s">
        <v>2473</v>
      </c>
      <c r="J4939" s="662" t="s">
        <v>2474</v>
      </c>
      <c r="K4939" s="662" t="s">
        <v>4814</v>
      </c>
      <c r="L4939" s="663">
        <v>815.1</v>
      </c>
      <c r="M4939" s="663">
        <v>815.1</v>
      </c>
      <c r="N4939" s="662">
        <v>1</v>
      </c>
      <c r="O4939" s="745">
        <v>1</v>
      </c>
      <c r="P4939" s="663">
        <v>815.1</v>
      </c>
      <c r="Q4939" s="678">
        <v>1</v>
      </c>
      <c r="R4939" s="662">
        <v>1</v>
      </c>
      <c r="S4939" s="678">
        <v>1</v>
      </c>
      <c r="T4939" s="745">
        <v>1</v>
      </c>
      <c r="U4939" s="701">
        <v>1</v>
      </c>
    </row>
    <row r="4940" spans="1:21" ht="14.4" customHeight="1" x14ac:dyDescent="0.3">
      <c r="A4940" s="661">
        <v>32</v>
      </c>
      <c r="B4940" s="662" t="s">
        <v>592</v>
      </c>
      <c r="C4940" s="662" t="s">
        <v>5111</v>
      </c>
      <c r="D4940" s="743" t="s">
        <v>7938</v>
      </c>
      <c r="E4940" s="744" t="s">
        <v>5137</v>
      </c>
      <c r="F4940" s="662" t="s">
        <v>5106</v>
      </c>
      <c r="G4940" s="662" t="s">
        <v>5175</v>
      </c>
      <c r="H4940" s="662" t="s">
        <v>2438</v>
      </c>
      <c r="I4940" s="662" t="s">
        <v>4144</v>
      </c>
      <c r="J4940" s="662" t="s">
        <v>2557</v>
      </c>
      <c r="K4940" s="662" t="s">
        <v>4812</v>
      </c>
      <c r="L4940" s="663">
        <v>1385.62</v>
      </c>
      <c r="M4940" s="663">
        <v>13856.199999999999</v>
      </c>
      <c r="N4940" s="662">
        <v>10</v>
      </c>
      <c r="O4940" s="745">
        <v>5.5</v>
      </c>
      <c r="P4940" s="663">
        <v>13856.199999999999</v>
      </c>
      <c r="Q4940" s="678">
        <v>1</v>
      </c>
      <c r="R4940" s="662">
        <v>10</v>
      </c>
      <c r="S4940" s="678">
        <v>1</v>
      </c>
      <c r="T4940" s="745">
        <v>5.5</v>
      </c>
      <c r="U4940" s="701">
        <v>1</v>
      </c>
    </row>
    <row r="4941" spans="1:21" ht="14.4" customHeight="1" x14ac:dyDescent="0.3">
      <c r="A4941" s="661">
        <v>32</v>
      </c>
      <c r="B4941" s="662" t="s">
        <v>592</v>
      </c>
      <c r="C4941" s="662" t="s">
        <v>5111</v>
      </c>
      <c r="D4941" s="743" t="s">
        <v>7938</v>
      </c>
      <c r="E4941" s="744" t="s">
        <v>5137</v>
      </c>
      <c r="F4941" s="662" t="s">
        <v>5106</v>
      </c>
      <c r="G4941" s="662" t="s">
        <v>5175</v>
      </c>
      <c r="H4941" s="662" t="s">
        <v>2438</v>
      </c>
      <c r="I4941" s="662" t="s">
        <v>2556</v>
      </c>
      <c r="J4941" s="662" t="s">
        <v>2557</v>
      </c>
      <c r="K4941" s="662" t="s">
        <v>4819</v>
      </c>
      <c r="L4941" s="663">
        <v>1847.49</v>
      </c>
      <c r="M4941" s="663">
        <v>22169.88</v>
      </c>
      <c r="N4941" s="662">
        <v>12</v>
      </c>
      <c r="O4941" s="745">
        <v>3.5</v>
      </c>
      <c r="P4941" s="663">
        <v>22169.88</v>
      </c>
      <c r="Q4941" s="678">
        <v>1</v>
      </c>
      <c r="R4941" s="662">
        <v>12</v>
      </c>
      <c r="S4941" s="678">
        <v>1</v>
      </c>
      <c r="T4941" s="745">
        <v>3.5</v>
      </c>
      <c r="U4941" s="701">
        <v>1</v>
      </c>
    </row>
    <row r="4942" spans="1:21" ht="14.4" customHeight="1" x14ac:dyDescent="0.3">
      <c r="A4942" s="661">
        <v>32</v>
      </c>
      <c r="B4942" s="662" t="s">
        <v>592</v>
      </c>
      <c r="C4942" s="662" t="s">
        <v>5111</v>
      </c>
      <c r="D4942" s="743" t="s">
        <v>7938</v>
      </c>
      <c r="E4942" s="744" t="s">
        <v>5137</v>
      </c>
      <c r="F4942" s="662" t="s">
        <v>5106</v>
      </c>
      <c r="G4942" s="662" t="s">
        <v>5175</v>
      </c>
      <c r="H4942" s="662" t="s">
        <v>2438</v>
      </c>
      <c r="I4942" s="662" t="s">
        <v>2804</v>
      </c>
      <c r="J4942" s="662" t="s">
        <v>2557</v>
      </c>
      <c r="K4942" s="662" t="s">
        <v>4812</v>
      </c>
      <c r="L4942" s="663">
        <v>1385.62</v>
      </c>
      <c r="M4942" s="663">
        <v>2771.24</v>
      </c>
      <c r="N4942" s="662">
        <v>2</v>
      </c>
      <c r="O4942" s="745">
        <v>0.5</v>
      </c>
      <c r="P4942" s="663">
        <v>2771.24</v>
      </c>
      <c r="Q4942" s="678">
        <v>1</v>
      </c>
      <c r="R4942" s="662">
        <v>2</v>
      </c>
      <c r="S4942" s="678">
        <v>1</v>
      </c>
      <c r="T4942" s="745">
        <v>0.5</v>
      </c>
      <c r="U4942" s="701">
        <v>1</v>
      </c>
    </row>
    <row r="4943" spans="1:21" ht="14.4" customHeight="1" x14ac:dyDescent="0.3">
      <c r="A4943" s="661">
        <v>32</v>
      </c>
      <c r="B4943" s="662" t="s">
        <v>592</v>
      </c>
      <c r="C4943" s="662" t="s">
        <v>5111</v>
      </c>
      <c r="D4943" s="743" t="s">
        <v>7938</v>
      </c>
      <c r="E4943" s="744" t="s">
        <v>5137</v>
      </c>
      <c r="F4943" s="662" t="s">
        <v>5106</v>
      </c>
      <c r="G4943" s="662" t="s">
        <v>5175</v>
      </c>
      <c r="H4943" s="662" t="s">
        <v>2438</v>
      </c>
      <c r="I4943" s="662" t="s">
        <v>2808</v>
      </c>
      <c r="J4943" s="662" t="s">
        <v>2474</v>
      </c>
      <c r="K4943" s="662" t="s">
        <v>4816</v>
      </c>
      <c r="L4943" s="663">
        <v>543.39</v>
      </c>
      <c r="M4943" s="663">
        <v>543.39</v>
      </c>
      <c r="N4943" s="662">
        <v>1</v>
      </c>
      <c r="O4943" s="745">
        <v>1</v>
      </c>
      <c r="P4943" s="663">
        <v>543.39</v>
      </c>
      <c r="Q4943" s="678">
        <v>1</v>
      </c>
      <c r="R4943" s="662">
        <v>1</v>
      </c>
      <c r="S4943" s="678">
        <v>1</v>
      </c>
      <c r="T4943" s="745">
        <v>1</v>
      </c>
      <c r="U4943" s="701">
        <v>1</v>
      </c>
    </row>
    <row r="4944" spans="1:21" ht="14.4" customHeight="1" x14ac:dyDescent="0.3">
      <c r="A4944" s="661">
        <v>32</v>
      </c>
      <c r="B4944" s="662" t="s">
        <v>592</v>
      </c>
      <c r="C4944" s="662" t="s">
        <v>5111</v>
      </c>
      <c r="D4944" s="743" t="s">
        <v>7938</v>
      </c>
      <c r="E4944" s="744" t="s">
        <v>5137</v>
      </c>
      <c r="F4944" s="662" t="s">
        <v>5106</v>
      </c>
      <c r="G4944" s="662" t="s">
        <v>5294</v>
      </c>
      <c r="H4944" s="662" t="s">
        <v>2438</v>
      </c>
      <c r="I4944" s="662" t="s">
        <v>7611</v>
      </c>
      <c r="J4944" s="662" t="s">
        <v>2734</v>
      </c>
      <c r="K4944" s="662" t="s">
        <v>1190</v>
      </c>
      <c r="L4944" s="663">
        <v>132.44</v>
      </c>
      <c r="M4944" s="663">
        <v>132.44</v>
      </c>
      <c r="N4944" s="662">
        <v>1</v>
      </c>
      <c r="O4944" s="745">
        <v>1</v>
      </c>
      <c r="P4944" s="663"/>
      <c r="Q4944" s="678">
        <v>0</v>
      </c>
      <c r="R4944" s="662"/>
      <c r="S4944" s="678">
        <v>0</v>
      </c>
      <c r="T4944" s="745"/>
      <c r="U4944" s="701">
        <v>0</v>
      </c>
    </row>
    <row r="4945" spans="1:21" ht="14.4" customHeight="1" x14ac:dyDescent="0.3">
      <c r="A4945" s="661">
        <v>32</v>
      </c>
      <c r="B4945" s="662" t="s">
        <v>592</v>
      </c>
      <c r="C4945" s="662" t="s">
        <v>5111</v>
      </c>
      <c r="D4945" s="743" t="s">
        <v>7938</v>
      </c>
      <c r="E4945" s="744" t="s">
        <v>5137</v>
      </c>
      <c r="F4945" s="662" t="s">
        <v>5106</v>
      </c>
      <c r="G4945" s="662" t="s">
        <v>5176</v>
      </c>
      <c r="H4945" s="662" t="s">
        <v>593</v>
      </c>
      <c r="I4945" s="662" t="s">
        <v>2422</v>
      </c>
      <c r="J4945" s="662" t="s">
        <v>826</v>
      </c>
      <c r="K4945" s="662" t="s">
        <v>830</v>
      </c>
      <c r="L4945" s="663">
        <v>0</v>
      </c>
      <c r="M4945" s="663">
        <v>0</v>
      </c>
      <c r="N4945" s="662">
        <v>2</v>
      </c>
      <c r="O4945" s="745">
        <v>1</v>
      </c>
      <c r="P4945" s="663">
        <v>0</v>
      </c>
      <c r="Q4945" s="678"/>
      <c r="R4945" s="662">
        <v>2</v>
      </c>
      <c r="S4945" s="678">
        <v>1</v>
      </c>
      <c r="T4945" s="745">
        <v>1</v>
      </c>
      <c r="U4945" s="701">
        <v>1</v>
      </c>
    </row>
    <row r="4946" spans="1:21" ht="14.4" customHeight="1" x14ac:dyDescent="0.3">
      <c r="A4946" s="661">
        <v>32</v>
      </c>
      <c r="B4946" s="662" t="s">
        <v>592</v>
      </c>
      <c r="C4946" s="662" t="s">
        <v>5111</v>
      </c>
      <c r="D4946" s="743" t="s">
        <v>7938</v>
      </c>
      <c r="E4946" s="744" t="s">
        <v>5137</v>
      </c>
      <c r="F4946" s="662" t="s">
        <v>5106</v>
      </c>
      <c r="G4946" s="662" t="s">
        <v>5176</v>
      </c>
      <c r="H4946" s="662" t="s">
        <v>593</v>
      </c>
      <c r="I4946" s="662" t="s">
        <v>5177</v>
      </c>
      <c r="J4946" s="662" t="s">
        <v>5178</v>
      </c>
      <c r="K4946" s="662" t="s">
        <v>827</v>
      </c>
      <c r="L4946" s="663">
        <v>93.71</v>
      </c>
      <c r="M4946" s="663">
        <v>187.42</v>
      </c>
      <c r="N4946" s="662">
        <v>2</v>
      </c>
      <c r="O4946" s="745">
        <v>1</v>
      </c>
      <c r="P4946" s="663">
        <v>187.42</v>
      </c>
      <c r="Q4946" s="678">
        <v>1</v>
      </c>
      <c r="R4946" s="662">
        <v>2</v>
      </c>
      <c r="S4946" s="678">
        <v>1</v>
      </c>
      <c r="T4946" s="745">
        <v>1</v>
      </c>
      <c r="U4946" s="701">
        <v>1</v>
      </c>
    </row>
    <row r="4947" spans="1:21" ht="14.4" customHeight="1" x14ac:dyDescent="0.3">
      <c r="A4947" s="661">
        <v>32</v>
      </c>
      <c r="B4947" s="662" t="s">
        <v>592</v>
      </c>
      <c r="C4947" s="662" t="s">
        <v>5111</v>
      </c>
      <c r="D4947" s="743" t="s">
        <v>7938</v>
      </c>
      <c r="E4947" s="744" t="s">
        <v>5137</v>
      </c>
      <c r="F4947" s="662" t="s">
        <v>5106</v>
      </c>
      <c r="G4947" s="662" t="s">
        <v>5176</v>
      </c>
      <c r="H4947" s="662" t="s">
        <v>593</v>
      </c>
      <c r="I4947" s="662" t="s">
        <v>5365</v>
      </c>
      <c r="J4947" s="662" t="s">
        <v>5178</v>
      </c>
      <c r="K4947" s="662" t="s">
        <v>830</v>
      </c>
      <c r="L4947" s="663">
        <v>301.2</v>
      </c>
      <c r="M4947" s="663">
        <v>1506</v>
      </c>
      <c r="N4947" s="662">
        <v>5</v>
      </c>
      <c r="O4947" s="745">
        <v>3.5</v>
      </c>
      <c r="P4947" s="663">
        <v>1204.8</v>
      </c>
      <c r="Q4947" s="678">
        <v>0.79999999999999993</v>
      </c>
      <c r="R4947" s="662">
        <v>4</v>
      </c>
      <c r="S4947" s="678">
        <v>0.8</v>
      </c>
      <c r="T4947" s="745">
        <v>2.5</v>
      </c>
      <c r="U4947" s="701">
        <v>0.7142857142857143</v>
      </c>
    </row>
    <row r="4948" spans="1:21" ht="14.4" customHeight="1" x14ac:dyDescent="0.3">
      <c r="A4948" s="661">
        <v>32</v>
      </c>
      <c r="B4948" s="662" t="s">
        <v>592</v>
      </c>
      <c r="C4948" s="662" t="s">
        <v>5111</v>
      </c>
      <c r="D4948" s="743" t="s">
        <v>7938</v>
      </c>
      <c r="E4948" s="744" t="s">
        <v>5137</v>
      </c>
      <c r="F4948" s="662" t="s">
        <v>5106</v>
      </c>
      <c r="G4948" s="662" t="s">
        <v>5176</v>
      </c>
      <c r="H4948" s="662" t="s">
        <v>593</v>
      </c>
      <c r="I4948" s="662" t="s">
        <v>5365</v>
      </c>
      <c r="J4948" s="662" t="s">
        <v>5178</v>
      </c>
      <c r="K4948" s="662" t="s">
        <v>830</v>
      </c>
      <c r="L4948" s="663">
        <v>185.26</v>
      </c>
      <c r="M4948" s="663">
        <v>2408.38</v>
      </c>
      <c r="N4948" s="662">
        <v>13</v>
      </c>
      <c r="O4948" s="745">
        <v>7.5</v>
      </c>
      <c r="P4948" s="663">
        <v>1667.34</v>
      </c>
      <c r="Q4948" s="678">
        <v>0.69230769230769229</v>
      </c>
      <c r="R4948" s="662">
        <v>9</v>
      </c>
      <c r="S4948" s="678">
        <v>0.69230769230769229</v>
      </c>
      <c r="T4948" s="745">
        <v>5</v>
      </c>
      <c r="U4948" s="701">
        <v>0.66666666666666663</v>
      </c>
    </row>
    <row r="4949" spans="1:21" ht="14.4" customHeight="1" x14ac:dyDescent="0.3">
      <c r="A4949" s="661">
        <v>32</v>
      </c>
      <c r="B4949" s="662" t="s">
        <v>592</v>
      </c>
      <c r="C4949" s="662" t="s">
        <v>5111</v>
      </c>
      <c r="D4949" s="743" t="s">
        <v>7938</v>
      </c>
      <c r="E4949" s="744" t="s">
        <v>5137</v>
      </c>
      <c r="F4949" s="662" t="s">
        <v>5106</v>
      </c>
      <c r="G4949" s="662" t="s">
        <v>5176</v>
      </c>
      <c r="H4949" s="662" t="s">
        <v>593</v>
      </c>
      <c r="I4949" s="662" t="s">
        <v>829</v>
      </c>
      <c r="J4949" s="662" t="s">
        <v>826</v>
      </c>
      <c r="K4949" s="662" t="s">
        <v>830</v>
      </c>
      <c r="L4949" s="663">
        <v>301.2</v>
      </c>
      <c r="M4949" s="663">
        <v>301.2</v>
      </c>
      <c r="N4949" s="662">
        <v>1</v>
      </c>
      <c r="O4949" s="745">
        <v>0.5</v>
      </c>
      <c r="P4949" s="663">
        <v>301.2</v>
      </c>
      <c r="Q4949" s="678">
        <v>1</v>
      </c>
      <c r="R4949" s="662">
        <v>1</v>
      </c>
      <c r="S4949" s="678">
        <v>1</v>
      </c>
      <c r="T4949" s="745">
        <v>0.5</v>
      </c>
      <c r="U4949" s="701">
        <v>1</v>
      </c>
    </row>
    <row r="4950" spans="1:21" ht="14.4" customHeight="1" x14ac:dyDescent="0.3">
      <c r="A4950" s="661">
        <v>32</v>
      </c>
      <c r="B4950" s="662" t="s">
        <v>592</v>
      </c>
      <c r="C4950" s="662" t="s">
        <v>5111</v>
      </c>
      <c r="D4950" s="743" t="s">
        <v>7938</v>
      </c>
      <c r="E4950" s="744" t="s">
        <v>5137</v>
      </c>
      <c r="F4950" s="662" t="s">
        <v>5106</v>
      </c>
      <c r="G4950" s="662" t="s">
        <v>5176</v>
      </c>
      <c r="H4950" s="662" t="s">
        <v>593</v>
      </c>
      <c r="I4950" s="662" t="s">
        <v>829</v>
      </c>
      <c r="J4950" s="662" t="s">
        <v>826</v>
      </c>
      <c r="K4950" s="662" t="s">
        <v>830</v>
      </c>
      <c r="L4950" s="663">
        <v>185.26</v>
      </c>
      <c r="M4950" s="663">
        <v>1667.34</v>
      </c>
      <c r="N4950" s="662">
        <v>9</v>
      </c>
      <c r="O4950" s="745">
        <v>4.5</v>
      </c>
      <c r="P4950" s="663">
        <v>1296.82</v>
      </c>
      <c r="Q4950" s="678">
        <v>0.77777777777777779</v>
      </c>
      <c r="R4950" s="662">
        <v>7</v>
      </c>
      <c r="S4950" s="678">
        <v>0.77777777777777779</v>
      </c>
      <c r="T4950" s="745">
        <v>3.5</v>
      </c>
      <c r="U4950" s="701">
        <v>0.77777777777777779</v>
      </c>
    </row>
    <row r="4951" spans="1:21" ht="14.4" customHeight="1" x14ac:dyDescent="0.3">
      <c r="A4951" s="661">
        <v>32</v>
      </c>
      <c r="B4951" s="662" t="s">
        <v>592</v>
      </c>
      <c r="C4951" s="662" t="s">
        <v>5111</v>
      </c>
      <c r="D4951" s="743" t="s">
        <v>7938</v>
      </c>
      <c r="E4951" s="744" t="s">
        <v>5137</v>
      </c>
      <c r="F4951" s="662" t="s">
        <v>5106</v>
      </c>
      <c r="G4951" s="662" t="s">
        <v>5176</v>
      </c>
      <c r="H4951" s="662" t="s">
        <v>593</v>
      </c>
      <c r="I4951" s="662" t="s">
        <v>5916</v>
      </c>
      <c r="J4951" s="662" t="s">
        <v>826</v>
      </c>
      <c r="K4951" s="662" t="s">
        <v>830</v>
      </c>
      <c r="L4951" s="663">
        <v>0</v>
      </c>
      <c r="M4951" s="663">
        <v>0</v>
      </c>
      <c r="N4951" s="662">
        <v>2</v>
      </c>
      <c r="O4951" s="745">
        <v>1</v>
      </c>
      <c r="P4951" s="663">
        <v>0</v>
      </c>
      <c r="Q4951" s="678"/>
      <c r="R4951" s="662">
        <v>1</v>
      </c>
      <c r="S4951" s="678">
        <v>0.5</v>
      </c>
      <c r="T4951" s="745">
        <v>0.5</v>
      </c>
      <c r="U4951" s="701">
        <v>0.5</v>
      </c>
    </row>
    <row r="4952" spans="1:21" ht="14.4" customHeight="1" x14ac:dyDescent="0.3">
      <c r="A4952" s="661">
        <v>32</v>
      </c>
      <c r="B4952" s="662" t="s">
        <v>592</v>
      </c>
      <c r="C4952" s="662" t="s">
        <v>5111</v>
      </c>
      <c r="D4952" s="743" t="s">
        <v>7938</v>
      </c>
      <c r="E4952" s="744" t="s">
        <v>5137</v>
      </c>
      <c r="F4952" s="662" t="s">
        <v>5106</v>
      </c>
      <c r="G4952" s="662" t="s">
        <v>5176</v>
      </c>
      <c r="H4952" s="662" t="s">
        <v>593</v>
      </c>
      <c r="I4952" s="662" t="s">
        <v>5916</v>
      </c>
      <c r="J4952" s="662" t="s">
        <v>826</v>
      </c>
      <c r="K4952" s="662" t="s">
        <v>830</v>
      </c>
      <c r="L4952" s="663">
        <v>301.2</v>
      </c>
      <c r="M4952" s="663">
        <v>602.4</v>
      </c>
      <c r="N4952" s="662">
        <v>2</v>
      </c>
      <c r="O4952" s="745">
        <v>1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32</v>
      </c>
      <c r="B4953" s="662" t="s">
        <v>592</v>
      </c>
      <c r="C4953" s="662" t="s">
        <v>5111</v>
      </c>
      <c r="D4953" s="743" t="s">
        <v>7938</v>
      </c>
      <c r="E4953" s="744" t="s">
        <v>5137</v>
      </c>
      <c r="F4953" s="662" t="s">
        <v>5106</v>
      </c>
      <c r="G4953" s="662" t="s">
        <v>5926</v>
      </c>
      <c r="H4953" s="662" t="s">
        <v>593</v>
      </c>
      <c r="I4953" s="662" t="s">
        <v>7176</v>
      </c>
      <c r="J4953" s="662" t="s">
        <v>6401</v>
      </c>
      <c r="K4953" s="662" t="s">
        <v>5929</v>
      </c>
      <c r="L4953" s="663">
        <v>173.31</v>
      </c>
      <c r="M4953" s="663">
        <v>173.31</v>
      </c>
      <c r="N4953" s="662">
        <v>1</v>
      </c>
      <c r="O4953" s="745">
        <v>1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32</v>
      </c>
      <c r="B4954" s="662" t="s">
        <v>592</v>
      </c>
      <c r="C4954" s="662" t="s">
        <v>5111</v>
      </c>
      <c r="D4954" s="743" t="s">
        <v>7938</v>
      </c>
      <c r="E4954" s="744" t="s">
        <v>5137</v>
      </c>
      <c r="F4954" s="662" t="s">
        <v>5106</v>
      </c>
      <c r="G4954" s="662" t="s">
        <v>5926</v>
      </c>
      <c r="H4954" s="662" t="s">
        <v>593</v>
      </c>
      <c r="I4954" s="662" t="s">
        <v>6400</v>
      </c>
      <c r="J4954" s="662" t="s">
        <v>6401</v>
      </c>
      <c r="K4954" s="662" t="s">
        <v>6402</v>
      </c>
      <c r="L4954" s="663">
        <v>0</v>
      </c>
      <c r="M4954" s="663">
        <v>0</v>
      </c>
      <c r="N4954" s="662">
        <v>1</v>
      </c>
      <c r="O4954" s="745">
        <v>0.5</v>
      </c>
      <c r="P4954" s="663"/>
      <c r="Q4954" s="678"/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32</v>
      </c>
      <c r="B4955" s="662" t="s">
        <v>592</v>
      </c>
      <c r="C4955" s="662" t="s">
        <v>5111</v>
      </c>
      <c r="D4955" s="743" t="s">
        <v>7938</v>
      </c>
      <c r="E4955" s="744" t="s">
        <v>5137</v>
      </c>
      <c r="F4955" s="662" t="s">
        <v>5106</v>
      </c>
      <c r="G4955" s="662" t="s">
        <v>5370</v>
      </c>
      <c r="H4955" s="662" t="s">
        <v>593</v>
      </c>
      <c r="I4955" s="662" t="s">
        <v>2197</v>
      </c>
      <c r="J4955" s="662" t="s">
        <v>2198</v>
      </c>
      <c r="K4955" s="662" t="s">
        <v>1306</v>
      </c>
      <c r="L4955" s="663">
        <v>108.44</v>
      </c>
      <c r="M4955" s="663">
        <v>1951.9199999999998</v>
      </c>
      <c r="N4955" s="662">
        <v>18</v>
      </c>
      <c r="O4955" s="745">
        <v>5</v>
      </c>
      <c r="P4955" s="663">
        <v>1951.9199999999998</v>
      </c>
      <c r="Q4955" s="678">
        <v>1</v>
      </c>
      <c r="R4955" s="662">
        <v>18</v>
      </c>
      <c r="S4955" s="678">
        <v>1</v>
      </c>
      <c r="T4955" s="745">
        <v>5</v>
      </c>
      <c r="U4955" s="701">
        <v>1</v>
      </c>
    </row>
    <row r="4956" spans="1:21" ht="14.4" customHeight="1" x14ac:dyDescent="0.3">
      <c r="A4956" s="661">
        <v>32</v>
      </c>
      <c r="B4956" s="662" t="s">
        <v>592</v>
      </c>
      <c r="C4956" s="662" t="s">
        <v>5111</v>
      </c>
      <c r="D4956" s="743" t="s">
        <v>7938</v>
      </c>
      <c r="E4956" s="744" t="s">
        <v>5137</v>
      </c>
      <c r="F4956" s="662" t="s">
        <v>5106</v>
      </c>
      <c r="G4956" s="662" t="s">
        <v>5370</v>
      </c>
      <c r="H4956" s="662" t="s">
        <v>593</v>
      </c>
      <c r="I4956" s="662" t="s">
        <v>1300</v>
      </c>
      <c r="J4956" s="662" t="s">
        <v>1301</v>
      </c>
      <c r="K4956" s="662" t="s">
        <v>1179</v>
      </c>
      <c r="L4956" s="663">
        <v>43.37</v>
      </c>
      <c r="M4956" s="663">
        <v>43.37</v>
      </c>
      <c r="N4956" s="662">
        <v>1</v>
      </c>
      <c r="O4956" s="745">
        <v>1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32</v>
      </c>
      <c r="B4957" s="662" t="s">
        <v>592</v>
      </c>
      <c r="C4957" s="662" t="s">
        <v>5111</v>
      </c>
      <c r="D4957" s="743" t="s">
        <v>7938</v>
      </c>
      <c r="E4957" s="744" t="s">
        <v>5137</v>
      </c>
      <c r="F4957" s="662" t="s">
        <v>5106</v>
      </c>
      <c r="G4957" s="662" t="s">
        <v>5466</v>
      </c>
      <c r="H4957" s="662" t="s">
        <v>2438</v>
      </c>
      <c r="I4957" s="662" t="s">
        <v>2829</v>
      </c>
      <c r="J4957" s="662" t="s">
        <v>2830</v>
      </c>
      <c r="K4957" s="662" t="s">
        <v>2831</v>
      </c>
      <c r="L4957" s="663">
        <v>127.34</v>
      </c>
      <c r="M4957" s="663">
        <v>636.70000000000005</v>
      </c>
      <c r="N4957" s="662">
        <v>5</v>
      </c>
      <c r="O4957" s="745">
        <v>1.5</v>
      </c>
      <c r="P4957" s="663">
        <v>636.70000000000005</v>
      </c>
      <c r="Q4957" s="678">
        <v>1</v>
      </c>
      <c r="R4957" s="662">
        <v>5</v>
      </c>
      <c r="S4957" s="678">
        <v>1</v>
      </c>
      <c r="T4957" s="745">
        <v>1.5</v>
      </c>
      <c r="U4957" s="701">
        <v>1</v>
      </c>
    </row>
    <row r="4958" spans="1:21" ht="14.4" customHeight="1" x14ac:dyDescent="0.3">
      <c r="A4958" s="661">
        <v>32</v>
      </c>
      <c r="B4958" s="662" t="s">
        <v>592</v>
      </c>
      <c r="C4958" s="662" t="s">
        <v>5111</v>
      </c>
      <c r="D4958" s="743" t="s">
        <v>7938</v>
      </c>
      <c r="E4958" s="744" t="s">
        <v>5137</v>
      </c>
      <c r="F4958" s="662" t="s">
        <v>5106</v>
      </c>
      <c r="G4958" s="662" t="s">
        <v>5466</v>
      </c>
      <c r="H4958" s="662" t="s">
        <v>2438</v>
      </c>
      <c r="I4958" s="662" t="s">
        <v>2832</v>
      </c>
      <c r="J4958" s="662" t="s">
        <v>2833</v>
      </c>
      <c r="K4958" s="662" t="s">
        <v>2831</v>
      </c>
      <c r="L4958" s="663">
        <v>127.34</v>
      </c>
      <c r="M4958" s="663">
        <v>636.70000000000005</v>
      </c>
      <c r="N4958" s="662">
        <v>5</v>
      </c>
      <c r="O4958" s="745">
        <v>1</v>
      </c>
      <c r="P4958" s="663">
        <v>636.70000000000005</v>
      </c>
      <c r="Q4958" s="678">
        <v>1</v>
      </c>
      <c r="R4958" s="662">
        <v>5</v>
      </c>
      <c r="S4958" s="678">
        <v>1</v>
      </c>
      <c r="T4958" s="745">
        <v>1</v>
      </c>
      <c r="U4958" s="701">
        <v>1</v>
      </c>
    </row>
    <row r="4959" spans="1:21" ht="14.4" customHeight="1" x14ac:dyDescent="0.3">
      <c r="A4959" s="661">
        <v>32</v>
      </c>
      <c r="B4959" s="662" t="s">
        <v>592</v>
      </c>
      <c r="C4959" s="662" t="s">
        <v>5111</v>
      </c>
      <c r="D4959" s="743" t="s">
        <v>7938</v>
      </c>
      <c r="E4959" s="744" t="s">
        <v>5137</v>
      </c>
      <c r="F4959" s="662" t="s">
        <v>5106</v>
      </c>
      <c r="G4959" s="662" t="s">
        <v>5466</v>
      </c>
      <c r="H4959" s="662" t="s">
        <v>2438</v>
      </c>
      <c r="I4959" s="662" t="s">
        <v>2857</v>
      </c>
      <c r="J4959" s="662" t="s">
        <v>2858</v>
      </c>
      <c r="K4959" s="662" t="s">
        <v>2831</v>
      </c>
      <c r="L4959" s="663">
        <v>82.04</v>
      </c>
      <c r="M4959" s="663">
        <v>410.20000000000005</v>
      </c>
      <c r="N4959" s="662">
        <v>5</v>
      </c>
      <c r="O4959" s="745">
        <v>2.5</v>
      </c>
      <c r="P4959" s="663">
        <v>410.20000000000005</v>
      </c>
      <c r="Q4959" s="678">
        <v>1</v>
      </c>
      <c r="R4959" s="662">
        <v>5</v>
      </c>
      <c r="S4959" s="678">
        <v>1</v>
      </c>
      <c r="T4959" s="745">
        <v>2.5</v>
      </c>
      <c r="U4959" s="701">
        <v>1</v>
      </c>
    </row>
    <row r="4960" spans="1:21" ht="14.4" customHeight="1" x14ac:dyDescent="0.3">
      <c r="A4960" s="661">
        <v>32</v>
      </c>
      <c r="B4960" s="662" t="s">
        <v>592</v>
      </c>
      <c r="C4960" s="662" t="s">
        <v>5111</v>
      </c>
      <c r="D4960" s="743" t="s">
        <v>7938</v>
      </c>
      <c r="E4960" s="744" t="s">
        <v>5137</v>
      </c>
      <c r="F4960" s="662" t="s">
        <v>5106</v>
      </c>
      <c r="G4960" s="662" t="s">
        <v>5466</v>
      </c>
      <c r="H4960" s="662" t="s">
        <v>2438</v>
      </c>
      <c r="I4960" s="662" t="s">
        <v>2857</v>
      </c>
      <c r="J4960" s="662" t="s">
        <v>2858</v>
      </c>
      <c r="K4960" s="662" t="s">
        <v>2831</v>
      </c>
      <c r="L4960" s="663">
        <v>176.47</v>
      </c>
      <c r="M4960" s="663">
        <v>4411.75</v>
      </c>
      <c r="N4960" s="662">
        <v>25</v>
      </c>
      <c r="O4960" s="745">
        <v>4.5</v>
      </c>
      <c r="P4960" s="663">
        <v>4058.8100000000004</v>
      </c>
      <c r="Q4960" s="678">
        <v>0.92</v>
      </c>
      <c r="R4960" s="662">
        <v>23</v>
      </c>
      <c r="S4960" s="678">
        <v>0.92</v>
      </c>
      <c r="T4960" s="745">
        <v>4</v>
      </c>
      <c r="U4960" s="701">
        <v>0.88888888888888884</v>
      </c>
    </row>
    <row r="4961" spans="1:21" ht="14.4" customHeight="1" x14ac:dyDescent="0.3">
      <c r="A4961" s="661">
        <v>32</v>
      </c>
      <c r="B4961" s="662" t="s">
        <v>592</v>
      </c>
      <c r="C4961" s="662" t="s">
        <v>5111</v>
      </c>
      <c r="D4961" s="743" t="s">
        <v>7938</v>
      </c>
      <c r="E4961" s="744" t="s">
        <v>5137</v>
      </c>
      <c r="F4961" s="662" t="s">
        <v>5106</v>
      </c>
      <c r="G4961" s="662" t="s">
        <v>5466</v>
      </c>
      <c r="H4961" s="662" t="s">
        <v>2438</v>
      </c>
      <c r="I4961" s="662" t="s">
        <v>2836</v>
      </c>
      <c r="J4961" s="662" t="s">
        <v>2837</v>
      </c>
      <c r="K4961" s="662" t="s">
        <v>2831</v>
      </c>
      <c r="L4961" s="663">
        <v>127.34</v>
      </c>
      <c r="M4961" s="663">
        <v>636.70000000000005</v>
      </c>
      <c r="N4961" s="662">
        <v>5</v>
      </c>
      <c r="O4961" s="745">
        <v>1.5</v>
      </c>
      <c r="P4961" s="663">
        <v>636.70000000000005</v>
      </c>
      <c r="Q4961" s="678">
        <v>1</v>
      </c>
      <c r="R4961" s="662">
        <v>5</v>
      </c>
      <c r="S4961" s="678">
        <v>1</v>
      </c>
      <c r="T4961" s="745">
        <v>1.5</v>
      </c>
      <c r="U4961" s="701">
        <v>1</v>
      </c>
    </row>
    <row r="4962" spans="1:21" ht="14.4" customHeight="1" x14ac:dyDescent="0.3">
      <c r="A4962" s="661">
        <v>32</v>
      </c>
      <c r="B4962" s="662" t="s">
        <v>592</v>
      </c>
      <c r="C4962" s="662" t="s">
        <v>5111</v>
      </c>
      <c r="D4962" s="743" t="s">
        <v>7938</v>
      </c>
      <c r="E4962" s="744" t="s">
        <v>5137</v>
      </c>
      <c r="F4962" s="662" t="s">
        <v>5106</v>
      </c>
      <c r="G4962" s="662" t="s">
        <v>5466</v>
      </c>
      <c r="H4962" s="662" t="s">
        <v>2438</v>
      </c>
      <c r="I4962" s="662" t="s">
        <v>2861</v>
      </c>
      <c r="J4962" s="662" t="s">
        <v>2862</v>
      </c>
      <c r="K4962" s="662" t="s">
        <v>2831</v>
      </c>
      <c r="L4962" s="663">
        <v>82.04</v>
      </c>
      <c r="M4962" s="663">
        <v>410.20000000000005</v>
      </c>
      <c r="N4962" s="662">
        <v>5</v>
      </c>
      <c r="O4962" s="745">
        <v>1.5</v>
      </c>
      <c r="P4962" s="663">
        <v>410.20000000000005</v>
      </c>
      <c r="Q4962" s="678">
        <v>1</v>
      </c>
      <c r="R4962" s="662">
        <v>5</v>
      </c>
      <c r="S4962" s="678">
        <v>1</v>
      </c>
      <c r="T4962" s="745">
        <v>1.5</v>
      </c>
      <c r="U4962" s="701">
        <v>1</v>
      </c>
    </row>
    <row r="4963" spans="1:21" ht="14.4" customHeight="1" x14ac:dyDescent="0.3">
      <c r="A4963" s="661">
        <v>32</v>
      </c>
      <c r="B4963" s="662" t="s">
        <v>592</v>
      </c>
      <c r="C4963" s="662" t="s">
        <v>5111</v>
      </c>
      <c r="D4963" s="743" t="s">
        <v>7938</v>
      </c>
      <c r="E4963" s="744" t="s">
        <v>5137</v>
      </c>
      <c r="F4963" s="662" t="s">
        <v>5106</v>
      </c>
      <c r="G4963" s="662" t="s">
        <v>5466</v>
      </c>
      <c r="H4963" s="662" t="s">
        <v>2438</v>
      </c>
      <c r="I4963" s="662" t="s">
        <v>2861</v>
      </c>
      <c r="J4963" s="662" t="s">
        <v>2862</v>
      </c>
      <c r="K4963" s="662" t="s">
        <v>2831</v>
      </c>
      <c r="L4963" s="663">
        <v>176.47</v>
      </c>
      <c r="M4963" s="663">
        <v>5294.0999999999995</v>
      </c>
      <c r="N4963" s="662">
        <v>30</v>
      </c>
      <c r="O4963" s="745">
        <v>4</v>
      </c>
      <c r="P4963" s="663">
        <v>4941.16</v>
      </c>
      <c r="Q4963" s="678">
        <v>0.93333333333333335</v>
      </c>
      <c r="R4963" s="662">
        <v>28</v>
      </c>
      <c r="S4963" s="678">
        <v>0.93333333333333335</v>
      </c>
      <c r="T4963" s="745">
        <v>3.5</v>
      </c>
      <c r="U4963" s="701">
        <v>0.875</v>
      </c>
    </row>
    <row r="4964" spans="1:21" ht="14.4" customHeight="1" x14ac:dyDescent="0.3">
      <c r="A4964" s="661">
        <v>32</v>
      </c>
      <c r="B4964" s="662" t="s">
        <v>592</v>
      </c>
      <c r="C4964" s="662" t="s">
        <v>5111</v>
      </c>
      <c r="D4964" s="743" t="s">
        <v>7938</v>
      </c>
      <c r="E4964" s="744" t="s">
        <v>5137</v>
      </c>
      <c r="F4964" s="662" t="s">
        <v>5106</v>
      </c>
      <c r="G4964" s="662" t="s">
        <v>5466</v>
      </c>
      <c r="H4964" s="662" t="s">
        <v>2438</v>
      </c>
      <c r="I4964" s="662" t="s">
        <v>2859</v>
      </c>
      <c r="J4964" s="662" t="s">
        <v>2860</v>
      </c>
      <c r="K4964" s="662" t="s">
        <v>2831</v>
      </c>
      <c r="L4964" s="663">
        <v>82.04</v>
      </c>
      <c r="M4964" s="663">
        <v>410.20000000000005</v>
      </c>
      <c r="N4964" s="662">
        <v>5</v>
      </c>
      <c r="O4964" s="745">
        <v>1.5</v>
      </c>
      <c r="P4964" s="663">
        <v>410.20000000000005</v>
      </c>
      <c r="Q4964" s="678">
        <v>1</v>
      </c>
      <c r="R4964" s="662">
        <v>5</v>
      </c>
      <c r="S4964" s="678">
        <v>1</v>
      </c>
      <c r="T4964" s="745">
        <v>1.5</v>
      </c>
      <c r="U4964" s="701">
        <v>1</v>
      </c>
    </row>
    <row r="4965" spans="1:21" ht="14.4" customHeight="1" x14ac:dyDescent="0.3">
      <c r="A4965" s="661">
        <v>32</v>
      </c>
      <c r="B4965" s="662" t="s">
        <v>592</v>
      </c>
      <c r="C4965" s="662" t="s">
        <v>5111</v>
      </c>
      <c r="D4965" s="743" t="s">
        <v>7938</v>
      </c>
      <c r="E4965" s="744" t="s">
        <v>5137</v>
      </c>
      <c r="F4965" s="662" t="s">
        <v>5106</v>
      </c>
      <c r="G4965" s="662" t="s">
        <v>5466</v>
      </c>
      <c r="H4965" s="662" t="s">
        <v>2438</v>
      </c>
      <c r="I4965" s="662" t="s">
        <v>2859</v>
      </c>
      <c r="J4965" s="662" t="s">
        <v>2860</v>
      </c>
      <c r="K4965" s="662" t="s">
        <v>2831</v>
      </c>
      <c r="L4965" s="663">
        <v>176.47</v>
      </c>
      <c r="M4965" s="663">
        <v>2999.9900000000002</v>
      </c>
      <c r="N4965" s="662">
        <v>17</v>
      </c>
      <c r="O4965" s="745">
        <v>3</v>
      </c>
      <c r="P4965" s="663">
        <v>2999.9900000000002</v>
      </c>
      <c r="Q4965" s="678">
        <v>1</v>
      </c>
      <c r="R4965" s="662">
        <v>17</v>
      </c>
      <c r="S4965" s="678">
        <v>1</v>
      </c>
      <c r="T4965" s="745">
        <v>3</v>
      </c>
      <c r="U4965" s="701">
        <v>1</v>
      </c>
    </row>
    <row r="4966" spans="1:21" ht="14.4" customHeight="1" x14ac:dyDescent="0.3">
      <c r="A4966" s="661">
        <v>32</v>
      </c>
      <c r="B4966" s="662" t="s">
        <v>592</v>
      </c>
      <c r="C4966" s="662" t="s">
        <v>5111</v>
      </c>
      <c r="D4966" s="743" t="s">
        <v>7938</v>
      </c>
      <c r="E4966" s="744" t="s">
        <v>5137</v>
      </c>
      <c r="F4966" s="662" t="s">
        <v>5106</v>
      </c>
      <c r="G4966" s="662" t="s">
        <v>5179</v>
      </c>
      <c r="H4966" s="662" t="s">
        <v>593</v>
      </c>
      <c r="I4966" s="662" t="s">
        <v>672</v>
      </c>
      <c r="J4966" s="662" t="s">
        <v>5371</v>
      </c>
      <c r="K4966" s="662" t="s">
        <v>5290</v>
      </c>
      <c r="L4966" s="663">
        <v>24.78</v>
      </c>
      <c r="M4966" s="663">
        <v>520.38</v>
      </c>
      <c r="N4966" s="662">
        <v>21</v>
      </c>
      <c r="O4966" s="745">
        <v>7</v>
      </c>
      <c r="P4966" s="663">
        <v>123.9</v>
      </c>
      <c r="Q4966" s="678">
        <v>0.23809523809523811</v>
      </c>
      <c r="R4966" s="662">
        <v>5</v>
      </c>
      <c r="S4966" s="678">
        <v>0.23809523809523808</v>
      </c>
      <c r="T4966" s="745">
        <v>2</v>
      </c>
      <c r="U4966" s="701">
        <v>0.2857142857142857</v>
      </c>
    </row>
    <row r="4967" spans="1:21" ht="14.4" customHeight="1" x14ac:dyDescent="0.3">
      <c r="A4967" s="661">
        <v>32</v>
      </c>
      <c r="B4967" s="662" t="s">
        <v>592</v>
      </c>
      <c r="C4967" s="662" t="s">
        <v>5111</v>
      </c>
      <c r="D4967" s="743" t="s">
        <v>7938</v>
      </c>
      <c r="E4967" s="744" t="s">
        <v>5137</v>
      </c>
      <c r="F4967" s="662" t="s">
        <v>5106</v>
      </c>
      <c r="G4967" s="662" t="s">
        <v>5179</v>
      </c>
      <c r="H4967" s="662" t="s">
        <v>593</v>
      </c>
      <c r="I4967" s="662" t="s">
        <v>1419</v>
      </c>
      <c r="J4967" s="662" t="s">
        <v>5180</v>
      </c>
      <c r="K4967" s="662" t="s">
        <v>5181</v>
      </c>
      <c r="L4967" s="663">
        <v>99.11</v>
      </c>
      <c r="M4967" s="663">
        <v>991.09999999999991</v>
      </c>
      <c r="N4967" s="662">
        <v>10</v>
      </c>
      <c r="O4967" s="745">
        <v>3.5</v>
      </c>
      <c r="P4967" s="663">
        <v>693.77</v>
      </c>
      <c r="Q4967" s="678">
        <v>0.70000000000000007</v>
      </c>
      <c r="R4967" s="662">
        <v>7</v>
      </c>
      <c r="S4967" s="678">
        <v>0.7</v>
      </c>
      <c r="T4967" s="745">
        <v>2</v>
      </c>
      <c r="U4967" s="701">
        <v>0.5714285714285714</v>
      </c>
    </row>
    <row r="4968" spans="1:21" ht="14.4" customHeight="1" x14ac:dyDescent="0.3">
      <c r="A4968" s="661">
        <v>32</v>
      </c>
      <c r="B4968" s="662" t="s">
        <v>592</v>
      </c>
      <c r="C4968" s="662" t="s">
        <v>5111</v>
      </c>
      <c r="D4968" s="743" t="s">
        <v>7938</v>
      </c>
      <c r="E4968" s="744" t="s">
        <v>5137</v>
      </c>
      <c r="F4968" s="662" t="s">
        <v>5106</v>
      </c>
      <c r="G4968" s="662" t="s">
        <v>5404</v>
      </c>
      <c r="H4968" s="662" t="s">
        <v>2438</v>
      </c>
      <c r="I4968" s="662" t="s">
        <v>5597</v>
      </c>
      <c r="J4968" s="662" t="s">
        <v>2440</v>
      </c>
      <c r="K4968" s="662" t="s">
        <v>5450</v>
      </c>
      <c r="L4968" s="663">
        <v>0</v>
      </c>
      <c r="M4968" s="663">
        <v>0</v>
      </c>
      <c r="N4968" s="662">
        <v>2</v>
      </c>
      <c r="O4968" s="745">
        <v>1</v>
      </c>
      <c r="P4968" s="663">
        <v>0</v>
      </c>
      <c r="Q4968" s="678"/>
      <c r="R4968" s="662">
        <v>2</v>
      </c>
      <c r="S4968" s="678">
        <v>1</v>
      </c>
      <c r="T4968" s="745">
        <v>1</v>
      </c>
      <c r="U4968" s="701">
        <v>1</v>
      </c>
    </row>
    <row r="4969" spans="1:21" ht="14.4" customHeight="1" x14ac:dyDescent="0.3">
      <c r="A4969" s="661">
        <v>32</v>
      </c>
      <c r="B4969" s="662" t="s">
        <v>592</v>
      </c>
      <c r="C4969" s="662" t="s">
        <v>5111</v>
      </c>
      <c r="D4969" s="743" t="s">
        <v>7938</v>
      </c>
      <c r="E4969" s="744" t="s">
        <v>5137</v>
      </c>
      <c r="F4969" s="662" t="s">
        <v>5106</v>
      </c>
      <c r="G4969" s="662" t="s">
        <v>6179</v>
      </c>
      <c r="H4969" s="662" t="s">
        <v>593</v>
      </c>
      <c r="I4969" s="662" t="s">
        <v>2966</v>
      </c>
      <c r="J4969" s="662" t="s">
        <v>2967</v>
      </c>
      <c r="K4969" s="662" t="s">
        <v>6354</v>
      </c>
      <c r="L4969" s="663">
        <v>194.49</v>
      </c>
      <c r="M4969" s="663">
        <v>6223.68</v>
      </c>
      <c r="N4969" s="662">
        <v>32</v>
      </c>
      <c r="O4969" s="745">
        <v>8</v>
      </c>
      <c r="P4969" s="663">
        <v>6223.68</v>
      </c>
      <c r="Q4969" s="678">
        <v>1</v>
      </c>
      <c r="R4969" s="662">
        <v>32</v>
      </c>
      <c r="S4969" s="678">
        <v>1</v>
      </c>
      <c r="T4969" s="745">
        <v>8</v>
      </c>
      <c r="U4969" s="701">
        <v>1</v>
      </c>
    </row>
    <row r="4970" spans="1:21" ht="14.4" customHeight="1" x14ac:dyDescent="0.3">
      <c r="A4970" s="661">
        <v>32</v>
      </c>
      <c r="B4970" s="662" t="s">
        <v>592</v>
      </c>
      <c r="C4970" s="662" t="s">
        <v>5111</v>
      </c>
      <c r="D4970" s="743" t="s">
        <v>7938</v>
      </c>
      <c r="E4970" s="744" t="s">
        <v>5137</v>
      </c>
      <c r="F4970" s="662" t="s">
        <v>5106</v>
      </c>
      <c r="G4970" s="662" t="s">
        <v>6179</v>
      </c>
      <c r="H4970" s="662" t="s">
        <v>593</v>
      </c>
      <c r="I4970" s="662" t="s">
        <v>3046</v>
      </c>
      <c r="J4970" s="662" t="s">
        <v>2967</v>
      </c>
      <c r="K4970" s="662" t="s">
        <v>3047</v>
      </c>
      <c r="L4970" s="663">
        <v>453.8</v>
      </c>
      <c r="M4970" s="663">
        <v>3630.4</v>
      </c>
      <c r="N4970" s="662">
        <v>8</v>
      </c>
      <c r="O4970" s="745">
        <v>3.5</v>
      </c>
      <c r="P4970" s="663">
        <v>3630.4</v>
      </c>
      <c r="Q4970" s="678">
        <v>1</v>
      </c>
      <c r="R4970" s="662">
        <v>8</v>
      </c>
      <c r="S4970" s="678">
        <v>1</v>
      </c>
      <c r="T4970" s="745">
        <v>3.5</v>
      </c>
      <c r="U4970" s="701">
        <v>1</v>
      </c>
    </row>
    <row r="4971" spans="1:21" ht="14.4" customHeight="1" x14ac:dyDescent="0.3">
      <c r="A4971" s="661">
        <v>32</v>
      </c>
      <c r="B4971" s="662" t="s">
        <v>592</v>
      </c>
      <c r="C4971" s="662" t="s">
        <v>5111</v>
      </c>
      <c r="D4971" s="743" t="s">
        <v>7938</v>
      </c>
      <c r="E4971" s="744" t="s">
        <v>5137</v>
      </c>
      <c r="F4971" s="662" t="s">
        <v>5106</v>
      </c>
      <c r="G4971" s="662" t="s">
        <v>5562</v>
      </c>
      <c r="H4971" s="662" t="s">
        <v>593</v>
      </c>
      <c r="I4971" s="662" t="s">
        <v>1051</v>
      </c>
      <c r="J4971" s="662" t="s">
        <v>5563</v>
      </c>
      <c r="K4971" s="662" t="s">
        <v>5564</v>
      </c>
      <c r="L4971" s="663">
        <v>0</v>
      </c>
      <c r="M4971" s="663">
        <v>0</v>
      </c>
      <c r="N4971" s="662">
        <v>1</v>
      </c>
      <c r="O4971" s="745">
        <v>0.5</v>
      </c>
      <c r="P4971" s="663">
        <v>0</v>
      </c>
      <c r="Q4971" s="678"/>
      <c r="R4971" s="662">
        <v>1</v>
      </c>
      <c r="S4971" s="678">
        <v>1</v>
      </c>
      <c r="T4971" s="745">
        <v>0.5</v>
      </c>
      <c r="U4971" s="701">
        <v>1</v>
      </c>
    </row>
    <row r="4972" spans="1:21" ht="14.4" customHeight="1" x14ac:dyDescent="0.3">
      <c r="A4972" s="661">
        <v>32</v>
      </c>
      <c r="B4972" s="662" t="s">
        <v>592</v>
      </c>
      <c r="C4972" s="662" t="s">
        <v>5111</v>
      </c>
      <c r="D4972" s="743" t="s">
        <v>7938</v>
      </c>
      <c r="E4972" s="744" t="s">
        <v>5137</v>
      </c>
      <c r="F4972" s="662" t="s">
        <v>5106</v>
      </c>
      <c r="G4972" s="662" t="s">
        <v>5305</v>
      </c>
      <c r="H4972" s="662" t="s">
        <v>593</v>
      </c>
      <c r="I4972" s="662" t="s">
        <v>5409</v>
      </c>
      <c r="J4972" s="662" t="s">
        <v>1064</v>
      </c>
      <c r="K4972" s="662" t="s">
        <v>5410</v>
      </c>
      <c r="L4972" s="663">
        <v>214.5</v>
      </c>
      <c r="M4972" s="663">
        <v>1072.5</v>
      </c>
      <c r="N4972" s="662">
        <v>5</v>
      </c>
      <c r="O4972" s="745">
        <v>4.5</v>
      </c>
      <c r="P4972" s="663">
        <v>214.5</v>
      </c>
      <c r="Q4972" s="678">
        <v>0.2</v>
      </c>
      <c r="R4972" s="662">
        <v>1</v>
      </c>
      <c r="S4972" s="678">
        <v>0.2</v>
      </c>
      <c r="T4972" s="745">
        <v>1</v>
      </c>
      <c r="U4972" s="701">
        <v>0.22222222222222221</v>
      </c>
    </row>
    <row r="4973" spans="1:21" ht="14.4" customHeight="1" x14ac:dyDescent="0.3">
      <c r="A4973" s="661">
        <v>32</v>
      </c>
      <c r="B4973" s="662" t="s">
        <v>592</v>
      </c>
      <c r="C4973" s="662" t="s">
        <v>5111</v>
      </c>
      <c r="D4973" s="743" t="s">
        <v>7938</v>
      </c>
      <c r="E4973" s="744" t="s">
        <v>5137</v>
      </c>
      <c r="F4973" s="662" t="s">
        <v>5106</v>
      </c>
      <c r="G4973" s="662" t="s">
        <v>5305</v>
      </c>
      <c r="H4973" s="662" t="s">
        <v>593</v>
      </c>
      <c r="I4973" s="662" t="s">
        <v>5409</v>
      </c>
      <c r="J4973" s="662" t="s">
        <v>1064</v>
      </c>
      <c r="K4973" s="662" t="s">
        <v>5410</v>
      </c>
      <c r="L4973" s="663">
        <v>181.04</v>
      </c>
      <c r="M4973" s="663">
        <v>181.04</v>
      </c>
      <c r="N4973" s="662">
        <v>1</v>
      </c>
      <c r="O4973" s="745">
        <v>1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32</v>
      </c>
      <c r="B4974" s="662" t="s">
        <v>592</v>
      </c>
      <c r="C4974" s="662" t="s">
        <v>5111</v>
      </c>
      <c r="D4974" s="743" t="s">
        <v>7938</v>
      </c>
      <c r="E4974" s="744" t="s">
        <v>5137</v>
      </c>
      <c r="F4974" s="662" t="s">
        <v>5106</v>
      </c>
      <c r="G4974" s="662" t="s">
        <v>5305</v>
      </c>
      <c r="H4974" s="662" t="s">
        <v>593</v>
      </c>
      <c r="I4974" s="662" t="s">
        <v>1063</v>
      </c>
      <c r="J4974" s="662" t="s">
        <v>1064</v>
      </c>
      <c r="K4974" s="662" t="s">
        <v>5306</v>
      </c>
      <c r="L4974" s="663">
        <v>107.25</v>
      </c>
      <c r="M4974" s="663">
        <v>214.5</v>
      </c>
      <c r="N4974" s="662">
        <v>2</v>
      </c>
      <c r="O4974" s="745">
        <v>1.5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32</v>
      </c>
      <c r="B4975" s="662" t="s">
        <v>592</v>
      </c>
      <c r="C4975" s="662" t="s">
        <v>5111</v>
      </c>
      <c r="D4975" s="743" t="s">
        <v>7938</v>
      </c>
      <c r="E4975" s="744" t="s">
        <v>5137</v>
      </c>
      <c r="F4975" s="662" t="s">
        <v>5106</v>
      </c>
      <c r="G4975" s="662" t="s">
        <v>6180</v>
      </c>
      <c r="H4975" s="662" t="s">
        <v>2438</v>
      </c>
      <c r="I4975" s="662" t="s">
        <v>2625</v>
      </c>
      <c r="J4975" s="662" t="s">
        <v>2626</v>
      </c>
      <c r="K4975" s="662" t="s">
        <v>4988</v>
      </c>
      <c r="L4975" s="663">
        <v>63.75</v>
      </c>
      <c r="M4975" s="663">
        <v>63.75</v>
      </c>
      <c r="N4975" s="662">
        <v>1</v>
      </c>
      <c r="O4975" s="745">
        <v>0.5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32</v>
      </c>
      <c r="B4976" s="662" t="s">
        <v>592</v>
      </c>
      <c r="C4976" s="662" t="s">
        <v>5111</v>
      </c>
      <c r="D4976" s="743" t="s">
        <v>7938</v>
      </c>
      <c r="E4976" s="744" t="s">
        <v>5137</v>
      </c>
      <c r="F4976" s="662" t="s">
        <v>5106</v>
      </c>
      <c r="G4976" s="662" t="s">
        <v>5565</v>
      </c>
      <c r="H4976" s="662" t="s">
        <v>593</v>
      </c>
      <c r="I4976" s="662" t="s">
        <v>928</v>
      </c>
      <c r="J4976" s="662" t="s">
        <v>929</v>
      </c>
      <c r="K4976" s="662" t="s">
        <v>5567</v>
      </c>
      <c r="L4976" s="663">
        <v>0</v>
      </c>
      <c r="M4976" s="663">
        <v>0</v>
      </c>
      <c r="N4976" s="662">
        <v>1</v>
      </c>
      <c r="O4976" s="745">
        <v>0.5</v>
      </c>
      <c r="P4976" s="663">
        <v>0</v>
      </c>
      <c r="Q4976" s="678"/>
      <c r="R4976" s="662">
        <v>1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32</v>
      </c>
      <c r="B4977" s="662" t="s">
        <v>592</v>
      </c>
      <c r="C4977" s="662" t="s">
        <v>5111</v>
      </c>
      <c r="D4977" s="743" t="s">
        <v>7938</v>
      </c>
      <c r="E4977" s="744" t="s">
        <v>5137</v>
      </c>
      <c r="F4977" s="662" t="s">
        <v>5106</v>
      </c>
      <c r="G4977" s="662" t="s">
        <v>5565</v>
      </c>
      <c r="H4977" s="662" t="s">
        <v>593</v>
      </c>
      <c r="I4977" s="662" t="s">
        <v>5566</v>
      </c>
      <c r="J4977" s="662" t="s">
        <v>929</v>
      </c>
      <c r="K4977" s="662" t="s">
        <v>5567</v>
      </c>
      <c r="L4977" s="663">
        <v>0</v>
      </c>
      <c r="M4977" s="663">
        <v>0</v>
      </c>
      <c r="N4977" s="662">
        <v>1</v>
      </c>
      <c r="O4977" s="745">
        <v>1</v>
      </c>
      <c r="P4977" s="663">
        <v>0</v>
      </c>
      <c r="Q4977" s="678"/>
      <c r="R4977" s="662">
        <v>1</v>
      </c>
      <c r="S4977" s="678">
        <v>1</v>
      </c>
      <c r="T4977" s="745">
        <v>1</v>
      </c>
      <c r="U4977" s="701">
        <v>1</v>
      </c>
    </row>
    <row r="4978" spans="1:21" ht="14.4" customHeight="1" x14ac:dyDescent="0.3">
      <c r="A4978" s="661">
        <v>32</v>
      </c>
      <c r="B4978" s="662" t="s">
        <v>592</v>
      </c>
      <c r="C4978" s="662" t="s">
        <v>5111</v>
      </c>
      <c r="D4978" s="743" t="s">
        <v>7938</v>
      </c>
      <c r="E4978" s="744" t="s">
        <v>5137</v>
      </c>
      <c r="F4978" s="662" t="s">
        <v>5106</v>
      </c>
      <c r="G4978" s="662" t="s">
        <v>5307</v>
      </c>
      <c r="H4978" s="662" t="s">
        <v>593</v>
      </c>
      <c r="I4978" s="662" t="s">
        <v>3519</v>
      </c>
      <c r="J4978" s="662" t="s">
        <v>3520</v>
      </c>
      <c r="K4978" s="662" t="s">
        <v>6181</v>
      </c>
      <c r="L4978" s="663">
        <v>111.45</v>
      </c>
      <c r="M4978" s="663">
        <v>222.9</v>
      </c>
      <c r="N4978" s="662">
        <v>2</v>
      </c>
      <c r="O4978" s="745">
        <v>0.5</v>
      </c>
      <c r="P4978" s="663">
        <v>222.9</v>
      </c>
      <c r="Q4978" s="678">
        <v>1</v>
      </c>
      <c r="R4978" s="662">
        <v>2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32</v>
      </c>
      <c r="B4979" s="662" t="s">
        <v>592</v>
      </c>
      <c r="C4979" s="662" t="s">
        <v>5111</v>
      </c>
      <c r="D4979" s="743" t="s">
        <v>7938</v>
      </c>
      <c r="E4979" s="744" t="s">
        <v>5137</v>
      </c>
      <c r="F4979" s="662" t="s">
        <v>5106</v>
      </c>
      <c r="G4979" s="662" t="s">
        <v>5182</v>
      </c>
      <c r="H4979" s="662" t="s">
        <v>593</v>
      </c>
      <c r="I4979" s="662" t="s">
        <v>2928</v>
      </c>
      <c r="J4979" s="662" t="s">
        <v>2409</v>
      </c>
      <c r="K4979" s="662" t="s">
        <v>5313</v>
      </c>
      <c r="L4979" s="663">
        <v>22.44</v>
      </c>
      <c r="M4979" s="663">
        <v>830.2800000000002</v>
      </c>
      <c r="N4979" s="662">
        <v>37</v>
      </c>
      <c r="O4979" s="745">
        <v>13.5</v>
      </c>
      <c r="P4979" s="663">
        <v>718.08000000000015</v>
      </c>
      <c r="Q4979" s="678">
        <v>0.8648648648648648</v>
      </c>
      <c r="R4979" s="662">
        <v>32</v>
      </c>
      <c r="S4979" s="678">
        <v>0.86486486486486491</v>
      </c>
      <c r="T4979" s="745">
        <v>11.5</v>
      </c>
      <c r="U4979" s="701">
        <v>0.85185185185185186</v>
      </c>
    </row>
    <row r="4980" spans="1:21" ht="14.4" customHeight="1" x14ac:dyDescent="0.3">
      <c r="A4980" s="661">
        <v>32</v>
      </c>
      <c r="B4980" s="662" t="s">
        <v>592</v>
      </c>
      <c r="C4980" s="662" t="s">
        <v>5111</v>
      </c>
      <c r="D4980" s="743" t="s">
        <v>7938</v>
      </c>
      <c r="E4980" s="744" t="s">
        <v>5137</v>
      </c>
      <c r="F4980" s="662" t="s">
        <v>5106</v>
      </c>
      <c r="G4980" s="662" t="s">
        <v>5182</v>
      </c>
      <c r="H4980" s="662" t="s">
        <v>593</v>
      </c>
      <c r="I4980" s="662" t="s">
        <v>2931</v>
      </c>
      <c r="J4980" s="662" t="s">
        <v>2932</v>
      </c>
      <c r="K4980" s="662" t="s">
        <v>5313</v>
      </c>
      <c r="L4980" s="663">
        <v>22.44</v>
      </c>
      <c r="M4980" s="663">
        <v>291.72000000000003</v>
      </c>
      <c r="N4980" s="662">
        <v>13</v>
      </c>
      <c r="O4980" s="745">
        <v>4.5</v>
      </c>
      <c r="P4980" s="663">
        <v>291.72000000000003</v>
      </c>
      <c r="Q4980" s="678">
        <v>1</v>
      </c>
      <c r="R4980" s="662">
        <v>13</v>
      </c>
      <c r="S4980" s="678">
        <v>1</v>
      </c>
      <c r="T4980" s="745">
        <v>4.5</v>
      </c>
      <c r="U4980" s="701">
        <v>1</v>
      </c>
    </row>
    <row r="4981" spans="1:21" ht="14.4" customHeight="1" x14ac:dyDescent="0.3">
      <c r="A4981" s="661">
        <v>32</v>
      </c>
      <c r="B4981" s="662" t="s">
        <v>592</v>
      </c>
      <c r="C4981" s="662" t="s">
        <v>5111</v>
      </c>
      <c r="D4981" s="743" t="s">
        <v>7938</v>
      </c>
      <c r="E4981" s="744" t="s">
        <v>5137</v>
      </c>
      <c r="F4981" s="662" t="s">
        <v>5106</v>
      </c>
      <c r="G4981" s="662" t="s">
        <v>5182</v>
      </c>
      <c r="H4981" s="662" t="s">
        <v>593</v>
      </c>
      <c r="I4981" s="662" t="s">
        <v>2977</v>
      </c>
      <c r="J4981" s="662" t="s">
        <v>2978</v>
      </c>
      <c r="K4981" s="662" t="s">
        <v>5183</v>
      </c>
      <c r="L4981" s="663">
        <v>51.21</v>
      </c>
      <c r="M4981" s="663">
        <v>2714.1300000000006</v>
      </c>
      <c r="N4981" s="662">
        <v>53</v>
      </c>
      <c r="O4981" s="745">
        <v>19</v>
      </c>
      <c r="P4981" s="663">
        <v>1741.1400000000008</v>
      </c>
      <c r="Q4981" s="678">
        <v>0.64150943396226434</v>
      </c>
      <c r="R4981" s="662">
        <v>34</v>
      </c>
      <c r="S4981" s="678">
        <v>0.64150943396226412</v>
      </c>
      <c r="T4981" s="745">
        <v>13</v>
      </c>
      <c r="U4981" s="701">
        <v>0.68421052631578949</v>
      </c>
    </row>
    <row r="4982" spans="1:21" ht="14.4" customHeight="1" x14ac:dyDescent="0.3">
      <c r="A4982" s="661">
        <v>32</v>
      </c>
      <c r="B4982" s="662" t="s">
        <v>592</v>
      </c>
      <c r="C4982" s="662" t="s">
        <v>5111</v>
      </c>
      <c r="D4982" s="743" t="s">
        <v>7938</v>
      </c>
      <c r="E4982" s="744" t="s">
        <v>5137</v>
      </c>
      <c r="F4982" s="662" t="s">
        <v>5106</v>
      </c>
      <c r="G4982" s="662" t="s">
        <v>6834</v>
      </c>
      <c r="H4982" s="662" t="s">
        <v>593</v>
      </c>
      <c r="I4982" s="662" t="s">
        <v>7396</v>
      </c>
      <c r="J4982" s="662" t="s">
        <v>1528</v>
      </c>
      <c r="K4982" s="662" t="s">
        <v>1529</v>
      </c>
      <c r="L4982" s="663">
        <v>68.819999999999993</v>
      </c>
      <c r="M4982" s="663">
        <v>68.819999999999993</v>
      </c>
      <c r="N4982" s="662">
        <v>1</v>
      </c>
      <c r="O4982" s="745">
        <v>0.5</v>
      </c>
      <c r="P4982" s="663">
        <v>68.819999999999993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32</v>
      </c>
      <c r="B4983" s="662" t="s">
        <v>592</v>
      </c>
      <c r="C4983" s="662" t="s">
        <v>5111</v>
      </c>
      <c r="D4983" s="743" t="s">
        <v>7938</v>
      </c>
      <c r="E4983" s="744" t="s">
        <v>5137</v>
      </c>
      <c r="F4983" s="662" t="s">
        <v>5106</v>
      </c>
      <c r="G4983" s="662" t="s">
        <v>5514</v>
      </c>
      <c r="H4983" s="662" t="s">
        <v>593</v>
      </c>
      <c r="I4983" s="662" t="s">
        <v>5661</v>
      </c>
      <c r="J4983" s="662" t="s">
        <v>2374</v>
      </c>
      <c r="K4983" s="662" t="s">
        <v>5662</v>
      </c>
      <c r="L4983" s="663">
        <v>54.22</v>
      </c>
      <c r="M4983" s="663">
        <v>54.22</v>
      </c>
      <c r="N4983" s="662">
        <v>1</v>
      </c>
      <c r="O4983" s="745">
        <v>0.5</v>
      </c>
      <c r="P4983" s="663">
        <v>54.22</v>
      </c>
      <c r="Q4983" s="678">
        <v>1</v>
      </c>
      <c r="R4983" s="662">
        <v>1</v>
      </c>
      <c r="S4983" s="678">
        <v>1</v>
      </c>
      <c r="T4983" s="745">
        <v>0.5</v>
      </c>
      <c r="U4983" s="701">
        <v>1</v>
      </c>
    </row>
    <row r="4984" spans="1:21" ht="14.4" customHeight="1" x14ac:dyDescent="0.3">
      <c r="A4984" s="661">
        <v>32</v>
      </c>
      <c r="B4984" s="662" t="s">
        <v>592</v>
      </c>
      <c r="C4984" s="662" t="s">
        <v>5111</v>
      </c>
      <c r="D4984" s="743" t="s">
        <v>7938</v>
      </c>
      <c r="E4984" s="744" t="s">
        <v>5137</v>
      </c>
      <c r="F4984" s="662" t="s">
        <v>5106</v>
      </c>
      <c r="G4984" s="662" t="s">
        <v>7612</v>
      </c>
      <c r="H4984" s="662" t="s">
        <v>593</v>
      </c>
      <c r="I4984" s="662" t="s">
        <v>7613</v>
      </c>
      <c r="J4984" s="662" t="s">
        <v>7614</v>
      </c>
      <c r="K4984" s="662" t="s">
        <v>1529</v>
      </c>
      <c r="L4984" s="663">
        <v>106.38</v>
      </c>
      <c r="M4984" s="663">
        <v>212.76</v>
      </c>
      <c r="N4984" s="662">
        <v>2</v>
      </c>
      <c r="O4984" s="745">
        <v>0.5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32</v>
      </c>
      <c r="B4985" s="662" t="s">
        <v>592</v>
      </c>
      <c r="C4985" s="662" t="s">
        <v>5111</v>
      </c>
      <c r="D4985" s="743" t="s">
        <v>7938</v>
      </c>
      <c r="E4985" s="744" t="s">
        <v>5137</v>
      </c>
      <c r="F4985" s="662" t="s">
        <v>5106</v>
      </c>
      <c r="G4985" s="662" t="s">
        <v>6013</v>
      </c>
      <c r="H4985" s="662" t="s">
        <v>593</v>
      </c>
      <c r="I4985" s="662" t="s">
        <v>2984</v>
      </c>
      <c r="J4985" s="662" t="s">
        <v>2985</v>
      </c>
      <c r="K4985" s="662" t="s">
        <v>7615</v>
      </c>
      <c r="L4985" s="663">
        <v>36.97</v>
      </c>
      <c r="M4985" s="663">
        <v>36.97</v>
      </c>
      <c r="N4985" s="662">
        <v>1</v>
      </c>
      <c r="O4985" s="745">
        <v>0.5</v>
      </c>
      <c r="P4985" s="663"/>
      <c r="Q4985" s="678">
        <v>0</v>
      </c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32</v>
      </c>
      <c r="B4986" s="662" t="s">
        <v>592</v>
      </c>
      <c r="C4986" s="662" t="s">
        <v>5111</v>
      </c>
      <c r="D4986" s="743" t="s">
        <v>7938</v>
      </c>
      <c r="E4986" s="744" t="s">
        <v>5137</v>
      </c>
      <c r="F4986" s="662" t="s">
        <v>5106</v>
      </c>
      <c r="G4986" s="662" t="s">
        <v>6360</v>
      </c>
      <c r="H4986" s="662" t="s">
        <v>593</v>
      </c>
      <c r="I4986" s="662" t="s">
        <v>3944</v>
      </c>
      <c r="J4986" s="662" t="s">
        <v>3945</v>
      </c>
      <c r="K4986" s="662" t="s">
        <v>6361</v>
      </c>
      <c r="L4986" s="663">
        <v>5354.94</v>
      </c>
      <c r="M4986" s="663">
        <v>5354.94</v>
      </c>
      <c r="N4986" s="662">
        <v>1</v>
      </c>
      <c r="O4986" s="745">
        <v>1</v>
      </c>
      <c r="P4986" s="663"/>
      <c r="Q4986" s="678">
        <v>0</v>
      </c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32</v>
      </c>
      <c r="B4987" s="662" t="s">
        <v>592</v>
      </c>
      <c r="C4987" s="662" t="s">
        <v>5111</v>
      </c>
      <c r="D4987" s="743" t="s">
        <v>7938</v>
      </c>
      <c r="E4987" s="744" t="s">
        <v>5137</v>
      </c>
      <c r="F4987" s="662" t="s">
        <v>5106</v>
      </c>
      <c r="G4987" s="662" t="s">
        <v>6025</v>
      </c>
      <c r="H4987" s="662" t="s">
        <v>593</v>
      </c>
      <c r="I4987" s="662" t="s">
        <v>3644</v>
      </c>
      <c r="J4987" s="662" t="s">
        <v>3645</v>
      </c>
      <c r="K4987" s="662" t="s">
        <v>3646</v>
      </c>
      <c r="L4987" s="663">
        <v>75.349999999999994</v>
      </c>
      <c r="M4987" s="663">
        <v>150.69999999999999</v>
      </c>
      <c r="N4987" s="662">
        <v>2</v>
      </c>
      <c r="O4987" s="745">
        <v>1.5</v>
      </c>
      <c r="P4987" s="663">
        <v>75.349999999999994</v>
      </c>
      <c r="Q4987" s="678">
        <v>0.5</v>
      </c>
      <c r="R4987" s="662">
        <v>1</v>
      </c>
      <c r="S4987" s="678">
        <v>0.5</v>
      </c>
      <c r="T4987" s="745">
        <v>1</v>
      </c>
      <c r="U4987" s="701">
        <v>0.66666666666666663</v>
      </c>
    </row>
    <row r="4988" spans="1:21" ht="14.4" customHeight="1" x14ac:dyDescent="0.3">
      <c r="A4988" s="661">
        <v>32</v>
      </c>
      <c r="B4988" s="662" t="s">
        <v>592</v>
      </c>
      <c r="C4988" s="662" t="s">
        <v>5111</v>
      </c>
      <c r="D4988" s="743" t="s">
        <v>7938</v>
      </c>
      <c r="E4988" s="744" t="s">
        <v>5137</v>
      </c>
      <c r="F4988" s="662" t="s">
        <v>5106</v>
      </c>
      <c r="G4988" s="662" t="s">
        <v>6705</v>
      </c>
      <c r="H4988" s="662" t="s">
        <v>593</v>
      </c>
      <c r="I4988" s="662" t="s">
        <v>7616</v>
      </c>
      <c r="J4988" s="662" t="s">
        <v>1250</v>
      </c>
      <c r="K4988" s="662" t="s">
        <v>7617</v>
      </c>
      <c r="L4988" s="663">
        <v>468.19</v>
      </c>
      <c r="M4988" s="663">
        <v>1404.57</v>
      </c>
      <c r="N4988" s="662">
        <v>3</v>
      </c>
      <c r="O4988" s="745">
        <v>2</v>
      </c>
      <c r="P4988" s="663">
        <v>1404.57</v>
      </c>
      <c r="Q4988" s="678">
        <v>1</v>
      </c>
      <c r="R4988" s="662">
        <v>3</v>
      </c>
      <c r="S4988" s="678">
        <v>1</v>
      </c>
      <c r="T4988" s="745">
        <v>2</v>
      </c>
      <c r="U4988" s="701">
        <v>1</v>
      </c>
    </row>
    <row r="4989" spans="1:21" ht="14.4" customHeight="1" x14ac:dyDescent="0.3">
      <c r="A4989" s="661">
        <v>32</v>
      </c>
      <c r="B4989" s="662" t="s">
        <v>592</v>
      </c>
      <c r="C4989" s="662" t="s">
        <v>5111</v>
      </c>
      <c r="D4989" s="743" t="s">
        <v>7938</v>
      </c>
      <c r="E4989" s="744" t="s">
        <v>5137</v>
      </c>
      <c r="F4989" s="662" t="s">
        <v>5106</v>
      </c>
      <c r="G4989" s="662" t="s">
        <v>6213</v>
      </c>
      <c r="H4989" s="662" t="s">
        <v>593</v>
      </c>
      <c r="I4989" s="662" t="s">
        <v>806</v>
      </c>
      <c r="J4989" s="662" t="s">
        <v>807</v>
      </c>
      <c r="K4989" s="662" t="s">
        <v>808</v>
      </c>
      <c r="L4989" s="663">
        <v>79.069999999999993</v>
      </c>
      <c r="M4989" s="663">
        <v>1027.9099999999999</v>
      </c>
      <c r="N4989" s="662">
        <v>13</v>
      </c>
      <c r="O4989" s="745">
        <v>9</v>
      </c>
      <c r="P4989" s="663">
        <v>790.69999999999982</v>
      </c>
      <c r="Q4989" s="678">
        <v>0.76923076923076916</v>
      </c>
      <c r="R4989" s="662">
        <v>10</v>
      </c>
      <c r="S4989" s="678">
        <v>0.76923076923076927</v>
      </c>
      <c r="T4989" s="745">
        <v>8</v>
      </c>
      <c r="U4989" s="701">
        <v>0.88888888888888884</v>
      </c>
    </row>
    <row r="4990" spans="1:21" ht="14.4" customHeight="1" x14ac:dyDescent="0.3">
      <c r="A4990" s="661">
        <v>32</v>
      </c>
      <c r="B4990" s="662" t="s">
        <v>592</v>
      </c>
      <c r="C4990" s="662" t="s">
        <v>5111</v>
      </c>
      <c r="D4990" s="743" t="s">
        <v>7938</v>
      </c>
      <c r="E4990" s="744" t="s">
        <v>5137</v>
      </c>
      <c r="F4990" s="662" t="s">
        <v>5106</v>
      </c>
      <c r="G4990" s="662" t="s">
        <v>5330</v>
      </c>
      <c r="H4990" s="662" t="s">
        <v>2438</v>
      </c>
      <c r="I4990" s="662" t="s">
        <v>2787</v>
      </c>
      <c r="J4990" s="662" t="s">
        <v>2756</v>
      </c>
      <c r="K4990" s="662" t="s">
        <v>2788</v>
      </c>
      <c r="L4990" s="663">
        <v>339.8</v>
      </c>
      <c r="M4990" s="663">
        <v>679.6</v>
      </c>
      <c r="N4990" s="662">
        <v>2</v>
      </c>
      <c r="O4990" s="745">
        <v>1</v>
      </c>
      <c r="P4990" s="663">
        <v>679.6</v>
      </c>
      <c r="Q4990" s="678">
        <v>1</v>
      </c>
      <c r="R4990" s="662">
        <v>2</v>
      </c>
      <c r="S4990" s="678">
        <v>1</v>
      </c>
      <c r="T4990" s="745">
        <v>1</v>
      </c>
      <c r="U4990" s="701">
        <v>1</v>
      </c>
    </row>
    <row r="4991" spans="1:21" ht="14.4" customHeight="1" x14ac:dyDescent="0.3">
      <c r="A4991" s="661">
        <v>32</v>
      </c>
      <c r="B4991" s="662" t="s">
        <v>592</v>
      </c>
      <c r="C4991" s="662" t="s">
        <v>5111</v>
      </c>
      <c r="D4991" s="743" t="s">
        <v>7938</v>
      </c>
      <c r="E4991" s="744" t="s">
        <v>5137</v>
      </c>
      <c r="F4991" s="662" t="s">
        <v>5106</v>
      </c>
      <c r="G4991" s="662" t="s">
        <v>5330</v>
      </c>
      <c r="H4991" s="662" t="s">
        <v>2438</v>
      </c>
      <c r="I4991" s="662" t="s">
        <v>2755</v>
      </c>
      <c r="J4991" s="662" t="s">
        <v>2756</v>
      </c>
      <c r="K4991" s="662" t="s">
        <v>3488</v>
      </c>
      <c r="L4991" s="663">
        <v>1427.23</v>
      </c>
      <c r="M4991" s="663">
        <v>166985.91000000006</v>
      </c>
      <c r="N4991" s="662">
        <v>117</v>
      </c>
      <c r="O4991" s="745">
        <v>44</v>
      </c>
      <c r="P4991" s="663">
        <v>148431.92000000007</v>
      </c>
      <c r="Q4991" s="678">
        <v>0.88888888888888895</v>
      </c>
      <c r="R4991" s="662">
        <v>104</v>
      </c>
      <c r="S4991" s="678">
        <v>0.88888888888888884</v>
      </c>
      <c r="T4991" s="745">
        <v>39</v>
      </c>
      <c r="U4991" s="701">
        <v>0.88636363636363635</v>
      </c>
    </row>
    <row r="4992" spans="1:21" ht="14.4" customHeight="1" x14ac:dyDescent="0.3">
      <c r="A4992" s="661">
        <v>32</v>
      </c>
      <c r="B4992" s="662" t="s">
        <v>592</v>
      </c>
      <c r="C4992" s="662" t="s">
        <v>5111</v>
      </c>
      <c r="D4992" s="743" t="s">
        <v>7938</v>
      </c>
      <c r="E4992" s="744" t="s">
        <v>5137</v>
      </c>
      <c r="F4992" s="662" t="s">
        <v>5106</v>
      </c>
      <c r="G4992" s="662" t="s">
        <v>5604</v>
      </c>
      <c r="H4992" s="662" t="s">
        <v>593</v>
      </c>
      <c r="I4992" s="662" t="s">
        <v>1722</v>
      </c>
      <c r="J4992" s="662" t="s">
        <v>1723</v>
      </c>
      <c r="K4992" s="662" t="s">
        <v>5605</v>
      </c>
      <c r="L4992" s="663">
        <v>32709.68</v>
      </c>
      <c r="M4992" s="663">
        <v>196258.08</v>
      </c>
      <c r="N4992" s="662">
        <v>6</v>
      </c>
      <c r="O4992" s="745">
        <v>4</v>
      </c>
      <c r="P4992" s="663">
        <v>163548.4</v>
      </c>
      <c r="Q4992" s="678">
        <v>0.83333333333333337</v>
      </c>
      <c r="R4992" s="662">
        <v>5</v>
      </c>
      <c r="S4992" s="678">
        <v>0.83333333333333337</v>
      </c>
      <c r="T4992" s="745">
        <v>3.5</v>
      </c>
      <c r="U4992" s="701">
        <v>0.875</v>
      </c>
    </row>
    <row r="4993" spans="1:21" ht="14.4" customHeight="1" x14ac:dyDescent="0.3">
      <c r="A4993" s="661">
        <v>32</v>
      </c>
      <c r="B4993" s="662" t="s">
        <v>592</v>
      </c>
      <c r="C4993" s="662" t="s">
        <v>5111</v>
      </c>
      <c r="D4993" s="743" t="s">
        <v>7938</v>
      </c>
      <c r="E4993" s="744" t="s">
        <v>5137</v>
      </c>
      <c r="F4993" s="662" t="s">
        <v>5106</v>
      </c>
      <c r="G4993" s="662" t="s">
        <v>5333</v>
      </c>
      <c r="H4993" s="662" t="s">
        <v>2438</v>
      </c>
      <c r="I4993" s="662" t="s">
        <v>3200</v>
      </c>
      <c r="J4993" s="662" t="s">
        <v>3193</v>
      </c>
      <c r="K4993" s="662" t="s">
        <v>4935</v>
      </c>
      <c r="L4993" s="663">
        <v>13849.26</v>
      </c>
      <c r="M4993" s="663">
        <v>249286.68</v>
      </c>
      <c r="N4993" s="662">
        <v>18</v>
      </c>
      <c r="O4993" s="745">
        <v>8</v>
      </c>
      <c r="P4993" s="663">
        <v>235437.41999999998</v>
      </c>
      <c r="Q4993" s="678">
        <v>0.94444444444444442</v>
      </c>
      <c r="R4993" s="662">
        <v>17</v>
      </c>
      <c r="S4993" s="678">
        <v>0.94444444444444442</v>
      </c>
      <c r="T4993" s="745">
        <v>7</v>
      </c>
      <c r="U4993" s="701">
        <v>0.875</v>
      </c>
    </row>
    <row r="4994" spans="1:21" ht="14.4" customHeight="1" x14ac:dyDescent="0.3">
      <c r="A4994" s="661">
        <v>32</v>
      </c>
      <c r="B4994" s="662" t="s">
        <v>592</v>
      </c>
      <c r="C4994" s="662" t="s">
        <v>5111</v>
      </c>
      <c r="D4994" s="743" t="s">
        <v>7938</v>
      </c>
      <c r="E4994" s="744" t="s">
        <v>5137</v>
      </c>
      <c r="F4994" s="662" t="s">
        <v>5106</v>
      </c>
      <c r="G4994" s="662" t="s">
        <v>5334</v>
      </c>
      <c r="H4994" s="662" t="s">
        <v>2438</v>
      </c>
      <c r="I4994" s="662" t="s">
        <v>2651</v>
      </c>
      <c r="J4994" s="662" t="s">
        <v>4809</v>
      </c>
      <c r="K4994" s="662" t="s">
        <v>4810</v>
      </c>
      <c r="L4994" s="663">
        <v>120.61</v>
      </c>
      <c r="M4994" s="663">
        <v>361.83</v>
      </c>
      <c r="N4994" s="662">
        <v>3</v>
      </c>
      <c r="O4994" s="745">
        <v>2</v>
      </c>
      <c r="P4994" s="663">
        <v>241.22</v>
      </c>
      <c r="Q4994" s="678">
        <v>0.66666666666666674</v>
      </c>
      <c r="R4994" s="662">
        <v>2</v>
      </c>
      <c r="S4994" s="678">
        <v>0.66666666666666663</v>
      </c>
      <c r="T4994" s="745">
        <v>1</v>
      </c>
      <c r="U4994" s="701">
        <v>0.5</v>
      </c>
    </row>
    <row r="4995" spans="1:21" ht="14.4" customHeight="1" x14ac:dyDescent="0.3">
      <c r="A4995" s="661">
        <v>32</v>
      </c>
      <c r="B4995" s="662" t="s">
        <v>592</v>
      </c>
      <c r="C4995" s="662" t="s">
        <v>5111</v>
      </c>
      <c r="D4995" s="743" t="s">
        <v>7938</v>
      </c>
      <c r="E4995" s="744" t="s">
        <v>5137</v>
      </c>
      <c r="F4995" s="662" t="s">
        <v>5106</v>
      </c>
      <c r="G4995" s="662" t="s">
        <v>5583</v>
      </c>
      <c r="H4995" s="662" t="s">
        <v>593</v>
      </c>
      <c r="I4995" s="662" t="s">
        <v>6036</v>
      </c>
      <c r="J4995" s="662" t="s">
        <v>6037</v>
      </c>
      <c r="K4995" s="662" t="s">
        <v>5085</v>
      </c>
      <c r="L4995" s="663">
        <v>0</v>
      </c>
      <c r="M4995" s="663">
        <v>0</v>
      </c>
      <c r="N4995" s="662">
        <v>1</v>
      </c>
      <c r="O4995" s="745">
        <v>1</v>
      </c>
      <c r="P4995" s="663">
        <v>0</v>
      </c>
      <c r="Q4995" s="678"/>
      <c r="R4995" s="662">
        <v>1</v>
      </c>
      <c r="S4995" s="678">
        <v>1</v>
      </c>
      <c r="T4995" s="745">
        <v>1</v>
      </c>
      <c r="U4995" s="701">
        <v>1</v>
      </c>
    </row>
    <row r="4996" spans="1:21" ht="14.4" customHeight="1" x14ac:dyDescent="0.3">
      <c r="A4996" s="661">
        <v>32</v>
      </c>
      <c r="B4996" s="662" t="s">
        <v>592</v>
      </c>
      <c r="C4996" s="662" t="s">
        <v>5111</v>
      </c>
      <c r="D4996" s="743" t="s">
        <v>7938</v>
      </c>
      <c r="E4996" s="744" t="s">
        <v>5137</v>
      </c>
      <c r="F4996" s="662" t="s">
        <v>5106</v>
      </c>
      <c r="G4996" s="662" t="s">
        <v>5583</v>
      </c>
      <c r="H4996" s="662" t="s">
        <v>593</v>
      </c>
      <c r="I4996" s="662" t="s">
        <v>6214</v>
      </c>
      <c r="J4996" s="662" t="s">
        <v>6215</v>
      </c>
      <c r="K4996" s="662" t="s">
        <v>6216</v>
      </c>
      <c r="L4996" s="663">
        <v>0</v>
      </c>
      <c r="M4996" s="663">
        <v>0</v>
      </c>
      <c r="N4996" s="662">
        <v>1</v>
      </c>
      <c r="O4996" s="745">
        <v>1</v>
      </c>
      <c r="P4996" s="663">
        <v>0</v>
      </c>
      <c r="Q4996" s="678"/>
      <c r="R4996" s="662">
        <v>1</v>
      </c>
      <c r="S4996" s="678">
        <v>1</v>
      </c>
      <c r="T4996" s="745">
        <v>1</v>
      </c>
      <c r="U4996" s="701">
        <v>1</v>
      </c>
    </row>
    <row r="4997" spans="1:21" ht="14.4" customHeight="1" x14ac:dyDescent="0.3">
      <c r="A4997" s="661">
        <v>32</v>
      </c>
      <c r="B4997" s="662" t="s">
        <v>592</v>
      </c>
      <c r="C4997" s="662" t="s">
        <v>5111</v>
      </c>
      <c r="D4997" s="743" t="s">
        <v>7938</v>
      </c>
      <c r="E4997" s="744" t="s">
        <v>5137</v>
      </c>
      <c r="F4997" s="662" t="s">
        <v>5106</v>
      </c>
      <c r="G4997" s="662" t="s">
        <v>5381</v>
      </c>
      <c r="H4997" s="662" t="s">
        <v>2438</v>
      </c>
      <c r="I4997" s="662" t="s">
        <v>3203</v>
      </c>
      <c r="J4997" s="662" t="s">
        <v>5055</v>
      </c>
      <c r="K4997" s="662" t="s">
        <v>5056</v>
      </c>
      <c r="L4997" s="663">
        <v>10386.950000000001</v>
      </c>
      <c r="M4997" s="663">
        <v>259673.75</v>
      </c>
      <c r="N4997" s="662">
        <v>25</v>
      </c>
      <c r="O4997" s="745">
        <v>12</v>
      </c>
      <c r="P4997" s="663">
        <v>259673.75</v>
      </c>
      <c r="Q4997" s="678">
        <v>1</v>
      </c>
      <c r="R4997" s="662">
        <v>25</v>
      </c>
      <c r="S4997" s="678">
        <v>1</v>
      </c>
      <c r="T4997" s="745">
        <v>12</v>
      </c>
      <c r="U4997" s="701">
        <v>1</v>
      </c>
    </row>
    <row r="4998" spans="1:21" ht="14.4" customHeight="1" x14ac:dyDescent="0.3">
      <c r="A4998" s="661">
        <v>32</v>
      </c>
      <c r="B4998" s="662" t="s">
        <v>592</v>
      </c>
      <c r="C4998" s="662" t="s">
        <v>5111</v>
      </c>
      <c r="D4998" s="743" t="s">
        <v>7938</v>
      </c>
      <c r="E4998" s="744" t="s">
        <v>5137</v>
      </c>
      <c r="F4998" s="662" t="s">
        <v>5106</v>
      </c>
      <c r="G4998" s="662" t="s">
        <v>5381</v>
      </c>
      <c r="H4998" s="662" t="s">
        <v>2438</v>
      </c>
      <c r="I4998" s="662" t="s">
        <v>3203</v>
      </c>
      <c r="J4998" s="662" t="s">
        <v>5055</v>
      </c>
      <c r="K4998" s="662" t="s">
        <v>5056</v>
      </c>
      <c r="L4998" s="663">
        <v>11093.88</v>
      </c>
      <c r="M4998" s="663">
        <v>44375.519999999997</v>
      </c>
      <c r="N4998" s="662">
        <v>4</v>
      </c>
      <c r="O4998" s="745">
        <v>0.5</v>
      </c>
      <c r="P4998" s="663">
        <v>44375.519999999997</v>
      </c>
      <c r="Q4998" s="678">
        <v>1</v>
      </c>
      <c r="R4998" s="662">
        <v>4</v>
      </c>
      <c r="S4998" s="678">
        <v>1</v>
      </c>
      <c r="T4998" s="745">
        <v>0.5</v>
      </c>
      <c r="U4998" s="701">
        <v>1</v>
      </c>
    </row>
    <row r="4999" spans="1:21" ht="14.4" customHeight="1" x14ac:dyDescent="0.3">
      <c r="A4999" s="661">
        <v>32</v>
      </c>
      <c r="B4999" s="662" t="s">
        <v>592</v>
      </c>
      <c r="C4999" s="662" t="s">
        <v>5111</v>
      </c>
      <c r="D4999" s="743" t="s">
        <v>7938</v>
      </c>
      <c r="E4999" s="744" t="s">
        <v>5137</v>
      </c>
      <c r="F4999" s="662" t="s">
        <v>5106</v>
      </c>
      <c r="G4999" s="662" t="s">
        <v>6563</v>
      </c>
      <c r="H4999" s="662" t="s">
        <v>593</v>
      </c>
      <c r="I4999" s="662" t="s">
        <v>744</v>
      </c>
      <c r="J4999" s="662" t="s">
        <v>745</v>
      </c>
      <c r="K4999" s="662" t="s">
        <v>746</v>
      </c>
      <c r="L4999" s="663">
        <v>203.9</v>
      </c>
      <c r="M4999" s="663">
        <v>203.9</v>
      </c>
      <c r="N4999" s="662">
        <v>1</v>
      </c>
      <c r="O4999" s="745">
        <v>0.5</v>
      </c>
      <c r="P4999" s="663">
        <v>203.9</v>
      </c>
      <c r="Q4999" s="678">
        <v>1</v>
      </c>
      <c r="R4999" s="662">
        <v>1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32</v>
      </c>
      <c r="B5000" s="662" t="s">
        <v>592</v>
      </c>
      <c r="C5000" s="662" t="s">
        <v>5111</v>
      </c>
      <c r="D5000" s="743" t="s">
        <v>7938</v>
      </c>
      <c r="E5000" s="744" t="s">
        <v>5137</v>
      </c>
      <c r="F5000" s="662" t="s">
        <v>5106</v>
      </c>
      <c r="G5000" s="662" t="s">
        <v>5335</v>
      </c>
      <c r="H5000" s="662" t="s">
        <v>593</v>
      </c>
      <c r="I5000" s="662" t="s">
        <v>7412</v>
      </c>
      <c r="J5000" s="662" t="s">
        <v>5337</v>
      </c>
      <c r="K5000" s="662" t="s">
        <v>7413</v>
      </c>
      <c r="L5000" s="663">
        <v>53.57</v>
      </c>
      <c r="M5000" s="663">
        <v>53.57</v>
      </c>
      <c r="N5000" s="662">
        <v>1</v>
      </c>
      <c r="O5000" s="745">
        <v>0.5</v>
      </c>
      <c r="P5000" s="663"/>
      <c r="Q5000" s="678">
        <v>0</v>
      </c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32</v>
      </c>
      <c r="B5001" s="662" t="s">
        <v>592</v>
      </c>
      <c r="C5001" s="662" t="s">
        <v>5111</v>
      </c>
      <c r="D5001" s="743" t="s">
        <v>7938</v>
      </c>
      <c r="E5001" s="744" t="s">
        <v>5137</v>
      </c>
      <c r="F5001" s="662" t="s">
        <v>5107</v>
      </c>
      <c r="G5001" s="662" t="s">
        <v>5249</v>
      </c>
      <c r="H5001" s="662" t="s">
        <v>593</v>
      </c>
      <c r="I5001" s="662" t="s">
        <v>7448</v>
      </c>
      <c r="J5001" s="662" t="s">
        <v>5251</v>
      </c>
      <c r="K5001" s="662"/>
      <c r="L5001" s="663">
        <v>0</v>
      </c>
      <c r="M5001" s="663">
        <v>0</v>
      </c>
      <c r="N5001" s="662">
        <v>8</v>
      </c>
      <c r="O5001" s="745">
        <v>6.5</v>
      </c>
      <c r="P5001" s="663">
        <v>0</v>
      </c>
      <c r="Q5001" s="678"/>
      <c r="R5001" s="662">
        <v>8</v>
      </c>
      <c r="S5001" s="678">
        <v>1</v>
      </c>
      <c r="T5001" s="745">
        <v>6.5</v>
      </c>
      <c r="U5001" s="701">
        <v>1</v>
      </c>
    </row>
    <row r="5002" spans="1:21" ht="14.4" customHeight="1" x14ac:dyDescent="0.3">
      <c r="A5002" s="661">
        <v>32</v>
      </c>
      <c r="B5002" s="662" t="s">
        <v>592</v>
      </c>
      <c r="C5002" s="662" t="s">
        <v>5111</v>
      </c>
      <c r="D5002" s="743" t="s">
        <v>7938</v>
      </c>
      <c r="E5002" s="744" t="s">
        <v>5138</v>
      </c>
      <c r="F5002" s="662" t="s">
        <v>5106</v>
      </c>
      <c r="G5002" s="662" t="s">
        <v>5184</v>
      </c>
      <c r="H5002" s="662" t="s">
        <v>593</v>
      </c>
      <c r="I5002" s="662" t="s">
        <v>7618</v>
      </c>
      <c r="J5002" s="662" t="s">
        <v>7619</v>
      </c>
      <c r="K5002" s="662" t="s">
        <v>6050</v>
      </c>
      <c r="L5002" s="663">
        <v>0</v>
      </c>
      <c r="M5002" s="663">
        <v>0</v>
      </c>
      <c r="N5002" s="662">
        <v>1</v>
      </c>
      <c r="O5002" s="745">
        <v>0.5</v>
      </c>
      <c r="P5002" s="663">
        <v>0</v>
      </c>
      <c r="Q5002" s="678"/>
      <c r="R5002" s="662">
        <v>1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32</v>
      </c>
      <c r="B5003" s="662" t="s">
        <v>592</v>
      </c>
      <c r="C5003" s="662" t="s">
        <v>5111</v>
      </c>
      <c r="D5003" s="743" t="s">
        <v>7938</v>
      </c>
      <c r="E5003" s="744" t="s">
        <v>5138</v>
      </c>
      <c r="F5003" s="662" t="s">
        <v>5106</v>
      </c>
      <c r="G5003" s="662" t="s">
        <v>5184</v>
      </c>
      <c r="H5003" s="662" t="s">
        <v>593</v>
      </c>
      <c r="I5003" s="662" t="s">
        <v>925</v>
      </c>
      <c r="J5003" s="662" t="s">
        <v>922</v>
      </c>
      <c r="K5003" s="662" t="s">
        <v>6050</v>
      </c>
      <c r="L5003" s="663">
        <v>0</v>
      </c>
      <c r="M5003" s="663">
        <v>0</v>
      </c>
      <c r="N5003" s="662">
        <v>1</v>
      </c>
      <c r="O5003" s="745">
        <v>0.5</v>
      </c>
      <c r="P5003" s="663">
        <v>0</v>
      </c>
      <c r="Q5003" s="678"/>
      <c r="R5003" s="662">
        <v>1</v>
      </c>
      <c r="S5003" s="678">
        <v>1</v>
      </c>
      <c r="T5003" s="745">
        <v>0.5</v>
      </c>
      <c r="U5003" s="701">
        <v>1</v>
      </c>
    </row>
    <row r="5004" spans="1:21" ht="14.4" customHeight="1" x14ac:dyDescent="0.3">
      <c r="A5004" s="661">
        <v>32</v>
      </c>
      <c r="B5004" s="662" t="s">
        <v>592</v>
      </c>
      <c r="C5004" s="662" t="s">
        <v>5111</v>
      </c>
      <c r="D5004" s="743" t="s">
        <v>7938</v>
      </c>
      <c r="E5004" s="744" t="s">
        <v>5138</v>
      </c>
      <c r="F5004" s="662" t="s">
        <v>5106</v>
      </c>
      <c r="G5004" s="662" t="s">
        <v>5151</v>
      </c>
      <c r="H5004" s="662" t="s">
        <v>593</v>
      </c>
      <c r="I5004" s="662" t="s">
        <v>1699</v>
      </c>
      <c r="J5004" s="662" t="s">
        <v>1700</v>
      </c>
      <c r="K5004" s="662" t="s">
        <v>5152</v>
      </c>
      <c r="L5004" s="663">
        <v>1295.6400000000001</v>
      </c>
      <c r="M5004" s="663">
        <v>18138.96</v>
      </c>
      <c r="N5004" s="662">
        <v>14</v>
      </c>
      <c r="O5004" s="745">
        <v>5.5</v>
      </c>
      <c r="P5004" s="663">
        <v>7773.84</v>
      </c>
      <c r="Q5004" s="678">
        <v>0.4285714285714286</v>
      </c>
      <c r="R5004" s="662">
        <v>6</v>
      </c>
      <c r="S5004" s="678">
        <v>0.42857142857142855</v>
      </c>
      <c r="T5004" s="745">
        <v>2.5</v>
      </c>
      <c r="U5004" s="701">
        <v>0.45454545454545453</v>
      </c>
    </row>
    <row r="5005" spans="1:21" ht="14.4" customHeight="1" x14ac:dyDescent="0.3">
      <c r="A5005" s="661">
        <v>32</v>
      </c>
      <c r="B5005" s="662" t="s">
        <v>592</v>
      </c>
      <c r="C5005" s="662" t="s">
        <v>5111</v>
      </c>
      <c r="D5005" s="743" t="s">
        <v>7938</v>
      </c>
      <c r="E5005" s="744" t="s">
        <v>5138</v>
      </c>
      <c r="F5005" s="662" t="s">
        <v>5106</v>
      </c>
      <c r="G5005" s="662" t="s">
        <v>5151</v>
      </c>
      <c r="H5005" s="662" t="s">
        <v>593</v>
      </c>
      <c r="I5005" s="662" t="s">
        <v>1473</v>
      </c>
      <c r="J5005" s="662" t="s">
        <v>1474</v>
      </c>
      <c r="K5005" s="662" t="s">
        <v>1475</v>
      </c>
      <c r="L5005" s="663">
        <v>462.73</v>
      </c>
      <c r="M5005" s="663">
        <v>925.46</v>
      </c>
      <c r="N5005" s="662">
        <v>2</v>
      </c>
      <c r="O5005" s="745">
        <v>1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32</v>
      </c>
      <c r="B5006" s="662" t="s">
        <v>592</v>
      </c>
      <c r="C5006" s="662" t="s">
        <v>5111</v>
      </c>
      <c r="D5006" s="743" t="s">
        <v>7938</v>
      </c>
      <c r="E5006" s="744" t="s">
        <v>5138</v>
      </c>
      <c r="F5006" s="662" t="s">
        <v>5106</v>
      </c>
      <c r="G5006" s="662" t="s">
        <v>5151</v>
      </c>
      <c r="H5006" s="662" t="s">
        <v>593</v>
      </c>
      <c r="I5006" s="662" t="s">
        <v>5492</v>
      </c>
      <c r="J5006" s="662" t="s">
        <v>1474</v>
      </c>
      <c r="K5006" s="662" t="s">
        <v>1475</v>
      </c>
      <c r="L5006" s="663">
        <v>462.73</v>
      </c>
      <c r="M5006" s="663">
        <v>462.73</v>
      </c>
      <c r="N5006" s="662">
        <v>1</v>
      </c>
      <c r="O5006" s="745">
        <v>0.5</v>
      </c>
      <c r="P5006" s="663">
        <v>462.73</v>
      </c>
      <c r="Q5006" s="678">
        <v>1</v>
      </c>
      <c r="R5006" s="662">
        <v>1</v>
      </c>
      <c r="S5006" s="678">
        <v>1</v>
      </c>
      <c r="T5006" s="745">
        <v>0.5</v>
      </c>
      <c r="U5006" s="701">
        <v>1</v>
      </c>
    </row>
    <row r="5007" spans="1:21" ht="14.4" customHeight="1" x14ac:dyDescent="0.3">
      <c r="A5007" s="661">
        <v>32</v>
      </c>
      <c r="B5007" s="662" t="s">
        <v>592</v>
      </c>
      <c r="C5007" s="662" t="s">
        <v>5111</v>
      </c>
      <c r="D5007" s="743" t="s">
        <v>7938</v>
      </c>
      <c r="E5007" s="744" t="s">
        <v>5138</v>
      </c>
      <c r="F5007" s="662" t="s">
        <v>5106</v>
      </c>
      <c r="G5007" s="662" t="s">
        <v>5191</v>
      </c>
      <c r="H5007" s="662" t="s">
        <v>593</v>
      </c>
      <c r="I5007" s="662" t="s">
        <v>1459</v>
      </c>
      <c r="J5007" s="662" t="s">
        <v>5193</v>
      </c>
      <c r="K5007" s="662" t="s">
        <v>5716</v>
      </c>
      <c r="L5007" s="663">
        <v>385.3</v>
      </c>
      <c r="M5007" s="663">
        <v>1155.9000000000001</v>
      </c>
      <c r="N5007" s="662">
        <v>3</v>
      </c>
      <c r="O5007" s="745">
        <v>1</v>
      </c>
      <c r="P5007" s="663">
        <v>1155.9000000000001</v>
      </c>
      <c r="Q5007" s="678">
        <v>1</v>
      </c>
      <c r="R5007" s="662">
        <v>3</v>
      </c>
      <c r="S5007" s="678">
        <v>1</v>
      </c>
      <c r="T5007" s="745">
        <v>1</v>
      </c>
      <c r="U5007" s="701">
        <v>1</v>
      </c>
    </row>
    <row r="5008" spans="1:21" ht="14.4" customHeight="1" x14ac:dyDescent="0.3">
      <c r="A5008" s="661">
        <v>32</v>
      </c>
      <c r="B5008" s="662" t="s">
        <v>592</v>
      </c>
      <c r="C5008" s="662" t="s">
        <v>5111</v>
      </c>
      <c r="D5008" s="743" t="s">
        <v>7938</v>
      </c>
      <c r="E5008" s="744" t="s">
        <v>5138</v>
      </c>
      <c r="F5008" s="662" t="s">
        <v>5106</v>
      </c>
      <c r="G5008" s="662" t="s">
        <v>5191</v>
      </c>
      <c r="H5008" s="662" t="s">
        <v>593</v>
      </c>
      <c r="I5008" s="662" t="s">
        <v>5192</v>
      </c>
      <c r="J5008" s="662" t="s">
        <v>5193</v>
      </c>
      <c r="K5008" s="662" t="s">
        <v>5194</v>
      </c>
      <c r="L5008" s="663">
        <v>0</v>
      </c>
      <c r="M5008" s="663">
        <v>0</v>
      </c>
      <c r="N5008" s="662">
        <v>2</v>
      </c>
      <c r="O5008" s="745">
        <v>0.5</v>
      </c>
      <c r="P5008" s="663">
        <v>0</v>
      </c>
      <c r="Q5008" s="678"/>
      <c r="R5008" s="662">
        <v>2</v>
      </c>
      <c r="S5008" s="678">
        <v>1</v>
      </c>
      <c r="T5008" s="745">
        <v>0.5</v>
      </c>
      <c r="U5008" s="701">
        <v>1</v>
      </c>
    </row>
    <row r="5009" spans="1:21" ht="14.4" customHeight="1" x14ac:dyDescent="0.3">
      <c r="A5009" s="661">
        <v>32</v>
      </c>
      <c r="B5009" s="662" t="s">
        <v>592</v>
      </c>
      <c r="C5009" s="662" t="s">
        <v>5111</v>
      </c>
      <c r="D5009" s="743" t="s">
        <v>7938</v>
      </c>
      <c r="E5009" s="744" t="s">
        <v>5138</v>
      </c>
      <c r="F5009" s="662" t="s">
        <v>5106</v>
      </c>
      <c r="G5009" s="662" t="s">
        <v>5155</v>
      </c>
      <c r="H5009" s="662" t="s">
        <v>593</v>
      </c>
      <c r="I5009" s="662" t="s">
        <v>5768</v>
      </c>
      <c r="J5009" s="662" t="s">
        <v>5412</v>
      </c>
      <c r="K5009" s="662" t="s">
        <v>3770</v>
      </c>
      <c r="L5009" s="663">
        <v>85.71</v>
      </c>
      <c r="M5009" s="663">
        <v>942.81</v>
      </c>
      <c r="N5009" s="662">
        <v>11</v>
      </c>
      <c r="O5009" s="745">
        <v>3.5</v>
      </c>
      <c r="P5009" s="663">
        <v>514.26</v>
      </c>
      <c r="Q5009" s="678">
        <v>0.54545454545454553</v>
      </c>
      <c r="R5009" s="662">
        <v>6</v>
      </c>
      <c r="S5009" s="678">
        <v>0.54545454545454541</v>
      </c>
      <c r="T5009" s="745">
        <v>1</v>
      </c>
      <c r="U5009" s="701">
        <v>0.2857142857142857</v>
      </c>
    </row>
    <row r="5010" spans="1:21" ht="14.4" customHeight="1" x14ac:dyDescent="0.3">
      <c r="A5010" s="661">
        <v>32</v>
      </c>
      <c r="B5010" s="662" t="s">
        <v>592</v>
      </c>
      <c r="C5010" s="662" t="s">
        <v>5111</v>
      </c>
      <c r="D5010" s="743" t="s">
        <v>7938</v>
      </c>
      <c r="E5010" s="744" t="s">
        <v>5138</v>
      </c>
      <c r="F5010" s="662" t="s">
        <v>5106</v>
      </c>
      <c r="G5010" s="662" t="s">
        <v>5155</v>
      </c>
      <c r="H5010" s="662" t="s">
        <v>593</v>
      </c>
      <c r="I5010" s="662" t="s">
        <v>5768</v>
      </c>
      <c r="J5010" s="662" t="s">
        <v>5412</v>
      </c>
      <c r="K5010" s="662" t="s">
        <v>3770</v>
      </c>
      <c r="L5010" s="663">
        <v>72.55</v>
      </c>
      <c r="M5010" s="663">
        <v>72.55</v>
      </c>
      <c r="N5010" s="662">
        <v>1</v>
      </c>
      <c r="O5010" s="745">
        <v>1</v>
      </c>
      <c r="P5010" s="663"/>
      <c r="Q5010" s="678">
        <v>0</v>
      </c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32</v>
      </c>
      <c r="B5011" s="662" t="s">
        <v>592</v>
      </c>
      <c r="C5011" s="662" t="s">
        <v>5111</v>
      </c>
      <c r="D5011" s="743" t="s">
        <v>7938</v>
      </c>
      <c r="E5011" s="744" t="s">
        <v>5138</v>
      </c>
      <c r="F5011" s="662" t="s">
        <v>5106</v>
      </c>
      <c r="G5011" s="662" t="s">
        <v>5155</v>
      </c>
      <c r="H5011" s="662" t="s">
        <v>593</v>
      </c>
      <c r="I5011" s="662" t="s">
        <v>5344</v>
      </c>
      <c r="J5011" s="662" t="s">
        <v>5197</v>
      </c>
      <c r="K5011" s="662" t="s">
        <v>3770</v>
      </c>
      <c r="L5011" s="663">
        <v>0</v>
      </c>
      <c r="M5011" s="663">
        <v>0</v>
      </c>
      <c r="N5011" s="662">
        <v>2</v>
      </c>
      <c r="O5011" s="745">
        <v>1</v>
      </c>
      <c r="P5011" s="663"/>
      <c r="Q5011" s="678"/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32</v>
      </c>
      <c r="B5012" s="662" t="s">
        <v>592</v>
      </c>
      <c r="C5012" s="662" t="s">
        <v>5111</v>
      </c>
      <c r="D5012" s="743" t="s">
        <v>7938</v>
      </c>
      <c r="E5012" s="744" t="s">
        <v>5138</v>
      </c>
      <c r="F5012" s="662" t="s">
        <v>5106</v>
      </c>
      <c r="G5012" s="662" t="s">
        <v>5155</v>
      </c>
      <c r="H5012" s="662" t="s">
        <v>593</v>
      </c>
      <c r="I5012" s="662" t="s">
        <v>5195</v>
      </c>
      <c r="J5012" s="662" t="s">
        <v>721</v>
      </c>
      <c r="K5012" s="662" t="s">
        <v>5196</v>
      </c>
      <c r="L5012" s="663">
        <v>0</v>
      </c>
      <c r="M5012" s="663">
        <v>0</v>
      </c>
      <c r="N5012" s="662">
        <v>3</v>
      </c>
      <c r="O5012" s="745">
        <v>2.5</v>
      </c>
      <c r="P5012" s="663">
        <v>0</v>
      </c>
      <c r="Q5012" s="678"/>
      <c r="R5012" s="662">
        <v>1</v>
      </c>
      <c r="S5012" s="678">
        <v>0.33333333333333331</v>
      </c>
      <c r="T5012" s="745">
        <v>1</v>
      </c>
      <c r="U5012" s="701">
        <v>0.4</v>
      </c>
    </row>
    <row r="5013" spans="1:21" ht="14.4" customHeight="1" x14ac:dyDescent="0.3">
      <c r="A5013" s="661">
        <v>32</v>
      </c>
      <c r="B5013" s="662" t="s">
        <v>592</v>
      </c>
      <c r="C5013" s="662" t="s">
        <v>5111</v>
      </c>
      <c r="D5013" s="743" t="s">
        <v>7938</v>
      </c>
      <c r="E5013" s="744" t="s">
        <v>5138</v>
      </c>
      <c r="F5013" s="662" t="s">
        <v>5106</v>
      </c>
      <c r="G5013" s="662" t="s">
        <v>5155</v>
      </c>
      <c r="H5013" s="662" t="s">
        <v>593</v>
      </c>
      <c r="I5013" s="662" t="s">
        <v>5195</v>
      </c>
      <c r="J5013" s="662" t="s">
        <v>721</v>
      </c>
      <c r="K5013" s="662" t="s">
        <v>5196</v>
      </c>
      <c r="L5013" s="663">
        <v>135.25</v>
      </c>
      <c r="M5013" s="663">
        <v>270.5</v>
      </c>
      <c r="N5013" s="662">
        <v>2</v>
      </c>
      <c r="O5013" s="745">
        <v>2</v>
      </c>
      <c r="P5013" s="663">
        <v>135.25</v>
      </c>
      <c r="Q5013" s="678">
        <v>0.5</v>
      </c>
      <c r="R5013" s="662">
        <v>1</v>
      </c>
      <c r="S5013" s="678">
        <v>0.5</v>
      </c>
      <c r="T5013" s="745">
        <v>1</v>
      </c>
      <c r="U5013" s="701">
        <v>0.5</v>
      </c>
    </row>
    <row r="5014" spans="1:21" ht="14.4" customHeight="1" x14ac:dyDescent="0.3">
      <c r="A5014" s="661">
        <v>32</v>
      </c>
      <c r="B5014" s="662" t="s">
        <v>592</v>
      </c>
      <c r="C5014" s="662" t="s">
        <v>5111</v>
      </c>
      <c r="D5014" s="743" t="s">
        <v>7938</v>
      </c>
      <c r="E5014" s="744" t="s">
        <v>5138</v>
      </c>
      <c r="F5014" s="662" t="s">
        <v>5106</v>
      </c>
      <c r="G5014" s="662" t="s">
        <v>5155</v>
      </c>
      <c r="H5014" s="662" t="s">
        <v>593</v>
      </c>
      <c r="I5014" s="662" t="s">
        <v>740</v>
      </c>
      <c r="J5014" s="662" t="s">
        <v>5197</v>
      </c>
      <c r="K5014" s="662" t="s">
        <v>1361</v>
      </c>
      <c r="L5014" s="663">
        <v>42.85</v>
      </c>
      <c r="M5014" s="663">
        <v>171.4</v>
      </c>
      <c r="N5014" s="662">
        <v>4</v>
      </c>
      <c r="O5014" s="745">
        <v>1</v>
      </c>
      <c r="P5014" s="663">
        <v>85.7</v>
      </c>
      <c r="Q5014" s="678">
        <v>0.5</v>
      </c>
      <c r="R5014" s="662">
        <v>2</v>
      </c>
      <c r="S5014" s="678">
        <v>0.5</v>
      </c>
      <c r="T5014" s="745">
        <v>0.5</v>
      </c>
      <c r="U5014" s="701">
        <v>0.5</v>
      </c>
    </row>
    <row r="5015" spans="1:21" ht="14.4" customHeight="1" x14ac:dyDescent="0.3">
      <c r="A5015" s="661">
        <v>32</v>
      </c>
      <c r="B5015" s="662" t="s">
        <v>592</v>
      </c>
      <c r="C5015" s="662" t="s">
        <v>5111</v>
      </c>
      <c r="D5015" s="743" t="s">
        <v>7938</v>
      </c>
      <c r="E5015" s="744" t="s">
        <v>5138</v>
      </c>
      <c r="F5015" s="662" t="s">
        <v>5106</v>
      </c>
      <c r="G5015" s="662" t="s">
        <v>5155</v>
      </c>
      <c r="H5015" s="662" t="s">
        <v>593</v>
      </c>
      <c r="I5015" s="662" t="s">
        <v>5519</v>
      </c>
      <c r="J5015" s="662" t="s">
        <v>5197</v>
      </c>
      <c r="K5015" s="662" t="s">
        <v>1361</v>
      </c>
      <c r="L5015" s="663">
        <v>42.85</v>
      </c>
      <c r="M5015" s="663">
        <v>171.4</v>
      </c>
      <c r="N5015" s="662">
        <v>4</v>
      </c>
      <c r="O5015" s="745">
        <v>0.5</v>
      </c>
      <c r="P5015" s="663">
        <v>171.4</v>
      </c>
      <c r="Q5015" s="678">
        <v>1</v>
      </c>
      <c r="R5015" s="662">
        <v>4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32</v>
      </c>
      <c r="B5016" s="662" t="s">
        <v>592</v>
      </c>
      <c r="C5016" s="662" t="s">
        <v>5111</v>
      </c>
      <c r="D5016" s="743" t="s">
        <v>7938</v>
      </c>
      <c r="E5016" s="744" t="s">
        <v>5138</v>
      </c>
      <c r="F5016" s="662" t="s">
        <v>5106</v>
      </c>
      <c r="G5016" s="662" t="s">
        <v>5155</v>
      </c>
      <c r="H5016" s="662" t="s">
        <v>593</v>
      </c>
      <c r="I5016" s="662" t="s">
        <v>5673</v>
      </c>
      <c r="J5016" s="662" t="s">
        <v>721</v>
      </c>
      <c r="K5016" s="662" t="s">
        <v>5674</v>
      </c>
      <c r="L5016" s="663">
        <v>121.75</v>
      </c>
      <c r="M5016" s="663">
        <v>121.75</v>
      </c>
      <c r="N5016" s="662">
        <v>1</v>
      </c>
      <c r="O5016" s="745">
        <v>1</v>
      </c>
      <c r="P5016" s="663">
        <v>121.75</v>
      </c>
      <c r="Q5016" s="678">
        <v>1</v>
      </c>
      <c r="R5016" s="662">
        <v>1</v>
      </c>
      <c r="S5016" s="678">
        <v>1</v>
      </c>
      <c r="T5016" s="745">
        <v>1</v>
      </c>
      <c r="U5016" s="701">
        <v>1</v>
      </c>
    </row>
    <row r="5017" spans="1:21" ht="14.4" customHeight="1" x14ac:dyDescent="0.3">
      <c r="A5017" s="661">
        <v>32</v>
      </c>
      <c r="B5017" s="662" t="s">
        <v>592</v>
      </c>
      <c r="C5017" s="662" t="s">
        <v>5111</v>
      </c>
      <c r="D5017" s="743" t="s">
        <v>7938</v>
      </c>
      <c r="E5017" s="744" t="s">
        <v>5138</v>
      </c>
      <c r="F5017" s="662" t="s">
        <v>5106</v>
      </c>
      <c r="G5017" s="662" t="s">
        <v>5201</v>
      </c>
      <c r="H5017" s="662" t="s">
        <v>593</v>
      </c>
      <c r="I5017" s="662" t="s">
        <v>1181</v>
      </c>
      <c r="J5017" s="662" t="s">
        <v>1182</v>
      </c>
      <c r="K5017" s="662" t="s">
        <v>1183</v>
      </c>
      <c r="L5017" s="663">
        <v>122.87</v>
      </c>
      <c r="M5017" s="663">
        <v>245.74</v>
      </c>
      <c r="N5017" s="662">
        <v>2</v>
      </c>
      <c r="O5017" s="745">
        <v>1</v>
      </c>
      <c r="P5017" s="663">
        <v>245.74</v>
      </c>
      <c r="Q5017" s="678">
        <v>1</v>
      </c>
      <c r="R5017" s="662">
        <v>2</v>
      </c>
      <c r="S5017" s="678">
        <v>1</v>
      </c>
      <c r="T5017" s="745">
        <v>1</v>
      </c>
      <c r="U5017" s="701">
        <v>1</v>
      </c>
    </row>
    <row r="5018" spans="1:21" ht="14.4" customHeight="1" x14ac:dyDescent="0.3">
      <c r="A5018" s="661">
        <v>32</v>
      </c>
      <c r="B5018" s="662" t="s">
        <v>592</v>
      </c>
      <c r="C5018" s="662" t="s">
        <v>5111</v>
      </c>
      <c r="D5018" s="743" t="s">
        <v>7938</v>
      </c>
      <c r="E5018" s="744" t="s">
        <v>5138</v>
      </c>
      <c r="F5018" s="662" t="s">
        <v>5106</v>
      </c>
      <c r="G5018" s="662" t="s">
        <v>5201</v>
      </c>
      <c r="H5018" s="662" t="s">
        <v>593</v>
      </c>
      <c r="I5018" s="662" t="s">
        <v>1181</v>
      </c>
      <c r="J5018" s="662" t="s">
        <v>1182</v>
      </c>
      <c r="K5018" s="662" t="s">
        <v>1183</v>
      </c>
      <c r="L5018" s="663">
        <v>103.64</v>
      </c>
      <c r="M5018" s="663">
        <v>207.28</v>
      </c>
      <c r="N5018" s="662">
        <v>2</v>
      </c>
      <c r="O5018" s="745">
        <v>0.5</v>
      </c>
      <c r="P5018" s="663">
        <v>207.28</v>
      </c>
      <c r="Q5018" s="678">
        <v>1</v>
      </c>
      <c r="R5018" s="662">
        <v>2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32</v>
      </c>
      <c r="B5019" s="662" t="s">
        <v>592</v>
      </c>
      <c r="C5019" s="662" t="s">
        <v>5111</v>
      </c>
      <c r="D5019" s="743" t="s">
        <v>7938</v>
      </c>
      <c r="E5019" s="744" t="s">
        <v>5138</v>
      </c>
      <c r="F5019" s="662" t="s">
        <v>5106</v>
      </c>
      <c r="G5019" s="662" t="s">
        <v>5157</v>
      </c>
      <c r="H5019" s="662" t="s">
        <v>2438</v>
      </c>
      <c r="I5019" s="662" t="s">
        <v>3061</v>
      </c>
      <c r="J5019" s="662" t="s">
        <v>2796</v>
      </c>
      <c r="K5019" s="662" t="s">
        <v>4879</v>
      </c>
      <c r="L5019" s="663">
        <v>154.36000000000001</v>
      </c>
      <c r="M5019" s="663">
        <v>926.16000000000008</v>
      </c>
      <c r="N5019" s="662">
        <v>6</v>
      </c>
      <c r="O5019" s="745">
        <v>4</v>
      </c>
      <c r="P5019" s="663">
        <v>926.16000000000008</v>
      </c>
      <c r="Q5019" s="678">
        <v>1</v>
      </c>
      <c r="R5019" s="662">
        <v>6</v>
      </c>
      <c r="S5019" s="678">
        <v>1</v>
      </c>
      <c r="T5019" s="745">
        <v>4</v>
      </c>
      <c r="U5019" s="701">
        <v>1</v>
      </c>
    </row>
    <row r="5020" spans="1:21" ht="14.4" customHeight="1" x14ac:dyDescent="0.3">
      <c r="A5020" s="661">
        <v>32</v>
      </c>
      <c r="B5020" s="662" t="s">
        <v>592</v>
      </c>
      <c r="C5020" s="662" t="s">
        <v>5111</v>
      </c>
      <c r="D5020" s="743" t="s">
        <v>7938</v>
      </c>
      <c r="E5020" s="744" t="s">
        <v>5138</v>
      </c>
      <c r="F5020" s="662" t="s">
        <v>5106</v>
      </c>
      <c r="G5020" s="662" t="s">
        <v>5157</v>
      </c>
      <c r="H5020" s="662" t="s">
        <v>2438</v>
      </c>
      <c r="I5020" s="662" t="s">
        <v>3080</v>
      </c>
      <c r="J5020" s="662" t="s">
        <v>4882</v>
      </c>
      <c r="K5020" s="662" t="s">
        <v>4878</v>
      </c>
      <c r="L5020" s="663">
        <v>111.22</v>
      </c>
      <c r="M5020" s="663">
        <v>111.22</v>
      </c>
      <c r="N5020" s="662">
        <v>1</v>
      </c>
      <c r="O5020" s="745">
        <v>0.5</v>
      </c>
      <c r="P5020" s="663">
        <v>111.22</v>
      </c>
      <c r="Q5020" s="678">
        <v>1</v>
      </c>
      <c r="R5020" s="662">
        <v>1</v>
      </c>
      <c r="S5020" s="678">
        <v>1</v>
      </c>
      <c r="T5020" s="745">
        <v>0.5</v>
      </c>
      <c r="U5020" s="701">
        <v>1</v>
      </c>
    </row>
    <row r="5021" spans="1:21" ht="14.4" customHeight="1" x14ac:dyDescent="0.3">
      <c r="A5021" s="661">
        <v>32</v>
      </c>
      <c r="B5021" s="662" t="s">
        <v>592</v>
      </c>
      <c r="C5021" s="662" t="s">
        <v>5111</v>
      </c>
      <c r="D5021" s="743" t="s">
        <v>7938</v>
      </c>
      <c r="E5021" s="744" t="s">
        <v>5138</v>
      </c>
      <c r="F5021" s="662" t="s">
        <v>5106</v>
      </c>
      <c r="G5021" s="662" t="s">
        <v>5777</v>
      </c>
      <c r="H5021" s="662" t="s">
        <v>593</v>
      </c>
      <c r="I5021" s="662" t="s">
        <v>5778</v>
      </c>
      <c r="J5021" s="662" t="s">
        <v>5779</v>
      </c>
      <c r="K5021" s="662" t="s">
        <v>5780</v>
      </c>
      <c r="L5021" s="663">
        <v>9989.3700000000008</v>
      </c>
      <c r="M5021" s="663">
        <v>9989.3700000000008</v>
      </c>
      <c r="N5021" s="662">
        <v>1</v>
      </c>
      <c r="O5021" s="745">
        <v>1</v>
      </c>
      <c r="P5021" s="663">
        <v>9989.3700000000008</v>
      </c>
      <c r="Q5021" s="678">
        <v>1</v>
      </c>
      <c r="R5021" s="662">
        <v>1</v>
      </c>
      <c r="S5021" s="678">
        <v>1</v>
      </c>
      <c r="T5021" s="745">
        <v>1</v>
      </c>
      <c r="U5021" s="701">
        <v>1</v>
      </c>
    </row>
    <row r="5022" spans="1:21" ht="14.4" customHeight="1" x14ac:dyDescent="0.3">
      <c r="A5022" s="661">
        <v>32</v>
      </c>
      <c r="B5022" s="662" t="s">
        <v>592</v>
      </c>
      <c r="C5022" s="662" t="s">
        <v>5111</v>
      </c>
      <c r="D5022" s="743" t="s">
        <v>7938</v>
      </c>
      <c r="E5022" s="744" t="s">
        <v>5138</v>
      </c>
      <c r="F5022" s="662" t="s">
        <v>5106</v>
      </c>
      <c r="G5022" s="662" t="s">
        <v>7620</v>
      </c>
      <c r="H5022" s="662" t="s">
        <v>593</v>
      </c>
      <c r="I5022" s="662" t="s">
        <v>7621</v>
      </c>
      <c r="J5022" s="662" t="s">
        <v>7622</v>
      </c>
      <c r="K5022" s="662" t="s">
        <v>7623</v>
      </c>
      <c r="L5022" s="663">
        <v>303.47000000000003</v>
      </c>
      <c r="M5022" s="663">
        <v>606.94000000000005</v>
      </c>
      <c r="N5022" s="662">
        <v>2</v>
      </c>
      <c r="O5022" s="745">
        <v>1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32</v>
      </c>
      <c r="B5023" s="662" t="s">
        <v>592</v>
      </c>
      <c r="C5023" s="662" t="s">
        <v>5111</v>
      </c>
      <c r="D5023" s="743" t="s">
        <v>7938</v>
      </c>
      <c r="E5023" s="744" t="s">
        <v>5138</v>
      </c>
      <c r="F5023" s="662" t="s">
        <v>5106</v>
      </c>
      <c r="G5023" s="662" t="s">
        <v>6057</v>
      </c>
      <c r="H5023" s="662" t="s">
        <v>2438</v>
      </c>
      <c r="I5023" s="662" t="s">
        <v>3092</v>
      </c>
      <c r="J5023" s="662" t="s">
        <v>3093</v>
      </c>
      <c r="K5023" s="662" t="s">
        <v>3094</v>
      </c>
      <c r="L5023" s="663">
        <v>119.7</v>
      </c>
      <c r="M5023" s="663">
        <v>478.8</v>
      </c>
      <c r="N5023" s="662">
        <v>4</v>
      </c>
      <c r="O5023" s="745">
        <v>2.5</v>
      </c>
      <c r="P5023" s="663">
        <v>119.7</v>
      </c>
      <c r="Q5023" s="678">
        <v>0.25</v>
      </c>
      <c r="R5023" s="662">
        <v>1</v>
      </c>
      <c r="S5023" s="678">
        <v>0.25</v>
      </c>
      <c r="T5023" s="745">
        <v>0.5</v>
      </c>
      <c r="U5023" s="701">
        <v>0.2</v>
      </c>
    </row>
    <row r="5024" spans="1:21" ht="14.4" customHeight="1" x14ac:dyDescent="0.3">
      <c r="A5024" s="661">
        <v>32</v>
      </c>
      <c r="B5024" s="662" t="s">
        <v>592</v>
      </c>
      <c r="C5024" s="662" t="s">
        <v>5111</v>
      </c>
      <c r="D5024" s="743" t="s">
        <v>7938</v>
      </c>
      <c r="E5024" s="744" t="s">
        <v>5138</v>
      </c>
      <c r="F5024" s="662" t="s">
        <v>5106</v>
      </c>
      <c r="G5024" s="662" t="s">
        <v>6057</v>
      </c>
      <c r="H5024" s="662" t="s">
        <v>2438</v>
      </c>
      <c r="I5024" s="662" t="s">
        <v>3092</v>
      </c>
      <c r="J5024" s="662" t="s">
        <v>3093</v>
      </c>
      <c r="K5024" s="662" t="s">
        <v>3094</v>
      </c>
      <c r="L5024" s="663">
        <v>70.540000000000006</v>
      </c>
      <c r="M5024" s="663">
        <v>211.62</v>
      </c>
      <c r="N5024" s="662">
        <v>3</v>
      </c>
      <c r="O5024" s="745">
        <v>1.5</v>
      </c>
      <c r="P5024" s="663"/>
      <c r="Q5024" s="678">
        <v>0</v>
      </c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32</v>
      </c>
      <c r="B5025" s="662" t="s">
        <v>592</v>
      </c>
      <c r="C5025" s="662" t="s">
        <v>5111</v>
      </c>
      <c r="D5025" s="743" t="s">
        <v>7938</v>
      </c>
      <c r="E5025" s="744" t="s">
        <v>5138</v>
      </c>
      <c r="F5025" s="662" t="s">
        <v>5106</v>
      </c>
      <c r="G5025" s="662" t="s">
        <v>5204</v>
      </c>
      <c r="H5025" s="662" t="s">
        <v>593</v>
      </c>
      <c r="I5025" s="662" t="s">
        <v>1009</v>
      </c>
      <c r="J5025" s="662" t="s">
        <v>5205</v>
      </c>
      <c r="K5025" s="662" t="s">
        <v>5206</v>
      </c>
      <c r="L5025" s="663">
        <v>0</v>
      </c>
      <c r="M5025" s="663">
        <v>0</v>
      </c>
      <c r="N5025" s="662">
        <v>2</v>
      </c>
      <c r="O5025" s="745">
        <v>1</v>
      </c>
      <c r="P5025" s="663"/>
      <c r="Q5025" s="678"/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32</v>
      </c>
      <c r="B5026" s="662" t="s">
        <v>592</v>
      </c>
      <c r="C5026" s="662" t="s">
        <v>5111</v>
      </c>
      <c r="D5026" s="743" t="s">
        <v>7938</v>
      </c>
      <c r="E5026" s="744" t="s">
        <v>5138</v>
      </c>
      <c r="F5026" s="662" t="s">
        <v>5106</v>
      </c>
      <c r="G5026" s="662" t="s">
        <v>5204</v>
      </c>
      <c r="H5026" s="662" t="s">
        <v>593</v>
      </c>
      <c r="I5026" s="662" t="s">
        <v>1013</v>
      </c>
      <c r="J5026" s="662" t="s">
        <v>5796</v>
      </c>
      <c r="K5026" s="662" t="s">
        <v>4168</v>
      </c>
      <c r="L5026" s="663">
        <v>0</v>
      </c>
      <c r="M5026" s="663">
        <v>0</v>
      </c>
      <c r="N5026" s="662">
        <v>1</v>
      </c>
      <c r="O5026" s="745">
        <v>0.5</v>
      </c>
      <c r="P5026" s="663">
        <v>0</v>
      </c>
      <c r="Q5026" s="678"/>
      <c r="R5026" s="662">
        <v>1</v>
      </c>
      <c r="S5026" s="678">
        <v>1</v>
      </c>
      <c r="T5026" s="745">
        <v>0.5</v>
      </c>
      <c r="U5026" s="701">
        <v>1</v>
      </c>
    </row>
    <row r="5027" spans="1:21" ht="14.4" customHeight="1" x14ac:dyDescent="0.3">
      <c r="A5027" s="661">
        <v>32</v>
      </c>
      <c r="B5027" s="662" t="s">
        <v>592</v>
      </c>
      <c r="C5027" s="662" t="s">
        <v>5111</v>
      </c>
      <c r="D5027" s="743" t="s">
        <v>7938</v>
      </c>
      <c r="E5027" s="744" t="s">
        <v>5138</v>
      </c>
      <c r="F5027" s="662" t="s">
        <v>5106</v>
      </c>
      <c r="G5027" s="662" t="s">
        <v>5208</v>
      </c>
      <c r="H5027" s="662" t="s">
        <v>2438</v>
      </c>
      <c r="I5027" s="662" t="s">
        <v>2443</v>
      </c>
      <c r="J5027" s="662" t="s">
        <v>2444</v>
      </c>
      <c r="K5027" s="662" t="s">
        <v>4992</v>
      </c>
      <c r="L5027" s="663">
        <v>227.32</v>
      </c>
      <c r="M5027" s="663">
        <v>227.32</v>
      </c>
      <c r="N5027" s="662">
        <v>1</v>
      </c>
      <c r="O5027" s="745">
        <v>0.5</v>
      </c>
      <c r="P5027" s="663">
        <v>227.32</v>
      </c>
      <c r="Q5027" s="678">
        <v>1</v>
      </c>
      <c r="R5027" s="662">
        <v>1</v>
      </c>
      <c r="S5027" s="678">
        <v>1</v>
      </c>
      <c r="T5027" s="745">
        <v>0.5</v>
      </c>
      <c r="U5027" s="701">
        <v>1</v>
      </c>
    </row>
    <row r="5028" spans="1:21" ht="14.4" customHeight="1" x14ac:dyDescent="0.3">
      <c r="A5028" s="661">
        <v>32</v>
      </c>
      <c r="B5028" s="662" t="s">
        <v>592</v>
      </c>
      <c r="C5028" s="662" t="s">
        <v>5111</v>
      </c>
      <c r="D5028" s="743" t="s">
        <v>7938</v>
      </c>
      <c r="E5028" s="744" t="s">
        <v>5138</v>
      </c>
      <c r="F5028" s="662" t="s">
        <v>5106</v>
      </c>
      <c r="G5028" s="662" t="s">
        <v>5208</v>
      </c>
      <c r="H5028" s="662" t="s">
        <v>2438</v>
      </c>
      <c r="I5028" s="662" t="s">
        <v>2560</v>
      </c>
      <c r="J5028" s="662" t="s">
        <v>2444</v>
      </c>
      <c r="K5028" s="662" t="s">
        <v>968</v>
      </c>
      <c r="L5028" s="663">
        <v>113.66</v>
      </c>
      <c r="M5028" s="663">
        <v>113.66</v>
      </c>
      <c r="N5028" s="662">
        <v>1</v>
      </c>
      <c r="O5028" s="745">
        <v>0.5</v>
      </c>
      <c r="P5028" s="663">
        <v>113.66</v>
      </c>
      <c r="Q5028" s="678">
        <v>1</v>
      </c>
      <c r="R5028" s="662">
        <v>1</v>
      </c>
      <c r="S5028" s="678">
        <v>1</v>
      </c>
      <c r="T5028" s="745">
        <v>0.5</v>
      </c>
      <c r="U5028" s="701">
        <v>1</v>
      </c>
    </row>
    <row r="5029" spans="1:21" ht="14.4" customHeight="1" x14ac:dyDescent="0.3">
      <c r="A5029" s="661">
        <v>32</v>
      </c>
      <c r="B5029" s="662" t="s">
        <v>592</v>
      </c>
      <c r="C5029" s="662" t="s">
        <v>5111</v>
      </c>
      <c r="D5029" s="743" t="s">
        <v>7938</v>
      </c>
      <c r="E5029" s="744" t="s">
        <v>5138</v>
      </c>
      <c r="F5029" s="662" t="s">
        <v>5106</v>
      </c>
      <c r="G5029" s="662" t="s">
        <v>5208</v>
      </c>
      <c r="H5029" s="662" t="s">
        <v>2438</v>
      </c>
      <c r="I5029" s="662" t="s">
        <v>2673</v>
      </c>
      <c r="J5029" s="662" t="s">
        <v>2444</v>
      </c>
      <c r="K5029" s="662" t="s">
        <v>2674</v>
      </c>
      <c r="L5029" s="663">
        <v>340.97</v>
      </c>
      <c r="M5029" s="663">
        <v>340.97</v>
      </c>
      <c r="N5029" s="662">
        <v>1</v>
      </c>
      <c r="O5029" s="745">
        <v>1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32</v>
      </c>
      <c r="B5030" s="662" t="s">
        <v>592</v>
      </c>
      <c r="C5030" s="662" t="s">
        <v>5111</v>
      </c>
      <c r="D5030" s="743" t="s">
        <v>7938</v>
      </c>
      <c r="E5030" s="744" t="s">
        <v>5138</v>
      </c>
      <c r="F5030" s="662" t="s">
        <v>5106</v>
      </c>
      <c r="G5030" s="662" t="s">
        <v>5495</v>
      </c>
      <c r="H5030" s="662" t="s">
        <v>593</v>
      </c>
      <c r="I5030" s="662" t="s">
        <v>3174</v>
      </c>
      <c r="J5030" s="662" t="s">
        <v>5496</v>
      </c>
      <c r="K5030" s="662" t="s">
        <v>5497</v>
      </c>
      <c r="L5030" s="663">
        <v>72.5</v>
      </c>
      <c r="M5030" s="663">
        <v>1087.5</v>
      </c>
      <c r="N5030" s="662">
        <v>15</v>
      </c>
      <c r="O5030" s="745">
        <v>7.5</v>
      </c>
      <c r="P5030" s="663">
        <v>72.5</v>
      </c>
      <c r="Q5030" s="678">
        <v>6.6666666666666666E-2</v>
      </c>
      <c r="R5030" s="662">
        <v>1</v>
      </c>
      <c r="S5030" s="678">
        <v>6.6666666666666666E-2</v>
      </c>
      <c r="T5030" s="745">
        <v>0.5</v>
      </c>
      <c r="U5030" s="701">
        <v>6.6666666666666666E-2</v>
      </c>
    </row>
    <row r="5031" spans="1:21" ht="14.4" customHeight="1" x14ac:dyDescent="0.3">
      <c r="A5031" s="661">
        <v>32</v>
      </c>
      <c r="B5031" s="662" t="s">
        <v>592</v>
      </c>
      <c r="C5031" s="662" t="s">
        <v>5111</v>
      </c>
      <c r="D5031" s="743" t="s">
        <v>7938</v>
      </c>
      <c r="E5031" s="744" t="s">
        <v>5138</v>
      </c>
      <c r="F5031" s="662" t="s">
        <v>5106</v>
      </c>
      <c r="G5031" s="662" t="s">
        <v>5212</v>
      </c>
      <c r="H5031" s="662" t="s">
        <v>593</v>
      </c>
      <c r="I5031" s="662" t="s">
        <v>2938</v>
      </c>
      <c r="J5031" s="662" t="s">
        <v>2939</v>
      </c>
      <c r="K5031" s="662" t="s">
        <v>2788</v>
      </c>
      <c r="L5031" s="663">
        <v>78.33</v>
      </c>
      <c r="M5031" s="663">
        <v>391.65</v>
      </c>
      <c r="N5031" s="662">
        <v>5</v>
      </c>
      <c r="O5031" s="745">
        <v>2</v>
      </c>
      <c r="P5031" s="663">
        <v>391.65</v>
      </c>
      <c r="Q5031" s="678">
        <v>1</v>
      </c>
      <c r="R5031" s="662">
        <v>5</v>
      </c>
      <c r="S5031" s="678">
        <v>1</v>
      </c>
      <c r="T5031" s="745">
        <v>2</v>
      </c>
      <c r="U5031" s="701">
        <v>1</v>
      </c>
    </row>
    <row r="5032" spans="1:21" ht="14.4" customHeight="1" x14ac:dyDescent="0.3">
      <c r="A5032" s="661">
        <v>32</v>
      </c>
      <c r="B5032" s="662" t="s">
        <v>592</v>
      </c>
      <c r="C5032" s="662" t="s">
        <v>5111</v>
      </c>
      <c r="D5032" s="743" t="s">
        <v>7938</v>
      </c>
      <c r="E5032" s="744" t="s">
        <v>5138</v>
      </c>
      <c r="F5032" s="662" t="s">
        <v>5106</v>
      </c>
      <c r="G5032" s="662" t="s">
        <v>5158</v>
      </c>
      <c r="H5032" s="662" t="s">
        <v>2438</v>
      </c>
      <c r="I5032" s="662" t="s">
        <v>2621</v>
      </c>
      <c r="J5032" s="662" t="s">
        <v>2622</v>
      </c>
      <c r="K5032" s="662" t="s">
        <v>968</v>
      </c>
      <c r="L5032" s="663">
        <v>65.989999999999995</v>
      </c>
      <c r="M5032" s="663">
        <v>1055.8399999999999</v>
      </c>
      <c r="N5032" s="662">
        <v>16</v>
      </c>
      <c r="O5032" s="745">
        <v>5.5</v>
      </c>
      <c r="P5032" s="663">
        <v>395.94</v>
      </c>
      <c r="Q5032" s="678">
        <v>0.375</v>
      </c>
      <c r="R5032" s="662">
        <v>6</v>
      </c>
      <c r="S5032" s="678">
        <v>0.375</v>
      </c>
      <c r="T5032" s="745">
        <v>3</v>
      </c>
      <c r="U5032" s="701">
        <v>0.54545454545454541</v>
      </c>
    </row>
    <row r="5033" spans="1:21" ht="14.4" customHeight="1" x14ac:dyDescent="0.3">
      <c r="A5033" s="661">
        <v>32</v>
      </c>
      <c r="B5033" s="662" t="s">
        <v>592</v>
      </c>
      <c r="C5033" s="662" t="s">
        <v>5111</v>
      </c>
      <c r="D5033" s="743" t="s">
        <v>7938</v>
      </c>
      <c r="E5033" s="744" t="s">
        <v>5138</v>
      </c>
      <c r="F5033" s="662" t="s">
        <v>5106</v>
      </c>
      <c r="G5033" s="662" t="s">
        <v>5158</v>
      </c>
      <c r="H5033" s="662" t="s">
        <v>2438</v>
      </c>
      <c r="I5033" s="662" t="s">
        <v>2465</v>
      </c>
      <c r="J5033" s="662" t="s">
        <v>2466</v>
      </c>
      <c r="K5033" s="662" t="s">
        <v>2467</v>
      </c>
      <c r="L5033" s="663">
        <v>264</v>
      </c>
      <c r="M5033" s="663">
        <v>528</v>
      </c>
      <c r="N5033" s="662">
        <v>2</v>
      </c>
      <c r="O5033" s="745">
        <v>1</v>
      </c>
      <c r="P5033" s="663">
        <v>528</v>
      </c>
      <c r="Q5033" s="678">
        <v>1</v>
      </c>
      <c r="R5033" s="662">
        <v>2</v>
      </c>
      <c r="S5033" s="678">
        <v>1</v>
      </c>
      <c r="T5033" s="745">
        <v>1</v>
      </c>
      <c r="U5033" s="701">
        <v>1</v>
      </c>
    </row>
    <row r="5034" spans="1:21" ht="14.4" customHeight="1" x14ac:dyDescent="0.3">
      <c r="A5034" s="661">
        <v>32</v>
      </c>
      <c r="B5034" s="662" t="s">
        <v>592</v>
      </c>
      <c r="C5034" s="662" t="s">
        <v>5111</v>
      </c>
      <c r="D5034" s="743" t="s">
        <v>7938</v>
      </c>
      <c r="E5034" s="744" t="s">
        <v>5138</v>
      </c>
      <c r="F5034" s="662" t="s">
        <v>5106</v>
      </c>
      <c r="G5034" s="662" t="s">
        <v>5384</v>
      </c>
      <c r="H5034" s="662" t="s">
        <v>593</v>
      </c>
      <c r="I5034" s="662" t="s">
        <v>7624</v>
      </c>
      <c r="J5034" s="662" t="s">
        <v>7625</v>
      </c>
      <c r="K5034" s="662" t="s">
        <v>6067</v>
      </c>
      <c r="L5034" s="663">
        <v>484.46</v>
      </c>
      <c r="M5034" s="663">
        <v>4844.5999999999995</v>
      </c>
      <c r="N5034" s="662">
        <v>10</v>
      </c>
      <c r="O5034" s="745">
        <v>1.5</v>
      </c>
      <c r="P5034" s="663">
        <v>1937.84</v>
      </c>
      <c r="Q5034" s="678">
        <v>0.4</v>
      </c>
      <c r="R5034" s="662">
        <v>4</v>
      </c>
      <c r="S5034" s="678">
        <v>0.4</v>
      </c>
      <c r="T5034" s="745">
        <v>0.5</v>
      </c>
      <c r="U5034" s="701">
        <v>0.33333333333333331</v>
      </c>
    </row>
    <row r="5035" spans="1:21" ht="14.4" customHeight="1" x14ac:dyDescent="0.3">
      <c r="A5035" s="661">
        <v>32</v>
      </c>
      <c r="B5035" s="662" t="s">
        <v>592</v>
      </c>
      <c r="C5035" s="662" t="s">
        <v>5111</v>
      </c>
      <c r="D5035" s="743" t="s">
        <v>7938</v>
      </c>
      <c r="E5035" s="744" t="s">
        <v>5138</v>
      </c>
      <c r="F5035" s="662" t="s">
        <v>5106</v>
      </c>
      <c r="G5035" s="662" t="s">
        <v>5384</v>
      </c>
      <c r="H5035" s="662" t="s">
        <v>593</v>
      </c>
      <c r="I5035" s="662" t="s">
        <v>6064</v>
      </c>
      <c r="J5035" s="662" t="s">
        <v>6065</v>
      </c>
      <c r="K5035" s="662" t="s">
        <v>5386</v>
      </c>
      <c r="L5035" s="663">
        <v>968.92</v>
      </c>
      <c r="M5035" s="663">
        <v>9689.1999999999989</v>
      </c>
      <c r="N5035" s="662">
        <v>10</v>
      </c>
      <c r="O5035" s="745">
        <v>3.5</v>
      </c>
      <c r="P5035" s="663"/>
      <c r="Q5035" s="678">
        <v>0</v>
      </c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32</v>
      </c>
      <c r="B5036" s="662" t="s">
        <v>592</v>
      </c>
      <c r="C5036" s="662" t="s">
        <v>5111</v>
      </c>
      <c r="D5036" s="743" t="s">
        <v>7938</v>
      </c>
      <c r="E5036" s="744" t="s">
        <v>5138</v>
      </c>
      <c r="F5036" s="662" t="s">
        <v>5106</v>
      </c>
      <c r="G5036" s="662" t="s">
        <v>5384</v>
      </c>
      <c r="H5036" s="662" t="s">
        <v>593</v>
      </c>
      <c r="I5036" s="662" t="s">
        <v>6863</v>
      </c>
      <c r="J5036" s="662" t="s">
        <v>6864</v>
      </c>
      <c r="K5036" s="662" t="s">
        <v>5529</v>
      </c>
      <c r="L5036" s="663">
        <v>1937.84</v>
      </c>
      <c r="M5036" s="663">
        <v>34881.119999999995</v>
      </c>
      <c r="N5036" s="662">
        <v>18</v>
      </c>
      <c r="O5036" s="745">
        <v>3.5</v>
      </c>
      <c r="P5036" s="663">
        <v>7751.36</v>
      </c>
      <c r="Q5036" s="678">
        <v>0.22222222222222224</v>
      </c>
      <c r="R5036" s="662">
        <v>4</v>
      </c>
      <c r="S5036" s="678">
        <v>0.22222222222222221</v>
      </c>
      <c r="T5036" s="745">
        <v>0.5</v>
      </c>
      <c r="U5036" s="701">
        <v>0.14285714285714285</v>
      </c>
    </row>
    <row r="5037" spans="1:21" ht="14.4" customHeight="1" x14ac:dyDescent="0.3">
      <c r="A5037" s="661">
        <v>32</v>
      </c>
      <c r="B5037" s="662" t="s">
        <v>592</v>
      </c>
      <c r="C5037" s="662" t="s">
        <v>5111</v>
      </c>
      <c r="D5037" s="743" t="s">
        <v>7938</v>
      </c>
      <c r="E5037" s="744" t="s">
        <v>5138</v>
      </c>
      <c r="F5037" s="662" t="s">
        <v>5106</v>
      </c>
      <c r="G5037" s="662" t="s">
        <v>5384</v>
      </c>
      <c r="H5037" s="662" t="s">
        <v>593</v>
      </c>
      <c r="I5037" s="662" t="s">
        <v>6865</v>
      </c>
      <c r="J5037" s="662" t="s">
        <v>6864</v>
      </c>
      <c r="K5037" s="662" t="s">
        <v>6866</v>
      </c>
      <c r="L5037" s="663">
        <v>0</v>
      </c>
      <c r="M5037" s="663">
        <v>0</v>
      </c>
      <c r="N5037" s="662">
        <v>5</v>
      </c>
      <c r="O5037" s="745">
        <v>1.5</v>
      </c>
      <c r="P5037" s="663"/>
      <c r="Q5037" s="678"/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32</v>
      </c>
      <c r="B5038" s="662" t="s">
        <v>592</v>
      </c>
      <c r="C5038" s="662" t="s">
        <v>5111</v>
      </c>
      <c r="D5038" s="743" t="s">
        <v>7938</v>
      </c>
      <c r="E5038" s="744" t="s">
        <v>5138</v>
      </c>
      <c r="F5038" s="662" t="s">
        <v>5106</v>
      </c>
      <c r="G5038" s="662" t="s">
        <v>5384</v>
      </c>
      <c r="H5038" s="662" t="s">
        <v>593</v>
      </c>
      <c r="I5038" s="662" t="s">
        <v>6867</v>
      </c>
      <c r="J5038" s="662" t="s">
        <v>6065</v>
      </c>
      <c r="K5038" s="662" t="s">
        <v>6868</v>
      </c>
      <c r="L5038" s="663">
        <v>0</v>
      </c>
      <c r="M5038" s="663">
        <v>0</v>
      </c>
      <c r="N5038" s="662">
        <v>3</v>
      </c>
      <c r="O5038" s="745">
        <v>1</v>
      </c>
      <c r="P5038" s="663"/>
      <c r="Q5038" s="678"/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32</v>
      </c>
      <c r="B5039" s="662" t="s">
        <v>592</v>
      </c>
      <c r="C5039" s="662" t="s">
        <v>5111</v>
      </c>
      <c r="D5039" s="743" t="s">
        <v>7938</v>
      </c>
      <c r="E5039" s="744" t="s">
        <v>5138</v>
      </c>
      <c r="F5039" s="662" t="s">
        <v>5106</v>
      </c>
      <c r="G5039" s="662" t="s">
        <v>5384</v>
      </c>
      <c r="H5039" s="662" t="s">
        <v>593</v>
      </c>
      <c r="I5039" s="662" t="s">
        <v>7626</v>
      </c>
      <c r="J5039" s="662" t="s">
        <v>7625</v>
      </c>
      <c r="K5039" s="662" t="s">
        <v>7627</v>
      </c>
      <c r="L5039" s="663">
        <v>0</v>
      </c>
      <c r="M5039" s="663">
        <v>0</v>
      </c>
      <c r="N5039" s="662">
        <v>2</v>
      </c>
      <c r="O5039" s="745">
        <v>0.5</v>
      </c>
      <c r="P5039" s="663"/>
      <c r="Q5039" s="678"/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32</v>
      </c>
      <c r="B5040" s="662" t="s">
        <v>592</v>
      </c>
      <c r="C5040" s="662" t="s">
        <v>5111</v>
      </c>
      <c r="D5040" s="743" t="s">
        <v>7938</v>
      </c>
      <c r="E5040" s="744" t="s">
        <v>5138</v>
      </c>
      <c r="F5040" s="662" t="s">
        <v>5106</v>
      </c>
      <c r="G5040" s="662" t="s">
        <v>7600</v>
      </c>
      <c r="H5040" s="662" t="s">
        <v>593</v>
      </c>
      <c r="I5040" s="662" t="s">
        <v>7601</v>
      </c>
      <c r="J5040" s="662" t="s">
        <v>7602</v>
      </c>
      <c r="K5040" s="662" t="s">
        <v>7603</v>
      </c>
      <c r="L5040" s="663">
        <v>0</v>
      </c>
      <c r="M5040" s="663">
        <v>0</v>
      </c>
      <c r="N5040" s="662">
        <v>1</v>
      </c>
      <c r="O5040" s="745">
        <v>0.5</v>
      </c>
      <c r="P5040" s="663">
        <v>0</v>
      </c>
      <c r="Q5040" s="678"/>
      <c r="R5040" s="662">
        <v>1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32</v>
      </c>
      <c r="B5041" s="662" t="s">
        <v>592</v>
      </c>
      <c r="C5041" s="662" t="s">
        <v>5111</v>
      </c>
      <c r="D5041" s="743" t="s">
        <v>7938</v>
      </c>
      <c r="E5041" s="744" t="s">
        <v>5138</v>
      </c>
      <c r="F5041" s="662" t="s">
        <v>5106</v>
      </c>
      <c r="G5041" s="662" t="s">
        <v>5160</v>
      </c>
      <c r="H5041" s="662" t="s">
        <v>593</v>
      </c>
      <c r="I5041" s="662" t="s">
        <v>3159</v>
      </c>
      <c r="J5041" s="662" t="s">
        <v>3160</v>
      </c>
      <c r="K5041" s="662" t="s">
        <v>4933</v>
      </c>
      <c r="L5041" s="663">
        <v>2991.23</v>
      </c>
      <c r="M5041" s="663">
        <v>20938.61</v>
      </c>
      <c r="N5041" s="662">
        <v>7</v>
      </c>
      <c r="O5041" s="745">
        <v>4</v>
      </c>
      <c r="P5041" s="663">
        <v>20938.61</v>
      </c>
      <c r="Q5041" s="678">
        <v>1</v>
      </c>
      <c r="R5041" s="662">
        <v>7</v>
      </c>
      <c r="S5041" s="678">
        <v>1</v>
      </c>
      <c r="T5041" s="745">
        <v>4</v>
      </c>
      <c r="U5041" s="701">
        <v>1</v>
      </c>
    </row>
    <row r="5042" spans="1:21" ht="14.4" customHeight="1" x14ac:dyDescent="0.3">
      <c r="A5042" s="661">
        <v>32</v>
      </c>
      <c r="B5042" s="662" t="s">
        <v>592</v>
      </c>
      <c r="C5042" s="662" t="s">
        <v>5111</v>
      </c>
      <c r="D5042" s="743" t="s">
        <v>7938</v>
      </c>
      <c r="E5042" s="744" t="s">
        <v>5138</v>
      </c>
      <c r="F5042" s="662" t="s">
        <v>5106</v>
      </c>
      <c r="G5042" s="662" t="s">
        <v>5160</v>
      </c>
      <c r="H5042" s="662" t="s">
        <v>593</v>
      </c>
      <c r="I5042" s="662" t="s">
        <v>5161</v>
      </c>
      <c r="J5042" s="662" t="s">
        <v>3160</v>
      </c>
      <c r="K5042" s="662" t="s">
        <v>5162</v>
      </c>
      <c r="L5042" s="663">
        <v>748.21</v>
      </c>
      <c r="M5042" s="663">
        <v>2992.84</v>
      </c>
      <c r="N5042" s="662">
        <v>4</v>
      </c>
      <c r="O5042" s="745">
        <v>3</v>
      </c>
      <c r="P5042" s="663">
        <v>2992.84</v>
      </c>
      <c r="Q5042" s="678">
        <v>1</v>
      </c>
      <c r="R5042" s="662">
        <v>4</v>
      </c>
      <c r="S5042" s="678">
        <v>1</v>
      </c>
      <c r="T5042" s="745">
        <v>3</v>
      </c>
      <c r="U5042" s="701">
        <v>1</v>
      </c>
    </row>
    <row r="5043" spans="1:21" ht="14.4" customHeight="1" x14ac:dyDescent="0.3">
      <c r="A5043" s="661">
        <v>32</v>
      </c>
      <c r="B5043" s="662" t="s">
        <v>592</v>
      </c>
      <c r="C5043" s="662" t="s">
        <v>5111</v>
      </c>
      <c r="D5043" s="743" t="s">
        <v>7938</v>
      </c>
      <c r="E5043" s="744" t="s">
        <v>5138</v>
      </c>
      <c r="F5043" s="662" t="s">
        <v>5106</v>
      </c>
      <c r="G5043" s="662" t="s">
        <v>5231</v>
      </c>
      <c r="H5043" s="662" t="s">
        <v>593</v>
      </c>
      <c r="I5043" s="662" t="s">
        <v>1074</v>
      </c>
      <c r="J5043" s="662" t="s">
        <v>5236</v>
      </c>
      <c r="K5043" s="662" t="s">
        <v>5238</v>
      </c>
      <c r="L5043" s="663">
        <v>63.7</v>
      </c>
      <c r="M5043" s="663">
        <v>127.4</v>
      </c>
      <c r="N5043" s="662">
        <v>2</v>
      </c>
      <c r="O5043" s="745">
        <v>1</v>
      </c>
      <c r="P5043" s="663">
        <v>127.4</v>
      </c>
      <c r="Q5043" s="678">
        <v>1</v>
      </c>
      <c r="R5043" s="662">
        <v>2</v>
      </c>
      <c r="S5043" s="678">
        <v>1</v>
      </c>
      <c r="T5043" s="745">
        <v>1</v>
      </c>
      <c r="U5043" s="701">
        <v>1</v>
      </c>
    </row>
    <row r="5044" spans="1:21" ht="14.4" customHeight="1" x14ac:dyDescent="0.3">
      <c r="A5044" s="661">
        <v>32</v>
      </c>
      <c r="B5044" s="662" t="s">
        <v>592</v>
      </c>
      <c r="C5044" s="662" t="s">
        <v>5111</v>
      </c>
      <c r="D5044" s="743" t="s">
        <v>7938</v>
      </c>
      <c r="E5044" s="744" t="s">
        <v>5138</v>
      </c>
      <c r="F5044" s="662" t="s">
        <v>5106</v>
      </c>
      <c r="G5044" s="662" t="s">
        <v>5239</v>
      </c>
      <c r="H5044" s="662" t="s">
        <v>593</v>
      </c>
      <c r="I5044" s="662" t="s">
        <v>1441</v>
      </c>
      <c r="J5044" s="662" t="s">
        <v>1442</v>
      </c>
      <c r="K5044" s="662" t="s">
        <v>1443</v>
      </c>
      <c r="L5044" s="663">
        <v>0</v>
      </c>
      <c r="M5044" s="663">
        <v>0</v>
      </c>
      <c r="N5044" s="662">
        <v>2</v>
      </c>
      <c r="O5044" s="745">
        <v>0.5</v>
      </c>
      <c r="P5044" s="663">
        <v>0</v>
      </c>
      <c r="Q5044" s="678"/>
      <c r="R5044" s="662">
        <v>2</v>
      </c>
      <c r="S5044" s="678">
        <v>1</v>
      </c>
      <c r="T5044" s="745">
        <v>0.5</v>
      </c>
      <c r="U5044" s="701">
        <v>1</v>
      </c>
    </row>
    <row r="5045" spans="1:21" ht="14.4" customHeight="1" x14ac:dyDescent="0.3">
      <c r="A5045" s="661">
        <v>32</v>
      </c>
      <c r="B5045" s="662" t="s">
        <v>592</v>
      </c>
      <c r="C5045" s="662" t="s">
        <v>5111</v>
      </c>
      <c r="D5045" s="743" t="s">
        <v>7938</v>
      </c>
      <c r="E5045" s="744" t="s">
        <v>5138</v>
      </c>
      <c r="F5045" s="662" t="s">
        <v>5106</v>
      </c>
      <c r="G5045" s="662" t="s">
        <v>5239</v>
      </c>
      <c r="H5045" s="662" t="s">
        <v>593</v>
      </c>
      <c r="I5045" s="662" t="s">
        <v>963</v>
      </c>
      <c r="J5045" s="662" t="s">
        <v>964</v>
      </c>
      <c r="K5045" s="662" t="s">
        <v>5240</v>
      </c>
      <c r="L5045" s="663">
        <v>156.77000000000001</v>
      </c>
      <c r="M5045" s="663">
        <v>1097.3900000000001</v>
      </c>
      <c r="N5045" s="662">
        <v>7</v>
      </c>
      <c r="O5045" s="745">
        <v>3</v>
      </c>
      <c r="P5045" s="663">
        <v>313.54000000000002</v>
      </c>
      <c r="Q5045" s="678">
        <v>0.2857142857142857</v>
      </c>
      <c r="R5045" s="662">
        <v>2</v>
      </c>
      <c r="S5045" s="678">
        <v>0.2857142857142857</v>
      </c>
      <c r="T5045" s="745">
        <v>0.5</v>
      </c>
      <c r="U5045" s="701">
        <v>0.16666666666666666</v>
      </c>
    </row>
    <row r="5046" spans="1:21" ht="14.4" customHeight="1" x14ac:dyDescent="0.3">
      <c r="A5046" s="661">
        <v>32</v>
      </c>
      <c r="B5046" s="662" t="s">
        <v>592</v>
      </c>
      <c r="C5046" s="662" t="s">
        <v>5111</v>
      </c>
      <c r="D5046" s="743" t="s">
        <v>7938</v>
      </c>
      <c r="E5046" s="744" t="s">
        <v>5138</v>
      </c>
      <c r="F5046" s="662" t="s">
        <v>5106</v>
      </c>
      <c r="G5046" s="662" t="s">
        <v>5239</v>
      </c>
      <c r="H5046" s="662" t="s">
        <v>593</v>
      </c>
      <c r="I5046" s="662" t="s">
        <v>963</v>
      </c>
      <c r="J5046" s="662" t="s">
        <v>964</v>
      </c>
      <c r="K5046" s="662" t="s">
        <v>5240</v>
      </c>
      <c r="L5046" s="663">
        <v>107.27</v>
      </c>
      <c r="M5046" s="663">
        <v>858.16</v>
      </c>
      <c r="N5046" s="662">
        <v>8</v>
      </c>
      <c r="O5046" s="745">
        <v>3.5</v>
      </c>
      <c r="P5046" s="663">
        <v>858.16</v>
      </c>
      <c r="Q5046" s="678">
        <v>1</v>
      </c>
      <c r="R5046" s="662">
        <v>8</v>
      </c>
      <c r="S5046" s="678">
        <v>1</v>
      </c>
      <c r="T5046" s="745">
        <v>3.5</v>
      </c>
      <c r="U5046" s="701">
        <v>1</v>
      </c>
    </row>
    <row r="5047" spans="1:21" ht="14.4" customHeight="1" x14ac:dyDescent="0.3">
      <c r="A5047" s="661">
        <v>32</v>
      </c>
      <c r="B5047" s="662" t="s">
        <v>592</v>
      </c>
      <c r="C5047" s="662" t="s">
        <v>5111</v>
      </c>
      <c r="D5047" s="743" t="s">
        <v>7938</v>
      </c>
      <c r="E5047" s="744" t="s">
        <v>5138</v>
      </c>
      <c r="F5047" s="662" t="s">
        <v>5106</v>
      </c>
      <c r="G5047" s="662" t="s">
        <v>5244</v>
      </c>
      <c r="H5047" s="662" t="s">
        <v>593</v>
      </c>
      <c r="I5047" s="662" t="s">
        <v>1283</v>
      </c>
      <c r="J5047" s="662" t="s">
        <v>1284</v>
      </c>
      <c r="K5047" s="662" t="s">
        <v>5245</v>
      </c>
      <c r="L5047" s="663">
        <v>420.07</v>
      </c>
      <c r="M5047" s="663">
        <v>2520.42</v>
      </c>
      <c r="N5047" s="662">
        <v>6</v>
      </c>
      <c r="O5047" s="745">
        <v>3.5</v>
      </c>
      <c r="P5047" s="663">
        <v>1260.21</v>
      </c>
      <c r="Q5047" s="678">
        <v>0.5</v>
      </c>
      <c r="R5047" s="662">
        <v>3</v>
      </c>
      <c r="S5047" s="678">
        <v>0.5</v>
      </c>
      <c r="T5047" s="745">
        <v>2</v>
      </c>
      <c r="U5047" s="701">
        <v>0.5714285714285714</v>
      </c>
    </row>
    <row r="5048" spans="1:21" ht="14.4" customHeight="1" x14ac:dyDescent="0.3">
      <c r="A5048" s="661">
        <v>32</v>
      </c>
      <c r="B5048" s="662" t="s">
        <v>592</v>
      </c>
      <c r="C5048" s="662" t="s">
        <v>5111</v>
      </c>
      <c r="D5048" s="743" t="s">
        <v>7938</v>
      </c>
      <c r="E5048" s="744" t="s">
        <v>5138</v>
      </c>
      <c r="F5048" s="662" t="s">
        <v>5106</v>
      </c>
      <c r="G5048" s="662" t="s">
        <v>5166</v>
      </c>
      <c r="H5048" s="662" t="s">
        <v>593</v>
      </c>
      <c r="I5048" s="662" t="s">
        <v>1138</v>
      </c>
      <c r="J5048" s="662" t="s">
        <v>1139</v>
      </c>
      <c r="K5048" s="662" t="s">
        <v>1140</v>
      </c>
      <c r="L5048" s="663">
        <v>33</v>
      </c>
      <c r="M5048" s="663">
        <v>264</v>
      </c>
      <c r="N5048" s="662">
        <v>8</v>
      </c>
      <c r="O5048" s="745">
        <v>3.5</v>
      </c>
      <c r="P5048" s="663">
        <v>264</v>
      </c>
      <c r="Q5048" s="678">
        <v>1</v>
      </c>
      <c r="R5048" s="662">
        <v>8</v>
      </c>
      <c r="S5048" s="678">
        <v>1</v>
      </c>
      <c r="T5048" s="745">
        <v>3.5</v>
      </c>
      <c r="U5048" s="701">
        <v>1</v>
      </c>
    </row>
    <row r="5049" spans="1:21" ht="14.4" customHeight="1" x14ac:dyDescent="0.3">
      <c r="A5049" s="661">
        <v>32</v>
      </c>
      <c r="B5049" s="662" t="s">
        <v>592</v>
      </c>
      <c r="C5049" s="662" t="s">
        <v>5111</v>
      </c>
      <c r="D5049" s="743" t="s">
        <v>7938</v>
      </c>
      <c r="E5049" s="744" t="s">
        <v>5138</v>
      </c>
      <c r="F5049" s="662" t="s">
        <v>5106</v>
      </c>
      <c r="G5049" s="662" t="s">
        <v>6114</v>
      </c>
      <c r="H5049" s="662" t="s">
        <v>593</v>
      </c>
      <c r="I5049" s="662" t="s">
        <v>3527</v>
      </c>
      <c r="J5049" s="662" t="s">
        <v>3528</v>
      </c>
      <c r="K5049" s="662" t="s">
        <v>4828</v>
      </c>
      <c r="L5049" s="663">
        <v>0</v>
      </c>
      <c r="M5049" s="663">
        <v>0</v>
      </c>
      <c r="N5049" s="662">
        <v>19</v>
      </c>
      <c r="O5049" s="745">
        <v>4</v>
      </c>
      <c r="P5049" s="663">
        <v>0</v>
      </c>
      <c r="Q5049" s="678"/>
      <c r="R5049" s="662">
        <v>2</v>
      </c>
      <c r="S5049" s="678">
        <v>0.10526315789473684</v>
      </c>
      <c r="T5049" s="745">
        <v>1</v>
      </c>
      <c r="U5049" s="701">
        <v>0.25</v>
      </c>
    </row>
    <row r="5050" spans="1:21" ht="14.4" customHeight="1" x14ac:dyDescent="0.3">
      <c r="A5050" s="661">
        <v>32</v>
      </c>
      <c r="B5050" s="662" t="s">
        <v>592</v>
      </c>
      <c r="C5050" s="662" t="s">
        <v>5111</v>
      </c>
      <c r="D5050" s="743" t="s">
        <v>7938</v>
      </c>
      <c r="E5050" s="744" t="s">
        <v>5138</v>
      </c>
      <c r="F5050" s="662" t="s">
        <v>5106</v>
      </c>
      <c r="G5050" s="662" t="s">
        <v>5701</v>
      </c>
      <c r="H5050" s="662" t="s">
        <v>2438</v>
      </c>
      <c r="I5050" s="662" t="s">
        <v>2814</v>
      </c>
      <c r="J5050" s="662" t="s">
        <v>4948</v>
      </c>
      <c r="K5050" s="662" t="s">
        <v>4949</v>
      </c>
      <c r="L5050" s="663">
        <v>2179.9299999999998</v>
      </c>
      <c r="M5050" s="663">
        <v>43598.6</v>
      </c>
      <c r="N5050" s="662">
        <v>20</v>
      </c>
      <c r="O5050" s="745">
        <v>3</v>
      </c>
      <c r="P5050" s="663">
        <v>43598.6</v>
      </c>
      <c r="Q5050" s="678">
        <v>1</v>
      </c>
      <c r="R5050" s="662">
        <v>20</v>
      </c>
      <c r="S5050" s="678">
        <v>1</v>
      </c>
      <c r="T5050" s="745">
        <v>3</v>
      </c>
      <c r="U5050" s="701">
        <v>1</v>
      </c>
    </row>
    <row r="5051" spans="1:21" ht="14.4" customHeight="1" x14ac:dyDescent="0.3">
      <c r="A5051" s="661">
        <v>32</v>
      </c>
      <c r="B5051" s="662" t="s">
        <v>592</v>
      </c>
      <c r="C5051" s="662" t="s">
        <v>5111</v>
      </c>
      <c r="D5051" s="743" t="s">
        <v>7938</v>
      </c>
      <c r="E5051" s="744" t="s">
        <v>5138</v>
      </c>
      <c r="F5051" s="662" t="s">
        <v>5106</v>
      </c>
      <c r="G5051" s="662" t="s">
        <v>5262</v>
      </c>
      <c r="H5051" s="662" t="s">
        <v>593</v>
      </c>
      <c r="I5051" s="662" t="s">
        <v>2941</v>
      </c>
      <c r="J5051" s="662" t="s">
        <v>2942</v>
      </c>
      <c r="K5051" s="662" t="s">
        <v>2911</v>
      </c>
      <c r="L5051" s="663">
        <v>111.72</v>
      </c>
      <c r="M5051" s="663">
        <v>111.72</v>
      </c>
      <c r="N5051" s="662">
        <v>1</v>
      </c>
      <c r="O5051" s="745">
        <v>1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32</v>
      </c>
      <c r="B5052" s="662" t="s">
        <v>592</v>
      </c>
      <c r="C5052" s="662" t="s">
        <v>5111</v>
      </c>
      <c r="D5052" s="743" t="s">
        <v>7938</v>
      </c>
      <c r="E5052" s="744" t="s">
        <v>5138</v>
      </c>
      <c r="F5052" s="662" t="s">
        <v>5106</v>
      </c>
      <c r="G5052" s="662" t="s">
        <v>5262</v>
      </c>
      <c r="H5052" s="662" t="s">
        <v>593</v>
      </c>
      <c r="I5052" s="662" t="s">
        <v>3003</v>
      </c>
      <c r="J5052" s="662" t="s">
        <v>6251</v>
      </c>
      <c r="K5052" s="662" t="s">
        <v>5748</v>
      </c>
      <c r="L5052" s="663">
        <v>83.79</v>
      </c>
      <c r="M5052" s="663">
        <v>83.79</v>
      </c>
      <c r="N5052" s="662">
        <v>1</v>
      </c>
      <c r="O5052" s="745">
        <v>1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32</v>
      </c>
      <c r="B5053" s="662" t="s">
        <v>592</v>
      </c>
      <c r="C5053" s="662" t="s">
        <v>5111</v>
      </c>
      <c r="D5053" s="743" t="s">
        <v>7938</v>
      </c>
      <c r="E5053" s="744" t="s">
        <v>5138</v>
      </c>
      <c r="F5053" s="662" t="s">
        <v>5106</v>
      </c>
      <c r="G5053" s="662" t="s">
        <v>5358</v>
      </c>
      <c r="H5053" s="662" t="s">
        <v>593</v>
      </c>
      <c r="I5053" s="662" t="s">
        <v>917</v>
      </c>
      <c r="J5053" s="662" t="s">
        <v>5359</v>
      </c>
      <c r="K5053" s="662" t="s">
        <v>5360</v>
      </c>
      <c r="L5053" s="663">
        <v>73.989999999999995</v>
      </c>
      <c r="M5053" s="663">
        <v>295.95999999999998</v>
      </c>
      <c r="N5053" s="662">
        <v>4</v>
      </c>
      <c r="O5053" s="745">
        <v>1</v>
      </c>
      <c r="P5053" s="663"/>
      <c r="Q5053" s="678">
        <v>0</v>
      </c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32</v>
      </c>
      <c r="B5054" s="662" t="s">
        <v>592</v>
      </c>
      <c r="C5054" s="662" t="s">
        <v>5111</v>
      </c>
      <c r="D5054" s="743" t="s">
        <v>7938</v>
      </c>
      <c r="E5054" s="744" t="s">
        <v>5138</v>
      </c>
      <c r="F5054" s="662" t="s">
        <v>5106</v>
      </c>
      <c r="G5054" s="662" t="s">
        <v>5866</v>
      </c>
      <c r="H5054" s="662" t="s">
        <v>593</v>
      </c>
      <c r="I5054" s="662" t="s">
        <v>1811</v>
      </c>
      <c r="J5054" s="662" t="s">
        <v>1812</v>
      </c>
      <c r="K5054" s="662" t="s">
        <v>5867</v>
      </c>
      <c r="L5054" s="663">
        <v>0</v>
      </c>
      <c r="M5054" s="663">
        <v>0</v>
      </c>
      <c r="N5054" s="662">
        <v>2</v>
      </c>
      <c r="O5054" s="745">
        <v>0.5</v>
      </c>
      <c r="P5054" s="663">
        <v>0</v>
      </c>
      <c r="Q5054" s="678"/>
      <c r="R5054" s="662">
        <v>2</v>
      </c>
      <c r="S5054" s="678">
        <v>1</v>
      </c>
      <c r="T5054" s="745">
        <v>0.5</v>
      </c>
      <c r="U5054" s="701">
        <v>1</v>
      </c>
    </row>
    <row r="5055" spans="1:21" ht="14.4" customHeight="1" x14ac:dyDescent="0.3">
      <c r="A5055" s="661">
        <v>32</v>
      </c>
      <c r="B5055" s="662" t="s">
        <v>592</v>
      </c>
      <c r="C5055" s="662" t="s">
        <v>5111</v>
      </c>
      <c r="D5055" s="743" t="s">
        <v>7938</v>
      </c>
      <c r="E5055" s="744" t="s">
        <v>5138</v>
      </c>
      <c r="F5055" s="662" t="s">
        <v>5106</v>
      </c>
      <c r="G5055" s="662" t="s">
        <v>5870</v>
      </c>
      <c r="H5055" s="662" t="s">
        <v>593</v>
      </c>
      <c r="I5055" s="662" t="s">
        <v>4398</v>
      </c>
      <c r="J5055" s="662" t="s">
        <v>4399</v>
      </c>
      <c r="K5055" s="662" t="s">
        <v>5871</v>
      </c>
      <c r="L5055" s="663">
        <v>77.14</v>
      </c>
      <c r="M5055" s="663">
        <v>848.54000000000019</v>
      </c>
      <c r="N5055" s="662">
        <v>11</v>
      </c>
      <c r="O5055" s="745">
        <v>2.5</v>
      </c>
      <c r="P5055" s="663">
        <v>231.42000000000002</v>
      </c>
      <c r="Q5055" s="678">
        <v>0.27272727272727271</v>
      </c>
      <c r="R5055" s="662">
        <v>3</v>
      </c>
      <c r="S5055" s="678">
        <v>0.27272727272727271</v>
      </c>
      <c r="T5055" s="745">
        <v>0.5</v>
      </c>
      <c r="U5055" s="701">
        <v>0.2</v>
      </c>
    </row>
    <row r="5056" spans="1:21" ht="14.4" customHeight="1" x14ac:dyDescent="0.3">
      <c r="A5056" s="661">
        <v>32</v>
      </c>
      <c r="B5056" s="662" t="s">
        <v>592</v>
      </c>
      <c r="C5056" s="662" t="s">
        <v>5111</v>
      </c>
      <c r="D5056" s="743" t="s">
        <v>7938</v>
      </c>
      <c r="E5056" s="744" t="s">
        <v>5138</v>
      </c>
      <c r="F5056" s="662" t="s">
        <v>5106</v>
      </c>
      <c r="G5056" s="662" t="s">
        <v>5727</v>
      </c>
      <c r="H5056" s="662" t="s">
        <v>593</v>
      </c>
      <c r="I5056" s="662" t="s">
        <v>692</v>
      </c>
      <c r="J5056" s="662" t="s">
        <v>5728</v>
      </c>
      <c r="K5056" s="662" t="s">
        <v>5729</v>
      </c>
      <c r="L5056" s="663">
        <v>44.59</v>
      </c>
      <c r="M5056" s="663">
        <v>89.18</v>
      </c>
      <c r="N5056" s="662">
        <v>2</v>
      </c>
      <c r="O5056" s="745">
        <v>0.5</v>
      </c>
      <c r="P5056" s="663">
        <v>89.18</v>
      </c>
      <c r="Q5056" s="678">
        <v>1</v>
      </c>
      <c r="R5056" s="662">
        <v>2</v>
      </c>
      <c r="S5056" s="678">
        <v>1</v>
      </c>
      <c r="T5056" s="745">
        <v>0.5</v>
      </c>
      <c r="U5056" s="701">
        <v>1</v>
      </c>
    </row>
    <row r="5057" spans="1:21" ht="14.4" customHeight="1" x14ac:dyDescent="0.3">
      <c r="A5057" s="661">
        <v>32</v>
      </c>
      <c r="B5057" s="662" t="s">
        <v>592</v>
      </c>
      <c r="C5057" s="662" t="s">
        <v>5111</v>
      </c>
      <c r="D5057" s="743" t="s">
        <v>7938</v>
      </c>
      <c r="E5057" s="744" t="s">
        <v>5138</v>
      </c>
      <c r="F5057" s="662" t="s">
        <v>5106</v>
      </c>
      <c r="G5057" s="662" t="s">
        <v>5756</v>
      </c>
      <c r="H5057" s="662" t="s">
        <v>593</v>
      </c>
      <c r="I5057" s="662" t="s">
        <v>3923</v>
      </c>
      <c r="J5057" s="662" t="s">
        <v>5757</v>
      </c>
      <c r="K5057" s="662" t="s">
        <v>5758</v>
      </c>
      <c r="L5057" s="663">
        <v>5927.29</v>
      </c>
      <c r="M5057" s="663">
        <v>17781.87</v>
      </c>
      <c r="N5057" s="662">
        <v>3</v>
      </c>
      <c r="O5057" s="745">
        <v>0.5</v>
      </c>
      <c r="P5057" s="663">
        <v>17781.87</v>
      </c>
      <c r="Q5057" s="678">
        <v>1</v>
      </c>
      <c r="R5057" s="662">
        <v>3</v>
      </c>
      <c r="S5057" s="678">
        <v>1</v>
      </c>
      <c r="T5057" s="745">
        <v>0.5</v>
      </c>
      <c r="U5057" s="701">
        <v>1</v>
      </c>
    </row>
    <row r="5058" spans="1:21" ht="14.4" customHeight="1" x14ac:dyDescent="0.3">
      <c r="A5058" s="661">
        <v>32</v>
      </c>
      <c r="B5058" s="662" t="s">
        <v>592</v>
      </c>
      <c r="C5058" s="662" t="s">
        <v>5111</v>
      </c>
      <c r="D5058" s="743" t="s">
        <v>7938</v>
      </c>
      <c r="E5058" s="744" t="s">
        <v>5138</v>
      </c>
      <c r="F5058" s="662" t="s">
        <v>5106</v>
      </c>
      <c r="G5058" s="662" t="s">
        <v>5756</v>
      </c>
      <c r="H5058" s="662" t="s">
        <v>593</v>
      </c>
      <c r="I5058" s="662" t="s">
        <v>3923</v>
      </c>
      <c r="J5058" s="662" t="s">
        <v>5757</v>
      </c>
      <c r="K5058" s="662" t="s">
        <v>5758</v>
      </c>
      <c r="L5058" s="663">
        <v>3161.19</v>
      </c>
      <c r="M5058" s="663">
        <v>3161.19</v>
      </c>
      <c r="N5058" s="662">
        <v>1</v>
      </c>
      <c r="O5058" s="745">
        <v>0.5</v>
      </c>
      <c r="P5058" s="663">
        <v>3161.19</v>
      </c>
      <c r="Q5058" s="678">
        <v>1</v>
      </c>
      <c r="R5058" s="662">
        <v>1</v>
      </c>
      <c r="S5058" s="678">
        <v>1</v>
      </c>
      <c r="T5058" s="745">
        <v>0.5</v>
      </c>
      <c r="U5058" s="701">
        <v>1</v>
      </c>
    </row>
    <row r="5059" spans="1:21" ht="14.4" customHeight="1" x14ac:dyDescent="0.3">
      <c r="A5059" s="661">
        <v>32</v>
      </c>
      <c r="B5059" s="662" t="s">
        <v>592</v>
      </c>
      <c r="C5059" s="662" t="s">
        <v>5111</v>
      </c>
      <c r="D5059" s="743" t="s">
        <v>7938</v>
      </c>
      <c r="E5059" s="744" t="s">
        <v>5138</v>
      </c>
      <c r="F5059" s="662" t="s">
        <v>5106</v>
      </c>
      <c r="G5059" s="662" t="s">
        <v>5756</v>
      </c>
      <c r="H5059" s="662" t="s">
        <v>593</v>
      </c>
      <c r="I5059" s="662" t="s">
        <v>6141</v>
      </c>
      <c r="J5059" s="662" t="s">
        <v>5757</v>
      </c>
      <c r="K5059" s="662" t="s">
        <v>5758</v>
      </c>
      <c r="L5059" s="663">
        <v>3161.19</v>
      </c>
      <c r="M5059" s="663">
        <v>9483.57</v>
      </c>
      <c r="N5059" s="662">
        <v>3</v>
      </c>
      <c r="O5059" s="745">
        <v>0.5</v>
      </c>
      <c r="P5059" s="663">
        <v>9483.57</v>
      </c>
      <c r="Q5059" s="678">
        <v>1</v>
      </c>
      <c r="R5059" s="662">
        <v>3</v>
      </c>
      <c r="S5059" s="678">
        <v>1</v>
      </c>
      <c r="T5059" s="745">
        <v>0.5</v>
      </c>
      <c r="U5059" s="701">
        <v>1</v>
      </c>
    </row>
    <row r="5060" spans="1:21" ht="14.4" customHeight="1" x14ac:dyDescent="0.3">
      <c r="A5060" s="661">
        <v>32</v>
      </c>
      <c r="B5060" s="662" t="s">
        <v>592</v>
      </c>
      <c r="C5060" s="662" t="s">
        <v>5111</v>
      </c>
      <c r="D5060" s="743" t="s">
        <v>7938</v>
      </c>
      <c r="E5060" s="744" t="s">
        <v>5138</v>
      </c>
      <c r="F5060" s="662" t="s">
        <v>5106</v>
      </c>
      <c r="G5060" s="662" t="s">
        <v>5756</v>
      </c>
      <c r="H5060" s="662" t="s">
        <v>593</v>
      </c>
      <c r="I5060" s="662" t="s">
        <v>5885</v>
      </c>
      <c r="J5060" s="662" t="s">
        <v>5757</v>
      </c>
      <c r="K5060" s="662" t="s">
        <v>5758</v>
      </c>
      <c r="L5060" s="663">
        <v>5927.29</v>
      </c>
      <c r="M5060" s="663">
        <v>17781.87</v>
      </c>
      <c r="N5060" s="662">
        <v>3</v>
      </c>
      <c r="O5060" s="745">
        <v>0.5</v>
      </c>
      <c r="P5060" s="663">
        <v>17781.87</v>
      </c>
      <c r="Q5060" s="678">
        <v>1</v>
      </c>
      <c r="R5060" s="662">
        <v>3</v>
      </c>
      <c r="S5060" s="678">
        <v>1</v>
      </c>
      <c r="T5060" s="745">
        <v>0.5</v>
      </c>
      <c r="U5060" s="701">
        <v>1</v>
      </c>
    </row>
    <row r="5061" spans="1:21" ht="14.4" customHeight="1" x14ac:dyDescent="0.3">
      <c r="A5061" s="661">
        <v>32</v>
      </c>
      <c r="B5061" s="662" t="s">
        <v>592</v>
      </c>
      <c r="C5061" s="662" t="s">
        <v>5111</v>
      </c>
      <c r="D5061" s="743" t="s">
        <v>7938</v>
      </c>
      <c r="E5061" s="744" t="s">
        <v>5138</v>
      </c>
      <c r="F5061" s="662" t="s">
        <v>5106</v>
      </c>
      <c r="G5061" s="662" t="s">
        <v>5756</v>
      </c>
      <c r="H5061" s="662" t="s">
        <v>593</v>
      </c>
      <c r="I5061" s="662" t="s">
        <v>5885</v>
      </c>
      <c r="J5061" s="662" t="s">
        <v>5757</v>
      </c>
      <c r="K5061" s="662" t="s">
        <v>5758</v>
      </c>
      <c r="L5061" s="663">
        <v>3161.19</v>
      </c>
      <c r="M5061" s="663">
        <v>9483.57</v>
      </c>
      <c r="N5061" s="662">
        <v>3</v>
      </c>
      <c r="O5061" s="745">
        <v>0.5</v>
      </c>
      <c r="P5061" s="663">
        <v>9483.57</v>
      </c>
      <c r="Q5061" s="678">
        <v>1</v>
      </c>
      <c r="R5061" s="662">
        <v>3</v>
      </c>
      <c r="S5061" s="678">
        <v>1</v>
      </c>
      <c r="T5061" s="745">
        <v>0.5</v>
      </c>
      <c r="U5061" s="701">
        <v>1</v>
      </c>
    </row>
    <row r="5062" spans="1:21" ht="14.4" customHeight="1" x14ac:dyDescent="0.3">
      <c r="A5062" s="661">
        <v>32</v>
      </c>
      <c r="B5062" s="662" t="s">
        <v>592</v>
      </c>
      <c r="C5062" s="662" t="s">
        <v>5111</v>
      </c>
      <c r="D5062" s="743" t="s">
        <v>7938</v>
      </c>
      <c r="E5062" s="744" t="s">
        <v>5138</v>
      </c>
      <c r="F5062" s="662" t="s">
        <v>5106</v>
      </c>
      <c r="G5062" s="662" t="s">
        <v>5269</v>
      </c>
      <c r="H5062" s="662" t="s">
        <v>593</v>
      </c>
      <c r="I5062" s="662" t="s">
        <v>970</v>
      </c>
      <c r="J5062" s="662" t="s">
        <v>5270</v>
      </c>
      <c r="K5062" s="662" t="s">
        <v>5271</v>
      </c>
      <c r="L5062" s="663">
        <v>88.76</v>
      </c>
      <c r="M5062" s="663">
        <v>3017.84</v>
      </c>
      <c r="N5062" s="662">
        <v>34</v>
      </c>
      <c r="O5062" s="745">
        <v>6</v>
      </c>
      <c r="P5062" s="663">
        <v>976.36000000000013</v>
      </c>
      <c r="Q5062" s="678">
        <v>0.3235294117647059</v>
      </c>
      <c r="R5062" s="662">
        <v>11</v>
      </c>
      <c r="S5062" s="678">
        <v>0.3235294117647059</v>
      </c>
      <c r="T5062" s="745">
        <v>3.5</v>
      </c>
      <c r="U5062" s="701">
        <v>0.58333333333333337</v>
      </c>
    </row>
    <row r="5063" spans="1:21" ht="14.4" customHeight="1" x14ac:dyDescent="0.3">
      <c r="A5063" s="661">
        <v>32</v>
      </c>
      <c r="B5063" s="662" t="s">
        <v>592</v>
      </c>
      <c r="C5063" s="662" t="s">
        <v>5111</v>
      </c>
      <c r="D5063" s="743" t="s">
        <v>7938</v>
      </c>
      <c r="E5063" s="744" t="s">
        <v>5138</v>
      </c>
      <c r="F5063" s="662" t="s">
        <v>5106</v>
      </c>
      <c r="G5063" s="662" t="s">
        <v>5759</v>
      </c>
      <c r="H5063" s="662" t="s">
        <v>2438</v>
      </c>
      <c r="I5063" s="662" t="s">
        <v>2702</v>
      </c>
      <c r="J5063" s="662" t="s">
        <v>4870</v>
      </c>
      <c r="K5063" s="662" t="s">
        <v>4871</v>
      </c>
      <c r="L5063" s="663">
        <v>59.27</v>
      </c>
      <c r="M5063" s="663">
        <v>59.27</v>
      </c>
      <c r="N5063" s="662">
        <v>1</v>
      </c>
      <c r="O5063" s="745">
        <v>0.5</v>
      </c>
      <c r="P5063" s="663">
        <v>59.27</v>
      </c>
      <c r="Q5063" s="678">
        <v>1</v>
      </c>
      <c r="R5063" s="662">
        <v>1</v>
      </c>
      <c r="S5063" s="678">
        <v>1</v>
      </c>
      <c r="T5063" s="745">
        <v>0.5</v>
      </c>
      <c r="U5063" s="701">
        <v>1</v>
      </c>
    </row>
    <row r="5064" spans="1:21" ht="14.4" customHeight="1" x14ac:dyDescent="0.3">
      <c r="A5064" s="661">
        <v>32</v>
      </c>
      <c r="B5064" s="662" t="s">
        <v>592</v>
      </c>
      <c r="C5064" s="662" t="s">
        <v>5111</v>
      </c>
      <c r="D5064" s="743" t="s">
        <v>7938</v>
      </c>
      <c r="E5064" s="744" t="s">
        <v>5138</v>
      </c>
      <c r="F5064" s="662" t="s">
        <v>5106</v>
      </c>
      <c r="G5064" s="662" t="s">
        <v>5168</v>
      </c>
      <c r="H5064" s="662" t="s">
        <v>593</v>
      </c>
      <c r="I5064" s="662" t="s">
        <v>1020</v>
      </c>
      <c r="J5064" s="662" t="s">
        <v>5277</v>
      </c>
      <c r="K5064" s="662" t="s">
        <v>5278</v>
      </c>
      <c r="L5064" s="663">
        <v>0</v>
      </c>
      <c r="M5064" s="663">
        <v>0</v>
      </c>
      <c r="N5064" s="662">
        <v>6</v>
      </c>
      <c r="O5064" s="745">
        <v>2.5</v>
      </c>
      <c r="P5064" s="663">
        <v>0</v>
      </c>
      <c r="Q5064" s="678"/>
      <c r="R5064" s="662">
        <v>6</v>
      </c>
      <c r="S5064" s="678">
        <v>1</v>
      </c>
      <c r="T5064" s="745">
        <v>2.5</v>
      </c>
      <c r="U5064" s="701">
        <v>1</v>
      </c>
    </row>
    <row r="5065" spans="1:21" ht="14.4" customHeight="1" x14ac:dyDescent="0.3">
      <c r="A5065" s="661">
        <v>32</v>
      </c>
      <c r="B5065" s="662" t="s">
        <v>592</v>
      </c>
      <c r="C5065" s="662" t="s">
        <v>5111</v>
      </c>
      <c r="D5065" s="743" t="s">
        <v>7938</v>
      </c>
      <c r="E5065" s="744" t="s">
        <v>5138</v>
      </c>
      <c r="F5065" s="662" t="s">
        <v>5106</v>
      </c>
      <c r="G5065" s="662" t="s">
        <v>5168</v>
      </c>
      <c r="H5065" s="662" t="s">
        <v>593</v>
      </c>
      <c r="I5065" s="662" t="s">
        <v>1055</v>
      </c>
      <c r="J5065" s="662" t="s">
        <v>1056</v>
      </c>
      <c r="K5065" s="662" t="s">
        <v>5895</v>
      </c>
      <c r="L5065" s="663">
        <v>0</v>
      </c>
      <c r="M5065" s="663">
        <v>0</v>
      </c>
      <c r="N5065" s="662">
        <v>1</v>
      </c>
      <c r="O5065" s="745">
        <v>0.5</v>
      </c>
      <c r="P5065" s="663">
        <v>0</v>
      </c>
      <c r="Q5065" s="678"/>
      <c r="R5065" s="662">
        <v>1</v>
      </c>
      <c r="S5065" s="678">
        <v>1</v>
      </c>
      <c r="T5065" s="745">
        <v>0.5</v>
      </c>
      <c r="U5065" s="701">
        <v>1</v>
      </c>
    </row>
    <row r="5066" spans="1:21" ht="14.4" customHeight="1" x14ac:dyDescent="0.3">
      <c r="A5066" s="661">
        <v>32</v>
      </c>
      <c r="B5066" s="662" t="s">
        <v>592</v>
      </c>
      <c r="C5066" s="662" t="s">
        <v>5111</v>
      </c>
      <c r="D5066" s="743" t="s">
        <v>7938</v>
      </c>
      <c r="E5066" s="744" t="s">
        <v>5138</v>
      </c>
      <c r="F5066" s="662" t="s">
        <v>5106</v>
      </c>
      <c r="G5066" s="662" t="s">
        <v>5168</v>
      </c>
      <c r="H5066" s="662" t="s">
        <v>593</v>
      </c>
      <c r="I5066" s="662" t="s">
        <v>5684</v>
      </c>
      <c r="J5066" s="662" t="s">
        <v>5682</v>
      </c>
      <c r="K5066" s="662" t="s">
        <v>5278</v>
      </c>
      <c r="L5066" s="663">
        <v>49.96</v>
      </c>
      <c r="M5066" s="663">
        <v>199.84</v>
      </c>
      <c r="N5066" s="662">
        <v>4</v>
      </c>
      <c r="O5066" s="745">
        <v>1</v>
      </c>
      <c r="P5066" s="663">
        <v>149.88</v>
      </c>
      <c r="Q5066" s="678">
        <v>0.75</v>
      </c>
      <c r="R5066" s="662">
        <v>3</v>
      </c>
      <c r="S5066" s="678">
        <v>0.75</v>
      </c>
      <c r="T5066" s="745">
        <v>0.5</v>
      </c>
      <c r="U5066" s="701">
        <v>0.5</v>
      </c>
    </row>
    <row r="5067" spans="1:21" ht="14.4" customHeight="1" x14ac:dyDescent="0.3">
      <c r="A5067" s="661">
        <v>32</v>
      </c>
      <c r="B5067" s="662" t="s">
        <v>592</v>
      </c>
      <c r="C5067" s="662" t="s">
        <v>5111</v>
      </c>
      <c r="D5067" s="743" t="s">
        <v>7938</v>
      </c>
      <c r="E5067" s="744" t="s">
        <v>5138</v>
      </c>
      <c r="F5067" s="662" t="s">
        <v>5106</v>
      </c>
      <c r="G5067" s="662" t="s">
        <v>6333</v>
      </c>
      <c r="H5067" s="662" t="s">
        <v>593</v>
      </c>
      <c r="I5067" s="662" t="s">
        <v>3497</v>
      </c>
      <c r="J5067" s="662" t="s">
        <v>3498</v>
      </c>
      <c r="K5067" s="662" t="s">
        <v>4828</v>
      </c>
      <c r="L5067" s="663">
        <v>38.56</v>
      </c>
      <c r="M5067" s="663">
        <v>231.36</v>
      </c>
      <c r="N5067" s="662">
        <v>6</v>
      </c>
      <c r="O5067" s="745">
        <v>2.5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32</v>
      </c>
      <c r="B5068" s="662" t="s">
        <v>592</v>
      </c>
      <c r="C5068" s="662" t="s">
        <v>5111</v>
      </c>
      <c r="D5068" s="743" t="s">
        <v>7938</v>
      </c>
      <c r="E5068" s="744" t="s">
        <v>5138</v>
      </c>
      <c r="F5068" s="662" t="s">
        <v>5106</v>
      </c>
      <c r="G5068" s="662" t="s">
        <v>5279</v>
      </c>
      <c r="H5068" s="662" t="s">
        <v>593</v>
      </c>
      <c r="I5068" s="662" t="s">
        <v>6389</v>
      </c>
      <c r="J5068" s="662" t="s">
        <v>2415</v>
      </c>
      <c r="K5068" s="662" t="s">
        <v>6390</v>
      </c>
      <c r="L5068" s="663">
        <v>0</v>
      </c>
      <c r="M5068" s="663">
        <v>0</v>
      </c>
      <c r="N5068" s="662">
        <v>3</v>
      </c>
      <c r="O5068" s="745">
        <v>2.5</v>
      </c>
      <c r="P5068" s="663">
        <v>0</v>
      </c>
      <c r="Q5068" s="678"/>
      <c r="R5068" s="662">
        <v>3</v>
      </c>
      <c r="S5068" s="678">
        <v>1</v>
      </c>
      <c r="T5068" s="745">
        <v>2.5</v>
      </c>
      <c r="U5068" s="701">
        <v>1</v>
      </c>
    </row>
    <row r="5069" spans="1:21" ht="14.4" customHeight="1" x14ac:dyDescent="0.3">
      <c r="A5069" s="661">
        <v>32</v>
      </c>
      <c r="B5069" s="662" t="s">
        <v>592</v>
      </c>
      <c r="C5069" s="662" t="s">
        <v>5111</v>
      </c>
      <c r="D5069" s="743" t="s">
        <v>7938</v>
      </c>
      <c r="E5069" s="744" t="s">
        <v>5138</v>
      </c>
      <c r="F5069" s="662" t="s">
        <v>5106</v>
      </c>
      <c r="G5069" s="662" t="s">
        <v>6335</v>
      </c>
      <c r="H5069" s="662" t="s">
        <v>593</v>
      </c>
      <c r="I5069" s="662" t="s">
        <v>6336</v>
      </c>
      <c r="J5069" s="662" t="s">
        <v>6337</v>
      </c>
      <c r="K5069" s="662" t="s">
        <v>6338</v>
      </c>
      <c r="L5069" s="663">
        <v>2252.17</v>
      </c>
      <c r="M5069" s="663">
        <v>78825.950000000012</v>
      </c>
      <c r="N5069" s="662">
        <v>35</v>
      </c>
      <c r="O5069" s="745">
        <v>5.5</v>
      </c>
      <c r="P5069" s="663">
        <v>69817.27</v>
      </c>
      <c r="Q5069" s="678">
        <v>0.88571428571428568</v>
      </c>
      <c r="R5069" s="662">
        <v>31</v>
      </c>
      <c r="S5069" s="678">
        <v>0.88571428571428568</v>
      </c>
      <c r="T5069" s="745">
        <v>5</v>
      </c>
      <c r="U5069" s="701">
        <v>0.90909090909090906</v>
      </c>
    </row>
    <row r="5070" spans="1:21" ht="14.4" customHeight="1" x14ac:dyDescent="0.3">
      <c r="A5070" s="661">
        <v>32</v>
      </c>
      <c r="B5070" s="662" t="s">
        <v>592</v>
      </c>
      <c r="C5070" s="662" t="s">
        <v>5111</v>
      </c>
      <c r="D5070" s="743" t="s">
        <v>7938</v>
      </c>
      <c r="E5070" s="744" t="s">
        <v>5138</v>
      </c>
      <c r="F5070" s="662" t="s">
        <v>5106</v>
      </c>
      <c r="G5070" s="662" t="s">
        <v>5447</v>
      </c>
      <c r="H5070" s="662" t="s">
        <v>593</v>
      </c>
      <c r="I5070" s="662" t="s">
        <v>7628</v>
      </c>
      <c r="J5070" s="662" t="s">
        <v>7629</v>
      </c>
      <c r="K5070" s="662" t="s">
        <v>6504</v>
      </c>
      <c r="L5070" s="663">
        <v>688.56</v>
      </c>
      <c r="M5070" s="663">
        <v>1377.12</v>
      </c>
      <c r="N5070" s="662">
        <v>2</v>
      </c>
      <c r="O5070" s="745">
        <v>1</v>
      </c>
      <c r="P5070" s="663">
        <v>1377.12</v>
      </c>
      <c r="Q5070" s="678">
        <v>1</v>
      </c>
      <c r="R5070" s="662">
        <v>2</v>
      </c>
      <c r="S5070" s="678">
        <v>1</v>
      </c>
      <c r="T5070" s="745">
        <v>1</v>
      </c>
      <c r="U5070" s="701">
        <v>1</v>
      </c>
    </row>
    <row r="5071" spans="1:21" ht="14.4" customHeight="1" x14ac:dyDescent="0.3">
      <c r="A5071" s="661">
        <v>32</v>
      </c>
      <c r="B5071" s="662" t="s">
        <v>592</v>
      </c>
      <c r="C5071" s="662" t="s">
        <v>5111</v>
      </c>
      <c r="D5071" s="743" t="s">
        <v>7938</v>
      </c>
      <c r="E5071" s="744" t="s">
        <v>5138</v>
      </c>
      <c r="F5071" s="662" t="s">
        <v>5106</v>
      </c>
      <c r="G5071" s="662" t="s">
        <v>5400</v>
      </c>
      <c r="H5071" s="662" t="s">
        <v>2438</v>
      </c>
      <c r="I5071" s="662" t="s">
        <v>2495</v>
      </c>
      <c r="J5071" s="662" t="s">
        <v>2496</v>
      </c>
      <c r="K5071" s="662" t="s">
        <v>1760</v>
      </c>
      <c r="L5071" s="663">
        <v>37.159999999999997</v>
      </c>
      <c r="M5071" s="663">
        <v>148.63999999999999</v>
      </c>
      <c r="N5071" s="662">
        <v>4</v>
      </c>
      <c r="O5071" s="745">
        <v>1</v>
      </c>
      <c r="P5071" s="663">
        <v>148.63999999999999</v>
      </c>
      <c r="Q5071" s="678">
        <v>1</v>
      </c>
      <c r="R5071" s="662">
        <v>4</v>
      </c>
      <c r="S5071" s="678">
        <v>1</v>
      </c>
      <c r="T5071" s="745">
        <v>1</v>
      </c>
      <c r="U5071" s="701">
        <v>1</v>
      </c>
    </row>
    <row r="5072" spans="1:21" ht="14.4" customHeight="1" x14ac:dyDescent="0.3">
      <c r="A5072" s="661">
        <v>32</v>
      </c>
      <c r="B5072" s="662" t="s">
        <v>592</v>
      </c>
      <c r="C5072" s="662" t="s">
        <v>5111</v>
      </c>
      <c r="D5072" s="743" t="s">
        <v>7938</v>
      </c>
      <c r="E5072" s="744" t="s">
        <v>5138</v>
      </c>
      <c r="F5072" s="662" t="s">
        <v>5106</v>
      </c>
      <c r="G5072" s="662" t="s">
        <v>5285</v>
      </c>
      <c r="H5072" s="662" t="s">
        <v>593</v>
      </c>
      <c r="I5072" s="662" t="s">
        <v>5286</v>
      </c>
      <c r="J5072" s="662" t="s">
        <v>1170</v>
      </c>
      <c r="K5072" s="662" t="s">
        <v>1171</v>
      </c>
      <c r="L5072" s="663">
        <v>27.5</v>
      </c>
      <c r="M5072" s="663">
        <v>55</v>
      </c>
      <c r="N5072" s="662">
        <v>2</v>
      </c>
      <c r="O5072" s="745">
        <v>1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32</v>
      </c>
      <c r="B5073" s="662" t="s">
        <v>592</v>
      </c>
      <c r="C5073" s="662" t="s">
        <v>5111</v>
      </c>
      <c r="D5073" s="743" t="s">
        <v>7938</v>
      </c>
      <c r="E5073" s="744" t="s">
        <v>5138</v>
      </c>
      <c r="F5073" s="662" t="s">
        <v>5106</v>
      </c>
      <c r="G5073" s="662" t="s">
        <v>5285</v>
      </c>
      <c r="H5073" s="662" t="s">
        <v>593</v>
      </c>
      <c r="I5073" s="662" t="s">
        <v>1169</v>
      </c>
      <c r="J5073" s="662" t="s">
        <v>1170</v>
      </c>
      <c r="K5073" s="662" t="s">
        <v>1171</v>
      </c>
      <c r="L5073" s="663">
        <v>27.5</v>
      </c>
      <c r="M5073" s="663">
        <v>55</v>
      </c>
      <c r="N5073" s="662">
        <v>2</v>
      </c>
      <c r="O5073" s="745">
        <v>1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32</v>
      </c>
      <c r="B5074" s="662" t="s">
        <v>592</v>
      </c>
      <c r="C5074" s="662" t="s">
        <v>5111</v>
      </c>
      <c r="D5074" s="743" t="s">
        <v>7938</v>
      </c>
      <c r="E5074" s="744" t="s">
        <v>5138</v>
      </c>
      <c r="F5074" s="662" t="s">
        <v>5106</v>
      </c>
      <c r="G5074" s="662" t="s">
        <v>5175</v>
      </c>
      <c r="H5074" s="662" t="s">
        <v>2438</v>
      </c>
      <c r="I5074" s="662" t="s">
        <v>2473</v>
      </c>
      <c r="J5074" s="662" t="s">
        <v>2474</v>
      </c>
      <c r="K5074" s="662" t="s">
        <v>4814</v>
      </c>
      <c r="L5074" s="663">
        <v>815.1</v>
      </c>
      <c r="M5074" s="663">
        <v>815.1</v>
      </c>
      <c r="N5074" s="662">
        <v>1</v>
      </c>
      <c r="O5074" s="745">
        <v>0.5</v>
      </c>
      <c r="P5074" s="663">
        <v>815.1</v>
      </c>
      <c r="Q5074" s="678">
        <v>1</v>
      </c>
      <c r="R5074" s="662">
        <v>1</v>
      </c>
      <c r="S5074" s="678">
        <v>1</v>
      </c>
      <c r="T5074" s="745">
        <v>0.5</v>
      </c>
      <c r="U5074" s="701">
        <v>1</v>
      </c>
    </row>
    <row r="5075" spans="1:21" ht="14.4" customHeight="1" x14ac:dyDescent="0.3">
      <c r="A5075" s="661">
        <v>32</v>
      </c>
      <c r="B5075" s="662" t="s">
        <v>592</v>
      </c>
      <c r="C5075" s="662" t="s">
        <v>5111</v>
      </c>
      <c r="D5075" s="743" t="s">
        <v>7938</v>
      </c>
      <c r="E5075" s="744" t="s">
        <v>5138</v>
      </c>
      <c r="F5075" s="662" t="s">
        <v>5106</v>
      </c>
      <c r="G5075" s="662" t="s">
        <v>5175</v>
      </c>
      <c r="H5075" s="662" t="s">
        <v>2438</v>
      </c>
      <c r="I5075" s="662" t="s">
        <v>2477</v>
      </c>
      <c r="J5075" s="662" t="s">
        <v>2474</v>
      </c>
      <c r="K5075" s="662" t="s">
        <v>4818</v>
      </c>
      <c r="L5075" s="663">
        <v>923.74</v>
      </c>
      <c r="M5075" s="663">
        <v>1847.48</v>
      </c>
      <c r="N5075" s="662">
        <v>2</v>
      </c>
      <c r="O5075" s="745">
        <v>1.5</v>
      </c>
      <c r="P5075" s="663">
        <v>1847.48</v>
      </c>
      <c r="Q5075" s="678">
        <v>1</v>
      </c>
      <c r="R5075" s="662">
        <v>2</v>
      </c>
      <c r="S5075" s="678">
        <v>1</v>
      </c>
      <c r="T5075" s="745">
        <v>1.5</v>
      </c>
      <c r="U5075" s="701">
        <v>1</v>
      </c>
    </row>
    <row r="5076" spans="1:21" ht="14.4" customHeight="1" x14ac:dyDescent="0.3">
      <c r="A5076" s="661">
        <v>32</v>
      </c>
      <c r="B5076" s="662" t="s">
        <v>592</v>
      </c>
      <c r="C5076" s="662" t="s">
        <v>5111</v>
      </c>
      <c r="D5076" s="743" t="s">
        <v>7938</v>
      </c>
      <c r="E5076" s="744" t="s">
        <v>5138</v>
      </c>
      <c r="F5076" s="662" t="s">
        <v>5106</v>
      </c>
      <c r="G5076" s="662" t="s">
        <v>5175</v>
      </c>
      <c r="H5076" s="662" t="s">
        <v>2438</v>
      </c>
      <c r="I5076" s="662" t="s">
        <v>4144</v>
      </c>
      <c r="J5076" s="662" t="s">
        <v>2557</v>
      </c>
      <c r="K5076" s="662" t="s">
        <v>4812</v>
      </c>
      <c r="L5076" s="663">
        <v>1385.62</v>
      </c>
      <c r="M5076" s="663">
        <v>1385.62</v>
      </c>
      <c r="N5076" s="662">
        <v>1</v>
      </c>
      <c r="O5076" s="745">
        <v>0.5</v>
      </c>
      <c r="P5076" s="663">
        <v>1385.62</v>
      </c>
      <c r="Q5076" s="678">
        <v>1</v>
      </c>
      <c r="R5076" s="662">
        <v>1</v>
      </c>
      <c r="S5076" s="678">
        <v>1</v>
      </c>
      <c r="T5076" s="745">
        <v>0.5</v>
      </c>
      <c r="U5076" s="701">
        <v>1</v>
      </c>
    </row>
    <row r="5077" spans="1:21" ht="14.4" customHeight="1" x14ac:dyDescent="0.3">
      <c r="A5077" s="661">
        <v>32</v>
      </c>
      <c r="B5077" s="662" t="s">
        <v>592</v>
      </c>
      <c r="C5077" s="662" t="s">
        <v>5111</v>
      </c>
      <c r="D5077" s="743" t="s">
        <v>7938</v>
      </c>
      <c r="E5077" s="744" t="s">
        <v>5138</v>
      </c>
      <c r="F5077" s="662" t="s">
        <v>5106</v>
      </c>
      <c r="G5077" s="662" t="s">
        <v>5176</v>
      </c>
      <c r="H5077" s="662" t="s">
        <v>593</v>
      </c>
      <c r="I5077" s="662" t="s">
        <v>5460</v>
      </c>
      <c r="J5077" s="662" t="s">
        <v>5461</v>
      </c>
      <c r="K5077" s="662" t="s">
        <v>5462</v>
      </c>
      <c r="L5077" s="663">
        <v>205.84</v>
      </c>
      <c r="M5077" s="663">
        <v>411.68</v>
      </c>
      <c r="N5077" s="662">
        <v>2</v>
      </c>
      <c r="O5077" s="745">
        <v>0.5</v>
      </c>
      <c r="P5077" s="663">
        <v>411.68</v>
      </c>
      <c r="Q5077" s="678">
        <v>1</v>
      </c>
      <c r="R5077" s="662">
        <v>2</v>
      </c>
      <c r="S5077" s="678">
        <v>1</v>
      </c>
      <c r="T5077" s="745">
        <v>0.5</v>
      </c>
      <c r="U5077" s="701">
        <v>1</v>
      </c>
    </row>
    <row r="5078" spans="1:21" ht="14.4" customHeight="1" x14ac:dyDescent="0.3">
      <c r="A5078" s="661">
        <v>32</v>
      </c>
      <c r="B5078" s="662" t="s">
        <v>592</v>
      </c>
      <c r="C5078" s="662" t="s">
        <v>5111</v>
      </c>
      <c r="D5078" s="743" t="s">
        <v>7938</v>
      </c>
      <c r="E5078" s="744" t="s">
        <v>5138</v>
      </c>
      <c r="F5078" s="662" t="s">
        <v>5106</v>
      </c>
      <c r="G5078" s="662" t="s">
        <v>5176</v>
      </c>
      <c r="H5078" s="662" t="s">
        <v>593</v>
      </c>
      <c r="I5078" s="662" t="s">
        <v>5365</v>
      </c>
      <c r="J5078" s="662" t="s">
        <v>5178</v>
      </c>
      <c r="K5078" s="662" t="s">
        <v>830</v>
      </c>
      <c r="L5078" s="663">
        <v>185.26</v>
      </c>
      <c r="M5078" s="663">
        <v>926.3</v>
      </c>
      <c r="N5078" s="662">
        <v>5</v>
      </c>
      <c r="O5078" s="745">
        <v>3</v>
      </c>
      <c r="P5078" s="663">
        <v>370.52</v>
      </c>
      <c r="Q5078" s="678">
        <v>0.4</v>
      </c>
      <c r="R5078" s="662">
        <v>2</v>
      </c>
      <c r="S5078" s="678">
        <v>0.4</v>
      </c>
      <c r="T5078" s="745">
        <v>1</v>
      </c>
      <c r="U5078" s="701">
        <v>0.33333333333333331</v>
      </c>
    </row>
    <row r="5079" spans="1:21" ht="14.4" customHeight="1" x14ac:dyDescent="0.3">
      <c r="A5079" s="661">
        <v>32</v>
      </c>
      <c r="B5079" s="662" t="s">
        <v>592</v>
      </c>
      <c r="C5079" s="662" t="s">
        <v>5111</v>
      </c>
      <c r="D5079" s="743" t="s">
        <v>7938</v>
      </c>
      <c r="E5079" s="744" t="s">
        <v>5138</v>
      </c>
      <c r="F5079" s="662" t="s">
        <v>5106</v>
      </c>
      <c r="G5079" s="662" t="s">
        <v>5176</v>
      </c>
      <c r="H5079" s="662" t="s">
        <v>593</v>
      </c>
      <c r="I5079" s="662" t="s">
        <v>5685</v>
      </c>
      <c r="J5079" s="662" t="s">
        <v>826</v>
      </c>
      <c r="K5079" s="662" t="s">
        <v>5686</v>
      </c>
      <c r="L5079" s="663">
        <v>28.81</v>
      </c>
      <c r="M5079" s="663">
        <v>28.81</v>
      </c>
      <c r="N5079" s="662">
        <v>1</v>
      </c>
      <c r="O5079" s="745">
        <v>0.5</v>
      </c>
      <c r="P5079" s="663">
        <v>28.81</v>
      </c>
      <c r="Q5079" s="678">
        <v>1</v>
      </c>
      <c r="R5079" s="662">
        <v>1</v>
      </c>
      <c r="S5079" s="678">
        <v>1</v>
      </c>
      <c r="T5079" s="745">
        <v>0.5</v>
      </c>
      <c r="U5079" s="701">
        <v>1</v>
      </c>
    </row>
    <row r="5080" spans="1:21" ht="14.4" customHeight="1" x14ac:dyDescent="0.3">
      <c r="A5080" s="661">
        <v>32</v>
      </c>
      <c r="B5080" s="662" t="s">
        <v>592</v>
      </c>
      <c r="C5080" s="662" t="s">
        <v>5111</v>
      </c>
      <c r="D5080" s="743" t="s">
        <v>7938</v>
      </c>
      <c r="E5080" s="744" t="s">
        <v>5138</v>
      </c>
      <c r="F5080" s="662" t="s">
        <v>5106</v>
      </c>
      <c r="G5080" s="662" t="s">
        <v>5176</v>
      </c>
      <c r="H5080" s="662" t="s">
        <v>593</v>
      </c>
      <c r="I5080" s="662" t="s">
        <v>829</v>
      </c>
      <c r="J5080" s="662" t="s">
        <v>826</v>
      </c>
      <c r="K5080" s="662" t="s">
        <v>830</v>
      </c>
      <c r="L5080" s="663">
        <v>301.2</v>
      </c>
      <c r="M5080" s="663">
        <v>602.4</v>
      </c>
      <c r="N5080" s="662">
        <v>2</v>
      </c>
      <c r="O5080" s="745">
        <v>1</v>
      </c>
      <c r="P5080" s="663">
        <v>301.2</v>
      </c>
      <c r="Q5080" s="678">
        <v>0.5</v>
      </c>
      <c r="R5080" s="662">
        <v>1</v>
      </c>
      <c r="S5080" s="678">
        <v>0.5</v>
      </c>
      <c r="T5080" s="745">
        <v>0.5</v>
      </c>
      <c r="U5080" s="701">
        <v>0.5</v>
      </c>
    </row>
    <row r="5081" spans="1:21" ht="14.4" customHeight="1" x14ac:dyDescent="0.3">
      <c r="A5081" s="661">
        <v>32</v>
      </c>
      <c r="B5081" s="662" t="s">
        <v>592</v>
      </c>
      <c r="C5081" s="662" t="s">
        <v>5111</v>
      </c>
      <c r="D5081" s="743" t="s">
        <v>7938</v>
      </c>
      <c r="E5081" s="744" t="s">
        <v>5138</v>
      </c>
      <c r="F5081" s="662" t="s">
        <v>5106</v>
      </c>
      <c r="G5081" s="662" t="s">
        <v>5176</v>
      </c>
      <c r="H5081" s="662" t="s">
        <v>593</v>
      </c>
      <c r="I5081" s="662" t="s">
        <v>829</v>
      </c>
      <c r="J5081" s="662" t="s">
        <v>826</v>
      </c>
      <c r="K5081" s="662" t="s">
        <v>830</v>
      </c>
      <c r="L5081" s="663">
        <v>185.26</v>
      </c>
      <c r="M5081" s="663">
        <v>2408.38</v>
      </c>
      <c r="N5081" s="662">
        <v>13</v>
      </c>
      <c r="O5081" s="745">
        <v>5</v>
      </c>
      <c r="P5081" s="663">
        <v>1111.56</v>
      </c>
      <c r="Q5081" s="678">
        <v>0.46153846153846151</v>
      </c>
      <c r="R5081" s="662">
        <v>6</v>
      </c>
      <c r="S5081" s="678">
        <v>0.46153846153846156</v>
      </c>
      <c r="T5081" s="745">
        <v>2.5</v>
      </c>
      <c r="U5081" s="701">
        <v>0.5</v>
      </c>
    </row>
    <row r="5082" spans="1:21" ht="14.4" customHeight="1" x14ac:dyDescent="0.3">
      <c r="A5082" s="661">
        <v>32</v>
      </c>
      <c r="B5082" s="662" t="s">
        <v>592</v>
      </c>
      <c r="C5082" s="662" t="s">
        <v>5111</v>
      </c>
      <c r="D5082" s="743" t="s">
        <v>7938</v>
      </c>
      <c r="E5082" s="744" t="s">
        <v>5138</v>
      </c>
      <c r="F5082" s="662" t="s">
        <v>5106</v>
      </c>
      <c r="G5082" s="662" t="s">
        <v>5176</v>
      </c>
      <c r="H5082" s="662" t="s">
        <v>593</v>
      </c>
      <c r="I5082" s="662" t="s">
        <v>5916</v>
      </c>
      <c r="J5082" s="662" t="s">
        <v>826</v>
      </c>
      <c r="K5082" s="662" t="s">
        <v>830</v>
      </c>
      <c r="L5082" s="663">
        <v>301.2</v>
      </c>
      <c r="M5082" s="663">
        <v>301.2</v>
      </c>
      <c r="N5082" s="662">
        <v>1</v>
      </c>
      <c r="O5082" s="745">
        <v>1</v>
      </c>
      <c r="P5082" s="663">
        <v>301.2</v>
      </c>
      <c r="Q5082" s="678">
        <v>1</v>
      </c>
      <c r="R5082" s="662">
        <v>1</v>
      </c>
      <c r="S5082" s="678">
        <v>1</v>
      </c>
      <c r="T5082" s="745">
        <v>1</v>
      </c>
      <c r="U5082" s="701">
        <v>1</v>
      </c>
    </row>
    <row r="5083" spans="1:21" ht="14.4" customHeight="1" x14ac:dyDescent="0.3">
      <c r="A5083" s="661">
        <v>32</v>
      </c>
      <c r="B5083" s="662" t="s">
        <v>592</v>
      </c>
      <c r="C5083" s="662" t="s">
        <v>5111</v>
      </c>
      <c r="D5083" s="743" t="s">
        <v>7938</v>
      </c>
      <c r="E5083" s="744" t="s">
        <v>5138</v>
      </c>
      <c r="F5083" s="662" t="s">
        <v>5106</v>
      </c>
      <c r="G5083" s="662" t="s">
        <v>5465</v>
      </c>
      <c r="H5083" s="662" t="s">
        <v>2438</v>
      </c>
      <c r="I5083" s="662" t="s">
        <v>7630</v>
      </c>
      <c r="J5083" s="662" t="s">
        <v>7631</v>
      </c>
      <c r="K5083" s="662" t="s">
        <v>6507</v>
      </c>
      <c r="L5083" s="663">
        <v>321.79000000000002</v>
      </c>
      <c r="M5083" s="663">
        <v>643.58000000000004</v>
      </c>
      <c r="N5083" s="662">
        <v>2</v>
      </c>
      <c r="O5083" s="745">
        <v>1.5</v>
      </c>
      <c r="P5083" s="663">
        <v>643.58000000000004</v>
      </c>
      <c r="Q5083" s="678">
        <v>1</v>
      </c>
      <c r="R5083" s="662">
        <v>2</v>
      </c>
      <c r="S5083" s="678">
        <v>1</v>
      </c>
      <c r="T5083" s="745">
        <v>1.5</v>
      </c>
      <c r="U5083" s="701">
        <v>1</v>
      </c>
    </row>
    <row r="5084" spans="1:21" ht="14.4" customHeight="1" x14ac:dyDescent="0.3">
      <c r="A5084" s="661">
        <v>32</v>
      </c>
      <c r="B5084" s="662" t="s">
        <v>592</v>
      </c>
      <c r="C5084" s="662" t="s">
        <v>5111</v>
      </c>
      <c r="D5084" s="743" t="s">
        <v>7938</v>
      </c>
      <c r="E5084" s="744" t="s">
        <v>5138</v>
      </c>
      <c r="F5084" s="662" t="s">
        <v>5106</v>
      </c>
      <c r="G5084" s="662" t="s">
        <v>5466</v>
      </c>
      <c r="H5084" s="662" t="s">
        <v>2438</v>
      </c>
      <c r="I5084" s="662" t="s">
        <v>2857</v>
      </c>
      <c r="J5084" s="662" t="s">
        <v>2858</v>
      </c>
      <c r="K5084" s="662" t="s">
        <v>2831</v>
      </c>
      <c r="L5084" s="663">
        <v>176.47</v>
      </c>
      <c r="M5084" s="663">
        <v>1058.82</v>
      </c>
      <c r="N5084" s="662">
        <v>6</v>
      </c>
      <c r="O5084" s="745">
        <v>1</v>
      </c>
      <c r="P5084" s="663">
        <v>1058.82</v>
      </c>
      <c r="Q5084" s="678">
        <v>1</v>
      </c>
      <c r="R5084" s="662">
        <v>6</v>
      </c>
      <c r="S5084" s="678">
        <v>1</v>
      </c>
      <c r="T5084" s="745">
        <v>1</v>
      </c>
      <c r="U5084" s="701">
        <v>1</v>
      </c>
    </row>
    <row r="5085" spans="1:21" ht="14.4" customHeight="1" x14ac:dyDescent="0.3">
      <c r="A5085" s="661">
        <v>32</v>
      </c>
      <c r="B5085" s="662" t="s">
        <v>592</v>
      </c>
      <c r="C5085" s="662" t="s">
        <v>5111</v>
      </c>
      <c r="D5085" s="743" t="s">
        <v>7938</v>
      </c>
      <c r="E5085" s="744" t="s">
        <v>5138</v>
      </c>
      <c r="F5085" s="662" t="s">
        <v>5106</v>
      </c>
      <c r="G5085" s="662" t="s">
        <v>5466</v>
      </c>
      <c r="H5085" s="662" t="s">
        <v>2438</v>
      </c>
      <c r="I5085" s="662" t="s">
        <v>2861</v>
      </c>
      <c r="J5085" s="662" t="s">
        <v>2862</v>
      </c>
      <c r="K5085" s="662" t="s">
        <v>2831</v>
      </c>
      <c r="L5085" s="663">
        <v>82.04</v>
      </c>
      <c r="M5085" s="663">
        <v>328.16</v>
      </c>
      <c r="N5085" s="662">
        <v>4</v>
      </c>
      <c r="O5085" s="745">
        <v>0.5</v>
      </c>
      <c r="P5085" s="663">
        <v>328.16</v>
      </c>
      <c r="Q5085" s="678">
        <v>1</v>
      </c>
      <c r="R5085" s="662">
        <v>4</v>
      </c>
      <c r="S5085" s="678">
        <v>1</v>
      </c>
      <c r="T5085" s="745">
        <v>0.5</v>
      </c>
      <c r="U5085" s="701">
        <v>1</v>
      </c>
    </row>
    <row r="5086" spans="1:21" ht="14.4" customHeight="1" x14ac:dyDescent="0.3">
      <c r="A5086" s="661">
        <v>32</v>
      </c>
      <c r="B5086" s="662" t="s">
        <v>592</v>
      </c>
      <c r="C5086" s="662" t="s">
        <v>5111</v>
      </c>
      <c r="D5086" s="743" t="s">
        <v>7938</v>
      </c>
      <c r="E5086" s="744" t="s">
        <v>5138</v>
      </c>
      <c r="F5086" s="662" t="s">
        <v>5106</v>
      </c>
      <c r="G5086" s="662" t="s">
        <v>5466</v>
      </c>
      <c r="H5086" s="662" t="s">
        <v>2438</v>
      </c>
      <c r="I5086" s="662" t="s">
        <v>2861</v>
      </c>
      <c r="J5086" s="662" t="s">
        <v>2862</v>
      </c>
      <c r="K5086" s="662" t="s">
        <v>2831</v>
      </c>
      <c r="L5086" s="663">
        <v>176.47</v>
      </c>
      <c r="M5086" s="663">
        <v>1058.82</v>
      </c>
      <c r="N5086" s="662">
        <v>6</v>
      </c>
      <c r="O5086" s="745">
        <v>1</v>
      </c>
      <c r="P5086" s="663">
        <v>1058.82</v>
      </c>
      <c r="Q5086" s="678">
        <v>1</v>
      </c>
      <c r="R5086" s="662">
        <v>6</v>
      </c>
      <c r="S5086" s="678">
        <v>1</v>
      </c>
      <c r="T5086" s="745">
        <v>1</v>
      </c>
      <c r="U5086" s="701">
        <v>1</v>
      </c>
    </row>
    <row r="5087" spans="1:21" ht="14.4" customHeight="1" x14ac:dyDescent="0.3">
      <c r="A5087" s="661">
        <v>32</v>
      </c>
      <c r="B5087" s="662" t="s">
        <v>592</v>
      </c>
      <c r="C5087" s="662" t="s">
        <v>5111</v>
      </c>
      <c r="D5087" s="743" t="s">
        <v>7938</v>
      </c>
      <c r="E5087" s="744" t="s">
        <v>5138</v>
      </c>
      <c r="F5087" s="662" t="s">
        <v>5106</v>
      </c>
      <c r="G5087" s="662" t="s">
        <v>5466</v>
      </c>
      <c r="H5087" s="662" t="s">
        <v>2438</v>
      </c>
      <c r="I5087" s="662" t="s">
        <v>2859</v>
      </c>
      <c r="J5087" s="662" t="s">
        <v>2860</v>
      </c>
      <c r="K5087" s="662" t="s">
        <v>2831</v>
      </c>
      <c r="L5087" s="663">
        <v>82.04</v>
      </c>
      <c r="M5087" s="663">
        <v>328.16</v>
      </c>
      <c r="N5087" s="662">
        <v>4</v>
      </c>
      <c r="O5087" s="745">
        <v>0.5</v>
      </c>
      <c r="P5087" s="663">
        <v>328.16</v>
      </c>
      <c r="Q5087" s="678">
        <v>1</v>
      </c>
      <c r="R5087" s="662">
        <v>4</v>
      </c>
      <c r="S5087" s="678">
        <v>1</v>
      </c>
      <c r="T5087" s="745">
        <v>0.5</v>
      </c>
      <c r="U5087" s="701">
        <v>1</v>
      </c>
    </row>
    <row r="5088" spans="1:21" ht="14.4" customHeight="1" x14ac:dyDescent="0.3">
      <c r="A5088" s="661">
        <v>32</v>
      </c>
      <c r="B5088" s="662" t="s">
        <v>592</v>
      </c>
      <c r="C5088" s="662" t="s">
        <v>5111</v>
      </c>
      <c r="D5088" s="743" t="s">
        <v>7938</v>
      </c>
      <c r="E5088" s="744" t="s">
        <v>5138</v>
      </c>
      <c r="F5088" s="662" t="s">
        <v>5106</v>
      </c>
      <c r="G5088" s="662" t="s">
        <v>5466</v>
      </c>
      <c r="H5088" s="662" t="s">
        <v>593</v>
      </c>
      <c r="I5088" s="662" t="s">
        <v>4274</v>
      </c>
      <c r="J5088" s="662" t="s">
        <v>2858</v>
      </c>
      <c r="K5088" s="662" t="s">
        <v>2831</v>
      </c>
      <c r="L5088" s="663">
        <v>81.53</v>
      </c>
      <c r="M5088" s="663">
        <v>326.12</v>
      </c>
      <c r="N5088" s="662">
        <v>4</v>
      </c>
      <c r="O5088" s="745">
        <v>1</v>
      </c>
      <c r="P5088" s="663">
        <v>326.12</v>
      </c>
      <c r="Q5088" s="678">
        <v>1</v>
      </c>
      <c r="R5088" s="662">
        <v>4</v>
      </c>
      <c r="S5088" s="678">
        <v>1</v>
      </c>
      <c r="T5088" s="745">
        <v>1</v>
      </c>
      <c r="U5088" s="701">
        <v>1</v>
      </c>
    </row>
    <row r="5089" spans="1:21" ht="14.4" customHeight="1" x14ac:dyDescent="0.3">
      <c r="A5089" s="661">
        <v>32</v>
      </c>
      <c r="B5089" s="662" t="s">
        <v>592</v>
      </c>
      <c r="C5089" s="662" t="s">
        <v>5111</v>
      </c>
      <c r="D5089" s="743" t="s">
        <v>7938</v>
      </c>
      <c r="E5089" s="744" t="s">
        <v>5138</v>
      </c>
      <c r="F5089" s="662" t="s">
        <v>5106</v>
      </c>
      <c r="G5089" s="662" t="s">
        <v>5179</v>
      </c>
      <c r="H5089" s="662" t="s">
        <v>593</v>
      </c>
      <c r="I5089" s="662" t="s">
        <v>672</v>
      </c>
      <c r="J5089" s="662" t="s">
        <v>5371</v>
      </c>
      <c r="K5089" s="662" t="s">
        <v>5290</v>
      </c>
      <c r="L5089" s="663">
        <v>24.78</v>
      </c>
      <c r="M5089" s="663">
        <v>1239</v>
      </c>
      <c r="N5089" s="662">
        <v>50</v>
      </c>
      <c r="O5089" s="745">
        <v>5</v>
      </c>
      <c r="P5089" s="663">
        <v>247.8</v>
      </c>
      <c r="Q5089" s="678">
        <v>0.2</v>
      </c>
      <c r="R5089" s="662">
        <v>10</v>
      </c>
      <c r="S5089" s="678">
        <v>0.2</v>
      </c>
      <c r="T5089" s="745">
        <v>0.5</v>
      </c>
      <c r="U5089" s="701">
        <v>0.1</v>
      </c>
    </row>
    <row r="5090" spans="1:21" ht="14.4" customHeight="1" x14ac:dyDescent="0.3">
      <c r="A5090" s="661">
        <v>32</v>
      </c>
      <c r="B5090" s="662" t="s">
        <v>592</v>
      </c>
      <c r="C5090" s="662" t="s">
        <v>5111</v>
      </c>
      <c r="D5090" s="743" t="s">
        <v>7938</v>
      </c>
      <c r="E5090" s="744" t="s">
        <v>5138</v>
      </c>
      <c r="F5090" s="662" t="s">
        <v>5106</v>
      </c>
      <c r="G5090" s="662" t="s">
        <v>5179</v>
      </c>
      <c r="H5090" s="662" t="s">
        <v>593</v>
      </c>
      <c r="I5090" s="662" t="s">
        <v>1419</v>
      </c>
      <c r="J5090" s="662" t="s">
        <v>5180</v>
      </c>
      <c r="K5090" s="662" t="s">
        <v>5181</v>
      </c>
      <c r="L5090" s="663">
        <v>99.11</v>
      </c>
      <c r="M5090" s="663">
        <v>3270.63</v>
      </c>
      <c r="N5090" s="662">
        <v>33</v>
      </c>
      <c r="O5090" s="745">
        <v>7</v>
      </c>
      <c r="P5090" s="663">
        <v>1585.76</v>
      </c>
      <c r="Q5090" s="678">
        <v>0.48484848484848481</v>
      </c>
      <c r="R5090" s="662">
        <v>16</v>
      </c>
      <c r="S5090" s="678">
        <v>0.48484848484848486</v>
      </c>
      <c r="T5090" s="745">
        <v>2.5</v>
      </c>
      <c r="U5090" s="701">
        <v>0.35714285714285715</v>
      </c>
    </row>
    <row r="5091" spans="1:21" ht="14.4" customHeight="1" x14ac:dyDescent="0.3">
      <c r="A5091" s="661">
        <v>32</v>
      </c>
      <c r="B5091" s="662" t="s">
        <v>592</v>
      </c>
      <c r="C5091" s="662" t="s">
        <v>5111</v>
      </c>
      <c r="D5091" s="743" t="s">
        <v>7938</v>
      </c>
      <c r="E5091" s="744" t="s">
        <v>5138</v>
      </c>
      <c r="F5091" s="662" t="s">
        <v>5106</v>
      </c>
      <c r="G5091" s="662" t="s">
        <v>5372</v>
      </c>
      <c r="H5091" s="662" t="s">
        <v>2438</v>
      </c>
      <c r="I5091" s="662" t="s">
        <v>2525</v>
      </c>
      <c r="J5091" s="662" t="s">
        <v>2526</v>
      </c>
      <c r="K5091" s="662" t="s">
        <v>4825</v>
      </c>
      <c r="L5091" s="663">
        <v>160.1</v>
      </c>
      <c r="M5091" s="663">
        <v>1280.8</v>
      </c>
      <c r="N5091" s="662">
        <v>8</v>
      </c>
      <c r="O5091" s="745">
        <v>1.5</v>
      </c>
      <c r="P5091" s="663">
        <v>1280.8</v>
      </c>
      <c r="Q5091" s="678">
        <v>1</v>
      </c>
      <c r="R5091" s="662">
        <v>8</v>
      </c>
      <c r="S5091" s="678">
        <v>1</v>
      </c>
      <c r="T5091" s="745">
        <v>1.5</v>
      </c>
      <c r="U5091" s="701">
        <v>1</v>
      </c>
    </row>
    <row r="5092" spans="1:21" ht="14.4" customHeight="1" x14ac:dyDescent="0.3">
      <c r="A5092" s="661">
        <v>32</v>
      </c>
      <c r="B5092" s="662" t="s">
        <v>592</v>
      </c>
      <c r="C5092" s="662" t="s">
        <v>5111</v>
      </c>
      <c r="D5092" s="743" t="s">
        <v>7938</v>
      </c>
      <c r="E5092" s="744" t="s">
        <v>5138</v>
      </c>
      <c r="F5092" s="662" t="s">
        <v>5106</v>
      </c>
      <c r="G5092" s="662" t="s">
        <v>5404</v>
      </c>
      <c r="H5092" s="662" t="s">
        <v>2438</v>
      </c>
      <c r="I5092" s="662" t="s">
        <v>5597</v>
      </c>
      <c r="J5092" s="662" t="s">
        <v>2440</v>
      </c>
      <c r="K5092" s="662" t="s">
        <v>5450</v>
      </c>
      <c r="L5092" s="663">
        <v>0</v>
      </c>
      <c r="M5092" s="663">
        <v>0</v>
      </c>
      <c r="N5092" s="662">
        <v>2</v>
      </c>
      <c r="O5092" s="745">
        <v>1</v>
      </c>
      <c r="P5092" s="663"/>
      <c r="Q5092" s="678"/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32</v>
      </c>
      <c r="B5093" s="662" t="s">
        <v>592</v>
      </c>
      <c r="C5093" s="662" t="s">
        <v>5111</v>
      </c>
      <c r="D5093" s="743" t="s">
        <v>7938</v>
      </c>
      <c r="E5093" s="744" t="s">
        <v>5138</v>
      </c>
      <c r="F5093" s="662" t="s">
        <v>5106</v>
      </c>
      <c r="G5093" s="662" t="s">
        <v>5404</v>
      </c>
      <c r="H5093" s="662" t="s">
        <v>2438</v>
      </c>
      <c r="I5093" s="662" t="s">
        <v>5597</v>
      </c>
      <c r="J5093" s="662" t="s">
        <v>2440</v>
      </c>
      <c r="K5093" s="662" t="s">
        <v>5450</v>
      </c>
      <c r="L5093" s="663">
        <v>40.22</v>
      </c>
      <c r="M5093" s="663">
        <v>80.44</v>
      </c>
      <c r="N5093" s="662">
        <v>2</v>
      </c>
      <c r="O5093" s="745">
        <v>0.5</v>
      </c>
      <c r="P5093" s="663">
        <v>80.44</v>
      </c>
      <c r="Q5093" s="678">
        <v>1</v>
      </c>
      <c r="R5093" s="662">
        <v>2</v>
      </c>
      <c r="S5093" s="678">
        <v>1</v>
      </c>
      <c r="T5093" s="745">
        <v>0.5</v>
      </c>
      <c r="U5093" s="701">
        <v>1</v>
      </c>
    </row>
    <row r="5094" spans="1:21" ht="14.4" customHeight="1" x14ac:dyDescent="0.3">
      <c r="A5094" s="661">
        <v>32</v>
      </c>
      <c r="B5094" s="662" t="s">
        <v>592</v>
      </c>
      <c r="C5094" s="662" t="s">
        <v>5111</v>
      </c>
      <c r="D5094" s="743" t="s">
        <v>7938</v>
      </c>
      <c r="E5094" s="744" t="s">
        <v>5138</v>
      </c>
      <c r="F5094" s="662" t="s">
        <v>5106</v>
      </c>
      <c r="G5094" s="662" t="s">
        <v>5404</v>
      </c>
      <c r="H5094" s="662" t="s">
        <v>593</v>
      </c>
      <c r="I5094" s="662" t="s">
        <v>7632</v>
      </c>
      <c r="J5094" s="662" t="s">
        <v>7633</v>
      </c>
      <c r="K5094" s="662" t="s">
        <v>7634</v>
      </c>
      <c r="L5094" s="663">
        <v>0</v>
      </c>
      <c r="M5094" s="663">
        <v>0</v>
      </c>
      <c r="N5094" s="662">
        <v>1</v>
      </c>
      <c r="O5094" s="745">
        <v>1</v>
      </c>
      <c r="P5094" s="663"/>
      <c r="Q5094" s="678"/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32</v>
      </c>
      <c r="B5095" s="662" t="s">
        <v>592</v>
      </c>
      <c r="C5095" s="662" t="s">
        <v>5111</v>
      </c>
      <c r="D5095" s="743" t="s">
        <v>7938</v>
      </c>
      <c r="E5095" s="744" t="s">
        <v>5138</v>
      </c>
      <c r="F5095" s="662" t="s">
        <v>5106</v>
      </c>
      <c r="G5095" s="662" t="s">
        <v>5404</v>
      </c>
      <c r="H5095" s="662" t="s">
        <v>593</v>
      </c>
      <c r="I5095" s="662" t="s">
        <v>7635</v>
      </c>
      <c r="J5095" s="662" t="s">
        <v>7633</v>
      </c>
      <c r="K5095" s="662" t="s">
        <v>6292</v>
      </c>
      <c r="L5095" s="663">
        <v>160.88999999999999</v>
      </c>
      <c r="M5095" s="663">
        <v>321.77999999999997</v>
      </c>
      <c r="N5095" s="662">
        <v>2</v>
      </c>
      <c r="O5095" s="745">
        <v>2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32</v>
      </c>
      <c r="B5096" s="662" t="s">
        <v>592</v>
      </c>
      <c r="C5096" s="662" t="s">
        <v>5111</v>
      </c>
      <c r="D5096" s="743" t="s">
        <v>7938</v>
      </c>
      <c r="E5096" s="744" t="s">
        <v>5138</v>
      </c>
      <c r="F5096" s="662" t="s">
        <v>5106</v>
      </c>
      <c r="G5096" s="662" t="s">
        <v>5562</v>
      </c>
      <c r="H5096" s="662" t="s">
        <v>593</v>
      </c>
      <c r="I5096" s="662" t="s">
        <v>1051</v>
      </c>
      <c r="J5096" s="662" t="s">
        <v>5563</v>
      </c>
      <c r="K5096" s="662" t="s">
        <v>5564</v>
      </c>
      <c r="L5096" s="663">
        <v>0</v>
      </c>
      <c r="M5096" s="663">
        <v>0</v>
      </c>
      <c r="N5096" s="662">
        <v>3</v>
      </c>
      <c r="O5096" s="745">
        <v>2</v>
      </c>
      <c r="P5096" s="663">
        <v>0</v>
      </c>
      <c r="Q5096" s="678"/>
      <c r="R5096" s="662">
        <v>3</v>
      </c>
      <c r="S5096" s="678">
        <v>1</v>
      </c>
      <c r="T5096" s="745">
        <v>2</v>
      </c>
      <c r="U5096" s="701">
        <v>1</v>
      </c>
    </row>
    <row r="5097" spans="1:21" ht="14.4" customHeight="1" x14ac:dyDescent="0.3">
      <c r="A5097" s="661">
        <v>32</v>
      </c>
      <c r="B5097" s="662" t="s">
        <v>592</v>
      </c>
      <c r="C5097" s="662" t="s">
        <v>5111</v>
      </c>
      <c r="D5097" s="743" t="s">
        <v>7938</v>
      </c>
      <c r="E5097" s="744" t="s">
        <v>5138</v>
      </c>
      <c r="F5097" s="662" t="s">
        <v>5106</v>
      </c>
      <c r="G5097" s="662" t="s">
        <v>5305</v>
      </c>
      <c r="H5097" s="662" t="s">
        <v>593</v>
      </c>
      <c r="I5097" s="662" t="s">
        <v>5409</v>
      </c>
      <c r="J5097" s="662" t="s">
        <v>1064</v>
      </c>
      <c r="K5097" s="662" t="s">
        <v>5410</v>
      </c>
      <c r="L5097" s="663">
        <v>214.5</v>
      </c>
      <c r="M5097" s="663">
        <v>643.5</v>
      </c>
      <c r="N5097" s="662">
        <v>3</v>
      </c>
      <c r="O5097" s="745">
        <v>2</v>
      </c>
      <c r="P5097" s="663">
        <v>214.5</v>
      </c>
      <c r="Q5097" s="678">
        <v>0.33333333333333331</v>
      </c>
      <c r="R5097" s="662">
        <v>1</v>
      </c>
      <c r="S5097" s="678">
        <v>0.33333333333333331</v>
      </c>
      <c r="T5097" s="745">
        <v>1</v>
      </c>
      <c r="U5097" s="701">
        <v>0.5</v>
      </c>
    </row>
    <row r="5098" spans="1:21" ht="14.4" customHeight="1" x14ac:dyDescent="0.3">
      <c r="A5098" s="661">
        <v>32</v>
      </c>
      <c r="B5098" s="662" t="s">
        <v>592</v>
      </c>
      <c r="C5098" s="662" t="s">
        <v>5111</v>
      </c>
      <c r="D5098" s="743" t="s">
        <v>7938</v>
      </c>
      <c r="E5098" s="744" t="s">
        <v>5138</v>
      </c>
      <c r="F5098" s="662" t="s">
        <v>5106</v>
      </c>
      <c r="G5098" s="662" t="s">
        <v>5309</v>
      </c>
      <c r="H5098" s="662" t="s">
        <v>593</v>
      </c>
      <c r="I5098" s="662" t="s">
        <v>910</v>
      </c>
      <c r="J5098" s="662" t="s">
        <v>5310</v>
      </c>
      <c r="K5098" s="662" t="s">
        <v>5268</v>
      </c>
      <c r="L5098" s="663">
        <v>0</v>
      </c>
      <c r="M5098" s="663">
        <v>0</v>
      </c>
      <c r="N5098" s="662">
        <v>14</v>
      </c>
      <c r="O5098" s="745">
        <v>6</v>
      </c>
      <c r="P5098" s="663">
        <v>0</v>
      </c>
      <c r="Q5098" s="678"/>
      <c r="R5098" s="662">
        <v>12</v>
      </c>
      <c r="S5098" s="678">
        <v>0.8571428571428571</v>
      </c>
      <c r="T5098" s="745">
        <v>5</v>
      </c>
      <c r="U5098" s="701">
        <v>0.83333333333333337</v>
      </c>
    </row>
    <row r="5099" spans="1:21" ht="14.4" customHeight="1" x14ac:dyDescent="0.3">
      <c r="A5099" s="661">
        <v>32</v>
      </c>
      <c r="B5099" s="662" t="s">
        <v>592</v>
      </c>
      <c r="C5099" s="662" t="s">
        <v>5111</v>
      </c>
      <c r="D5099" s="743" t="s">
        <v>7938</v>
      </c>
      <c r="E5099" s="744" t="s">
        <v>5138</v>
      </c>
      <c r="F5099" s="662" t="s">
        <v>5106</v>
      </c>
      <c r="G5099" s="662" t="s">
        <v>5311</v>
      </c>
      <c r="H5099" s="662" t="s">
        <v>593</v>
      </c>
      <c r="I5099" s="662" t="s">
        <v>844</v>
      </c>
      <c r="J5099" s="662" t="s">
        <v>753</v>
      </c>
      <c r="K5099" s="662" t="s">
        <v>5312</v>
      </c>
      <c r="L5099" s="663">
        <v>152.33000000000001</v>
      </c>
      <c r="M5099" s="663">
        <v>304.66000000000003</v>
      </c>
      <c r="N5099" s="662">
        <v>2</v>
      </c>
      <c r="O5099" s="745">
        <v>1</v>
      </c>
      <c r="P5099" s="663">
        <v>304.66000000000003</v>
      </c>
      <c r="Q5099" s="678">
        <v>1</v>
      </c>
      <c r="R5099" s="662">
        <v>2</v>
      </c>
      <c r="S5099" s="678">
        <v>1</v>
      </c>
      <c r="T5099" s="745">
        <v>1</v>
      </c>
      <c r="U5099" s="701">
        <v>1</v>
      </c>
    </row>
    <row r="5100" spans="1:21" ht="14.4" customHeight="1" x14ac:dyDescent="0.3">
      <c r="A5100" s="661">
        <v>32</v>
      </c>
      <c r="B5100" s="662" t="s">
        <v>592</v>
      </c>
      <c r="C5100" s="662" t="s">
        <v>5111</v>
      </c>
      <c r="D5100" s="743" t="s">
        <v>7938</v>
      </c>
      <c r="E5100" s="744" t="s">
        <v>5138</v>
      </c>
      <c r="F5100" s="662" t="s">
        <v>5106</v>
      </c>
      <c r="G5100" s="662" t="s">
        <v>5182</v>
      </c>
      <c r="H5100" s="662" t="s">
        <v>593</v>
      </c>
      <c r="I5100" s="662" t="s">
        <v>2928</v>
      </c>
      <c r="J5100" s="662" t="s">
        <v>2409</v>
      </c>
      <c r="K5100" s="662" t="s">
        <v>5313</v>
      </c>
      <c r="L5100" s="663">
        <v>22.44</v>
      </c>
      <c r="M5100" s="663">
        <v>291.72000000000003</v>
      </c>
      <c r="N5100" s="662">
        <v>13</v>
      </c>
      <c r="O5100" s="745">
        <v>3</v>
      </c>
      <c r="P5100" s="663">
        <v>179.52</v>
      </c>
      <c r="Q5100" s="678">
        <v>0.61538461538461531</v>
      </c>
      <c r="R5100" s="662">
        <v>8</v>
      </c>
      <c r="S5100" s="678">
        <v>0.61538461538461542</v>
      </c>
      <c r="T5100" s="745">
        <v>2</v>
      </c>
      <c r="U5100" s="701">
        <v>0.66666666666666663</v>
      </c>
    </row>
    <row r="5101" spans="1:21" ht="14.4" customHeight="1" x14ac:dyDescent="0.3">
      <c r="A5101" s="661">
        <v>32</v>
      </c>
      <c r="B5101" s="662" t="s">
        <v>592</v>
      </c>
      <c r="C5101" s="662" t="s">
        <v>5111</v>
      </c>
      <c r="D5101" s="743" t="s">
        <v>7938</v>
      </c>
      <c r="E5101" s="744" t="s">
        <v>5138</v>
      </c>
      <c r="F5101" s="662" t="s">
        <v>5106</v>
      </c>
      <c r="G5101" s="662" t="s">
        <v>6545</v>
      </c>
      <c r="H5101" s="662" t="s">
        <v>593</v>
      </c>
      <c r="I5101" s="662" t="s">
        <v>6546</v>
      </c>
      <c r="J5101" s="662" t="s">
        <v>6547</v>
      </c>
      <c r="K5101" s="662" t="s">
        <v>6548</v>
      </c>
      <c r="L5101" s="663">
        <v>55.16</v>
      </c>
      <c r="M5101" s="663">
        <v>110.32</v>
      </c>
      <c r="N5101" s="662">
        <v>2</v>
      </c>
      <c r="O5101" s="745">
        <v>0.5</v>
      </c>
      <c r="P5101" s="663">
        <v>110.32</v>
      </c>
      <c r="Q5101" s="678">
        <v>1</v>
      </c>
      <c r="R5101" s="662">
        <v>2</v>
      </c>
      <c r="S5101" s="678">
        <v>1</v>
      </c>
      <c r="T5101" s="745">
        <v>0.5</v>
      </c>
      <c r="U5101" s="701">
        <v>1</v>
      </c>
    </row>
    <row r="5102" spans="1:21" ht="14.4" customHeight="1" x14ac:dyDescent="0.3">
      <c r="A5102" s="661">
        <v>32</v>
      </c>
      <c r="B5102" s="662" t="s">
        <v>592</v>
      </c>
      <c r="C5102" s="662" t="s">
        <v>5111</v>
      </c>
      <c r="D5102" s="743" t="s">
        <v>7938</v>
      </c>
      <c r="E5102" s="744" t="s">
        <v>5138</v>
      </c>
      <c r="F5102" s="662" t="s">
        <v>5106</v>
      </c>
      <c r="G5102" s="662" t="s">
        <v>5322</v>
      </c>
      <c r="H5102" s="662" t="s">
        <v>2438</v>
      </c>
      <c r="I5102" s="662" t="s">
        <v>2483</v>
      </c>
      <c r="J5102" s="662" t="s">
        <v>2484</v>
      </c>
      <c r="K5102" s="662" t="s">
        <v>2485</v>
      </c>
      <c r="L5102" s="663">
        <v>31.32</v>
      </c>
      <c r="M5102" s="663">
        <v>31.32</v>
      </c>
      <c r="N5102" s="662">
        <v>1</v>
      </c>
      <c r="O5102" s="745">
        <v>1</v>
      </c>
      <c r="P5102" s="663">
        <v>31.32</v>
      </c>
      <c r="Q5102" s="678">
        <v>1</v>
      </c>
      <c r="R5102" s="662">
        <v>1</v>
      </c>
      <c r="S5102" s="678">
        <v>1</v>
      </c>
      <c r="T5102" s="745">
        <v>1</v>
      </c>
      <c r="U5102" s="701">
        <v>1</v>
      </c>
    </row>
    <row r="5103" spans="1:21" ht="14.4" customHeight="1" x14ac:dyDescent="0.3">
      <c r="A5103" s="661">
        <v>32</v>
      </c>
      <c r="B5103" s="662" t="s">
        <v>592</v>
      </c>
      <c r="C5103" s="662" t="s">
        <v>5111</v>
      </c>
      <c r="D5103" s="743" t="s">
        <v>7938</v>
      </c>
      <c r="E5103" s="744" t="s">
        <v>5138</v>
      </c>
      <c r="F5103" s="662" t="s">
        <v>5106</v>
      </c>
      <c r="G5103" s="662" t="s">
        <v>6360</v>
      </c>
      <c r="H5103" s="662" t="s">
        <v>593</v>
      </c>
      <c r="I5103" s="662" t="s">
        <v>3944</v>
      </c>
      <c r="J5103" s="662" t="s">
        <v>3945</v>
      </c>
      <c r="K5103" s="662" t="s">
        <v>6361</v>
      </c>
      <c r="L5103" s="663">
        <v>5354.94</v>
      </c>
      <c r="M5103" s="663">
        <v>85679.039999999994</v>
      </c>
      <c r="N5103" s="662">
        <v>16</v>
      </c>
      <c r="O5103" s="745">
        <v>7.5</v>
      </c>
      <c r="P5103" s="663">
        <v>80324.099999999991</v>
      </c>
      <c r="Q5103" s="678">
        <v>0.9375</v>
      </c>
      <c r="R5103" s="662">
        <v>15</v>
      </c>
      <c r="S5103" s="678">
        <v>0.9375</v>
      </c>
      <c r="T5103" s="745">
        <v>6.5</v>
      </c>
      <c r="U5103" s="701">
        <v>0.8666666666666667</v>
      </c>
    </row>
    <row r="5104" spans="1:21" ht="14.4" customHeight="1" x14ac:dyDescent="0.3">
      <c r="A5104" s="661">
        <v>32</v>
      </c>
      <c r="B5104" s="662" t="s">
        <v>592</v>
      </c>
      <c r="C5104" s="662" t="s">
        <v>5111</v>
      </c>
      <c r="D5104" s="743" t="s">
        <v>7938</v>
      </c>
      <c r="E5104" s="744" t="s">
        <v>5138</v>
      </c>
      <c r="F5104" s="662" t="s">
        <v>5106</v>
      </c>
      <c r="G5104" s="662" t="s">
        <v>6360</v>
      </c>
      <c r="H5104" s="662" t="s">
        <v>593</v>
      </c>
      <c r="I5104" s="662" t="s">
        <v>3944</v>
      </c>
      <c r="J5104" s="662" t="s">
        <v>3945</v>
      </c>
      <c r="K5104" s="662" t="s">
        <v>6361</v>
      </c>
      <c r="L5104" s="663">
        <v>4844.6099999999997</v>
      </c>
      <c r="M5104" s="663">
        <v>72669.149999999994</v>
      </c>
      <c r="N5104" s="662">
        <v>15</v>
      </c>
      <c r="O5104" s="745">
        <v>5.5</v>
      </c>
      <c r="P5104" s="663">
        <v>53290.71</v>
      </c>
      <c r="Q5104" s="678">
        <v>0.73333333333333339</v>
      </c>
      <c r="R5104" s="662">
        <v>11</v>
      </c>
      <c r="S5104" s="678">
        <v>0.73333333333333328</v>
      </c>
      <c r="T5104" s="745">
        <v>4</v>
      </c>
      <c r="U5104" s="701">
        <v>0.72727272727272729</v>
      </c>
    </row>
    <row r="5105" spans="1:21" ht="14.4" customHeight="1" x14ac:dyDescent="0.3">
      <c r="A5105" s="661">
        <v>32</v>
      </c>
      <c r="B5105" s="662" t="s">
        <v>592</v>
      </c>
      <c r="C5105" s="662" t="s">
        <v>5111</v>
      </c>
      <c r="D5105" s="743" t="s">
        <v>7938</v>
      </c>
      <c r="E5105" s="744" t="s">
        <v>5138</v>
      </c>
      <c r="F5105" s="662" t="s">
        <v>5106</v>
      </c>
      <c r="G5105" s="662" t="s">
        <v>6360</v>
      </c>
      <c r="H5105" s="662" t="s">
        <v>593</v>
      </c>
      <c r="I5105" s="662" t="s">
        <v>7636</v>
      </c>
      <c r="J5105" s="662" t="s">
        <v>3945</v>
      </c>
      <c r="K5105" s="662" t="s">
        <v>6361</v>
      </c>
      <c r="L5105" s="663">
        <v>5354.94</v>
      </c>
      <c r="M5105" s="663">
        <v>5354.94</v>
      </c>
      <c r="N5105" s="662">
        <v>1</v>
      </c>
      <c r="O5105" s="745">
        <v>0.5</v>
      </c>
      <c r="P5105" s="663"/>
      <c r="Q5105" s="678">
        <v>0</v>
      </c>
      <c r="R5105" s="662"/>
      <c r="S5105" s="678">
        <v>0</v>
      </c>
      <c r="T5105" s="745"/>
      <c r="U5105" s="701">
        <v>0</v>
      </c>
    </row>
    <row r="5106" spans="1:21" ht="14.4" customHeight="1" x14ac:dyDescent="0.3">
      <c r="A5106" s="661">
        <v>32</v>
      </c>
      <c r="B5106" s="662" t="s">
        <v>592</v>
      </c>
      <c r="C5106" s="662" t="s">
        <v>5111</v>
      </c>
      <c r="D5106" s="743" t="s">
        <v>7938</v>
      </c>
      <c r="E5106" s="744" t="s">
        <v>5138</v>
      </c>
      <c r="F5106" s="662" t="s">
        <v>5106</v>
      </c>
      <c r="G5106" s="662" t="s">
        <v>6213</v>
      </c>
      <c r="H5106" s="662" t="s">
        <v>593</v>
      </c>
      <c r="I5106" s="662" t="s">
        <v>3512</v>
      </c>
      <c r="J5106" s="662" t="s">
        <v>3513</v>
      </c>
      <c r="K5106" s="662" t="s">
        <v>808</v>
      </c>
      <c r="L5106" s="663">
        <v>79.069999999999993</v>
      </c>
      <c r="M5106" s="663">
        <v>316.27999999999997</v>
      </c>
      <c r="N5106" s="662">
        <v>4</v>
      </c>
      <c r="O5106" s="745">
        <v>1.5</v>
      </c>
      <c r="P5106" s="663">
        <v>316.27999999999997</v>
      </c>
      <c r="Q5106" s="678">
        <v>1</v>
      </c>
      <c r="R5106" s="662">
        <v>4</v>
      </c>
      <c r="S5106" s="678">
        <v>1</v>
      </c>
      <c r="T5106" s="745">
        <v>1.5</v>
      </c>
      <c r="U5106" s="701">
        <v>1</v>
      </c>
    </row>
    <row r="5107" spans="1:21" ht="14.4" customHeight="1" x14ac:dyDescent="0.3">
      <c r="A5107" s="661">
        <v>32</v>
      </c>
      <c r="B5107" s="662" t="s">
        <v>592</v>
      </c>
      <c r="C5107" s="662" t="s">
        <v>5111</v>
      </c>
      <c r="D5107" s="743" t="s">
        <v>7938</v>
      </c>
      <c r="E5107" s="744" t="s">
        <v>5138</v>
      </c>
      <c r="F5107" s="662" t="s">
        <v>5106</v>
      </c>
      <c r="G5107" s="662" t="s">
        <v>6213</v>
      </c>
      <c r="H5107" s="662" t="s">
        <v>593</v>
      </c>
      <c r="I5107" s="662" t="s">
        <v>806</v>
      </c>
      <c r="J5107" s="662" t="s">
        <v>807</v>
      </c>
      <c r="K5107" s="662" t="s">
        <v>808</v>
      </c>
      <c r="L5107" s="663">
        <v>79.069999999999993</v>
      </c>
      <c r="M5107" s="663">
        <v>79.069999999999993</v>
      </c>
      <c r="N5107" s="662">
        <v>1</v>
      </c>
      <c r="O5107" s="745">
        <v>0.5</v>
      </c>
      <c r="P5107" s="663">
        <v>79.069999999999993</v>
      </c>
      <c r="Q5107" s="678">
        <v>1</v>
      </c>
      <c r="R5107" s="662">
        <v>1</v>
      </c>
      <c r="S5107" s="678">
        <v>1</v>
      </c>
      <c r="T5107" s="745">
        <v>0.5</v>
      </c>
      <c r="U5107" s="701">
        <v>1</v>
      </c>
    </row>
    <row r="5108" spans="1:21" ht="14.4" customHeight="1" x14ac:dyDescent="0.3">
      <c r="A5108" s="661">
        <v>32</v>
      </c>
      <c r="B5108" s="662" t="s">
        <v>592</v>
      </c>
      <c r="C5108" s="662" t="s">
        <v>5111</v>
      </c>
      <c r="D5108" s="743" t="s">
        <v>7938</v>
      </c>
      <c r="E5108" s="744" t="s">
        <v>5138</v>
      </c>
      <c r="F5108" s="662" t="s">
        <v>5106</v>
      </c>
      <c r="G5108" s="662" t="s">
        <v>5330</v>
      </c>
      <c r="H5108" s="662" t="s">
        <v>2438</v>
      </c>
      <c r="I5108" s="662" t="s">
        <v>2755</v>
      </c>
      <c r="J5108" s="662" t="s">
        <v>2756</v>
      </c>
      <c r="K5108" s="662" t="s">
        <v>3488</v>
      </c>
      <c r="L5108" s="663">
        <v>1427.23</v>
      </c>
      <c r="M5108" s="663">
        <v>4281.6900000000005</v>
      </c>
      <c r="N5108" s="662">
        <v>3</v>
      </c>
      <c r="O5108" s="745">
        <v>2.5</v>
      </c>
      <c r="P5108" s="663">
        <v>4281.6900000000005</v>
      </c>
      <c r="Q5108" s="678">
        <v>1</v>
      </c>
      <c r="R5108" s="662">
        <v>3</v>
      </c>
      <c r="S5108" s="678">
        <v>1</v>
      </c>
      <c r="T5108" s="745">
        <v>2.5</v>
      </c>
      <c r="U5108" s="701">
        <v>1</v>
      </c>
    </row>
    <row r="5109" spans="1:21" ht="14.4" customHeight="1" x14ac:dyDescent="0.3">
      <c r="A5109" s="661">
        <v>32</v>
      </c>
      <c r="B5109" s="662" t="s">
        <v>592</v>
      </c>
      <c r="C5109" s="662" t="s">
        <v>5111</v>
      </c>
      <c r="D5109" s="743" t="s">
        <v>7938</v>
      </c>
      <c r="E5109" s="744" t="s">
        <v>5138</v>
      </c>
      <c r="F5109" s="662" t="s">
        <v>5106</v>
      </c>
      <c r="G5109" s="662" t="s">
        <v>5604</v>
      </c>
      <c r="H5109" s="662" t="s">
        <v>593</v>
      </c>
      <c r="I5109" s="662" t="s">
        <v>1722</v>
      </c>
      <c r="J5109" s="662" t="s">
        <v>1723</v>
      </c>
      <c r="K5109" s="662" t="s">
        <v>5605</v>
      </c>
      <c r="L5109" s="663">
        <v>32709.68</v>
      </c>
      <c r="M5109" s="663">
        <v>130838.72</v>
      </c>
      <c r="N5109" s="662">
        <v>4</v>
      </c>
      <c r="O5109" s="745">
        <v>2.5</v>
      </c>
      <c r="P5109" s="663">
        <v>130838.72</v>
      </c>
      <c r="Q5109" s="678">
        <v>1</v>
      </c>
      <c r="R5109" s="662">
        <v>4</v>
      </c>
      <c r="S5109" s="678">
        <v>1</v>
      </c>
      <c r="T5109" s="745">
        <v>2.5</v>
      </c>
      <c r="U5109" s="701">
        <v>1</v>
      </c>
    </row>
    <row r="5110" spans="1:21" ht="14.4" customHeight="1" x14ac:dyDescent="0.3">
      <c r="A5110" s="661">
        <v>32</v>
      </c>
      <c r="B5110" s="662" t="s">
        <v>592</v>
      </c>
      <c r="C5110" s="662" t="s">
        <v>5111</v>
      </c>
      <c r="D5110" s="743" t="s">
        <v>7938</v>
      </c>
      <c r="E5110" s="744" t="s">
        <v>5138</v>
      </c>
      <c r="F5110" s="662" t="s">
        <v>5106</v>
      </c>
      <c r="G5110" s="662" t="s">
        <v>5331</v>
      </c>
      <c r="H5110" s="662" t="s">
        <v>593</v>
      </c>
      <c r="I5110" s="662" t="s">
        <v>5332</v>
      </c>
      <c r="J5110" s="662" t="s">
        <v>1294</v>
      </c>
      <c r="K5110" s="662" t="s">
        <v>780</v>
      </c>
      <c r="L5110" s="663">
        <v>0</v>
      </c>
      <c r="M5110" s="663">
        <v>0</v>
      </c>
      <c r="N5110" s="662">
        <v>1</v>
      </c>
      <c r="O5110" s="745">
        <v>0.5</v>
      </c>
      <c r="P5110" s="663">
        <v>0</v>
      </c>
      <c r="Q5110" s="678"/>
      <c r="R5110" s="662">
        <v>1</v>
      </c>
      <c r="S5110" s="678">
        <v>1</v>
      </c>
      <c r="T5110" s="745">
        <v>0.5</v>
      </c>
      <c r="U5110" s="701">
        <v>1</v>
      </c>
    </row>
    <row r="5111" spans="1:21" ht="14.4" customHeight="1" x14ac:dyDescent="0.3">
      <c r="A5111" s="661">
        <v>32</v>
      </c>
      <c r="B5111" s="662" t="s">
        <v>592</v>
      </c>
      <c r="C5111" s="662" t="s">
        <v>5111</v>
      </c>
      <c r="D5111" s="743" t="s">
        <v>7938</v>
      </c>
      <c r="E5111" s="744" t="s">
        <v>5138</v>
      </c>
      <c r="F5111" s="662" t="s">
        <v>5106</v>
      </c>
      <c r="G5111" s="662" t="s">
        <v>5333</v>
      </c>
      <c r="H5111" s="662" t="s">
        <v>2438</v>
      </c>
      <c r="I5111" s="662" t="s">
        <v>3200</v>
      </c>
      <c r="J5111" s="662" t="s">
        <v>3193</v>
      </c>
      <c r="K5111" s="662" t="s">
        <v>4935</v>
      </c>
      <c r="L5111" s="663">
        <v>13849.26</v>
      </c>
      <c r="M5111" s="663">
        <v>180040.38</v>
      </c>
      <c r="N5111" s="662">
        <v>13</v>
      </c>
      <c r="O5111" s="745">
        <v>7</v>
      </c>
      <c r="P5111" s="663">
        <v>180040.38</v>
      </c>
      <c r="Q5111" s="678">
        <v>1</v>
      </c>
      <c r="R5111" s="662">
        <v>13</v>
      </c>
      <c r="S5111" s="678">
        <v>1</v>
      </c>
      <c r="T5111" s="745">
        <v>7</v>
      </c>
      <c r="U5111" s="701">
        <v>1</v>
      </c>
    </row>
    <row r="5112" spans="1:21" ht="14.4" customHeight="1" x14ac:dyDescent="0.3">
      <c r="A5112" s="661">
        <v>32</v>
      </c>
      <c r="B5112" s="662" t="s">
        <v>592</v>
      </c>
      <c r="C5112" s="662" t="s">
        <v>5111</v>
      </c>
      <c r="D5112" s="743" t="s">
        <v>7938</v>
      </c>
      <c r="E5112" s="744" t="s">
        <v>5138</v>
      </c>
      <c r="F5112" s="662" t="s">
        <v>5106</v>
      </c>
      <c r="G5112" s="662" t="s">
        <v>5334</v>
      </c>
      <c r="H5112" s="662" t="s">
        <v>2438</v>
      </c>
      <c r="I5112" s="662" t="s">
        <v>2651</v>
      </c>
      <c r="J5112" s="662" t="s">
        <v>4809</v>
      </c>
      <c r="K5112" s="662" t="s">
        <v>4810</v>
      </c>
      <c r="L5112" s="663">
        <v>120.61</v>
      </c>
      <c r="M5112" s="663">
        <v>120.61</v>
      </c>
      <c r="N5112" s="662">
        <v>1</v>
      </c>
      <c r="O5112" s="745">
        <v>1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32</v>
      </c>
      <c r="B5113" s="662" t="s">
        <v>592</v>
      </c>
      <c r="C5113" s="662" t="s">
        <v>5111</v>
      </c>
      <c r="D5113" s="743" t="s">
        <v>7938</v>
      </c>
      <c r="E5113" s="744" t="s">
        <v>5138</v>
      </c>
      <c r="F5113" s="662" t="s">
        <v>5106</v>
      </c>
      <c r="G5113" s="662" t="s">
        <v>5334</v>
      </c>
      <c r="H5113" s="662" t="s">
        <v>2438</v>
      </c>
      <c r="I5113" s="662" t="s">
        <v>6031</v>
      </c>
      <c r="J5113" s="662" t="s">
        <v>6032</v>
      </c>
      <c r="K5113" s="662" t="s">
        <v>1183</v>
      </c>
      <c r="L5113" s="663">
        <v>184.74</v>
      </c>
      <c r="M5113" s="663">
        <v>184.74</v>
      </c>
      <c r="N5113" s="662">
        <v>1</v>
      </c>
      <c r="O5113" s="745">
        <v>1</v>
      </c>
      <c r="P5113" s="663">
        <v>184.74</v>
      </c>
      <c r="Q5113" s="678">
        <v>1</v>
      </c>
      <c r="R5113" s="662">
        <v>1</v>
      </c>
      <c r="S5113" s="678">
        <v>1</v>
      </c>
      <c r="T5113" s="745">
        <v>1</v>
      </c>
      <c r="U5113" s="701">
        <v>1</v>
      </c>
    </row>
    <row r="5114" spans="1:21" ht="14.4" customHeight="1" x14ac:dyDescent="0.3">
      <c r="A5114" s="661">
        <v>32</v>
      </c>
      <c r="B5114" s="662" t="s">
        <v>592</v>
      </c>
      <c r="C5114" s="662" t="s">
        <v>5111</v>
      </c>
      <c r="D5114" s="743" t="s">
        <v>7938</v>
      </c>
      <c r="E5114" s="744" t="s">
        <v>5138</v>
      </c>
      <c r="F5114" s="662" t="s">
        <v>5106</v>
      </c>
      <c r="G5114" s="662" t="s">
        <v>5583</v>
      </c>
      <c r="H5114" s="662" t="s">
        <v>593</v>
      </c>
      <c r="I5114" s="662" t="s">
        <v>5715</v>
      </c>
      <c r="J5114" s="662" t="s">
        <v>2243</v>
      </c>
      <c r="K5114" s="662" t="s">
        <v>968</v>
      </c>
      <c r="L5114" s="663">
        <v>0</v>
      </c>
      <c r="M5114" s="663">
        <v>0</v>
      </c>
      <c r="N5114" s="662">
        <v>3</v>
      </c>
      <c r="O5114" s="745">
        <v>2</v>
      </c>
      <c r="P5114" s="663">
        <v>0</v>
      </c>
      <c r="Q5114" s="678"/>
      <c r="R5114" s="662">
        <v>2</v>
      </c>
      <c r="S5114" s="678">
        <v>0.66666666666666663</v>
      </c>
      <c r="T5114" s="745">
        <v>1</v>
      </c>
      <c r="U5114" s="701">
        <v>0.5</v>
      </c>
    </row>
    <row r="5115" spans="1:21" ht="14.4" customHeight="1" x14ac:dyDescent="0.3">
      <c r="A5115" s="661">
        <v>32</v>
      </c>
      <c r="B5115" s="662" t="s">
        <v>592</v>
      </c>
      <c r="C5115" s="662" t="s">
        <v>5111</v>
      </c>
      <c r="D5115" s="743" t="s">
        <v>7938</v>
      </c>
      <c r="E5115" s="744" t="s">
        <v>5138</v>
      </c>
      <c r="F5115" s="662" t="s">
        <v>5106</v>
      </c>
      <c r="G5115" s="662" t="s">
        <v>5583</v>
      </c>
      <c r="H5115" s="662" t="s">
        <v>593</v>
      </c>
      <c r="I5115" s="662" t="s">
        <v>2252</v>
      </c>
      <c r="J5115" s="662" t="s">
        <v>2243</v>
      </c>
      <c r="K5115" s="662" t="s">
        <v>2253</v>
      </c>
      <c r="L5115" s="663">
        <v>0</v>
      </c>
      <c r="M5115" s="663">
        <v>0</v>
      </c>
      <c r="N5115" s="662">
        <v>1</v>
      </c>
      <c r="O5115" s="745">
        <v>1</v>
      </c>
      <c r="P5115" s="663">
        <v>0</v>
      </c>
      <c r="Q5115" s="678"/>
      <c r="R5115" s="662">
        <v>1</v>
      </c>
      <c r="S5115" s="678">
        <v>1</v>
      </c>
      <c r="T5115" s="745">
        <v>1</v>
      </c>
      <c r="U5115" s="701">
        <v>1</v>
      </c>
    </row>
    <row r="5116" spans="1:21" ht="14.4" customHeight="1" x14ac:dyDescent="0.3">
      <c r="A5116" s="661">
        <v>32</v>
      </c>
      <c r="B5116" s="662" t="s">
        <v>592</v>
      </c>
      <c r="C5116" s="662" t="s">
        <v>5111</v>
      </c>
      <c r="D5116" s="743" t="s">
        <v>7938</v>
      </c>
      <c r="E5116" s="744" t="s">
        <v>5139</v>
      </c>
      <c r="F5116" s="662" t="s">
        <v>5106</v>
      </c>
      <c r="G5116" s="662" t="s">
        <v>5151</v>
      </c>
      <c r="H5116" s="662" t="s">
        <v>593</v>
      </c>
      <c r="I5116" s="662" t="s">
        <v>1618</v>
      </c>
      <c r="J5116" s="662" t="s">
        <v>1619</v>
      </c>
      <c r="K5116" s="662" t="s">
        <v>1577</v>
      </c>
      <c r="L5116" s="663">
        <v>263.26</v>
      </c>
      <c r="M5116" s="663">
        <v>5265.2</v>
      </c>
      <c r="N5116" s="662">
        <v>20</v>
      </c>
      <c r="O5116" s="745">
        <v>6.5</v>
      </c>
      <c r="P5116" s="663">
        <v>3159.12</v>
      </c>
      <c r="Q5116" s="678">
        <v>0.6</v>
      </c>
      <c r="R5116" s="662">
        <v>12</v>
      </c>
      <c r="S5116" s="678">
        <v>0.6</v>
      </c>
      <c r="T5116" s="745">
        <v>3.5</v>
      </c>
      <c r="U5116" s="701">
        <v>0.53846153846153844</v>
      </c>
    </row>
    <row r="5117" spans="1:21" ht="14.4" customHeight="1" x14ac:dyDescent="0.3">
      <c r="A5117" s="661">
        <v>32</v>
      </c>
      <c r="B5117" s="662" t="s">
        <v>592</v>
      </c>
      <c r="C5117" s="662" t="s">
        <v>5111</v>
      </c>
      <c r="D5117" s="743" t="s">
        <v>7938</v>
      </c>
      <c r="E5117" s="744" t="s">
        <v>5139</v>
      </c>
      <c r="F5117" s="662" t="s">
        <v>5106</v>
      </c>
      <c r="G5117" s="662" t="s">
        <v>5155</v>
      </c>
      <c r="H5117" s="662" t="s">
        <v>593</v>
      </c>
      <c r="I5117" s="662" t="s">
        <v>5411</v>
      </c>
      <c r="J5117" s="662" t="s">
        <v>5412</v>
      </c>
      <c r="K5117" s="662" t="s">
        <v>1361</v>
      </c>
      <c r="L5117" s="663">
        <v>0</v>
      </c>
      <c r="M5117" s="663">
        <v>0</v>
      </c>
      <c r="N5117" s="662">
        <v>1</v>
      </c>
      <c r="O5117" s="745">
        <v>0.5</v>
      </c>
      <c r="P5117" s="663">
        <v>0</v>
      </c>
      <c r="Q5117" s="678"/>
      <c r="R5117" s="662">
        <v>1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32</v>
      </c>
      <c r="B5118" s="662" t="s">
        <v>592</v>
      </c>
      <c r="C5118" s="662" t="s">
        <v>5111</v>
      </c>
      <c r="D5118" s="743" t="s">
        <v>7938</v>
      </c>
      <c r="E5118" s="744" t="s">
        <v>5139</v>
      </c>
      <c r="F5118" s="662" t="s">
        <v>5106</v>
      </c>
      <c r="G5118" s="662" t="s">
        <v>5155</v>
      </c>
      <c r="H5118" s="662" t="s">
        <v>593</v>
      </c>
      <c r="I5118" s="662" t="s">
        <v>5344</v>
      </c>
      <c r="J5118" s="662" t="s">
        <v>5197</v>
      </c>
      <c r="K5118" s="662" t="s">
        <v>3770</v>
      </c>
      <c r="L5118" s="663">
        <v>0</v>
      </c>
      <c r="M5118" s="663">
        <v>0</v>
      </c>
      <c r="N5118" s="662">
        <v>1</v>
      </c>
      <c r="O5118" s="745">
        <v>0.5</v>
      </c>
      <c r="P5118" s="663"/>
      <c r="Q5118" s="678"/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32</v>
      </c>
      <c r="B5119" s="662" t="s">
        <v>592</v>
      </c>
      <c r="C5119" s="662" t="s">
        <v>5111</v>
      </c>
      <c r="D5119" s="743" t="s">
        <v>7938</v>
      </c>
      <c r="E5119" s="744" t="s">
        <v>5139</v>
      </c>
      <c r="F5119" s="662" t="s">
        <v>5106</v>
      </c>
      <c r="G5119" s="662" t="s">
        <v>5155</v>
      </c>
      <c r="H5119" s="662" t="s">
        <v>593</v>
      </c>
      <c r="I5119" s="662" t="s">
        <v>720</v>
      </c>
      <c r="J5119" s="662" t="s">
        <v>721</v>
      </c>
      <c r="K5119" s="662" t="s">
        <v>5156</v>
      </c>
      <c r="L5119" s="663">
        <v>40.58</v>
      </c>
      <c r="M5119" s="663">
        <v>162.32</v>
      </c>
      <c r="N5119" s="662">
        <v>4</v>
      </c>
      <c r="O5119" s="745">
        <v>1</v>
      </c>
      <c r="P5119" s="663">
        <v>162.32</v>
      </c>
      <c r="Q5119" s="678">
        <v>1</v>
      </c>
      <c r="R5119" s="662">
        <v>4</v>
      </c>
      <c r="S5119" s="678">
        <v>1</v>
      </c>
      <c r="T5119" s="745">
        <v>1</v>
      </c>
      <c r="U5119" s="701">
        <v>1</v>
      </c>
    </row>
    <row r="5120" spans="1:21" ht="14.4" customHeight="1" x14ac:dyDescent="0.3">
      <c r="A5120" s="661">
        <v>32</v>
      </c>
      <c r="B5120" s="662" t="s">
        <v>592</v>
      </c>
      <c r="C5120" s="662" t="s">
        <v>5111</v>
      </c>
      <c r="D5120" s="743" t="s">
        <v>7938</v>
      </c>
      <c r="E5120" s="744" t="s">
        <v>5139</v>
      </c>
      <c r="F5120" s="662" t="s">
        <v>5106</v>
      </c>
      <c r="G5120" s="662" t="s">
        <v>5155</v>
      </c>
      <c r="H5120" s="662" t="s">
        <v>593</v>
      </c>
      <c r="I5120" s="662" t="s">
        <v>720</v>
      </c>
      <c r="J5120" s="662" t="s">
        <v>721</v>
      </c>
      <c r="K5120" s="662" t="s">
        <v>5156</v>
      </c>
      <c r="L5120" s="663">
        <v>65.28</v>
      </c>
      <c r="M5120" s="663">
        <v>130.56</v>
      </c>
      <c r="N5120" s="662">
        <v>2</v>
      </c>
      <c r="O5120" s="745">
        <v>0.5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32</v>
      </c>
      <c r="B5121" s="662" t="s">
        <v>592</v>
      </c>
      <c r="C5121" s="662" t="s">
        <v>5111</v>
      </c>
      <c r="D5121" s="743" t="s">
        <v>7938</v>
      </c>
      <c r="E5121" s="744" t="s">
        <v>5139</v>
      </c>
      <c r="F5121" s="662" t="s">
        <v>5106</v>
      </c>
      <c r="G5121" s="662" t="s">
        <v>5155</v>
      </c>
      <c r="H5121" s="662" t="s">
        <v>593</v>
      </c>
      <c r="I5121" s="662" t="s">
        <v>5195</v>
      </c>
      <c r="J5121" s="662" t="s">
        <v>721</v>
      </c>
      <c r="K5121" s="662" t="s">
        <v>5196</v>
      </c>
      <c r="L5121" s="663">
        <v>0</v>
      </c>
      <c r="M5121" s="663">
        <v>0</v>
      </c>
      <c r="N5121" s="662">
        <v>1</v>
      </c>
      <c r="O5121" s="745">
        <v>0.5</v>
      </c>
      <c r="P5121" s="663">
        <v>0</v>
      </c>
      <c r="Q5121" s="678"/>
      <c r="R5121" s="662">
        <v>1</v>
      </c>
      <c r="S5121" s="678">
        <v>1</v>
      </c>
      <c r="T5121" s="745">
        <v>0.5</v>
      </c>
      <c r="U5121" s="701">
        <v>1</v>
      </c>
    </row>
    <row r="5122" spans="1:21" ht="14.4" customHeight="1" x14ac:dyDescent="0.3">
      <c r="A5122" s="661">
        <v>32</v>
      </c>
      <c r="B5122" s="662" t="s">
        <v>592</v>
      </c>
      <c r="C5122" s="662" t="s">
        <v>5111</v>
      </c>
      <c r="D5122" s="743" t="s">
        <v>7938</v>
      </c>
      <c r="E5122" s="744" t="s">
        <v>5139</v>
      </c>
      <c r="F5122" s="662" t="s">
        <v>5106</v>
      </c>
      <c r="G5122" s="662" t="s">
        <v>5155</v>
      </c>
      <c r="H5122" s="662" t="s">
        <v>593</v>
      </c>
      <c r="I5122" s="662" t="s">
        <v>5195</v>
      </c>
      <c r="J5122" s="662" t="s">
        <v>721</v>
      </c>
      <c r="K5122" s="662" t="s">
        <v>5196</v>
      </c>
      <c r="L5122" s="663">
        <v>135.25</v>
      </c>
      <c r="M5122" s="663">
        <v>135.25</v>
      </c>
      <c r="N5122" s="662">
        <v>1</v>
      </c>
      <c r="O5122" s="745">
        <v>0.5</v>
      </c>
      <c r="P5122" s="663">
        <v>135.25</v>
      </c>
      <c r="Q5122" s="678">
        <v>1</v>
      </c>
      <c r="R5122" s="662">
        <v>1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32</v>
      </c>
      <c r="B5123" s="662" t="s">
        <v>592</v>
      </c>
      <c r="C5123" s="662" t="s">
        <v>5111</v>
      </c>
      <c r="D5123" s="743" t="s">
        <v>7938</v>
      </c>
      <c r="E5123" s="744" t="s">
        <v>5139</v>
      </c>
      <c r="F5123" s="662" t="s">
        <v>5106</v>
      </c>
      <c r="G5123" s="662" t="s">
        <v>5155</v>
      </c>
      <c r="H5123" s="662" t="s">
        <v>593</v>
      </c>
      <c r="I5123" s="662" t="s">
        <v>740</v>
      </c>
      <c r="J5123" s="662" t="s">
        <v>5197</v>
      </c>
      <c r="K5123" s="662" t="s">
        <v>1361</v>
      </c>
      <c r="L5123" s="663">
        <v>36.270000000000003</v>
      </c>
      <c r="M5123" s="663">
        <v>36.270000000000003</v>
      </c>
      <c r="N5123" s="662">
        <v>1</v>
      </c>
      <c r="O5123" s="745">
        <v>0.5</v>
      </c>
      <c r="P5123" s="663">
        <v>36.270000000000003</v>
      </c>
      <c r="Q5123" s="678">
        <v>1</v>
      </c>
      <c r="R5123" s="662">
        <v>1</v>
      </c>
      <c r="S5123" s="678">
        <v>1</v>
      </c>
      <c r="T5123" s="745">
        <v>0.5</v>
      </c>
      <c r="U5123" s="701">
        <v>1</v>
      </c>
    </row>
    <row r="5124" spans="1:21" ht="14.4" customHeight="1" x14ac:dyDescent="0.3">
      <c r="A5124" s="661">
        <v>32</v>
      </c>
      <c r="B5124" s="662" t="s">
        <v>592</v>
      </c>
      <c r="C5124" s="662" t="s">
        <v>5111</v>
      </c>
      <c r="D5124" s="743" t="s">
        <v>7938</v>
      </c>
      <c r="E5124" s="744" t="s">
        <v>5139</v>
      </c>
      <c r="F5124" s="662" t="s">
        <v>5106</v>
      </c>
      <c r="G5124" s="662" t="s">
        <v>5155</v>
      </c>
      <c r="H5124" s="662" t="s">
        <v>593</v>
      </c>
      <c r="I5124" s="662" t="s">
        <v>740</v>
      </c>
      <c r="J5124" s="662" t="s">
        <v>5197</v>
      </c>
      <c r="K5124" s="662" t="s">
        <v>1361</v>
      </c>
      <c r="L5124" s="663">
        <v>42.85</v>
      </c>
      <c r="M5124" s="663">
        <v>128.55000000000001</v>
      </c>
      <c r="N5124" s="662">
        <v>3</v>
      </c>
      <c r="O5124" s="745">
        <v>1.5</v>
      </c>
      <c r="P5124" s="663">
        <v>42.85</v>
      </c>
      <c r="Q5124" s="678">
        <v>0.33333333333333331</v>
      </c>
      <c r="R5124" s="662">
        <v>1</v>
      </c>
      <c r="S5124" s="678">
        <v>0.33333333333333331</v>
      </c>
      <c r="T5124" s="745">
        <v>0.5</v>
      </c>
      <c r="U5124" s="701">
        <v>0.33333333333333331</v>
      </c>
    </row>
    <row r="5125" spans="1:21" ht="14.4" customHeight="1" x14ac:dyDescent="0.3">
      <c r="A5125" s="661">
        <v>32</v>
      </c>
      <c r="B5125" s="662" t="s">
        <v>592</v>
      </c>
      <c r="C5125" s="662" t="s">
        <v>5111</v>
      </c>
      <c r="D5125" s="743" t="s">
        <v>7938</v>
      </c>
      <c r="E5125" s="744" t="s">
        <v>5139</v>
      </c>
      <c r="F5125" s="662" t="s">
        <v>5106</v>
      </c>
      <c r="G5125" s="662" t="s">
        <v>5155</v>
      </c>
      <c r="H5125" s="662" t="s">
        <v>593</v>
      </c>
      <c r="I5125" s="662" t="s">
        <v>5519</v>
      </c>
      <c r="J5125" s="662" t="s">
        <v>5197</v>
      </c>
      <c r="K5125" s="662" t="s">
        <v>1361</v>
      </c>
      <c r="L5125" s="663">
        <v>36.270000000000003</v>
      </c>
      <c r="M5125" s="663">
        <v>72.540000000000006</v>
      </c>
      <c r="N5125" s="662">
        <v>2</v>
      </c>
      <c r="O5125" s="745">
        <v>0.5</v>
      </c>
      <c r="P5125" s="663">
        <v>72.540000000000006</v>
      </c>
      <c r="Q5125" s="678">
        <v>1</v>
      </c>
      <c r="R5125" s="662">
        <v>2</v>
      </c>
      <c r="S5125" s="678">
        <v>1</v>
      </c>
      <c r="T5125" s="745">
        <v>0.5</v>
      </c>
      <c r="U5125" s="701">
        <v>1</v>
      </c>
    </row>
    <row r="5126" spans="1:21" ht="14.4" customHeight="1" x14ac:dyDescent="0.3">
      <c r="A5126" s="661">
        <v>32</v>
      </c>
      <c r="B5126" s="662" t="s">
        <v>592</v>
      </c>
      <c r="C5126" s="662" t="s">
        <v>5111</v>
      </c>
      <c r="D5126" s="743" t="s">
        <v>7938</v>
      </c>
      <c r="E5126" s="744" t="s">
        <v>5139</v>
      </c>
      <c r="F5126" s="662" t="s">
        <v>5106</v>
      </c>
      <c r="G5126" s="662" t="s">
        <v>5155</v>
      </c>
      <c r="H5126" s="662" t="s">
        <v>593</v>
      </c>
      <c r="I5126" s="662" t="s">
        <v>5519</v>
      </c>
      <c r="J5126" s="662" t="s">
        <v>5197</v>
      </c>
      <c r="K5126" s="662" t="s">
        <v>1361</v>
      </c>
      <c r="L5126" s="663">
        <v>42.85</v>
      </c>
      <c r="M5126" s="663">
        <v>42.85</v>
      </c>
      <c r="N5126" s="662">
        <v>1</v>
      </c>
      <c r="O5126" s="745">
        <v>0.5</v>
      </c>
      <c r="P5126" s="663">
        <v>42.85</v>
      </c>
      <c r="Q5126" s="678">
        <v>1</v>
      </c>
      <c r="R5126" s="662">
        <v>1</v>
      </c>
      <c r="S5126" s="678">
        <v>1</v>
      </c>
      <c r="T5126" s="745">
        <v>0.5</v>
      </c>
      <c r="U5126" s="701">
        <v>1</v>
      </c>
    </row>
    <row r="5127" spans="1:21" ht="14.4" customHeight="1" x14ac:dyDescent="0.3">
      <c r="A5127" s="661">
        <v>32</v>
      </c>
      <c r="B5127" s="662" t="s">
        <v>592</v>
      </c>
      <c r="C5127" s="662" t="s">
        <v>5111</v>
      </c>
      <c r="D5127" s="743" t="s">
        <v>7938</v>
      </c>
      <c r="E5127" s="744" t="s">
        <v>5139</v>
      </c>
      <c r="F5127" s="662" t="s">
        <v>5106</v>
      </c>
      <c r="G5127" s="662" t="s">
        <v>5201</v>
      </c>
      <c r="H5127" s="662" t="s">
        <v>593</v>
      </c>
      <c r="I5127" s="662" t="s">
        <v>5587</v>
      </c>
      <c r="J5127" s="662" t="s">
        <v>1182</v>
      </c>
      <c r="K5127" s="662" t="s">
        <v>3405</v>
      </c>
      <c r="L5127" s="663">
        <v>0</v>
      </c>
      <c r="M5127" s="663">
        <v>0</v>
      </c>
      <c r="N5127" s="662">
        <v>2</v>
      </c>
      <c r="O5127" s="745">
        <v>0.5</v>
      </c>
      <c r="P5127" s="663"/>
      <c r="Q5127" s="678"/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32</v>
      </c>
      <c r="B5128" s="662" t="s">
        <v>592</v>
      </c>
      <c r="C5128" s="662" t="s">
        <v>5111</v>
      </c>
      <c r="D5128" s="743" t="s">
        <v>7938</v>
      </c>
      <c r="E5128" s="744" t="s">
        <v>5139</v>
      </c>
      <c r="F5128" s="662" t="s">
        <v>5106</v>
      </c>
      <c r="G5128" s="662" t="s">
        <v>5157</v>
      </c>
      <c r="H5128" s="662" t="s">
        <v>2438</v>
      </c>
      <c r="I5128" s="662" t="s">
        <v>3080</v>
      </c>
      <c r="J5128" s="662" t="s">
        <v>4882</v>
      </c>
      <c r="K5128" s="662" t="s">
        <v>4878</v>
      </c>
      <c r="L5128" s="663">
        <v>111.22</v>
      </c>
      <c r="M5128" s="663">
        <v>111.22</v>
      </c>
      <c r="N5128" s="662">
        <v>1</v>
      </c>
      <c r="O5128" s="745">
        <v>1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32</v>
      </c>
      <c r="B5129" s="662" t="s">
        <v>592</v>
      </c>
      <c r="C5129" s="662" t="s">
        <v>5111</v>
      </c>
      <c r="D5129" s="743" t="s">
        <v>7938</v>
      </c>
      <c r="E5129" s="744" t="s">
        <v>5139</v>
      </c>
      <c r="F5129" s="662" t="s">
        <v>5106</v>
      </c>
      <c r="G5129" s="662" t="s">
        <v>5157</v>
      </c>
      <c r="H5129" s="662" t="s">
        <v>2438</v>
      </c>
      <c r="I5129" s="662" t="s">
        <v>4318</v>
      </c>
      <c r="J5129" s="662" t="s">
        <v>5044</v>
      </c>
      <c r="K5129" s="662" t="s">
        <v>4878</v>
      </c>
      <c r="L5129" s="663">
        <v>145.02000000000001</v>
      </c>
      <c r="M5129" s="663">
        <v>145.02000000000001</v>
      </c>
      <c r="N5129" s="662">
        <v>1</v>
      </c>
      <c r="O5129" s="745">
        <v>0.5</v>
      </c>
      <c r="P5129" s="663">
        <v>145.02000000000001</v>
      </c>
      <c r="Q5129" s="678">
        <v>1</v>
      </c>
      <c r="R5129" s="662">
        <v>1</v>
      </c>
      <c r="S5129" s="678">
        <v>1</v>
      </c>
      <c r="T5129" s="745">
        <v>0.5</v>
      </c>
      <c r="U5129" s="701">
        <v>1</v>
      </c>
    </row>
    <row r="5130" spans="1:21" ht="14.4" customHeight="1" x14ac:dyDescent="0.3">
      <c r="A5130" s="661">
        <v>32</v>
      </c>
      <c r="B5130" s="662" t="s">
        <v>592</v>
      </c>
      <c r="C5130" s="662" t="s">
        <v>5111</v>
      </c>
      <c r="D5130" s="743" t="s">
        <v>7938</v>
      </c>
      <c r="E5130" s="744" t="s">
        <v>5139</v>
      </c>
      <c r="F5130" s="662" t="s">
        <v>5106</v>
      </c>
      <c r="G5130" s="662" t="s">
        <v>5157</v>
      </c>
      <c r="H5130" s="662" t="s">
        <v>2438</v>
      </c>
      <c r="I5130" s="662" t="s">
        <v>4318</v>
      </c>
      <c r="J5130" s="662" t="s">
        <v>5044</v>
      </c>
      <c r="K5130" s="662" t="s">
        <v>4878</v>
      </c>
      <c r="L5130" s="663">
        <v>149.52000000000001</v>
      </c>
      <c r="M5130" s="663">
        <v>149.52000000000001</v>
      </c>
      <c r="N5130" s="662">
        <v>1</v>
      </c>
      <c r="O5130" s="745">
        <v>1</v>
      </c>
      <c r="P5130" s="663"/>
      <c r="Q5130" s="678">
        <v>0</v>
      </c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32</v>
      </c>
      <c r="B5131" s="662" t="s">
        <v>592</v>
      </c>
      <c r="C5131" s="662" t="s">
        <v>5111</v>
      </c>
      <c r="D5131" s="743" t="s">
        <v>7938</v>
      </c>
      <c r="E5131" s="744" t="s">
        <v>5139</v>
      </c>
      <c r="F5131" s="662" t="s">
        <v>5106</v>
      </c>
      <c r="G5131" s="662" t="s">
        <v>5157</v>
      </c>
      <c r="H5131" s="662" t="s">
        <v>593</v>
      </c>
      <c r="I5131" s="662" t="s">
        <v>7637</v>
      </c>
      <c r="J5131" s="662" t="s">
        <v>7638</v>
      </c>
      <c r="K5131" s="662" t="s">
        <v>7639</v>
      </c>
      <c r="L5131" s="663">
        <v>149.52000000000001</v>
      </c>
      <c r="M5131" s="663">
        <v>299.04000000000002</v>
      </c>
      <c r="N5131" s="662">
        <v>2</v>
      </c>
      <c r="O5131" s="745">
        <v>0.5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32</v>
      </c>
      <c r="B5132" s="662" t="s">
        <v>592</v>
      </c>
      <c r="C5132" s="662" t="s">
        <v>5111</v>
      </c>
      <c r="D5132" s="743" t="s">
        <v>7938</v>
      </c>
      <c r="E5132" s="744" t="s">
        <v>5139</v>
      </c>
      <c r="F5132" s="662" t="s">
        <v>5106</v>
      </c>
      <c r="G5132" s="662" t="s">
        <v>6302</v>
      </c>
      <c r="H5132" s="662" t="s">
        <v>593</v>
      </c>
      <c r="I5132" s="662" t="s">
        <v>1654</v>
      </c>
      <c r="J5132" s="662" t="s">
        <v>1305</v>
      </c>
      <c r="K5132" s="662" t="s">
        <v>1624</v>
      </c>
      <c r="L5132" s="663">
        <v>0</v>
      </c>
      <c r="M5132" s="663">
        <v>0</v>
      </c>
      <c r="N5132" s="662">
        <v>1</v>
      </c>
      <c r="O5132" s="745">
        <v>0.5</v>
      </c>
      <c r="P5132" s="663">
        <v>0</v>
      </c>
      <c r="Q5132" s="678"/>
      <c r="R5132" s="662">
        <v>1</v>
      </c>
      <c r="S5132" s="678">
        <v>1</v>
      </c>
      <c r="T5132" s="745">
        <v>0.5</v>
      </c>
      <c r="U5132" s="701">
        <v>1</v>
      </c>
    </row>
    <row r="5133" spans="1:21" ht="14.4" customHeight="1" x14ac:dyDescent="0.3">
      <c r="A5133" s="661">
        <v>32</v>
      </c>
      <c r="B5133" s="662" t="s">
        <v>592</v>
      </c>
      <c r="C5133" s="662" t="s">
        <v>5111</v>
      </c>
      <c r="D5133" s="743" t="s">
        <v>7938</v>
      </c>
      <c r="E5133" s="744" t="s">
        <v>5139</v>
      </c>
      <c r="F5133" s="662" t="s">
        <v>5106</v>
      </c>
      <c r="G5133" s="662" t="s">
        <v>5787</v>
      </c>
      <c r="H5133" s="662" t="s">
        <v>2438</v>
      </c>
      <c r="I5133" s="662" t="s">
        <v>4265</v>
      </c>
      <c r="J5133" s="662" t="s">
        <v>4266</v>
      </c>
      <c r="K5133" s="662" t="s">
        <v>968</v>
      </c>
      <c r="L5133" s="663">
        <v>58.86</v>
      </c>
      <c r="M5133" s="663">
        <v>117.72</v>
      </c>
      <c r="N5133" s="662">
        <v>2</v>
      </c>
      <c r="O5133" s="745">
        <v>0.5</v>
      </c>
      <c r="P5133" s="663">
        <v>117.72</v>
      </c>
      <c r="Q5133" s="678">
        <v>1</v>
      </c>
      <c r="R5133" s="662">
        <v>2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32</v>
      </c>
      <c r="B5134" s="662" t="s">
        <v>592</v>
      </c>
      <c r="C5134" s="662" t="s">
        <v>5111</v>
      </c>
      <c r="D5134" s="743" t="s">
        <v>7938</v>
      </c>
      <c r="E5134" s="744" t="s">
        <v>5139</v>
      </c>
      <c r="F5134" s="662" t="s">
        <v>5106</v>
      </c>
      <c r="G5134" s="662" t="s">
        <v>5787</v>
      </c>
      <c r="H5134" s="662" t="s">
        <v>2438</v>
      </c>
      <c r="I5134" s="662" t="s">
        <v>4270</v>
      </c>
      <c r="J5134" s="662" t="s">
        <v>4266</v>
      </c>
      <c r="K5134" s="662" t="s">
        <v>2674</v>
      </c>
      <c r="L5134" s="663">
        <v>187.37</v>
      </c>
      <c r="M5134" s="663">
        <v>187.37</v>
      </c>
      <c r="N5134" s="662">
        <v>1</v>
      </c>
      <c r="O5134" s="745">
        <v>0.5</v>
      </c>
      <c r="P5134" s="663">
        <v>187.37</v>
      </c>
      <c r="Q5134" s="678">
        <v>1</v>
      </c>
      <c r="R5134" s="662">
        <v>1</v>
      </c>
      <c r="S5134" s="678">
        <v>1</v>
      </c>
      <c r="T5134" s="745">
        <v>0.5</v>
      </c>
      <c r="U5134" s="701">
        <v>1</v>
      </c>
    </row>
    <row r="5135" spans="1:21" ht="14.4" customHeight="1" x14ac:dyDescent="0.3">
      <c r="A5135" s="661">
        <v>32</v>
      </c>
      <c r="B5135" s="662" t="s">
        <v>592</v>
      </c>
      <c r="C5135" s="662" t="s">
        <v>5111</v>
      </c>
      <c r="D5135" s="743" t="s">
        <v>7938</v>
      </c>
      <c r="E5135" s="744" t="s">
        <v>5139</v>
      </c>
      <c r="F5135" s="662" t="s">
        <v>5106</v>
      </c>
      <c r="G5135" s="662" t="s">
        <v>5787</v>
      </c>
      <c r="H5135" s="662" t="s">
        <v>2438</v>
      </c>
      <c r="I5135" s="662" t="s">
        <v>4270</v>
      </c>
      <c r="J5135" s="662" t="s">
        <v>4266</v>
      </c>
      <c r="K5135" s="662" t="s">
        <v>2674</v>
      </c>
      <c r="L5135" s="663">
        <v>176.59</v>
      </c>
      <c r="M5135" s="663">
        <v>176.59</v>
      </c>
      <c r="N5135" s="662">
        <v>1</v>
      </c>
      <c r="O5135" s="745">
        <v>1</v>
      </c>
      <c r="P5135" s="663">
        <v>176.59</v>
      </c>
      <c r="Q5135" s="678">
        <v>1</v>
      </c>
      <c r="R5135" s="662">
        <v>1</v>
      </c>
      <c r="S5135" s="678">
        <v>1</v>
      </c>
      <c r="T5135" s="745">
        <v>1</v>
      </c>
      <c r="U5135" s="701">
        <v>1</v>
      </c>
    </row>
    <row r="5136" spans="1:21" ht="14.4" customHeight="1" x14ac:dyDescent="0.3">
      <c r="A5136" s="661">
        <v>32</v>
      </c>
      <c r="B5136" s="662" t="s">
        <v>592</v>
      </c>
      <c r="C5136" s="662" t="s">
        <v>5111</v>
      </c>
      <c r="D5136" s="743" t="s">
        <v>7938</v>
      </c>
      <c r="E5136" s="744" t="s">
        <v>5139</v>
      </c>
      <c r="F5136" s="662" t="s">
        <v>5106</v>
      </c>
      <c r="G5136" s="662" t="s">
        <v>5787</v>
      </c>
      <c r="H5136" s="662" t="s">
        <v>2438</v>
      </c>
      <c r="I5136" s="662" t="s">
        <v>2790</v>
      </c>
      <c r="J5136" s="662" t="s">
        <v>2791</v>
      </c>
      <c r="K5136" s="662" t="s">
        <v>1128</v>
      </c>
      <c r="L5136" s="663">
        <v>124.91</v>
      </c>
      <c r="M5136" s="663">
        <v>374.73</v>
      </c>
      <c r="N5136" s="662">
        <v>3</v>
      </c>
      <c r="O5136" s="745">
        <v>1.5</v>
      </c>
      <c r="P5136" s="663">
        <v>374.73</v>
      </c>
      <c r="Q5136" s="678">
        <v>1</v>
      </c>
      <c r="R5136" s="662">
        <v>3</v>
      </c>
      <c r="S5136" s="678">
        <v>1</v>
      </c>
      <c r="T5136" s="745">
        <v>1.5</v>
      </c>
      <c r="U5136" s="701">
        <v>1</v>
      </c>
    </row>
    <row r="5137" spans="1:21" ht="14.4" customHeight="1" x14ac:dyDescent="0.3">
      <c r="A5137" s="661">
        <v>32</v>
      </c>
      <c r="B5137" s="662" t="s">
        <v>592</v>
      </c>
      <c r="C5137" s="662" t="s">
        <v>5111</v>
      </c>
      <c r="D5137" s="743" t="s">
        <v>7938</v>
      </c>
      <c r="E5137" s="744" t="s">
        <v>5139</v>
      </c>
      <c r="F5137" s="662" t="s">
        <v>5106</v>
      </c>
      <c r="G5137" s="662" t="s">
        <v>5787</v>
      </c>
      <c r="H5137" s="662" t="s">
        <v>2438</v>
      </c>
      <c r="I5137" s="662" t="s">
        <v>2793</v>
      </c>
      <c r="J5137" s="662" t="s">
        <v>2791</v>
      </c>
      <c r="K5137" s="662" t="s">
        <v>2794</v>
      </c>
      <c r="L5137" s="663">
        <v>374.74</v>
      </c>
      <c r="M5137" s="663">
        <v>374.74</v>
      </c>
      <c r="N5137" s="662">
        <v>1</v>
      </c>
      <c r="O5137" s="745">
        <v>0.5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32</v>
      </c>
      <c r="B5138" s="662" t="s">
        <v>592</v>
      </c>
      <c r="C5138" s="662" t="s">
        <v>5111</v>
      </c>
      <c r="D5138" s="743" t="s">
        <v>7938</v>
      </c>
      <c r="E5138" s="744" t="s">
        <v>5139</v>
      </c>
      <c r="F5138" s="662" t="s">
        <v>5106</v>
      </c>
      <c r="G5138" s="662" t="s">
        <v>5787</v>
      </c>
      <c r="H5138" s="662" t="s">
        <v>2438</v>
      </c>
      <c r="I5138" s="662" t="s">
        <v>4151</v>
      </c>
      <c r="J5138" s="662" t="s">
        <v>5035</v>
      </c>
      <c r="K5138" s="662" t="s">
        <v>968</v>
      </c>
      <c r="L5138" s="663">
        <v>58.86</v>
      </c>
      <c r="M5138" s="663">
        <v>117.72</v>
      </c>
      <c r="N5138" s="662">
        <v>2</v>
      </c>
      <c r="O5138" s="745">
        <v>0.5</v>
      </c>
      <c r="P5138" s="663">
        <v>117.72</v>
      </c>
      <c r="Q5138" s="678">
        <v>1</v>
      </c>
      <c r="R5138" s="662">
        <v>2</v>
      </c>
      <c r="S5138" s="678">
        <v>1</v>
      </c>
      <c r="T5138" s="745">
        <v>0.5</v>
      </c>
      <c r="U5138" s="701">
        <v>1</v>
      </c>
    </row>
    <row r="5139" spans="1:21" ht="14.4" customHeight="1" x14ac:dyDescent="0.3">
      <c r="A5139" s="661">
        <v>32</v>
      </c>
      <c r="B5139" s="662" t="s">
        <v>592</v>
      </c>
      <c r="C5139" s="662" t="s">
        <v>5111</v>
      </c>
      <c r="D5139" s="743" t="s">
        <v>7938</v>
      </c>
      <c r="E5139" s="744" t="s">
        <v>5139</v>
      </c>
      <c r="F5139" s="662" t="s">
        <v>5106</v>
      </c>
      <c r="G5139" s="662" t="s">
        <v>5787</v>
      </c>
      <c r="H5139" s="662" t="s">
        <v>2438</v>
      </c>
      <c r="I5139" s="662" t="s">
        <v>5789</v>
      </c>
      <c r="J5139" s="662" t="s">
        <v>5035</v>
      </c>
      <c r="K5139" s="662" t="s">
        <v>2253</v>
      </c>
      <c r="L5139" s="663">
        <v>196.21</v>
      </c>
      <c r="M5139" s="663">
        <v>196.21</v>
      </c>
      <c r="N5139" s="662">
        <v>1</v>
      </c>
      <c r="O5139" s="745">
        <v>1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32</v>
      </c>
      <c r="B5140" s="662" t="s">
        <v>592</v>
      </c>
      <c r="C5140" s="662" t="s">
        <v>5111</v>
      </c>
      <c r="D5140" s="743" t="s">
        <v>7938</v>
      </c>
      <c r="E5140" s="744" t="s">
        <v>5139</v>
      </c>
      <c r="F5140" s="662" t="s">
        <v>5106</v>
      </c>
      <c r="G5140" s="662" t="s">
        <v>5787</v>
      </c>
      <c r="H5140" s="662" t="s">
        <v>593</v>
      </c>
      <c r="I5140" s="662" t="s">
        <v>7640</v>
      </c>
      <c r="J5140" s="662" t="s">
        <v>6583</v>
      </c>
      <c r="K5140" s="662" t="s">
        <v>1128</v>
      </c>
      <c r="L5140" s="663">
        <v>117.73</v>
      </c>
      <c r="M5140" s="663">
        <v>117.73</v>
      </c>
      <c r="N5140" s="662">
        <v>1</v>
      </c>
      <c r="O5140" s="745">
        <v>0.5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32</v>
      </c>
      <c r="B5141" s="662" t="s">
        <v>592</v>
      </c>
      <c r="C5141" s="662" t="s">
        <v>5111</v>
      </c>
      <c r="D5141" s="743" t="s">
        <v>7938</v>
      </c>
      <c r="E5141" s="744" t="s">
        <v>5139</v>
      </c>
      <c r="F5141" s="662" t="s">
        <v>5106</v>
      </c>
      <c r="G5141" s="662" t="s">
        <v>7641</v>
      </c>
      <c r="H5141" s="662" t="s">
        <v>593</v>
      </c>
      <c r="I5141" s="662" t="s">
        <v>7642</v>
      </c>
      <c r="J5141" s="662" t="s">
        <v>7643</v>
      </c>
      <c r="K5141" s="662" t="s">
        <v>7644</v>
      </c>
      <c r="L5141" s="663">
        <v>0</v>
      </c>
      <c r="M5141" s="663">
        <v>0</v>
      </c>
      <c r="N5141" s="662">
        <v>1</v>
      </c>
      <c r="O5141" s="745">
        <v>1</v>
      </c>
      <c r="P5141" s="663"/>
      <c r="Q5141" s="678"/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32</v>
      </c>
      <c r="B5142" s="662" t="s">
        <v>592</v>
      </c>
      <c r="C5142" s="662" t="s">
        <v>5111</v>
      </c>
      <c r="D5142" s="743" t="s">
        <v>7938</v>
      </c>
      <c r="E5142" s="744" t="s">
        <v>5139</v>
      </c>
      <c r="F5142" s="662" t="s">
        <v>5106</v>
      </c>
      <c r="G5142" s="662" t="s">
        <v>5208</v>
      </c>
      <c r="H5142" s="662" t="s">
        <v>593</v>
      </c>
      <c r="I5142" s="662" t="s">
        <v>7645</v>
      </c>
      <c r="J5142" s="662" t="s">
        <v>5798</v>
      </c>
      <c r="K5142" s="662" t="s">
        <v>6216</v>
      </c>
      <c r="L5142" s="663">
        <v>115.26</v>
      </c>
      <c r="M5142" s="663">
        <v>115.26</v>
      </c>
      <c r="N5142" s="662">
        <v>1</v>
      </c>
      <c r="O5142" s="745">
        <v>0.5</v>
      </c>
      <c r="P5142" s="663"/>
      <c r="Q5142" s="678">
        <v>0</v>
      </c>
      <c r="R5142" s="662"/>
      <c r="S5142" s="678">
        <v>0</v>
      </c>
      <c r="T5142" s="745"/>
      <c r="U5142" s="701">
        <v>0</v>
      </c>
    </row>
    <row r="5143" spans="1:21" ht="14.4" customHeight="1" x14ac:dyDescent="0.3">
      <c r="A5143" s="661">
        <v>32</v>
      </c>
      <c r="B5143" s="662" t="s">
        <v>592</v>
      </c>
      <c r="C5143" s="662" t="s">
        <v>5111</v>
      </c>
      <c r="D5143" s="743" t="s">
        <v>7938</v>
      </c>
      <c r="E5143" s="744" t="s">
        <v>5139</v>
      </c>
      <c r="F5143" s="662" t="s">
        <v>5106</v>
      </c>
      <c r="G5143" s="662" t="s">
        <v>7646</v>
      </c>
      <c r="H5143" s="662" t="s">
        <v>593</v>
      </c>
      <c r="I5143" s="662" t="s">
        <v>7647</v>
      </c>
      <c r="J5143" s="662" t="s">
        <v>7648</v>
      </c>
      <c r="K5143" s="662" t="s">
        <v>5792</v>
      </c>
      <c r="L5143" s="663">
        <v>45.05</v>
      </c>
      <c r="M5143" s="663">
        <v>90.1</v>
      </c>
      <c r="N5143" s="662">
        <v>2</v>
      </c>
      <c r="O5143" s="745">
        <v>0.5</v>
      </c>
      <c r="P5143" s="663">
        <v>90.1</v>
      </c>
      <c r="Q5143" s="678">
        <v>1</v>
      </c>
      <c r="R5143" s="662">
        <v>2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32</v>
      </c>
      <c r="B5144" s="662" t="s">
        <v>592</v>
      </c>
      <c r="C5144" s="662" t="s">
        <v>5111</v>
      </c>
      <c r="D5144" s="743" t="s">
        <v>7938</v>
      </c>
      <c r="E5144" s="744" t="s">
        <v>5139</v>
      </c>
      <c r="F5144" s="662" t="s">
        <v>5106</v>
      </c>
      <c r="G5144" s="662" t="s">
        <v>5158</v>
      </c>
      <c r="H5144" s="662" t="s">
        <v>2438</v>
      </c>
      <c r="I5144" s="662" t="s">
        <v>2621</v>
      </c>
      <c r="J5144" s="662" t="s">
        <v>2622</v>
      </c>
      <c r="K5144" s="662" t="s">
        <v>968</v>
      </c>
      <c r="L5144" s="663">
        <v>65.989999999999995</v>
      </c>
      <c r="M5144" s="663">
        <v>197.96999999999997</v>
      </c>
      <c r="N5144" s="662">
        <v>3</v>
      </c>
      <c r="O5144" s="745">
        <v>1</v>
      </c>
      <c r="P5144" s="663">
        <v>131.97999999999999</v>
      </c>
      <c r="Q5144" s="678">
        <v>0.66666666666666674</v>
      </c>
      <c r="R5144" s="662">
        <v>2</v>
      </c>
      <c r="S5144" s="678">
        <v>0.66666666666666663</v>
      </c>
      <c r="T5144" s="745">
        <v>0.5</v>
      </c>
      <c r="U5144" s="701">
        <v>0.5</v>
      </c>
    </row>
    <row r="5145" spans="1:21" ht="14.4" customHeight="1" x14ac:dyDescent="0.3">
      <c r="A5145" s="661">
        <v>32</v>
      </c>
      <c r="B5145" s="662" t="s">
        <v>592</v>
      </c>
      <c r="C5145" s="662" t="s">
        <v>5111</v>
      </c>
      <c r="D5145" s="743" t="s">
        <v>7938</v>
      </c>
      <c r="E5145" s="744" t="s">
        <v>5139</v>
      </c>
      <c r="F5145" s="662" t="s">
        <v>5106</v>
      </c>
      <c r="G5145" s="662" t="s">
        <v>5591</v>
      </c>
      <c r="H5145" s="662" t="s">
        <v>593</v>
      </c>
      <c r="I5145" s="662" t="s">
        <v>3400</v>
      </c>
      <c r="J5145" s="662" t="s">
        <v>3401</v>
      </c>
      <c r="K5145" s="662" t="s">
        <v>3402</v>
      </c>
      <c r="L5145" s="663">
        <v>0</v>
      </c>
      <c r="M5145" s="663">
        <v>0</v>
      </c>
      <c r="N5145" s="662">
        <v>17</v>
      </c>
      <c r="O5145" s="745">
        <v>10.5</v>
      </c>
      <c r="P5145" s="663">
        <v>0</v>
      </c>
      <c r="Q5145" s="678"/>
      <c r="R5145" s="662">
        <v>15</v>
      </c>
      <c r="S5145" s="678">
        <v>0.88235294117647056</v>
      </c>
      <c r="T5145" s="745">
        <v>9</v>
      </c>
      <c r="U5145" s="701">
        <v>0.8571428571428571</v>
      </c>
    </row>
    <row r="5146" spans="1:21" ht="14.4" customHeight="1" x14ac:dyDescent="0.3">
      <c r="A5146" s="661">
        <v>32</v>
      </c>
      <c r="B5146" s="662" t="s">
        <v>592</v>
      </c>
      <c r="C5146" s="662" t="s">
        <v>5111</v>
      </c>
      <c r="D5146" s="743" t="s">
        <v>7938</v>
      </c>
      <c r="E5146" s="744" t="s">
        <v>5139</v>
      </c>
      <c r="F5146" s="662" t="s">
        <v>5106</v>
      </c>
      <c r="G5146" s="662" t="s">
        <v>5591</v>
      </c>
      <c r="H5146" s="662" t="s">
        <v>593</v>
      </c>
      <c r="I5146" s="662" t="s">
        <v>1642</v>
      </c>
      <c r="J5146" s="662" t="s">
        <v>1643</v>
      </c>
      <c r="K5146" s="662" t="s">
        <v>7649</v>
      </c>
      <c r="L5146" s="663">
        <v>121.61</v>
      </c>
      <c r="M5146" s="663">
        <v>243.22</v>
      </c>
      <c r="N5146" s="662">
        <v>2</v>
      </c>
      <c r="O5146" s="745">
        <v>2</v>
      </c>
      <c r="P5146" s="663">
        <v>243.22</v>
      </c>
      <c r="Q5146" s="678">
        <v>1</v>
      </c>
      <c r="R5146" s="662">
        <v>2</v>
      </c>
      <c r="S5146" s="678">
        <v>1</v>
      </c>
      <c r="T5146" s="745">
        <v>2</v>
      </c>
      <c r="U5146" s="701">
        <v>1</v>
      </c>
    </row>
    <row r="5147" spans="1:21" ht="14.4" customHeight="1" x14ac:dyDescent="0.3">
      <c r="A5147" s="661">
        <v>32</v>
      </c>
      <c r="B5147" s="662" t="s">
        <v>592</v>
      </c>
      <c r="C5147" s="662" t="s">
        <v>5111</v>
      </c>
      <c r="D5147" s="743" t="s">
        <v>7938</v>
      </c>
      <c r="E5147" s="744" t="s">
        <v>5139</v>
      </c>
      <c r="F5147" s="662" t="s">
        <v>5106</v>
      </c>
      <c r="G5147" s="662" t="s">
        <v>5591</v>
      </c>
      <c r="H5147" s="662" t="s">
        <v>593</v>
      </c>
      <c r="I5147" s="662" t="s">
        <v>1646</v>
      </c>
      <c r="J5147" s="662" t="s">
        <v>1647</v>
      </c>
      <c r="K5147" s="662" t="s">
        <v>7650</v>
      </c>
      <c r="L5147" s="663">
        <v>243.24</v>
      </c>
      <c r="M5147" s="663">
        <v>486.48</v>
      </c>
      <c r="N5147" s="662">
        <v>2</v>
      </c>
      <c r="O5147" s="745">
        <v>1</v>
      </c>
      <c r="P5147" s="663">
        <v>486.48</v>
      </c>
      <c r="Q5147" s="678">
        <v>1</v>
      </c>
      <c r="R5147" s="662">
        <v>2</v>
      </c>
      <c r="S5147" s="678">
        <v>1</v>
      </c>
      <c r="T5147" s="745">
        <v>1</v>
      </c>
      <c r="U5147" s="701">
        <v>1</v>
      </c>
    </row>
    <row r="5148" spans="1:21" ht="14.4" customHeight="1" x14ac:dyDescent="0.3">
      <c r="A5148" s="661">
        <v>32</v>
      </c>
      <c r="B5148" s="662" t="s">
        <v>592</v>
      </c>
      <c r="C5148" s="662" t="s">
        <v>5111</v>
      </c>
      <c r="D5148" s="743" t="s">
        <v>7938</v>
      </c>
      <c r="E5148" s="744" t="s">
        <v>5139</v>
      </c>
      <c r="F5148" s="662" t="s">
        <v>5106</v>
      </c>
      <c r="G5148" s="662" t="s">
        <v>5213</v>
      </c>
      <c r="H5148" s="662" t="s">
        <v>593</v>
      </c>
      <c r="I5148" s="662" t="s">
        <v>5214</v>
      </c>
      <c r="J5148" s="662" t="s">
        <v>5215</v>
      </c>
      <c r="K5148" s="662" t="s">
        <v>5216</v>
      </c>
      <c r="L5148" s="663">
        <v>344</v>
      </c>
      <c r="M5148" s="663">
        <v>688</v>
      </c>
      <c r="N5148" s="662">
        <v>2</v>
      </c>
      <c r="O5148" s="745">
        <v>1</v>
      </c>
      <c r="P5148" s="663"/>
      <c r="Q5148" s="678">
        <v>0</v>
      </c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32</v>
      </c>
      <c r="B5149" s="662" t="s">
        <v>592</v>
      </c>
      <c r="C5149" s="662" t="s">
        <v>5111</v>
      </c>
      <c r="D5149" s="743" t="s">
        <v>7938</v>
      </c>
      <c r="E5149" s="744" t="s">
        <v>5139</v>
      </c>
      <c r="F5149" s="662" t="s">
        <v>5106</v>
      </c>
      <c r="G5149" s="662" t="s">
        <v>5213</v>
      </c>
      <c r="H5149" s="662" t="s">
        <v>593</v>
      </c>
      <c r="I5149" s="662" t="s">
        <v>5217</v>
      </c>
      <c r="J5149" s="662" t="s">
        <v>5215</v>
      </c>
      <c r="K5149" s="662" t="s">
        <v>1760</v>
      </c>
      <c r="L5149" s="663">
        <v>0</v>
      </c>
      <c r="M5149" s="663">
        <v>0</v>
      </c>
      <c r="N5149" s="662">
        <v>6</v>
      </c>
      <c r="O5149" s="745">
        <v>3.5</v>
      </c>
      <c r="P5149" s="663">
        <v>0</v>
      </c>
      <c r="Q5149" s="678"/>
      <c r="R5149" s="662">
        <v>2</v>
      </c>
      <c r="S5149" s="678">
        <v>0.33333333333333331</v>
      </c>
      <c r="T5149" s="745">
        <v>1.5</v>
      </c>
      <c r="U5149" s="701">
        <v>0.42857142857142855</v>
      </c>
    </row>
    <row r="5150" spans="1:21" ht="14.4" customHeight="1" x14ac:dyDescent="0.3">
      <c r="A5150" s="661">
        <v>32</v>
      </c>
      <c r="B5150" s="662" t="s">
        <v>592</v>
      </c>
      <c r="C5150" s="662" t="s">
        <v>5111</v>
      </c>
      <c r="D5150" s="743" t="s">
        <v>7938</v>
      </c>
      <c r="E5150" s="744" t="s">
        <v>5139</v>
      </c>
      <c r="F5150" s="662" t="s">
        <v>5106</v>
      </c>
      <c r="G5150" s="662" t="s">
        <v>5345</v>
      </c>
      <c r="H5150" s="662" t="s">
        <v>593</v>
      </c>
      <c r="I5150" s="662" t="s">
        <v>990</v>
      </c>
      <c r="J5150" s="662" t="s">
        <v>5346</v>
      </c>
      <c r="K5150" s="662" t="s">
        <v>5347</v>
      </c>
      <c r="L5150" s="663">
        <v>23.72</v>
      </c>
      <c r="M5150" s="663">
        <v>47.44</v>
      </c>
      <c r="N5150" s="662">
        <v>2</v>
      </c>
      <c r="O5150" s="745">
        <v>0.5</v>
      </c>
      <c r="P5150" s="663">
        <v>47.44</v>
      </c>
      <c r="Q5150" s="678">
        <v>1</v>
      </c>
      <c r="R5150" s="662">
        <v>2</v>
      </c>
      <c r="S5150" s="678">
        <v>1</v>
      </c>
      <c r="T5150" s="745">
        <v>0.5</v>
      </c>
      <c r="U5150" s="701">
        <v>1</v>
      </c>
    </row>
    <row r="5151" spans="1:21" ht="14.4" customHeight="1" x14ac:dyDescent="0.3">
      <c r="A5151" s="661">
        <v>32</v>
      </c>
      <c r="B5151" s="662" t="s">
        <v>592</v>
      </c>
      <c r="C5151" s="662" t="s">
        <v>5111</v>
      </c>
      <c r="D5151" s="743" t="s">
        <v>7938</v>
      </c>
      <c r="E5151" s="744" t="s">
        <v>5139</v>
      </c>
      <c r="F5151" s="662" t="s">
        <v>5106</v>
      </c>
      <c r="G5151" s="662" t="s">
        <v>5345</v>
      </c>
      <c r="H5151" s="662" t="s">
        <v>593</v>
      </c>
      <c r="I5151" s="662" t="s">
        <v>990</v>
      </c>
      <c r="J5151" s="662" t="s">
        <v>5346</v>
      </c>
      <c r="K5151" s="662" t="s">
        <v>5347</v>
      </c>
      <c r="L5151" s="663">
        <v>35.29</v>
      </c>
      <c r="M5151" s="663">
        <v>70.58</v>
      </c>
      <c r="N5151" s="662">
        <v>2</v>
      </c>
      <c r="O5151" s="745">
        <v>0.5</v>
      </c>
      <c r="P5151" s="663">
        <v>70.58</v>
      </c>
      <c r="Q5151" s="678">
        <v>1</v>
      </c>
      <c r="R5151" s="662">
        <v>2</v>
      </c>
      <c r="S5151" s="678">
        <v>1</v>
      </c>
      <c r="T5151" s="745">
        <v>0.5</v>
      </c>
      <c r="U5151" s="701">
        <v>1</v>
      </c>
    </row>
    <row r="5152" spans="1:21" ht="14.4" customHeight="1" x14ac:dyDescent="0.3">
      <c r="A5152" s="661">
        <v>32</v>
      </c>
      <c r="B5152" s="662" t="s">
        <v>592</v>
      </c>
      <c r="C5152" s="662" t="s">
        <v>5111</v>
      </c>
      <c r="D5152" s="743" t="s">
        <v>7938</v>
      </c>
      <c r="E5152" s="744" t="s">
        <v>5139</v>
      </c>
      <c r="F5152" s="662" t="s">
        <v>5106</v>
      </c>
      <c r="G5152" s="662" t="s">
        <v>5807</v>
      </c>
      <c r="H5152" s="662" t="s">
        <v>593</v>
      </c>
      <c r="I5152" s="662" t="s">
        <v>7651</v>
      </c>
      <c r="J5152" s="662" t="s">
        <v>1568</v>
      </c>
      <c r="K5152" s="662" t="s">
        <v>6123</v>
      </c>
      <c r="L5152" s="663">
        <v>0</v>
      </c>
      <c r="M5152" s="663">
        <v>0</v>
      </c>
      <c r="N5152" s="662">
        <v>1</v>
      </c>
      <c r="O5152" s="745">
        <v>0.5</v>
      </c>
      <c r="P5152" s="663"/>
      <c r="Q5152" s="678"/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32</v>
      </c>
      <c r="B5153" s="662" t="s">
        <v>592</v>
      </c>
      <c r="C5153" s="662" t="s">
        <v>5111</v>
      </c>
      <c r="D5153" s="743" t="s">
        <v>7938</v>
      </c>
      <c r="E5153" s="744" t="s">
        <v>5139</v>
      </c>
      <c r="F5153" s="662" t="s">
        <v>5106</v>
      </c>
      <c r="G5153" s="662" t="s">
        <v>5159</v>
      </c>
      <c r="H5153" s="662" t="s">
        <v>593</v>
      </c>
      <c r="I5153" s="662" t="s">
        <v>778</v>
      </c>
      <c r="J5153" s="662" t="s">
        <v>779</v>
      </c>
      <c r="K5153" s="662" t="s">
        <v>4806</v>
      </c>
      <c r="L5153" s="663">
        <v>110.28</v>
      </c>
      <c r="M5153" s="663">
        <v>220.56</v>
      </c>
      <c r="N5153" s="662">
        <v>2</v>
      </c>
      <c r="O5153" s="745">
        <v>1.5</v>
      </c>
      <c r="P5153" s="663">
        <v>110.28</v>
      </c>
      <c r="Q5153" s="678">
        <v>0.5</v>
      </c>
      <c r="R5153" s="662">
        <v>1</v>
      </c>
      <c r="S5153" s="678">
        <v>0.5</v>
      </c>
      <c r="T5153" s="745">
        <v>0.5</v>
      </c>
      <c r="U5153" s="701">
        <v>0.33333333333333331</v>
      </c>
    </row>
    <row r="5154" spans="1:21" ht="14.4" customHeight="1" x14ac:dyDescent="0.3">
      <c r="A5154" s="661">
        <v>32</v>
      </c>
      <c r="B5154" s="662" t="s">
        <v>592</v>
      </c>
      <c r="C5154" s="662" t="s">
        <v>5111</v>
      </c>
      <c r="D5154" s="743" t="s">
        <v>7938</v>
      </c>
      <c r="E5154" s="744" t="s">
        <v>5139</v>
      </c>
      <c r="F5154" s="662" t="s">
        <v>5106</v>
      </c>
      <c r="G5154" s="662" t="s">
        <v>5220</v>
      </c>
      <c r="H5154" s="662" t="s">
        <v>593</v>
      </c>
      <c r="I5154" s="662" t="s">
        <v>1005</v>
      </c>
      <c r="J5154" s="662" t="s">
        <v>1086</v>
      </c>
      <c r="K5154" s="662" t="s">
        <v>5221</v>
      </c>
      <c r="L5154" s="663">
        <v>123.3</v>
      </c>
      <c r="M5154" s="663">
        <v>123.3</v>
      </c>
      <c r="N5154" s="662">
        <v>1</v>
      </c>
      <c r="O5154" s="745">
        <v>0.5</v>
      </c>
      <c r="P5154" s="663">
        <v>123.3</v>
      </c>
      <c r="Q5154" s="678">
        <v>1</v>
      </c>
      <c r="R5154" s="662">
        <v>1</v>
      </c>
      <c r="S5154" s="678">
        <v>1</v>
      </c>
      <c r="T5154" s="745">
        <v>0.5</v>
      </c>
      <c r="U5154" s="701">
        <v>1</v>
      </c>
    </row>
    <row r="5155" spans="1:21" ht="14.4" customHeight="1" x14ac:dyDescent="0.3">
      <c r="A5155" s="661">
        <v>32</v>
      </c>
      <c r="B5155" s="662" t="s">
        <v>592</v>
      </c>
      <c r="C5155" s="662" t="s">
        <v>5111</v>
      </c>
      <c r="D5155" s="743" t="s">
        <v>7938</v>
      </c>
      <c r="E5155" s="744" t="s">
        <v>5139</v>
      </c>
      <c r="F5155" s="662" t="s">
        <v>5106</v>
      </c>
      <c r="G5155" s="662" t="s">
        <v>5220</v>
      </c>
      <c r="H5155" s="662" t="s">
        <v>593</v>
      </c>
      <c r="I5155" s="662" t="s">
        <v>5222</v>
      </c>
      <c r="J5155" s="662" t="s">
        <v>1086</v>
      </c>
      <c r="K5155" s="662" t="s">
        <v>5223</v>
      </c>
      <c r="L5155" s="663">
        <v>0</v>
      </c>
      <c r="M5155" s="663">
        <v>0</v>
      </c>
      <c r="N5155" s="662">
        <v>8</v>
      </c>
      <c r="O5155" s="745">
        <v>2</v>
      </c>
      <c r="P5155" s="663">
        <v>0</v>
      </c>
      <c r="Q5155" s="678"/>
      <c r="R5155" s="662">
        <v>3</v>
      </c>
      <c r="S5155" s="678">
        <v>0.375</v>
      </c>
      <c r="T5155" s="745">
        <v>1</v>
      </c>
      <c r="U5155" s="701">
        <v>0.5</v>
      </c>
    </row>
    <row r="5156" spans="1:21" ht="14.4" customHeight="1" x14ac:dyDescent="0.3">
      <c r="A5156" s="661">
        <v>32</v>
      </c>
      <c r="B5156" s="662" t="s">
        <v>592</v>
      </c>
      <c r="C5156" s="662" t="s">
        <v>5111</v>
      </c>
      <c r="D5156" s="743" t="s">
        <v>7938</v>
      </c>
      <c r="E5156" s="744" t="s">
        <v>5139</v>
      </c>
      <c r="F5156" s="662" t="s">
        <v>5106</v>
      </c>
      <c r="G5156" s="662" t="s">
        <v>5220</v>
      </c>
      <c r="H5156" s="662" t="s">
        <v>593</v>
      </c>
      <c r="I5156" s="662" t="s">
        <v>7082</v>
      </c>
      <c r="J5156" s="662" t="s">
        <v>1086</v>
      </c>
      <c r="K5156" s="662" t="s">
        <v>7083</v>
      </c>
      <c r="L5156" s="663">
        <v>0</v>
      </c>
      <c r="M5156" s="663">
        <v>0</v>
      </c>
      <c r="N5156" s="662">
        <v>1</v>
      </c>
      <c r="O5156" s="745">
        <v>0.5</v>
      </c>
      <c r="P5156" s="663"/>
      <c r="Q5156" s="678"/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32</v>
      </c>
      <c r="B5157" s="662" t="s">
        <v>592</v>
      </c>
      <c r="C5157" s="662" t="s">
        <v>5111</v>
      </c>
      <c r="D5157" s="743" t="s">
        <v>7938</v>
      </c>
      <c r="E5157" s="744" t="s">
        <v>5139</v>
      </c>
      <c r="F5157" s="662" t="s">
        <v>5106</v>
      </c>
      <c r="G5157" s="662" t="s">
        <v>5220</v>
      </c>
      <c r="H5157" s="662" t="s">
        <v>593</v>
      </c>
      <c r="I5157" s="662" t="s">
        <v>1085</v>
      </c>
      <c r="J5157" s="662" t="s">
        <v>1086</v>
      </c>
      <c r="K5157" s="662" t="s">
        <v>1087</v>
      </c>
      <c r="L5157" s="663">
        <v>369.91</v>
      </c>
      <c r="M5157" s="663">
        <v>739.82</v>
      </c>
      <c r="N5157" s="662">
        <v>2</v>
      </c>
      <c r="O5157" s="745">
        <v>1.5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32</v>
      </c>
      <c r="B5158" s="662" t="s">
        <v>592</v>
      </c>
      <c r="C5158" s="662" t="s">
        <v>5111</v>
      </c>
      <c r="D5158" s="743" t="s">
        <v>7938</v>
      </c>
      <c r="E5158" s="744" t="s">
        <v>5139</v>
      </c>
      <c r="F5158" s="662" t="s">
        <v>5106</v>
      </c>
      <c r="G5158" s="662" t="s">
        <v>5231</v>
      </c>
      <c r="H5158" s="662" t="s">
        <v>593</v>
      </c>
      <c r="I5158" s="662" t="s">
        <v>5423</v>
      </c>
      <c r="J5158" s="662" t="s">
        <v>5424</v>
      </c>
      <c r="K5158" s="662" t="s">
        <v>5237</v>
      </c>
      <c r="L5158" s="663">
        <v>0</v>
      </c>
      <c r="M5158" s="663">
        <v>0</v>
      </c>
      <c r="N5158" s="662">
        <v>1</v>
      </c>
      <c r="O5158" s="745">
        <v>1</v>
      </c>
      <c r="P5158" s="663"/>
      <c r="Q5158" s="678"/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32</v>
      </c>
      <c r="B5159" s="662" t="s">
        <v>592</v>
      </c>
      <c r="C5159" s="662" t="s">
        <v>5111</v>
      </c>
      <c r="D5159" s="743" t="s">
        <v>7938</v>
      </c>
      <c r="E5159" s="744" t="s">
        <v>5139</v>
      </c>
      <c r="F5159" s="662" t="s">
        <v>5106</v>
      </c>
      <c r="G5159" s="662" t="s">
        <v>5231</v>
      </c>
      <c r="H5159" s="662" t="s">
        <v>593</v>
      </c>
      <c r="I5159" s="662" t="s">
        <v>5820</v>
      </c>
      <c r="J5159" s="662" t="s">
        <v>5424</v>
      </c>
      <c r="K5159" s="662" t="s">
        <v>5238</v>
      </c>
      <c r="L5159" s="663">
        <v>63.7</v>
      </c>
      <c r="M5159" s="663">
        <v>63.7</v>
      </c>
      <c r="N5159" s="662">
        <v>1</v>
      </c>
      <c r="O5159" s="745">
        <v>0.5</v>
      </c>
      <c r="P5159" s="663">
        <v>63.7</v>
      </c>
      <c r="Q5159" s="678">
        <v>1</v>
      </c>
      <c r="R5159" s="662">
        <v>1</v>
      </c>
      <c r="S5159" s="678">
        <v>1</v>
      </c>
      <c r="T5159" s="745">
        <v>0.5</v>
      </c>
      <c r="U5159" s="701">
        <v>1</v>
      </c>
    </row>
    <row r="5160" spans="1:21" ht="14.4" customHeight="1" x14ac:dyDescent="0.3">
      <c r="A5160" s="661">
        <v>32</v>
      </c>
      <c r="B5160" s="662" t="s">
        <v>592</v>
      </c>
      <c r="C5160" s="662" t="s">
        <v>5111</v>
      </c>
      <c r="D5160" s="743" t="s">
        <v>7938</v>
      </c>
      <c r="E5160" s="744" t="s">
        <v>5139</v>
      </c>
      <c r="F5160" s="662" t="s">
        <v>5106</v>
      </c>
      <c r="G5160" s="662" t="s">
        <v>5231</v>
      </c>
      <c r="H5160" s="662" t="s">
        <v>593</v>
      </c>
      <c r="I5160" s="662" t="s">
        <v>7652</v>
      </c>
      <c r="J5160" s="662" t="s">
        <v>6604</v>
      </c>
      <c r="K5160" s="662" t="s">
        <v>7153</v>
      </c>
      <c r="L5160" s="663">
        <v>196.56</v>
      </c>
      <c r="M5160" s="663">
        <v>393.12</v>
      </c>
      <c r="N5160" s="662">
        <v>2</v>
      </c>
      <c r="O5160" s="745">
        <v>1.5</v>
      </c>
      <c r="P5160" s="663">
        <v>393.12</v>
      </c>
      <c r="Q5160" s="678">
        <v>1</v>
      </c>
      <c r="R5160" s="662">
        <v>2</v>
      </c>
      <c r="S5160" s="678">
        <v>1</v>
      </c>
      <c r="T5160" s="745">
        <v>1.5</v>
      </c>
      <c r="U5160" s="701">
        <v>1</v>
      </c>
    </row>
    <row r="5161" spans="1:21" ht="14.4" customHeight="1" x14ac:dyDescent="0.3">
      <c r="A5161" s="661">
        <v>32</v>
      </c>
      <c r="B5161" s="662" t="s">
        <v>592</v>
      </c>
      <c r="C5161" s="662" t="s">
        <v>5111</v>
      </c>
      <c r="D5161" s="743" t="s">
        <v>7938</v>
      </c>
      <c r="E5161" s="744" t="s">
        <v>5139</v>
      </c>
      <c r="F5161" s="662" t="s">
        <v>5106</v>
      </c>
      <c r="G5161" s="662" t="s">
        <v>5231</v>
      </c>
      <c r="H5161" s="662" t="s">
        <v>593</v>
      </c>
      <c r="I5161" s="662" t="s">
        <v>6603</v>
      </c>
      <c r="J5161" s="662" t="s">
        <v>6604</v>
      </c>
      <c r="K5161" s="662" t="s">
        <v>6605</v>
      </c>
      <c r="L5161" s="663">
        <v>393.13</v>
      </c>
      <c r="M5161" s="663">
        <v>786.26</v>
      </c>
      <c r="N5161" s="662">
        <v>2</v>
      </c>
      <c r="O5161" s="745">
        <v>1</v>
      </c>
      <c r="P5161" s="663">
        <v>786.26</v>
      </c>
      <c r="Q5161" s="678">
        <v>1</v>
      </c>
      <c r="R5161" s="662">
        <v>2</v>
      </c>
      <c r="S5161" s="678">
        <v>1</v>
      </c>
      <c r="T5161" s="745">
        <v>1</v>
      </c>
      <c r="U5161" s="701">
        <v>1</v>
      </c>
    </row>
    <row r="5162" spans="1:21" ht="14.4" customHeight="1" x14ac:dyDescent="0.3">
      <c r="A5162" s="661">
        <v>32</v>
      </c>
      <c r="B5162" s="662" t="s">
        <v>592</v>
      </c>
      <c r="C5162" s="662" t="s">
        <v>5111</v>
      </c>
      <c r="D5162" s="743" t="s">
        <v>7938</v>
      </c>
      <c r="E5162" s="744" t="s">
        <v>5139</v>
      </c>
      <c r="F5162" s="662" t="s">
        <v>5106</v>
      </c>
      <c r="G5162" s="662" t="s">
        <v>5231</v>
      </c>
      <c r="H5162" s="662" t="s">
        <v>593</v>
      </c>
      <c r="I5162" s="662" t="s">
        <v>1074</v>
      </c>
      <c r="J5162" s="662" t="s">
        <v>5236</v>
      </c>
      <c r="K5162" s="662" t="s">
        <v>5238</v>
      </c>
      <c r="L5162" s="663">
        <v>63.7</v>
      </c>
      <c r="M5162" s="663">
        <v>127.4</v>
      </c>
      <c r="N5162" s="662">
        <v>2</v>
      </c>
      <c r="O5162" s="745">
        <v>0.5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32</v>
      </c>
      <c r="B5163" s="662" t="s">
        <v>592</v>
      </c>
      <c r="C5163" s="662" t="s">
        <v>5111</v>
      </c>
      <c r="D5163" s="743" t="s">
        <v>7938</v>
      </c>
      <c r="E5163" s="744" t="s">
        <v>5139</v>
      </c>
      <c r="F5163" s="662" t="s">
        <v>5106</v>
      </c>
      <c r="G5163" s="662" t="s">
        <v>5823</v>
      </c>
      <c r="H5163" s="662" t="s">
        <v>593</v>
      </c>
      <c r="I5163" s="662" t="s">
        <v>5824</v>
      </c>
      <c r="J5163" s="662" t="s">
        <v>5825</v>
      </c>
      <c r="K5163" s="662" t="s">
        <v>5826</v>
      </c>
      <c r="L5163" s="663">
        <v>106.47</v>
      </c>
      <c r="M5163" s="663">
        <v>532.34999999999991</v>
      </c>
      <c r="N5163" s="662">
        <v>5</v>
      </c>
      <c r="O5163" s="745">
        <v>1.5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32</v>
      </c>
      <c r="B5164" s="662" t="s">
        <v>592</v>
      </c>
      <c r="C5164" s="662" t="s">
        <v>5111</v>
      </c>
      <c r="D5164" s="743" t="s">
        <v>7938</v>
      </c>
      <c r="E5164" s="744" t="s">
        <v>5139</v>
      </c>
      <c r="F5164" s="662" t="s">
        <v>5106</v>
      </c>
      <c r="G5164" s="662" t="s">
        <v>5239</v>
      </c>
      <c r="H5164" s="662" t="s">
        <v>593</v>
      </c>
      <c r="I5164" s="662" t="s">
        <v>963</v>
      </c>
      <c r="J5164" s="662" t="s">
        <v>964</v>
      </c>
      <c r="K5164" s="662" t="s">
        <v>5240</v>
      </c>
      <c r="L5164" s="663">
        <v>156.77000000000001</v>
      </c>
      <c r="M5164" s="663">
        <v>627.08000000000004</v>
      </c>
      <c r="N5164" s="662">
        <v>4</v>
      </c>
      <c r="O5164" s="745">
        <v>2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32</v>
      </c>
      <c r="B5165" s="662" t="s">
        <v>592</v>
      </c>
      <c r="C5165" s="662" t="s">
        <v>5111</v>
      </c>
      <c r="D5165" s="743" t="s">
        <v>7938</v>
      </c>
      <c r="E5165" s="744" t="s">
        <v>5139</v>
      </c>
      <c r="F5165" s="662" t="s">
        <v>5106</v>
      </c>
      <c r="G5165" s="662" t="s">
        <v>6110</v>
      </c>
      <c r="H5165" s="662" t="s">
        <v>593</v>
      </c>
      <c r="I5165" s="662" t="s">
        <v>1048</v>
      </c>
      <c r="J5165" s="662" t="s">
        <v>1049</v>
      </c>
      <c r="K5165" s="662" t="s">
        <v>999</v>
      </c>
      <c r="L5165" s="663">
        <v>32.270000000000003</v>
      </c>
      <c r="M5165" s="663">
        <v>32.270000000000003</v>
      </c>
      <c r="N5165" s="662">
        <v>1</v>
      </c>
      <c r="O5165" s="745">
        <v>1</v>
      </c>
      <c r="P5165" s="663">
        <v>32.270000000000003</v>
      </c>
      <c r="Q5165" s="678">
        <v>1</v>
      </c>
      <c r="R5165" s="662">
        <v>1</v>
      </c>
      <c r="S5165" s="678">
        <v>1</v>
      </c>
      <c r="T5165" s="745">
        <v>1</v>
      </c>
      <c r="U5165" s="701">
        <v>1</v>
      </c>
    </row>
    <row r="5166" spans="1:21" ht="14.4" customHeight="1" x14ac:dyDescent="0.3">
      <c r="A5166" s="661">
        <v>32</v>
      </c>
      <c r="B5166" s="662" t="s">
        <v>592</v>
      </c>
      <c r="C5166" s="662" t="s">
        <v>5111</v>
      </c>
      <c r="D5166" s="743" t="s">
        <v>7938</v>
      </c>
      <c r="E5166" s="744" t="s">
        <v>5139</v>
      </c>
      <c r="F5166" s="662" t="s">
        <v>5106</v>
      </c>
      <c r="G5166" s="662" t="s">
        <v>5244</v>
      </c>
      <c r="H5166" s="662" t="s">
        <v>593</v>
      </c>
      <c r="I5166" s="662" t="s">
        <v>1283</v>
      </c>
      <c r="J5166" s="662" t="s">
        <v>1284</v>
      </c>
      <c r="K5166" s="662" t="s">
        <v>5245</v>
      </c>
      <c r="L5166" s="663">
        <v>420.07</v>
      </c>
      <c r="M5166" s="663">
        <v>2940.49</v>
      </c>
      <c r="N5166" s="662">
        <v>7</v>
      </c>
      <c r="O5166" s="745">
        <v>5</v>
      </c>
      <c r="P5166" s="663">
        <v>1260.21</v>
      </c>
      <c r="Q5166" s="678">
        <v>0.4285714285714286</v>
      </c>
      <c r="R5166" s="662">
        <v>3</v>
      </c>
      <c r="S5166" s="678">
        <v>0.42857142857142855</v>
      </c>
      <c r="T5166" s="745">
        <v>2.5</v>
      </c>
      <c r="U5166" s="701">
        <v>0.5</v>
      </c>
    </row>
    <row r="5167" spans="1:21" ht="14.4" customHeight="1" x14ac:dyDescent="0.3">
      <c r="A5167" s="661">
        <v>32</v>
      </c>
      <c r="B5167" s="662" t="s">
        <v>592</v>
      </c>
      <c r="C5167" s="662" t="s">
        <v>5111</v>
      </c>
      <c r="D5167" s="743" t="s">
        <v>7938</v>
      </c>
      <c r="E5167" s="744" t="s">
        <v>5139</v>
      </c>
      <c r="F5167" s="662" t="s">
        <v>5106</v>
      </c>
      <c r="G5167" s="662" t="s">
        <v>5166</v>
      </c>
      <c r="H5167" s="662" t="s">
        <v>593</v>
      </c>
      <c r="I5167" s="662" t="s">
        <v>1138</v>
      </c>
      <c r="J5167" s="662" t="s">
        <v>1139</v>
      </c>
      <c r="K5167" s="662" t="s">
        <v>1140</v>
      </c>
      <c r="L5167" s="663">
        <v>33</v>
      </c>
      <c r="M5167" s="663">
        <v>891</v>
      </c>
      <c r="N5167" s="662">
        <v>27</v>
      </c>
      <c r="O5167" s="745">
        <v>16.5</v>
      </c>
      <c r="P5167" s="663">
        <v>561</v>
      </c>
      <c r="Q5167" s="678">
        <v>0.62962962962962965</v>
      </c>
      <c r="R5167" s="662">
        <v>17</v>
      </c>
      <c r="S5167" s="678">
        <v>0.62962962962962965</v>
      </c>
      <c r="T5167" s="745">
        <v>10</v>
      </c>
      <c r="U5167" s="701">
        <v>0.60606060606060608</v>
      </c>
    </row>
    <row r="5168" spans="1:21" ht="14.4" customHeight="1" x14ac:dyDescent="0.3">
      <c r="A5168" s="661">
        <v>32</v>
      </c>
      <c r="B5168" s="662" t="s">
        <v>592</v>
      </c>
      <c r="C5168" s="662" t="s">
        <v>5111</v>
      </c>
      <c r="D5168" s="743" t="s">
        <v>7938</v>
      </c>
      <c r="E5168" s="744" t="s">
        <v>5139</v>
      </c>
      <c r="F5168" s="662" t="s">
        <v>5106</v>
      </c>
      <c r="G5168" s="662" t="s">
        <v>5166</v>
      </c>
      <c r="H5168" s="662" t="s">
        <v>593</v>
      </c>
      <c r="I5168" s="662" t="s">
        <v>5246</v>
      </c>
      <c r="J5168" s="662" t="s">
        <v>811</v>
      </c>
      <c r="K5168" s="662" t="s">
        <v>5247</v>
      </c>
      <c r="L5168" s="663">
        <v>0</v>
      </c>
      <c r="M5168" s="663">
        <v>0</v>
      </c>
      <c r="N5168" s="662">
        <v>4</v>
      </c>
      <c r="O5168" s="745">
        <v>2</v>
      </c>
      <c r="P5168" s="663">
        <v>0</v>
      </c>
      <c r="Q5168" s="678"/>
      <c r="R5168" s="662">
        <v>3</v>
      </c>
      <c r="S5168" s="678">
        <v>0.75</v>
      </c>
      <c r="T5168" s="745">
        <v>1.5</v>
      </c>
      <c r="U5168" s="701">
        <v>0.75</v>
      </c>
    </row>
    <row r="5169" spans="1:21" ht="14.4" customHeight="1" x14ac:dyDescent="0.3">
      <c r="A5169" s="661">
        <v>32</v>
      </c>
      <c r="B5169" s="662" t="s">
        <v>592</v>
      </c>
      <c r="C5169" s="662" t="s">
        <v>5111</v>
      </c>
      <c r="D5169" s="743" t="s">
        <v>7938</v>
      </c>
      <c r="E5169" s="744" t="s">
        <v>5139</v>
      </c>
      <c r="F5169" s="662" t="s">
        <v>5106</v>
      </c>
      <c r="G5169" s="662" t="s">
        <v>5535</v>
      </c>
      <c r="H5169" s="662" t="s">
        <v>593</v>
      </c>
      <c r="I5169" s="662" t="s">
        <v>1614</v>
      </c>
      <c r="J5169" s="662" t="s">
        <v>1615</v>
      </c>
      <c r="K5169" s="662" t="s">
        <v>5536</v>
      </c>
      <c r="L5169" s="663">
        <v>34.6</v>
      </c>
      <c r="M5169" s="663">
        <v>34.6</v>
      </c>
      <c r="N5169" s="662">
        <v>1</v>
      </c>
      <c r="O5169" s="745">
        <v>1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32</v>
      </c>
      <c r="B5170" s="662" t="s">
        <v>592</v>
      </c>
      <c r="C5170" s="662" t="s">
        <v>5111</v>
      </c>
      <c r="D5170" s="743" t="s">
        <v>7938</v>
      </c>
      <c r="E5170" s="744" t="s">
        <v>5139</v>
      </c>
      <c r="F5170" s="662" t="s">
        <v>5106</v>
      </c>
      <c r="G5170" s="662" t="s">
        <v>5392</v>
      </c>
      <c r="H5170" s="662" t="s">
        <v>593</v>
      </c>
      <c r="I5170" s="662" t="s">
        <v>7653</v>
      </c>
      <c r="J5170" s="662" t="s">
        <v>4034</v>
      </c>
      <c r="K5170" s="662" t="s">
        <v>7064</v>
      </c>
      <c r="L5170" s="663">
        <v>0</v>
      </c>
      <c r="M5170" s="663">
        <v>0</v>
      </c>
      <c r="N5170" s="662">
        <v>1</v>
      </c>
      <c r="O5170" s="745">
        <v>0.5</v>
      </c>
      <c r="P5170" s="663"/>
      <c r="Q5170" s="678"/>
      <c r="R5170" s="662"/>
      <c r="S5170" s="678">
        <v>0</v>
      </c>
      <c r="T5170" s="745"/>
      <c r="U5170" s="701">
        <v>0</v>
      </c>
    </row>
    <row r="5171" spans="1:21" ht="14.4" customHeight="1" x14ac:dyDescent="0.3">
      <c r="A5171" s="661">
        <v>32</v>
      </c>
      <c r="B5171" s="662" t="s">
        <v>592</v>
      </c>
      <c r="C5171" s="662" t="s">
        <v>5111</v>
      </c>
      <c r="D5171" s="743" t="s">
        <v>7938</v>
      </c>
      <c r="E5171" s="744" t="s">
        <v>5139</v>
      </c>
      <c r="F5171" s="662" t="s">
        <v>5106</v>
      </c>
      <c r="G5171" s="662" t="s">
        <v>5392</v>
      </c>
      <c r="H5171" s="662" t="s">
        <v>593</v>
      </c>
      <c r="I5171" s="662" t="s">
        <v>7654</v>
      </c>
      <c r="J5171" s="662" t="s">
        <v>4034</v>
      </c>
      <c r="K5171" s="662" t="s">
        <v>5450</v>
      </c>
      <c r="L5171" s="663">
        <v>0</v>
      </c>
      <c r="M5171" s="663">
        <v>0</v>
      </c>
      <c r="N5171" s="662">
        <v>1</v>
      </c>
      <c r="O5171" s="745">
        <v>0.5</v>
      </c>
      <c r="P5171" s="663"/>
      <c r="Q5171" s="678"/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32</v>
      </c>
      <c r="B5172" s="662" t="s">
        <v>592</v>
      </c>
      <c r="C5172" s="662" t="s">
        <v>5111</v>
      </c>
      <c r="D5172" s="743" t="s">
        <v>7938</v>
      </c>
      <c r="E5172" s="744" t="s">
        <v>5139</v>
      </c>
      <c r="F5172" s="662" t="s">
        <v>5106</v>
      </c>
      <c r="G5172" s="662" t="s">
        <v>7655</v>
      </c>
      <c r="H5172" s="662" t="s">
        <v>593</v>
      </c>
      <c r="I5172" s="662" t="s">
        <v>7656</v>
      </c>
      <c r="J5172" s="662" t="s">
        <v>7657</v>
      </c>
      <c r="K5172" s="662" t="s">
        <v>7658</v>
      </c>
      <c r="L5172" s="663">
        <v>0</v>
      </c>
      <c r="M5172" s="663">
        <v>0</v>
      </c>
      <c r="N5172" s="662">
        <v>2</v>
      </c>
      <c r="O5172" s="745">
        <v>0.5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32</v>
      </c>
      <c r="B5173" s="662" t="s">
        <v>592</v>
      </c>
      <c r="C5173" s="662" t="s">
        <v>5111</v>
      </c>
      <c r="D5173" s="743" t="s">
        <v>7938</v>
      </c>
      <c r="E5173" s="744" t="s">
        <v>5139</v>
      </c>
      <c r="F5173" s="662" t="s">
        <v>5106</v>
      </c>
      <c r="G5173" s="662" t="s">
        <v>5840</v>
      </c>
      <c r="H5173" s="662" t="s">
        <v>593</v>
      </c>
      <c r="I5173" s="662" t="s">
        <v>3575</v>
      </c>
      <c r="J5173" s="662" t="s">
        <v>6612</v>
      </c>
      <c r="K5173" s="662" t="s">
        <v>1424</v>
      </c>
      <c r="L5173" s="663">
        <v>38.729999999999997</v>
      </c>
      <c r="M5173" s="663">
        <v>77.459999999999994</v>
      </c>
      <c r="N5173" s="662">
        <v>2</v>
      </c>
      <c r="O5173" s="745">
        <v>0.5</v>
      </c>
      <c r="P5173" s="663">
        <v>77.459999999999994</v>
      </c>
      <c r="Q5173" s="678">
        <v>1</v>
      </c>
      <c r="R5173" s="662">
        <v>2</v>
      </c>
      <c r="S5173" s="678">
        <v>1</v>
      </c>
      <c r="T5173" s="745">
        <v>0.5</v>
      </c>
      <c r="U5173" s="701">
        <v>1</v>
      </c>
    </row>
    <row r="5174" spans="1:21" ht="14.4" customHeight="1" x14ac:dyDescent="0.3">
      <c r="A5174" s="661">
        <v>32</v>
      </c>
      <c r="B5174" s="662" t="s">
        <v>592</v>
      </c>
      <c r="C5174" s="662" t="s">
        <v>5111</v>
      </c>
      <c r="D5174" s="743" t="s">
        <v>7938</v>
      </c>
      <c r="E5174" s="744" t="s">
        <v>5139</v>
      </c>
      <c r="F5174" s="662" t="s">
        <v>5106</v>
      </c>
      <c r="G5174" s="662" t="s">
        <v>5248</v>
      </c>
      <c r="H5174" s="662" t="s">
        <v>593</v>
      </c>
      <c r="I5174" s="662" t="s">
        <v>7111</v>
      </c>
      <c r="J5174" s="662" t="s">
        <v>7112</v>
      </c>
      <c r="K5174" s="662" t="s">
        <v>7113</v>
      </c>
      <c r="L5174" s="663">
        <v>1434.31</v>
      </c>
      <c r="M5174" s="663">
        <v>1434.31</v>
      </c>
      <c r="N5174" s="662">
        <v>1</v>
      </c>
      <c r="O5174" s="745">
        <v>0.5</v>
      </c>
      <c r="P5174" s="663">
        <v>1434.31</v>
      </c>
      <c r="Q5174" s="678">
        <v>1</v>
      </c>
      <c r="R5174" s="662">
        <v>1</v>
      </c>
      <c r="S5174" s="678">
        <v>1</v>
      </c>
      <c r="T5174" s="745">
        <v>0.5</v>
      </c>
      <c r="U5174" s="701">
        <v>1</v>
      </c>
    </row>
    <row r="5175" spans="1:21" ht="14.4" customHeight="1" x14ac:dyDescent="0.3">
      <c r="A5175" s="661">
        <v>32</v>
      </c>
      <c r="B5175" s="662" t="s">
        <v>592</v>
      </c>
      <c r="C5175" s="662" t="s">
        <v>5111</v>
      </c>
      <c r="D5175" s="743" t="s">
        <v>7938</v>
      </c>
      <c r="E5175" s="744" t="s">
        <v>5139</v>
      </c>
      <c r="F5175" s="662" t="s">
        <v>5106</v>
      </c>
      <c r="G5175" s="662" t="s">
        <v>5249</v>
      </c>
      <c r="H5175" s="662" t="s">
        <v>593</v>
      </c>
      <c r="I5175" s="662" t="s">
        <v>5846</v>
      </c>
      <c r="J5175" s="662" t="s">
        <v>5251</v>
      </c>
      <c r="K5175" s="662"/>
      <c r="L5175" s="663">
        <v>2214.85</v>
      </c>
      <c r="M5175" s="663">
        <v>4429.7</v>
      </c>
      <c r="N5175" s="662">
        <v>2</v>
      </c>
      <c r="O5175" s="745">
        <v>1.5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32</v>
      </c>
      <c r="B5176" s="662" t="s">
        <v>592</v>
      </c>
      <c r="C5176" s="662" t="s">
        <v>5111</v>
      </c>
      <c r="D5176" s="743" t="s">
        <v>7938</v>
      </c>
      <c r="E5176" s="744" t="s">
        <v>5139</v>
      </c>
      <c r="F5176" s="662" t="s">
        <v>5106</v>
      </c>
      <c r="G5176" s="662" t="s">
        <v>5249</v>
      </c>
      <c r="H5176" s="662" t="s">
        <v>593</v>
      </c>
      <c r="I5176" s="662" t="s">
        <v>5250</v>
      </c>
      <c r="J5176" s="662" t="s">
        <v>5251</v>
      </c>
      <c r="K5176" s="662"/>
      <c r="L5176" s="663">
        <v>0</v>
      </c>
      <c r="M5176" s="663">
        <v>0</v>
      </c>
      <c r="N5176" s="662">
        <v>1</v>
      </c>
      <c r="O5176" s="745">
        <v>0.5</v>
      </c>
      <c r="P5176" s="663">
        <v>0</v>
      </c>
      <c r="Q5176" s="678"/>
      <c r="R5176" s="662">
        <v>1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32</v>
      </c>
      <c r="B5177" s="662" t="s">
        <v>592</v>
      </c>
      <c r="C5177" s="662" t="s">
        <v>5111</v>
      </c>
      <c r="D5177" s="743" t="s">
        <v>7938</v>
      </c>
      <c r="E5177" s="744" t="s">
        <v>5139</v>
      </c>
      <c r="F5177" s="662" t="s">
        <v>5106</v>
      </c>
      <c r="G5177" s="662" t="s">
        <v>6382</v>
      </c>
      <c r="H5177" s="662" t="s">
        <v>593</v>
      </c>
      <c r="I5177" s="662" t="s">
        <v>7659</v>
      </c>
      <c r="J5177" s="662" t="s">
        <v>7660</v>
      </c>
      <c r="K5177" s="662" t="s">
        <v>7395</v>
      </c>
      <c r="L5177" s="663">
        <v>0</v>
      </c>
      <c r="M5177" s="663">
        <v>0</v>
      </c>
      <c r="N5177" s="662">
        <v>1</v>
      </c>
      <c r="O5177" s="745">
        <v>0.5</v>
      </c>
      <c r="P5177" s="663"/>
      <c r="Q5177" s="678"/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32</v>
      </c>
      <c r="B5178" s="662" t="s">
        <v>592</v>
      </c>
      <c r="C5178" s="662" t="s">
        <v>5111</v>
      </c>
      <c r="D5178" s="743" t="s">
        <v>7938</v>
      </c>
      <c r="E5178" s="744" t="s">
        <v>5139</v>
      </c>
      <c r="F5178" s="662" t="s">
        <v>5106</v>
      </c>
      <c r="G5178" s="662" t="s">
        <v>7661</v>
      </c>
      <c r="H5178" s="662" t="s">
        <v>593</v>
      </c>
      <c r="I5178" s="662" t="s">
        <v>7662</v>
      </c>
      <c r="J5178" s="662" t="s">
        <v>7663</v>
      </c>
      <c r="K5178" s="662" t="s">
        <v>7664</v>
      </c>
      <c r="L5178" s="663">
        <v>70.05</v>
      </c>
      <c r="M5178" s="663">
        <v>350.25</v>
      </c>
      <c r="N5178" s="662">
        <v>5</v>
      </c>
      <c r="O5178" s="745">
        <v>1.5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32</v>
      </c>
      <c r="B5179" s="662" t="s">
        <v>592</v>
      </c>
      <c r="C5179" s="662" t="s">
        <v>5111</v>
      </c>
      <c r="D5179" s="743" t="s">
        <v>7938</v>
      </c>
      <c r="E5179" s="744" t="s">
        <v>5139</v>
      </c>
      <c r="F5179" s="662" t="s">
        <v>5106</v>
      </c>
      <c r="G5179" s="662" t="s">
        <v>5258</v>
      </c>
      <c r="H5179" s="662" t="s">
        <v>593</v>
      </c>
      <c r="I5179" s="662" t="s">
        <v>7665</v>
      </c>
      <c r="J5179" s="662" t="s">
        <v>7666</v>
      </c>
      <c r="K5179" s="662" t="s">
        <v>2612</v>
      </c>
      <c r="L5179" s="663">
        <v>35.11</v>
      </c>
      <c r="M5179" s="663">
        <v>70.22</v>
      </c>
      <c r="N5179" s="662">
        <v>2</v>
      </c>
      <c r="O5179" s="745">
        <v>0.5</v>
      </c>
      <c r="P5179" s="663">
        <v>70.22</v>
      </c>
      <c r="Q5179" s="678">
        <v>1</v>
      </c>
      <c r="R5179" s="662">
        <v>2</v>
      </c>
      <c r="S5179" s="678">
        <v>1</v>
      </c>
      <c r="T5179" s="745">
        <v>0.5</v>
      </c>
      <c r="U5179" s="701">
        <v>1</v>
      </c>
    </row>
    <row r="5180" spans="1:21" ht="14.4" customHeight="1" x14ac:dyDescent="0.3">
      <c r="A5180" s="661">
        <v>32</v>
      </c>
      <c r="B5180" s="662" t="s">
        <v>592</v>
      </c>
      <c r="C5180" s="662" t="s">
        <v>5111</v>
      </c>
      <c r="D5180" s="743" t="s">
        <v>7938</v>
      </c>
      <c r="E5180" s="744" t="s">
        <v>5139</v>
      </c>
      <c r="F5180" s="662" t="s">
        <v>5106</v>
      </c>
      <c r="G5180" s="662" t="s">
        <v>5262</v>
      </c>
      <c r="H5180" s="662" t="s">
        <v>593</v>
      </c>
      <c r="I5180" s="662" t="s">
        <v>2941</v>
      </c>
      <c r="J5180" s="662" t="s">
        <v>2942</v>
      </c>
      <c r="K5180" s="662" t="s">
        <v>2911</v>
      </c>
      <c r="L5180" s="663">
        <v>111.72</v>
      </c>
      <c r="M5180" s="663">
        <v>2122.6799999999998</v>
      </c>
      <c r="N5180" s="662">
        <v>19</v>
      </c>
      <c r="O5180" s="745">
        <v>4.5</v>
      </c>
      <c r="P5180" s="663">
        <v>1675.7999999999997</v>
      </c>
      <c r="Q5180" s="678">
        <v>0.78947368421052622</v>
      </c>
      <c r="R5180" s="662">
        <v>15</v>
      </c>
      <c r="S5180" s="678">
        <v>0.78947368421052633</v>
      </c>
      <c r="T5180" s="745">
        <v>3</v>
      </c>
      <c r="U5180" s="701">
        <v>0.66666666666666663</v>
      </c>
    </row>
    <row r="5181" spans="1:21" ht="14.4" customHeight="1" x14ac:dyDescent="0.3">
      <c r="A5181" s="661">
        <v>32</v>
      </c>
      <c r="B5181" s="662" t="s">
        <v>592</v>
      </c>
      <c r="C5181" s="662" t="s">
        <v>5111</v>
      </c>
      <c r="D5181" s="743" t="s">
        <v>7938</v>
      </c>
      <c r="E5181" s="744" t="s">
        <v>5139</v>
      </c>
      <c r="F5181" s="662" t="s">
        <v>5106</v>
      </c>
      <c r="G5181" s="662" t="s">
        <v>5262</v>
      </c>
      <c r="H5181" s="662" t="s">
        <v>593</v>
      </c>
      <c r="I5181" s="662" t="s">
        <v>5857</v>
      </c>
      <c r="J5181" s="662" t="s">
        <v>2942</v>
      </c>
      <c r="K5181" s="662" t="s">
        <v>5858</v>
      </c>
      <c r="L5181" s="663">
        <v>0</v>
      </c>
      <c r="M5181" s="663">
        <v>0</v>
      </c>
      <c r="N5181" s="662">
        <v>11</v>
      </c>
      <c r="O5181" s="745">
        <v>2</v>
      </c>
      <c r="P5181" s="663">
        <v>0</v>
      </c>
      <c r="Q5181" s="678"/>
      <c r="R5181" s="662">
        <v>8</v>
      </c>
      <c r="S5181" s="678">
        <v>0.72727272727272729</v>
      </c>
      <c r="T5181" s="745">
        <v>1.5</v>
      </c>
      <c r="U5181" s="701">
        <v>0.75</v>
      </c>
    </row>
    <row r="5182" spans="1:21" ht="14.4" customHeight="1" x14ac:dyDescent="0.3">
      <c r="A5182" s="661">
        <v>32</v>
      </c>
      <c r="B5182" s="662" t="s">
        <v>592</v>
      </c>
      <c r="C5182" s="662" t="s">
        <v>5111</v>
      </c>
      <c r="D5182" s="743" t="s">
        <v>7938</v>
      </c>
      <c r="E5182" s="744" t="s">
        <v>5139</v>
      </c>
      <c r="F5182" s="662" t="s">
        <v>5106</v>
      </c>
      <c r="G5182" s="662" t="s">
        <v>5262</v>
      </c>
      <c r="H5182" s="662" t="s">
        <v>593</v>
      </c>
      <c r="I5182" s="662" t="s">
        <v>6524</v>
      </c>
      <c r="J5182" s="662" t="s">
        <v>2963</v>
      </c>
      <c r="K5182" s="662" t="s">
        <v>5266</v>
      </c>
      <c r="L5182" s="663">
        <v>167.58</v>
      </c>
      <c r="M5182" s="663">
        <v>167.58</v>
      </c>
      <c r="N5182" s="662">
        <v>1</v>
      </c>
      <c r="O5182" s="745">
        <v>1</v>
      </c>
      <c r="P5182" s="663">
        <v>167.58</v>
      </c>
      <c r="Q5182" s="678">
        <v>1</v>
      </c>
      <c r="R5182" s="662">
        <v>1</v>
      </c>
      <c r="S5182" s="678">
        <v>1</v>
      </c>
      <c r="T5182" s="745">
        <v>1</v>
      </c>
      <c r="U5182" s="701">
        <v>1</v>
      </c>
    </row>
    <row r="5183" spans="1:21" ht="14.4" customHeight="1" x14ac:dyDescent="0.3">
      <c r="A5183" s="661">
        <v>32</v>
      </c>
      <c r="B5183" s="662" t="s">
        <v>592</v>
      </c>
      <c r="C5183" s="662" t="s">
        <v>5111</v>
      </c>
      <c r="D5183" s="743" t="s">
        <v>7938</v>
      </c>
      <c r="E5183" s="744" t="s">
        <v>5139</v>
      </c>
      <c r="F5183" s="662" t="s">
        <v>5106</v>
      </c>
      <c r="G5183" s="662" t="s">
        <v>5262</v>
      </c>
      <c r="H5183" s="662" t="s">
        <v>593</v>
      </c>
      <c r="I5183" s="662" t="s">
        <v>5267</v>
      </c>
      <c r="J5183" s="662" t="s">
        <v>2942</v>
      </c>
      <c r="K5183" s="662" t="s">
        <v>5268</v>
      </c>
      <c r="L5183" s="663">
        <v>0</v>
      </c>
      <c r="M5183" s="663">
        <v>0</v>
      </c>
      <c r="N5183" s="662">
        <v>3</v>
      </c>
      <c r="O5183" s="745">
        <v>1</v>
      </c>
      <c r="P5183" s="663">
        <v>0</v>
      </c>
      <c r="Q5183" s="678"/>
      <c r="R5183" s="662">
        <v>3</v>
      </c>
      <c r="S5183" s="678">
        <v>1</v>
      </c>
      <c r="T5183" s="745">
        <v>1</v>
      </c>
      <c r="U5183" s="701">
        <v>1</v>
      </c>
    </row>
    <row r="5184" spans="1:21" ht="14.4" customHeight="1" x14ac:dyDescent="0.3">
      <c r="A5184" s="661">
        <v>32</v>
      </c>
      <c r="B5184" s="662" t="s">
        <v>592</v>
      </c>
      <c r="C5184" s="662" t="s">
        <v>5111</v>
      </c>
      <c r="D5184" s="743" t="s">
        <v>7938</v>
      </c>
      <c r="E5184" s="744" t="s">
        <v>5139</v>
      </c>
      <c r="F5184" s="662" t="s">
        <v>5106</v>
      </c>
      <c r="G5184" s="662" t="s">
        <v>5358</v>
      </c>
      <c r="H5184" s="662" t="s">
        <v>593</v>
      </c>
      <c r="I5184" s="662" t="s">
        <v>917</v>
      </c>
      <c r="J5184" s="662" t="s">
        <v>5359</v>
      </c>
      <c r="K5184" s="662" t="s">
        <v>5360</v>
      </c>
      <c r="L5184" s="663">
        <v>73.989999999999995</v>
      </c>
      <c r="M5184" s="663">
        <v>813.88999999999987</v>
      </c>
      <c r="N5184" s="662">
        <v>11</v>
      </c>
      <c r="O5184" s="745">
        <v>2</v>
      </c>
      <c r="P5184" s="663"/>
      <c r="Q5184" s="678">
        <v>0</v>
      </c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32</v>
      </c>
      <c r="B5185" s="662" t="s">
        <v>592</v>
      </c>
      <c r="C5185" s="662" t="s">
        <v>5111</v>
      </c>
      <c r="D5185" s="743" t="s">
        <v>7938</v>
      </c>
      <c r="E5185" s="744" t="s">
        <v>5139</v>
      </c>
      <c r="F5185" s="662" t="s">
        <v>5106</v>
      </c>
      <c r="G5185" s="662" t="s">
        <v>5358</v>
      </c>
      <c r="H5185" s="662" t="s">
        <v>593</v>
      </c>
      <c r="I5185" s="662" t="s">
        <v>6135</v>
      </c>
      <c r="J5185" s="662" t="s">
        <v>5359</v>
      </c>
      <c r="K5185" s="662" t="s">
        <v>5360</v>
      </c>
      <c r="L5185" s="663">
        <v>0</v>
      </c>
      <c r="M5185" s="663">
        <v>0</v>
      </c>
      <c r="N5185" s="662">
        <v>3</v>
      </c>
      <c r="O5185" s="745">
        <v>0.5</v>
      </c>
      <c r="P5185" s="663"/>
      <c r="Q5185" s="678"/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32</v>
      </c>
      <c r="B5186" s="662" t="s">
        <v>592</v>
      </c>
      <c r="C5186" s="662" t="s">
        <v>5111</v>
      </c>
      <c r="D5186" s="743" t="s">
        <v>7938</v>
      </c>
      <c r="E5186" s="744" t="s">
        <v>5139</v>
      </c>
      <c r="F5186" s="662" t="s">
        <v>5106</v>
      </c>
      <c r="G5186" s="662" t="s">
        <v>5866</v>
      </c>
      <c r="H5186" s="662" t="s">
        <v>593</v>
      </c>
      <c r="I5186" s="662" t="s">
        <v>7667</v>
      </c>
      <c r="J5186" s="662" t="s">
        <v>7668</v>
      </c>
      <c r="K5186" s="662" t="s">
        <v>7669</v>
      </c>
      <c r="L5186" s="663">
        <v>0</v>
      </c>
      <c r="M5186" s="663">
        <v>0</v>
      </c>
      <c r="N5186" s="662">
        <v>2</v>
      </c>
      <c r="O5186" s="745">
        <v>0.5</v>
      </c>
      <c r="P5186" s="663">
        <v>0</v>
      </c>
      <c r="Q5186" s="678"/>
      <c r="R5186" s="662">
        <v>2</v>
      </c>
      <c r="S5186" s="678">
        <v>1</v>
      </c>
      <c r="T5186" s="745">
        <v>0.5</v>
      </c>
      <c r="U5186" s="701">
        <v>1</v>
      </c>
    </row>
    <row r="5187" spans="1:21" ht="14.4" customHeight="1" x14ac:dyDescent="0.3">
      <c r="A5187" s="661">
        <v>32</v>
      </c>
      <c r="B5187" s="662" t="s">
        <v>592</v>
      </c>
      <c r="C5187" s="662" t="s">
        <v>5111</v>
      </c>
      <c r="D5187" s="743" t="s">
        <v>7938</v>
      </c>
      <c r="E5187" s="744" t="s">
        <v>5139</v>
      </c>
      <c r="F5187" s="662" t="s">
        <v>5106</v>
      </c>
      <c r="G5187" s="662" t="s">
        <v>5868</v>
      </c>
      <c r="H5187" s="662" t="s">
        <v>593</v>
      </c>
      <c r="I5187" s="662" t="s">
        <v>2922</v>
      </c>
      <c r="J5187" s="662" t="s">
        <v>2923</v>
      </c>
      <c r="K5187" s="662" t="s">
        <v>5869</v>
      </c>
      <c r="L5187" s="663">
        <v>36.97</v>
      </c>
      <c r="M5187" s="663">
        <v>36.97</v>
      </c>
      <c r="N5187" s="662">
        <v>1</v>
      </c>
      <c r="O5187" s="745">
        <v>1</v>
      </c>
      <c r="P5187" s="663">
        <v>36.97</v>
      </c>
      <c r="Q5187" s="678">
        <v>1</v>
      </c>
      <c r="R5187" s="662">
        <v>1</v>
      </c>
      <c r="S5187" s="678">
        <v>1</v>
      </c>
      <c r="T5187" s="745">
        <v>1</v>
      </c>
      <c r="U5187" s="701">
        <v>1</v>
      </c>
    </row>
    <row r="5188" spans="1:21" ht="14.4" customHeight="1" x14ac:dyDescent="0.3">
      <c r="A5188" s="661">
        <v>32</v>
      </c>
      <c r="B5188" s="662" t="s">
        <v>592</v>
      </c>
      <c r="C5188" s="662" t="s">
        <v>5111</v>
      </c>
      <c r="D5188" s="743" t="s">
        <v>7938</v>
      </c>
      <c r="E5188" s="744" t="s">
        <v>5139</v>
      </c>
      <c r="F5188" s="662" t="s">
        <v>5106</v>
      </c>
      <c r="G5188" s="662" t="s">
        <v>5394</v>
      </c>
      <c r="H5188" s="662" t="s">
        <v>593</v>
      </c>
      <c r="I5188" s="662" t="s">
        <v>5650</v>
      </c>
      <c r="J5188" s="662" t="s">
        <v>5396</v>
      </c>
      <c r="K5188" s="662" t="s">
        <v>2452</v>
      </c>
      <c r="L5188" s="663">
        <v>0</v>
      </c>
      <c r="M5188" s="663">
        <v>0</v>
      </c>
      <c r="N5188" s="662">
        <v>2</v>
      </c>
      <c r="O5188" s="745">
        <v>0.5</v>
      </c>
      <c r="P5188" s="663"/>
      <c r="Q5188" s="678"/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32</v>
      </c>
      <c r="B5189" s="662" t="s">
        <v>592</v>
      </c>
      <c r="C5189" s="662" t="s">
        <v>5111</v>
      </c>
      <c r="D5189" s="743" t="s">
        <v>7938</v>
      </c>
      <c r="E5189" s="744" t="s">
        <v>5139</v>
      </c>
      <c r="F5189" s="662" t="s">
        <v>5106</v>
      </c>
      <c r="G5189" s="662" t="s">
        <v>5394</v>
      </c>
      <c r="H5189" s="662" t="s">
        <v>593</v>
      </c>
      <c r="I5189" s="662" t="s">
        <v>3585</v>
      </c>
      <c r="J5189" s="662" t="s">
        <v>1178</v>
      </c>
      <c r="K5189" s="662" t="s">
        <v>3586</v>
      </c>
      <c r="L5189" s="663">
        <v>52.75</v>
      </c>
      <c r="M5189" s="663">
        <v>52.75</v>
      </c>
      <c r="N5189" s="662">
        <v>1</v>
      </c>
      <c r="O5189" s="745">
        <v>1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32</v>
      </c>
      <c r="B5190" s="662" t="s">
        <v>592</v>
      </c>
      <c r="C5190" s="662" t="s">
        <v>5111</v>
      </c>
      <c r="D5190" s="743" t="s">
        <v>7938</v>
      </c>
      <c r="E5190" s="744" t="s">
        <v>5139</v>
      </c>
      <c r="F5190" s="662" t="s">
        <v>5106</v>
      </c>
      <c r="G5190" s="662" t="s">
        <v>5394</v>
      </c>
      <c r="H5190" s="662" t="s">
        <v>593</v>
      </c>
      <c r="I5190" s="662" t="s">
        <v>6782</v>
      </c>
      <c r="J5190" s="662" t="s">
        <v>5396</v>
      </c>
      <c r="K5190" s="662" t="s">
        <v>6783</v>
      </c>
      <c r="L5190" s="663">
        <v>0</v>
      </c>
      <c r="M5190" s="663">
        <v>0</v>
      </c>
      <c r="N5190" s="662">
        <v>3</v>
      </c>
      <c r="O5190" s="745">
        <v>1.5</v>
      </c>
      <c r="P5190" s="663">
        <v>0</v>
      </c>
      <c r="Q5190" s="678"/>
      <c r="R5190" s="662">
        <v>1</v>
      </c>
      <c r="S5190" s="678">
        <v>0.33333333333333331</v>
      </c>
      <c r="T5190" s="745">
        <v>0.5</v>
      </c>
      <c r="U5190" s="701">
        <v>0.33333333333333331</v>
      </c>
    </row>
    <row r="5191" spans="1:21" ht="14.4" customHeight="1" x14ac:dyDescent="0.3">
      <c r="A5191" s="661">
        <v>32</v>
      </c>
      <c r="B5191" s="662" t="s">
        <v>592</v>
      </c>
      <c r="C5191" s="662" t="s">
        <v>5111</v>
      </c>
      <c r="D5191" s="743" t="s">
        <v>7938</v>
      </c>
      <c r="E5191" s="744" t="s">
        <v>5139</v>
      </c>
      <c r="F5191" s="662" t="s">
        <v>5106</v>
      </c>
      <c r="G5191" s="662" t="s">
        <v>5394</v>
      </c>
      <c r="H5191" s="662" t="s">
        <v>593</v>
      </c>
      <c r="I5191" s="662" t="s">
        <v>5395</v>
      </c>
      <c r="J5191" s="662" t="s">
        <v>5396</v>
      </c>
      <c r="K5191" s="662" t="s">
        <v>5397</v>
      </c>
      <c r="L5191" s="663">
        <v>0</v>
      </c>
      <c r="M5191" s="663">
        <v>0</v>
      </c>
      <c r="N5191" s="662">
        <v>8</v>
      </c>
      <c r="O5191" s="745">
        <v>3.5</v>
      </c>
      <c r="P5191" s="663">
        <v>0</v>
      </c>
      <c r="Q5191" s="678"/>
      <c r="R5191" s="662">
        <v>2</v>
      </c>
      <c r="S5191" s="678">
        <v>0.25</v>
      </c>
      <c r="T5191" s="745">
        <v>1</v>
      </c>
      <c r="U5191" s="701">
        <v>0.2857142857142857</v>
      </c>
    </row>
    <row r="5192" spans="1:21" ht="14.4" customHeight="1" x14ac:dyDescent="0.3">
      <c r="A5192" s="661">
        <v>32</v>
      </c>
      <c r="B5192" s="662" t="s">
        <v>592</v>
      </c>
      <c r="C5192" s="662" t="s">
        <v>5111</v>
      </c>
      <c r="D5192" s="743" t="s">
        <v>7938</v>
      </c>
      <c r="E5192" s="744" t="s">
        <v>5139</v>
      </c>
      <c r="F5192" s="662" t="s">
        <v>5106</v>
      </c>
      <c r="G5192" s="662" t="s">
        <v>5394</v>
      </c>
      <c r="H5192" s="662" t="s">
        <v>593</v>
      </c>
      <c r="I5192" s="662" t="s">
        <v>5395</v>
      </c>
      <c r="J5192" s="662" t="s">
        <v>5396</v>
      </c>
      <c r="K5192" s="662" t="s">
        <v>5397</v>
      </c>
      <c r="L5192" s="663">
        <v>29.54</v>
      </c>
      <c r="M5192" s="663">
        <v>29.54</v>
      </c>
      <c r="N5192" s="662">
        <v>1</v>
      </c>
      <c r="O5192" s="745">
        <v>0.5</v>
      </c>
      <c r="P5192" s="663">
        <v>29.54</v>
      </c>
      <c r="Q5192" s="678">
        <v>1</v>
      </c>
      <c r="R5192" s="662">
        <v>1</v>
      </c>
      <c r="S5192" s="678">
        <v>1</v>
      </c>
      <c r="T5192" s="745">
        <v>0.5</v>
      </c>
      <c r="U5192" s="701">
        <v>1</v>
      </c>
    </row>
    <row r="5193" spans="1:21" ht="14.4" customHeight="1" x14ac:dyDescent="0.3">
      <c r="A5193" s="661">
        <v>32</v>
      </c>
      <c r="B5193" s="662" t="s">
        <v>592</v>
      </c>
      <c r="C5193" s="662" t="s">
        <v>5111</v>
      </c>
      <c r="D5193" s="743" t="s">
        <v>7938</v>
      </c>
      <c r="E5193" s="744" t="s">
        <v>5139</v>
      </c>
      <c r="F5193" s="662" t="s">
        <v>5106</v>
      </c>
      <c r="G5193" s="662" t="s">
        <v>7670</v>
      </c>
      <c r="H5193" s="662" t="s">
        <v>593</v>
      </c>
      <c r="I5193" s="662" t="s">
        <v>7671</v>
      </c>
      <c r="J5193" s="662" t="s">
        <v>7672</v>
      </c>
      <c r="K5193" s="662" t="s">
        <v>7673</v>
      </c>
      <c r="L5193" s="663">
        <v>619.6</v>
      </c>
      <c r="M5193" s="663">
        <v>1858.8000000000002</v>
      </c>
      <c r="N5193" s="662">
        <v>3</v>
      </c>
      <c r="O5193" s="745">
        <v>1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32</v>
      </c>
      <c r="B5194" s="662" t="s">
        <v>592</v>
      </c>
      <c r="C5194" s="662" t="s">
        <v>5111</v>
      </c>
      <c r="D5194" s="743" t="s">
        <v>7938</v>
      </c>
      <c r="E5194" s="744" t="s">
        <v>5139</v>
      </c>
      <c r="F5194" s="662" t="s">
        <v>5106</v>
      </c>
      <c r="G5194" s="662" t="s">
        <v>5882</v>
      </c>
      <c r="H5194" s="662" t="s">
        <v>593</v>
      </c>
      <c r="I5194" s="662" t="s">
        <v>6256</v>
      </c>
      <c r="J5194" s="662" t="s">
        <v>6257</v>
      </c>
      <c r="K5194" s="662" t="s">
        <v>6258</v>
      </c>
      <c r="L5194" s="663">
        <v>663.86</v>
      </c>
      <c r="M5194" s="663">
        <v>3319.3</v>
      </c>
      <c r="N5194" s="662">
        <v>5</v>
      </c>
      <c r="O5194" s="745">
        <v>4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32</v>
      </c>
      <c r="B5195" s="662" t="s">
        <v>592</v>
      </c>
      <c r="C5195" s="662" t="s">
        <v>5111</v>
      </c>
      <c r="D5195" s="743" t="s">
        <v>7938</v>
      </c>
      <c r="E5195" s="744" t="s">
        <v>5139</v>
      </c>
      <c r="F5195" s="662" t="s">
        <v>5106</v>
      </c>
      <c r="G5195" s="662" t="s">
        <v>5882</v>
      </c>
      <c r="H5195" s="662" t="s">
        <v>593</v>
      </c>
      <c r="I5195" s="662" t="s">
        <v>6622</v>
      </c>
      <c r="J5195" s="662" t="s">
        <v>5884</v>
      </c>
      <c r="K5195" s="662" t="s">
        <v>6623</v>
      </c>
      <c r="L5195" s="663">
        <v>0</v>
      </c>
      <c r="M5195" s="663">
        <v>0</v>
      </c>
      <c r="N5195" s="662">
        <v>4</v>
      </c>
      <c r="O5195" s="745">
        <v>2</v>
      </c>
      <c r="P5195" s="663">
        <v>0</v>
      </c>
      <c r="Q5195" s="678"/>
      <c r="R5195" s="662">
        <v>1</v>
      </c>
      <c r="S5195" s="678">
        <v>0.25</v>
      </c>
      <c r="T5195" s="745">
        <v>0.5</v>
      </c>
      <c r="U5195" s="701">
        <v>0.25</v>
      </c>
    </row>
    <row r="5196" spans="1:21" ht="14.4" customHeight="1" x14ac:dyDescent="0.3">
      <c r="A5196" s="661">
        <v>32</v>
      </c>
      <c r="B5196" s="662" t="s">
        <v>592</v>
      </c>
      <c r="C5196" s="662" t="s">
        <v>5111</v>
      </c>
      <c r="D5196" s="743" t="s">
        <v>7938</v>
      </c>
      <c r="E5196" s="744" t="s">
        <v>5139</v>
      </c>
      <c r="F5196" s="662" t="s">
        <v>5106</v>
      </c>
      <c r="G5196" s="662" t="s">
        <v>5269</v>
      </c>
      <c r="H5196" s="662" t="s">
        <v>593</v>
      </c>
      <c r="I5196" s="662" t="s">
        <v>970</v>
      </c>
      <c r="J5196" s="662" t="s">
        <v>5270</v>
      </c>
      <c r="K5196" s="662" t="s">
        <v>5271</v>
      </c>
      <c r="L5196" s="663">
        <v>88.76</v>
      </c>
      <c r="M5196" s="663">
        <v>88.76</v>
      </c>
      <c r="N5196" s="662">
        <v>1</v>
      </c>
      <c r="O5196" s="745">
        <v>0.5</v>
      </c>
      <c r="P5196" s="663">
        <v>88.76</v>
      </c>
      <c r="Q5196" s="678">
        <v>1</v>
      </c>
      <c r="R5196" s="662">
        <v>1</v>
      </c>
      <c r="S5196" s="678">
        <v>1</v>
      </c>
      <c r="T5196" s="745">
        <v>0.5</v>
      </c>
      <c r="U5196" s="701">
        <v>1</v>
      </c>
    </row>
    <row r="5197" spans="1:21" ht="14.4" customHeight="1" x14ac:dyDescent="0.3">
      <c r="A5197" s="661">
        <v>32</v>
      </c>
      <c r="B5197" s="662" t="s">
        <v>592</v>
      </c>
      <c r="C5197" s="662" t="s">
        <v>5111</v>
      </c>
      <c r="D5197" s="743" t="s">
        <v>7938</v>
      </c>
      <c r="E5197" s="744" t="s">
        <v>5139</v>
      </c>
      <c r="F5197" s="662" t="s">
        <v>5106</v>
      </c>
      <c r="G5197" s="662" t="s">
        <v>5887</v>
      </c>
      <c r="H5197" s="662" t="s">
        <v>2438</v>
      </c>
      <c r="I5197" s="662" t="s">
        <v>4131</v>
      </c>
      <c r="J5197" s="662" t="s">
        <v>5010</v>
      </c>
      <c r="K5197" s="662" t="s">
        <v>5011</v>
      </c>
      <c r="L5197" s="663">
        <v>115.27</v>
      </c>
      <c r="M5197" s="663">
        <v>115.27</v>
      </c>
      <c r="N5197" s="662">
        <v>1</v>
      </c>
      <c r="O5197" s="745">
        <v>0.5</v>
      </c>
      <c r="P5197" s="663">
        <v>115.27</v>
      </c>
      <c r="Q5197" s="678">
        <v>1</v>
      </c>
      <c r="R5197" s="662">
        <v>1</v>
      </c>
      <c r="S5197" s="678">
        <v>1</v>
      </c>
      <c r="T5197" s="745">
        <v>0.5</v>
      </c>
      <c r="U5197" s="701">
        <v>1</v>
      </c>
    </row>
    <row r="5198" spans="1:21" ht="14.4" customHeight="1" x14ac:dyDescent="0.3">
      <c r="A5198" s="661">
        <v>32</v>
      </c>
      <c r="B5198" s="662" t="s">
        <v>592</v>
      </c>
      <c r="C5198" s="662" t="s">
        <v>5111</v>
      </c>
      <c r="D5198" s="743" t="s">
        <v>7938</v>
      </c>
      <c r="E5198" s="744" t="s">
        <v>5139</v>
      </c>
      <c r="F5198" s="662" t="s">
        <v>5106</v>
      </c>
      <c r="G5198" s="662" t="s">
        <v>5759</v>
      </c>
      <c r="H5198" s="662" t="s">
        <v>2438</v>
      </c>
      <c r="I5198" s="662" t="s">
        <v>6259</v>
      </c>
      <c r="J5198" s="662" t="s">
        <v>2779</v>
      </c>
      <c r="K5198" s="662" t="s">
        <v>6260</v>
      </c>
      <c r="L5198" s="663">
        <v>48.37</v>
      </c>
      <c r="M5198" s="663">
        <v>96.74</v>
      </c>
      <c r="N5198" s="662">
        <v>2</v>
      </c>
      <c r="O5198" s="745">
        <v>1</v>
      </c>
      <c r="P5198" s="663">
        <v>96.74</v>
      </c>
      <c r="Q5198" s="678">
        <v>1</v>
      </c>
      <c r="R5198" s="662">
        <v>2</v>
      </c>
      <c r="S5198" s="678">
        <v>1</v>
      </c>
      <c r="T5198" s="745">
        <v>1</v>
      </c>
      <c r="U5198" s="701">
        <v>1</v>
      </c>
    </row>
    <row r="5199" spans="1:21" ht="14.4" customHeight="1" x14ac:dyDescent="0.3">
      <c r="A5199" s="661">
        <v>32</v>
      </c>
      <c r="B5199" s="662" t="s">
        <v>592</v>
      </c>
      <c r="C5199" s="662" t="s">
        <v>5111</v>
      </c>
      <c r="D5199" s="743" t="s">
        <v>7938</v>
      </c>
      <c r="E5199" s="744" t="s">
        <v>5139</v>
      </c>
      <c r="F5199" s="662" t="s">
        <v>5106</v>
      </c>
      <c r="G5199" s="662" t="s">
        <v>5759</v>
      </c>
      <c r="H5199" s="662" t="s">
        <v>2438</v>
      </c>
      <c r="I5199" s="662" t="s">
        <v>6259</v>
      </c>
      <c r="J5199" s="662" t="s">
        <v>2779</v>
      </c>
      <c r="K5199" s="662" t="s">
        <v>6260</v>
      </c>
      <c r="L5199" s="663">
        <v>46.07</v>
      </c>
      <c r="M5199" s="663">
        <v>92.14</v>
      </c>
      <c r="N5199" s="662">
        <v>2</v>
      </c>
      <c r="O5199" s="745">
        <v>1</v>
      </c>
      <c r="P5199" s="663">
        <v>92.14</v>
      </c>
      <c r="Q5199" s="678">
        <v>1</v>
      </c>
      <c r="R5199" s="662">
        <v>2</v>
      </c>
      <c r="S5199" s="678">
        <v>1</v>
      </c>
      <c r="T5199" s="745">
        <v>1</v>
      </c>
      <c r="U5199" s="701">
        <v>1</v>
      </c>
    </row>
    <row r="5200" spans="1:21" ht="14.4" customHeight="1" x14ac:dyDescent="0.3">
      <c r="A5200" s="661">
        <v>32</v>
      </c>
      <c r="B5200" s="662" t="s">
        <v>592</v>
      </c>
      <c r="C5200" s="662" t="s">
        <v>5111</v>
      </c>
      <c r="D5200" s="743" t="s">
        <v>7938</v>
      </c>
      <c r="E5200" s="744" t="s">
        <v>5139</v>
      </c>
      <c r="F5200" s="662" t="s">
        <v>5106</v>
      </c>
      <c r="G5200" s="662" t="s">
        <v>5759</v>
      </c>
      <c r="H5200" s="662" t="s">
        <v>2438</v>
      </c>
      <c r="I5200" s="662" t="s">
        <v>2507</v>
      </c>
      <c r="J5200" s="662" t="s">
        <v>2508</v>
      </c>
      <c r="K5200" s="662" t="s">
        <v>4874</v>
      </c>
      <c r="L5200" s="663">
        <v>82.99</v>
      </c>
      <c r="M5200" s="663">
        <v>82.99</v>
      </c>
      <c r="N5200" s="662">
        <v>1</v>
      </c>
      <c r="O5200" s="745">
        <v>0.5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32</v>
      </c>
      <c r="B5201" s="662" t="s">
        <v>592</v>
      </c>
      <c r="C5201" s="662" t="s">
        <v>5111</v>
      </c>
      <c r="D5201" s="743" t="s">
        <v>7938</v>
      </c>
      <c r="E5201" s="744" t="s">
        <v>5139</v>
      </c>
      <c r="F5201" s="662" t="s">
        <v>5106</v>
      </c>
      <c r="G5201" s="662" t="s">
        <v>5759</v>
      </c>
      <c r="H5201" s="662" t="s">
        <v>2438</v>
      </c>
      <c r="I5201" s="662" t="s">
        <v>2778</v>
      </c>
      <c r="J5201" s="662" t="s">
        <v>2779</v>
      </c>
      <c r="K5201" s="662" t="s">
        <v>2780</v>
      </c>
      <c r="L5201" s="663">
        <v>46.07</v>
      </c>
      <c r="M5201" s="663">
        <v>46.07</v>
      </c>
      <c r="N5201" s="662">
        <v>1</v>
      </c>
      <c r="O5201" s="745">
        <v>1</v>
      </c>
      <c r="P5201" s="663">
        <v>46.07</v>
      </c>
      <c r="Q5201" s="678">
        <v>1</v>
      </c>
      <c r="R5201" s="662">
        <v>1</v>
      </c>
      <c r="S5201" s="678">
        <v>1</v>
      </c>
      <c r="T5201" s="745">
        <v>1</v>
      </c>
      <c r="U5201" s="701">
        <v>1</v>
      </c>
    </row>
    <row r="5202" spans="1:21" ht="14.4" customHeight="1" x14ac:dyDescent="0.3">
      <c r="A5202" s="661">
        <v>32</v>
      </c>
      <c r="B5202" s="662" t="s">
        <v>592</v>
      </c>
      <c r="C5202" s="662" t="s">
        <v>5111</v>
      </c>
      <c r="D5202" s="743" t="s">
        <v>7938</v>
      </c>
      <c r="E5202" s="744" t="s">
        <v>5139</v>
      </c>
      <c r="F5202" s="662" t="s">
        <v>5106</v>
      </c>
      <c r="G5202" s="662" t="s">
        <v>5891</v>
      </c>
      <c r="H5202" s="662" t="s">
        <v>2438</v>
      </c>
      <c r="I5202" s="662" t="s">
        <v>2636</v>
      </c>
      <c r="J5202" s="662" t="s">
        <v>4838</v>
      </c>
      <c r="K5202" s="662" t="s">
        <v>4839</v>
      </c>
      <c r="L5202" s="663">
        <v>22.52</v>
      </c>
      <c r="M5202" s="663">
        <v>45.04</v>
      </c>
      <c r="N5202" s="662">
        <v>2</v>
      </c>
      <c r="O5202" s="745">
        <v>0.5</v>
      </c>
      <c r="P5202" s="663">
        <v>45.04</v>
      </c>
      <c r="Q5202" s="678">
        <v>1</v>
      </c>
      <c r="R5202" s="662">
        <v>2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32</v>
      </c>
      <c r="B5203" s="662" t="s">
        <v>592</v>
      </c>
      <c r="C5203" s="662" t="s">
        <v>5111</v>
      </c>
      <c r="D5203" s="743" t="s">
        <v>7938</v>
      </c>
      <c r="E5203" s="744" t="s">
        <v>5139</v>
      </c>
      <c r="F5203" s="662" t="s">
        <v>5106</v>
      </c>
      <c r="G5203" s="662" t="s">
        <v>5281</v>
      </c>
      <c r="H5203" s="662" t="s">
        <v>2438</v>
      </c>
      <c r="I5203" s="662" t="s">
        <v>2529</v>
      </c>
      <c r="J5203" s="662" t="s">
        <v>2530</v>
      </c>
      <c r="K5203" s="662" t="s">
        <v>4806</v>
      </c>
      <c r="L5203" s="663">
        <v>50.85</v>
      </c>
      <c r="M5203" s="663">
        <v>50.85</v>
      </c>
      <c r="N5203" s="662">
        <v>1</v>
      </c>
      <c r="O5203" s="745">
        <v>0.5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32</v>
      </c>
      <c r="B5204" s="662" t="s">
        <v>592</v>
      </c>
      <c r="C5204" s="662" t="s">
        <v>5111</v>
      </c>
      <c r="D5204" s="743" t="s">
        <v>7938</v>
      </c>
      <c r="E5204" s="744" t="s">
        <v>5139</v>
      </c>
      <c r="F5204" s="662" t="s">
        <v>5106</v>
      </c>
      <c r="G5204" s="662" t="s">
        <v>5281</v>
      </c>
      <c r="H5204" s="662" t="s">
        <v>2438</v>
      </c>
      <c r="I5204" s="662" t="s">
        <v>2533</v>
      </c>
      <c r="J5204" s="662" t="s">
        <v>2534</v>
      </c>
      <c r="K5204" s="662" t="s">
        <v>4807</v>
      </c>
      <c r="L5204" s="663">
        <v>86.43</v>
      </c>
      <c r="M5204" s="663">
        <v>345.72</v>
      </c>
      <c r="N5204" s="662">
        <v>4</v>
      </c>
      <c r="O5204" s="745">
        <v>3.5</v>
      </c>
      <c r="P5204" s="663">
        <v>259.29000000000002</v>
      </c>
      <c r="Q5204" s="678">
        <v>0.75</v>
      </c>
      <c r="R5204" s="662">
        <v>3</v>
      </c>
      <c r="S5204" s="678">
        <v>0.75</v>
      </c>
      <c r="T5204" s="745">
        <v>2.5</v>
      </c>
      <c r="U5204" s="701">
        <v>0.7142857142857143</v>
      </c>
    </row>
    <row r="5205" spans="1:21" ht="14.4" customHeight="1" x14ac:dyDescent="0.3">
      <c r="A5205" s="661">
        <v>32</v>
      </c>
      <c r="B5205" s="662" t="s">
        <v>592</v>
      </c>
      <c r="C5205" s="662" t="s">
        <v>5111</v>
      </c>
      <c r="D5205" s="743" t="s">
        <v>7938</v>
      </c>
      <c r="E5205" s="744" t="s">
        <v>5139</v>
      </c>
      <c r="F5205" s="662" t="s">
        <v>5106</v>
      </c>
      <c r="G5205" s="662" t="s">
        <v>5281</v>
      </c>
      <c r="H5205" s="662" t="s">
        <v>2438</v>
      </c>
      <c r="I5205" s="662" t="s">
        <v>2533</v>
      </c>
      <c r="J5205" s="662" t="s">
        <v>2534</v>
      </c>
      <c r="K5205" s="662" t="s">
        <v>4807</v>
      </c>
      <c r="L5205" s="663">
        <v>73.45</v>
      </c>
      <c r="M5205" s="663">
        <v>73.45</v>
      </c>
      <c r="N5205" s="662">
        <v>1</v>
      </c>
      <c r="O5205" s="745">
        <v>0.5</v>
      </c>
      <c r="P5205" s="663">
        <v>73.45</v>
      </c>
      <c r="Q5205" s="678">
        <v>1</v>
      </c>
      <c r="R5205" s="662">
        <v>1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32</v>
      </c>
      <c r="B5206" s="662" t="s">
        <v>592</v>
      </c>
      <c r="C5206" s="662" t="s">
        <v>5111</v>
      </c>
      <c r="D5206" s="743" t="s">
        <v>7938</v>
      </c>
      <c r="E5206" s="744" t="s">
        <v>5139</v>
      </c>
      <c r="F5206" s="662" t="s">
        <v>5106</v>
      </c>
      <c r="G5206" s="662" t="s">
        <v>7148</v>
      </c>
      <c r="H5206" s="662" t="s">
        <v>593</v>
      </c>
      <c r="I5206" s="662" t="s">
        <v>7674</v>
      </c>
      <c r="J5206" s="662" t="s">
        <v>7150</v>
      </c>
      <c r="K5206" s="662" t="s">
        <v>7675</v>
      </c>
      <c r="L5206" s="663">
        <v>1135.5899999999999</v>
      </c>
      <c r="M5206" s="663">
        <v>3406.7699999999995</v>
      </c>
      <c r="N5206" s="662">
        <v>3</v>
      </c>
      <c r="O5206" s="745">
        <v>1</v>
      </c>
      <c r="P5206" s="663">
        <v>3406.7699999999995</v>
      </c>
      <c r="Q5206" s="678">
        <v>1</v>
      </c>
      <c r="R5206" s="662">
        <v>3</v>
      </c>
      <c r="S5206" s="678">
        <v>1</v>
      </c>
      <c r="T5206" s="745">
        <v>1</v>
      </c>
      <c r="U5206" s="701">
        <v>1</v>
      </c>
    </row>
    <row r="5207" spans="1:21" ht="14.4" customHeight="1" x14ac:dyDescent="0.3">
      <c r="A5207" s="661">
        <v>32</v>
      </c>
      <c r="B5207" s="662" t="s">
        <v>592</v>
      </c>
      <c r="C5207" s="662" t="s">
        <v>5111</v>
      </c>
      <c r="D5207" s="743" t="s">
        <v>7938</v>
      </c>
      <c r="E5207" s="744" t="s">
        <v>5139</v>
      </c>
      <c r="F5207" s="662" t="s">
        <v>5106</v>
      </c>
      <c r="G5207" s="662" t="s">
        <v>7148</v>
      </c>
      <c r="H5207" s="662" t="s">
        <v>593</v>
      </c>
      <c r="I5207" s="662" t="s">
        <v>2684</v>
      </c>
      <c r="J5207" s="662" t="s">
        <v>7150</v>
      </c>
      <c r="K5207" s="662" t="s">
        <v>7676</v>
      </c>
      <c r="L5207" s="663">
        <v>0</v>
      </c>
      <c r="M5207" s="663">
        <v>0</v>
      </c>
      <c r="N5207" s="662">
        <v>3</v>
      </c>
      <c r="O5207" s="745">
        <v>1.5</v>
      </c>
      <c r="P5207" s="663">
        <v>0</v>
      </c>
      <c r="Q5207" s="678"/>
      <c r="R5207" s="662">
        <v>3</v>
      </c>
      <c r="S5207" s="678">
        <v>1</v>
      </c>
      <c r="T5207" s="745">
        <v>1.5</v>
      </c>
      <c r="U5207" s="701">
        <v>1</v>
      </c>
    </row>
    <row r="5208" spans="1:21" ht="14.4" customHeight="1" x14ac:dyDescent="0.3">
      <c r="A5208" s="661">
        <v>32</v>
      </c>
      <c r="B5208" s="662" t="s">
        <v>592</v>
      </c>
      <c r="C5208" s="662" t="s">
        <v>5111</v>
      </c>
      <c r="D5208" s="743" t="s">
        <v>7938</v>
      </c>
      <c r="E5208" s="744" t="s">
        <v>5139</v>
      </c>
      <c r="F5208" s="662" t="s">
        <v>5106</v>
      </c>
      <c r="G5208" s="662" t="s">
        <v>7148</v>
      </c>
      <c r="H5208" s="662" t="s">
        <v>593</v>
      </c>
      <c r="I5208" s="662" t="s">
        <v>7677</v>
      </c>
      <c r="J5208" s="662" t="s">
        <v>7150</v>
      </c>
      <c r="K5208" s="662" t="s">
        <v>7678</v>
      </c>
      <c r="L5208" s="663">
        <v>0</v>
      </c>
      <c r="M5208" s="663">
        <v>0</v>
      </c>
      <c r="N5208" s="662">
        <v>1</v>
      </c>
      <c r="O5208" s="745">
        <v>1</v>
      </c>
      <c r="P5208" s="663">
        <v>0</v>
      </c>
      <c r="Q5208" s="678"/>
      <c r="R5208" s="662">
        <v>1</v>
      </c>
      <c r="S5208" s="678">
        <v>1</v>
      </c>
      <c r="T5208" s="745">
        <v>1</v>
      </c>
      <c r="U5208" s="701">
        <v>1</v>
      </c>
    </row>
    <row r="5209" spans="1:21" ht="14.4" customHeight="1" x14ac:dyDescent="0.3">
      <c r="A5209" s="661">
        <v>32</v>
      </c>
      <c r="B5209" s="662" t="s">
        <v>592</v>
      </c>
      <c r="C5209" s="662" t="s">
        <v>5111</v>
      </c>
      <c r="D5209" s="743" t="s">
        <v>7938</v>
      </c>
      <c r="E5209" s="744" t="s">
        <v>5139</v>
      </c>
      <c r="F5209" s="662" t="s">
        <v>5106</v>
      </c>
      <c r="G5209" s="662" t="s">
        <v>5285</v>
      </c>
      <c r="H5209" s="662" t="s">
        <v>593</v>
      </c>
      <c r="I5209" s="662" t="s">
        <v>5286</v>
      </c>
      <c r="J5209" s="662" t="s">
        <v>1170</v>
      </c>
      <c r="K5209" s="662" t="s">
        <v>1171</v>
      </c>
      <c r="L5209" s="663">
        <v>27.5</v>
      </c>
      <c r="M5209" s="663">
        <v>55</v>
      </c>
      <c r="N5209" s="662">
        <v>2</v>
      </c>
      <c r="O5209" s="745">
        <v>1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32</v>
      </c>
      <c r="B5210" s="662" t="s">
        <v>592</v>
      </c>
      <c r="C5210" s="662" t="s">
        <v>5111</v>
      </c>
      <c r="D5210" s="743" t="s">
        <v>7938</v>
      </c>
      <c r="E5210" s="744" t="s">
        <v>5139</v>
      </c>
      <c r="F5210" s="662" t="s">
        <v>5106</v>
      </c>
      <c r="G5210" s="662" t="s">
        <v>5287</v>
      </c>
      <c r="H5210" s="662" t="s">
        <v>593</v>
      </c>
      <c r="I5210" s="662" t="s">
        <v>7160</v>
      </c>
      <c r="J5210" s="662" t="s">
        <v>5289</v>
      </c>
      <c r="K5210" s="662" t="s">
        <v>5070</v>
      </c>
      <c r="L5210" s="663">
        <v>0</v>
      </c>
      <c r="M5210" s="663">
        <v>0</v>
      </c>
      <c r="N5210" s="662">
        <v>14</v>
      </c>
      <c r="O5210" s="745">
        <v>3.5</v>
      </c>
      <c r="P5210" s="663">
        <v>0</v>
      </c>
      <c r="Q5210" s="678"/>
      <c r="R5210" s="662">
        <v>14</v>
      </c>
      <c r="S5210" s="678">
        <v>1</v>
      </c>
      <c r="T5210" s="745">
        <v>3.5</v>
      </c>
      <c r="U5210" s="701">
        <v>1</v>
      </c>
    </row>
    <row r="5211" spans="1:21" ht="14.4" customHeight="1" x14ac:dyDescent="0.3">
      <c r="A5211" s="661">
        <v>32</v>
      </c>
      <c r="B5211" s="662" t="s">
        <v>592</v>
      </c>
      <c r="C5211" s="662" t="s">
        <v>5111</v>
      </c>
      <c r="D5211" s="743" t="s">
        <v>7938</v>
      </c>
      <c r="E5211" s="744" t="s">
        <v>5139</v>
      </c>
      <c r="F5211" s="662" t="s">
        <v>5106</v>
      </c>
      <c r="G5211" s="662" t="s">
        <v>5172</v>
      </c>
      <c r="H5211" s="662" t="s">
        <v>593</v>
      </c>
      <c r="I5211" s="662" t="s">
        <v>7679</v>
      </c>
      <c r="J5211" s="662" t="s">
        <v>6642</v>
      </c>
      <c r="K5211" s="662" t="s">
        <v>5027</v>
      </c>
      <c r="L5211" s="663">
        <v>140.6</v>
      </c>
      <c r="M5211" s="663">
        <v>281.2</v>
      </c>
      <c r="N5211" s="662">
        <v>2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32</v>
      </c>
      <c r="B5212" s="662" t="s">
        <v>592</v>
      </c>
      <c r="C5212" s="662" t="s">
        <v>5111</v>
      </c>
      <c r="D5212" s="743" t="s">
        <v>7938</v>
      </c>
      <c r="E5212" s="744" t="s">
        <v>5139</v>
      </c>
      <c r="F5212" s="662" t="s">
        <v>5106</v>
      </c>
      <c r="G5212" s="662" t="s">
        <v>5291</v>
      </c>
      <c r="H5212" s="662" t="s">
        <v>593</v>
      </c>
      <c r="I5212" s="662" t="s">
        <v>7680</v>
      </c>
      <c r="J5212" s="662" t="s">
        <v>7681</v>
      </c>
      <c r="K5212" s="662" t="s">
        <v>7682</v>
      </c>
      <c r="L5212" s="663">
        <v>0</v>
      </c>
      <c r="M5212" s="663">
        <v>0</v>
      </c>
      <c r="N5212" s="662">
        <v>1</v>
      </c>
      <c r="O5212" s="745">
        <v>0.5</v>
      </c>
      <c r="P5212" s="663"/>
      <c r="Q5212" s="678"/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32</v>
      </c>
      <c r="B5213" s="662" t="s">
        <v>592</v>
      </c>
      <c r="C5213" s="662" t="s">
        <v>5111</v>
      </c>
      <c r="D5213" s="743" t="s">
        <v>7938</v>
      </c>
      <c r="E5213" s="744" t="s">
        <v>5139</v>
      </c>
      <c r="F5213" s="662" t="s">
        <v>5106</v>
      </c>
      <c r="G5213" s="662" t="s">
        <v>5175</v>
      </c>
      <c r="H5213" s="662" t="s">
        <v>2438</v>
      </c>
      <c r="I5213" s="662" t="s">
        <v>2682</v>
      </c>
      <c r="J5213" s="662" t="s">
        <v>2474</v>
      </c>
      <c r="K5213" s="662" t="s">
        <v>4816</v>
      </c>
      <c r="L5213" s="663">
        <v>543.39</v>
      </c>
      <c r="M5213" s="663">
        <v>113025.11999999995</v>
      </c>
      <c r="N5213" s="662">
        <v>208</v>
      </c>
      <c r="O5213" s="745">
        <v>34</v>
      </c>
      <c r="P5213" s="663">
        <v>84225.449999999953</v>
      </c>
      <c r="Q5213" s="678">
        <v>0.7451923076923076</v>
      </c>
      <c r="R5213" s="662">
        <v>155</v>
      </c>
      <c r="S5213" s="678">
        <v>0.74519230769230771</v>
      </c>
      <c r="T5213" s="745">
        <v>24</v>
      </c>
      <c r="U5213" s="701">
        <v>0.70588235294117652</v>
      </c>
    </row>
    <row r="5214" spans="1:21" ht="14.4" customHeight="1" x14ac:dyDescent="0.3">
      <c r="A5214" s="661">
        <v>32</v>
      </c>
      <c r="B5214" s="662" t="s">
        <v>592</v>
      </c>
      <c r="C5214" s="662" t="s">
        <v>5111</v>
      </c>
      <c r="D5214" s="743" t="s">
        <v>7938</v>
      </c>
      <c r="E5214" s="744" t="s">
        <v>5139</v>
      </c>
      <c r="F5214" s="662" t="s">
        <v>5106</v>
      </c>
      <c r="G5214" s="662" t="s">
        <v>5453</v>
      </c>
      <c r="H5214" s="662" t="s">
        <v>593</v>
      </c>
      <c r="I5214" s="662" t="s">
        <v>5454</v>
      </c>
      <c r="J5214" s="662" t="s">
        <v>5455</v>
      </c>
      <c r="K5214" s="662" t="s">
        <v>5456</v>
      </c>
      <c r="L5214" s="663">
        <v>134.47999999999999</v>
      </c>
      <c r="M5214" s="663">
        <v>537.91999999999996</v>
      </c>
      <c r="N5214" s="662">
        <v>4</v>
      </c>
      <c r="O5214" s="745">
        <v>1.5</v>
      </c>
      <c r="P5214" s="663">
        <v>537.91999999999996</v>
      </c>
      <c r="Q5214" s="678">
        <v>1</v>
      </c>
      <c r="R5214" s="662">
        <v>4</v>
      </c>
      <c r="S5214" s="678">
        <v>1</v>
      </c>
      <c r="T5214" s="745">
        <v>1.5</v>
      </c>
      <c r="U5214" s="701">
        <v>1</v>
      </c>
    </row>
    <row r="5215" spans="1:21" ht="14.4" customHeight="1" x14ac:dyDescent="0.3">
      <c r="A5215" s="661">
        <v>32</v>
      </c>
      <c r="B5215" s="662" t="s">
        <v>592</v>
      </c>
      <c r="C5215" s="662" t="s">
        <v>5111</v>
      </c>
      <c r="D5215" s="743" t="s">
        <v>7938</v>
      </c>
      <c r="E5215" s="744" t="s">
        <v>5139</v>
      </c>
      <c r="F5215" s="662" t="s">
        <v>5106</v>
      </c>
      <c r="G5215" s="662" t="s">
        <v>5559</v>
      </c>
      <c r="H5215" s="662" t="s">
        <v>2438</v>
      </c>
      <c r="I5215" s="662" t="s">
        <v>4173</v>
      </c>
      <c r="J5215" s="662" t="s">
        <v>1967</v>
      </c>
      <c r="K5215" s="662" t="s">
        <v>5060</v>
      </c>
      <c r="L5215" s="663">
        <v>18.260000000000002</v>
      </c>
      <c r="M5215" s="663">
        <v>36.520000000000003</v>
      </c>
      <c r="N5215" s="662">
        <v>2</v>
      </c>
      <c r="O5215" s="745">
        <v>1.5</v>
      </c>
      <c r="P5215" s="663">
        <v>18.260000000000002</v>
      </c>
      <c r="Q5215" s="678">
        <v>0.5</v>
      </c>
      <c r="R5215" s="662">
        <v>1</v>
      </c>
      <c r="S5215" s="678">
        <v>0.5</v>
      </c>
      <c r="T5215" s="745">
        <v>0.5</v>
      </c>
      <c r="U5215" s="701">
        <v>0.33333333333333331</v>
      </c>
    </row>
    <row r="5216" spans="1:21" ht="14.4" customHeight="1" x14ac:dyDescent="0.3">
      <c r="A5216" s="661">
        <v>32</v>
      </c>
      <c r="B5216" s="662" t="s">
        <v>592</v>
      </c>
      <c r="C5216" s="662" t="s">
        <v>5111</v>
      </c>
      <c r="D5216" s="743" t="s">
        <v>7938</v>
      </c>
      <c r="E5216" s="744" t="s">
        <v>5139</v>
      </c>
      <c r="F5216" s="662" t="s">
        <v>5106</v>
      </c>
      <c r="G5216" s="662" t="s">
        <v>5559</v>
      </c>
      <c r="H5216" s="662" t="s">
        <v>2438</v>
      </c>
      <c r="I5216" s="662" t="s">
        <v>2451</v>
      </c>
      <c r="J5216" s="662" t="s">
        <v>1967</v>
      </c>
      <c r="K5216" s="662" t="s">
        <v>2452</v>
      </c>
      <c r="L5216" s="663">
        <v>48.42</v>
      </c>
      <c r="M5216" s="663">
        <v>145.26</v>
      </c>
      <c r="N5216" s="662">
        <v>3</v>
      </c>
      <c r="O5216" s="745">
        <v>2</v>
      </c>
      <c r="P5216" s="663">
        <v>48.42</v>
      </c>
      <c r="Q5216" s="678">
        <v>0.33333333333333337</v>
      </c>
      <c r="R5216" s="662">
        <v>1</v>
      </c>
      <c r="S5216" s="678">
        <v>0.33333333333333331</v>
      </c>
      <c r="T5216" s="745">
        <v>0.5</v>
      </c>
      <c r="U5216" s="701">
        <v>0.25</v>
      </c>
    </row>
    <row r="5217" spans="1:21" ht="14.4" customHeight="1" x14ac:dyDescent="0.3">
      <c r="A5217" s="661">
        <v>32</v>
      </c>
      <c r="B5217" s="662" t="s">
        <v>592</v>
      </c>
      <c r="C5217" s="662" t="s">
        <v>5111</v>
      </c>
      <c r="D5217" s="743" t="s">
        <v>7938</v>
      </c>
      <c r="E5217" s="744" t="s">
        <v>5139</v>
      </c>
      <c r="F5217" s="662" t="s">
        <v>5106</v>
      </c>
      <c r="G5217" s="662" t="s">
        <v>5559</v>
      </c>
      <c r="H5217" s="662" t="s">
        <v>2438</v>
      </c>
      <c r="I5217" s="662" t="s">
        <v>2451</v>
      </c>
      <c r="J5217" s="662" t="s">
        <v>1967</v>
      </c>
      <c r="K5217" s="662" t="s">
        <v>2452</v>
      </c>
      <c r="L5217" s="663">
        <v>36.54</v>
      </c>
      <c r="M5217" s="663">
        <v>182.7</v>
      </c>
      <c r="N5217" s="662">
        <v>5</v>
      </c>
      <c r="O5217" s="745">
        <v>4</v>
      </c>
      <c r="P5217" s="663">
        <v>36.54</v>
      </c>
      <c r="Q5217" s="678">
        <v>0.2</v>
      </c>
      <c r="R5217" s="662">
        <v>1</v>
      </c>
      <c r="S5217" s="678">
        <v>0.2</v>
      </c>
      <c r="T5217" s="745">
        <v>1</v>
      </c>
      <c r="U5217" s="701">
        <v>0.25</v>
      </c>
    </row>
    <row r="5218" spans="1:21" ht="14.4" customHeight="1" x14ac:dyDescent="0.3">
      <c r="A5218" s="661">
        <v>32</v>
      </c>
      <c r="B5218" s="662" t="s">
        <v>592</v>
      </c>
      <c r="C5218" s="662" t="s">
        <v>5111</v>
      </c>
      <c r="D5218" s="743" t="s">
        <v>7938</v>
      </c>
      <c r="E5218" s="744" t="s">
        <v>5139</v>
      </c>
      <c r="F5218" s="662" t="s">
        <v>5106</v>
      </c>
      <c r="G5218" s="662" t="s">
        <v>5559</v>
      </c>
      <c r="H5218" s="662" t="s">
        <v>2438</v>
      </c>
      <c r="I5218" s="662" t="s">
        <v>6165</v>
      </c>
      <c r="J5218" s="662" t="s">
        <v>1967</v>
      </c>
      <c r="K5218" s="662" t="s">
        <v>5593</v>
      </c>
      <c r="L5218" s="663">
        <v>0</v>
      </c>
      <c r="M5218" s="663">
        <v>0</v>
      </c>
      <c r="N5218" s="662">
        <v>2</v>
      </c>
      <c r="O5218" s="745">
        <v>1.5</v>
      </c>
      <c r="P5218" s="663">
        <v>0</v>
      </c>
      <c r="Q5218" s="678"/>
      <c r="R5218" s="662">
        <v>2</v>
      </c>
      <c r="S5218" s="678">
        <v>1</v>
      </c>
      <c r="T5218" s="745">
        <v>1.5</v>
      </c>
      <c r="U5218" s="701">
        <v>1</v>
      </c>
    </row>
    <row r="5219" spans="1:21" ht="14.4" customHeight="1" x14ac:dyDescent="0.3">
      <c r="A5219" s="661">
        <v>32</v>
      </c>
      <c r="B5219" s="662" t="s">
        <v>592</v>
      </c>
      <c r="C5219" s="662" t="s">
        <v>5111</v>
      </c>
      <c r="D5219" s="743" t="s">
        <v>7938</v>
      </c>
      <c r="E5219" s="744" t="s">
        <v>5139</v>
      </c>
      <c r="F5219" s="662" t="s">
        <v>5106</v>
      </c>
      <c r="G5219" s="662" t="s">
        <v>5559</v>
      </c>
      <c r="H5219" s="662" t="s">
        <v>593</v>
      </c>
      <c r="I5219" s="662" t="s">
        <v>1966</v>
      </c>
      <c r="J5219" s="662" t="s">
        <v>1967</v>
      </c>
      <c r="K5219" s="662" t="s">
        <v>5905</v>
      </c>
      <c r="L5219" s="663">
        <v>36.54</v>
      </c>
      <c r="M5219" s="663">
        <v>109.62</v>
      </c>
      <c r="N5219" s="662">
        <v>3</v>
      </c>
      <c r="O5219" s="745">
        <v>1.5</v>
      </c>
      <c r="P5219" s="663">
        <v>73.08</v>
      </c>
      <c r="Q5219" s="678">
        <v>0.66666666666666663</v>
      </c>
      <c r="R5219" s="662">
        <v>2</v>
      </c>
      <c r="S5219" s="678">
        <v>0.66666666666666663</v>
      </c>
      <c r="T5219" s="745">
        <v>0.5</v>
      </c>
      <c r="U5219" s="701">
        <v>0.33333333333333331</v>
      </c>
    </row>
    <row r="5220" spans="1:21" ht="14.4" customHeight="1" x14ac:dyDescent="0.3">
      <c r="A5220" s="661">
        <v>32</v>
      </c>
      <c r="B5220" s="662" t="s">
        <v>592</v>
      </c>
      <c r="C5220" s="662" t="s">
        <v>5111</v>
      </c>
      <c r="D5220" s="743" t="s">
        <v>7938</v>
      </c>
      <c r="E5220" s="744" t="s">
        <v>5139</v>
      </c>
      <c r="F5220" s="662" t="s">
        <v>5106</v>
      </c>
      <c r="G5220" s="662" t="s">
        <v>5559</v>
      </c>
      <c r="H5220" s="662" t="s">
        <v>593</v>
      </c>
      <c r="I5220" s="662" t="s">
        <v>5906</v>
      </c>
      <c r="J5220" s="662" t="s">
        <v>5907</v>
      </c>
      <c r="K5220" s="662" t="s">
        <v>5908</v>
      </c>
      <c r="L5220" s="663">
        <v>36.54</v>
      </c>
      <c r="M5220" s="663">
        <v>73.08</v>
      </c>
      <c r="N5220" s="662">
        <v>2</v>
      </c>
      <c r="O5220" s="745">
        <v>0.5</v>
      </c>
      <c r="P5220" s="663"/>
      <c r="Q5220" s="678">
        <v>0</v>
      </c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32</v>
      </c>
      <c r="B5221" s="662" t="s">
        <v>592</v>
      </c>
      <c r="C5221" s="662" t="s">
        <v>5111</v>
      </c>
      <c r="D5221" s="743" t="s">
        <v>7938</v>
      </c>
      <c r="E5221" s="744" t="s">
        <v>5139</v>
      </c>
      <c r="F5221" s="662" t="s">
        <v>5106</v>
      </c>
      <c r="G5221" s="662" t="s">
        <v>5294</v>
      </c>
      <c r="H5221" s="662" t="s">
        <v>2438</v>
      </c>
      <c r="I5221" s="662" t="s">
        <v>2670</v>
      </c>
      <c r="J5221" s="662" t="s">
        <v>2671</v>
      </c>
      <c r="K5221" s="662" t="s">
        <v>1424</v>
      </c>
      <c r="L5221" s="663">
        <v>36.86</v>
      </c>
      <c r="M5221" s="663">
        <v>73.72</v>
      </c>
      <c r="N5221" s="662">
        <v>2</v>
      </c>
      <c r="O5221" s="745">
        <v>0.5</v>
      </c>
      <c r="P5221" s="663">
        <v>73.72</v>
      </c>
      <c r="Q5221" s="678">
        <v>1</v>
      </c>
      <c r="R5221" s="662">
        <v>2</v>
      </c>
      <c r="S5221" s="678">
        <v>1</v>
      </c>
      <c r="T5221" s="745">
        <v>0.5</v>
      </c>
      <c r="U5221" s="701">
        <v>1</v>
      </c>
    </row>
    <row r="5222" spans="1:21" ht="14.4" customHeight="1" x14ac:dyDescent="0.3">
      <c r="A5222" s="661">
        <v>32</v>
      </c>
      <c r="B5222" s="662" t="s">
        <v>592</v>
      </c>
      <c r="C5222" s="662" t="s">
        <v>5111</v>
      </c>
      <c r="D5222" s="743" t="s">
        <v>7938</v>
      </c>
      <c r="E5222" s="744" t="s">
        <v>5139</v>
      </c>
      <c r="F5222" s="662" t="s">
        <v>5106</v>
      </c>
      <c r="G5222" s="662" t="s">
        <v>5294</v>
      </c>
      <c r="H5222" s="662" t="s">
        <v>593</v>
      </c>
      <c r="I5222" s="662" t="s">
        <v>6809</v>
      </c>
      <c r="J5222" s="662" t="s">
        <v>6810</v>
      </c>
      <c r="K5222" s="662" t="s">
        <v>6811</v>
      </c>
      <c r="L5222" s="663">
        <v>29.02</v>
      </c>
      <c r="M5222" s="663">
        <v>58.04</v>
      </c>
      <c r="N5222" s="662">
        <v>2</v>
      </c>
      <c r="O5222" s="745">
        <v>0.5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32</v>
      </c>
      <c r="B5223" s="662" t="s">
        <v>592</v>
      </c>
      <c r="C5223" s="662" t="s">
        <v>5111</v>
      </c>
      <c r="D5223" s="743" t="s">
        <v>7938</v>
      </c>
      <c r="E5223" s="744" t="s">
        <v>5139</v>
      </c>
      <c r="F5223" s="662" t="s">
        <v>5106</v>
      </c>
      <c r="G5223" s="662" t="s">
        <v>5294</v>
      </c>
      <c r="H5223" s="662" t="s">
        <v>593</v>
      </c>
      <c r="I5223" s="662" t="s">
        <v>6809</v>
      </c>
      <c r="J5223" s="662" t="s">
        <v>6810</v>
      </c>
      <c r="K5223" s="662" t="s">
        <v>6811</v>
      </c>
      <c r="L5223" s="663">
        <v>34.4</v>
      </c>
      <c r="M5223" s="663">
        <v>103.19999999999999</v>
      </c>
      <c r="N5223" s="662">
        <v>3</v>
      </c>
      <c r="O5223" s="745">
        <v>1</v>
      </c>
      <c r="P5223" s="663">
        <v>68.8</v>
      </c>
      <c r="Q5223" s="678">
        <v>0.66666666666666674</v>
      </c>
      <c r="R5223" s="662">
        <v>2</v>
      </c>
      <c r="S5223" s="678">
        <v>0.66666666666666663</v>
      </c>
      <c r="T5223" s="745">
        <v>0.5</v>
      </c>
      <c r="U5223" s="701">
        <v>0.5</v>
      </c>
    </row>
    <row r="5224" spans="1:21" ht="14.4" customHeight="1" x14ac:dyDescent="0.3">
      <c r="A5224" s="661">
        <v>32</v>
      </c>
      <c r="B5224" s="662" t="s">
        <v>592</v>
      </c>
      <c r="C5224" s="662" t="s">
        <v>5111</v>
      </c>
      <c r="D5224" s="743" t="s">
        <v>7938</v>
      </c>
      <c r="E5224" s="744" t="s">
        <v>5139</v>
      </c>
      <c r="F5224" s="662" t="s">
        <v>5106</v>
      </c>
      <c r="G5224" s="662" t="s">
        <v>5295</v>
      </c>
      <c r="H5224" s="662" t="s">
        <v>593</v>
      </c>
      <c r="I5224" s="662" t="s">
        <v>2944</v>
      </c>
      <c r="J5224" s="662" t="s">
        <v>2945</v>
      </c>
      <c r="K5224" s="662" t="s">
        <v>5296</v>
      </c>
      <c r="L5224" s="663">
        <v>66.819999999999993</v>
      </c>
      <c r="M5224" s="663">
        <v>735.02</v>
      </c>
      <c r="N5224" s="662">
        <v>11</v>
      </c>
      <c r="O5224" s="745">
        <v>5</v>
      </c>
      <c r="P5224" s="663">
        <v>400.91999999999996</v>
      </c>
      <c r="Q5224" s="678">
        <v>0.54545454545454541</v>
      </c>
      <c r="R5224" s="662">
        <v>6</v>
      </c>
      <c r="S5224" s="678">
        <v>0.54545454545454541</v>
      </c>
      <c r="T5224" s="745">
        <v>2.5</v>
      </c>
      <c r="U5224" s="701">
        <v>0.5</v>
      </c>
    </row>
    <row r="5225" spans="1:21" ht="14.4" customHeight="1" x14ac:dyDescent="0.3">
      <c r="A5225" s="661">
        <v>32</v>
      </c>
      <c r="B5225" s="662" t="s">
        <v>592</v>
      </c>
      <c r="C5225" s="662" t="s">
        <v>5111</v>
      </c>
      <c r="D5225" s="743" t="s">
        <v>7938</v>
      </c>
      <c r="E5225" s="744" t="s">
        <v>5139</v>
      </c>
      <c r="F5225" s="662" t="s">
        <v>5106</v>
      </c>
      <c r="G5225" s="662" t="s">
        <v>5295</v>
      </c>
      <c r="H5225" s="662" t="s">
        <v>593</v>
      </c>
      <c r="I5225" s="662" t="s">
        <v>6649</v>
      </c>
      <c r="J5225" s="662" t="s">
        <v>2945</v>
      </c>
      <c r="K5225" s="662" t="s">
        <v>6650</v>
      </c>
      <c r="L5225" s="663">
        <v>0</v>
      </c>
      <c r="M5225" s="663">
        <v>0</v>
      </c>
      <c r="N5225" s="662">
        <v>2</v>
      </c>
      <c r="O5225" s="745">
        <v>1.5</v>
      </c>
      <c r="P5225" s="663">
        <v>0</v>
      </c>
      <c r="Q5225" s="678"/>
      <c r="R5225" s="662">
        <v>1</v>
      </c>
      <c r="S5225" s="678">
        <v>0.5</v>
      </c>
      <c r="T5225" s="745">
        <v>1</v>
      </c>
      <c r="U5225" s="701">
        <v>0.66666666666666663</v>
      </c>
    </row>
    <row r="5226" spans="1:21" ht="14.4" customHeight="1" x14ac:dyDescent="0.3">
      <c r="A5226" s="661">
        <v>32</v>
      </c>
      <c r="B5226" s="662" t="s">
        <v>592</v>
      </c>
      <c r="C5226" s="662" t="s">
        <v>5111</v>
      </c>
      <c r="D5226" s="743" t="s">
        <v>7938</v>
      </c>
      <c r="E5226" s="744" t="s">
        <v>5139</v>
      </c>
      <c r="F5226" s="662" t="s">
        <v>5106</v>
      </c>
      <c r="G5226" s="662" t="s">
        <v>5295</v>
      </c>
      <c r="H5226" s="662" t="s">
        <v>593</v>
      </c>
      <c r="I5226" s="662" t="s">
        <v>5297</v>
      </c>
      <c r="J5226" s="662" t="s">
        <v>2945</v>
      </c>
      <c r="K5226" s="662" t="s">
        <v>4935</v>
      </c>
      <c r="L5226" s="663">
        <v>0</v>
      </c>
      <c r="M5226" s="663">
        <v>0</v>
      </c>
      <c r="N5226" s="662">
        <v>1</v>
      </c>
      <c r="O5226" s="745">
        <v>0.5</v>
      </c>
      <c r="P5226" s="663">
        <v>0</v>
      </c>
      <c r="Q5226" s="678"/>
      <c r="R5226" s="662">
        <v>1</v>
      </c>
      <c r="S5226" s="678">
        <v>1</v>
      </c>
      <c r="T5226" s="745">
        <v>0.5</v>
      </c>
      <c r="U5226" s="701">
        <v>1</v>
      </c>
    </row>
    <row r="5227" spans="1:21" ht="14.4" customHeight="1" x14ac:dyDescent="0.3">
      <c r="A5227" s="661">
        <v>32</v>
      </c>
      <c r="B5227" s="662" t="s">
        <v>592</v>
      </c>
      <c r="C5227" s="662" t="s">
        <v>5111</v>
      </c>
      <c r="D5227" s="743" t="s">
        <v>7938</v>
      </c>
      <c r="E5227" s="744" t="s">
        <v>5139</v>
      </c>
      <c r="F5227" s="662" t="s">
        <v>5106</v>
      </c>
      <c r="G5227" s="662" t="s">
        <v>5176</v>
      </c>
      <c r="H5227" s="662" t="s">
        <v>593</v>
      </c>
      <c r="I5227" s="662" t="s">
        <v>7464</v>
      </c>
      <c r="J5227" s="662" t="s">
        <v>5461</v>
      </c>
      <c r="K5227" s="662" t="s">
        <v>827</v>
      </c>
      <c r="L5227" s="663">
        <v>57.64</v>
      </c>
      <c r="M5227" s="663">
        <v>115.28</v>
      </c>
      <c r="N5227" s="662">
        <v>2</v>
      </c>
      <c r="O5227" s="745">
        <v>0.5</v>
      </c>
      <c r="P5227" s="663">
        <v>115.28</v>
      </c>
      <c r="Q5227" s="678">
        <v>1</v>
      </c>
      <c r="R5227" s="662">
        <v>2</v>
      </c>
      <c r="S5227" s="678">
        <v>1</v>
      </c>
      <c r="T5227" s="745">
        <v>0.5</v>
      </c>
      <c r="U5227" s="701">
        <v>1</v>
      </c>
    </row>
    <row r="5228" spans="1:21" ht="14.4" customHeight="1" x14ac:dyDescent="0.3">
      <c r="A5228" s="661">
        <v>32</v>
      </c>
      <c r="B5228" s="662" t="s">
        <v>592</v>
      </c>
      <c r="C5228" s="662" t="s">
        <v>5111</v>
      </c>
      <c r="D5228" s="743" t="s">
        <v>7938</v>
      </c>
      <c r="E5228" s="744" t="s">
        <v>5139</v>
      </c>
      <c r="F5228" s="662" t="s">
        <v>5106</v>
      </c>
      <c r="G5228" s="662" t="s">
        <v>5176</v>
      </c>
      <c r="H5228" s="662" t="s">
        <v>593</v>
      </c>
      <c r="I5228" s="662" t="s">
        <v>5460</v>
      </c>
      <c r="J5228" s="662" t="s">
        <v>5461</v>
      </c>
      <c r="K5228" s="662" t="s">
        <v>5462</v>
      </c>
      <c r="L5228" s="663">
        <v>334.66</v>
      </c>
      <c r="M5228" s="663">
        <v>334.66</v>
      </c>
      <c r="N5228" s="662">
        <v>1</v>
      </c>
      <c r="O5228" s="745">
        <v>0.5</v>
      </c>
      <c r="P5228" s="663">
        <v>334.66</v>
      </c>
      <c r="Q5228" s="678">
        <v>1</v>
      </c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32</v>
      </c>
      <c r="B5229" s="662" t="s">
        <v>592</v>
      </c>
      <c r="C5229" s="662" t="s">
        <v>5111</v>
      </c>
      <c r="D5229" s="743" t="s">
        <v>7938</v>
      </c>
      <c r="E5229" s="744" t="s">
        <v>5139</v>
      </c>
      <c r="F5229" s="662" t="s">
        <v>5106</v>
      </c>
      <c r="G5229" s="662" t="s">
        <v>5176</v>
      </c>
      <c r="H5229" s="662" t="s">
        <v>593</v>
      </c>
      <c r="I5229" s="662" t="s">
        <v>5460</v>
      </c>
      <c r="J5229" s="662" t="s">
        <v>5461</v>
      </c>
      <c r="K5229" s="662" t="s">
        <v>5462</v>
      </c>
      <c r="L5229" s="663">
        <v>205.84</v>
      </c>
      <c r="M5229" s="663">
        <v>205.84</v>
      </c>
      <c r="N5229" s="662">
        <v>1</v>
      </c>
      <c r="O5229" s="745">
        <v>0.5</v>
      </c>
      <c r="P5229" s="663">
        <v>205.84</v>
      </c>
      <c r="Q5229" s="678">
        <v>1</v>
      </c>
      <c r="R5229" s="662">
        <v>1</v>
      </c>
      <c r="S5229" s="678">
        <v>1</v>
      </c>
      <c r="T5229" s="745">
        <v>0.5</v>
      </c>
      <c r="U5229" s="701">
        <v>1</v>
      </c>
    </row>
    <row r="5230" spans="1:21" ht="14.4" customHeight="1" x14ac:dyDescent="0.3">
      <c r="A5230" s="661">
        <v>32</v>
      </c>
      <c r="B5230" s="662" t="s">
        <v>592</v>
      </c>
      <c r="C5230" s="662" t="s">
        <v>5111</v>
      </c>
      <c r="D5230" s="743" t="s">
        <v>7938</v>
      </c>
      <c r="E5230" s="744" t="s">
        <v>5139</v>
      </c>
      <c r="F5230" s="662" t="s">
        <v>5106</v>
      </c>
      <c r="G5230" s="662" t="s">
        <v>5176</v>
      </c>
      <c r="H5230" s="662" t="s">
        <v>593</v>
      </c>
      <c r="I5230" s="662" t="s">
        <v>5177</v>
      </c>
      <c r="J5230" s="662" t="s">
        <v>5178</v>
      </c>
      <c r="K5230" s="662" t="s">
        <v>827</v>
      </c>
      <c r="L5230" s="663">
        <v>93.71</v>
      </c>
      <c r="M5230" s="663">
        <v>374.84</v>
      </c>
      <c r="N5230" s="662">
        <v>4</v>
      </c>
      <c r="O5230" s="745">
        <v>1.5</v>
      </c>
      <c r="P5230" s="663">
        <v>374.84</v>
      </c>
      <c r="Q5230" s="678">
        <v>1</v>
      </c>
      <c r="R5230" s="662">
        <v>4</v>
      </c>
      <c r="S5230" s="678">
        <v>1</v>
      </c>
      <c r="T5230" s="745">
        <v>1.5</v>
      </c>
      <c r="U5230" s="701">
        <v>1</v>
      </c>
    </row>
    <row r="5231" spans="1:21" ht="14.4" customHeight="1" x14ac:dyDescent="0.3">
      <c r="A5231" s="661">
        <v>32</v>
      </c>
      <c r="B5231" s="662" t="s">
        <v>592</v>
      </c>
      <c r="C5231" s="662" t="s">
        <v>5111</v>
      </c>
      <c r="D5231" s="743" t="s">
        <v>7938</v>
      </c>
      <c r="E5231" s="744" t="s">
        <v>5139</v>
      </c>
      <c r="F5231" s="662" t="s">
        <v>5106</v>
      </c>
      <c r="G5231" s="662" t="s">
        <v>5176</v>
      </c>
      <c r="H5231" s="662" t="s">
        <v>593</v>
      </c>
      <c r="I5231" s="662" t="s">
        <v>5177</v>
      </c>
      <c r="J5231" s="662" t="s">
        <v>5178</v>
      </c>
      <c r="K5231" s="662" t="s">
        <v>827</v>
      </c>
      <c r="L5231" s="663">
        <v>57.64</v>
      </c>
      <c r="M5231" s="663">
        <v>518.76</v>
      </c>
      <c r="N5231" s="662">
        <v>9</v>
      </c>
      <c r="O5231" s="745">
        <v>4</v>
      </c>
      <c r="P5231" s="663">
        <v>345.84</v>
      </c>
      <c r="Q5231" s="678">
        <v>0.66666666666666663</v>
      </c>
      <c r="R5231" s="662">
        <v>6</v>
      </c>
      <c r="S5231" s="678">
        <v>0.66666666666666663</v>
      </c>
      <c r="T5231" s="745">
        <v>3</v>
      </c>
      <c r="U5231" s="701">
        <v>0.75</v>
      </c>
    </row>
    <row r="5232" spans="1:21" ht="14.4" customHeight="1" x14ac:dyDescent="0.3">
      <c r="A5232" s="661">
        <v>32</v>
      </c>
      <c r="B5232" s="662" t="s">
        <v>592</v>
      </c>
      <c r="C5232" s="662" t="s">
        <v>5111</v>
      </c>
      <c r="D5232" s="743" t="s">
        <v>7938</v>
      </c>
      <c r="E5232" s="744" t="s">
        <v>5139</v>
      </c>
      <c r="F5232" s="662" t="s">
        <v>5106</v>
      </c>
      <c r="G5232" s="662" t="s">
        <v>5176</v>
      </c>
      <c r="H5232" s="662" t="s">
        <v>593</v>
      </c>
      <c r="I5232" s="662" t="s">
        <v>5365</v>
      </c>
      <c r="J5232" s="662" t="s">
        <v>5178</v>
      </c>
      <c r="K5232" s="662" t="s">
        <v>830</v>
      </c>
      <c r="L5232" s="663">
        <v>301.2</v>
      </c>
      <c r="M5232" s="663">
        <v>602.4</v>
      </c>
      <c r="N5232" s="662">
        <v>2</v>
      </c>
      <c r="O5232" s="745">
        <v>1</v>
      </c>
      <c r="P5232" s="663">
        <v>301.2</v>
      </c>
      <c r="Q5232" s="678">
        <v>0.5</v>
      </c>
      <c r="R5232" s="662">
        <v>1</v>
      </c>
      <c r="S5232" s="678">
        <v>0.5</v>
      </c>
      <c r="T5232" s="745">
        <v>0.5</v>
      </c>
      <c r="U5232" s="701">
        <v>0.5</v>
      </c>
    </row>
    <row r="5233" spans="1:21" ht="14.4" customHeight="1" x14ac:dyDescent="0.3">
      <c r="A5233" s="661">
        <v>32</v>
      </c>
      <c r="B5233" s="662" t="s">
        <v>592</v>
      </c>
      <c r="C5233" s="662" t="s">
        <v>5111</v>
      </c>
      <c r="D5233" s="743" t="s">
        <v>7938</v>
      </c>
      <c r="E5233" s="744" t="s">
        <v>5139</v>
      </c>
      <c r="F5233" s="662" t="s">
        <v>5106</v>
      </c>
      <c r="G5233" s="662" t="s">
        <v>5176</v>
      </c>
      <c r="H5233" s="662" t="s">
        <v>593</v>
      </c>
      <c r="I5233" s="662" t="s">
        <v>5365</v>
      </c>
      <c r="J5233" s="662" t="s">
        <v>5178</v>
      </c>
      <c r="K5233" s="662" t="s">
        <v>830</v>
      </c>
      <c r="L5233" s="663">
        <v>185.26</v>
      </c>
      <c r="M5233" s="663">
        <v>185.26</v>
      </c>
      <c r="N5233" s="662">
        <v>1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32</v>
      </c>
      <c r="B5234" s="662" t="s">
        <v>592</v>
      </c>
      <c r="C5234" s="662" t="s">
        <v>5111</v>
      </c>
      <c r="D5234" s="743" t="s">
        <v>7938</v>
      </c>
      <c r="E5234" s="744" t="s">
        <v>5139</v>
      </c>
      <c r="F5234" s="662" t="s">
        <v>5106</v>
      </c>
      <c r="G5234" s="662" t="s">
        <v>5176</v>
      </c>
      <c r="H5234" s="662" t="s">
        <v>593</v>
      </c>
      <c r="I5234" s="662" t="s">
        <v>5298</v>
      </c>
      <c r="J5234" s="662" t="s">
        <v>826</v>
      </c>
      <c r="K5234" s="662" t="s">
        <v>827</v>
      </c>
      <c r="L5234" s="663">
        <v>93.71</v>
      </c>
      <c r="M5234" s="663">
        <v>93.71</v>
      </c>
      <c r="N5234" s="662">
        <v>1</v>
      </c>
      <c r="O5234" s="745">
        <v>1</v>
      </c>
      <c r="P5234" s="663">
        <v>93.71</v>
      </c>
      <c r="Q5234" s="678">
        <v>1</v>
      </c>
      <c r="R5234" s="662">
        <v>1</v>
      </c>
      <c r="S5234" s="678">
        <v>1</v>
      </c>
      <c r="T5234" s="745">
        <v>1</v>
      </c>
      <c r="U5234" s="701">
        <v>1</v>
      </c>
    </row>
    <row r="5235" spans="1:21" ht="14.4" customHeight="1" x14ac:dyDescent="0.3">
      <c r="A5235" s="661">
        <v>32</v>
      </c>
      <c r="B5235" s="662" t="s">
        <v>592</v>
      </c>
      <c r="C5235" s="662" t="s">
        <v>5111</v>
      </c>
      <c r="D5235" s="743" t="s">
        <v>7938</v>
      </c>
      <c r="E5235" s="744" t="s">
        <v>5139</v>
      </c>
      <c r="F5235" s="662" t="s">
        <v>5106</v>
      </c>
      <c r="G5235" s="662" t="s">
        <v>5176</v>
      </c>
      <c r="H5235" s="662" t="s">
        <v>593</v>
      </c>
      <c r="I5235" s="662" t="s">
        <v>5298</v>
      </c>
      <c r="J5235" s="662" t="s">
        <v>826</v>
      </c>
      <c r="K5235" s="662" t="s">
        <v>827</v>
      </c>
      <c r="L5235" s="663">
        <v>57.64</v>
      </c>
      <c r="M5235" s="663">
        <v>115.28</v>
      </c>
      <c r="N5235" s="662">
        <v>2</v>
      </c>
      <c r="O5235" s="745">
        <v>0.5</v>
      </c>
      <c r="P5235" s="663">
        <v>115.28</v>
      </c>
      <c r="Q5235" s="678">
        <v>1</v>
      </c>
      <c r="R5235" s="662">
        <v>2</v>
      </c>
      <c r="S5235" s="678">
        <v>1</v>
      </c>
      <c r="T5235" s="745">
        <v>0.5</v>
      </c>
      <c r="U5235" s="701">
        <v>1</v>
      </c>
    </row>
    <row r="5236" spans="1:21" ht="14.4" customHeight="1" x14ac:dyDescent="0.3">
      <c r="A5236" s="661">
        <v>32</v>
      </c>
      <c r="B5236" s="662" t="s">
        <v>592</v>
      </c>
      <c r="C5236" s="662" t="s">
        <v>5111</v>
      </c>
      <c r="D5236" s="743" t="s">
        <v>7938</v>
      </c>
      <c r="E5236" s="744" t="s">
        <v>5139</v>
      </c>
      <c r="F5236" s="662" t="s">
        <v>5106</v>
      </c>
      <c r="G5236" s="662" t="s">
        <v>5176</v>
      </c>
      <c r="H5236" s="662" t="s">
        <v>593</v>
      </c>
      <c r="I5236" s="662" t="s">
        <v>829</v>
      </c>
      <c r="J5236" s="662" t="s">
        <v>826</v>
      </c>
      <c r="K5236" s="662" t="s">
        <v>830</v>
      </c>
      <c r="L5236" s="663">
        <v>301.2</v>
      </c>
      <c r="M5236" s="663">
        <v>301.2</v>
      </c>
      <c r="N5236" s="662">
        <v>1</v>
      </c>
      <c r="O5236" s="745">
        <v>1</v>
      </c>
      <c r="P5236" s="663">
        <v>301.2</v>
      </c>
      <c r="Q5236" s="678">
        <v>1</v>
      </c>
      <c r="R5236" s="662">
        <v>1</v>
      </c>
      <c r="S5236" s="678">
        <v>1</v>
      </c>
      <c r="T5236" s="745">
        <v>1</v>
      </c>
      <c r="U5236" s="701">
        <v>1</v>
      </c>
    </row>
    <row r="5237" spans="1:21" ht="14.4" customHeight="1" x14ac:dyDescent="0.3">
      <c r="A5237" s="661">
        <v>32</v>
      </c>
      <c r="B5237" s="662" t="s">
        <v>592</v>
      </c>
      <c r="C5237" s="662" t="s">
        <v>5111</v>
      </c>
      <c r="D5237" s="743" t="s">
        <v>7938</v>
      </c>
      <c r="E5237" s="744" t="s">
        <v>5139</v>
      </c>
      <c r="F5237" s="662" t="s">
        <v>5106</v>
      </c>
      <c r="G5237" s="662" t="s">
        <v>5176</v>
      </c>
      <c r="H5237" s="662" t="s">
        <v>593</v>
      </c>
      <c r="I5237" s="662" t="s">
        <v>829</v>
      </c>
      <c r="J5237" s="662" t="s">
        <v>826</v>
      </c>
      <c r="K5237" s="662" t="s">
        <v>830</v>
      </c>
      <c r="L5237" s="663">
        <v>185.26</v>
      </c>
      <c r="M5237" s="663">
        <v>370.52</v>
      </c>
      <c r="N5237" s="662">
        <v>2</v>
      </c>
      <c r="O5237" s="745">
        <v>1</v>
      </c>
      <c r="P5237" s="663">
        <v>185.26</v>
      </c>
      <c r="Q5237" s="678">
        <v>0.5</v>
      </c>
      <c r="R5237" s="662">
        <v>1</v>
      </c>
      <c r="S5237" s="678">
        <v>0.5</v>
      </c>
      <c r="T5237" s="745">
        <v>0.5</v>
      </c>
      <c r="U5237" s="701">
        <v>0.5</v>
      </c>
    </row>
    <row r="5238" spans="1:21" ht="14.4" customHeight="1" x14ac:dyDescent="0.3">
      <c r="A5238" s="661">
        <v>32</v>
      </c>
      <c r="B5238" s="662" t="s">
        <v>592</v>
      </c>
      <c r="C5238" s="662" t="s">
        <v>5111</v>
      </c>
      <c r="D5238" s="743" t="s">
        <v>7938</v>
      </c>
      <c r="E5238" s="744" t="s">
        <v>5139</v>
      </c>
      <c r="F5238" s="662" t="s">
        <v>5106</v>
      </c>
      <c r="G5238" s="662" t="s">
        <v>5366</v>
      </c>
      <c r="H5238" s="662" t="s">
        <v>2438</v>
      </c>
      <c r="I5238" s="662" t="s">
        <v>5402</v>
      </c>
      <c r="J5238" s="662" t="s">
        <v>5368</v>
      </c>
      <c r="K5238" s="662" t="s">
        <v>5403</v>
      </c>
      <c r="L5238" s="663">
        <v>28.81</v>
      </c>
      <c r="M5238" s="663">
        <v>57.62</v>
      </c>
      <c r="N5238" s="662">
        <v>2</v>
      </c>
      <c r="O5238" s="745">
        <v>0.5</v>
      </c>
      <c r="P5238" s="663">
        <v>57.62</v>
      </c>
      <c r="Q5238" s="678">
        <v>1</v>
      </c>
      <c r="R5238" s="662">
        <v>2</v>
      </c>
      <c r="S5238" s="678">
        <v>1</v>
      </c>
      <c r="T5238" s="745">
        <v>0.5</v>
      </c>
      <c r="U5238" s="701">
        <v>1</v>
      </c>
    </row>
    <row r="5239" spans="1:21" ht="14.4" customHeight="1" x14ac:dyDescent="0.3">
      <c r="A5239" s="661">
        <v>32</v>
      </c>
      <c r="B5239" s="662" t="s">
        <v>592</v>
      </c>
      <c r="C5239" s="662" t="s">
        <v>5111</v>
      </c>
      <c r="D5239" s="743" t="s">
        <v>7938</v>
      </c>
      <c r="E5239" s="744" t="s">
        <v>5139</v>
      </c>
      <c r="F5239" s="662" t="s">
        <v>5106</v>
      </c>
      <c r="G5239" s="662" t="s">
        <v>5366</v>
      </c>
      <c r="H5239" s="662" t="s">
        <v>2438</v>
      </c>
      <c r="I5239" s="662" t="s">
        <v>5402</v>
      </c>
      <c r="J5239" s="662" t="s">
        <v>5368</v>
      </c>
      <c r="K5239" s="662" t="s">
        <v>5403</v>
      </c>
      <c r="L5239" s="663">
        <v>46.85</v>
      </c>
      <c r="M5239" s="663">
        <v>93.7</v>
      </c>
      <c r="N5239" s="662">
        <v>2</v>
      </c>
      <c r="O5239" s="745">
        <v>1.5</v>
      </c>
      <c r="P5239" s="663">
        <v>93.7</v>
      </c>
      <c r="Q5239" s="678">
        <v>1</v>
      </c>
      <c r="R5239" s="662">
        <v>2</v>
      </c>
      <c r="S5239" s="678">
        <v>1</v>
      </c>
      <c r="T5239" s="745">
        <v>1.5</v>
      </c>
      <c r="U5239" s="701">
        <v>1</v>
      </c>
    </row>
    <row r="5240" spans="1:21" ht="14.4" customHeight="1" x14ac:dyDescent="0.3">
      <c r="A5240" s="661">
        <v>32</v>
      </c>
      <c r="B5240" s="662" t="s">
        <v>592</v>
      </c>
      <c r="C5240" s="662" t="s">
        <v>5111</v>
      </c>
      <c r="D5240" s="743" t="s">
        <v>7938</v>
      </c>
      <c r="E5240" s="744" t="s">
        <v>5139</v>
      </c>
      <c r="F5240" s="662" t="s">
        <v>5106</v>
      </c>
      <c r="G5240" s="662" t="s">
        <v>5366</v>
      </c>
      <c r="H5240" s="662" t="s">
        <v>2438</v>
      </c>
      <c r="I5240" s="662" t="s">
        <v>5919</v>
      </c>
      <c r="J5240" s="662" t="s">
        <v>5368</v>
      </c>
      <c r="K5240" s="662" t="s">
        <v>5920</v>
      </c>
      <c r="L5240" s="663">
        <v>0</v>
      </c>
      <c r="M5240" s="663">
        <v>0</v>
      </c>
      <c r="N5240" s="662">
        <v>3</v>
      </c>
      <c r="O5240" s="745">
        <v>1.5</v>
      </c>
      <c r="P5240" s="663">
        <v>0</v>
      </c>
      <c r="Q5240" s="678"/>
      <c r="R5240" s="662">
        <v>3</v>
      </c>
      <c r="S5240" s="678">
        <v>1</v>
      </c>
      <c r="T5240" s="745">
        <v>1.5</v>
      </c>
      <c r="U5240" s="701">
        <v>1</v>
      </c>
    </row>
    <row r="5241" spans="1:21" ht="14.4" customHeight="1" x14ac:dyDescent="0.3">
      <c r="A5241" s="661">
        <v>32</v>
      </c>
      <c r="B5241" s="662" t="s">
        <v>592</v>
      </c>
      <c r="C5241" s="662" t="s">
        <v>5111</v>
      </c>
      <c r="D5241" s="743" t="s">
        <v>7938</v>
      </c>
      <c r="E5241" s="744" t="s">
        <v>5139</v>
      </c>
      <c r="F5241" s="662" t="s">
        <v>5106</v>
      </c>
      <c r="G5241" s="662" t="s">
        <v>5366</v>
      </c>
      <c r="H5241" s="662" t="s">
        <v>2438</v>
      </c>
      <c r="I5241" s="662" t="s">
        <v>7378</v>
      </c>
      <c r="J5241" s="662" t="s">
        <v>5368</v>
      </c>
      <c r="K5241" s="662" t="s">
        <v>7379</v>
      </c>
      <c r="L5241" s="663">
        <v>150.59</v>
      </c>
      <c r="M5241" s="663">
        <v>150.59</v>
      </c>
      <c r="N5241" s="662">
        <v>1</v>
      </c>
      <c r="O5241" s="745">
        <v>0.5</v>
      </c>
      <c r="P5241" s="663">
        <v>150.59</v>
      </c>
      <c r="Q5241" s="678">
        <v>1</v>
      </c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32</v>
      </c>
      <c r="B5242" s="662" t="s">
        <v>592</v>
      </c>
      <c r="C5242" s="662" t="s">
        <v>5111</v>
      </c>
      <c r="D5242" s="743" t="s">
        <v>7938</v>
      </c>
      <c r="E5242" s="744" t="s">
        <v>5139</v>
      </c>
      <c r="F5242" s="662" t="s">
        <v>5106</v>
      </c>
      <c r="G5242" s="662" t="s">
        <v>5926</v>
      </c>
      <c r="H5242" s="662" t="s">
        <v>593</v>
      </c>
      <c r="I5242" s="662" t="s">
        <v>5927</v>
      </c>
      <c r="J5242" s="662" t="s">
        <v>5928</v>
      </c>
      <c r="K5242" s="662" t="s">
        <v>5929</v>
      </c>
      <c r="L5242" s="663">
        <v>161.66</v>
      </c>
      <c r="M5242" s="663">
        <v>161.66</v>
      </c>
      <c r="N5242" s="662">
        <v>1</v>
      </c>
      <c r="O5242" s="745">
        <v>1</v>
      </c>
      <c r="P5242" s="663">
        <v>161.66</v>
      </c>
      <c r="Q5242" s="678">
        <v>1</v>
      </c>
      <c r="R5242" s="662">
        <v>1</v>
      </c>
      <c r="S5242" s="678">
        <v>1</v>
      </c>
      <c r="T5242" s="745">
        <v>1</v>
      </c>
      <c r="U5242" s="701">
        <v>1</v>
      </c>
    </row>
    <row r="5243" spans="1:21" ht="14.4" customHeight="1" x14ac:dyDescent="0.3">
      <c r="A5243" s="661">
        <v>32</v>
      </c>
      <c r="B5243" s="662" t="s">
        <v>592</v>
      </c>
      <c r="C5243" s="662" t="s">
        <v>5111</v>
      </c>
      <c r="D5243" s="743" t="s">
        <v>7938</v>
      </c>
      <c r="E5243" s="744" t="s">
        <v>5139</v>
      </c>
      <c r="F5243" s="662" t="s">
        <v>5106</v>
      </c>
      <c r="G5243" s="662" t="s">
        <v>5705</v>
      </c>
      <c r="H5243" s="662" t="s">
        <v>2438</v>
      </c>
      <c r="I5243" s="662" t="s">
        <v>7683</v>
      </c>
      <c r="J5243" s="662" t="s">
        <v>7684</v>
      </c>
      <c r="K5243" s="662" t="s">
        <v>2608</v>
      </c>
      <c r="L5243" s="663">
        <v>318.66000000000003</v>
      </c>
      <c r="M5243" s="663">
        <v>318.66000000000003</v>
      </c>
      <c r="N5243" s="662">
        <v>1</v>
      </c>
      <c r="O5243" s="745">
        <v>0.5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32</v>
      </c>
      <c r="B5244" s="662" t="s">
        <v>592</v>
      </c>
      <c r="C5244" s="662" t="s">
        <v>5111</v>
      </c>
      <c r="D5244" s="743" t="s">
        <v>7938</v>
      </c>
      <c r="E5244" s="744" t="s">
        <v>5139</v>
      </c>
      <c r="F5244" s="662" t="s">
        <v>5106</v>
      </c>
      <c r="G5244" s="662" t="s">
        <v>5705</v>
      </c>
      <c r="H5244" s="662" t="s">
        <v>2438</v>
      </c>
      <c r="I5244" s="662" t="s">
        <v>7685</v>
      </c>
      <c r="J5244" s="662" t="s">
        <v>7684</v>
      </c>
      <c r="K5244" s="662" t="s">
        <v>999</v>
      </c>
      <c r="L5244" s="663">
        <v>135.68</v>
      </c>
      <c r="M5244" s="663">
        <v>542.72</v>
      </c>
      <c r="N5244" s="662">
        <v>4</v>
      </c>
      <c r="O5244" s="745">
        <v>1.5</v>
      </c>
      <c r="P5244" s="663"/>
      <c r="Q5244" s="678">
        <v>0</v>
      </c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32</v>
      </c>
      <c r="B5245" s="662" t="s">
        <v>592</v>
      </c>
      <c r="C5245" s="662" t="s">
        <v>5111</v>
      </c>
      <c r="D5245" s="743" t="s">
        <v>7938</v>
      </c>
      <c r="E5245" s="744" t="s">
        <v>5139</v>
      </c>
      <c r="F5245" s="662" t="s">
        <v>5106</v>
      </c>
      <c r="G5245" s="662" t="s">
        <v>5705</v>
      </c>
      <c r="H5245" s="662" t="s">
        <v>2438</v>
      </c>
      <c r="I5245" s="662" t="s">
        <v>7685</v>
      </c>
      <c r="J5245" s="662" t="s">
        <v>7684</v>
      </c>
      <c r="K5245" s="662" t="s">
        <v>999</v>
      </c>
      <c r="L5245" s="663">
        <v>106.22</v>
      </c>
      <c r="M5245" s="663">
        <v>212.44</v>
      </c>
      <c r="N5245" s="662">
        <v>2</v>
      </c>
      <c r="O5245" s="745">
        <v>0.5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32</v>
      </c>
      <c r="B5246" s="662" t="s">
        <v>592</v>
      </c>
      <c r="C5246" s="662" t="s">
        <v>5111</v>
      </c>
      <c r="D5246" s="743" t="s">
        <v>7938</v>
      </c>
      <c r="E5246" s="744" t="s">
        <v>5139</v>
      </c>
      <c r="F5246" s="662" t="s">
        <v>5106</v>
      </c>
      <c r="G5246" s="662" t="s">
        <v>5937</v>
      </c>
      <c r="H5246" s="662" t="s">
        <v>2438</v>
      </c>
      <c r="I5246" s="662" t="s">
        <v>2593</v>
      </c>
      <c r="J5246" s="662" t="s">
        <v>4844</v>
      </c>
      <c r="K5246" s="662" t="s">
        <v>1201</v>
      </c>
      <c r="L5246" s="663">
        <v>97.26</v>
      </c>
      <c r="M5246" s="663">
        <v>1069.8600000000001</v>
      </c>
      <c r="N5246" s="662">
        <v>11</v>
      </c>
      <c r="O5246" s="745">
        <v>4.5</v>
      </c>
      <c r="P5246" s="663">
        <v>389.04</v>
      </c>
      <c r="Q5246" s="678">
        <v>0.36363636363636359</v>
      </c>
      <c r="R5246" s="662">
        <v>4</v>
      </c>
      <c r="S5246" s="678">
        <v>0.36363636363636365</v>
      </c>
      <c r="T5246" s="745">
        <v>1.5</v>
      </c>
      <c r="U5246" s="701">
        <v>0.33333333333333331</v>
      </c>
    </row>
    <row r="5247" spans="1:21" ht="14.4" customHeight="1" x14ac:dyDescent="0.3">
      <c r="A5247" s="661">
        <v>32</v>
      </c>
      <c r="B5247" s="662" t="s">
        <v>592</v>
      </c>
      <c r="C5247" s="662" t="s">
        <v>5111</v>
      </c>
      <c r="D5247" s="743" t="s">
        <v>7938</v>
      </c>
      <c r="E5247" s="744" t="s">
        <v>5139</v>
      </c>
      <c r="F5247" s="662" t="s">
        <v>5106</v>
      </c>
      <c r="G5247" s="662" t="s">
        <v>5937</v>
      </c>
      <c r="H5247" s="662" t="s">
        <v>2438</v>
      </c>
      <c r="I5247" s="662" t="s">
        <v>4193</v>
      </c>
      <c r="J5247" s="662" t="s">
        <v>4844</v>
      </c>
      <c r="K5247" s="662" t="s">
        <v>1295</v>
      </c>
      <c r="L5247" s="663">
        <v>291.82</v>
      </c>
      <c r="M5247" s="663">
        <v>291.82</v>
      </c>
      <c r="N5247" s="662">
        <v>1</v>
      </c>
      <c r="O5247" s="745">
        <v>1</v>
      </c>
      <c r="P5247" s="663">
        <v>291.82</v>
      </c>
      <c r="Q5247" s="678">
        <v>1</v>
      </c>
      <c r="R5247" s="662">
        <v>1</v>
      </c>
      <c r="S5247" s="678">
        <v>1</v>
      </c>
      <c r="T5247" s="745">
        <v>1</v>
      </c>
      <c r="U5247" s="701">
        <v>1</v>
      </c>
    </row>
    <row r="5248" spans="1:21" ht="14.4" customHeight="1" x14ac:dyDescent="0.3">
      <c r="A5248" s="661">
        <v>32</v>
      </c>
      <c r="B5248" s="662" t="s">
        <v>592</v>
      </c>
      <c r="C5248" s="662" t="s">
        <v>5111</v>
      </c>
      <c r="D5248" s="743" t="s">
        <v>7938</v>
      </c>
      <c r="E5248" s="744" t="s">
        <v>5139</v>
      </c>
      <c r="F5248" s="662" t="s">
        <v>5106</v>
      </c>
      <c r="G5248" s="662" t="s">
        <v>5370</v>
      </c>
      <c r="H5248" s="662" t="s">
        <v>593</v>
      </c>
      <c r="I5248" s="662" t="s">
        <v>5938</v>
      </c>
      <c r="J5248" s="662" t="s">
        <v>2198</v>
      </c>
      <c r="K5248" s="662" t="s">
        <v>1624</v>
      </c>
      <c r="L5248" s="663">
        <v>54.23</v>
      </c>
      <c r="M5248" s="663">
        <v>54.23</v>
      </c>
      <c r="N5248" s="662">
        <v>1</v>
      </c>
      <c r="O5248" s="745">
        <v>0.5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32</v>
      </c>
      <c r="B5249" s="662" t="s">
        <v>592</v>
      </c>
      <c r="C5249" s="662" t="s">
        <v>5111</v>
      </c>
      <c r="D5249" s="743" t="s">
        <v>7938</v>
      </c>
      <c r="E5249" s="744" t="s">
        <v>5139</v>
      </c>
      <c r="F5249" s="662" t="s">
        <v>5106</v>
      </c>
      <c r="G5249" s="662" t="s">
        <v>5179</v>
      </c>
      <c r="H5249" s="662" t="s">
        <v>593</v>
      </c>
      <c r="I5249" s="662" t="s">
        <v>672</v>
      </c>
      <c r="J5249" s="662" t="s">
        <v>5371</v>
      </c>
      <c r="K5249" s="662" t="s">
        <v>5290</v>
      </c>
      <c r="L5249" s="663">
        <v>24.78</v>
      </c>
      <c r="M5249" s="663">
        <v>74.34</v>
      </c>
      <c r="N5249" s="662">
        <v>3</v>
      </c>
      <c r="O5249" s="745">
        <v>0.5</v>
      </c>
      <c r="P5249" s="663">
        <v>74.34</v>
      </c>
      <c r="Q5249" s="678">
        <v>1</v>
      </c>
      <c r="R5249" s="662">
        <v>3</v>
      </c>
      <c r="S5249" s="678">
        <v>1</v>
      </c>
      <c r="T5249" s="745">
        <v>0.5</v>
      </c>
      <c r="U5249" s="701">
        <v>1</v>
      </c>
    </row>
    <row r="5250" spans="1:21" ht="14.4" customHeight="1" x14ac:dyDescent="0.3">
      <c r="A5250" s="661">
        <v>32</v>
      </c>
      <c r="B5250" s="662" t="s">
        <v>592</v>
      </c>
      <c r="C5250" s="662" t="s">
        <v>5111</v>
      </c>
      <c r="D5250" s="743" t="s">
        <v>7938</v>
      </c>
      <c r="E5250" s="744" t="s">
        <v>5139</v>
      </c>
      <c r="F5250" s="662" t="s">
        <v>5106</v>
      </c>
      <c r="G5250" s="662" t="s">
        <v>5179</v>
      </c>
      <c r="H5250" s="662" t="s">
        <v>593</v>
      </c>
      <c r="I5250" s="662" t="s">
        <v>1419</v>
      </c>
      <c r="J5250" s="662" t="s">
        <v>5180</v>
      </c>
      <c r="K5250" s="662" t="s">
        <v>5181</v>
      </c>
      <c r="L5250" s="663">
        <v>99.11</v>
      </c>
      <c r="M5250" s="663">
        <v>297.33</v>
      </c>
      <c r="N5250" s="662">
        <v>3</v>
      </c>
      <c r="O5250" s="745">
        <v>2.5</v>
      </c>
      <c r="P5250" s="663">
        <v>198.22</v>
      </c>
      <c r="Q5250" s="678">
        <v>0.66666666666666674</v>
      </c>
      <c r="R5250" s="662">
        <v>2</v>
      </c>
      <c r="S5250" s="678">
        <v>0.66666666666666663</v>
      </c>
      <c r="T5250" s="745">
        <v>1.5</v>
      </c>
      <c r="U5250" s="701">
        <v>0.6</v>
      </c>
    </row>
    <row r="5251" spans="1:21" ht="14.4" customHeight="1" x14ac:dyDescent="0.3">
      <c r="A5251" s="661">
        <v>32</v>
      </c>
      <c r="B5251" s="662" t="s">
        <v>592</v>
      </c>
      <c r="C5251" s="662" t="s">
        <v>5111</v>
      </c>
      <c r="D5251" s="743" t="s">
        <v>7938</v>
      </c>
      <c r="E5251" s="744" t="s">
        <v>5139</v>
      </c>
      <c r="F5251" s="662" t="s">
        <v>5106</v>
      </c>
      <c r="G5251" s="662" t="s">
        <v>5658</v>
      </c>
      <c r="H5251" s="662" t="s">
        <v>593</v>
      </c>
      <c r="I5251" s="662" t="s">
        <v>5939</v>
      </c>
      <c r="J5251" s="662" t="s">
        <v>837</v>
      </c>
      <c r="K5251" s="662" t="s">
        <v>5940</v>
      </c>
      <c r="L5251" s="663">
        <v>1715.48</v>
      </c>
      <c r="M5251" s="663">
        <v>27447.679999999997</v>
      </c>
      <c r="N5251" s="662">
        <v>16</v>
      </c>
      <c r="O5251" s="745">
        <v>4</v>
      </c>
      <c r="P5251" s="663">
        <v>3430.96</v>
      </c>
      <c r="Q5251" s="678">
        <v>0.12500000000000003</v>
      </c>
      <c r="R5251" s="662">
        <v>2</v>
      </c>
      <c r="S5251" s="678">
        <v>0.125</v>
      </c>
      <c r="T5251" s="745">
        <v>0.5</v>
      </c>
      <c r="U5251" s="701">
        <v>0.125</v>
      </c>
    </row>
    <row r="5252" spans="1:21" ht="14.4" customHeight="1" x14ac:dyDescent="0.3">
      <c r="A5252" s="661">
        <v>32</v>
      </c>
      <c r="B5252" s="662" t="s">
        <v>592</v>
      </c>
      <c r="C5252" s="662" t="s">
        <v>5111</v>
      </c>
      <c r="D5252" s="743" t="s">
        <v>7938</v>
      </c>
      <c r="E5252" s="744" t="s">
        <v>5139</v>
      </c>
      <c r="F5252" s="662" t="s">
        <v>5106</v>
      </c>
      <c r="G5252" s="662" t="s">
        <v>5372</v>
      </c>
      <c r="H5252" s="662" t="s">
        <v>2438</v>
      </c>
      <c r="I5252" s="662" t="s">
        <v>2525</v>
      </c>
      <c r="J5252" s="662" t="s">
        <v>2526</v>
      </c>
      <c r="K5252" s="662" t="s">
        <v>4825</v>
      </c>
      <c r="L5252" s="663">
        <v>160.1</v>
      </c>
      <c r="M5252" s="663">
        <v>320.2</v>
      </c>
      <c r="N5252" s="662">
        <v>2</v>
      </c>
      <c r="O5252" s="745">
        <v>0.5</v>
      </c>
      <c r="P5252" s="663">
        <v>320.2</v>
      </c>
      <c r="Q5252" s="678">
        <v>1</v>
      </c>
      <c r="R5252" s="662">
        <v>2</v>
      </c>
      <c r="S5252" s="678">
        <v>1</v>
      </c>
      <c r="T5252" s="745">
        <v>0.5</v>
      </c>
      <c r="U5252" s="701">
        <v>1</v>
      </c>
    </row>
    <row r="5253" spans="1:21" ht="14.4" customHeight="1" x14ac:dyDescent="0.3">
      <c r="A5253" s="661">
        <v>32</v>
      </c>
      <c r="B5253" s="662" t="s">
        <v>592</v>
      </c>
      <c r="C5253" s="662" t="s">
        <v>5111</v>
      </c>
      <c r="D5253" s="743" t="s">
        <v>7938</v>
      </c>
      <c r="E5253" s="744" t="s">
        <v>5139</v>
      </c>
      <c r="F5253" s="662" t="s">
        <v>5106</v>
      </c>
      <c r="G5253" s="662" t="s">
        <v>6476</v>
      </c>
      <c r="H5253" s="662" t="s">
        <v>593</v>
      </c>
      <c r="I5253" s="662" t="s">
        <v>7686</v>
      </c>
      <c r="J5253" s="662" t="s">
        <v>7687</v>
      </c>
      <c r="K5253" s="662" t="s">
        <v>834</v>
      </c>
      <c r="L5253" s="663">
        <v>0</v>
      </c>
      <c r="M5253" s="663">
        <v>0</v>
      </c>
      <c r="N5253" s="662">
        <v>2</v>
      </c>
      <c r="O5253" s="745">
        <v>0.5</v>
      </c>
      <c r="P5253" s="663">
        <v>0</v>
      </c>
      <c r="Q5253" s="678"/>
      <c r="R5253" s="662">
        <v>2</v>
      </c>
      <c r="S5253" s="678">
        <v>1</v>
      </c>
      <c r="T5253" s="745">
        <v>0.5</v>
      </c>
      <c r="U5253" s="701">
        <v>1</v>
      </c>
    </row>
    <row r="5254" spans="1:21" ht="14.4" customHeight="1" x14ac:dyDescent="0.3">
      <c r="A5254" s="661">
        <v>32</v>
      </c>
      <c r="B5254" s="662" t="s">
        <v>592</v>
      </c>
      <c r="C5254" s="662" t="s">
        <v>5111</v>
      </c>
      <c r="D5254" s="743" t="s">
        <v>7938</v>
      </c>
      <c r="E5254" s="744" t="s">
        <v>5139</v>
      </c>
      <c r="F5254" s="662" t="s">
        <v>5106</v>
      </c>
      <c r="G5254" s="662" t="s">
        <v>6410</v>
      </c>
      <c r="H5254" s="662" t="s">
        <v>2438</v>
      </c>
      <c r="I5254" s="662" t="s">
        <v>7688</v>
      </c>
      <c r="J5254" s="662" t="s">
        <v>6412</v>
      </c>
      <c r="K5254" s="662" t="s">
        <v>968</v>
      </c>
      <c r="L5254" s="663">
        <v>124.91</v>
      </c>
      <c r="M5254" s="663">
        <v>124.91</v>
      </c>
      <c r="N5254" s="662">
        <v>1</v>
      </c>
      <c r="O5254" s="745">
        <v>1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32</v>
      </c>
      <c r="B5255" s="662" t="s">
        <v>592</v>
      </c>
      <c r="C5255" s="662" t="s">
        <v>5111</v>
      </c>
      <c r="D5255" s="743" t="s">
        <v>7938</v>
      </c>
      <c r="E5255" s="744" t="s">
        <v>5139</v>
      </c>
      <c r="F5255" s="662" t="s">
        <v>5106</v>
      </c>
      <c r="G5255" s="662" t="s">
        <v>6410</v>
      </c>
      <c r="H5255" s="662" t="s">
        <v>2438</v>
      </c>
      <c r="I5255" s="662" t="s">
        <v>7688</v>
      </c>
      <c r="J5255" s="662" t="s">
        <v>6412</v>
      </c>
      <c r="K5255" s="662" t="s">
        <v>968</v>
      </c>
      <c r="L5255" s="663">
        <v>117.73</v>
      </c>
      <c r="M5255" s="663">
        <v>1177.3</v>
      </c>
      <c r="N5255" s="662">
        <v>10</v>
      </c>
      <c r="O5255" s="745">
        <v>4</v>
      </c>
      <c r="P5255" s="663">
        <v>235.46</v>
      </c>
      <c r="Q5255" s="678">
        <v>0.2</v>
      </c>
      <c r="R5255" s="662">
        <v>2</v>
      </c>
      <c r="S5255" s="678">
        <v>0.2</v>
      </c>
      <c r="T5255" s="745">
        <v>0.5</v>
      </c>
      <c r="U5255" s="701">
        <v>0.125</v>
      </c>
    </row>
    <row r="5256" spans="1:21" ht="14.4" customHeight="1" x14ac:dyDescent="0.3">
      <c r="A5256" s="661">
        <v>32</v>
      </c>
      <c r="B5256" s="662" t="s">
        <v>592</v>
      </c>
      <c r="C5256" s="662" t="s">
        <v>5111</v>
      </c>
      <c r="D5256" s="743" t="s">
        <v>7938</v>
      </c>
      <c r="E5256" s="744" t="s">
        <v>5139</v>
      </c>
      <c r="F5256" s="662" t="s">
        <v>5106</v>
      </c>
      <c r="G5256" s="662" t="s">
        <v>6410</v>
      </c>
      <c r="H5256" s="662" t="s">
        <v>2438</v>
      </c>
      <c r="I5256" s="662" t="s">
        <v>6411</v>
      </c>
      <c r="J5256" s="662" t="s">
        <v>6412</v>
      </c>
      <c r="K5256" s="662" t="s">
        <v>2674</v>
      </c>
      <c r="L5256" s="663">
        <v>374.74</v>
      </c>
      <c r="M5256" s="663">
        <v>1498.96</v>
      </c>
      <c r="N5256" s="662">
        <v>4</v>
      </c>
      <c r="O5256" s="745">
        <v>3.5</v>
      </c>
      <c r="P5256" s="663">
        <v>374.74</v>
      </c>
      <c r="Q5256" s="678">
        <v>0.25</v>
      </c>
      <c r="R5256" s="662">
        <v>1</v>
      </c>
      <c r="S5256" s="678">
        <v>0.25</v>
      </c>
      <c r="T5256" s="745">
        <v>1</v>
      </c>
      <c r="U5256" s="701">
        <v>0.2857142857142857</v>
      </c>
    </row>
    <row r="5257" spans="1:21" ht="14.4" customHeight="1" x14ac:dyDescent="0.3">
      <c r="A5257" s="661">
        <v>32</v>
      </c>
      <c r="B5257" s="662" t="s">
        <v>592</v>
      </c>
      <c r="C5257" s="662" t="s">
        <v>5111</v>
      </c>
      <c r="D5257" s="743" t="s">
        <v>7938</v>
      </c>
      <c r="E5257" s="744" t="s">
        <v>5139</v>
      </c>
      <c r="F5257" s="662" t="s">
        <v>5106</v>
      </c>
      <c r="G5257" s="662" t="s">
        <v>6410</v>
      </c>
      <c r="H5257" s="662" t="s">
        <v>2438</v>
      </c>
      <c r="I5257" s="662" t="s">
        <v>6411</v>
      </c>
      <c r="J5257" s="662" t="s">
        <v>6412</v>
      </c>
      <c r="K5257" s="662" t="s">
        <v>2674</v>
      </c>
      <c r="L5257" s="663">
        <v>353.18</v>
      </c>
      <c r="M5257" s="663">
        <v>1765.9</v>
      </c>
      <c r="N5257" s="662">
        <v>5</v>
      </c>
      <c r="O5257" s="745">
        <v>3.5</v>
      </c>
      <c r="P5257" s="663">
        <v>706.36</v>
      </c>
      <c r="Q5257" s="678">
        <v>0.39999999999999997</v>
      </c>
      <c r="R5257" s="662">
        <v>2</v>
      </c>
      <c r="S5257" s="678">
        <v>0.4</v>
      </c>
      <c r="T5257" s="745">
        <v>1.5</v>
      </c>
      <c r="U5257" s="701">
        <v>0.42857142857142855</v>
      </c>
    </row>
    <row r="5258" spans="1:21" ht="14.4" customHeight="1" x14ac:dyDescent="0.3">
      <c r="A5258" s="661">
        <v>32</v>
      </c>
      <c r="B5258" s="662" t="s">
        <v>592</v>
      </c>
      <c r="C5258" s="662" t="s">
        <v>5111</v>
      </c>
      <c r="D5258" s="743" t="s">
        <v>7938</v>
      </c>
      <c r="E5258" s="744" t="s">
        <v>5139</v>
      </c>
      <c r="F5258" s="662" t="s">
        <v>5106</v>
      </c>
      <c r="G5258" s="662" t="s">
        <v>6410</v>
      </c>
      <c r="H5258" s="662" t="s">
        <v>593</v>
      </c>
      <c r="I5258" s="662" t="s">
        <v>7689</v>
      </c>
      <c r="J5258" s="662" t="s">
        <v>7690</v>
      </c>
      <c r="K5258" s="662" t="s">
        <v>1128</v>
      </c>
      <c r="L5258" s="663">
        <v>181.13</v>
      </c>
      <c r="M5258" s="663">
        <v>362.26</v>
      </c>
      <c r="N5258" s="662">
        <v>2</v>
      </c>
      <c r="O5258" s="745">
        <v>0.5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32</v>
      </c>
      <c r="B5259" s="662" t="s">
        <v>592</v>
      </c>
      <c r="C5259" s="662" t="s">
        <v>5111</v>
      </c>
      <c r="D5259" s="743" t="s">
        <v>7938</v>
      </c>
      <c r="E5259" s="744" t="s">
        <v>5139</v>
      </c>
      <c r="F5259" s="662" t="s">
        <v>5106</v>
      </c>
      <c r="G5259" s="662" t="s">
        <v>5562</v>
      </c>
      <c r="H5259" s="662" t="s">
        <v>593</v>
      </c>
      <c r="I5259" s="662" t="s">
        <v>1051</v>
      </c>
      <c r="J5259" s="662" t="s">
        <v>5563</v>
      </c>
      <c r="K5259" s="662" t="s">
        <v>5564</v>
      </c>
      <c r="L5259" s="663">
        <v>0</v>
      </c>
      <c r="M5259" s="663">
        <v>0</v>
      </c>
      <c r="N5259" s="662">
        <v>1</v>
      </c>
      <c r="O5259" s="745">
        <v>0.5</v>
      </c>
      <c r="P5259" s="663"/>
      <c r="Q5259" s="678"/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32</v>
      </c>
      <c r="B5260" s="662" t="s">
        <v>592</v>
      </c>
      <c r="C5260" s="662" t="s">
        <v>5111</v>
      </c>
      <c r="D5260" s="743" t="s">
        <v>7938</v>
      </c>
      <c r="E5260" s="744" t="s">
        <v>5139</v>
      </c>
      <c r="F5260" s="662" t="s">
        <v>5106</v>
      </c>
      <c r="G5260" s="662" t="s">
        <v>5305</v>
      </c>
      <c r="H5260" s="662" t="s">
        <v>593</v>
      </c>
      <c r="I5260" s="662" t="s">
        <v>5977</v>
      </c>
      <c r="J5260" s="662" t="s">
        <v>5978</v>
      </c>
      <c r="K5260" s="662" t="s">
        <v>5979</v>
      </c>
      <c r="L5260" s="663">
        <v>71.67</v>
      </c>
      <c r="M5260" s="663">
        <v>143.34</v>
      </c>
      <c r="N5260" s="662">
        <v>2</v>
      </c>
      <c r="O5260" s="745">
        <v>1</v>
      </c>
      <c r="P5260" s="663">
        <v>143.34</v>
      </c>
      <c r="Q5260" s="678">
        <v>1</v>
      </c>
      <c r="R5260" s="662">
        <v>2</v>
      </c>
      <c r="S5260" s="678">
        <v>1</v>
      </c>
      <c r="T5260" s="745">
        <v>1</v>
      </c>
      <c r="U5260" s="701">
        <v>1</v>
      </c>
    </row>
    <row r="5261" spans="1:21" ht="14.4" customHeight="1" x14ac:dyDescent="0.3">
      <c r="A5261" s="661">
        <v>32</v>
      </c>
      <c r="B5261" s="662" t="s">
        <v>592</v>
      </c>
      <c r="C5261" s="662" t="s">
        <v>5111</v>
      </c>
      <c r="D5261" s="743" t="s">
        <v>7938</v>
      </c>
      <c r="E5261" s="744" t="s">
        <v>5139</v>
      </c>
      <c r="F5261" s="662" t="s">
        <v>5106</v>
      </c>
      <c r="G5261" s="662" t="s">
        <v>5980</v>
      </c>
      <c r="H5261" s="662" t="s">
        <v>593</v>
      </c>
      <c r="I5261" s="662" t="s">
        <v>5981</v>
      </c>
      <c r="J5261" s="662" t="s">
        <v>5982</v>
      </c>
      <c r="K5261" s="662" t="s">
        <v>5983</v>
      </c>
      <c r="L5261" s="663">
        <v>0</v>
      </c>
      <c r="M5261" s="663">
        <v>0</v>
      </c>
      <c r="N5261" s="662">
        <v>1</v>
      </c>
      <c r="O5261" s="745">
        <v>1</v>
      </c>
      <c r="P5261" s="663">
        <v>0</v>
      </c>
      <c r="Q5261" s="678"/>
      <c r="R5261" s="662">
        <v>1</v>
      </c>
      <c r="S5261" s="678">
        <v>1</v>
      </c>
      <c r="T5261" s="745">
        <v>1</v>
      </c>
      <c r="U5261" s="701">
        <v>1</v>
      </c>
    </row>
    <row r="5262" spans="1:21" ht="14.4" customHeight="1" x14ac:dyDescent="0.3">
      <c r="A5262" s="661">
        <v>32</v>
      </c>
      <c r="B5262" s="662" t="s">
        <v>592</v>
      </c>
      <c r="C5262" s="662" t="s">
        <v>5111</v>
      </c>
      <c r="D5262" s="743" t="s">
        <v>7938</v>
      </c>
      <c r="E5262" s="744" t="s">
        <v>5139</v>
      </c>
      <c r="F5262" s="662" t="s">
        <v>5106</v>
      </c>
      <c r="G5262" s="662" t="s">
        <v>5980</v>
      </c>
      <c r="H5262" s="662" t="s">
        <v>593</v>
      </c>
      <c r="I5262" s="662" t="s">
        <v>7691</v>
      </c>
      <c r="J5262" s="662" t="s">
        <v>7692</v>
      </c>
      <c r="K5262" s="662" t="s">
        <v>7693</v>
      </c>
      <c r="L5262" s="663">
        <v>0</v>
      </c>
      <c r="M5262" s="663">
        <v>0</v>
      </c>
      <c r="N5262" s="662">
        <v>1</v>
      </c>
      <c r="O5262" s="745">
        <v>1</v>
      </c>
      <c r="P5262" s="663">
        <v>0</v>
      </c>
      <c r="Q5262" s="678"/>
      <c r="R5262" s="662">
        <v>1</v>
      </c>
      <c r="S5262" s="678">
        <v>1</v>
      </c>
      <c r="T5262" s="745">
        <v>1</v>
      </c>
      <c r="U5262" s="701">
        <v>1</v>
      </c>
    </row>
    <row r="5263" spans="1:21" ht="14.4" customHeight="1" x14ac:dyDescent="0.3">
      <c r="A5263" s="661">
        <v>32</v>
      </c>
      <c r="B5263" s="662" t="s">
        <v>592</v>
      </c>
      <c r="C5263" s="662" t="s">
        <v>5111</v>
      </c>
      <c r="D5263" s="743" t="s">
        <v>7938</v>
      </c>
      <c r="E5263" s="744" t="s">
        <v>5139</v>
      </c>
      <c r="F5263" s="662" t="s">
        <v>5106</v>
      </c>
      <c r="G5263" s="662" t="s">
        <v>7212</v>
      </c>
      <c r="H5263" s="662" t="s">
        <v>2438</v>
      </c>
      <c r="I5263" s="662" t="s">
        <v>5034</v>
      </c>
      <c r="J5263" s="662" t="s">
        <v>5033</v>
      </c>
      <c r="K5263" s="662" t="s">
        <v>4554</v>
      </c>
      <c r="L5263" s="663">
        <v>208.19</v>
      </c>
      <c r="M5263" s="663">
        <v>208.19</v>
      </c>
      <c r="N5263" s="662">
        <v>1</v>
      </c>
      <c r="O5263" s="745">
        <v>1</v>
      </c>
      <c r="P5263" s="663">
        <v>208.19</v>
      </c>
      <c r="Q5263" s="678">
        <v>1</v>
      </c>
      <c r="R5263" s="662">
        <v>1</v>
      </c>
      <c r="S5263" s="678">
        <v>1</v>
      </c>
      <c r="T5263" s="745">
        <v>1</v>
      </c>
      <c r="U5263" s="701">
        <v>1</v>
      </c>
    </row>
    <row r="5264" spans="1:21" ht="14.4" customHeight="1" x14ac:dyDescent="0.3">
      <c r="A5264" s="661">
        <v>32</v>
      </c>
      <c r="B5264" s="662" t="s">
        <v>592</v>
      </c>
      <c r="C5264" s="662" t="s">
        <v>5111</v>
      </c>
      <c r="D5264" s="743" t="s">
        <v>7938</v>
      </c>
      <c r="E5264" s="744" t="s">
        <v>5139</v>
      </c>
      <c r="F5264" s="662" t="s">
        <v>5106</v>
      </c>
      <c r="G5264" s="662" t="s">
        <v>7212</v>
      </c>
      <c r="H5264" s="662" t="s">
        <v>2438</v>
      </c>
      <c r="I5264" s="662" t="s">
        <v>5034</v>
      </c>
      <c r="J5264" s="662" t="s">
        <v>5033</v>
      </c>
      <c r="K5264" s="662" t="s">
        <v>4554</v>
      </c>
      <c r="L5264" s="663">
        <v>196.21</v>
      </c>
      <c r="M5264" s="663">
        <v>196.21</v>
      </c>
      <c r="N5264" s="662">
        <v>1</v>
      </c>
      <c r="O5264" s="745">
        <v>1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32</v>
      </c>
      <c r="B5265" s="662" t="s">
        <v>592</v>
      </c>
      <c r="C5265" s="662" t="s">
        <v>5111</v>
      </c>
      <c r="D5265" s="743" t="s">
        <v>7938</v>
      </c>
      <c r="E5265" s="744" t="s">
        <v>5139</v>
      </c>
      <c r="F5265" s="662" t="s">
        <v>5106</v>
      </c>
      <c r="G5265" s="662" t="s">
        <v>7212</v>
      </c>
      <c r="H5265" s="662" t="s">
        <v>593</v>
      </c>
      <c r="I5265" s="662" t="s">
        <v>7694</v>
      </c>
      <c r="J5265" s="662" t="s">
        <v>7695</v>
      </c>
      <c r="K5265" s="662" t="s">
        <v>2520</v>
      </c>
      <c r="L5265" s="663">
        <v>54.95</v>
      </c>
      <c r="M5265" s="663">
        <v>164.85000000000002</v>
      </c>
      <c r="N5265" s="662">
        <v>3</v>
      </c>
      <c r="O5265" s="745">
        <v>1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32</v>
      </c>
      <c r="B5266" s="662" t="s">
        <v>592</v>
      </c>
      <c r="C5266" s="662" t="s">
        <v>5111</v>
      </c>
      <c r="D5266" s="743" t="s">
        <v>7938</v>
      </c>
      <c r="E5266" s="744" t="s">
        <v>5139</v>
      </c>
      <c r="F5266" s="662" t="s">
        <v>5106</v>
      </c>
      <c r="G5266" s="662" t="s">
        <v>5311</v>
      </c>
      <c r="H5266" s="662" t="s">
        <v>593</v>
      </c>
      <c r="I5266" s="662" t="s">
        <v>844</v>
      </c>
      <c r="J5266" s="662" t="s">
        <v>753</v>
      </c>
      <c r="K5266" s="662" t="s">
        <v>5312</v>
      </c>
      <c r="L5266" s="663">
        <v>152.33000000000001</v>
      </c>
      <c r="M5266" s="663">
        <v>152.33000000000001</v>
      </c>
      <c r="N5266" s="662">
        <v>1</v>
      </c>
      <c r="O5266" s="745">
        <v>0.5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32</v>
      </c>
      <c r="B5267" s="662" t="s">
        <v>592</v>
      </c>
      <c r="C5267" s="662" t="s">
        <v>5111</v>
      </c>
      <c r="D5267" s="743" t="s">
        <v>7938</v>
      </c>
      <c r="E5267" s="744" t="s">
        <v>5139</v>
      </c>
      <c r="F5267" s="662" t="s">
        <v>5106</v>
      </c>
      <c r="G5267" s="662" t="s">
        <v>5311</v>
      </c>
      <c r="H5267" s="662" t="s">
        <v>593</v>
      </c>
      <c r="I5267" s="662" t="s">
        <v>1546</v>
      </c>
      <c r="J5267" s="662" t="s">
        <v>5985</v>
      </c>
      <c r="K5267" s="662" t="s">
        <v>5355</v>
      </c>
      <c r="L5267" s="663">
        <v>140.62</v>
      </c>
      <c r="M5267" s="663">
        <v>843.72</v>
      </c>
      <c r="N5267" s="662">
        <v>6</v>
      </c>
      <c r="O5267" s="745">
        <v>1</v>
      </c>
      <c r="P5267" s="663"/>
      <c r="Q5267" s="678">
        <v>0</v>
      </c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32</v>
      </c>
      <c r="B5268" s="662" t="s">
        <v>592</v>
      </c>
      <c r="C5268" s="662" t="s">
        <v>5111</v>
      </c>
      <c r="D5268" s="743" t="s">
        <v>7938</v>
      </c>
      <c r="E5268" s="744" t="s">
        <v>5139</v>
      </c>
      <c r="F5268" s="662" t="s">
        <v>5106</v>
      </c>
      <c r="G5268" s="662" t="s">
        <v>5311</v>
      </c>
      <c r="H5268" s="662" t="s">
        <v>593</v>
      </c>
      <c r="I5268" s="662" t="s">
        <v>1546</v>
      </c>
      <c r="J5268" s="662" t="s">
        <v>5985</v>
      </c>
      <c r="K5268" s="662" t="s">
        <v>5355</v>
      </c>
      <c r="L5268" s="663">
        <v>194.19</v>
      </c>
      <c r="M5268" s="663">
        <v>970.94999999999993</v>
      </c>
      <c r="N5268" s="662">
        <v>5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32</v>
      </c>
      <c r="B5269" s="662" t="s">
        <v>592</v>
      </c>
      <c r="C5269" s="662" t="s">
        <v>5111</v>
      </c>
      <c r="D5269" s="743" t="s">
        <v>7938</v>
      </c>
      <c r="E5269" s="744" t="s">
        <v>5139</v>
      </c>
      <c r="F5269" s="662" t="s">
        <v>5106</v>
      </c>
      <c r="G5269" s="662" t="s">
        <v>5988</v>
      </c>
      <c r="H5269" s="662" t="s">
        <v>593</v>
      </c>
      <c r="I5269" s="662" t="s">
        <v>7696</v>
      </c>
      <c r="J5269" s="662" t="s">
        <v>5990</v>
      </c>
      <c r="K5269" s="662" t="s">
        <v>7697</v>
      </c>
      <c r="L5269" s="663">
        <v>0</v>
      </c>
      <c r="M5269" s="663">
        <v>0</v>
      </c>
      <c r="N5269" s="662">
        <v>3</v>
      </c>
      <c r="O5269" s="745">
        <v>2</v>
      </c>
      <c r="P5269" s="663">
        <v>0</v>
      </c>
      <c r="Q5269" s="678"/>
      <c r="R5269" s="662">
        <v>1</v>
      </c>
      <c r="S5269" s="678">
        <v>0.33333333333333331</v>
      </c>
      <c r="T5269" s="745">
        <v>1</v>
      </c>
      <c r="U5269" s="701">
        <v>0.5</v>
      </c>
    </row>
    <row r="5270" spans="1:21" ht="14.4" customHeight="1" x14ac:dyDescent="0.3">
      <c r="A5270" s="661">
        <v>32</v>
      </c>
      <c r="B5270" s="662" t="s">
        <v>592</v>
      </c>
      <c r="C5270" s="662" t="s">
        <v>5111</v>
      </c>
      <c r="D5270" s="743" t="s">
        <v>7938</v>
      </c>
      <c r="E5270" s="744" t="s">
        <v>5139</v>
      </c>
      <c r="F5270" s="662" t="s">
        <v>5106</v>
      </c>
      <c r="G5270" s="662" t="s">
        <v>5182</v>
      </c>
      <c r="H5270" s="662" t="s">
        <v>593</v>
      </c>
      <c r="I5270" s="662" t="s">
        <v>2928</v>
      </c>
      <c r="J5270" s="662" t="s">
        <v>2409</v>
      </c>
      <c r="K5270" s="662" t="s">
        <v>5313</v>
      </c>
      <c r="L5270" s="663">
        <v>22.44</v>
      </c>
      <c r="M5270" s="663">
        <v>112.20000000000002</v>
      </c>
      <c r="N5270" s="662">
        <v>5</v>
      </c>
      <c r="O5270" s="745">
        <v>2.5</v>
      </c>
      <c r="P5270" s="663">
        <v>67.320000000000007</v>
      </c>
      <c r="Q5270" s="678">
        <v>0.6</v>
      </c>
      <c r="R5270" s="662">
        <v>3</v>
      </c>
      <c r="S5270" s="678">
        <v>0.6</v>
      </c>
      <c r="T5270" s="745">
        <v>1</v>
      </c>
      <c r="U5270" s="701">
        <v>0.4</v>
      </c>
    </row>
    <row r="5271" spans="1:21" ht="14.4" customHeight="1" x14ac:dyDescent="0.3">
      <c r="A5271" s="661">
        <v>32</v>
      </c>
      <c r="B5271" s="662" t="s">
        <v>592</v>
      </c>
      <c r="C5271" s="662" t="s">
        <v>5111</v>
      </c>
      <c r="D5271" s="743" t="s">
        <v>7938</v>
      </c>
      <c r="E5271" s="744" t="s">
        <v>5139</v>
      </c>
      <c r="F5271" s="662" t="s">
        <v>5106</v>
      </c>
      <c r="G5271" s="662" t="s">
        <v>5182</v>
      </c>
      <c r="H5271" s="662" t="s">
        <v>593</v>
      </c>
      <c r="I5271" s="662" t="s">
        <v>2408</v>
      </c>
      <c r="J5271" s="662" t="s">
        <v>2409</v>
      </c>
      <c r="K5271" s="662" t="s">
        <v>2410</v>
      </c>
      <c r="L5271" s="663">
        <v>31.42</v>
      </c>
      <c r="M5271" s="663">
        <v>62.84</v>
      </c>
      <c r="N5271" s="662">
        <v>2</v>
      </c>
      <c r="O5271" s="745">
        <v>1.5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32</v>
      </c>
      <c r="B5272" s="662" t="s">
        <v>592</v>
      </c>
      <c r="C5272" s="662" t="s">
        <v>5111</v>
      </c>
      <c r="D5272" s="743" t="s">
        <v>7938</v>
      </c>
      <c r="E5272" s="744" t="s">
        <v>5139</v>
      </c>
      <c r="F5272" s="662" t="s">
        <v>5106</v>
      </c>
      <c r="G5272" s="662" t="s">
        <v>5600</v>
      </c>
      <c r="H5272" s="662" t="s">
        <v>593</v>
      </c>
      <c r="I5272" s="662" t="s">
        <v>5601</v>
      </c>
      <c r="J5272" s="662" t="s">
        <v>5602</v>
      </c>
      <c r="K5272" s="662" t="s">
        <v>5603</v>
      </c>
      <c r="L5272" s="663">
        <v>657.67</v>
      </c>
      <c r="M5272" s="663">
        <v>2630.68</v>
      </c>
      <c r="N5272" s="662">
        <v>4</v>
      </c>
      <c r="O5272" s="745">
        <v>2</v>
      </c>
      <c r="P5272" s="663"/>
      <c r="Q5272" s="678">
        <v>0</v>
      </c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32</v>
      </c>
      <c r="B5273" s="662" t="s">
        <v>592</v>
      </c>
      <c r="C5273" s="662" t="s">
        <v>5111</v>
      </c>
      <c r="D5273" s="743" t="s">
        <v>7938</v>
      </c>
      <c r="E5273" s="744" t="s">
        <v>5139</v>
      </c>
      <c r="F5273" s="662" t="s">
        <v>5106</v>
      </c>
      <c r="G5273" s="662" t="s">
        <v>5473</v>
      </c>
      <c r="H5273" s="662" t="s">
        <v>593</v>
      </c>
      <c r="I5273" s="662" t="s">
        <v>7698</v>
      </c>
      <c r="J5273" s="662" t="s">
        <v>6426</v>
      </c>
      <c r="K5273" s="662" t="s">
        <v>3418</v>
      </c>
      <c r="L5273" s="663">
        <v>0</v>
      </c>
      <c r="M5273" s="663">
        <v>0</v>
      </c>
      <c r="N5273" s="662">
        <v>1</v>
      </c>
      <c r="O5273" s="745">
        <v>0.5</v>
      </c>
      <c r="P5273" s="663"/>
      <c r="Q5273" s="678"/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32</v>
      </c>
      <c r="B5274" s="662" t="s">
        <v>592</v>
      </c>
      <c r="C5274" s="662" t="s">
        <v>5111</v>
      </c>
      <c r="D5274" s="743" t="s">
        <v>7938</v>
      </c>
      <c r="E5274" s="744" t="s">
        <v>5139</v>
      </c>
      <c r="F5274" s="662" t="s">
        <v>5106</v>
      </c>
      <c r="G5274" s="662" t="s">
        <v>5514</v>
      </c>
      <c r="H5274" s="662" t="s">
        <v>593</v>
      </c>
      <c r="I5274" s="662" t="s">
        <v>7699</v>
      </c>
      <c r="J5274" s="662" t="s">
        <v>7700</v>
      </c>
      <c r="K5274" s="662" t="s">
        <v>7701</v>
      </c>
      <c r="L5274" s="663">
        <v>121.43</v>
      </c>
      <c r="M5274" s="663">
        <v>485.72</v>
      </c>
      <c r="N5274" s="662">
        <v>4</v>
      </c>
      <c r="O5274" s="745">
        <v>1</v>
      </c>
      <c r="P5274" s="663">
        <v>485.72</v>
      </c>
      <c r="Q5274" s="678">
        <v>1</v>
      </c>
      <c r="R5274" s="662">
        <v>4</v>
      </c>
      <c r="S5274" s="678">
        <v>1</v>
      </c>
      <c r="T5274" s="745">
        <v>1</v>
      </c>
      <c r="U5274" s="701">
        <v>1</v>
      </c>
    </row>
    <row r="5275" spans="1:21" ht="14.4" customHeight="1" x14ac:dyDescent="0.3">
      <c r="A5275" s="661">
        <v>32</v>
      </c>
      <c r="B5275" s="662" t="s">
        <v>592</v>
      </c>
      <c r="C5275" s="662" t="s">
        <v>5111</v>
      </c>
      <c r="D5275" s="743" t="s">
        <v>7938</v>
      </c>
      <c r="E5275" s="744" t="s">
        <v>5139</v>
      </c>
      <c r="F5275" s="662" t="s">
        <v>5106</v>
      </c>
      <c r="G5275" s="662" t="s">
        <v>5514</v>
      </c>
      <c r="H5275" s="662" t="s">
        <v>593</v>
      </c>
      <c r="I5275" s="662" t="s">
        <v>867</v>
      </c>
      <c r="J5275" s="662" t="s">
        <v>868</v>
      </c>
      <c r="K5275" s="662" t="s">
        <v>869</v>
      </c>
      <c r="L5275" s="663">
        <v>80.959999999999994</v>
      </c>
      <c r="M5275" s="663">
        <v>80.959999999999994</v>
      </c>
      <c r="N5275" s="662">
        <v>1</v>
      </c>
      <c r="O5275" s="745">
        <v>0.5</v>
      </c>
      <c r="P5275" s="663">
        <v>80.959999999999994</v>
      </c>
      <c r="Q5275" s="678">
        <v>1</v>
      </c>
      <c r="R5275" s="662">
        <v>1</v>
      </c>
      <c r="S5275" s="678">
        <v>1</v>
      </c>
      <c r="T5275" s="745">
        <v>0.5</v>
      </c>
      <c r="U5275" s="701">
        <v>1</v>
      </c>
    </row>
    <row r="5276" spans="1:21" ht="14.4" customHeight="1" x14ac:dyDescent="0.3">
      <c r="A5276" s="661">
        <v>32</v>
      </c>
      <c r="B5276" s="662" t="s">
        <v>592</v>
      </c>
      <c r="C5276" s="662" t="s">
        <v>5111</v>
      </c>
      <c r="D5276" s="743" t="s">
        <v>7938</v>
      </c>
      <c r="E5276" s="744" t="s">
        <v>5139</v>
      </c>
      <c r="F5276" s="662" t="s">
        <v>5106</v>
      </c>
      <c r="G5276" s="662" t="s">
        <v>5514</v>
      </c>
      <c r="H5276" s="662" t="s">
        <v>593</v>
      </c>
      <c r="I5276" s="662" t="s">
        <v>7702</v>
      </c>
      <c r="J5276" s="662" t="s">
        <v>7700</v>
      </c>
      <c r="K5276" s="662" t="s">
        <v>7701</v>
      </c>
      <c r="L5276" s="663">
        <v>121.43</v>
      </c>
      <c r="M5276" s="663">
        <v>242.86</v>
      </c>
      <c r="N5276" s="662">
        <v>2</v>
      </c>
      <c r="O5276" s="745">
        <v>0.5</v>
      </c>
      <c r="P5276" s="663">
        <v>242.86</v>
      </c>
      <c r="Q5276" s="678">
        <v>1</v>
      </c>
      <c r="R5276" s="662">
        <v>2</v>
      </c>
      <c r="S5276" s="678">
        <v>1</v>
      </c>
      <c r="T5276" s="745">
        <v>0.5</v>
      </c>
      <c r="U5276" s="701">
        <v>1</v>
      </c>
    </row>
    <row r="5277" spans="1:21" ht="14.4" customHeight="1" x14ac:dyDescent="0.3">
      <c r="A5277" s="661">
        <v>32</v>
      </c>
      <c r="B5277" s="662" t="s">
        <v>592</v>
      </c>
      <c r="C5277" s="662" t="s">
        <v>5111</v>
      </c>
      <c r="D5277" s="743" t="s">
        <v>7938</v>
      </c>
      <c r="E5277" s="744" t="s">
        <v>5139</v>
      </c>
      <c r="F5277" s="662" t="s">
        <v>5106</v>
      </c>
      <c r="G5277" s="662" t="s">
        <v>5514</v>
      </c>
      <c r="H5277" s="662" t="s">
        <v>593</v>
      </c>
      <c r="I5277" s="662" t="s">
        <v>7703</v>
      </c>
      <c r="J5277" s="662" t="s">
        <v>2374</v>
      </c>
      <c r="K5277" s="662" t="s">
        <v>7704</v>
      </c>
      <c r="L5277" s="663">
        <v>0</v>
      </c>
      <c r="M5277" s="663">
        <v>0</v>
      </c>
      <c r="N5277" s="662">
        <v>1</v>
      </c>
      <c r="O5277" s="745">
        <v>0.5</v>
      </c>
      <c r="P5277" s="663">
        <v>0</v>
      </c>
      <c r="Q5277" s="678"/>
      <c r="R5277" s="662">
        <v>1</v>
      </c>
      <c r="S5277" s="678">
        <v>1</v>
      </c>
      <c r="T5277" s="745">
        <v>0.5</v>
      </c>
      <c r="U5277" s="701">
        <v>1</v>
      </c>
    </row>
    <row r="5278" spans="1:21" ht="14.4" customHeight="1" x14ac:dyDescent="0.3">
      <c r="A5278" s="661">
        <v>32</v>
      </c>
      <c r="B5278" s="662" t="s">
        <v>592</v>
      </c>
      <c r="C5278" s="662" t="s">
        <v>5111</v>
      </c>
      <c r="D5278" s="743" t="s">
        <v>7938</v>
      </c>
      <c r="E5278" s="744" t="s">
        <v>5139</v>
      </c>
      <c r="F5278" s="662" t="s">
        <v>5106</v>
      </c>
      <c r="G5278" s="662" t="s">
        <v>5514</v>
      </c>
      <c r="H5278" s="662" t="s">
        <v>593</v>
      </c>
      <c r="I5278" s="662" t="s">
        <v>2404</v>
      </c>
      <c r="J5278" s="662" t="s">
        <v>868</v>
      </c>
      <c r="K5278" s="662" t="s">
        <v>869</v>
      </c>
      <c r="L5278" s="663">
        <v>80.959999999999994</v>
      </c>
      <c r="M5278" s="663">
        <v>80.959999999999994</v>
      </c>
      <c r="N5278" s="662">
        <v>1</v>
      </c>
      <c r="O5278" s="745">
        <v>0.5</v>
      </c>
      <c r="P5278" s="663">
        <v>80.959999999999994</v>
      </c>
      <c r="Q5278" s="678">
        <v>1</v>
      </c>
      <c r="R5278" s="662">
        <v>1</v>
      </c>
      <c r="S5278" s="678">
        <v>1</v>
      </c>
      <c r="T5278" s="745">
        <v>0.5</v>
      </c>
      <c r="U5278" s="701">
        <v>1</v>
      </c>
    </row>
    <row r="5279" spans="1:21" ht="14.4" customHeight="1" x14ac:dyDescent="0.3">
      <c r="A5279" s="661">
        <v>32</v>
      </c>
      <c r="B5279" s="662" t="s">
        <v>592</v>
      </c>
      <c r="C5279" s="662" t="s">
        <v>5111</v>
      </c>
      <c r="D5279" s="743" t="s">
        <v>7938</v>
      </c>
      <c r="E5279" s="744" t="s">
        <v>5139</v>
      </c>
      <c r="F5279" s="662" t="s">
        <v>5106</v>
      </c>
      <c r="G5279" s="662" t="s">
        <v>5514</v>
      </c>
      <c r="H5279" s="662" t="s">
        <v>593</v>
      </c>
      <c r="I5279" s="662" t="s">
        <v>7705</v>
      </c>
      <c r="J5279" s="662" t="s">
        <v>7700</v>
      </c>
      <c r="K5279" s="662" t="s">
        <v>7701</v>
      </c>
      <c r="L5279" s="663">
        <v>121.43</v>
      </c>
      <c r="M5279" s="663">
        <v>971.44</v>
      </c>
      <c r="N5279" s="662">
        <v>8</v>
      </c>
      <c r="O5279" s="745">
        <v>2</v>
      </c>
      <c r="P5279" s="663">
        <v>971.44</v>
      </c>
      <c r="Q5279" s="678">
        <v>1</v>
      </c>
      <c r="R5279" s="662">
        <v>8</v>
      </c>
      <c r="S5279" s="678">
        <v>1</v>
      </c>
      <c r="T5279" s="745">
        <v>2</v>
      </c>
      <c r="U5279" s="701">
        <v>1</v>
      </c>
    </row>
    <row r="5280" spans="1:21" ht="14.4" customHeight="1" x14ac:dyDescent="0.3">
      <c r="A5280" s="661">
        <v>32</v>
      </c>
      <c r="B5280" s="662" t="s">
        <v>592</v>
      </c>
      <c r="C5280" s="662" t="s">
        <v>5111</v>
      </c>
      <c r="D5280" s="743" t="s">
        <v>7938</v>
      </c>
      <c r="E5280" s="744" t="s">
        <v>5139</v>
      </c>
      <c r="F5280" s="662" t="s">
        <v>5106</v>
      </c>
      <c r="G5280" s="662" t="s">
        <v>7706</v>
      </c>
      <c r="H5280" s="662" t="s">
        <v>593</v>
      </c>
      <c r="I5280" s="662" t="s">
        <v>7707</v>
      </c>
      <c r="J5280" s="662" t="s">
        <v>891</v>
      </c>
      <c r="K5280" s="662" t="s">
        <v>1361</v>
      </c>
      <c r="L5280" s="663">
        <v>0</v>
      </c>
      <c r="M5280" s="663">
        <v>0</v>
      </c>
      <c r="N5280" s="662">
        <v>2</v>
      </c>
      <c r="O5280" s="745">
        <v>0.5</v>
      </c>
      <c r="P5280" s="663">
        <v>0</v>
      </c>
      <c r="Q5280" s="678"/>
      <c r="R5280" s="662">
        <v>2</v>
      </c>
      <c r="S5280" s="678">
        <v>1</v>
      </c>
      <c r="T5280" s="745">
        <v>0.5</v>
      </c>
      <c r="U5280" s="701">
        <v>1</v>
      </c>
    </row>
    <row r="5281" spans="1:21" ht="14.4" customHeight="1" x14ac:dyDescent="0.3">
      <c r="A5281" s="661">
        <v>32</v>
      </c>
      <c r="B5281" s="662" t="s">
        <v>592</v>
      </c>
      <c r="C5281" s="662" t="s">
        <v>5111</v>
      </c>
      <c r="D5281" s="743" t="s">
        <v>7938</v>
      </c>
      <c r="E5281" s="744" t="s">
        <v>5139</v>
      </c>
      <c r="F5281" s="662" t="s">
        <v>5106</v>
      </c>
      <c r="G5281" s="662" t="s">
        <v>7708</v>
      </c>
      <c r="H5281" s="662" t="s">
        <v>593</v>
      </c>
      <c r="I5281" s="662" t="s">
        <v>7709</v>
      </c>
      <c r="J5281" s="662" t="s">
        <v>7710</v>
      </c>
      <c r="K5281" s="662" t="s">
        <v>7711</v>
      </c>
      <c r="L5281" s="663">
        <v>239.19</v>
      </c>
      <c r="M5281" s="663">
        <v>478.38</v>
      </c>
      <c r="N5281" s="662">
        <v>2</v>
      </c>
      <c r="O5281" s="745">
        <v>0.5</v>
      </c>
      <c r="P5281" s="663">
        <v>478.38</v>
      </c>
      <c r="Q5281" s="678">
        <v>1</v>
      </c>
      <c r="R5281" s="662">
        <v>2</v>
      </c>
      <c r="S5281" s="678">
        <v>1</v>
      </c>
      <c r="T5281" s="745">
        <v>0.5</v>
      </c>
      <c r="U5281" s="701">
        <v>1</v>
      </c>
    </row>
    <row r="5282" spans="1:21" ht="14.4" customHeight="1" x14ac:dyDescent="0.3">
      <c r="A5282" s="661">
        <v>32</v>
      </c>
      <c r="B5282" s="662" t="s">
        <v>592</v>
      </c>
      <c r="C5282" s="662" t="s">
        <v>5111</v>
      </c>
      <c r="D5282" s="743" t="s">
        <v>7938</v>
      </c>
      <c r="E5282" s="744" t="s">
        <v>5139</v>
      </c>
      <c r="F5282" s="662" t="s">
        <v>5106</v>
      </c>
      <c r="G5282" s="662" t="s">
        <v>5322</v>
      </c>
      <c r="H5282" s="662" t="s">
        <v>2438</v>
      </c>
      <c r="I5282" s="662" t="s">
        <v>6015</v>
      </c>
      <c r="J5282" s="662" t="s">
        <v>6016</v>
      </c>
      <c r="K5282" s="662" t="s">
        <v>4009</v>
      </c>
      <c r="L5282" s="663">
        <v>140.94999999999999</v>
      </c>
      <c r="M5282" s="663">
        <v>3664.7000000000003</v>
      </c>
      <c r="N5282" s="662">
        <v>26</v>
      </c>
      <c r="O5282" s="745">
        <v>8</v>
      </c>
      <c r="P5282" s="663">
        <v>422.84999999999997</v>
      </c>
      <c r="Q5282" s="678">
        <v>0.11538461538461536</v>
      </c>
      <c r="R5282" s="662">
        <v>3</v>
      </c>
      <c r="S5282" s="678">
        <v>0.11538461538461539</v>
      </c>
      <c r="T5282" s="745">
        <v>1.5</v>
      </c>
      <c r="U5282" s="701">
        <v>0.1875</v>
      </c>
    </row>
    <row r="5283" spans="1:21" ht="14.4" customHeight="1" x14ac:dyDescent="0.3">
      <c r="A5283" s="661">
        <v>32</v>
      </c>
      <c r="B5283" s="662" t="s">
        <v>592</v>
      </c>
      <c r="C5283" s="662" t="s">
        <v>5111</v>
      </c>
      <c r="D5283" s="743" t="s">
        <v>7938</v>
      </c>
      <c r="E5283" s="744" t="s">
        <v>5139</v>
      </c>
      <c r="F5283" s="662" t="s">
        <v>5106</v>
      </c>
      <c r="G5283" s="662" t="s">
        <v>5322</v>
      </c>
      <c r="H5283" s="662" t="s">
        <v>2438</v>
      </c>
      <c r="I5283" s="662" t="s">
        <v>2745</v>
      </c>
      <c r="J5283" s="662" t="s">
        <v>2746</v>
      </c>
      <c r="K5283" s="662" t="s">
        <v>3544</v>
      </c>
      <c r="L5283" s="663">
        <v>187.92</v>
      </c>
      <c r="M5283" s="663">
        <v>1691.28</v>
      </c>
      <c r="N5283" s="662">
        <v>9</v>
      </c>
      <c r="O5283" s="745">
        <v>2.5</v>
      </c>
      <c r="P5283" s="663">
        <v>1691.28</v>
      </c>
      <c r="Q5283" s="678">
        <v>1</v>
      </c>
      <c r="R5283" s="662">
        <v>9</v>
      </c>
      <c r="S5283" s="678">
        <v>1</v>
      </c>
      <c r="T5283" s="745">
        <v>2.5</v>
      </c>
      <c r="U5283" s="701">
        <v>1</v>
      </c>
    </row>
    <row r="5284" spans="1:21" ht="14.4" customHeight="1" x14ac:dyDescent="0.3">
      <c r="A5284" s="661">
        <v>32</v>
      </c>
      <c r="B5284" s="662" t="s">
        <v>592</v>
      </c>
      <c r="C5284" s="662" t="s">
        <v>5111</v>
      </c>
      <c r="D5284" s="743" t="s">
        <v>7938</v>
      </c>
      <c r="E5284" s="744" t="s">
        <v>5139</v>
      </c>
      <c r="F5284" s="662" t="s">
        <v>5106</v>
      </c>
      <c r="G5284" s="662" t="s">
        <v>5322</v>
      </c>
      <c r="H5284" s="662" t="s">
        <v>2438</v>
      </c>
      <c r="I5284" s="662" t="s">
        <v>2553</v>
      </c>
      <c r="J5284" s="662" t="s">
        <v>2550</v>
      </c>
      <c r="K5284" s="662" t="s">
        <v>4957</v>
      </c>
      <c r="L5284" s="663">
        <v>156.61000000000001</v>
      </c>
      <c r="M5284" s="663">
        <v>469.83000000000004</v>
      </c>
      <c r="N5284" s="662">
        <v>3</v>
      </c>
      <c r="O5284" s="745">
        <v>1</v>
      </c>
      <c r="P5284" s="663">
        <v>313.22000000000003</v>
      </c>
      <c r="Q5284" s="678">
        <v>0.66666666666666663</v>
      </c>
      <c r="R5284" s="662">
        <v>2</v>
      </c>
      <c r="S5284" s="678">
        <v>0.66666666666666663</v>
      </c>
      <c r="T5284" s="745">
        <v>0.5</v>
      </c>
      <c r="U5284" s="701">
        <v>0.5</v>
      </c>
    </row>
    <row r="5285" spans="1:21" ht="14.4" customHeight="1" x14ac:dyDescent="0.3">
      <c r="A5285" s="661">
        <v>32</v>
      </c>
      <c r="B5285" s="662" t="s">
        <v>592</v>
      </c>
      <c r="C5285" s="662" t="s">
        <v>5111</v>
      </c>
      <c r="D5285" s="743" t="s">
        <v>7938</v>
      </c>
      <c r="E5285" s="744" t="s">
        <v>5139</v>
      </c>
      <c r="F5285" s="662" t="s">
        <v>5106</v>
      </c>
      <c r="G5285" s="662" t="s">
        <v>5322</v>
      </c>
      <c r="H5285" s="662" t="s">
        <v>2438</v>
      </c>
      <c r="I5285" s="662" t="s">
        <v>6017</v>
      </c>
      <c r="J5285" s="662" t="s">
        <v>6018</v>
      </c>
      <c r="K5285" s="662" t="s">
        <v>6019</v>
      </c>
      <c r="L5285" s="663">
        <v>300.68</v>
      </c>
      <c r="M5285" s="663">
        <v>601.36</v>
      </c>
      <c r="N5285" s="662">
        <v>2</v>
      </c>
      <c r="O5285" s="745">
        <v>1.5</v>
      </c>
      <c r="P5285" s="663">
        <v>300.68</v>
      </c>
      <c r="Q5285" s="678">
        <v>0.5</v>
      </c>
      <c r="R5285" s="662">
        <v>1</v>
      </c>
      <c r="S5285" s="678">
        <v>0.5</v>
      </c>
      <c r="T5285" s="745">
        <v>0.5</v>
      </c>
      <c r="U5285" s="701">
        <v>0.33333333333333331</v>
      </c>
    </row>
    <row r="5286" spans="1:21" ht="14.4" customHeight="1" x14ac:dyDescent="0.3">
      <c r="A5286" s="661">
        <v>32</v>
      </c>
      <c r="B5286" s="662" t="s">
        <v>592</v>
      </c>
      <c r="C5286" s="662" t="s">
        <v>5111</v>
      </c>
      <c r="D5286" s="743" t="s">
        <v>7938</v>
      </c>
      <c r="E5286" s="744" t="s">
        <v>5139</v>
      </c>
      <c r="F5286" s="662" t="s">
        <v>5106</v>
      </c>
      <c r="G5286" s="662" t="s">
        <v>5322</v>
      </c>
      <c r="H5286" s="662" t="s">
        <v>593</v>
      </c>
      <c r="I5286" s="662" t="s">
        <v>6203</v>
      </c>
      <c r="J5286" s="662" t="s">
        <v>6204</v>
      </c>
      <c r="K5286" s="662" t="s">
        <v>6205</v>
      </c>
      <c r="L5286" s="663">
        <v>375.85</v>
      </c>
      <c r="M5286" s="663">
        <v>751.7</v>
      </c>
      <c r="N5286" s="662">
        <v>2</v>
      </c>
      <c r="O5286" s="745">
        <v>1</v>
      </c>
      <c r="P5286" s="663">
        <v>375.85</v>
      </c>
      <c r="Q5286" s="678">
        <v>0.5</v>
      </c>
      <c r="R5286" s="662">
        <v>1</v>
      </c>
      <c r="S5286" s="678">
        <v>0.5</v>
      </c>
      <c r="T5286" s="745">
        <v>0.5</v>
      </c>
      <c r="U5286" s="701">
        <v>0.5</v>
      </c>
    </row>
    <row r="5287" spans="1:21" ht="14.4" customHeight="1" x14ac:dyDescent="0.3">
      <c r="A5287" s="661">
        <v>32</v>
      </c>
      <c r="B5287" s="662" t="s">
        <v>592</v>
      </c>
      <c r="C5287" s="662" t="s">
        <v>5111</v>
      </c>
      <c r="D5287" s="743" t="s">
        <v>7938</v>
      </c>
      <c r="E5287" s="744" t="s">
        <v>5139</v>
      </c>
      <c r="F5287" s="662" t="s">
        <v>5106</v>
      </c>
      <c r="G5287" s="662" t="s">
        <v>5323</v>
      </c>
      <c r="H5287" s="662" t="s">
        <v>593</v>
      </c>
      <c r="I5287" s="662" t="s">
        <v>5380</v>
      </c>
      <c r="J5287" s="662" t="s">
        <v>2329</v>
      </c>
      <c r="K5287" s="662" t="s">
        <v>780</v>
      </c>
      <c r="L5287" s="663">
        <v>100.62</v>
      </c>
      <c r="M5287" s="663">
        <v>100.62</v>
      </c>
      <c r="N5287" s="662">
        <v>1</v>
      </c>
      <c r="O5287" s="745">
        <v>0.5</v>
      </c>
      <c r="P5287" s="663">
        <v>100.62</v>
      </c>
      <c r="Q5287" s="678">
        <v>1</v>
      </c>
      <c r="R5287" s="662">
        <v>1</v>
      </c>
      <c r="S5287" s="678">
        <v>1</v>
      </c>
      <c r="T5287" s="745">
        <v>0.5</v>
      </c>
      <c r="U5287" s="701">
        <v>1</v>
      </c>
    </row>
    <row r="5288" spans="1:21" ht="14.4" customHeight="1" x14ac:dyDescent="0.3">
      <c r="A5288" s="661">
        <v>32</v>
      </c>
      <c r="B5288" s="662" t="s">
        <v>592</v>
      </c>
      <c r="C5288" s="662" t="s">
        <v>5111</v>
      </c>
      <c r="D5288" s="743" t="s">
        <v>7938</v>
      </c>
      <c r="E5288" s="744" t="s">
        <v>5139</v>
      </c>
      <c r="F5288" s="662" t="s">
        <v>5106</v>
      </c>
      <c r="G5288" s="662" t="s">
        <v>5323</v>
      </c>
      <c r="H5288" s="662" t="s">
        <v>593</v>
      </c>
      <c r="I5288" s="662" t="s">
        <v>5380</v>
      </c>
      <c r="J5288" s="662" t="s">
        <v>2329</v>
      </c>
      <c r="K5288" s="662" t="s">
        <v>780</v>
      </c>
      <c r="L5288" s="663">
        <v>150.43</v>
      </c>
      <c r="M5288" s="663">
        <v>150.43</v>
      </c>
      <c r="N5288" s="662">
        <v>1</v>
      </c>
      <c r="O5288" s="745">
        <v>0.5</v>
      </c>
      <c r="P5288" s="663">
        <v>150.43</v>
      </c>
      <c r="Q5288" s="678">
        <v>1</v>
      </c>
      <c r="R5288" s="662">
        <v>1</v>
      </c>
      <c r="S5288" s="678">
        <v>1</v>
      </c>
      <c r="T5288" s="745">
        <v>0.5</v>
      </c>
      <c r="U5288" s="701">
        <v>1</v>
      </c>
    </row>
    <row r="5289" spans="1:21" ht="14.4" customHeight="1" x14ac:dyDescent="0.3">
      <c r="A5289" s="661">
        <v>32</v>
      </c>
      <c r="B5289" s="662" t="s">
        <v>592</v>
      </c>
      <c r="C5289" s="662" t="s">
        <v>5111</v>
      </c>
      <c r="D5289" s="743" t="s">
        <v>7938</v>
      </c>
      <c r="E5289" s="744" t="s">
        <v>5139</v>
      </c>
      <c r="F5289" s="662" t="s">
        <v>5106</v>
      </c>
      <c r="G5289" s="662" t="s">
        <v>5323</v>
      </c>
      <c r="H5289" s="662" t="s">
        <v>593</v>
      </c>
      <c r="I5289" s="662" t="s">
        <v>6359</v>
      </c>
      <c r="J5289" s="662" t="s">
        <v>2329</v>
      </c>
      <c r="K5289" s="662" t="s">
        <v>5564</v>
      </c>
      <c r="L5289" s="663">
        <v>125.36</v>
      </c>
      <c r="M5289" s="663">
        <v>125.36</v>
      </c>
      <c r="N5289" s="662">
        <v>1</v>
      </c>
      <c r="O5289" s="745">
        <v>0.5</v>
      </c>
      <c r="P5289" s="663">
        <v>125.36</v>
      </c>
      <c r="Q5289" s="678">
        <v>1</v>
      </c>
      <c r="R5289" s="662">
        <v>1</v>
      </c>
      <c r="S5289" s="678">
        <v>1</v>
      </c>
      <c r="T5289" s="745">
        <v>0.5</v>
      </c>
      <c r="U5289" s="701">
        <v>1</v>
      </c>
    </row>
    <row r="5290" spans="1:21" ht="14.4" customHeight="1" x14ac:dyDescent="0.3">
      <c r="A5290" s="661">
        <v>32</v>
      </c>
      <c r="B5290" s="662" t="s">
        <v>592</v>
      </c>
      <c r="C5290" s="662" t="s">
        <v>5111</v>
      </c>
      <c r="D5290" s="743" t="s">
        <v>7938</v>
      </c>
      <c r="E5290" s="744" t="s">
        <v>5139</v>
      </c>
      <c r="F5290" s="662" t="s">
        <v>5106</v>
      </c>
      <c r="G5290" s="662" t="s">
        <v>5323</v>
      </c>
      <c r="H5290" s="662" t="s">
        <v>593</v>
      </c>
      <c r="I5290" s="662" t="s">
        <v>7712</v>
      </c>
      <c r="J5290" s="662" t="s">
        <v>2385</v>
      </c>
      <c r="K5290" s="662" t="s">
        <v>7713</v>
      </c>
      <c r="L5290" s="663">
        <v>0</v>
      </c>
      <c r="M5290" s="663">
        <v>0</v>
      </c>
      <c r="N5290" s="662">
        <v>1</v>
      </c>
      <c r="O5290" s="745">
        <v>1</v>
      </c>
      <c r="P5290" s="663">
        <v>0</v>
      </c>
      <c r="Q5290" s="678"/>
      <c r="R5290" s="662">
        <v>1</v>
      </c>
      <c r="S5290" s="678">
        <v>1</v>
      </c>
      <c r="T5290" s="745">
        <v>1</v>
      </c>
      <c r="U5290" s="701">
        <v>1</v>
      </c>
    </row>
    <row r="5291" spans="1:21" ht="14.4" customHeight="1" x14ac:dyDescent="0.3">
      <c r="A5291" s="661">
        <v>32</v>
      </c>
      <c r="B5291" s="662" t="s">
        <v>592</v>
      </c>
      <c r="C5291" s="662" t="s">
        <v>5111</v>
      </c>
      <c r="D5291" s="743" t="s">
        <v>7938</v>
      </c>
      <c r="E5291" s="744" t="s">
        <v>5139</v>
      </c>
      <c r="F5291" s="662" t="s">
        <v>5106</v>
      </c>
      <c r="G5291" s="662" t="s">
        <v>5323</v>
      </c>
      <c r="H5291" s="662" t="s">
        <v>593</v>
      </c>
      <c r="I5291" s="662" t="s">
        <v>6551</v>
      </c>
      <c r="J5291" s="662" t="s">
        <v>2329</v>
      </c>
      <c r="K5291" s="662" t="s">
        <v>780</v>
      </c>
      <c r="L5291" s="663">
        <v>150.43</v>
      </c>
      <c r="M5291" s="663">
        <v>150.43</v>
      </c>
      <c r="N5291" s="662">
        <v>1</v>
      </c>
      <c r="O5291" s="745">
        <v>1</v>
      </c>
      <c r="P5291" s="663">
        <v>150.43</v>
      </c>
      <c r="Q5291" s="678">
        <v>1</v>
      </c>
      <c r="R5291" s="662">
        <v>1</v>
      </c>
      <c r="S5291" s="678">
        <v>1</v>
      </c>
      <c r="T5291" s="745">
        <v>1</v>
      </c>
      <c r="U5291" s="701">
        <v>1</v>
      </c>
    </row>
    <row r="5292" spans="1:21" ht="14.4" customHeight="1" x14ac:dyDescent="0.3">
      <c r="A5292" s="661">
        <v>32</v>
      </c>
      <c r="B5292" s="662" t="s">
        <v>592</v>
      </c>
      <c r="C5292" s="662" t="s">
        <v>5111</v>
      </c>
      <c r="D5292" s="743" t="s">
        <v>7938</v>
      </c>
      <c r="E5292" s="744" t="s">
        <v>5139</v>
      </c>
      <c r="F5292" s="662" t="s">
        <v>5106</v>
      </c>
      <c r="G5292" s="662" t="s">
        <v>5323</v>
      </c>
      <c r="H5292" s="662" t="s">
        <v>593</v>
      </c>
      <c r="I5292" s="662" t="s">
        <v>7714</v>
      </c>
      <c r="J5292" s="662" t="s">
        <v>7715</v>
      </c>
      <c r="K5292" s="662" t="s">
        <v>780</v>
      </c>
      <c r="L5292" s="663">
        <v>0</v>
      </c>
      <c r="M5292" s="663">
        <v>0</v>
      </c>
      <c r="N5292" s="662">
        <v>1</v>
      </c>
      <c r="O5292" s="745">
        <v>1</v>
      </c>
      <c r="P5292" s="663">
        <v>0</v>
      </c>
      <c r="Q5292" s="678"/>
      <c r="R5292" s="662">
        <v>1</v>
      </c>
      <c r="S5292" s="678">
        <v>1</v>
      </c>
      <c r="T5292" s="745">
        <v>1</v>
      </c>
      <c r="U5292" s="701">
        <v>1</v>
      </c>
    </row>
    <row r="5293" spans="1:21" ht="14.4" customHeight="1" x14ac:dyDescent="0.3">
      <c r="A5293" s="661">
        <v>32</v>
      </c>
      <c r="B5293" s="662" t="s">
        <v>592</v>
      </c>
      <c r="C5293" s="662" t="s">
        <v>5111</v>
      </c>
      <c r="D5293" s="743" t="s">
        <v>7938</v>
      </c>
      <c r="E5293" s="744" t="s">
        <v>5139</v>
      </c>
      <c r="F5293" s="662" t="s">
        <v>5106</v>
      </c>
      <c r="G5293" s="662" t="s">
        <v>5323</v>
      </c>
      <c r="H5293" s="662" t="s">
        <v>593</v>
      </c>
      <c r="I5293" s="662" t="s">
        <v>7716</v>
      </c>
      <c r="J5293" s="662" t="s">
        <v>6697</v>
      </c>
      <c r="K5293" s="662" t="s">
        <v>2330</v>
      </c>
      <c r="L5293" s="663">
        <v>49.2</v>
      </c>
      <c r="M5293" s="663">
        <v>49.2</v>
      </c>
      <c r="N5293" s="662">
        <v>1</v>
      </c>
      <c r="O5293" s="745">
        <v>0.5</v>
      </c>
      <c r="P5293" s="663">
        <v>49.2</v>
      </c>
      <c r="Q5293" s="678">
        <v>1</v>
      </c>
      <c r="R5293" s="662">
        <v>1</v>
      </c>
      <c r="S5293" s="678">
        <v>1</v>
      </c>
      <c r="T5293" s="745">
        <v>0.5</v>
      </c>
      <c r="U5293" s="701">
        <v>1</v>
      </c>
    </row>
    <row r="5294" spans="1:21" ht="14.4" customHeight="1" x14ac:dyDescent="0.3">
      <c r="A5294" s="661">
        <v>32</v>
      </c>
      <c r="B5294" s="662" t="s">
        <v>592</v>
      </c>
      <c r="C5294" s="662" t="s">
        <v>5111</v>
      </c>
      <c r="D5294" s="743" t="s">
        <v>7938</v>
      </c>
      <c r="E5294" s="744" t="s">
        <v>5139</v>
      </c>
      <c r="F5294" s="662" t="s">
        <v>5106</v>
      </c>
      <c r="G5294" s="662" t="s">
        <v>7717</v>
      </c>
      <c r="H5294" s="662" t="s">
        <v>593</v>
      </c>
      <c r="I5294" s="662" t="s">
        <v>7718</v>
      </c>
      <c r="J5294" s="662" t="s">
        <v>7719</v>
      </c>
      <c r="K5294" s="662" t="s">
        <v>7720</v>
      </c>
      <c r="L5294" s="663">
        <v>0</v>
      </c>
      <c r="M5294" s="663">
        <v>0</v>
      </c>
      <c r="N5294" s="662">
        <v>1</v>
      </c>
      <c r="O5294" s="745">
        <v>1</v>
      </c>
      <c r="P5294" s="663">
        <v>0</v>
      </c>
      <c r="Q5294" s="678"/>
      <c r="R5294" s="662">
        <v>1</v>
      </c>
      <c r="S5294" s="678">
        <v>1</v>
      </c>
      <c r="T5294" s="745">
        <v>1</v>
      </c>
      <c r="U5294" s="701">
        <v>1</v>
      </c>
    </row>
    <row r="5295" spans="1:21" ht="14.4" customHeight="1" x14ac:dyDescent="0.3">
      <c r="A5295" s="661">
        <v>32</v>
      </c>
      <c r="B5295" s="662" t="s">
        <v>592</v>
      </c>
      <c r="C5295" s="662" t="s">
        <v>5111</v>
      </c>
      <c r="D5295" s="743" t="s">
        <v>7938</v>
      </c>
      <c r="E5295" s="744" t="s">
        <v>5139</v>
      </c>
      <c r="F5295" s="662" t="s">
        <v>5106</v>
      </c>
      <c r="G5295" s="662" t="s">
        <v>6208</v>
      </c>
      <c r="H5295" s="662" t="s">
        <v>593</v>
      </c>
      <c r="I5295" s="662" t="s">
        <v>855</v>
      </c>
      <c r="J5295" s="662" t="s">
        <v>856</v>
      </c>
      <c r="K5295" s="662" t="s">
        <v>857</v>
      </c>
      <c r="L5295" s="663">
        <v>150.19</v>
      </c>
      <c r="M5295" s="663">
        <v>150.19</v>
      </c>
      <c r="N5295" s="662">
        <v>1</v>
      </c>
      <c r="O5295" s="745">
        <v>0.5</v>
      </c>
      <c r="P5295" s="663">
        <v>150.19</v>
      </c>
      <c r="Q5295" s="678">
        <v>1</v>
      </c>
      <c r="R5295" s="662">
        <v>1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32</v>
      </c>
      <c r="B5296" s="662" t="s">
        <v>592</v>
      </c>
      <c r="C5296" s="662" t="s">
        <v>5111</v>
      </c>
      <c r="D5296" s="743" t="s">
        <v>7938</v>
      </c>
      <c r="E5296" s="744" t="s">
        <v>5139</v>
      </c>
      <c r="F5296" s="662" t="s">
        <v>5106</v>
      </c>
      <c r="G5296" s="662" t="s">
        <v>6711</v>
      </c>
      <c r="H5296" s="662" t="s">
        <v>593</v>
      </c>
      <c r="I5296" s="662" t="s">
        <v>7721</v>
      </c>
      <c r="J5296" s="662" t="s">
        <v>7722</v>
      </c>
      <c r="K5296" s="662" t="s">
        <v>7361</v>
      </c>
      <c r="L5296" s="663">
        <v>87.89</v>
      </c>
      <c r="M5296" s="663">
        <v>703.12</v>
      </c>
      <c r="N5296" s="662">
        <v>8</v>
      </c>
      <c r="O5296" s="745">
        <v>3.5</v>
      </c>
      <c r="P5296" s="663">
        <v>703.12</v>
      </c>
      <c r="Q5296" s="678">
        <v>1</v>
      </c>
      <c r="R5296" s="662">
        <v>8</v>
      </c>
      <c r="S5296" s="678">
        <v>1</v>
      </c>
      <c r="T5296" s="745">
        <v>3.5</v>
      </c>
      <c r="U5296" s="701">
        <v>1</v>
      </c>
    </row>
    <row r="5297" spans="1:21" ht="14.4" customHeight="1" x14ac:dyDescent="0.3">
      <c r="A5297" s="661">
        <v>32</v>
      </c>
      <c r="B5297" s="662" t="s">
        <v>592</v>
      </c>
      <c r="C5297" s="662" t="s">
        <v>5111</v>
      </c>
      <c r="D5297" s="743" t="s">
        <v>7938</v>
      </c>
      <c r="E5297" s="744" t="s">
        <v>5139</v>
      </c>
      <c r="F5297" s="662" t="s">
        <v>5106</v>
      </c>
      <c r="G5297" s="662" t="s">
        <v>5330</v>
      </c>
      <c r="H5297" s="662" t="s">
        <v>2438</v>
      </c>
      <c r="I5297" s="662" t="s">
        <v>2755</v>
      </c>
      <c r="J5297" s="662" t="s">
        <v>2756</v>
      </c>
      <c r="K5297" s="662" t="s">
        <v>3488</v>
      </c>
      <c r="L5297" s="663">
        <v>1427.23</v>
      </c>
      <c r="M5297" s="663">
        <v>14272.3</v>
      </c>
      <c r="N5297" s="662">
        <v>10</v>
      </c>
      <c r="O5297" s="745">
        <v>5.5</v>
      </c>
      <c r="P5297" s="663">
        <v>14272.3</v>
      </c>
      <c r="Q5297" s="678">
        <v>1</v>
      </c>
      <c r="R5297" s="662">
        <v>10</v>
      </c>
      <c r="S5297" s="678">
        <v>1</v>
      </c>
      <c r="T5297" s="745">
        <v>5.5</v>
      </c>
      <c r="U5297" s="701">
        <v>1</v>
      </c>
    </row>
    <row r="5298" spans="1:21" ht="14.4" customHeight="1" x14ac:dyDescent="0.3">
      <c r="A5298" s="661">
        <v>32</v>
      </c>
      <c r="B5298" s="662" t="s">
        <v>592</v>
      </c>
      <c r="C5298" s="662" t="s">
        <v>5111</v>
      </c>
      <c r="D5298" s="743" t="s">
        <v>7938</v>
      </c>
      <c r="E5298" s="744" t="s">
        <v>5139</v>
      </c>
      <c r="F5298" s="662" t="s">
        <v>5106</v>
      </c>
      <c r="G5298" s="662" t="s">
        <v>5331</v>
      </c>
      <c r="H5298" s="662" t="s">
        <v>593</v>
      </c>
      <c r="I5298" s="662" t="s">
        <v>6839</v>
      </c>
      <c r="J5298" s="662" t="s">
        <v>1294</v>
      </c>
      <c r="K5298" s="662" t="s">
        <v>1201</v>
      </c>
      <c r="L5298" s="663">
        <v>0</v>
      </c>
      <c r="M5298" s="663">
        <v>0</v>
      </c>
      <c r="N5298" s="662">
        <v>2</v>
      </c>
      <c r="O5298" s="745">
        <v>1</v>
      </c>
      <c r="P5298" s="663">
        <v>0</v>
      </c>
      <c r="Q5298" s="678"/>
      <c r="R5298" s="662">
        <v>2</v>
      </c>
      <c r="S5298" s="678">
        <v>1</v>
      </c>
      <c r="T5298" s="745">
        <v>1</v>
      </c>
      <c r="U5298" s="701">
        <v>1</v>
      </c>
    </row>
    <row r="5299" spans="1:21" ht="14.4" customHeight="1" x14ac:dyDescent="0.3">
      <c r="A5299" s="661">
        <v>32</v>
      </c>
      <c r="B5299" s="662" t="s">
        <v>592</v>
      </c>
      <c r="C5299" s="662" t="s">
        <v>5111</v>
      </c>
      <c r="D5299" s="743" t="s">
        <v>7938</v>
      </c>
      <c r="E5299" s="744" t="s">
        <v>5139</v>
      </c>
      <c r="F5299" s="662" t="s">
        <v>5106</v>
      </c>
      <c r="G5299" s="662" t="s">
        <v>5331</v>
      </c>
      <c r="H5299" s="662" t="s">
        <v>593</v>
      </c>
      <c r="I5299" s="662" t="s">
        <v>1293</v>
      </c>
      <c r="J5299" s="662" t="s">
        <v>1294</v>
      </c>
      <c r="K5299" s="662" t="s">
        <v>1295</v>
      </c>
      <c r="L5299" s="663">
        <v>271.94</v>
      </c>
      <c r="M5299" s="663">
        <v>2447.46</v>
      </c>
      <c r="N5299" s="662">
        <v>9</v>
      </c>
      <c r="O5299" s="745">
        <v>6</v>
      </c>
      <c r="P5299" s="663">
        <v>815.81999999999994</v>
      </c>
      <c r="Q5299" s="678">
        <v>0.33333333333333331</v>
      </c>
      <c r="R5299" s="662">
        <v>3</v>
      </c>
      <c r="S5299" s="678">
        <v>0.33333333333333331</v>
      </c>
      <c r="T5299" s="745">
        <v>2.5</v>
      </c>
      <c r="U5299" s="701">
        <v>0.41666666666666669</v>
      </c>
    </row>
    <row r="5300" spans="1:21" ht="14.4" customHeight="1" x14ac:dyDescent="0.3">
      <c r="A5300" s="661">
        <v>32</v>
      </c>
      <c r="B5300" s="662" t="s">
        <v>592</v>
      </c>
      <c r="C5300" s="662" t="s">
        <v>5111</v>
      </c>
      <c r="D5300" s="743" t="s">
        <v>7938</v>
      </c>
      <c r="E5300" s="744" t="s">
        <v>5139</v>
      </c>
      <c r="F5300" s="662" t="s">
        <v>5106</v>
      </c>
      <c r="G5300" s="662" t="s">
        <v>5331</v>
      </c>
      <c r="H5300" s="662" t="s">
        <v>593</v>
      </c>
      <c r="I5300" s="662" t="s">
        <v>7472</v>
      </c>
      <c r="J5300" s="662" t="s">
        <v>1294</v>
      </c>
      <c r="K5300" s="662" t="s">
        <v>7473</v>
      </c>
      <c r="L5300" s="663">
        <v>0</v>
      </c>
      <c r="M5300" s="663">
        <v>0</v>
      </c>
      <c r="N5300" s="662">
        <v>13</v>
      </c>
      <c r="O5300" s="745">
        <v>8</v>
      </c>
      <c r="P5300" s="663">
        <v>0</v>
      </c>
      <c r="Q5300" s="678"/>
      <c r="R5300" s="662">
        <v>5</v>
      </c>
      <c r="S5300" s="678">
        <v>0.38461538461538464</v>
      </c>
      <c r="T5300" s="745">
        <v>3</v>
      </c>
      <c r="U5300" s="701">
        <v>0.375</v>
      </c>
    </row>
    <row r="5301" spans="1:21" ht="14.4" customHeight="1" x14ac:dyDescent="0.3">
      <c r="A5301" s="661">
        <v>32</v>
      </c>
      <c r="B5301" s="662" t="s">
        <v>592</v>
      </c>
      <c r="C5301" s="662" t="s">
        <v>5111</v>
      </c>
      <c r="D5301" s="743" t="s">
        <v>7938</v>
      </c>
      <c r="E5301" s="744" t="s">
        <v>5139</v>
      </c>
      <c r="F5301" s="662" t="s">
        <v>5106</v>
      </c>
      <c r="G5301" s="662" t="s">
        <v>5331</v>
      </c>
      <c r="H5301" s="662" t="s">
        <v>593</v>
      </c>
      <c r="I5301" s="662" t="s">
        <v>1199</v>
      </c>
      <c r="J5301" s="662" t="s">
        <v>1200</v>
      </c>
      <c r="K5301" s="662" t="s">
        <v>1201</v>
      </c>
      <c r="L5301" s="663">
        <v>0</v>
      </c>
      <c r="M5301" s="663">
        <v>0</v>
      </c>
      <c r="N5301" s="662">
        <v>2</v>
      </c>
      <c r="O5301" s="745">
        <v>2</v>
      </c>
      <c r="P5301" s="663">
        <v>0</v>
      </c>
      <c r="Q5301" s="678"/>
      <c r="R5301" s="662">
        <v>2</v>
      </c>
      <c r="S5301" s="678">
        <v>1</v>
      </c>
      <c r="T5301" s="745">
        <v>2</v>
      </c>
      <c r="U5301" s="701">
        <v>1</v>
      </c>
    </row>
    <row r="5302" spans="1:21" ht="14.4" customHeight="1" x14ac:dyDescent="0.3">
      <c r="A5302" s="661">
        <v>32</v>
      </c>
      <c r="B5302" s="662" t="s">
        <v>592</v>
      </c>
      <c r="C5302" s="662" t="s">
        <v>5111</v>
      </c>
      <c r="D5302" s="743" t="s">
        <v>7938</v>
      </c>
      <c r="E5302" s="744" t="s">
        <v>5139</v>
      </c>
      <c r="F5302" s="662" t="s">
        <v>5106</v>
      </c>
      <c r="G5302" s="662" t="s">
        <v>5331</v>
      </c>
      <c r="H5302" s="662" t="s">
        <v>593</v>
      </c>
      <c r="I5302" s="662" t="s">
        <v>6718</v>
      </c>
      <c r="J5302" s="662" t="s">
        <v>5579</v>
      </c>
      <c r="K5302" s="662" t="s">
        <v>6030</v>
      </c>
      <c r="L5302" s="663">
        <v>0</v>
      </c>
      <c r="M5302" s="663">
        <v>0</v>
      </c>
      <c r="N5302" s="662">
        <v>1</v>
      </c>
      <c r="O5302" s="745">
        <v>0.5</v>
      </c>
      <c r="P5302" s="663"/>
      <c r="Q5302" s="678"/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32</v>
      </c>
      <c r="B5303" s="662" t="s">
        <v>592</v>
      </c>
      <c r="C5303" s="662" t="s">
        <v>5111</v>
      </c>
      <c r="D5303" s="743" t="s">
        <v>7938</v>
      </c>
      <c r="E5303" s="744" t="s">
        <v>5139</v>
      </c>
      <c r="F5303" s="662" t="s">
        <v>5106</v>
      </c>
      <c r="G5303" s="662" t="s">
        <v>5331</v>
      </c>
      <c r="H5303" s="662" t="s">
        <v>593</v>
      </c>
      <c r="I5303" s="662" t="s">
        <v>7723</v>
      </c>
      <c r="J5303" s="662" t="s">
        <v>1294</v>
      </c>
      <c r="K5303" s="662" t="s">
        <v>5325</v>
      </c>
      <c r="L5303" s="663">
        <v>0</v>
      </c>
      <c r="M5303" s="663">
        <v>0</v>
      </c>
      <c r="N5303" s="662">
        <v>8</v>
      </c>
      <c r="O5303" s="745">
        <v>5.5</v>
      </c>
      <c r="P5303" s="663">
        <v>0</v>
      </c>
      <c r="Q5303" s="678"/>
      <c r="R5303" s="662">
        <v>3</v>
      </c>
      <c r="S5303" s="678">
        <v>0.375</v>
      </c>
      <c r="T5303" s="745">
        <v>2</v>
      </c>
      <c r="U5303" s="701">
        <v>0.36363636363636365</v>
      </c>
    </row>
    <row r="5304" spans="1:21" ht="14.4" customHeight="1" x14ac:dyDescent="0.3">
      <c r="A5304" s="661">
        <v>32</v>
      </c>
      <c r="B5304" s="662" t="s">
        <v>592</v>
      </c>
      <c r="C5304" s="662" t="s">
        <v>5111</v>
      </c>
      <c r="D5304" s="743" t="s">
        <v>7938</v>
      </c>
      <c r="E5304" s="744" t="s">
        <v>5139</v>
      </c>
      <c r="F5304" s="662" t="s">
        <v>5106</v>
      </c>
      <c r="G5304" s="662" t="s">
        <v>5583</v>
      </c>
      <c r="H5304" s="662" t="s">
        <v>593</v>
      </c>
      <c r="I5304" s="662" t="s">
        <v>1901</v>
      </c>
      <c r="J5304" s="662" t="s">
        <v>5668</v>
      </c>
      <c r="K5304" s="662" t="s">
        <v>6216</v>
      </c>
      <c r="L5304" s="663">
        <v>0</v>
      </c>
      <c r="M5304" s="663">
        <v>0</v>
      </c>
      <c r="N5304" s="662">
        <v>1</v>
      </c>
      <c r="O5304" s="745">
        <v>0.5</v>
      </c>
      <c r="P5304" s="663">
        <v>0</v>
      </c>
      <c r="Q5304" s="678"/>
      <c r="R5304" s="662">
        <v>1</v>
      </c>
      <c r="S5304" s="678">
        <v>1</v>
      </c>
      <c r="T5304" s="745">
        <v>0.5</v>
      </c>
      <c r="U5304" s="701">
        <v>1</v>
      </c>
    </row>
    <row r="5305" spans="1:21" ht="14.4" customHeight="1" x14ac:dyDescent="0.3">
      <c r="A5305" s="661">
        <v>32</v>
      </c>
      <c r="B5305" s="662" t="s">
        <v>592</v>
      </c>
      <c r="C5305" s="662" t="s">
        <v>5111</v>
      </c>
      <c r="D5305" s="743" t="s">
        <v>7938</v>
      </c>
      <c r="E5305" s="744" t="s">
        <v>5139</v>
      </c>
      <c r="F5305" s="662" t="s">
        <v>5106</v>
      </c>
      <c r="G5305" s="662" t="s">
        <v>5583</v>
      </c>
      <c r="H5305" s="662" t="s">
        <v>593</v>
      </c>
      <c r="I5305" s="662" t="s">
        <v>6038</v>
      </c>
      <c r="J5305" s="662" t="s">
        <v>6037</v>
      </c>
      <c r="K5305" s="662" t="s">
        <v>2244</v>
      </c>
      <c r="L5305" s="663">
        <v>0</v>
      </c>
      <c r="M5305" s="663">
        <v>0</v>
      </c>
      <c r="N5305" s="662">
        <v>1</v>
      </c>
      <c r="O5305" s="745">
        <v>1</v>
      </c>
      <c r="P5305" s="663"/>
      <c r="Q5305" s="678"/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32</v>
      </c>
      <c r="B5306" s="662" t="s">
        <v>592</v>
      </c>
      <c r="C5306" s="662" t="s">
        <v>5111</v>
      </c>
      <c r="D5306" s="743" t="s">
        <v>7938</v>
      </c>
      <c r="E5306" s="744" t="s">
        <v>5139</v>
      </c>
      <c r="F5306" s="662" t="s">
        <v>5106</v>
      </c>
      <c r="G5306" s="662" t="s">
        <v>5583</v>
      </c>
      <c r="H5306" s="662" t="s">
        <v>593</v>
      </c>
      <c r="I5306" s="662" t="s">
        <v>6217</v>
      </c>
      <c r="J5306" s="662" t="s">
        <v>3870</v>
      </c>
      <c r="K5306" s="662" t="s">
        <v>968</v>
      </c>
      <c r="L5306" s="663">
        <v>0</v>
      </c>
      <c r="M5306" s="663">
        <v>0</v>
      </c>
      <c r="N5306" s="662">
        <v>1</v>
      </c>
      <c r="O5306" s="745">
        <v>1</v>
      </c>
      <c r="P5306" s="663">
        <v>0</v>
      </c>
      <c r="Q5306" s="678"/>
      <c r="R5306" s="662">
        <v>1</v>
      </c>
      <c r="S5306" s="678">
        <v>1</v>
      </c>
      <c r="T5306" s="745">
        <v>1</v>
      </c>
      <c r="U5306" s="701">
        <v>1</v>
      </c>
    </row>
    <row r="5307" spans="1:21" ht="14.4" customHeight="1" x14ac:dyDescent="0.3">
      <c r="A5307" s="661">
        <v>32</v>
      </c>
      <c r="B5307" s="662" t="s">
        <v>592</v>
      </c>
      <c r="C5307" s="662" t="s">
        <v>5111</v>
      </c>
      <c r="D5307" s="743" t="s">
        <v>7938</v>
      </c>
      <c r="E5307" s="744" t="s">
        <v>5139</v>
      </c>
      <c r="F5307" s="662" t="s">
        <v>5106</v>
      </c>
      <c r="G5307" s="662" t="s">
        <v>7248</v>
      </c>
      <c r="H5307" s="662" t="s">
        <v>2438</v>
      </c>
      <c r="I5307" s="662" t="s">
        <v>7724</v>
      </c>
      <c r="J5307" s="662" t="s">
        <v>7725</v>
      </c>
      <c r="K5307" s="662" t="s">
        <v>7726</v>
      </c>
      <c r="L5307" s="663">
        <v>932.37</v>
      </c>
      <c r="M5307" s="663">
        <v>932.37</v>
      </c>
      <c r="N5307" s="662">
        <v>1</v>
      </c>
      <c r="O5307" s="745">
        <v>0.5</v>
      </c>
      <c r="P5307" s="663">
        <v>932.37</v>
      </c>
      <c r="Q5307" s="678">
        <v>1</v>
      </c>
      <c r="R5307" s="662">
        <v>1</v>
      </c>
      <c r="S5307" s="678">
        <v>1</v>
      </c>
      <c r="T5307" s="745">
        <v>0.5</v>
      </c>
      <c r="U5307" s="701">
        <v>1</v>
      </c>
    </row>
    <row r="5308" spans="1:21" ht="14.4" customHeight="1" x14ac:dyDescent="0.3">
      <c r="A5308" s="661">
        <v>32</v>
      </c>
      <c r="B5308" s="662" t="s">
        <v>592</v>
      </c>
      <c r="C5308" s="662" t="s">
        <v>5111</v>
      </c>
      <c r="D5308" s="743" t="s">
        <v>7938</v>
      </c>
      <c r="E5308" s="744" t="s">
        <v>5139</v>
      </c>
      <c r="F5308" s="662" t="s">
        <v>5106</v>
      </c>
      <c r="G5308" s="662" t="s">
        <v>5669</v>
      </c>
      <c r="H5308" s="662" t="s">
        <v>593</v>
      </c>
      <c r="I5308" s="662" t="s">
        <v>5670</v>
      </c>
      <c r="J5308" s="662" t="s">
        <v>5671</v>
      </c>
      <c r="K5308" s="662" t="s">
        <v>5672</v>
      </c>
      <c r="L5308" s="663">
        <v>0</v>
      </c>
      <c r="M5308" s="663">
        <v>0</v>
      </c>
      <c r="N5308" s="662">
        <v>3</v>
      </c>
      <c r="O5308" s="745">
        <v>1.5</v>
      </c>
      <c r="P5308" s="663">
        <v>0</v>
      </c>
      <c r="Q5308" s="678"/>
      <c r="R5308" s="662">
        <v>3</v>
      </c>
      <c r="S5308" s="678">
        <v>1</v>
      </c>
      <c r="T5308" s="745">
        <v>1.5</v>
      </c>
      <c r="U5308" s="701">
        <v>1</v>
      </c>
    </row>
    <row r="5309" spans="1:21" ht="14.4" customHeight="1" x14ac:dyDescent="0.3">
      <c r="A5309" s="661">
        <v>32</v>
      </c>
      <c r="B5309" s="662" t="s">
        <v>592</v>
      </c>
      <c r="C5309" s="662" t="s">
        <v>5111</v>
      </c>
      <c r="D5309" s="743" t="s">
        <v>7938</v>
      </c>
      <c r="E5309" s="744" t="s">
        <v>5139</v>
      </c>
      <c r="F5309" s="662" t="s">
        <v>5106</v>
      </c>
      <c r="G5309" s="662" t="s">
        <v>5335</v>
      </c>
      <c r="H5309" s="662" t="s">
        <v>2438</v>
      </c>
      <c r="I5309" s="662" t="s">
        <v>2562</v>
      </c>
      <c r="J5309" s="662" t="s">
        <v>2563</v>
      </c>
      <c r="K5309" s="662" t="s">
        <v>2564</v>
      </c>
      <c r="L5309" s="663">
        <v>53.57</v>
      </c>
      <c r="M5309" s="663">
        <v>107.14</v>
      </c>
      <c r="N5309" s="662">
        <v>2</v>
      </c>
      <c r="O5309" s="745">
        <v>0.5</v>
      </c>
      <c r="P5309" s="663">
        <v>107.14</v>
      </c>
      <c r="Q5309" s="678">
        <v>1</v>
      </c>
      <c r="R5309" s="662">
        <v>2</v>
      </c>
      <c r="S5309" s="678">
        <v>1</v>
      </c>
      <c r="T5309" s="745">
        <v>0.5</v>
      </c>
      <c r="U5309" s="701">
        <v>1</v>
      </c>
    </row>
    <row r="5310" spans="1:21" ht="14.4" customHeight="1" x14ac:dyDescent="0.3">
      <c r="A5310" s="661">
        <v>32</v>
      </c>
      <c r="B5310" s="662" t="s">
        <v>592</v>
      </c>
      <c r="C5310" s="662" t="s">
        <v>5111</v>
      </c>
      <c r="D5310" s="743" t="s">
        <v>7938</v>
      </c>
      <c r="E5310" s="744" t="s">
        <v>5139</v>
      </c>
      <c r="F5310" s="662" t="s">
        <v>5107</v>
      </c>
      <c r="G5310" s="662" t="s">
        <v>5249</v>
      </c>
      <c r="H5310" s="662" t="s">
        <v>593</v>
      </c>
      <c r="I5310" s="662" t="s">
        <v>5382</v>
      </c>
      <c r="J5310" s="662" t="s">
        <v>5251</v>
      </c>
      <c r="K5310" s="662"/>
      <c r="L5310" s="663">
        <v>0</v>
      </c>
      <c r="M5310" s="663">
        <v>0</v>
      </c>
      <c r="N5310" s="662">
        <v>21</v>
      </c>
      <c r="O5310" s="745">
        <v>18</v>
      </c>
      <c r="P5310" s="663">
        <v>0</v>
      </c>
      <c r="Q5310" s="678"/>
      <c r="R5310" s="662">
        <v>21</v>
      </c>
      <c r="S5310" s="678">
        <v>1</v>
      </c>
      <c r="T5310" s="745">
        <v>18</v>
      </c>
      <c r="U5310" s="701">
        <v>1</v>
      </c>
    </row>
    <row r="5311" spans="1:21" ht="14.4" customHeight="1" x14ac:dyDescent="0.3">
      <c r="A5311" s="661">
        <v>32</v>
      </c>
      <c r="B5311" s="662" t="s">
        <v>592</v>
      </c>
      <c r="C5311" s="662" t="s">
        <v>5111</v>
      </c>
      <c r="D5311" s="743" t="s">
        <v>7938</v>
      </c>
      <c r="E5311" s="744" t="s">
        <v>5139</v>
      </c>
      <c r="F5311" s="662" t="s">
        <v>5107</v>
      </c>
      <c r="G5311" s="662" t="s">
        <v>5249</v>
      </c>
      <c r="H5311" s="662" t="s">
        <v>593</v>
      </c>
      <c r="I5311" s="662" t="s">
        <v>5383</v>
      </c>
      <c r="J5311" s="662" t="s">
        <v>5251</v>
      </c>
      <c r="K5311" s="662"/>
      <c r="L5311" s="663">
        <v>0</v>
      </c>
      <c r="M5311" s="663">
        <v>0</v>
      </c>
      <c r="N5311" s="662">
        <v>2</v>
      </c>
      <c r="O5311" s="745">
        <v>2</v>
      </c>
      <c r="P5311" s="663">
        <v>0</v>
      </c>
      <c r="Q5311" s="678"/>
      <c r="R5311" s="662">
        <v>1</v>
      </c>
      <c r="S5311" s="678">
        <v>0.5</v>
      </c>
      <c r="T5311" s="745">
        <v>1</v>
      </c>
      <c r="U5311" s="701">
        <v>0.5</v>
      </c>
    </row>
    <row r="5312" spans="1:21" ht="14.4" customHeight="1" x14ac:dyDescent="0.3">
      <c r="A5312" s="661">
        <v>32</v>
      </c>
      <c r="B5312" s="662" t="s">
        <v>592</v>
      </c>
      <c r="C5312" s="662" t="s">
        <v>5111</v>
      </c>
      <c r="D5312" s="743" t="s">
        <v>7938</v>
      </c>
      <c r="E5312" s="744" t="s">
        <v>5140</v>
      </c>
      <c r="F5312" s="662" t="s">
        <v>5106</v>
      </c>
      <c r="G5312" s="662" t="s">
        <v>5151</v>
      </c>
      <c r="H5312" s="662" t="s">
        <v>593</v>
      </c>
      <c r="I5312" s="662" t="s">
        <v>1618</v>
      </c>
      <c r="J5312" s="662" t="s">
        <v>1619</v>
      </c>
      <c r="K5312" s="662" t="s">
        <v>1577</v>
      </c>
      <c r="L5312" s="663">
        <v>263.26</v>
      </c>
      <c r="M5312" s="663">
        <v>1053.04</v>
      </c>
      <c r="N5312" s="662">
        <v>4</v>
      </c>
      <c r="O5312" s="745">
        <v>1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32</v>
      </c>
      <c r="B5313" s="662" t="s">
        <v>592</v>
      </c>
      <c r="C5313" s="662" t="s">
        <v>5111</v>
      </c>
      <c r="D5313" s="743" t="s">
        <v>7938</v>
      </c>
      <c r="E5313" s="744" t="s">
        <v>5140</v>
      </c>
      <c r="F5313" s="662" t="s">
        <v>5106</v>
      </c>
      <c r="G5313" s="662" t="s">
        <v>5151</v>
      </c>
      <c r="H5313" s="662" t="s">
        <v>593</v>
      </c>
      <c r="I5313" s="662" t="s">
        <v>1699</v>
      </c>
      <c r="J5313" s="662" t="s">
        <v>1700</v>
      </c>
      <c r="K5313" s="662" t="s">
        <v>5152</v>
      </c>
      <c r="L5313" s="663">
        <v>1295.6400000000001</v>
      </c>
      <c r="M5313" s="663">
        <v>45347.399999999994</v>
      </c>
      <c r="N5313" s="662">
        <v>35</v>
      </c>
      <c r="O5313" s="745">
        <v>21.5</v>
      </c>
      <c r="P5313" s="663">
        <v>36277.919999999991</v>
      </c>
      <c r="Q5313" s="678">
        <v>0.79999999999999993</v>
      </c>
      <c r="R5313" s="662">
        <v>28</v>
      </c>
      <c r="S5313" s="678">
        <v>0.8</v>
      </c>
      <c r="T5313" s="745">
        <v>16</v>
      </c>
      <c r="U5313" s="701">
        <v>0.7441860465116279</v>
      </c>
    </row>
    <row r="5314" spans="1:21" ht="14.4" customHeight="1" x14ac:dyDescent="0.3">
      <c r="A5314" s="661">
        <v>32</v>
      </c>
      <c r="B5314" s="662" t="s">
        <v>592</v>
      </c>
      <c r="C5314" s="662" t="s">
        <v>5111</v>
      </c>
      <c r="D5314" s="743" t="s">
        <v>7938</v>
      </c>
      <c r="E5314" s="744" t="s">
        <v>5140</v>
      </c>
      <c r="F5314" s="662" t="s">
        <v>5106</v>
      </c>
      <c r="G5314" s="662" t="s">
        <v>5151</v>
      </c>
      <c r="H5314" s="662" t="s">
        <v>593</v>
      </c>
      <c r="I5314" s="662" t="s">
        <v>5343</v>
      </c>
      <c r="J5314" s="662" t="s">
        <v>1474</v>
      </c>
      <c r="K5314" s="662" t="s">
        <v>5154</v>
      </c>
      <c r="L5314" s="663">
        <v>0</v>
      </c>
      <c r="M5314" s="663">
        <v>0</v>
      </c>
      <c r="N5314" s="662">
        <v>2</v>
      </c>
      <c r="O5314" s="745">
        <v>2</v>
      </c>
      <c r="P5314" s="663"/>
      <c r="Q5314" s="678"/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32</v>
      </c>
      <c r="B5315" s="662" t="s">
        <v>592</v>
      </c>
      <c r="C5315" s="662" t="s">
        <v>5111</v>
      </c>
      <c r="D5315" s="743" t="s">
        <v>7938</v>
      </c>
      <c r="E5315" s="744" t="s">
        <v>5140</v>
      </c>
      <c r="F5315" s="662" t="s">
        <v>5106</v>
      </c>
      <c r="G5315" s="662" t="s">
        <v>5151</v>
      </c>
      <c r="H5315" s="662" t="s">
        <v>593</v>
      </c>
      <c r="I5315" s="662" t="s">
        <v>5153</v>
      </c>
      <c r="J5315" s="662" t="s">
        <v>1474</v>
      </c>
      <c r="K5315" s="662" t="s">
        <v>5154</v>
      </c>
      <c r="L5315" s="663">
        <v>0</v>
      </c>
      <c r="M5315" s="663">
        <v>0</v>
      </c>
      <c r="N5315" s="662">
        <v>1</v>
      </c>
      <c r="O5315" s="745">
        <v>1</v>
      </c>
      <c r="P5315" s="663">
        <v>0</v>
      </c>
      <c r="Q5315" s="678"/>
      <c r="R5315" s="662">
        <v>1</v>
      </c>
      <c r="S5315" s="678">
        <v>1</v>
      </c>
      <c r="T5315" s="745">
        <v>1</v>
      </c>
      <c r="U5315" s="701">
        <v>1</v>
      </c>
    </row>
    <row r="5316" spans="1:21" ht="14.4" customHeight="1" x14ac:dyDescent="0.3">
      <c r="A5316" s="661">
        <v>32</v>
      </c>
      <c r="B5316" s="662" t="s">
        <v>592</v>
      </c>
      <c r="C5316" s="662" t="s">
        <v>5111</v>
      </c>
      <c r="D5316" s="743" t="s">
        <v>7938</v>
      </c>
      <c r="E5316" s="744" t="s">
        <v>5140</v>
      </c>
      <c r="F5316" s="662" t="s">
        <v>5106</v>
      </c>
      <c r="G5316" s="662" t="s">
        <v>5191</v>
      </c>
      <c r="H5316" s="662" t="s">
        <v>593</v>
      </c>
      <c r="I5316" s="662" t="s">
        <v>7727</v>
      </c>
      <c r="J5316" s="662" t="s">
        <v>5193</v>
      </c>
      <c r="K5316" s="662" t="s">
        <v>5194</v>
      </c>
      <c r="L5316" s="663">
        <v>0</v>
      </c>
      <c r="M5316" s="663">
        <v>0</v>
      </c>
      <c r="N5316" s="662">
        <v>3</v>
      </c>
      <c r="O5316" s="745">
        <v>1</v>
      </c>
      <c r="P5316" s="663"/>
      <c r="Q5316" s="678"/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32</v>
      </c>
      <c r="B5317" s="662" t="s">
        <v>592</v>
      </c>
      <c r="C5317" s="662" t="s">
        <v>5111</v>
      </c>
      <c r="D5317" s="743" t="s">
        <v>7938</v>
      </c>
      <c r="E5317" s="744" t="s">
        <v>5140</v>
      </c>
      <c r="F5317" s="662" t="s">
        <v>5106</v>
      </c>
      <c r="G5317" s="662" t="s">
        <v>5155</v>
      </c>
      <c r="H5317" s="662" t="s">
        <v>593</v>
      </c>
      <c r="I5317" s="662" t="s">
        <v>5344</v>
      </c>
      <c r="J5317" s="662" t="s">
        <v>5197</v>
      </c>
      <c r="K5317" s="662" t="s">
        <v>3770</v>
      </c>
      <c r="L5317" s="663">
        <v>0</v>
      </c>
      <c r="M5317" s="663">
        <v>0</v>
      </c>
      <c r="N5317" s="662">
        <v>7</v>
      </c>
      <c r="O5317" s="745">
        <v>5.5</v>
      </c>
      <c r="P5317" s="663">
        <v>0</v>
      </c>
      <c r="Q5317" s="678"/>
      <c r="R5317" s="662">
        <v>5</v>
      </c>
      <c r="S5317" s="678">
        <v>0.7142857142857143</v>
      </c>
      <c r="T5317" s="745">
        <v>4</v>
      </c>
      <c r="U5317" s="701">
        <v>0.72727272727272729</v>
      </c>
    </row>
    <row r="5318" spans="1:21" ht="14.4" customHeight="1" x14ac:dyDescent="0.3">
      <c r="A5318" s="661">
        <v>32</v>
      </c>
      <c r="B5318" s="662" t="s">
        <v>592</v>
      </c>
      <c r="C5318" s="662" t="s">
        <v>5111</v>
      </c>
      <c r="D5318" s="743" t="s">
        <v>7938</v>
      </c>
      <c r="E5318" s="744" t="s">
        <v>5140</v>
      </c>
      <c r="F5318" s="662" t="s">
        <v>5106</v>
      </c>
      <c r="G5318" s="662" t="s">
        <v>5155</v>
      </c>
      <c r="H5318" s="662" t="s">
        <v>593</v>
      </c>
      <c r="I5318" s="662" t="s">
        <v>720</v>
      </c>
      <c r="J5318" s="662" t="s">
        <v>721</v>
      </c>
      <c r="K5318" s="662" t="s">
        <v>5156</v>
      </c>
      <c r="L5318" s="663">
        <v>40.58</v>
      </c>
      <c r="M5318" s="663">
        <v>40.58</v>
      </c>
      <c r="N5318" s="662">
        <v>1</v>
      </c>
      <c r="O5318" s="745">
        <v>1</v>
      </c>
      <c r="P5318" s="663"/>
      <c r="Q5318" s="678">
        <v>0</v>
      </c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32</v>
      </c>
      <c r="B5319" s="662" t="s">
        <v>592</v>
      </c>
      <c r="C5319" s="662" t="s">
        <v>5111</v>
      </c>
      <c r="D5319" s="743" t="s">
        <v>7938</v>
      </c>
      <c r="E5319" s="744" t="s">
        <v>5140</v>
      </c>
      <c r="F5319" s="662" t="s">
        <v>5106</v>
      </c>
      <c r="G5319" s="662" t="s">
        <v>5155</v>
      </c>
      <c r="H5319" s="662" t="s">
        <v>593</v>
      </c>
      <c r="I5319" s="662" t="s">
        <v>5195</v>
      </c>
      <c r="J5319" s="662" t="s">
        <v>721</v>
      </c>
      <c r="K5319" s="662" t="s">
        <v>5196</v>
      </c>
      <c r="L5319" s="663">
        <v>0</v>
      </c>
      <c r="M5319" s="663">
        <v>0</v>
      </c>
      <c r="N5319" s="662">
        <v>2</v>
      </c>
      <c r="O5319" s="745">
        <v>2</v>
      </c>
      <c r="P5319" s="663">
        <v>0</v>
      </c>
      <c r="Q5319" s="678"/>
      <c r="R5319" s="662">
        <v>1</v>
      </c>
      <c r="S5319" s="678">
        <v>0.5</v>
      </c>
      <c r="T5319" s="745">
        <v>1</v>
      </c>
      <c r="U5319" s="701">
        <v>0.5</v>
      </c>
    </row>
    <row r="5320" spans="1:21" ht="14.4" customHeight="1" x14ac:dyDescent="0.3">
      <c r="A5320" s="661">
        <v>32</v>
      </c>
      <c r="B5320" s="662" t="s">
        <v>592</v>
      </c>
      <c r="C5320" s="662" t="s">
        <v>5111</v>
      </c>
      <c r="D5320" s="743" t="s">
        <v>7938</v>
      </c>
      <c r="E5320" s="744" t="s">
        <v>5140</v>
      </c>
      <c r="F5320" s="662" t="s">
        <v>5106</v>
      </c>
      <c r="G5320" s="662" t="s">
        <v>5155</v>
      </c>
      <c r="H5320" s="662" t="s">
        <v>593</v>
      </c>
      <c r="I5320" s="662" t="s">
        <v>5195</v>
      </c>
      <c r="J5320" s="662" t="s">
        <v>721</v>
      </c>
      <c r="K5320" s="662" t="s">
        <v>5196</v>
      </c>
      <c r="L5320" s="663">
        <v>135.25</v>
      </c>
      <c r="M5320" s="663">
        <v>946.75</v>
      </c>
      <c r="N5320" s="662">
        <v>7</v>
      </c>
      <c r="O5320" s="745">
        <v>5</v>
      </c>
      <c r="P5320" s="663">
        <v>541</v>
      </c>
      <c r="Q5320" s="678">
        <v>0.5714285714285714</v>
      </c>
      <c r="R5320" s="662">
        <v>4</v>
      </c>
      <c r="S5320" s="678">
        <v>0.5714285714285714</v>
      </c>
      <c r="T5320" s="745">
        <v>3.5</v>
      </c>
      <c r="U5320" s="701">
        <v>0.7</v>
      </c>
    </row>
    <row r="5321" spans="1:21" ht="14.4" customHeight="1" x14ac:dyDescent="0.3">
      <c r="A5321" s="661">
        <v>32</v>
      </c>
      <c r="B5321" s="662" t="s">
        <v>592</v>
      </c>
      <c r="C5321" s="662" t="s">
        <v>5111</v>
      </c>
      <c r="D5321" s="743" t="s">
        <v>7938</v>
      </c>
      <c r="E5321" s="744" t="s">
        <v>5140</v>
      </c>
      <c r="F5321" s="662" t="s">
        <v>5106</v>
      </c>
      <c r="G5321" s="662" t="s">
        <v>5155</v>
      </c>
      <c r="H5321" s="662" t="s">
        <v>593</v>
      </c>
      <c r="I5321" s="662" t="s">
        <v>740</v>
      </c>
      <c r="J5321" s="662" t="s">
        <v>5197</v>
      </c>
      <c r="K5321" s="662" t="s">
        <v>1361</v>
      </c>
      <c r="L5321" s="663">
        <v>36.270000000000003</v>
      </c>
      <c r="M5321" s="663">
        <v>72.540000000000006</v>
      </c>
      <c r="N5321" s="662">
        <v>2</v>
      </c>
      <c r="O5321" s="745">
        <v>1</v>
      </c>
      <c r="P5321" s="663">
        <v>72.540000000000006</v>
      </c>
      <c r="Q5321" s="678">
        <v>1</v>
      </c>
      <c r="R5321" s="662">
        <v>2</v>
      </c>
      <c r="S5321" s="678">
        <v>1</v>
      </c>
      <c r="T5321" s="745">
        <v>1</v>
      </c>
      <c r="U5321" s="701">
        <v>1</v>
      </c>
    </row>
    <row r="5322" spans="1:21" ht="14.4" customHeight="1" x14ac:dyDescent="0.3">
      <c r="A5322" s="661">
        <v>32</v>
      </c>
      <c r="B5322" s="662" t="s">
        <v>592</v>
      </c>
      <c r="C5322" s="662" t="s">
        <v>5111</v>
      </c>
      <c r="D5322" s="743" t="s">
        <v>7938</v>
      </c>
      <c r="E5322" s="744" t="s">
        <v>5140</v>
      </c>
      <c r="F5322" s="662" t="s">
        <v>5106</v>
      </c>
      <c r="G5322" s="662" t="s">
        <v>5155</v>
      </c>
      <c r="H5322" s="662" t="s">
        <v>593</v>
      </c>
      <c r="I5322" s="662" t="s">
        <v>740</v>
      </c>
      <c r="J5322" s="662" t="s">
        <v>5197</v>
      </c>
      <c r="K5322" s="662" t="s">
        <v>1361</v>
      </c>
      <c r="L5322" s="663">
        <v>42.85</v>
      </c>
      <c r="M5322" s="663">
        <v>85.7</v>
      </c>
      <c r="N5322" s="662">
        <v>2</v>
      </c>
      <c r="O5322" s="745">
        <v>1.5</v>
      </c>
      <c r="P5322" s="663">
        <v>85.7</v>
      </c>
      <c r="Q5322" s="678">
        <v>1</v>
      </c>
      <c r="R5322" s="662">
        <v>2</v>
      </c>
      <c r="S5322" s="678">
        <v>1</v>
      </c>
      <c r="T5322" s="745">
        <v>1.5</v>
      </c>
      <c r="U5322" s="701">
        <v>1</v>
      </c>
    </row>
    <row r="5323" spans="1:21" ht="14.4" customHeight="1" x14ac:dyDescent="0.3">
      <c r="A5323" s="661">
        <v>32</v>
      </c>
      <c r="B5323" s="662" t="s">
        <v>592</v>
      </c>
      <c r="C5323" s="662" t="s">
        <v>5111</v>
      </c>
      <c r="D5323" s="743" t="s">
        <v>7938</v>
      </c>
      <c r="E5323" s="744" t="s">
        <v>5140</v>
      </c>
      <c r="F5323" s="662" t="s">
        <v>5106</v>
      </c>
      <c r="G5323" s="662" t="s">
        <v>5155</v>
      </c>
      <c r="H5323" s="662" t="s">
        <v>593</v>
      </c>
      <c r="I5323" s="662" t="s">
        <v>5519</v>
      </c>
      <c r="J5323" s="662" t="s">
        <v>5197</v>
      </c>
      <c r="K5323" s="662" t="s">
        <v>1361</v>
      </c>
      <c r="L5323" s="663">
        <v>42.85</v>
      </c>
      <c r="M5323" s="663">
        <v>42.85</v>
      </c>
      <c r="N5323" s="662">
        <v>1</v>
      </c>
      <c r="O5323" s="745">
        <v>1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32</v>
      </c>
      <c r="B5324" s="662" t="s">
        <v>592</v>
      </c>
      <c r="C5324" s="662" t="s">
        <v>5111</v>
      </c>
      <c r="D5324" s="743" t="s">
        <v>7938</v>
      </c>
      <c r="E5324" s="744" t="s">
        <v>5140</v>
      </c>
      <c r="F5324" s="662" t="s">
        <v>5106</v>
      </c>
      <c r="G5324" s="662" t="s">
        <v>5157</v>
      </c>
      <c r="H5324" s="662" t="s">
        <v>593</v>
      </c>
      <c r="I5324" s="662" t="s">
        <v>5493</v>
      </c>
      <c r="J5324" s="662" t="s">
        <v>2406</v>
      </c>
      <c r="K5324" s="662" t="s">
        <v>5494</v>
      </c>
      <c r="L5324" s="663">
        <v>150.04</v>
      </c>
      <c r="M5324" s="663">
        <v>450.12</v>
      </c>
      <c r="N5324" s="662">
        <v>3</v>
      </c>
      <c r="O5324" s="745">
        <v>1</v>
      </c>
      <c r="P5324" s="663">
        <v>450.12</v>
      </c>
      <c r="Q5324" s="678">
        <v>1</v>
      </c>
      <c r="R5324" s="662">
        <v>3</v>
      </c>
      <c r="S5324" s="678">
        <v>1</v>
      </c>
      <c r="T5324" s="745">
        <v>1</v>
      </c>
      <c r="U5324" s="701">
        <v>1</v>
      </c>
    </row>
    <row r="5325" spans="1:21" ht="14.4" customHeight="1" x14ac:dyDescent="0.3">
      <c r="A5325" s="661">
        <v>32</v>
      </c>
      <c r="B5325" s="662" t="s">
        <v>592</v>
      </c>
      <c r="C5325" s="662" t="s">
        <v>5111</v>
      </c>
      <c r="D5325" s="743" t="s">
        <v>7938</v>
      </c>
      <c r="E5325" s="744" t="s">
        <v>5140</v>
      </c>
      <c r="F5325" s="662" t="s">
        <v>5106</v>
      </c>
      <c r="G5325" s="662" t="s">
        <v>5157</v>
      </c>
      <c r="H5325" s="662" t="s">
        <v>593</v>
      </c>
      <c r="I5325" s="662" t="s">
        <v>5493</v>
      </c>
      <c r="J5325" s="662" t="s">
        <v>2406</v>
      </c>
      <c r="K5325" s="662" t="s">
        <v>5494</v>
      </c>
      <c r="L5325" s="663">
        <v>154.36000000000001</v>
      </c>
      <c r="M5325" s="663">
        <v>617.44000000000005</v>
      </c>
      <c r="N5325" s="662">
        <v>4</v>
      </c>
      <c r="O5325" s="745">
        <v>1.5</v>
      </c>
      <c r="P5325" s="663">
        <v>154.36000000000001</v>
      </c>
      <c r="Q5325" s="678">
        <v>0.25</v>
      </c>
      <c r="R5325" s="662">
        <v>1</v>
      </c>
      <c r="S5325" s="678">
        <v>0.25</v>
      </c>
      <c r="T5325" s="745">
        <v>0.5</v>
      </c>
      <c r="U5325" s="701">
        <v>0.33333333333333331</v>
      </c>
    </row>
    <row r="5326" spans="1:21" ht="14.4" customHeight="1" x14ac:dyDescent="0.3">
      <c r="A5326" s="661">
        <v>32</v>
      </c>
      <c r="B5326" s="662" t="s">
        <v>592</v>
      </c>
      <c r="C5326" s="662" t="s">
        <v>5111</v>
      </c>
      <c r="D5326" s="743" t="s">
        <v>7938</v>
      </c>
      <c r="E5326" s="744" t="s">
        <v>5140</v>
      </c>
      <c r="F5326" s="662" t="s">
        <v>5106</v>
      </c>
      <c r="G5326" s="662" t="s">
        <v>5157</v>
      </c>
      <c r="H5326" s="662" t="s">
        <v>593</v>
      </c>
      <c r="I5326" s="662" t="s">
        <v>6744</v>
      </c>
      <c r="J5326" s="662" t="s">
        <v>2406</v>
      </c>
      <c r="K5326" s="662" t="s">
        <v>4879</v>
      </c>
      <c r="L5326" s="663">
        <v>154.36000000000001</v>
      </c>
      <c r="M5326" s="663">
        <v>463.08000000000004</v>
      </c>
      <c r="N5326" s="662">
        <v>3</v>
      </c>
      <c r="O5326" s="745">
        <v>1</v>
      </c>
      <c r="P5326" s="663">
        <v>463.08000000000004</v>
      </c>
      <c r="Q5326" s="678">
        <v>1</v>
      </c>
      <c r="R5326" s="662">
        <v>3</v>
      </c>
      <c r="S5326" s="678">
        <v>1</v>
      </c>
      <c r="T5326" s="745">
        <v>1</v>
      </c>
      <c r="U5326" s="701">
        <v>1</v>
      </c>
    </row>
    <row r="5327" spans="1:21" ht="14.4" customHeight="1" x14ac:dyDescent="0.3">
      <c r="A5327" s="661">
        <v>32</v>
      </c>
      <c r="B5327" s="662" t="s">
        <v>592</v>
      </c>
      <c r="C5327" s="662" t="s">
        <v>5111</v>
      </c>
      <c r="D5327" s="743" t="s">
        <v>7938</v>
      </c>
      <c r="E5327" s="744" t="s">
        <v>5140</v>
      </c>
      <c r="F5327" s="662" t="s">
        <v>5106</v>
      </c>
      <c r="G5327" s="662" t="s">
        <v>5157</v>
      </c>
      <c r="H5327" s="662" t="s">
        <v>2438</v>
      </c>
      <c r="I5327" s="662" t="s">
        <v>3061</v>
      </c>
      <c r="J5327" s="662" t="s">
        <v>2796</v>
      </c>
      <c r="K5327" s="662" t="s">
        <v>4879</v>
      </c>
      <c r="L5327" s="663">
        <v>154.36000000000001</v>
      </c>
      <c r="M5327" s="663">
        <v>1080.52</v>
      </c>
      <c r="N5327" s="662">
        <v>7</v>
      </c>
      <c r="O5327" s="745">
        <v>3</v>
      </c>
      <c r="P5327" s="663">
        <v>1080.52</v>
      </c>
      <c r="Q5327" s="678">
        <v>1</v>
      </c>
      <c r="R5327" s="662">
        <v>7</v>
      </c>
      <c r="S5327" s="678">
        <v>1</v>
      </c>
      <c r="T5327" s="745">
        <v>3</v>
      </c>
      <c r="U5327" s="701">
        <v>1</v>
      </c>
    </row>
    <row r="5328" spans="1:21" ht="14.4" customHeight="1" x14ac:dyDescent="0.3">
      <c r="A5328" s="661">
        <v>32</v>
      </c>
      <c r="B5328" s="662" t="s">
        <v>592</v>
      </c>
      <c r="C5328" s="662" t="s">
        <v>5111</v>
      </c>
      <c r="D5328" s="743" t="s">
        <v>7938</v>
      </c>
      <c r="E5328" s="744" t="s">
        <v>5140</v>
      </c>
      <c r="F5328" s="662" t="s">
        <v>5106</v>
      </c>
      <c r="G5328" s="662" t="s">
        <v>5782</v>
      </c>
      <c r="H5328" s="662" t="s">
        <v>2438</v>
      </c>
      <c r="I5328" s="662" t="s">
        <v>4225</v>
      </c>
      <c r="J5328" s="662" t="s">
        <v>4226</v>
      </c>
      <c r="K5328" s="662" t="s">
        <v>5016</v>
      </c>
      <c r="L5328" s="663">
        <v>0</v>
      </c>
      <c r="M5328" s="663">
        <v>0</v>
      </c>
      <c r="N5328" s="662">
        <v>2</v>
      </c>
      <c r="O5328" s="745">
        <v>0.5</v>
      </c>
      <c r="P5328" s="663"/>
      <c r="Q5328" s="678"/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32</v>
      </c>
      <c r="B5329" s="662" t="s">
        <v>592</v>
      </c>
      <c r="C5329" s="662" t="s">
        <v>5111</v>
      </c>
      <c r="D5329" s="743" t="s">
        <v>7938</v>
      </c>
      <c r="E5329" s="744" t="s">
        <v>5140</v>
      </c>
      <c r="F5329" s="662" t="s">
        <v>5106</v>
      </c>
      <c r="G5329" s="662" t="s">
        <v>5787</v>
      </c>
      <c r="H5329" s="662" t="s">
        <v>2438</v>
      </c>
      <c r="I5329" s="662" t="s">
        <v>4154</v>
      </c>
      <c r="J5329" s="662" t="s">
        <v>4155</v>
      </c>
      <c r="K5329" s="662" t="s">
        <v>4554</v>
      </c>
      <c r="L5329" s="663">
        <v>416.37</v>
      </c>
      <c r="M5329" s="663">
        <v>416.37</v>
      </c>
      <c r="N5329" s="662">
        <v>1</v>
      </c>
      <c r="O5329" s="745">
        <v>0.5</v>
      </c>
      <c r="P5329" s="663">
        <v>416.37</v>
      </c>
      <c r="Q5329" s="678">
        <v>1</v>
      </c>
      <c r="R5329" s="662">
        <v>1</v>
      </c>
      <c r="S5329" s="678">
        <v>1</v>
      </c>
      <c r="T5329" s="745">
        <v>0.5</v>
      </c>
      <c r="U5329" s="701">
        <v>1</v>
      </c>
    </row>
    <row r="5330" spans="1:21" ht="14.4" customHeight="1" x14ac:dyDescent="0.3">
      <c r="A5330" s="661">
        <v>32</v>
      </c>
      <c r="B5330" s="662" t="s">
        <v>592</v>
      </c>
      <c r="C5330" s="662" t="s">
        <v>5111</v>
      </c>
      <c r="D5330" s="743" t="s">
        <v>7938</v>
      </c>
      <c r="E5330" s="744" t="s">
        <v>5140</v>
      </c>
      <c r="F5330" s="662" t="s">
        <v>5106</v>
      </c>
      <c r="G5330" s="662" t="s">
        <v>5787</v>
      </c>
      <c r="H5330" s="662" t="s">
        <v>2438</v>
      </c>
      <c r="I5330" s="662" t="s">
        <v>4154</v>
      </c>
      <c r="J5330" s="662" t="s">
        <v>4155</v>
      </c>
      <c r="K5330" s="662" t="s">
        <v>4554</v>
      </c>
      <c r="L5330" s="663">
        <v>392.42</v>
      </c>
      <c r="M5330" s="663">
        <v>392.42</v>
      </c>
      <c r="N5330" s="662">
        <v>1</v>
      </c>
      <c r="O5330" s="745">
        <v>1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32</v>
      </c>
      <c r="B5331" s="662" t="s">
        <v>592</v>
      </c>
      <c r="C5331" s="662" t="s">
        <v>5111</v>
      </c>
      <c r="D5331" s="743" t="s">
        <v>7938</v>
      </c>
      <c r="E5331" s="744" t="s">
        <v>5140</v>
      </c>
      <c r="F5331" s="662" t="s">
        <v>5106</v>
      </c>
      <c r="G5331" s="662" t="s">
        <v>6368</v>
      </c>
      <c r="H5331" s="662" t="s">
        <v>593</v>
      </c>
      <c r="I5331" s="662" t="s">
        <v>7728</v>
      </c>
      <c r="J5331" s="662" t="s">
        <v>3691</v>
      </c>
      <c r="K5331" s="662" t="s">
        <v>5013</v>
      </c>
      <c r="L5331" s="663">
        <v>450.81</v>
      </c>
      <c r="M5331" s="663">
        <v>450.81</v>
      </c>
      <c r="N5331" s="662">
        <v>1</v>
      </c>
      <c r="O5331" s="745">
        <v>0.5</v>
      </c>
      <c r="P5331" s="663">
        <v>450.81</v>
      </c>
      <c r="Q5331" s="678">
        <v>1</v>
      </c>
      <c r="R5331" s="662">
        <v>1</v>
      </c>
      <c r="S5331" s="678">
        <v>1</v>
      </c>
      <c r="T5331" s="745">
        <v>0.5</v>
      </c>
      <c r="U5331" s="701">
        <v>1</v>
      </c>
    </row>
    <row r="5332" spans="1:21" ht="14.4" customHeight="1" x14ac:dyDescent="0.3">
      <c r="A5332" s="661">
        <v>32</v>
      </c>
      <c r="B5332" s="662" t="s">
        <v>592</v>
      </c>
      <c r="C5332" s="662" t="s">
        <v>5111</v>
      </c>
      <c r="D5332" s="743" t="s">
        <v>7938</v>
      </c>
      <c r="E5332" s="744" t="s">
        <v>5140</v>
      </c>
      <c r="F5332" s="662" t="s">
        <v>5106</v>
      </c>
      <c r="G5332" s="662" t="s">
        <v>6057</v>
      </c>
      <c r="H5332" s="662" t="s">
        <v>593</v>
      </c>
      <c r="I5332" s="662" t="s">
        <v>7729</v>
      </c>
      <c r="J5332" s="662" t="s">
        <v>7730</v>
      </c>
      <c r="K5332" s="662" t="s">
        <v>7731</v>
      </c>
      <c r="L5332" s="663">
        <v>95.76</v>
      </c>
      <c r="M5332" s="663">
        <v>95.76</v>
      </c>
      <c r="N5332" s="662">
        <v>1</v>
      </c>
      <c r="O5332" s="745">
        <v>1</v>
      </c>
      <c r="P5332" s="663">
        <v>95.76</v>
      </c>
      <c r="Q5332" s="678">
        <v>1</v>
      </c>
      <c r="R5332" s="662">
        <v>1</v>
      </c>
      <c r="S5332" s="678">
        <v>1</v>
      </c>
      <c r="T5332" s="745">
        <v>1</v>
      </c>
      <c r="U5332" s="701">
        <v>1</v>
      </c>
    </row>
    <row r="5333" spans="1:21" ht="14.4" customHeight="1" x14ac:dyDescent="0.3">
      <c r="A5333" s="661">
        <v>32</v>
      </c>
      <c r="B5333" s="662" t="s">
        <v>592</v>
      </c>
      <c r="C5333" s="662" t="s">
        <v>5111</v>
      </c>
      <c r="D5333" s="743" t="s">
        <v>7938</v>
      </c>
      <c r="E5333" s="744" t="s">
        <v>5140</v>
      </c>
      <c r="F5333" s="662" t="s">
        <v>5106</v>
      </c>
      <c r="G5333" s="662" t="s">
        <v>6057</v>
      </c>
      <c r="H5333" s="662" t="s">
        <v>593</v>
      </c>
      <c r="I5333" s="662" t="s">
        <v>7729</v>
      </c>
      <c r="J5333" s="662" t="s">
        <v>7730</v>
      </c>
      <c r="K5333" s="662" t="s">
        <v>7731</v>
      </c>
      <c r="L5333" s="663">
        <v>56.44</v>
      </c>
      <c r="M5333" s="663">
        <v>112.88</v>
      </c>
      <c r="N5333" s="662">
        <v>2</v>
      </c>
      <c r="O5333" s="745">
        <v>1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32</v>
      </c>
      <c r="B5334" s="662" t="s">
        <v>592</v>
      </c>
      <c r="C5334" s="662" t="s">
        <v>5111</v>
      </c>
      <c r="D5334" s="743" t="s">
        <v>7938</v>
      </c>
      <c r="E5334" s="744" t="s">
        <v>5140</v>
      </c>
      <c r="F5334" s="662" t="s">
        <v>5106</v>
      </c>
      <c r="G5334" s="662" t="s">
        <v>6057</v>
      </c>
      <c r="H5334" s="662" t="s">
        <v>2438</v>
      </c>
      <c r="I5334" s="662" t="s">
        <v>3092</v>
      </c>
      <c r="J5334" s="662" t="s">
        <v>3093</v>
      </c>
      <c r="K5334" s="662" t="s">
        <v>3094</v>
      </c>
      <c r="L5334" s="663">
        <v>119.7</v>
      </c>
      <c r="M5334" s="663">
        <v>598.5</v>
      </c>
      <c r="N5334" s="662">
        <v>5</v>
      </c>
      <c r="O5334" s="745">
        <v>3</v>
      </c>
      <c r="P5334" s="663">
        <v>359.1</v>
      </c>
      <c r="Q5334" s="678">
        <v>0.60000000000000009</v>
      </c>
      <c r="R5334" s="662">
        <v>3</v>
      </c>
      <c r="S5334" s="678">
        <v>0.6</v>
      </c>
      <c r="T5334" s="745">
        <v>2</v>
      </c>
      <c r="U5334" s="701">
        <v>0.66666666666666663</v>
      </c>
    </row>
    <row r="5335" spans="1:21" ht="14.4" customHeight="1" x14ac:dyDescent="0.3">
      <c r="A5335" s="661">
        <v>32</v>
      </c>
      <c r="B5335" s="662" t="s">
        <v>592</v>
      </c>
      <c r="C5335" s="662" t="s">
        <v>5111</v>
      </c>
      <c r="D5335" s="743" t="s">
        <v>7938</v>
      </c>
      <c r="E5335" s="744" t="s">
        <v>5140</v>
      </c>
      <c r="F5335" s="662" t="s">
        <v>5106</v>
      </c>
      <c r="G5335" s="662" t="s">
        <v>5207</v>
      </c>
      <c r="H5335" s="662" t="s">
        <v>593</v>
      </c>
      <c r="I5335" s="662" t="s">
        <v>5525</v>
      </c>
      <c r="J5335" s="662" t="s">
        <v>2935</v>
      </c>
      <c r="K5335" s="662" t="s">
        <v>2788</v>
      </c>
      <c r="L5335" s="663">
        <v>170.52</v>
      </c>
      <c r="M5335" s="663">
        <v>170.52</v>
      </c>
      <c r="N5335" s="662">
        <v>1</v>
      </c>
      <c r="O5335" s="745">
        <v>0.5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32</v>
      </c>
      <c r="B5336" s="662" t="s">
        <v>592</v>
      </c>
      <c r="C5336" s="662" t="s">
        <v>5111</v>
      </c>
      <c r="D5336" s="743" t="s">
        <v>7938</v>
      </c>
      <c r="E5336" s="744" t="s">
        <v>5140</v>
      </c>
      <c r="F5336" s="662" t="s">
        <v>5106</v>
      </c>
      <c r="G5336" s="662" t="s">
        <v>5207</v>
      </c>
      <c r="H5336" s="662" t="s">
        <v>593</v>
      </c>
      <c r="I5336" s="662" t="s">
        <v>7732</v>
      </c>
      <c r="J5336" s="662" t="s">
        <v>2971</v>
      </c>
      <c r="K5336" s="662" t="s">
        <v>7733</v>
      </c>
      <c r="L5336" s="663">
        <v>0</v>
      </c>
      <c r="M5336" s="663">
        <v>0</v>
      </c>
      <c r="N5336" s="662">
        <v>1</v>
      </c>
      <c r="O5336" s="745">
        <v>1</v>
      </c>
      <c r="P5336" s="663">
        <v>0</v>
      </c>
      <c r="Q5336" s="678"/>
      <c r="R5336" s="662">
        <v>1</v>
      </c>
      <c r="S5336" s="678">
        <v>1</v>
      </c>
      <c r="T5336" s="745">
        <v>1</v>
      </c>
      <c r="U5336" s="701">
        <v>1</v>
      </c>
    </row>
    <row r="5337" spans="1:21" ht="14.4" customHeight="1" x14ac:dyDescent="0.3">
      <c r="A5337" s="661">
        <v>32</v>
      </c>
      <c r="B5337" s="662" t="s">
        <v>592</v>
      </c>
      <c r="C5337" s="662" t="s">
        <v>5111</v>
      </c>
      <c r="D5337" s="743" t="s">
        <v>7938</v>
      </c>
      <c r="E5337" s="744" t="s">
        <v>5140</v>
      </c>
      <c r="F5337" s="662" t="s">
        <v>5106</v>
      </c>
      <c r="G5337" s="662" t="s">
        <v>5207</v>
      </c>
      <c r="H5337" s="662" t="s">
        <v>593</v>
      </c>
      <c r="I5337" s="662" t="s">
        <v>2934</v>
      </c>
      <c r="J5337" s="662" t="s">
        <v>2935</v>
      </c>
      <c r="K5337" s="662" t="s">
        <v>2788</v>
      </c>
      <c r="L5337" s="663">
        <v>170.52</v>
      </c>
      <c r="M5337" s="663">
        <v>1023.1200000000001</v>
      </c>
      <c r="N5337" s="662">
        <v>6</v>
      </c>
      <c r="O5337" s="745">
        <v>2.5</v>
      </c>
      <c r="P5337" s="663">
        <v>511.56000000000006</v>
      </c>
      <c r="Q5337" s="678">
        <v>0.5</v>
      </c>
      <c r="R5337" s="662">
        <v>3</v>
      </c>
      <c r="S5337" s="678">
        <v>0.5</v>
      </c>
      <c r="T5337" s="745">
        <v>2</v>
      </c>
      <c r="U5337" s="701">
        <v>0.8</v>
      </c>
    </row>
    <row r="5338" spans="1:21" ht="14.4" customHeight="1" x14ac:dyDescent="0.3">
      <c r="A5338" s="661">
        <v>32</v>
      </c>
      <c r="B5338" s="662" t="s">
        <v>592</v>
      </c>
      <c r="C5338" s="662" t="s">
        <v>5111</v>
      </c>
      <c r="D5338" s="743" t="s">
        <v>7938</v>
      </c>
      <c r="E5338" s="744" t="s">
        <v>5140</v>
      </c>
      <c r="F5338" s="662" t="s">
        <v>5106</v>
      </c>
      <c r="G5338" s="662" t="s">
        <v>5207</v>
      </c>
      <c r="H5338" s="662" t="s">
        <v>593</v>
      </c>
      <c r="I5338" s="662" t="s">
        <v>5526</v>
      </c>
      <c r="J5338" s="662" t="s">
        <v>2935</v>
      </c>
      <c r="K5338" s="662" t="s">
        <v>2911</v>
      </c>
      <c r="L5338" s="663">
        <v>0</v>
      </c>
      <c r="M5338" s="663">
        <v>0</v>
      </c>
      <c r="N5338" s="662">
        <v>9</v>
      </c>
      <c r="O5338" s="745">
        <v>3.5</v>
      </c>
      <c r="P5338" s="663">
        <v>0</v>
      </c>
      <c r="Q5338" s="678"/>
      <c r="R5338" s="662">
        <v>8</v>
      </c>
      <c r="S5338" s="678">
        <v>0.88888888888888884</v>
      </c>
      <c r="T5338" s="745">
        <v>3</v>
      </c>
      <c r="U5338" s="701">
        <v>0.8571428571428571</v>
      </c>
    </row>
    <row r="5339" spans="1:21" ht="14.4" customHeight="1" x14ac:dyDescent="0.3">
      <c r="A5339" s="661">
        <v>32</v>
      </c>
      <c r="B5339" s="662" t="s">
        <v>592</v>
      </c>
      <c r="C5339" s="662" t="s">
        <v>5111</v>
      </c>
      <c r="D5339" s="743" t="s">
        <v>7938</v>
      </c>
      <c r="E5339" s="744" t="s">
        <v>5140</v>
      </c>
      <c r="F5339" s="662" t="s">
        <v>5106</v>
      </c>
      <c r="G5339" s="662" t="s">
        <v>5208</v>
      </c>
      <c r="H5339" s="662" t="s">
        <v>2438</v>
      </c>
      <c r="I5339" s="662" t="s">
        <v>7068</v>
      </c>
      <c r="J5339" s="662" t="s">
        <v>2444</v>
      </c>
      <c r="K5339" s="662" t="s">
        <v>7069</v>
      </c>
      <c r="L5339" s="663">
        <v>0</v>
      </c>
      <c r="M5339" s="663">
        <v>0</v>
      </c>
      <c r="N5339" s="662">
        <v>1</v>
      </c>
      <c r="O5339" s="745">
        <v>0.5</v>
      </c>
      <c r="P5339" s="663">
        <v>0</v>
      </c>
      <c r="Q5339" s="678"/>
      <c r="R5339" s="662">
        <v>1</v>
      </c>
      <c r="S5339" s="678">
        <v>1</v>
      </c>
      <c r="T5339" s="745">
        <v>0.5</v>
      </c>
      <c r="U5339" s="701">
        <v>1</v>
      </c>
    </row>
    <row r="5340" spans="1:21" ht="14.4" customHeight="1" x14ac:dyDescent="0.3">
      <c r="A5340" s="661">
        <v>32</v>
      </c>
      <c r="B5340" s="662" t="s">
        <v>592</v>
      </c>
      <c r="C5340" s="662" t="s">
        <v>5111</v>
      </c>
      <c r="D5340" s="743" t="s">
        <v>7938</v>
      </c>
      <c r="E5340" s="744" t="s">
        <v>5140</v>
      </c>
      <c r="F5340" s="662" t="s">
        <v>5106</v>
      </c>
      <c r="G5340" s="662" t="s">
        <v>5208</v>
      </c>
      <c r="H5340" s="662" t="s">
        <v>2438</v>
      </c>
      <c r="I5340" s="662" t="s">
        <v>2560</v>
      </c>
      <c r="J5340" s="662" t="s">
        <v>2444</v>
      </c>
      <c r="K5340" s="662" t="s">
        <v>968</v>
      </c>
      <c r="L5340" s="663">
        <v>69.16</v>
      </c>
      <c r="M5340" s="663">
        <v>69.16</v>
      </c>
      <c r="N5340" s="662">
        <v>1</v>
      </c>
      <c r="O5340" s="745">
        <v>1</v>
      </c>
      <c r="P5340" s="663">
        <v>69.16</v>
      </c>
      <c r="Q5340" s="678">
        <v>1</v>
      </c>
      <c r="R5340" s="662">
        <v>1</v>
      </c>
      <c r="S5340" s="678">
        <v>1</v>
      </c>
      <c r="T5340" s="745">
        <v>1</v>
      </c>
      <c r="U5340" s="701">
        <v>1</v>
      </c>
    </row>
    <row r="5341" spans="1:21" ht="14.4" customHeight="1" x14ac:dyDescent="0.3">
      <c r="A5341" s="661">
        <v>32</v>
      </c>
      <c r="B5341" s="662" t="s">
        <v>592</v>
      </c>
      <c r="C5341" s="662" t="s">
        <v>5111</v>
      </c>
      <c r="D5341" s="743" t="s">
        <v>7938</v>
      </c>
      <c r="E5341" s="744" t="s">
        <v>5140</v>
      </c>
      <c r="F5341" s="662" t="s">
        <v>5106</v>
      </c>
      <c r="G5341" s="662" t="s">
        <v>5209</v>
      </c>
      <c r="H5341" s="662" t="s">
        <v>593</v>
      </c>
      <c r="I5341" s="662" t="s">
        <v>818</v>
      </c>
      <c r="J5341" s="662" t="s">
        <v>819</v>
      </c>
      <c r="K5341" s="662" t="s">
        <v>820</v>
      </c>
      <c r="L5341" s="663">
        <v>0</v>
      </c>
      <c r="M5341" s="663">
        <v>0</v>
      </c>
      <c r="N5341" s="662">
        <v>1</v>
      </c>
      <c r="O5341" s="745">
        <v>1</v>
      </c>
      <c r="P5341" s="663"/>
      <c r="Q5341" s="678"/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32</v>
      </c>
      <c r="B5342" s="662" t="s">
        <v>592</v>
      </c>
      <c r="C5342" s="662" t="s">
        <v>5111</v>
      </c>
      <c r="D5342" s="743" t="s">
        <v>7938</v>
      </c>
      <c r="E5342" s="744" t="s">
        <v>5140</v>
      </c>
      <c r="F5342" s="662" t="s">
        <v>5106</v>
      </c>
      <c r="G5342" s="662" t="s">
        <v>5212</v>
      </c>
      <c r="H5342" s="662" t="s">
        <v>593</v>
      </c>
      <c r="I5342" s="662" t="s">
        <v>2938</v>
      </c>
      <c r="J5342" s="662" t="s">
        <v>2939</v>
      </c>
      <c r="K5342" s="662" t="s">
        <v>2788</v>
      </c>
      <c r="L5342" s="663">
        <v>78.33</v>
      </c>
      <c r="M5342" s="663">
        <v>469.98</v>
      </c>
      <c r="N5342" s="662">
        <v>6</v>
      </c>
      <c r="O5342" s="745">
        <v>2</v>
      </c>
      <c r="P5342" s="663">
        <v>156.66</v>
      </c>
      <c r="Q5342" s="678">
        <v>0.33333333333333331</v>
      </c>
      <c r="R5342" s="662">
        <v>2</v>
      </c>
      <c r="S5342" s="678">
        <v>0.33333333333333331</v>
      </c>
      <c r="T5342" s="745">
        <v>0.5</v>
      </c>
      <c r="U5342" s="701">
        <v>0.25</v>
      </c>
    </row>
    <row r="5343" spans="1:21" ht="14.4" customHeight="1" x14ac:dyDescent="0.3">
      <c r="A5343" s="661">
        <v>32</v>
      </c>
      <c r="B5343" s="662" t="s">
        <v>592</v>
      </c>
      <c r="C5343" s="662" t="s">
        <v>5111</v>
      </c>
      <c r="D5343" s="743" t="s">
        <v>7938</v>
      </c>
      <c r="E5343" s="744" t="s">
        <v>5140</v>
      </c>
      <c r="F5343" s="662" t="s">
        <v>5106</v>
      </c>
      <c r="G5343" s="662" t="s">
        <v>5212</v>
      </c>
      <c r="H5343" s="662" t="s">
        <v>593</v>
      </c>
      <c r="I5343" s="662" t="s">
        <v>6754</v>
      </c>
      <c r="J5343" s="662" t="s">
        <v>6755</v>
      </c>
      <c r="K5343" s="662" t="s">
        <v>5549</v>
      </c>
      <c r="L5343" s="663">
        <v>195.83</v>
      </c>
      <c r="M5343" s="663">
        <v>195.83</v>
      </c>
      <c r="N5343" s="662">
        <v>1</v>
      </c>
      <c r="O5343" s="745">
        <v>1</v>
      </c>
      <c r="P5343" s="663">
        <v>195.83</v>
      </c>
      <c r="Q5343" s="678">
        <v>1</v>
      </c>
      <c r="R5343" s="662">
        <v>1</v>
      </c>
      <c r="S5343" s="678">
        <v>1</v>
      </c>
      <c r="T5343" s="745">
        <v>1</v>
      </c>
      <c r="U5343" s="701">
        <v>1</v>
      </c>
    </row>
    <row r="5344" spans="1:21" ht="14.4" customHeight="1" x14ac:dyDescent="0.3">
      <c r="A5344" s="661">
        <v>32</v>
      </c>
      <c r="B5344" s="662" t="s">
        <v>592</v>
      </c>
      <c r="C5344" s="662" t="s">
        <v>5111</v>
      </c>
      <c r="D5344" s="743" t="s">
        <v>7938</v>
      </c>
      <c r="E5344" s="744" t="s">
        <v>5140</v>
      </c>
      <c r="F5344" s="662" t="s">
        <v>5106</v>
      </c>
      <c r="G5344" s="662" t="s">
        <v>5591</v>
      </c>
      <c r="H5344" s="662" t="s">
        <v>593</v>
      </c>
      <c r="I5344" s="662" t="s">
        <v>3400</v>
      </c>
      <c r="J5344" s="662" t="s">
        <v>3401</v>
      </c>
      <c r="K5344" s="662" t="s">
        <v>3402</v>
      </c>
      <c r="L5344" s="663">
        <v>0</v>
      </c>
      <c r="M5344" s="663">
        <v>0</v>
      </c>
      <c r="N5344" s="662">
        <v>10</v>
      </c>
      <c r="O5344" s="745">
        <v>6</v>
      </c>
      <c r="P5344" s="663">
        <v>0</v>
      </c>
      <c r="Q5344" s="678"/>
      <c r="R5344" s="662">
        <v>10</v>
      </c>
      <c r="S5344" s="678">
        <v>1</v>
      </c>
      <c r="T5344" s="745">
        <v>6</v>
      </c>
      <c r="U5344" s="701">
        <v>1</v>
      </c>
    </row>
    <row r="5345" spans="1:21" ht="14.4" customHeight="1" x14ac:dyDescent="0.3">
      <c r="A5345" s="661">
        <v>32</v>
      </c>
      <c r="B5345" s="662" t="s">
        <v>592</v>
      </c>
      <c r="C5345" s="662" t="s">
        <v>5111</v>
      </c>
      <c r="D5345" s="743" t="s">
        <v>7938</v>
      </c>
      <c r="E5345" s="744" t="s">
        <v>5140</v>
      </c>
      <c r="F5345" s="662" t="s">
        <v>5106</v>
      </c>
      <c r="G5345" s="662" t="s">
        <v>5591</v>
      </c>
      <c r="H5345" s="662" t="s">
        <v>593</v>
      </c>
      <c r="I5345" s="662" t="s">
        <v>1642</v>
      </c>
      <c r="J5345" s="662" t="s">
        <v>1643</v>
      </c>
      <c r="K5345" s="662" t="s">
        <v>7649</v>
      </c>
      <c r="L5345" s="663">
        <v>121.61</v>
      </c>
      <c r="M5345" s="663">
        <v>608.04999999999995</v>
      </c>
      <c r="N5345" s="662">
        <v>5</v>
      </c>
      <c r="O5345" s="745">
        <v>1</v>
      </c>
      <c r="P5345" s="663">
        <v>608.04999999999995</v>
      </c>
      <c r="Q5345" s="678">
        <v>1</v>
      </c>
      <c r="R5345" s="662">
        <v>5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32</v>
      </c>
      <c r="B5346" s="662" t="s">
        <v>592</v>
      </c>
      <c r="C5346" s="662" t="s">
        <v>5111</v>
      </c>
      <c r="D5346" s="743" t="s">
        <v>7938</v>
      </c>
      <c r="E5346" s="744" t="s">
        <v>5140</v>
      </c>
      <c r="F5346" s="662" t="s">
        <v>5106</v>
      </c>
      <c r="G5346" s="662" t="s">
        <v>5610</v>
      </c>
      <c r="H5346" s="662" t="s">
        <v>593</v>
      </c>
      <c r="I5346" s="662" t="s">
        <v>3774</v>
      </c>
      <c r="J5346" s="662" t="s">
        <v>3775</v>
      </c>
      <c r="K5346" s="662" t="s">
        <v>3776</v>
      </c>
      <c r="L5346" s="663">
        <v>34.57</v>
      </c>
      <c r="M5346" s="663">
        <v>34.57</v>
      </c>
      <c r="N5346" s="662">
        <v>1</v>
      </c>
      <c r="O5346" s="745">
        <v>0.5</v>
      </c>
      <c r="P5346" s="663">
        <v>34.57</v>
      </c>
      <c r="Q5346" s="678">
        <v>1</v>
      </c>
      <c r="R5346" s="662">
        <v>1</v>
      </c>
      <c r="S5346" s="678">
        <v>1</v>
      </c>
      <c r="T5346" s="745">
        <v>0.5</v>
      </c>
      <c r="U5346" s="701">
        <v>1</v>
      </c>
    </row>
    <row r="5347" spans="1:21" ht="14.4" customHeight="1" x14ac:dyDescent="0.3">
      <c r="A5347" s="661">
        <v>32</v>
      </c>
      <c r="B5347" s="662" t="s">
        <v>592</v>
      </c>
      <c r="C5347" s="662" t="s">
        <v>5111</v>
      </c>
      <c r="D5347" s="743" t="s">
        <v>7938</v>
      </c>
      <c r="E5347" s="744" t="s">
        <v>5140</v>
      </c>
      <c r="F5347" s="662" t="s">
        <v>5106</v>
      </c>
      <c r="G5347" s="662" t="s">
        <v>5213</v>
      </c>
      <c r="H5347" s="662" t="s">
        <v>593</v>
      </c>
      <c r="I5347" s="662" t="s">
        <v>5217</v>
      </c>
      <c r="J5347" s="662" t="s">
        <v>5215</v>
      </c>
      <c r="K5347" s="662" t="s">
        <v>1760</v>
      </c>
      <c r="L5347" s="663">
        <v>0</v>
      </c>
      <c r="M5347" s="663">
        <v>0</v>
      </c>
      <c r="N5347" s="662">
        <v>1</v>
      </c>
      <c r="O5347" s="745">
        <v>1</v>
      </c>
      <c r="P5347" s="663"/>
      <c r="Q5347" s="678"/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32</v>
      </c>
      <c r="B5348" s="662" t="s">
        <v>592</v>
      </c>
      <c r="C5348" s="662" t="s">
        <v>5111</v>
      </c>
      <c r="D5348" s="743" t="s">
        <v>7938</v>
      </c>
      <c r="E5348" s="744" t="s">
        <v>5140</v>
      </c>
      <c r="F5348" s="662" t="s">
        <v>5106</v>
      </c>
      <c r="G5348" s="662" t="s">
        <v>5631</v>
      </c>
      <c r="H5348" s="662" t="s">
        <v>593</v>
      </c>
      <c r="I5348" s="662" t="s">
        <v>1233</v>
      </c>
      <c r="J5348" s="662" t="s">
        <v>1234</v>
      </c>
      <c r="K5348" s="662" t="s">
        <v>5632</v>
      </c>
      <c r="L5348" s="663">
        <v>43.76</v>
      </c>
      <c r="M5348" s="663">
        <v>87.52</v>
      </c>
      <c r="N5348" s="662">
        <v>2</v>
      </c>
      <c r="O5348" s="745">
        <v>1</v>
      </c>
      <c r="P5348" s="663">
        <v>87.52</v>
      </c>
      <c r="Q5348" s="678">
        <v>1</v>
      </c>
      <c r="R5348" s="662">
        <v>2</v>
      </c>
      <c r="S5348" s="678">
        <v>1</v>
      </c>
      <c r="T5348" s="745">
        <v>1</v>
      </c>
      <c r="U5348" s="701">
        <v>1</v>
      </c>
    </row>
    <row r="5349" spans="1:21" ht="14.4" customHeight="1" x14ac:dyDescent="0.3">
      <c r="A5349" s="661">
        <v>32</v>
      </c>
      <c r="B5349" s="662" t="s">
        <v>592</v>
      </c>
      <c r="C5349" s="662" t="s">
        <v>5111</v>
      </c>
      <c r="D5349" s="743" t="s">
        <v>7938</v>
      </c>
      <c r="E5349" s="744" t="s">
        <v>5140</v>
      </c>
      <c r="F5349" s="662" t="s">
        <v>5106</v>
      </c>
      <c r="G5349" s="662" t="s">
        <v>5807</v>
      </c>
      <c r="H5349" s="662" t="s">
        <v>593</v>
      </c>
      <c r="I5349" s="662" t="s">
        <v>6310</v>
      </c>
      <c r="J5349" s="662" t="s">
        <v>6311</v>
      </c>
      <c r="K5349" s="662" t="s">
        <v>6312</v>
      </c>
      <c r="L5349" s="663">
        <v>80.7</v>
      </c>
      <c r="M5349" s="663">
        <v>80.7</v>
      </c>
      <c r="N5349" s="662">
        <v>1</v>
      </c>
      <c r="O5349" s="745">
        <v>0.5</v>
      </c>
      <c r="P5349" s="663">
        <v>80.7</v>
      </c>
      <c r="Q5349" s="678">
        <v>1</v>
      </c>
      <c r="R5349" s="662">
        <v>1</v>
      </c>
      <c r="S5349" s="678">
        <v>1</v>
      </c>
      <c r="T5349" s="745">
        <v>0.5</v>
      </c>
      <c r="U5349" s="701">
        <v>1</v>
      </c>
    </row>
    <row r="5350" spans="1:21" ht="14.4" customHeight="1" x14ac:dyDescent="0.3">
      <c r="A5350" s="661">
        <v>32</v>
      </c>
      <c r="B5350" s="662" t="s">
        <v>592</v>
      </c>
      <c r="C5350" s="662" t="s">
        <v>5111</v>
      </c>
      <c r="D5350" s="743" t="s">
        <v>7938</v>
      </c>
      <c r="E5350" s="744" t="s">
        <v>5140</v>
      </c>
      <c r="F5350" s="662" t="s">
        <v>5106</v>
      </c>
      <c r="G5350" s="662" t="s">
        <v>5159</v>
      </c>
      <c r="H5350" s="662" t="s">
        <v>593</v>
      </c>
      <c r="I5350" s="662" t="s">
        <v>5812</v>
      </c>
      <c r="J5350" s="662" t="s">
        <v>779</v>
      </c>
      <c r="K5350" s="662" t="s">
        <v>4806</v>
      </c>
      <c r="L5350" s="663">
        <v>91.11</v>
      </c>
      <c r="M5350" s="663">
        <v>91.11</v>
      </c>
      <c r="N5350" s="662">
        <v>1</v>
      </c>
      <c r="O5350" s="745">
        <v>0.5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32</v>
      </c>
      <c r="B5351" s="662" t="s">
        <v>592</v>
      </c>
      <c r="C5351" s="662" t="s">
        <v>5111</v>
      </c>
      <c r="D5351" s="743" t="s">
        <v>7938</v>
      </c>
      <c r="E5351" s="744" t="s">
        <v>5140</v>
      </c>
      <c r="F5351" s="662" t="s">
        <v>5106</v>
      </c>
      <c r="G5351" s="662" t="s">
        <v>5220</v>
      </c>
      <c r="H5351" s="662" t="s">
        <v>593</v>
      </c>
      <c r="I5351" s="662" t="s">
        <v>1005</v>
      </c>
      <c r="J5351" s="662" t="s">
        <v>1086</v>
      </c>
      <c r="K5351" s="662" t="s">
        <v>5221</v>
      </c>
      <c r="L5351" s="663">
        <v>123.3</v>
      </c>
      <c r="M5351" s="663">
        <v>123.3</v>
      </c>
      <c r="N5351" s="662">
        <v>1</v>
      </c>
      <c r="O5351" s="745">
        <v>0.5</v>
      </c>
      <c r="P5351" s="663">
        <v>123.3</v>
      </c>
      <c r="Q5351" s="678">
        <v>1</v>
      </c>
      <c r="R5351" s="662">
        <v>1</v>
      </c>
      <c r="S5351" s="678">
        <v>1</v>
      </c>
      <c r="T5351" s="745">
        <v>0.5</v>
      </c>
      <c r="U5351" s="701">
        <v>1</v>
      </c>
    </row>
    <row r="5352" spans="1:21" ht="14.4" customHeight="1" x14ac:dyDescent="0.3">
      <c r="A5352" s="661">
        <v>32</v>
      </c>
      <c r="B5352" s="662" t="s">
        <v>592</v>
      </c>
      <c r="C5352" s="662" t="s">
        <v>5111</v>
      </c>
      <c r="D5352" s="743" t="s">
        <v>7938</v>
      </c>
      <c r="E5352" s="744" t="s">
        <v>5140</v>
      </c>
      <c r="F5352" s="662" t="s">
        <v>5106</v>
      </c>
      <c r="G5352" s="662" t="s">
        <v>5220</v>
      </c>
      <c r="H5352" s="662" t="s">
        <v>593</v>
      </c>
      <c r="I5352" s="662" t="s">
        <v>5222</v>
      </c>
      <c r="J5352" s="662" t="s">
        <v>1086</v>
      </c>
      <c r="K5352" s="662" t="s">
        <v>5223</v>
      </c>
      <c r="L5352" s="663">
        <v>0</v>
      </c>
      <c r="M5352" s="663">
        <v>0</v>
      </c>
      <c r="N5352" s="662">
        <v>1</v>
      </c>
      <c r="O5352" s="745">
        <v>0.5</v>
      </c>
      <c r="P5352" s="663"/>
      <c r="Q5352" s="678"/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32</v>
      </c>
      <c r="B5353" s="662" t="s">
        <v>592</v>
      </c>
      <c r="C5353" s="662" t="s">
        <v>5111</v>
      </c>
      <c r="D5353" s="743" t="s">
        <v>7938</v>
      </c>
      <c r="E5353" s="744" t="s">
        <v>5140</v>
      </c>
      <c r="F5353" s="662" t="s">
        <v>5106</v>
      </c>
      <c r="G5353" s="662" t="s">
        <v>5220</v>
      </c>
      <c r="H5353" s="662" t="s">
        <v>593</v>
      </c>
      <c r="I5353" s="662" t="s">
        <v>1085</v>
      </c>
      <c r="J5353" s="662" t="s">
        <v>1086</v>
      </c>
      <c r="K5353" s="662" t="s">
        <v>1087</v>
      </c>
      <c r="L5353" s="663">
        <v>369.91</v>
      </c>
      <c r="M5353" s="663">
        <v>739.82</v>
      </c>
      <c r="N5353" s="662">
        <v>2</v>
      </c>
      <c r="O5353" s="745">
        <v>1.5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32</v>
      </c>
      <c r="B5354" s="662" t="s">
        <v>592</v>
      </c>
      <c r="C5354" s="662" t="s">
        <v>5111</v>
      </c>
      <c r="D5354" s="743" t="s">
        <v>7938</v>
      </c>
      <c r="E5354" s="744" t="s">
        <v>5140</v>
      </c>
      <c r="F5354" s="662" t="s">
        <v>5106</v>
      </c>
      <c r="G5354" s="662" t="s">
        <v>5224</v>
      </c>
      <c r="H5354" s="662" t="s">
        <v>593</v>
      </c>
      <c r="I5354" s="662" t="s">
        <v>4117</v>
      </c>
      <c r="J5354" s="662" t="s">
        <v>4118</v>
      </c>
      <c r="K5354" s="662" t="s">
        <v>2244</v>
      </c>
      <c r="L5354" s="663">
        <v>12596.28</v>
      </c>
      <c r="M5354" s="663">
        <v>50385.120000000003</v>
      </c>
      <c r="N5354" s="662">
        <v>4</v>
      </c>
      <c r="O5354" s="745">
        <v>1</v>
      </c>
      <c r="P5354" s="663">
        <v>50385.120000000003</v>
      </c>
      <c r="Q5354" s="678">
        <v>1</v>
      </c>
      <c r="R5354" s="662">
        <v>4</v>
      </c>
      <c r="S5354" s="678">
        <v>1</v>
      </c>
      <c r="T5354" s="745">
        <v>1</v>
      </c>
      <c r="U5354" s="701">
        <v>1</v>
      </c>
    </row>
    <row r="5355" spans="1:21" ht="14.4" customHeight="1" x14ac:dyDescent="0.3">
      <c r="A5355" s="661">
        <v>32</v>
      </c>
      <c r="B5355" s="662" t="s">
        <v>592</v>
      </c>
      <c r="C5355" s="662" t="s">
        <v>5111</v>
      </c>
      <c r="D5355" s="743" t="s">
        <v>7938</v>
      </c>
      <c r="E5355" s="744" t="s">
        <v>5140</v>
      </c>
      <c r="F5355" s="662" t="s">
        <v>5106</v>
      </c>
      <c r="G5355" s="662" t="s">
        <v>5224</v>
      </c>
      <c r="H5355" s="662" t="s">
        <v>593</v>
      </c>
      <c r="I5355" s="662" t="s">
        <v>4117</v>
      </c>
      <c r="J5355" s="662" t="s">
        <v>4118</v>
      </c>
      <c r="K5355" s="662" t="s">
        <v>2244</v>
      </c>
      <c r="L5355" s="663">
        <v>8540.5</v>
      </c>
      <c r="M5355" s="663">
        <v>128107.5</v>
      </c>
      <c r="N5355" s="662">
        <v>15</v>
      </c>
      <c r="O5355" s="745">
        <v>6</v>
      </c>
      <c r="P5355" s="663">
        <v>128107.5</v>
      </c>
      <c r="Q5355" s="678">
        <v>1</v>
      </c>
      <c r="R5355" s="662">
        <v>15</v>
      </c>
      <c r="S5355" s="678">
        <v>1</v>
      </c>
      <c r="T5355" s="745">
        <v>6</v>
      </c>
      <c r="U5355" s="701">
        <v>1</v>
      </c>
    </row>
    <row r="5356" spans="1:21" ht="14.4" customHeight="1" x14ac:dyDescent="0.3">
      <c r="A5356" s="661">
        <v>32</v>
      </c>
      <c r="B5356" s="662" t="s">
        <v>592</v>
      </c>
      <c r="C5356" s="662" t="s">
        <v>5111</v>
      </c>
      <c r="D5356" s="743" t="s">
        <v>7938</v>
      </c>
      <c r="E5356" s="744" t="s">
        <v>5140</v>
      </c>
      <c r="F5356" s="662" t="s">
        <v>5106</v>
      </c>
      <c r="G5356" s="662" t="s">
        <v>5160</v>
      </c>
      <c r="H5356" s="662" t="s">
        <v>593</v>
      </c>
      <c r="I5356" s="662" t="s">
        <v>3159</v>
      </c>
      <c r="J5356" s="662" t="s">
        <v>3160</v>
      </c>
      <c r="K5356" s="662" t="s">
        <v>4933</v>
      </c>
      <c r="L5356" s="663">
        <v>2991.23</v>
      </c>
      <c r="M5356" s="663">
        <v>68798.290000000023</v>
      </c>
      <c r="N5356" s="662">
        <v>23</v>
      </c>
      <c r="O5356" s="745">
        <v>12.5</v>
      </c>
      <c r="P5356" s="663">
        <v>50850.910000000018</v>
      </c>
      <c r="Q5356" s="678">
        <v>0.73913043478260876</v>
      </c>
      <c r="R5356" s="662">
        <v>17</v>
      </c>
      <c r="S5356" s="678">
        <v>0.73913043478260865</v>
      </c>
      <c r="T5356" s="745">
        <v>8.5</v>
      </c>
      <c r="U5356" s="701">
        <v>0.68</v>
      </c>
    </row>
    <row r="5357" spans="1:21" ht="14.4" customHeight="1" x14ac:dyDescent="0.3">
      <c r="A5357" s="661">
        <v>32</v>
      </c>
      <c r="B5357" s="662" t="s">
        <v>592</v>
      </c>
      <c r="C5357" s="662" t="s">
        <v>5111</v>
      </c>
      <c r="D5357" s="743" t="s">
        <v>7938</v>
      </c>
      <c r="E5357" s="744" t="s">
        <v>5140</v>
      </c>
      <c r="F5357" s="662" t="s">
        <v>5106</v>
      </c>
      <c r="G5357" s="662" t="s">
        <v>5160</v>
      </c>
      <c r="H5357" s="662" t="s">
        <v>593</v>
      </c>
      <c r="I5357" s="662" t="s">
        <v>5161</v>
      </c>
      <c r="J5357" s="662" t="s">
        <v>3160</v>
      </c>
      <c r="K5357" s="662" t="s">
        <v>5162</v>
      </c>
      <c r="L5357" s="663">
        <v>748.21</v>
      </c>
      <c r="M5357" s="663">
        <v>2244.63</v>
      </c>
      <c r="N5357" s="662">
        <v>3</v>
      </c>
      <c r="O5357" s="745">
        <v>1.5</v>
      </c>
      <c r="P5357" s="663">
        <v>1496.42</v>
      </c>
      <c r="Q5357" s="678">
        <v>0.66666666666666663</v>
      </c>
      <c r="R5357" s="662">
        <v>2</v>
      </c>
      <c r="S5357" s="678">
        <v>0.66666666666666663</v>
      </c>
      <c r="T5357" s="745">
        <v>1</v>
      </c>
      <c r="U5357" s="701">
        <v>0.66666666666666663</v>
      </c>
    </row>
    <row r="5358" spans="1:21" ht="14.4" customHeight="1" x14ac:dyDescent="0.3">
      <c r="A5358" s="661">
        <v>32</v>
      </c>
      <c r="B5358" s="662" t="s">
        <v>592</v>
      </c>
      <c r="C5358" s="662" t="s">
        <v>5111</v>
      </c>
      <c r="D5358" s="743" t="s">
        <v>7938</v>
      </c>
      <c r="E5358" s="744" t="s">
        <v>5140</v>
      </c>
      <c r="F5358" s="662" t="s">
        <v>5106</v>
      </c>
      <c r="G5358" s="662" t="s">
        <v>5231</v>
      </c>
      <c r="H5358" s="662" t="s">
        <v>593</v>
      </c>
      <c r="I5358" s="662" t="s">
        <v>5235</v>
      </c>
      <c r="J5358" s="662" t="s">
        <v>5236</v>
      </c>
      <c r="K5358" s="662" t="s">
        <v>5237</v>
      </c>
      <c r="L5358" s="663">
        <v>0</v>
      </c>
      <c r="M5358" s="663">
        <v>0</v>
      </c>
      <c r="N5358" s="662">
        <v>2</v>
      </c>
      <c r="O5358" s="745">
        <v>1</v>
      </c>
      <c r="P5358" s="663">
        <v>0</v>
      </c>
      <c r="Q5358" s="678"/>
      <c r="R5358" s="662">
        <v>2</v>
      </c>
      <c r="S5358" s="678">
        <v>1</v>
      </c>
      <c r="T5358" s="745">
        <v>1</v>
      </c>
      <c r="U5358" s="701">
        <v>1</v>
      </c>
    </row>
    <row r="5359" spans="1:21" ht="14.4" customHeight="1" x14ac:dyDescent="0.3">
      <c r="A5359" s="661">
        <v>32</v>
      </c>
      <c r="B5359" s="662" t="s">
        <v>592</v>
      </c>
      <c r="C5359" s="662" t="s">
        <v>5111</v>
      </c>
      <c r="D5359" s="743" t="s">
        <v>7938</v>
      </c>
      <c r="E5359" s="744" t="s">
        <v>5140</v>
      </c>
      <c r="F5359" s="662" t="s">
        <v>5106</v>
      </c>
      <c r="G5359" s="662" t="s">
        <v>5231</v>
      </c>
      <c r="H5359" s="662" t="s">
        <v>593</v>
      </c>
      <c r="I5359" s="662" t="s">
        <v>1074</v>
      </c>
      <c r="J5359" s="662" t="s">
        <v>5236</v>
      </c>
      <c r="K5359" s="662" t="s">
        <v>5238</v>
      </c>
      <c r="L5359" s="663">
        <v>63.7</v>
      </c>
      <c r="M5359" s="663">
        <v>191.10000000000002</v>
      </c>
      <c r="N5359" s="662">
        <v>3</v>
      </c>
      <c r="O5359" s="745">
        <v>1.5</v>
      </c>
      <c r="P5359" s="663">
        <v>127.4</v>
      </c>
      <c r="Q5359" s="678">
        <v>0.66666666666666663</v>
      </c>
      <c r="R5359" s="662">
        <v>2</v>
      </c>
      <c r="S5359" s="678">
        <v>0.66666666666666663</v>
      </c>
      <c r="T5359" s="745">
        <v>1</v>
      </c>
      <c r="U5359" s="701">
        <v>0.66666666666666663</v>
      </c>
    </row>
    <row r="5360" spans="1:21" ht="14.4" customHeight="1" x14ac:dyDescent="0.3">
      <c r="A5360" s="661">
        <v>32</v>
      </c>
      <c r="B5360" s="662" t="s">
        <v>592</v>
      </c>
      <c r="C5360" s="662" t="s">
        <v>5111</v>
      </c>
      <c r="D5360" s="743" t="s">
        <v>7938</v>
      </c>
      <c r="E5360" s="744" t="s">
        <v>5140</v>
      </c>
      <c r="F5360" s="662" t="s">
        <v>5106</v>
      </c>
      <c r="G5360" s="662" t="s">
        <v>5532</v>
      </c>
      <c r="H5360" s="662" t="s">
        <v>2438</v>
      </c>
      <c r="I5360" s="662" t="s">
        <v>4147</v>
      </c>
      <c r="J5360" s="662" t="s">
        <v>4148</v>
      </c>
      <c r="K5360" s="662" t="s">
        <v>4149</v>
      </c>
      <c r="L5360" s="663">
        <v>848.49</v>
      </c>
      <c r="M5360" s="663">
        <v>848.49</v>
      </c>
      <c r="N5360" s="662">
        <v>1</v>
      </c>
      <c r="O5360" s="745">
        <v>1</v>
      </c>
      <c r="P5360" s="663">
        <v>848.49</v>
      </c>
      <c r="Q5360" s="678">
        <v>1</v>
      </c>
      <c r="R5360" s="662">
        <v>1</v>
      </c>
      <c r="S5360" s="678">
        <v>1</v>
      </c>
      <c r="T5360" s="745">
        <v>1</v>
      </c>
      <c r="U5360" s="701">
        <v>1</v>
      </c>
    </row>
    <row r="5361" spans="1:21" ht="14.4" customHeight="1" x14ac:dyDescent="0.3">
      <c r="A5361" s="661">
        <v>32</v>
      </c>
      <c r="B5361" s="662" t="s">
        <v>592</v>
      </c>
      <c r="C5361" s="662" t="s">
        <v>5111</v>
      </c>
      <c r="D5361" s="743" t="s">
        <v>7938</v>
      </c>
      <c r="E5361" s="744" t="s">
        <v>5140</v>
      </c>
      <c r="F5361" s="662" t="s">
        <v>5106</v>
      </c>
      <c r="G5361" s="662" t="s">
        <v>5532</v>
      </c>
      <c r="H5361" s="662" t="s">
        <v>593</v>
      </c>
      <c r="I5361" s="662" t="s">
        <v>7734</v>
      </c>
      <c r="J5361" s="662" t="s">
        <v>7735</v>
      </c>
      <c r="K5361" s="662" t="s">
        <v>7736</v>
      </c>
      <c r="L5361" s="663">
        <v>483.4</v>
      </c>
      <c r="M5361" s="663">
        <v>483.4</v>
      </c>
      <c r="N5361" s="662">
        <v>1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32</v>
      </c>
      <c r="B5362" s="662" t="s">
        <v>592</v>
      </c>
      <c r="C5362" s="662" t="s">
        <v>5111</v>
      </c>
      <c r="D5362" s="743" t="s">
        <v>7938</v>
      </c>
      <c r="E5362" s="744" t="s">
        <v>5140</v>
      </c>
      <c r="F5362" s="662" t="s">
        <v>5106</v>
      </c>
      <c r="G5362" s="662" t="s">
        <v>5389</v>
      </c>
      <c r="H5362" s="662" t="s">
        <v>593</v>
      </c>
      <c r="I5362" s="662" t="s">
        <v>4428</v>
      </c>
      <c r="J5362" s="662" t="s">
        <v>5391</v>
      </c>
      <c r="K5362" s="662" t="s">
        <v>6072</v>
      </c>
      <c r="L5362" s="663">
        <v>140.72</v>
      </c>
      <c r="M5362" s="663">
        <v>140.72</v>
      </c>
      <c r="N5362" s="662">
        <v>1</v>
      </c>
      <c r="O5362" s="745">
        <v>0.5</v>
      </c>
      <c r="P5362" s="663">
        <v>140.72</v>
      </c>
      <c r="Q5362" s="678">
        <v>1</v>
      </c>
      <c r="R5362" s="662">
        <v>1</v>
      </c>
      <c r="S5362" s="678">
        <v>1</v>
      </c>
      <c r="T5362" s="745">
        <v>0.5</v>
      </c>
      <c r="U5362" s="701">
        <v>1</v>
      </c>
    </row>
    <row r="5363" spans="1:21" ht="14.4" customHeight="1" x14ac:dyDescent="0.3">
      <c r="A5363" s="661">
        <v>32</v>
      </c>
      <c r="B5363" s="662" t="s">
        <v>592</v>
      </c>
      <c r="C5363" s="662" t="s">
        <v>5111</v>
      </c>
      <c r="D5363" s="743" t="s">
        <v>7938</v>
      </c>
      <c r="E5363" s="744" t="s">
        <v>5140</v>
      </c>
      <c r="F5363" s="662" t="s">
        <v>5106</v>
      </c>
      <c r="G5363" s="662" t="s">
        <v>5426</v>
      </c>
      <c r="H5363" s="662" t="s">
        <v>593</v>
      </c>
      <c r="I5363" s="662" t="s">
        <v>2342</v>
      </c>
      <c r="J5363" s="662" t="s">
        <v>2343</v>
      </c>
      <c r="K5363" s="662" t="s">
        <v>2344</v>
      </c>
      <c r="L5363" s="663">
        <v>1860.93</v>
      </c>
      <c r="M5363" s="663">
        <v>3721.86</v>
      </c>
      <c r="N5363" s="662">
        <v>2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32</v>
      </c>
      <c r="B5364" s="662" t="s">
        <v>592</v>
      </c>
      <c r="C5364" s="662" t="s">
        <v>5111</v>
      </c>
      <c r="D5364" s="743" t="s">
        <v>7938</v>
      </c>
      <c r="E5364" s="744" t="s">
        <v>5140</v>
      </c>
      <c r="F5364" s="662" t="s">
        <v>5106</v>
      </c>
      <c r="G5364" s="662" t="s">
        <v>5426</v>
      </c>
      <c r="H5364" s="662" t="s">
        <v>593</v>
      </c>
      <c r="I5364" s="662" t="s">
        <v>6112</v>
      </c>
      <c r="J5364" s="662" t="s">
        <v>2343</v>
      </c>
      <c r="K5364" s="662" t="s">
        <v>2344</v>
      </c>
      <c r="L5364" s="663">
        <v>1860.93</v>
      </c>
      <c r="M5364" s="663">
        <v>5582.79</v>
      </c>
      <c r="N5364" s="662">
        <v>3</v>
      </c>
      <c r="O5364" s="745">
        <v>1</v>
      </c>
      <c r="P5364" s="663">
        <v>5582.79</v>
      </c>
      <c r="Q5364" s="678">
        <v>1</v>
      </c>
      <c r="R5364" s="662">
        <v>3</v>
      </c>
      <c r="S5364" s="678">
        <v>1</v>
      </c>
      <c r="T5364" s="745">
        <v>1</v>
      </c>
      <c r="U5364" s="701">
        <v>1</v>
      </c>
    </row>
    <row r="5365" spans="1:21" ht="14.4" customHeight="1" x14ac:dyDescent="0.3">
      <c r="A5365" s="661">
        <v>32</v>
      </c>
      <c r="B5365" s="662" t="s">
        <v>592</v>
      </c>
      <c r="C5365" s="662" t="s">
        <v>5111</v>
      </c>
      <c r="D5365" s="743" t="s">
        <v>7938</v>
      </c>
      <c r="E5365" s="744" t="s">
        <v>5140</v>
      </c>
      <c r="F5365" s="662" t="s">
        <v>5106</v>
      </c>
      <c r="G5365" s="662" t="s">
        <v>5248</v>
      </c>
      <c r="H5365" s="662" t="s">
        <v>593</v>
      </c>
      <c r="I5365" s="662" t="s">
        <v>3186</v>
      </c>
      <c r="J5365" s="662" t="s">
        <v>3187</v>
      </c>
      <c r="K5365" s="662" t="s">
        <v>4933</v>
      </c>
      <c r="L5365" s="663">
        <v>588.04999999999995</v>
      </c>
      <c r="M5365" s="663">
        <v>3528.2999999999997</v>
      </c>
      <c r="N5365" s="662">
        <v>6</v>
      </c>
      <c r="O5365" s="745">
        <v>2</v>
      </c>
      <c r="P5365" s="663">
        <v>3528.2999999999997</v>
      </c>
      <c r="Q5365" s="678">
        <v>1</v>
      </c>
      <c r="R5365" s="662">
        <v>6</v>
      </c>
      <c r="S5365" s="678">
        <v>1</v>
      </c>
      <c r="T5365" s="745">
        <v>2</v>
      </c>
      <c r="U5365" s="701">
        <v>1</v>
      </c>
    </row>
    <row r="5366" spans="1:21" ht="14.4" customHeight="1" x14ac:dyDescent="0.3">
      <c r="A5366" s="661">
        <v>32</v>
      </c>
      <c r="B5366" s="662" t="s">
        <v>592</v>
      </c>
      <c r="C5366" s="662" t="s">
        <v>5111</v>
      </c>
      <c r="D5366" s="743" t="s">
        <v>7938</v>
      </c>
      <c r="E5366" s="744" t="s">
        <v>5140</v>
      </c>
      <c r="F5366" s="662" t="s">
        <v>5106</v>
      </c>
      <c r="G5366" s="662" t="s">
        <v>5248</v>
      </c>
      <c r="H5366" s="662" t="s">
        <v>593</v>
      </c>
      <c r="I5366" s="662" t="s">
        <v>3186</v>
      </c>
      <c r="J5366" s="662" t="s">
        <v>3187</v>
      </c>
      <c r="K5366" s="662" t="s">
        <v>4933</v>
      </c>
      <c r="L5366" s="663">
        <v>879.21</v>
      </c>
      <c r="M5366" s="663">
        <v>4396.05</v>
      </c>
      <c r="N5366" s="662">
        <v>5</v>
      </c>
      <c r="O5366" s="745">
        <v>2</v>
      </c>
      <c r="P5366" s="663">
        <v>4396.05</v>
      </c>
      <c r="Q5366" s="678">
        <v>1</v>
      </c>
      <c r="R5366" s="662">
        <v>5</v>
      </c>
      <c r="S5366" s="678">
        <v>1</v>
      </c>
      <c r="T5366" s="745">
        <v>2</v>
      </c>
      <c r="U5366" s="701">
        <v>1</v>
      </c>
    </row>
    <row r="5367" spans="1:21" ht="14.4" customHeight="1" x14ac:dyDescent="0.3">
      <c r="A5367" s="661">
        <v>32</v>
      </c>
      <c r="B5367" s="662" t="s">
        <v>592</v>
      </c>
      <c r="C5367" s="662" t="s">
        <v>5111</v>
      </c>
      <c r="D5367" s="743" t="s">
        <v>7938</v>
      </c>
      <c r="E5367" s="744" t="s">
        <v>5140</v>
      </c>
      <c r="F5367" s="662" t="s">
        <v>5106</v>
      </c>
      <c r="G5367" s="662" t="s">
        <v>5248</v>
      </c>
      <c r="H5367" s="662" t="s">
        <v>593</v>
      </c>
      <c r="I5367" s="662" t="s">
        <v>5354</v>
      </c>
      <c r="J5367" s="662" t="s">
        <v>3187</v>
      </c>
      <c r="K5367" s="662" t="s">
        <v>5355</v>
      </c>
      <c r="L5367" s="663">
        <v>0</v>
      </c>
      <c r="M5367" s="663">
        <v>0</v>
      </c>
      <c r="N5367" s="662">
        <v>4</v>
      </c>
      <c r="O5367" s="745">
        <v>1.5</v>
      </c>
      <c r="P5367" s="663">
        <v>0</v>
      </c>
      <c r="Q5367" s="678"/>
      <c r="R5367" s="662">
        <v>2</v>
      </c>
      <c r="S5367" s="678">
        <v>0.5</v>
      </c>
      <c r="T5367" s="745">
        <v>0.5</v>
      </c>
      <c r="U5367" s="701">
        <v>0.33333333333333331</v>
      </c>
    </row>
    <row r="5368" spans="1:21" ht="14.4" customHeight="1" x14ac:dyDescent="0.3">
      <c r="A5368" s="661">
        <v>32</v>
      </c>
      <c r="B5368" s="662" t="s">
        <v>592</v>
      </c>
      <c r="C5368" s="662" t="s">
        <v>5111</v>
      </c>
      <c r="D5368" s="743" t="s">
        <v>7938</v>
      </c>
      <c r="E5368" s="744" t="s">
        <v>5140</v>
      </c>
      <c r="F5368" s="662" t="s">
        <v>5106</v>
      </c>
      <c r="G5368" s="662" t="s">
        <v>5262</v>
      </c>
      <c r="H5368" s="662" t="s">
        <v>593</v>
      </c>
      <c r="I5368" s="662" t="s">
        <v>2962</v>
      </c>
      <c r="J5368" s="662" t="s">
        <v>2963</v>
      </c>
      <c r="K5368" s="662" t="s">
        <v>5509</v>
      </c>
      <c r="L5368" s="663">
        <v>98.75</v>
      </c>
      <c r="M5368" s="663">
        <v>98.75</v>
      </c>
      <c r="N5368" s="662">
        <v>1</v>
      </c>
      <c r="O5368" s="745">
        <v>0.5</v>
      </c>
      <c r="P5368" s="663">
        <v>98.75</v>
      </c>
      <c r="Q5368" s="678">
        <v>1</v>
      </c>
      <c r="R5368" s="662">
        <v>1</v>
      </c>
      <c r="S5368" s="678">
        <v>1</v>
      </c>
      <c r="T5368" s="745">
        <v>0.5</v>
      </c>
      <c r="U5368" s="701">
        <v>1</v>
      </c>
    </row>
    <row r="5369" spans="1:21" ht="14.4" customHeight="1" x14ac:dyDescent="0.3">
      <c r="A5369" s="661">
        <v>32</v>
      </c>
      <c r="B5369" s="662" t="s">
        <v>592</v>
      </c>
      <c r="C5369" s="662" t="s">
        <v>5111</v>
      </c>
      <c r="D5369" s="743" t="s">
        <v>7938</v>
      </c>
      <c r="E5369" s="744" t="s">
        <v>5140</v>
      </c>
      <c r="F5369" s="662" t="s">
        <v>5106</v>
      </c>
      <c r="G5369" s="662" t="s">
        <v>5262</v>
      </c>
      <c r="H5369" s="662" t="s">
        <v>593</v>
      </c>
      <c r="I5369" s="662" t="s">
        <v>2962</v>
      </c>
      <c r="J5369" s="662" t="s">
        <v>2963</v>
      </c>
      <c r="K5369" s="662" t="s">
        <v>5509</v>
      </c>
      <c r="L5369" s="663">
        <v>167.58</v>
      </c>
      <c r="M5369" s="663">
        <v>335.16</v>
      </c>
      <c r="N5369" s="662">
        <v>2</v>
      </c>
      <c r="O5369" s="745">
        <v>1</v>
      </c>
      <c r="P5369" s="663">
        <v>167.58</v>
      </c>
      <c r="Q5369" s="678">
        <v>0.5</v>
      </c>
      <c r="R5369" s="662">
        <v>1</v>
      </c>
      <c r="S5369" s="678">
        <v>0.5</v>
      </c>
      <c r="T5369" s="745">
        <v>0.5</v>
      </c>
      <c r="U5369" s="701">
        <v>0.5</v>
      </c>
    </row>
    <row r="5370" spans="1:21" ht="14.4" customHeight="1" x14ac:dyDescent="0.3">
      <c r="A5370" s="661">
        <v>32</v>
      </c>
      <c r="B5370" s="662" t="s">
        <v>592</v>
      </c>
      <c r="C5370" s="662" t="s">
        <v>5111</v>
      </c>
      <c r="D5370" s="743" t="s">
        <v>7938</v>
      </c>
      <c r="E5370" s="744" t="s">
        <v>5140</v>
      </c>
      <c r="F5370" s="662" t="s">
        <v>5106</v>
      </c>
      <c r="G5370" s="662" t="s">
        <v>5262</v>
      </c>
      <c r="H5370" s="662" t="s">
        <v>593</v>
      </c>
      <c r="I5370" s="662" t="s">
        <v>5263</v>
      </c>
      <c r="J5370" s="662" t="s">
        <v>2963</v>
      </c>
      <c r="K5370" s="662" t="s">
        <v>5264</v>
      </c>
      <c r="L5370" s="663">
        <v>49.38</v>
      </c>
      <c r="M5370" s="663">
        <v>49.38</v>
      </c>
      <c r="N5370" s="662">
        <v>1</v>
      </c>
      <c r="O5370" s="745">
        <v>0.5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32</v>
      </c>
      <c r="B5371" s="662" t="s">
        <v>592</v>
      </c>
      <c r="C5371" s="662" t="s">
        <v>5111</v>
      </c>
      <c r="D5371" s="743" t="s">
        <v>7938</v>
      </c>
      <c r="E5371" s="744" t="s">
        <v>5140</v>
      </c>
      <c r="F5371" s="662" t="s">
        <v>5106</v>
      </c>
      <c r="G5371" s="662" t="s">
        <v>5262</v>
      </c>
      <c r="H5371" s="662" t="s">
        <v>593</v>
      </c>
      <c r="I5371" s="662" t="s">
        <v>5263</v>
      </c>
      <c r="J5371" s="662" t="s">
        <v>2963</v>
      </c>
      <c r="K5371" s="662" t="s">
        <v>5264</v>
      </c>
      <c r="L5371" s="663">
        <v>83.79</v>
      </c>
      <c r="M5371" s="663">
        <v>83.79</v>
      </c>
      <c r="N5371" s="662">
        <v>1</v>
      </c>
      <c r="O5371" s="745">
        <v>0.5</v>
      </c>
      <c r="P5371" s="663">
        <v>83.79</v>
      </c>
      <c r="Q5371" s="678">
        <v>1</v>
      </c>
      <c r="R5371" s="662">
        <v>1</v>
      </c>
      <c r="S5371" s="678">
        <v>1</v>
      </c>
      <c r="T5371" s="745">
        <v>0.5</v>
      </c>
      <c r="U5371" s="701">
        <v>1</v>
      </c>
    </row>
    <row r="5372" spans="1:21" ht="14.4" customHeight="1" x14ac:dyDescent="0.3">
      <c r="A5372" s="661">
        <v>32</v>
      </c>
      <c r="B5372" s="662" t="s">
        <v>592</v>
      </c>
      <c r="C5372" s="662" t="s">
        <v>5111</v>
      </c>
      <c r="D5372" s="743" t="s">
        <v>7938</v>
      </c>
      <c r="E5372" s="744" t="s">
        <v>5140</v>
      </c>
      <c r="F5372" s="662" t="s">
        <v>5106</v>
      </c>
      <c r="G5372" s="662" t="s">
        <v>5262</v>
      </c>
      <c r="H5372" s="662" t="s">
        <v>593</v>
      </c>
      <c r="I5372" s="662" t="s">
        <v>5857</v>
      </c>
      <c r="J5372" s="662" t="s">
        <v>2942</v>
      </c>
      <c r="K5372" s="662" t="s">
        <v>5858</v>
      </c>
      <c r="L5372" s="663">
        <v>0</v>
      </c>
      <c r="M5372" s="663">
        <v>0</v>
      </c>
      <c r="N5372" s="662">
        <v>1</v>
      </c>
      <c r="O5372" s="745">
        <v>0.5</v>
      </c>
      <c r="P5372" s="663"/>
      <c r="Q5372" s="678"/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32</v>
      </c>
      <c r="B5373" s="662" t="s">
        <v>592</v>
      </c>
      <c r="C5373" s="662" t="s">
        <v>5111</v>
      </c>
      <c r="D5373" s="743" t="s">
        <v>7938</v>
      </c>
      <c r="E5373" s="744" t="s">
        <v>5140</v>
      </c>
      <c r="F5373" s="662" t="s">
        <v>5106</v>
      </c>
      <c r="G5373" s="662" t="s">
        <v>5539</v>
      </c>
      <c r="H5373" s="662" t="s">
        <v>593</v>
      </c>
      <c r="I5373" s="662" t="s">
        <v>5540</v>
      </c>
      <c r="J5373" s="662" t="s">
        <v>2953</v>
      </c>
      <c r="K5373" s="662" t="s">
        <v>2954</v>
      </c>
      <c r="L5373" s="663">
        <v>147.31</v>
      </c>
      <c r="M5373" s="663">
        <v>441.93</v>
      </c>
      <c r="N5373" s="662">
        <v>3</v>
      </c>
      <c r="O5373" s="745">
        <v>0.5</v>
      </c>
      <c r="P5373" s="663">
        <v>441.93</v>
      </c>
      <c r="Q5373" s="678">
        <v>1</v>
      </c>
      <c r="R5373" s="662">
        <v>3</v>
      </c>
      <c r="S5373" s="678">
        <v>1</v>
      </c>
      <c r="T5373" s="745">
        <v>0.5</v>
      </c>
      <c r="U5373" s="701">
        <v>1</v>
      </c>
    </row>
    <row r="5374" spans="1:21" ht="14.4" customHeight="1" x14ac:dyDescent="0.3">
      <c r="A5374" s="661">
        <v>32</v>
      </c>
      <c r="B5374" s="662" t="s">
        <v>592</v>
      </c>
      <c r="C5374" s="662" t="s">
        <v>5111</v>
      </c>
      <c r="D5374" s="743" t="s">
        <v>7938</v>
      </c>
      <c r="E5374" s="744" t="s">
        <v>5140</v>
      </c>
      <c r="F5374" s="662" t="s">
        <v>5106</v>
      </c>
      <c r="G5374" s="662" t="s">
        <v>5358</v>
      </c>
      <c r="H5374" s="662" t="s">
        <v>593</v>
      </c>
      <c r="I5374" s="662" t="s">
        <v>917</v>
      </c>
      <c r="J5374" s="662" t="s">
        <v>5359</v>
      </c>
      <c r="K5374" s="662" t="s">
        <v>5360</v>
      </c>
      <c r="L5374" s="663">
        <v>73.989999999999995</v>
      </c>
      <c r="M5374" s="663">
        <v>147.97999999999999</v>
      </c>
      <c r="N5374" s="662">
        <v>2</v>
      </c>
      <c r="O5374" s="745">
        <v>0.5</v>
      </c>
      <c r="P5374" s="663">
        <v>147.97999999999999</v>
      </c>
      <c r="Q5374" s="678">
        <v>1</v>
      </c>
      <c r="R5374" s="662">
        <v>2</v>
      </c>
      <c r="S5374" s="678">
        <v>1</v>
      </c>
      <c r="T5374" s="745">
        <v>0.5</v>
      </c>
      <c r="U5374" s="701">
        <v>1</v>
      </c>
    </row>
    <row r="5375" spans="1:21" ht="14.4" customHeight="1" x14ac:dyDescent="0.3">
      <c r="A5375" s="661">
        <v>32</v>
      </c>
      <c r="B5375" s="662" t="s">
        <v>592</v>
      </c>
      <c r="C5375" s="662" t="s">
        <v>5111</v>
      </c>
      <c r="D5375" s="743" t="s">
        <v>7938</v>
      </c>
      <c r="E5375" s="744" t="s">
        <v>5140</v>
      </c>
      <c r="F5375" s="662" t="s">
        <v>5106</v>
      </c>
      <c r="G5375" s="662" t="s">
        <v>5358</v>
      </c>
      <c r="H5375" s="662" t="s">
        <v>593</v>
      </c>
      <c r="I5375" s="662" t="s">
        <v>6252</v>
      </c>
      <c r="J5375" s="662" t="s">
        <v>5541</v>
      </c>
      <c r="K5375" s="662" t="s">
        <v>5542</v>
      </c>
      <c r="L5375" s="663">
        <v>0</v>
      </c>
      <c r="M5375" s="663">
        <v>0</v>
      </c>
      <c r="N5375" s="662">
        <v>6</v>
      </c>
      <c r="O5375" s="745">
        <v>1</v>
      </c>
      <c r="P5375" s="663">
        <v>0</v>
      </c>
      <c r="Q5375" s="678"/>
      <c r="R5375" s="662">
        <v>6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32</v>
      </c>
      <c r="B5376" s="662" t="s">
        <v>592</v>
      </c>
      <c r="C5376" s="662" t="s">
        <v>5111</v>
      </c>
      <c r="D5376" s="743" t="s">
        <v>7938</v>
      </c>
      <c r="E5376" s="744" t="s">
        <v>5140</v>
      </c>
      <c r="F5376" s="662" t="s">
        <v>5106</v>
      </c>
      <c r="G5376" s="662" t="s">
        <v>5358</v>
      </c>
      <c r="H5376" s="662" t="s">
        <v>593</v>
      </c>
      <c r="I5376" s="662" t="s">
        <v>6135</v>
      </c>
      <c r="J5376" s="662" t="s">
        <v>5359</v>
      </c>
      <c r="K5376" s="662" t="s">
        <v>5360</v>
      </c>
      <c r="L5376" s="663">
        <v>0</v>
      </c>
      <c r="M5376" s="663">
        <v>0</v>
      </c>
      <c r="N5376" s="662">
        <v>2</v>
      </c>
      <c r="O5376" s="745">
        <v>0.5</v>
      </c>
      <c r="P5376" s="663">
        <v>0</v>
      </c>
      <c r="Q5376" s="678"/>
      <c r="R5376" s="662">
        <v>2</v>
      </c>
      <c r="S5376" s="678">
        <v>1</v>
      </c>
      <c r="T5376" s="745">
        <v>0.5</v>
      </c>
      <c r="U5376" s="701">
        <v>1</v>
      </c>
    </row>
    <row r="5377" spans="1:21" ht="14.4" customHeight="1" x14ac:dyDescent="0.3">
      <c r="A5377" s="661">
        <v>32</v>
      </c>
      <c r="B5377" s="662" t="s">
        <v>592</v>
      </c>
      <c r="C5377" s="662" t="s">
        <v>5111</v>
      </c>
      <c r="D5377" s="743" t="s">
        <v>7938</v>
      </c>
      <c r="E5377" s="744" t="s">
        <v>5140</v>
      </c>
      <c r="F5377" s="662" t="s">
        <v>5106</v>
      </c>
      <c r="G5377" s="662" t="s">
        <v>5870</v>
      </c>
      <c r="H5377" s="662" t="s">
        <v>593</v>
      </c>
      <c r="I5377" s="662" t="s">
        <v>1711</v>
      </c>
      <c r="J5377" s="662" t="s">
        <v>1712</v>
      </c>
      <c r="K5377" s="662" t="s">
        <v>5872</v>
      </c>
      <c r="L5377" s="663">
        <v>38.56</v>
      </c>
      <c r="M5377" s="663">
        <v>77.12</v>
      </c>
      <c r="N5377" s="662">
        <v>2</v>
      </c>
      <c r="O5377" s="745">
        <v>0.5</v>
      </c>
      <c r="P5377" s="663"/>
      <c r="Q5377" s="678">
        <v>0</v>
      </c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32</v>
      </c>
      <c r="B5378" s="662" t="s">
        <v>592</v>
      </c>
      <c r="C5378" s="662" t="s">
        <v>5111</v>
      </c>
      <c r="D5378" s="743" t="s">
        <v>7938</v>
      </c>
      <c r="E5378" s="744" t="s">
        <v>5140</v>
      </c>
      <c r="F5378" s="662" t="s">
        <v>5106</v>
      </c>
      <c r="G5378" s="662" t="s">
        <v>5435</v>
      </c>
      <c r="H5378" s="662" t="s">
        <v>593</v>
      </c>
      <c r="I5378" s="662" t="s">
        <v>1001</v>
      </c>
      <c r="J5378" s="662" t="s">
        <v>1002</v>
      </c>
      <c r="K5378" s="662" t="s">
        <v>1003</v>
      </c>
      <c r="L5378" s="663">
        <v>126.59</v>
      </c>
      <c r="M5378" s="663">
        <v>253.18</v>
      </c>
      <c r="N5378" s="662">
        <v>2</v>
      </c>
      <c r="O5378" s="745">
        <v>1.5</v>
      </c>
      <c r="P5378" s="663">
        <v>126.59</v>
      </c>
      <c r="Q5378" s="678">
        <v>0.5</v>
      </c>
      <c r="R5378" s="662">
        <v>1</v>
      </c>
      <c r="S5378" s="678">
        <v>0.5</v>
      </c>
      <c r="T5378" s="745">
        <v>0.5</v>
      </c>
      <c r="U5378" s="701">
        <v>0.33333333333333331</v>
      </c>
    </row>
    <row r="5379" spans="1:21" ht="14.4" customHeight="1" x14ac:dyDescent="0.3">
      <c r="A5379" s="661">
        <v>32</v>
      </c>
      <c r="B5379" s="662" t="s">
        <v>592</v>
      </c>
      <c r="C5379" s="662" t="s">
        <v>5111</v>
      </c>
      <c r="D5379" s="743" t="s">
        <v>7938</v>
      </c>
      <c r="E5379" s="744" t="s">
        <v>5140</v>
      </c>
      <c r="F5379" s="662" t="s">
        <v>5106</v>
      </c>
      <c r="G5379" s="662" t="s">
        <v>5269</v>
      </c>
      <c r="H5379" s="662" t="s">
        <v>593</v>
      </c>
      <c r="I5379" s="662" t="s">
        <v>970</v>
      </c>
      <c r="J5379" s="662" t="s">
        <v>5270</v>
      </c>
      <c r="K5379" s="662" t="s">
        <v>5271</v>
      </c>
      <c r="L5379" s="663">
        <v>88.76</v>
      </c>
      <c r="M5379" s="663">
        <v>2574.0400000000004</v>
      </c>
      <c r="N5379" s="662">
        <v>29</v>
      </c>
      <c r="O5379" s="745">
        <v>16</v>
      </c>
      <c r="P5379" s="663">
        <v>2219.0000000000005</v>
      </c>
      <c r="Q5379" s="678">
        <v>0.86206896551724144</v>
      </c>
      <c r="R5379" s="662">
        <v>25</v>
      </c>
      <c r="S5379" s="678">
        <v>0.86206896551724133</v>
      </c>
      <c r="T5379" s="745">
        <v>13</v>
      </c>
      <c r="U5379" s="701">
        <v>0.8125</v>
      </c>
    </row>
    <row r="5380" spans="1:21" ht="14.4" customHeight="1" x14ac:dyDescent="0.3">
      <c r="A5380" s="661">
        <v>32</v>
      </c>
      <c r="B5380" s="662" t="s">
        <v>592</v>
      </c>
      <c r="C5380" s="662" t="s">
        <v>5111</v>
      </c>
      <c r="D5380" s="743" t="s">
        <v>7938</v>
      </c>
      <c r="E5380" s="744" t="s">
        <v>5140</v>
      </c>
      <c r="F5380" s="662" t="s">
        <v>5106</v>
      </c>
      <c r="G5380" s="662" t="s">
        <v>5272</v>
      </c>
      <c r="H5380" s="662" t="s">
        <v>593</v>
      </c>
      <c r="I5380" s="662" t="s">
        <v>5273</v>
      </c>
      <c r="J5380" s="662" t="s">
        <v>5274</v>
      </c>
      <c r="K5380" s="662" t="s">
        <v>5275</v>
      </c>
      <c r="L5380" s="663">
        <v>0</v>
      </c>
      <c r="M5380" s="663">
        <v>0</v>
      </c>
      <c r="N5380" s="662">
        <v>2</v>
      </c>
      <c r="O5380" s="745">
        <v>1</v>
      </c>
      <c r="P5380" s="663">
        <v>0</v>
      </c>
      <c r="Q5380" s="678"/>
      <c r="R5380" s="662">
        <v>2</v>
      </c>
      <c r="S5380" s="678">
        <v>1</v>
      </c>
      <c r="T5380" s="745">
        <v>1</v>
      </c>
      <c r="U5380" s="701">
        <v>1</v>
      </c>
    </row>
    <row r="5381" spans="1:21" ht="14.4" customHeight="1" x14ac:dyDescent="0.3">
      <c r="A5381" s="661">
        <v>32</v>
      </c>
      <c r="B5381" s="662" t="s">
        <v>592</v>
      </c>
      <c r="C5381" s="662" t="s">
        <v>5111</v>
      </c>
      <c r="D5381" s="743" t="s">
        <v>7938</v>
      </c>
      <c r="E5381" s="744" t="s">
        <v>5140</v>
      </c>
      <c r="F5381" s="662" t="s">
        <v>5106</v>
      </c>
      <c r="G5381" s="662" t="s">
        <v>7737</v>
      </c>
      <c r="H5381" s="662" t="s">
        <v>593</v>
      </c>
      <c r="I5381" s="662" t="s">
        <v>3716</v>
      </c>
      <c r="J5381" s="662" t="s">
        <v>7738</v>
      </c>
      <c r="K5381" s="662" t="s">
        <v>4058</v>
      </c>
      <c r="L5381" s="663">
        <v>75.819999999999993</v>
      </c>
      <c r="M5381" s="663">
        <v>75.819999999999993</v>
      </c>
      <c r="N5381" s="662">
        <v>1</v>
      </c>
      <c r="O5381" s="745">
        <v>0.5</v>
      </c>
      <c r="P5381" s="663">
        <v>75.819999999999993</v>
      </c>
      <c r="Q5381" s="678">
        <v>1</v>
      </c>
      <c r="R5381" s="662">
        <v>1</v>
      </c>
      <c r="S5381" s="678">
        <v>1</v>
      </c>
      <c r="T5381" s="745">
        <v>0.5</v>
      </c>
      <c r="U5381" s="701">
        <v>1</v>
      </c>
    </row>
    <row r="5382" spans="1:21" ht="14.4" customHeight="1" x14ac:dyDescent="0.3">
      <c r="A5382" s="661">
        <v>32</v>
      </c>
      <c r="B5382" s="662" t="s">
        <v>592</v>
      </c>
      <c r="C5382" s="662" t="s">
        <v>5111</v>
      </c>
      <c r="D5382" s="743" t="s">
        <v>7938</v>
      </c>
      <c r="E5382" s="744" t="s">
        <v>5140</v>
      </c>
      <c r="F5382" s="662" t="s">
        <v>5106</v>
      </c>
      <c r="G5382" s="662" t="s">
        <v>5759</v>
      </c>
      <c r="H5382" s="662" t="s">
        <v>2438</v>
      </c>
      <c r="I5382" s="662" t="s">
        <v>2507</v>
      </c>
      <c r="J5382" s="662" t="s">
        <v>2508</v>
      </c>
      <c r="K5382" s="662" t="s">
        <v>4874</v>
      </c>
      <c r="L5382" s="663">
        <v>82.99</v>
      </c>
      <c r="M5382" s="663">
        <v>82.99</v>
      </c>
      <c r="N5382" s="662">
        <v>1</v>
      </c>
      <c r="O5382" s="745">
        <v>1</v>
      </c>
      <c r="P5382" s="663">
        <v>82.99</v>
      </c>
      <c r="Q5382" s="678">
        <v>1</v>
      </c>
      <c r="R5382" s="662">
        <v>1</v>
      </c>
      <c r="S5382" s="678">
        <v>1</v>
      </c>
      <c r="T5382" s="745">
        <v>1</v>
      </c>
      <c r="U5382" s="701">
        <v>1</v>
      </c>
    </row>
    <row r="5383" spans="1:21" ht="14.4" customHeight="1" x14ac:dyDescent="0.3">
      <c r="A5383" s="661">
        <v>32</v>
      </c>
      <c r="B5383" s="662" t="s">
        <v>592</v>
      </c>
      <c r="C5383" s="662" t="s">
        <v>5111</v>
      </c>
      <c r="D5383" s="743" t="s">
        <v>7938</v>
      </c>
      <c r="E5383" s="744" t="s">
        <v>5140</v>
      </c>
      <c r="F5383" s="662" t="s">
        <v>5106</v>
      </c>
      <c r="G5383" s="662" t="s">
        <v>5168</v>
      </c>
      <c r="H5383" s="662" t="s">
        <v>593</v>
      </c>
      <c r="I5383" s="662" t="s">
        <v>5681</v>
      </c>
      <c r="J5383" s="662" t="s">
        <v>5682</v>
      </c>
      <c r="K5383" s="662" t="s">
        <v>5683</v>
      </c>
      <c r="L5383" s="663">
        <v>0</v>
      </c>
      <c r="M5383" s="663">
        <v>0</v>
      </c>
      <c r="N5383" s="662">
        <v>2</v>
      </c>
      <c r="O5383" s="745">
        <v>1.5</v>
      </c>
      <c r="P5383" s="663">
        <v>0</v>
      </c>
      <c r="Q5383" s="678"/>
      <c r="R5383" s="662">
        <v>2</v>
      </c>
      <c r="S5383" s="678">
        <v>1</v>
      </c>
      <c r="T5383" s="745">
        <v>1.5</v>
      </c>
      <c r="U5383" s="701">
        <v>1</v>
      </c>
    </row>
    <row r="5384" spans="1:21" ht="14.4" customHeight="1" x14ac:dyDescent="0.3">
      <c r="A5384" s="661">
        <v>32</v>
      </c>
      <c r="B5384" s="662" t="s">
        <v>592</v>
      </c>
      <c r="C5384" s="662" t="s">
        <v>5111</v>
      </c>
      <c r="D5384" s="743" t="s">
        <v>7938</v>
      </c>
      <c r="E5384" s="744" t="s">
        <v>5140</v>
      </c>
      <c r="F5384" s="662" t="s">
        <v>5106</v>
      </c>
      <c r="G5384" s="662" t="s">
        <v>6146</v>
      </c>
      <c r="H5384" s="662" t="s">
        <v>593</v>
      </c>
      <c r="I5384" s="662" t="s">
        <v>7739</v>
      </c>
      <c r="J5384" s="662" t="s">
        <v>7740</v>
      </c>
      <c r="K5384" s="662" t="s">
        <v>7741</v>
      </c>
      <c r="L5384" s="663">
        <v>0</v>
      </c>
      <c r="M5384" s="663">
        <v>0</v>
      </c>
      <c r="N5384" s="662">
        <v>1</v>
      </c>
      <c r="O5384" s="745">
        <v>0.5</v>
      </c>
      <c r="P5384" s="663">
        <v>0</v>
      </c>
      <c r="Q5384" s="678"/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32</v>
      </c>
      <c r="B5385" s="662" t="s">
        <v>592</v>
      </c>
      <c r="C5385" s="662" t="s">
        <v>5111</v>
      </c>
      <c r="D5385" s="743" t="s">
        <v>7938</v>
      </c>
      <c r="E5385" s="744" t="s">
        <v>5140</v>
      </c>
      <c r="F5385" s="662" t="s">
        <v>5106</v>
      </c>
      <c r="G5385" s="662" t="s">
        <v>6146</v>
      </c>
      <c r="H5385" s="662" t="s">
        <v>593</v>
      </c>
      <c r="I5385" s="662" t="s">
        <v>7742</v>
      </c>
      <c r="J5385" s="662" t="s">
        <v>7740</v>
      </c>
      <c r="K5385" s="662" t="s">
        <v>7743</v>
      </c>
      <c r="L5385" s="663">
        <v>0</v>
      </c>
      <c r="M5385" s="663">
        <v>0</v>
      </c>
      <c r="N5385" s="662">
        <v>1</v>
      </c>
      <c r="O5385" s="745">
        <v>1</v>
      </c>
      <c r="P5385" s="663">
        <v>0</v>
      </c>
      <c r="Q5385" s="678"/>
      <c r="R5385" s="662">
        <v>1</v>
      </c>
      <c r="S5385" s="678">
        <v>1</v>
      </c>
      <c r="T5385" s="745">
        <v>1</v>
      </c>
      <c r="U5385" s="701">
        <v>1</v>
      </c>
    </row>
    <row r="5386" spans="1:21" ht="14.4" customHeight="1" x14ac:dyDescent="0.3">
      <c r="A5386" s="661">
        <v>32</v>
      </c>
      <c r="B5386" s="662" t="s">
        <v>592</v>
      </c>
      <c r="C5386" s="662" t="s">
        <v>5111</v>
      </c>
      <c r="D5386" s="743" t="s">
        <v>7938</v>
      </c>
      <c r="E5386" s="744" t="s">
        <v>5140</v>
      </c>
      <c r="F5386" s="662" t="s">
        <v>5106</v>
      </c>
      <c r="G5386" s="662" t="s">
        <v>5279</v>
      </c>
      <c r="H5386" s="662" t="s">
        <v>593</v>
      </c>
      <c r="I5386" s="662" t="s">
        <v>5280</v>
      </c>
      <c r="J5386" s="662" t="s">
        <v>2371</v>
      </c>
      <c r="K5386" s="662" t="s">
        <v>2372</v>
      </c>
      <c r="L5386" s="663">
        <v>1121.25</v>
      </c>
      <c r="M5386" s="663">
        <v>8970</v>
      </c>
      <c r="N5386" s="662">
        <v>8</v>
      </c>
      <c r="O5386" s="745">
        <v>4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32</v>
      </c>
      <c r="B5387" s="662" t="s">
        <v>592</v>
      </c>
      <c r="C5387" s="662" t="s">
        <v>5111</v>
      </c>
      <c r="D5387" s="743" t="s">
        <v>7938</v>
      </c>
      <c r="E5387" s="744" t="s">
        <v>5140</v>
      </c>
      <c r="F5387" s="662" t="s">
        <v>5106</v>
      </c>
      <c r="G5387" s="662" t="s">
        <v>5279</v>
      </c>
      <c r="H5387" s="662" t="s">
        <v>593</v>
      </c>
      <c r="I5387" s="662" t="s">
        <v>2370</v>
      </c>
      <c r="J5387" s="662" t="s">
        <v>2371</v>
      </c>
      <c r="K5387" s="662" t="s">
        <v>2372</v>
      </c>
      <c r="L5387" s="663">
        <v>1121.25</v>
      </c>
      <c r="M5387" s="663">
        <v>2242.5</v>
      </c>
      <c r="N5387" s="662">
        <v>2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32</v>
      </c>
      <c r="B5388" s="662" t="s">
        <v>592</v>
      </c>
      <c r="C5388" s="662" t="s">
        <v>5111</v>
      </c>
      <c r="D5388" s="743" t="s">
        <v>7938</v>
      </c>
      <c r="E5388" s="744" t="s">
        <v>5140</v>
      </c>
      <c r="F5388" s="662" t="s">
        <v>5106</v>
      </c>
      <c r="G5388" s="662" t="s">
        <v>5279</v>
      </c>
      <c r="H5388" s="662" t="s">
        <v>593</v>
      </c>
      <c r="I5388" s="662" t="s">
        <v>6148</v>
      </c>
      <c r="J5388" s="662" t="s">
        <v>2415</v>
      </c>
      <c r="K5388" s="662" t="s">
        <v>6149</v>
      </c>
      <c r="L5388" s="663">
        <v>0</v>
      </c>
      <c r="M5388" s="663">
        <v>0</v>
      </c>
      <c r="N5388" s="662">
        <v>1</v>
      </c>
      <c r="O5388" s="745">
        <v>0.5</v>
      </c>
      <c r="P5388" s="663"/>
      <c r="Q5388" s="678"/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32</v>
      </c>
      <c r="B5389" s="662" t="s">
        <v>592</v>
      </c>
      <c r="C5389" s="662" t="s">
        <v>5111</v>
      </c>
      <c r="D5389" s="743" t="s">
        <v>7938</v>
      </c>
      <c r="E5389" s="744" t="s">
        <v>5140</v>
      </c>
      <c r="F5389" s="662" t="s">
        <v>5106</v>
      </c>
      <c r="G5389" s="662" t="s">
        <v>5447</v>
      </c>
      <c r="H5389" s="662" t="s">
        <v>593</v>
      </c>
      <c r="I5389" s="662" t="s">
        <v>7628</v>
      </c>
      <c r="J5389" s="662" t="s">
        <v>7629</v>
      </c>
      <c r="K5389" s="662" t="s">
        <v>6504</v>
      </c>
      <c r="L5389" s="663">
        <v>688.56</v>
      </c>
      <c r="M5389" s="663">
        <v>688.56</v>
      </c>
      <c r="N5389" s="662">
        <v>1</v>
      </c>
      <c r="O5389" s="745">
        <v>0.5</v>
      </c>
      <c r="P5389" s="663">
        <v>688.56</v>
      </c>
      <c r="Q5389" s="678">
        <v>1</v>
      </c>
      <c r="R5389" s="662">
        <v>1</v>
      </c>
      <c r="S5389" s="678">
        <v>1</v>
      </c>
      <c r="T5389" s="745">
        <v>0.5</v>
      </c>
      <c r="U5389" s="701">
        <v>1</v>
      </c>
    </row>
    <row r="5390" spans="1:21" ht="14.4" customHeight="1" x14ac:dyDescent="0.3">
      <c r="A5390" s="661">
        <v>32</v>
      </c>
      <c r="B5390" s="662" t="s">
        <v>592</v>
      </c>
      <c r="C5390" s="662" t="s">
        <v>5111</v>
      </c>
      <c r="D5390" s="743" t="s">
        <v>7938</v>
      </c>
      <c r="E5390" s="744" t="s">
        <v>5140</v>
      </c>
      <c r="F5390" s="662" t="s">
        <v>5106</v>
      </c>
      <c r="G5390" s="662" t="s">
        <v>5400</v>
      </c>
      <c r="H5390" s="662" t="s">
        <v>2438</v>
      </c>
      <c r="I5390" s="662" t="s">
        <v>2495</v>
      </c>
      <c r="J5390" s="662" t="s">
        <v>2496</v>
      </c>
      <c r="K5390" s="662" t="s">
        <v>1760</v>
      </c>
      <c r="L5390" s="663">
        <v>37.159999999999997</v>
      </c>
      <c r="M5390" s="663">
        <v>37.159999999999997</v>
      </c>
      <c r="N5390" s="662">
        <v>1</v>
      </c>
      <c r="O5390" s="745">
        <v>0.5</v>
      </c>
      <c r="P5390" s="663">
        <v>37.159999999999997</v>
      </c>
      <c r="Q5390" s="678">
        <v>1</v>
      </c>
      <c r="R5390" s="662">
        <v>1</v>
      </c>
      <c r="S5390" s="678">
        <v>1</v>
      </c>
      <c r="T5390" s="745">
        <v>0.5</v>
      </c>
      <c r="U5390" s="701">
        <v>1</v>
      </c>
    </row>
    <row r="5391" spans="1:21" ht="14.4" customHeight="1" x14ac:dyDescent="0.3">
      <c r="A5391" s="661">
        <v>32</v>
      </c>
      <c r="B5391" s="662" t="s">
        <v>592</v>
      </c>
      <c r="C5391" s="662" t="s">
        <v>5111</v>
      </c>
      <c r="D5391" s="743" t="s">
        <v>7938</v>
      </c>
      <c r="E5391" s="744" t="s">
        <v>5140</v>
      </c>
      <c r="F5391" s="662" t="s">
        <v>5106</v>
      </c>
      <c r="G5391" s="662" t="s">
        <v>5282</v>
      </c>
      <c r="H5391" s="662" t="s">
        <v>593</v>
      </c>
      <c r="I5391" s="662" t="s">
        <v>1037</v>
      </c>
      <c r="J5391" s="662" t="s">
        <v>5283</v>
      </c>
      <c r="K5391" s="662" t="s">
        <v>5284</v>
      </c>
      <c r="L5391" s="663">
        <v>53.57</v>
      </c>
      <c r="M5391" s="663">
        <v>107.14</v>
      </c>
      <c r="N5391" s="662">
        <v>2</v>
      </c>
      <c r="O5391" s="745">
        <v>1.5</v>
      </c>
      <c r="P5391" s="663">
        <v>107.14</v>
      </c>
      <c r="Q5391" s="678">
        <v>1</v>
      </c>
      <c r="R5391" s="662">
        <v>2</v>
      </c>
      <c r="S5391" s="678">
        <v>1</v>
      </c>
      <c r="T5391" s="745">
        <v>1.5</v>
      </c>
      <c r="U5391" s="701">
        <v>1</v>
      </c>
    </row>
    <row r="5392" spans="1:21" ht="14.4" customHeight="1" x14ac:dyDescent="0.3">
      <c r="A5392" s="661">
        <v>32</v>
      </c>
      <c r="B5392" s="662" t="s">
        <v>592</v>
      </c>
      <c r="C5392" s="662" t="s">
        <v>5111</v>
      </c>
      <c r="D5392" s="743" t="s">
        <v>7938</v>
      </c>
      <c r="E5392" s="744" t="s">
        <v>5140</v>
      </c>
      <c r="F5392" s="662" t="s">
        <v>5106</v>
      </c>
      <c r="G5392" s="662" t="s">
        <v>5285</v>
      </c>
      <c r="H5392" s="662" t="s">
        <v>593</v>
      </c>
      <c r="I5392" s="662" t="s">
        <v>5550</v>
      </c>
      <c r="J5392" s="662" t="s">
        <v>4411</v>
      </c>
      <c r="K5392" s="662" t="s">
        <v>5551</v>
      </c>
      <c r="L5392" s="663">
        <v>0</v>
      </c>
      <c r="M5392" s="663">
        <v>0</v>
      </c>
      <c r="N5392" s="662">
        <v>1</v>
      </c>
      <c r="O5392" s="745">
        <v>0.5</v>
      </c>
      <c r="P5392" s="663">
        <v>0</v>
      </c>
      <c r="Q5392" s="678"/>
      <c r="R5392" s="662">
        <v>1</v>
      </c>
      <c r="S5392" s="678">
        <v>1</v>
      </c>
      <c r="T5392" s="745">
        <v>0.5</v>
      </c>
      <c r="U5392" s="701">
        <v>1</v>
      </c>
    </row>
    <row r="5393" spans="1:21" ht="14.4" customHeight="1" x14ac:dyDescent="0.3">
      <c r="A5393" s="661">
        <v>32</v>
      </c>
      <c r="B5393" s="662" t="s">
        <v>592</v>
      </c>
      <c r="C5393" s="662" t="s">
        <v>5111</v>
      </c>
      <c r="D5393" s="743" t="s">
        <v>7938</v>
      </c>
      <c r="E5393" s="744" t="s">
        <v>5140</v>
      </c>
      <c r="F5393" s="662" t="s">
        <v>5106</v>
      </c>
      <c r="G5393" s="662" t="s">
        <v>5285</v>
      </c>
      <c r="H5393" s="662" t="s">
        <v>593</v>
      </c>
      <c r="I5393" s="662" t="s">
        <v>4410</v>
      </c>
      <c r="J5393" s="662" t="s">
        <v>4411</v>
      </c>
      <c r="K5393" s="662" t="s">
        <v>4412</v>
      </c>
      <c r="L5393" s="663">
        <v>58.52</v>
      </c>
      <c r="M5393" s="663">
        <v>117.04</v>
      </c>
      <c r="N5393" s="662">
        <v>2</v>
      </c>
      <c r="O5393" s="745">
        <v>2</v>
      </c>
      <c r="P5393" s="663">
        <v>58.52</v>
      </c>
      <c r="Q5393" s="678">
        <v>0.5</v>
      </c>
      <c r="R5393" s="662">
        <v>1</v>
      </c>
      <c r="S5393" s="678">
        <v>0.5</v>
      </c>
      <c r="T5393" s="745">
        <v>1</v>
      </c>
      <c r="U5393" s="701">
        <v>0.5</v>
      </c>
    </row>
    <row r="5394" spans="1:21" ht="14.4" customHeight="1" x14ac:dyDescent="0.3">
      <c r="A5394" s="661">
        <v>32</v>
      </c>
      <c r="B5394" s="662" t="s">
        <v>592</v>
      </c>
      <c r="C5394" s="662" t="s">
        <v>5111</v>
      </c>
      <c r="D5394" s="743" t="s">
        <v>7938</v>
      </c>
      <c r="E5394" s="744" t="s">
        <v>5140</v>
      </c>
      <c r="F5394" s="662" t="s">
        <v>5106</v>
      </c>
      <c r="G5394" s="662" t="s">
        <v>5175</v>
      </c>
      <c r="H5394" s="662" t="s">
        <v>2438</v>
      </c>
      <c r="I5394" s="662" t="s">
        <v>2679</v>
      </c>
      <c r="J5394" s="662" t="s">
        <v>2474</v>
      </c>
      <c r="K5394" s="662" t="s">
        <v>4813</v>
      </c>
      <c r="L5394" s="663">
        <v>407.55</v>
      </c>
      <c r="M5394" s="663">
        <v>815.1</v>
      </c>
      <c r="N5394" s="662">
        <v>2</v>
      </c>
      <c r="O5394" s="745">
        <v>1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32</v>
      </c>
      <c r="B5395" s="662" t="s">
        <v>592</v>
      </c>
      <c r="C5395" s="662" t="s">
        <v>5111</v>
      </c>
      <c r="D5395" s="743" t="s">
        <v>7938</v>
      </c>
      <c r="E5395" s="744" t="s">
        <v>5140</v>
      </c>
      <c r="F5395" s="662" t="s">
        <v>5106</v>
      </c>
      <c r="G5395" s="662" t="s">
        <v>5175</v>
      </c>
      <c r="H5395" s="662" t="s">
        <v>2438</v>
      </c>
      <c r="I5395" s="662" t="s">
        <v>2682</v>
      </c>
      <c r="J5395" s="662" t="s">
        <v>2474</v>
      </c>
      <c r="K5395" s="662" t="s">
        <v>4816</v>
      </c>
      <c r="L5395" s="663">
        <v>543.39</v>
      </c>
      <c r="M5395" s="663">
        <v>1630.17</v>
      </c>
      <c r="N5395" s="662">
        <v>3</v>
      </c>
      <c r="O5395" s="745">
        <v>1</v>
      </c>
      <c r="P5395" s="663">
        <v>543.39</v>
      </c>
      <c r="Q5395" s="678">
        <v>0.33333333333333331</v>
      </c>
      <c r="R5395" s="662">
        <v>1</v>
      </c>
      <c r="S5395" s="678">
        <v>0.33333333333333331</v>
      </c>
      <c r="T5395" s="745">
        <v>0.5</v>
      </c>
      <c r="U5395" s="701">
        <v>0.5</v>
      </c>
    </row>
    <row r="5396" spans="1:21" ht="14.4" customHeight="1" x14ac:dyDescent="0.3">
      <c r="A5396" s="661">
        <v>32</v>
      </c>
      <c r="B5396" s="662" t="s">
        <v>592</v>
      </c>
      <c r="C5396" s="662" t="s">
        <v>5111</v>
      </c>
      <c r="D5396" s="743" t="s">
        <v>7938</v>
      </c>
      <c r="E5396" s="744" t="s">
        <v>5140</v>
      </c>
      <c r="F5396" s="662" t="s">
        <v>5106</v>
      </c>
      <c r="G5396" s="662" t="s">
        <v>5175</v>
      </c>
      <c r="H5396" s="662" t="s">
        <v>2438</v>
      </c>
      <c r="I5396" s="662" t="s">
        <v>2473</v>
      </c>
      <c r="J5396" s="662" t="s">
        <v>2474</v>
      </c>
      <c r="K5396" s="662" t="s">
        <v>4814</v>
      </c>
      <c r="L5396" s="663">
        <v>815.1</v>
      </c>
      <c r="M5396" s="663">
        <v>5705.7</v>
      </c>
      <c r="N5396" s="662">
        <v>7</v>
      </c>
      <c r="O5396" s="745">
        <v>3</v>
      </c>
      <c r="P5396" s="663">
        <v>4075.5</v>
      </c>
      <c r="Q5396" s="678">
        <v>0.7142857142857143</v>
      </c>
      <c r="R5396" s="662">
        <v>5</v>
      </c>
      <c r="S5396" s="678">
        <v>0.7142857142857143</v>
      </c>
      <c r="T5396" s="745">
        <v>2.5</v>
      </c>
      <c r="U5396" s="701">
        <v>0.83333333333333337</v>
      </c>
    </row>
    <row r="5397" spans="1:21" ht="14.4" customHeight="1" x14ac:dyDescent="0.3">
      <c r="A5397" s="661">
        <v>32</v>
      </c>
      <c r="B5397" s="662" t="s">
        <v>592</v>
      </c>
      <c r="C5397" s="662" t="s">
        <v>5111</v>
      </c>
      <c r="D5397" s="743" t="s">
        <v>7938</v>
      </c>
      <c r="E5397" s="744" t="s">
        <v>5140</v>
      </c>
      <c r="F5397" s="662" t="s">
        <v>5106</v>
      </c>
      <c r="G5397" s="662" t="s">
        <v>5175</v>
      </c>
      <c r="H5397" s="662" t="s">
        <v>2438</v>
      </c>
      <c r="I5397" s="662" t="s">
        <v>4144</v>
      </c>
      <c r="J5397" s="662" t="s">
        <v>2557</v>
      </c>
      <c r="K5397" s="662" t="s">
        <v>4812</v>
      </c>
      <c r="L5397" s="663">
        <v>1385.62</v>
      </c>
      <c r="M5397" s="663">
        <v>1385.62</v>
      </c>
      <c r="N5397" s="662">
        <v>1</v>
      </c>
      <c r="O5397" s="745">
        <v>0.5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32</v>
      </c>
      <c r="B5398" s="662" t="s">
        <v>592</v>
      </c>
      <c r="C5398" s="662" t="s">
        <v>5111</v>
      </c>
      <c r="D5398" s="743" t="s">
        <v>7938</v>
      </c>
      <c r="E5398" s="744" t="s">
        <v>5140</v>
      </c>
      <c r="F5398" s="662" t="s">
        <v>5106</v>
      </c>
      <c r="G5398" s="662" t="s">
        <v>5175</v>
      </c>
      <c r="H5398" s="662" t="s">
        <v>2438</v>
      </c>
      <c r="I5398" s="662" t="s">
        <v>2556</v>
      </c>
      <c r="J5398" s="662" t="s">
        <v>2557</v>
      </c>
      <c r="K5398" s="662" t="s">
        <v>4819</v>
      </c>
      <c r="L5398" s="663">
        <v>1847.49</v>
      </c>
      <c r="M5398" s="663">
        <v>11084.94</v>
      </c>
      <c r="N5398" s="662">
        <v>6</v>
      </c>
      <c r="O5398" s="745">
        <v>3</v>
      </c>
      <c r="P5398" s="663">
        <v>11084.94</v>
      </c>
      <c r="Q5398" s="678">
        <v>1</v>
      </c>
      <c r="R5398" s="662">
        <v>6</v>
      </c>
      <c r="S5398" s="678">
        <v>1</v>
      </c>
      <c r="T5398" s="745">
        <v>3</v>
      </c>
      <c r="U5398" s="701">
        <v>1</v>
      </c>
    </row>
    <row r="5399" spans="1:21" ht="14.4" customHeight="1" x14ac:dyDescent="0.3">
      <c r="A5399" s="661">
        <v>32</v>
      </c>
      <c r="B5399" s="662" t="s">
        <v>592</v>
      </c>
      <c r="C5399" s="662" t="s">
        <v>5111</v>
      </c>
      <c r="D5399" s="743" t="s">
        <v>7938</v>
      </c>
      <c r="E5399" s="744" t="s">
        <v>5140</v>
      </c>
      <c r="F5399" s="662" t="s">
        <v>5106</v>
      </c>
      <c r="G5399" s="662" t="s">
        <v>5453</v>
      </c>
      <c r="H5399" s="662" t="s">
        <v>593</v>
      </c>
      <c r="I5399" s="662" t="s">
        <v>6645</v>
      </c>
      <c r="J5399" s="662" t="s">
        <v>5455</v>
      </c>
      <c r="K5399" s="662" t="s">
        <v>5456</v>
      </c>
      <c r="L5399" s="663">
        <v>0</v>
      </c>
      <c r="M5399" s="663">
        <v>0</v>
      </c>
      <c r="N5399" s="662">
        <v>5</v>
      </c>
      <c r="O5399" s="745">
        <v>2</v>
      </c>
      <c r="P5399" s="663"/>
      <c r="Q5399" s="678"/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32</v>
      </c>
      <c r="B5400" s="662" t="s">
        <v>592</v>
      </c>
      <c r="C5400" s="662" t="s">
        <v>5111</v>
      </c>
      <c r="D5400" s="743" t="s">
        <v>7938</v>
      </c>
      <c r="E5400" s="744" t="s">
        <v>5140</v>
      </c>
      <c r="F5400" s="662" t="s">
        <v>5106</v>
      </c>
      <c r="G5400" s="662" t="s">
        <v>5453</v>
      </c>
      <c r="H5400" s="662" t="s">
        <v>593</v>
      </c>
      <c r="I5400" s="662" t="s">
        <v>5454</v>
      </c>
      <c r="J5400" s="662" t="s">
        <v>5455</v>
      </c>
      <c r="K5400" s="662" t="s">
        <v>5456</v>
      </c>
      <c r="L5400" s="663">
        <v>134.47999999999999</v>
      </c>
      <c r="M5400" s="663">
        <v>268.95999999999998</v>
      </c>
      <c r="N5400" s="662">
        <v>2</v>
      </c>
      <c r="O5400" s="745">
        <v>1</v>
      </c>
      <c r="P5400" s="663">
        <v>268.95999999999998</v>
      </c>
      <c r="Q5400" s="678">
        <v>1</v>
      </c>
      <c r="R5400" s="662">
        <v>2</v>
      </c>
      <c r="S5400" s="678">
        <v>1</v>
      </c>
      <c r="T5400" s="745">
        <v>1</v>
      </c>
      <c r="U5400" s="701">
        <v>1</v>
      </c>
    </row>
    <row r="5401" spans="1:21" ht="14.4" customHeight="1" x14ac:dyDescent="0.3">
      <c r="A5401" s="661">
        <v>32</v>
      </c>
      <c r="B5401" s="662" t="s">
        <v>592</v>
      </c>
      <c r="C5401" s="662" t="s">
        <v>5111</v>
      </c>
      <c r="D5401" s="743" t="s">
        <v>7938</v>
      </c>
      <c r="E5401" s="744" t="s">
        <v>5140</v>
      </c>
      <c r="F5401" s="662" t="s">
        <v>5106</v>
      </c>
      <c r="G5401" s="662" t="s">
        <v>7744</v>
      </c>
      <c r="H5401" s="662" t="s">
        <v>593</v>
      </c>
      <c r="I5401" s="662" t="s">
        <v>2996</v>
      </c>
      <c r="J5401" s="662" t="s">
        <v>2997</v>
      </c>
      <c r="K5401" s="662" t="s">
        <v>7745</v>
      </c>
      <c r="L5401" s="663">
        <v>135.33000000000001</v>
      </c>
      <c r="M5401" s="663">
        <v>135.33000000000001</v>
      </c>
      <c r="N5401" s="662">
        <v>1</v>
      </c>
      <c r="O5401" s="745">
        <v>1</v>
      </c>
      <c r="P5401" s="663">
        <v>135.33000000000001</v>
      </c>
      <c r="Q5401" s="678">
        <v>1</v>
      </c>
      <c r="R5401" s="662">
        <v>1</v>
      </c>
      <c r="S5401" s="678">
        <v>1</v>
      </c>
      <c r="T5401" s="745">
        <v>1</v>
      </c>
      <c r="U5401" s="701">
        <v>1</v>
      </c>
    </row>
    <row r="5402" spans="1:21" ht="14.4" customHeight="1" x14ac:dyDescent="0.3">
      <c r="A5402" s="661">
        <v>32</v>
      </c>
      <c r="B5402" s="662" t="s">
        <v>592</v>
      </c>
      <c r="C5402" s="662" t="s">
        <v>5111</v>
      </c>
      <c r="D5402" s="743" t="s">
        <v>7938</v>
      </c>
      <c r="E5402" s="744" t="s">
        <v>5140</v>
      </c>
      <c r="F5402" s="662" t="s">
        <v>5106</v>
      </c>
      <c r="G5402" s="662" t="s">
        <v>5176</v>
      </c>
      <c r="H5402" s="662" t="s">
        <v>593</v>
      </c>
      <c r="I5402" s="662" t="s">
        <v>5177</v>
      </c>
      <c r="J5402" s="662" t="s">
        <v>5178</v>
      </c>
      <c r="K5402" s="662" t="s">
        <v>827</v>
      </c>
      <c r="L5402" s="663">
        <v>93.71</v>
      </c>
      <c r="M5402" s="663">
        <v>187.42</v>
      </c>
      <c r="N5402" s="662">
        <v>2</v>
      </c>
      <c r="O5402" s="745">
        <v>1</v>
      </c>
      <c r="P5402" s="663">
        <v>187.42</v>
      </c>
      <c r="Q5402" s="678">
        <v>1</v>
      </c>
      <c r="R5402" s="662">
        <v>2</v>
      </c>
      <c r="S5402" s="678">
        <v>1</v>
      </c>
      <c r="T5402" s="745">
        <v>1</v>
      </c>
      <c r="U5402" s="701">
        <v>1</v>
      </c>
    </row>
    <row r="5403" spans="1:21" ht="14.4" customHeight="1" x14ac:dyDescent="0.3">
      <c r="A5403" s="661">
        <v>32</v>
      </c>
      <c r="B5403" s="662" t="s">
        <v>592</v>
      </c>
      <c r="C5403" s="662" t="s">
        <v>5111</v>
      </c>
      <c r="D5403" s="743" t="s">
        <v>7938</v>
      </c>
      <c r="E5403" s="744" t="s">
        <v>5140</v>
      </c>
      <c r="F5403" s="662" t="s">
        <v>5106</v>
      </c>
      <c r="G5403" s="662" t="s">
        <v>5176</v>
      </c>
      <c r="H5403" s="662" t="s">
        <v>593</v>
      </c>
      <c r="I5403" s="662" t="s">
        <v>5365</v>
      </c>
      <c r="J5403" s="662" t="s">
        <v>5178</v>
      </c>
      <c r="K5403" s="662" t="s">
        <v>830</v>
      </c>
      <c r="L5403" s="663">
        <v>301.2</v>
      </c>
      <c r="M5403" s="663">
        <v>602.4</v>
      </c>
      <c r="N5403" s="662">
        <v>2</v>
      </c>
      <c r="O5403" s="745">
        <v>1.5</v>
      </c>
      <c r="P5403" s="663">
        <v>602.4</v>
      </c>
      <c r="Q5403" s="678">
        <v>1</v>
      </c>
      <c r="R5403" s="662">
        <v>2</v>
      </c>
      <c r="S5403" s="678">
        <v>1</v>
      </c>
      <c r="T5403" s="745">
        <v>1.5</v>
      </c>
      <c r="U5403" s="701">
        <v>1</v>
      </c>
    </row>
    <row r="5404" spans="1:21" ht="14.4" customHeight="1" x14ac:dyDescent="0.3">
      <c r="A5404" s="661">
        <v>32</v>
      </c>
      <c r="B5404" s="662" t="s">
        <v>592</v>
      </c>
      <c r="C5404" s="662" t="s">
        <v>5111</v>
      </c>
      <c r="D5404" s="743" t="s">
        <v>7938</v>
      </c>
      <c r="E5404" s="744" t="s">
        <v>5140</v>
      </c>
      <c r="F5404" s="662" t="s">
        <v>5106</v>
      </c>
      <c r="G5404" s="662" t="s">
        <v>5176</v>
      </c>
      <c r="H5404" s="662" t="s">
        <v>593</v>
      </c>
      <c r="I5404" s="662" t="s">
        <v>5365</v>
      </c>
      <c r="J5404" s="662" t="s">
        <v>5178</v>
      </c>
      <c r="K5404" s="662" t="s">
        <v>830</v>
      </c>
      <c r="L5404" s="663">
        <v>185.26</v>
      </c>
      <c r="M5404" s="663">
        <v>1111.56</v>
      </c>
      <c r="N5404" s="662">
        <v>6</v>
      </c>
      <c r="O5404" s="745">
        <v>4</v>
      </c>
      <c r="P5404" s="663">
        <v>926.3</v>
      </c>
      <c r="Q5404" s="678">
        <v>0.83333333333333337</v>
      </c>
      <c r="R5404" s="662">
        <v>5</v>
      </c>
      <c r="S5404" s="678">
        <v>0.83333333333333337</v>
      </c>
      <c r="T5404" s="745">
        <v>3.5</v>
      </c>
      <c r="U5404" s="701">
        <v>0.875</v>
      </c>
    </row>
    <row r="5405" spans="1:21" ht="14.4" customHeight="1" x14ac:dyDescent="0.3">
      <c r="A5405" s="661">
        <v>32</v>
      </c>
      <c r="B5405" s="662" t="s">
        <v>592</v>
      </c>
      <c r="C5405" s="662" t="s">
        <v>5111</v>
      </c>
      <c r="D5405" s="743" t="s">
        <v>7938</v>
      </c>
      <c r="E5405" s="744" t="s">
        <v>5140</v>
      </c>
      <c r="F5405" s="662" t="s">
        <v>5106</v>
      </c>
      <c r="G5405" s="662" t="s">
        <v>5176</v>
      </c>
      <c r="H5405" s="662" t="s">
        <v>593</v>
      </c>
      <c r="I5405" s="662" t="s">
        <v>829</v>
      </c>
      <c r="J5405" s="662" t="s">
        <v>826</v>
      </c>
      <c r="K5405" s="662" t="s">
        <v>830</v>
      </c>
      <c r="L5405" s="663">
        <v>185.26</v>
      </c>
      <c r="M5405" s="663">
        <v>741.04</v>
      </c>
      <c r="N5405" s="662">
        <v>4</v>
      </c>
      <c r="O5405" s="745">
        <v>2.5</v>
      </c>
      <c r="P5405" s="663">
        <v>555.78</v>
      </c>
      <c r="Q5405" s="678">
        <v>0.75</v>
      </c>
      <c r="R5405" s="662">
        <v>3</v>
      </c>
      <c r="S5405" s="678">
        <v>0.75</v>
      </c>
      <c r="T5405" s="745">
        <v>2</v>
      </c>
      <c r="U5405" s="701">
        <v>0.8</v>
      </c>
    </row>
    <row r="5406" spans="1:21" ht="14.4" customHeight="1" x14ac:dyDescent="0.3">
      <c r="A5406" s="661">
        <v>32</v>
      </c>
      <c r="B5406" s="662" t="s">
        <v>592</v>
      </c>
      <c r="C5406" s="662" t="s">
        <v>5111</v>
      </c>
      <c r="D5406" s="743" t="s">
        <v>7938</v>
      </c>
      <c r="E5406" s="744" t="s">
        <v>5140</v>
      </c>
      <c r="F5406" s="662" t="s">
        <v>5106</v>
      </c>
      <c r="G5406" s="662" t="s">
        <v>5176</v>
      </c>
      <c r="H5406" s="662" t="s">
        <v>593</v>
      </c>
      <c r="I5406" s="662" t="s">
        <v>6815</v>
      </c>
      <c r="J5406" s="662" t="s">
        <v>5490</v>
      </c>
      <c r="K5406" s="662" t="s">
        <v>6398</v>
      </c>
      <c r="L5406" s="663">
        <v>0</v>
      </c>
      <c r="M5406" s="663">
        <v>0</v>
      </c>
      <c r="N5406" s="662">
        <v>1</v>
      </c>
      <c r="O5406" s="745">
        <v>1</v>
      </c>
      <c r="P5406" s="663">
        <v>0</v>
      </c>
      <c r="Q5406" s="678"/>
      <c r="R5406" s="662">
        <v>1</v>
      </c>
      <c r="S5406" s="678">
        <v>1</v>
      </c>
      <c r="T5406" s="745">
        <v>1</v>
      </c>
      <c r="U5406" s="701">
        <v>1</v>
      </c>
    </row>
    <row r="5407" spans="1:21" ht="14.4" customHeight="1" x14ac:dyDescent="0.3">
      <c r="A5407" s="661">
        <v>32</v>
      </c>
      <c r="B5407" s="662" t="s">
        <v>592</v>
      </c>
      <c r="C5407" s="662" t="s">
        <v>5111</v>
      </c>
      <c r="D5407" s="743" t="s">
        <v>7938</v>
      </c>
      <c r="E5407" s="744" t="s">
        <v>5140</v>
      </c>
      <c r="F5407" s="662" t="s">
        <v>5106</v>
      </c>
      <c r="G5407" s="662" t="s">
        <v>5299</v>
      </c>
      <c r="H5407" s="662" t="s">
        <v>593</v>
      </c>
      <c r="I5407" s="662" t="s">
        <v>640</v>
      </c>
      <c r="J5407" s="662" t="s">
        <v>641</v>
      </c>
      <c r="K5407" s="662" t="s">
        <v>4798</v>
      </c>
      <c r="L5407" s="663">
        <v>475.77</v>
      </c>
      <c r="M5407" s="663">
        <v>475.77</v>
      </c>
      <c r="N5407" s="662">
        <v>1</v>
      </c>
      <c r="O5407" s="745">
        <v>1</v>
      </c>
      <c r="P5407" s="663">
        <v>475.77</v>
      </c>
      <c r="Q5407" s="678">
        <v>1</v>
      </c>
      <c r="R5407" s="662">
        <v>1</v>
      </c>
      <c r="S5407" s="678">
        <v>1</v>
      </c>
      <c r="T5407" s="745">
        <v>1</v>
      </c>
      <c r="U5407" s="701">
        <v>1</v>
      </c>
    </row>
    <row r="5408" spans="1:21" ht="14.4" customHeight="1" x14ac:dyDescent="0.3">
      <c r="A5408" s="661">
        <v>32</v>
      </c>
      <c r="B5408" s="662" t="s">
        <v>592</v>
      </c>
      <c r="C5408" s="662" t="s">
        <v>5111</v>
      </c>
      <c r="D5408" s="743" t="s">
        <v>7938</v>
      </c>
      <c r="E5408" s="744" t="s">
        <v>5140</v>
      </c>
      <c r="F5408" s="662" t="s">
        <v>5106</v>
      </c>
      <c r="G5408" s="662" t="s">
        <v>5299</v>
      </c>
      <c r="H5408" s="662" t="s">
        <v>593</v>
      </c>
      <c r="I5408" s="662" t="s">
        <v>5917</v>
      </c>
      <c r="J5408" s="662" t="s">
        <v>5003</v>
      </c>
      <c r="K5408" s="662" t="s">
        <v>5918</v>
      </c>
      <c r="L5408" s="663">
        <v>0</v>
      </c>
      <c r="M5408" s="663">
        <v>0</v>
      </c>
      <c r="N5408" s="662">
        <v>1</v>
      </c>
      <c r="O5408" s="745">
        <v>1</v>
      </c>
      <c r="P5408" s="663">
        <v>0</v>
      </c>
      <c r="Q5408" s="678"/>
      <c r="R5408" s="662">
        <v>1</v>
      </c>
      <c r="S5408" s="678">
        <v>1</v>
      </c>
      <c r="T5408" s="745">
        <v>1</v>
      </c>
      <c r="U5408" s="701">
        <v>1</v>
      </c>
    </row>
    <row r="5409" spans="1:21" ht="14.4" customHeight="1" x14ac:dyDescent="0.3">
      <c r="A5409" s="661">
        <v>32</v>
      </c>
      <c r="B5409" s="662" t="s">
        <v>592</v>
      </c>
      <c r="C5409" s="662" t="s">
        <v>5111</v>
      </c>
      <c r="D5409" s="743" t="s">
        <v>7938</v>
      </c>
      <c r="E5409" s="744" t="s">
        <v>5140</v>
      </c>
      <c r="F5409" s="662" t="s">
        <v>5106</v>
      </c>
      <c r="G5409" s="662" t="s">
        <v>5704</v>
      </c>
      <c r="H5409" s="662" t="s">
        <v>593</v>
      </c>
      <c r="I5409" s="662" t="s">
        <v>1192</v>
      </c>
      <c r="J5409" s="662" t="s">
        <v>1174</v>
      </c>
      <c r="K5409" s="662" t="s">
        <v>1193</v>
      </c>
      <c r="L5409" s="663">
        <v>0</v>
      </c>
      <c r="M5409" s="663">
        <v>0</v>
      </c>
      <c r="N5409" s="662">
        <v>1</v>
      </c>
      <c r="O5409" s="745">
        <v>1</v>
      </c>
      <c r="P5409" s="663"/>
      <c r="Q5409" s="678"/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32</v>
      </c>
      <c r="B5410" s="662" t="s">
        <v>592</v>
      </c>
      <c r="C5410" s="662" t="s">
        <v>5111</v>
      </c>
      <c r="D5410" s="743" t="s">
        <v>7938</v>
      </c>
      <c r="E5410" s="744" t="s">
        <v>5140</v>
      </c>
      <c r="F5410" s="662" t="s">
        <v>5106</v>
      </c>
      <c r="G5410" s="662" t="s">
        <v>5926</v>
      </c>
      <c r="H5410" s="662" t="s">
        <v>593</v>
      </c>
      <c r="I5410" s="662" t="s">
        <v>7746</v>
      </c>
      <c r="J5410" s="662" t="s">
        <v>6827</v>
      </c>
      <c r="K5410" s="662" t="s">
        <v>7747</v>
      </c>
      <c r="L5410" s="663">
        <v>0</v>
      </c>
      <c r="M5410" s="663">
        <v>0</v>
      </c>
      <c r="N5410" s="662">
        <v>1</v>
      </c>
      <c r="O5410" s="745">
        <v>1</v>
      </c>
      <c r="P5410" s="663"/>
      <c r="Q5410" s="678"/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32</v>
      </c>
      <c r="B5411" s="662" t="s">
        <v>592</v>
      </c>
      <c r="C5411" s="662" t="s">
        <v>5111</v>
      </c>
      <c r="D5411" s="743" t="s">
        <v>7938</v>
      </c>
      <c r="E5411" s="744" t="s">
        <v>5140</v>
      </c>
      <c r="F5411" s="662" t="s">
        <v>5106</v>
      </c>
      <c r="G5411" s="662" t="s">
        <v>5926</v>
      </c>
      <c r="H5411" s="662" t="s">
        <v>593</v>
      </c>
      <c r="I5411" s="662" t="s">
        <v>7748</v>
      </c>
      <c r="J5411" s="662" t="s">
        <v>7749</v>
      </c>
      <c r="K5411" s="662" t="s">
        <v>7747</v>
      </c>
      <c r="L5411" s="663">
        <v>0</v>
      </c>
      <c r="M5411" s="663">
        <v>0</v>
      </c>
      <c r="N5411" s="662">
        <v>1</v>
      </c>
      <c r="O5411" s="745">
        <v>1</v>
      </c>
      <c r="P5411" s="663"/>
      <c r="Q5411" s="678"/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32</v>
      </c>
      <c r="B5412" s="662" t="s">
        <v>592</v>
      </c>
      <c r="C5412" s="662" t="s">
        <v>5111</v>
      </c>
      <c r="D5412" s="743" t="s">
        <v>7938</v>
      </c>
      <c r="E5412" s="744" t="s">
        <v>5140</v>
      </c>
      <c r="F5412" s="662" t="s">
        <v>5106</v>
      </c>
      <c r="G5412" s="662" t="s">
        <v>5465</v>
      </c>
      <c r="H5412" s="662" t="s">
        <v>2438</v>
      </c>
      <c r="I5412" s="662" t="s">
        <v>2614</v>
      </c>
      <c r="J5412" s="662" t="s">
        <v>2615</v>
      </c>
      <c r="K5412" s="662" t="s">
        <v>1760</v>
      </c>
      <c r="L5412" s="663">
        <v>48.27</v>
      </c>
      <c r="M5412" s="663">
        <v>48.27</v>
      </c>
      <c r="N5412" s="662">
        <v>1</v>
      </c>
      <c r="O5412" s="745">
        <v>1</v>
      </c>
      <c r="P5412" s="663">
        <v>48.27</v>
      </c>
      <c r="Q5412" s="678">
        <v>1</v>
      </c>
      <c r="R5412" s="662">
        <v>1</v>
      </c>
      <c r="S5412" s="678">
        <v>1</v>
      </c>
      <c r="T5412" s="745">
        <v>1</v>
      </c>
      <c r="U5412" s="701">
        <v>1</v>
      </c>
    </row>
    <row r="5413" spans="1:21" ht="14.4" customHeight="1" x14ac:dyDescent="0.3">
      <c r="A5413" s="661">
        <v>32</v>
      </c>
      <c r="B5413" s="662" t="s">
        <v>592</v>
      </c>
      <c r="C5413" s="662" t="s">
        <v>5111</v>
      </c>
      <c r="D5413" s="743" t="s">
        <v>7938</v>
      </c>
      <c r="E5413" s="744" t="s">
        <v>5140</v>
      </c>
      <c r="F5413" s="662" t="s">
        <v>5106</v>
      </c>
      <c r="G5413" s="662" t="s">
        <v>5465</v>
      </c>
      <c r="H5413" s="662" t="s">
        <v>2438</v>
      </c>
      <c r="I5413" s="662" t="s">
        <v>4198</v>
      </c>
      <c r="J5413" s="662" t="s">
        <v>2615</v>
      </c>
      <c r="K5413" s="662" t="s">
        <v>4199</v>
      </c>
      <c r="L5413" s="663">
        <v>160.88999999999999</v>
      </c>
      <c r="M5413" s="663">
        <v>160.88999999999999</v>
      </c>
      <c r="N5413" s="662">
        <v>1</v>
      </c>
      <c r="O5413" s="745">
        <v>0.5</v>
      </c>
      <c r="P5413" s="663">
        <v>160.88999999999999</v>
      </c>
      <c r="Q5413" s="678">
        <v>1</v>
      </c>
      <c r="R5413" s="662">
        <v>1</v>
      </c>
      <c r="S5413" s="678">
        <v>1</v>
      </c>
      <c r="T5413" s="745">
        <v>0.5</v>
      </c>
      <c r="U5413" s="701">
        <v>1</v>
      </c>
    </row>
    <row r="5414" spans="1:21" ht="14.4" customHeight="1" x14ac:dyDescent="0.3">
      <c r="A5414" s="661">
        <v>32</v>
      </c>
      <c r="B5414" s="662" t="s">
        <v>592</v>
      </c>
      <c r="C5414" s="662" t="s">
        <v>5111</v>
      </c>
      <c r="D5414" s="743" t="s">
        <v>7938</v>
      </c>
      <c r="E5414" s="744" t="s">
        <v>5140</v>
      </c>
      <c r="F5414" s="662" t="s">
        <v>5106</v>
      </c>
      <c r="G5414" s="662" t="s">
        <v>6403</v>
      </c>
      <c r="H5414" s="662" t="s">
        <v>593</v>
      </c>
      <c r="I5414" s="662" t="s">
        <v>1504</v>
      </c>
      <c r="J5414" s="662" t="s">
        <v>6405</v>
      </c>
      <c r="K5414" s="662" t="s">
        <v>1506</v>
      </c>
      <c r="L5414" s="663">
        <v>256.67</v>
      </c>
      <c r="M5414" s="663">
        <v>256.67</v>
      </c>
      <c r="N5414" s="662">
        <v>1</v>
      </c>
      <c r="O5414" s="745">
        <v>1</v>
      </c>
      <c r="P5414" s="663">
        <v>256.67</v>
      </c>
      <c r="Q5414" s="678">
        <v>1</v>
      </c>
      <c r="R5414" s="662">
        <v>1</v>
      </c>
      <c r="S5414" s="678">
        <v>1</v>
      </c>
      <c r="T5414" s="745">
        <v>1</v>
      </c>
      <c r="U5414" s="701">
        <v>1</v>
      </c>
    </row>
    <row r="5415" spans="1:21" ht="14.4" customHeight="1" x14ac:dyDescent="0.3">
      <c r="A5415" s="661">
        <v>32</v>
      </c>
      <c r="B5415" s="662" t="s">
        <v>592</v>
      </c>
      <c r="C5415" s="662" t="s">
        <v>5111</v>
      </c>
      <c r="D5415" s="743" t="s">
        <v>7938</v>
      </c>
      <c r="E5415" s="744" t="s">
        <v>5140</v>
      </c>
      <c r="F5415" s="662" t="s">
        <v>5106</v>
      </c>
      <c r="G5415" s="662" t="s">
        <v>5466</v>
      </c>
      <c r="H5415" s="662" t="s">
        <v>2438</v>
      </c>
      <c r="I5415" s="662" t="s">
        <v>2870</v>
      </c>
      <c r="J5415" s="662" t="s">
        <v>5000</v>
      </c>
      <c r="K5415" s="662" t="s">
        <v>2821</v>
      </c>
      <c r="L5415" s="663">
        <v>194.26</v>
      </c>
      <c r="M5415" s="663">
        <v>971.3</v>
      </c>
      <c r="N5415" s="662">
        <v>5</v>
      </c>
      <c r="O5415" s="745">
        <v>1.5</v>
      </c>
      <c r="P5415" s="663">
        <v>388.52</v>
      </c>
      <c r="Q5415" s="678">
        <v>0.4</v>
      </c>
      <c r="R5415" s="662">
        <v>2</v>
      </c>
      <c r="S5415" s="678">
        <v>0.4</v>
      </c>
      <c r="T5415" s="745">
        <v>0.5</v>
      </c>
      <c r="U5415" s="701">
        <v>0.33333333333333331</v>
      </c>
    </row>
    <row r="5416" spans="1:21" ht="14.4" customHeight="1" x14ac:dyDescent="0.3">
      <c r="A5416" s="661">
        <v>32</v>
      </c>
      <c r="B5416" s="662" t="s">
        <v>592</v>
      </c>
      <c r="C5416" s="662" t="s">
        <v>5111</v>
      </c>
      <c r="D5416" s="743" t="s">
        <v>7938</v>
      </c>
      <c r="E5416" s="744" t="s">
        <v>5140</v>
      </c>
      <c r="F5416" s="662" t="s">
        <v>5106</v>
      </c>
      <c r="G5416" s="662" t="s">
        <v>5179</v>
      </c>
      <c r="H5416" s="662" t="s">
        <v>593</v>
      </c>
      <c r="I5416" s="662" t="s">
        <v>672</v>
      </c>
      <c r="J5416" s="662" t="s">
        <v>5371</v>
      </c>
      <c r="K5416" s="662" t="s">
        <v>5290</v>
      </c>
      <c r="L5416" s="663">
        <v>24.78</v>
      </c>
      <c r="M5416" s="663">
        <v>223.02</v>
      </c>
      <c r="N5416" s="662">
        <v>9</v>
      </c>
      <c r="O5416" s="745">
        <v>3.5</v>
      </c>
      <c r="P5416" s="663">
        <v>223.02</v>
      </c>
      <c r="Q5416" s="678">
        <v>1</v>
      </c>
      <c r="R5416" s="662">
        <v>9</v>
      </c>
      <c r="S5416" s="678">
        <v>1</v>
      </c>
      <c r="T5416" s="745">
        <v>3.5</v>
      </c>
      <c r="U5416" s="701">
        <v>1</v>
      </c>
    </row>
    <row r="5417" spans="1:21" ht="14.4" customHeight="1" x14ac:dyDescent="0.3">
      <c r="A5417" s="661">
        <v>32</v>
      </c>
      <c r="B5417" s="662" t="s">
        <v>592</v>
      </c>
      <c r="C5417" s="662" t="s">
        <v>5111</v>
      </c>
      <c r="D5417" s="743" t="s">
        <v>7938</v>
      </c>
      <c r="E5417" s="744" t="s">
        <v>5140</v>
      </c>
      <c r="F5417" s="662" t="s">
        <v>5106</v>
      </c>
      <c r="G5417" s="662" t="s">
        <v>5179</v>
      </c>
      <c r="H5417" s="662" t="s">
        <v>593</v>
      </c>
      <c r="I5417" s="662" t="s">
        <v>1419</v>
      </c>
      <c r="J5417" s="662" t="s">
        <v>5180</v>
      </c>
      <c r="K5417" s="662" t="s">
        <v>5181</v>
      </c>
      <c r="L5417" s="663">
        <v>99.11</v>
      </c>
      <c r="M5417" s="663">
        <v>1783.9799999999996</v>
      </c>
      <c r="N5417" s="662">
        <v>18</v>
      </c>
      <c r="O5417" s="745">
        <v>6</v>
      </c>
      <c r="P5417" s="663">
        <v>1684.8699999999997</v>
      </c>
      <c r="Q5417" s="678">
        <v>0.94444444444444453</v>
      </c>
      <c r="R5417" s="662">
        <v>17</v>
      </c>
      <c r="S5417" s="678">
        <v>0.94444444444444442</v>
      </c>
      <c r="T5417" s="745">
        <v>5.5</v>
      </c>
      <c r="U5417" s="701">
        <v>0.91666666666666663</v>
      </c>
    </row>
    <row r="5418" spans="1:21" ht="14.4" customHeight="1" x14ac:dyDescent="0.3">
      <c r="A5418" s="661">
        <v>32</v>
      </c>
      <c r="B5418" s="662" t="s">
        <v>592</v>
      </c>
      <c r="C5418" s="662" t="s">
        <v>5111</v>
      </c>
      <c r="D5418" s="743" t="s">
        <v>7938</v>
      </c>
      <c r="E5418" s="744" t="s">
        <v>5140</v>
      </c>
      <c r="F5418" s="662" t="s">
        <v>5106</v>
      </c>
      <c r="G5418" s="662" t="s">
        <v>5179</v>
      </c>
      <c r="H5418" s="662" t="s">
        <v>593</v>
      </c>
      <c r="I5418" s="662" t="s">
        <v>1854</v>
      </c>
      <c r="J5418" s="662" t="s">
        <v>1855</v>
      </c>
      <c r="K5418" s="662" t="s">
        <v>7186</v>
      </c>
      <c r="L5418" s="663">
        <v>218.41</v>
      </c>
      <c r="M5418" s="663">
        <v>218.41</v>
      </c>
      <c r="N5418" s="662">
        <v>1</v>
      </c>
      <c r="O5418" s="745">
        <v>1</v>
      </c>
      <c r="P5418" s="663">
        <v>218.41</v>
      </c>
      <c r="Q5418" s="678">
        <v>1</v>
      </c>
      <c r="R5418" s="662">
        <v>1</v>
      </c>
      <c r="S5418" s="678">
        <v>1</v>
      </c>
      <c r="T5418" s="745">
        <v>1</v>
      </c>
      <c r="U5418" s="701">
        <v>1</v>
      </c>
    </row>
    <row r="5419" spans="1:21" ht="14.4" customHeight="1" x14ac:dyDescent="0.3">
      <c r="A5419" s="661">
        <v>32</v>
      </c>
      <c r="B5419" s="662" t="s">
        <v>592</v>
      </c>
      <c r="C5419" s="662" t="s">
        <v>5111</v>
      </c>
      <c r="D5419" s="743" t="s">
        <v>7938</v>
      </c>
      <c r="E5419" s="744" t="s">
        <v>5140</v>
      </c>
      <c r="F5419" s="662" t="s">
        <v>5106</v>
      </c>
      <c r="G5419" s="662" t="s">
        <v>5302</v>
      </c>
      <c r="H5419" s="662" t="s">
        <v>593</v>
      </c>
      <c r="I5419" s="662" t="s">
        <v>2180</v>
      </c>
      <c r="J5419" s="662" t="s">
        <v>960</v>
      </c>
      <c r="K5419" s="662" t="s">
        <v>5513</v>
      </c>
      <c r="L5419" s="663">
        <v>0</v>
      </c>
      <c r="M5419" s="663">
        <v>0</v>
      </c>
      <c r="N5419" s="662">
        <v>1</v>
      </c>
      <c r="O5419" s="745">
        <v>1</v>
      </c>
      <c r="P5419" s="663"/>
      <c r="Q5419" s="678"/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32</v>
      </c>
      <c r="B5420" s="662" t="s">
        <v>592</v>
      </c>
      <c r="C5420" s="662" t="s">
        <v>5111</v>
      </c>
      <c r="D5420" s="743" t="s">
        <v>7938</v>
      </c>
      <c r="E5420" s="744" t="s">
        <v>5140</v>
      </c>
      <c r="F5420" s="662" t="s">
        <v>5106</v>
      </c>
      <c r="G5420" s="662" t="s">
        <v>5302</v>
      </c>
      <c r="H5420" s="662" t="s">
        <v>593</v>
      </c>
      <c r="I5420" s="662" t="s">
        <v>5948</v>
      </c>
      <c r="J5420" s="662" t="s">
        <v>960</v>
      </c>
      <c r="K5420" s="662" t="s">
        <v>5949</v>
      </c>
      <c r="L5420" s="663">
        <v>0</v>
      </c>
      <c r="M5420" s="663">
        <v>0</v>
      </c>
      <c r="N5420" s="662">
        <v>1</v>
      </c>
      <c r="O5420" s="745">
        <v>1</v>
      </c>
      <c r="P5420" s="663">
        <v>0</v>
      </c>
      <c r="Q5420" s="678"/>
      <c r="R5420" s="662">
        <v>1</v>
      </c>
      <c r="S5420" s="678">
        <v>1</v>
      </c>
      <c r="T5420" s="745">
        <v>1</v>
      </c>
      <c r="U5420" s="701">
        <v>1</v>
      </c>
    </row>
    <row r="5421" spans="1:21" ht="14.4" customHeight="1" x14ac:dyDescent="0.3">
      <c r="A5421" s="661">
        <v>32</v>
      </c>
      <c r="B5421" s="662" t="s">
        <v>592</v>
      </c>
      <c r="C5421" s="662" t="s">
        <v>5111</v>
      </c>
      <c r="D5421" s="743" t="s">
        <v>7938</v>
      </c>
      <c r="E5421" s="744" t="s">
        <v>5140</v>
      </c>
      <c r="F5421" s="662" t="s">
        <v>5106</v>
      </c>
      <c r="G5421" s="662" t="s">
        <v>6172</v>
      </c>
      <c r="H5421" s="662" t="s">
        <v>593</v>
      </c>
      <c r="I5421" s="662" t="s">
        <v>1142</v>
      </c>
      <c r="J5421" s="662" t="s">
        <v>6173</v>
      </c>
      <c r="K5421" s="662" t="s">
        <v>5181</v>
      </c>
      <c r="L5421" s="663">
        <v>0</v>
      </c>
      <c r="M5421" s="663">
        <v>0</v>
      </c>
      <c r="N5421" s="662">
        <v>2</v>
      </c>
      <c r="O5421" s="745">
        <v>1</v>
      </c>
      <c r="P5421" s="663">
        <v>0</v>
      </c>
      <c r="Q5421" s="678"/>
      <c r="R5421" s="662">
        <v>2</v>
      </c>
      <c r="S5421" s="678">
        <v>1</v>
      </c>
      <c r="T5421" s="745">
        <v>1</v>
      </c>
      <c r="U5421" s="701">
        <v>1</v>
      </c>
    </row>
    <row r="5422" spans="1:21" ht="14.4" customHeight="1" x14ac:dyDescent="0.3">
      <c r="A5422" s="661">
        <v>32</v>
      </c>
      <c r="B5422" s="662" t="s">
        <v>592</v>
      </c>
      <c r="C5422" s="662" t="s">
        <v>5111</v>
      </c>
      <c r="D5422" s="743" t="s">
        <v>7938</v>
      </c>
      <c r="E5422" s="744" t="s">
        <v>5140</v>
      </c>
      <c r="F5422" s="662" t="s">
        <v>5106</v>
      </c>
      <c r="G5422" s="662" t="s">
        <v>5305</v>
      </c>
      <c r="H5422" s="662" t="s">
        <v>593</v>
      </c>
      <c r="I5422" s="662" t="s">
        <v>5409</v>
      </c>
      <c r="J5422" s="662" t="s">
        <v>1064</v>
      </c>
      <c r="K5422" s="662" t="s">
        <v>5410</v>
      </c>
      <c r="L5422" s="663">
        <v>214.5</v>
      </c>
      <c r="M5422" s="663">
        <v>429</v>
      </c>
      <c r="N5422" s="662">
        <v>2</v>
      </c>
      <c r="O5422" s="745">
        <v>1</v>
      </c>
      <c r="P5422" s="663">
        <v>429</v>
      </c>
      <c r="Q5422" s="678">
        <v>1</v>
      </c>
      <c r="R5422" s="662">
        <v>2</v>
      </c>
      <c r="S5422" s="678">
        <v>1</v>
      </c>
      <c r="T5422" s="745">
        <v>1</v>
      </c>
      <c r="U5422" s="701">
        <v>1</v>
      </c>
    </row>
    <row r="5423" spans="1:21" ht="14.4" customHeight="1" x14ac:dyDescent="0.3">
      <c r="A5423" s="661">
        <v>32</v>
      </c>
      <c r="B5423" s="662" t="s">
        <v>592</v>
      </c>
      <c r="C5423" s="662" t="s">
        <v>5111</v>
      </c>
      <c r="D5423" s="743" t="s">
        <v>7938</v>
      </c>
      <c r="E5423" s="744" t="s">
        <v>5140</v>
      </c>
      <c r="F5423" s="662" t="s">
        <v>5106</v>
      </c>
      <c r="G5423" s="662" t="s">
        <v>5377</v>
      </c>
      <c r="H5423" s="662" t="s">
        <v>2438</v>
      </c>
      <c r="I5423" s="662" t="s">
        <v>2602</v>
      </c>
      <c r="J5423" s="662" t="s">
        <v>2603</v>
      </c>
      <c r="K5423" s="662" t="s">
        <v>2604</v>
      </c>
      <c r="L5423" s="663">
        <v>132</v>
      </c>
      <c r="M5423" s="663">
        <v>132</v>
      </c>
      <c r="N5423" s="662">
        <v>1</v>
      </c>
      <c r="O5423" s="745">
        <v>0.5</v>
      </c>
      <c r="P5423" s="663">
        <v>132</v>
      </c>
      <c r="Q5423" s="678">
        <v>1</v>
      </c>
      <c r="R5423" s="662">
        <v>1</v>
      </c>
      <c r="S5423" s="678">
        <v>1</v>
      </c>
      <c r="T5423" s="745">
        <v>0.5</v>
      </c>
      <c r="U5423" s="701">
        <v>1</v>
      </c>
    </row>
    <row r="5424" spans="1:21" ht="14.4" customHeight="1" x14ac:dyDescent="0.3">
      <c r="A5424" s="661">
        <v>32</v>
      </c>
      <c r="B5424" s="662" t="s">
        <v>592</v>
      </c>
      <c r="C5424" s="662" t="s">
        <v>5111</v>
      </c>
      <c r="D5424" s="743" t="s">
        <v>7938</v>
      </c>
      <c r="E5424" s="744" t="s">
        <v>5140</v>
      </c>
      <c r="F5424" s="662" t="s">
        <v>5106</v>
      </c>
      <c r="G5424" s="662" t="s">
        <v>5377</v>
      </c>
      <c r="H5424" s="662" t="s">
        <v>2438</v>
      </c>
      <c r="I5424" s="662" t="s">
        <v>7210</v>
      </c>
      <c r="J5424" s="662" t="s">
        <v>2603</v>
      </c>
      <c r="K5424" s="662" t="s">
        <v>7211</v>
      </c>
      <c r="L5424" s="663">
        <v>439.98</v>
      </c>
      <c r="M5424" s="663">
        <v>439.98</v>
      </c>
      <c r="N5424" s="662">
        <v>1</v>
      </c>
      <c r="O5424" s="745">
        <v>1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32</v>
      </c>
      <c r="B5425" s="662" t="s">
        <v>592</v>
      </c>
      <c r="C5425" s="662" t="s">
        <v>5111</v>
      </c>
      <c r="D5425" s="743" t="s">
        <v>7938</v>
      </c>
      <c r="E5425" s="744" t="s">
        <v>5140</v>
      </c>
      <c r="F5425" s="662" t="s">
        <v>5106</v>
      </c>
      <c r="G5425" s="662" t="s">
        <v>5309</v>
      </c>
      <c r="H5425" s="662" t="s">
        <v>593</v>
      </c>
      <c r="I5425" s="662" t="s">
        <v>910</v>
      </c>
      <c r="J5425" s="662" t="s">
        <v>5310</v>
      </c>
      <c r="K5425" s="662" t="s">
        <v>5268</v>
      </c>
      <c r="L5425" s="663">
        <v>0</v>
      </c>
      <c r="M5425" s="663">
        <v>0</v>
      </c>
      <c r="N5425" s="662">
        <v>5</v>
      </c>
      <c r="O5425" s="745">
        <v>1</v>
      </c>
      <c r="P5425" s="663">
        <v>0</v>
      </c>
      <c r="Q5425" s="678"/>
      <c r="R5425" s="662">
        <v>3</v>
      </c>
      <c r="S5425" s="678">
        <v>0.6</v>
      </c>
      <c r="T5425" s="745">
        <v>0.5</v>
      </c>
      <c r="U5425" s="701">
        <v>0.5</v>
      </c>
    </row>
    <row r="5426" spans="1:21" ht="14.4" customHeight="1" x14ac:dyDescent="0.3">
      <c r="A5426" s="661">
        <v>32</v>
      </c>
      <c r="B5426" s="662" t="s">
        <v>592</v>
      </c>
      <c r="C5426" s="662" t="s">
        <v>5111</v>
      </c>
      <c r="D5426" s="743" t="s">
        <v>7938</v>
      </c>
      <c r="E5426" s="744" t="s">
        <v>5140</v>
      </c>
      <c r="F5426" s="662" t="s">
        <v>5106</v>
      </c>
      <c r="G5426" s="662" t="s">
        <v>5311</v>
      </c>
      <c r="H5426" s="662" t="s">
        <v>593</v>
      </c>
      <c r="I5426" s="662" t="s">
        <v>752</v>
      </c>
      <c r="J5426" s="662" t="s">
        <v>753</v>
      </c>
      <c r="K5426" s="662" t="s">
        <v>5243</v>
      </c>
      <c r="L5426" s="663">
        <v>30.47</v>
      </c>
      <c r="M5426" s="663">
        <v>60.94</v>
      </c>
      <c r="N5426" s="662">
        <v>2</v>
      </c>
      <c r="O5426" s="745">
        <v>1.5</v>
      </c>
      <c r="P5426" s="663">
        <v>30.47</v>
      </c>
      <c r="Q5426" s="678">
        <v>0.5</v>
      </c>
      <c r="R5426" s="662">
        <v>1</v>
      </c>
      <c r="S5426" s="678">
        <v>0.5</v>
      </c>
      <c r="T5426" s="745">
        <v>1</v>
      </c>
      <c r="U5426" s="701">
        <v>0.66666666666666663</v>
      </c>
    </row>
    <row r="5427" spans="1:21" ht="14.4" customHeight="1" x14ac:dyDescent="0.3">
      <c r="A5427" s="661">
        <v>32</v>
      </c>
      <c r="B5427" s="662" t="s">
        <v>592</v>
      </c>
      <c r="C5427" s="662" t="s">
        <v>5111</v>
      </c>
      <c r="D5427" s="743" t="s">
        <v>7938</v>
      </c>
      <c r="E5427" s="744" t="s">
        <v>5140</v>
      </c>
      <c r="F5427" s="662" t="s">
        <v>5106</v>
      </c>
      <c r="G5427" s="662" t="s">
        <v>5311</v>
      </c>
      <c r="H5427" s="662" t="s">
        <v>593</v>
      </c>
      <c r="I5427" s="662" t="s">
        <v>6279</v>
      </c>
      <c r="J5427" s="662" t="s">
        <v>6280</v>
      </c>
      <c r="K5427" s="662" t="s">
        <v>2604</v>
      </c>
      <c r="L5427" s="663">
        <v>91.4</v>
      </c>
      <c r="M5427" s="663">
        <v>182.8</v>
      </c>
      <c r="N5427" s="662">
        <v>2</v>
      </c>
      <c r="O5427" s="745">
        <v>1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32</v>
      </c>
      <c r="B5428" s="662" t="s">
        <v>592</v>
      </c>
      <c r="C5428" s="662" t="s">
        <v>5111</v>
      </c>
      <c r="D5428" s="743" t="s">
        <v>7938</v>
      </c>
      <c r="E5428" s="744" t="s">
        <v>5140</v>
      </c>
      <c r="F5428" s="662" t="s">
        <v>5106</v>
      </c>
      <c r="G5428" s="662" t="s">
        <v>5182</v>
      </c>
      <c r="H5428" s="662" t="s">
        <v>593</v>
      </c>
      <c r="I5428" s="662" t="s">
        <v>2977</v>
      </c>
      <c r="J5428" s="662" t="s">
        <v>2978</v>
      </c>
      <c r="K5428" s="662" t="s">
        <v>5183</v>
      </c>
      <c r="L5428" s="663">
        <v>51.21</v>
      </c>
      <c r="M5428" s="663">
        <v>1433.8799999999999</v>
      </c>
      <c r="N5428" s="662">
        <v>28</v>
      </c>
      <c r="O5428" s="745">
        <v>7.5</v>
      </c>
      <c r="P5428" s="663">
        <v>1024.1999999999998</v>
      </c>
      <c r="Q5428" s="678">
        <v>0.71428571428571419</v>
      </c>
      <c r="R5428" s="662">
        <v>20</v>
      </c>
      <c r="S5428" s="678">
        <v>0.7142857142857143</v>
      </c>
      <c r="T5428" s="745">
        <v>5</v>
      </c>
      <c r="U5428" s="701">
        <v>0.66666666666666663</v>
      </c>
    </row>
    <row r="5429" spans="1:21" ht="14.4" customHeight="1" x14ac:dyDescent="0.3">
      <c r="A5429" s="661">
        <v>32</v>
      </c>
      <c r="B5429" s="662" t="s">
        <v>592</v>
      </c>
      <c r="C5429" s="662" t="s">
        <v>5111</v>
      </c>
      <c r="D5429" s="743" t="s">
        <v>7938</v>
      </c>
      <c r="E5429" s="744" t="s">
        <v>5140</v>
      </c>
      <c r="F5429" s="662" t="s">
        <v>5106</v>
      </c>
      <c r="G5429" s="662" t="s">
        <v>6545</v>
      </c>
      <c r="H5429" s="662" t="s">
        <v>593</v>
      </c>
      <c r="I5429" s="662" t="s">
        <v>6546</v>
      </c>
      <c r="J5429" s="662" t="s">
        <v>6547</v>
      </c>
      <c r="K5429" s="662" t="s">
        <v>6548</v>
      </c>
      <c r="L5429" s="663">
        <v>55.16</v>
      </c>
      <c r="M5429" s="663">
        <v>110.32</v>
      </c>
      <c r="N5429" s="662">
        <v>2</v>
      </c>
      <c r="O5429" s="745">
        <v>1.5</v>
      </c>
      <c r="P5429" s="663">
        <v>110.32</v>
      </c>
      <c r="Q5429" s="678">
        <v>1</v>
      </c>
      <c r="R5429" s="662">
        <v>2</v>
      </c>
      <c r="S5429" s="678">
        <v>1</v>
      </c>
      <c r="T5429" s="745">
        <v>1.5</v>
      </c>
      <c r="U5429" s="701">
        <v>1</v>
      </c>
    </row>
    <row r="5430" spans="1:21" ht="14.4" customHeight="1" x14ac:dyDescent="0.3">
      <c r="A5430" s="661">
        <v>32</v>
      </c>
      <c r="B5430" s="662" t="s">
        <v>592</v>
      </c>
      <c r="C5430" s="662" t="s">
        <v>5111</v>
      </c>
      <c r="D5430" s="743" t="s">
        <v>7938</v>
      </c>
      <c r="E5430" s="744" t="s">
        <v>5140</v>
      </c>
      <c r="F5430" s="662" t="s">
        <v>5106</v>
      </c>
      <c r="G5430" s="662" t="s">
        <v>5318</v>
      </c>
      <c r="H5430" s="662" t="s">
        <v>593</v>
      </c>
      <c r="I5430" s="662" t="s">
        <v>7750</v>
      </c>
      <c r="J5430" s="662" t="s">
        <v>5320</v>
      </c>
      <c r="K5430" s="662" t="s">
        <v>5434</v>
      </c>
      <c r="L5430" s="663">
        <v>0</v>
      </c>
      <c r="M5430" s="663">
        <v>0</v>
      </c>
      <c r="N5430" s="662">
        <v>1</v>
      </c>
      <c r="O5430" s="745">
        <v>0.5</v>
      </c>
      <c r="P5430" s="663">
        <v>0</v>
      </c>
      <c r="Q5430" s="678"/>
      <c r="R5430" s="662">
        <v>1</v>
      </c>
      <c r="S5430" s="678">
        <v>1</v>
      </c>
      <c r="T5430" s="745">
        <v>0.5</v>
      </c>
      <c r="U5430" s="701">
        <v>1</v>
      </c>
    </row>
    <row r="5431" spans="1:21" ht="14.4" customHeight="1" x14ac:dyDescent="0.3">
      <c r="A5431" s="661">
        <v>32</v>
      </c>
      <c r="B5431" s="662" t="s">
        <v>592</v>
      </c>
      <c r="C5431" s="662" t="s">
        <v>5111</v>
      </c>
      <c r="D5431" s="743" t="s">
        <v>7938</v>
      </c>
      <c r="E5431" s="744" t="s">
        <v>5140</v>
      </c>
      <c r="F5431" s="662" t="s">
        <v>5106</v>
      </c>
      <c r="G5431" s="662" t="s">
        <v>5318</v>
      </c>
      <c r="H5431" s="662" t="s">
        <v>593</v>
      </c>
      <c r="I5431" s="662" t="s">
        <v>1758</v>
      </c>
      <c r="J5431" s="662" t="s">
        <v>1759</v>
      </c>
      <c r="K5431" s="662" t="s">
        <v>1760</v>
      </c>
      <c r="L5431" s="663">
        <v>77.13</v>
      </c>
      <c r="M5431" s="663">
        <v>77.13</v>
      </c>
      <c r="N5431" s="662">
        <v>1</v>
      </c>
      <c r="O5431" s="745">
        <v>1</v>
      </c>
      <c r="P5431" s="663">
        <v>77.13</v>
      </c>
      <c r="Q5431" s="678">
        <v>1</v>
      </c>
      <c r="R5431" s="662">
        <v>1</v>
      </c>
      <c r="S5431" s="678">
        <v>1</v>
      </c>
      <c r="T5431" s="745">
        <v>1</v>
      </c>
      <c r="U5431" s="701">
        <v>1</v>
      </c>
    </row>
    <row r="5432" spans="1:21" ht="14.4" customHeight="1" x14ac:dyDescent="0.3">
      <c r="A5432" s="661">
        <v>32</v>
      </c>
      <c r="B5432" s="662" t="s">
        <v>592</v>
      </c>
      <c r="C5432" s="662" t="s">
        <v>5111</v>
      </c>
      <c r="D5432" s="743" t="s">
        <v>7938</v>
      </c>
      <c r="E5432" s="744" t="s">
        <v>5140</v>
      </c>
      <c r="F5432" s="662" t="s">
        <v>5106</v>
      </c>
      <c r="G5432" s="662" t="s">
        <v>6013</v>
      </c>
      <c r="H5432" s="662" t="s">
        <v>593</v>
      </c>
      <c r="I5432" s="662" t="s">
        <v>3015</v>
      </c>
      <c r="J5432" s="662" t="s">
        <v>3016</v>
      </c>
      <c r="K5432" s="662" t="s">
        <v>6014</v>
      </c>
      <c r="L5432" s="663">
        <v>36.97</v>
      </c>
      <c r="M5432" s="663">
        <v>36.97</v>
      </c>
      <c r="N5432" s="662">
        <v>1</v>
      </c>
      <c r="O5432" s="745">
        <v>1</v>
      </c>
      <c r="P5432" s="663">
        <v>36.97</v>
      </c>
      <c r="Q5432" s="678">
        <v>1</v>
      </c>
      <c r="R5432" s="662">
        <v>1</v>
      </c>
      <c r="S5432" s="678">
        <v>1</v>
      </c>
      <c r="T5432" s="745">
        <v>1</v>
      </c>
      <c r="U5432" s="701">
        <v>1</v>
      </c>
    </row>
    <row r="5433" spans="1:21" ht="14.4" customHeight="1" x14ac:dyDescent="0.3">
      <c r="A5433" s="661">
        <v>32</v>
      </c>
      <c r="B5433" s="662" t="s">
        <v>592</v>
      </c>
      <c r="C5433" s="662" t="s">
        <v>5111</v>
      </c>
      <c r="D5433" s="743" t="s">
        <v>7938</v>
      </c>
      <c r="E5433" s="744" t="s">
        <v>5140</v>
      </c>
      <c r="F5433" s="662" t="s">
        <v>5106</v>
      </c>
      <c r="G5433" s="662" t="s">
        <v>5322</v>
      </c>
      <c r="H5433" s="662" t="s">
        <v>2438</v>
      </c>
      <c r="I5433" s="662" t="s">
        <v>2483</v>
      </c>
      <c r="J5433" s="662" t="s">
        <v>2484</v>
      </c>
      <c r="K5433" s="662" t="s">
        <v>2485</v>
      </c>
      <c r="L5433" s="663">
        <v>31.32</v>
      </c>
      <c r="M5433" s="663">
        <v>31.32</v>
      </c>
      <c r="N5433" s="662">
        <v>1</v>
      </c>
      <c r="O5433" s="745">
        <v>0.5</v>
      </c>
      <c r="P5433" s="663">
        <v>31.32</v>
      </c>
      <c r="Q5433" s="678">
        <v>1</v>
      </c>
      <c r="R5433" s="662">
        <v>1</v>
      </c>
      <c r="S5433" s="678">
        <v>1</v>
      </c>
      <c r="T5433" s="745">
        <v>0.5</v>
      </c>
      <c r="U5433" s="701">
        <v>1</v>
      </c>
    </row>
    <row r="5434" spans="1:21" ht="14.4" customHeight="1" x14ac:dyDescent="0.3">
      <c r="A5434" s="661">
        <v>32</v>
      </c>
      <c r="B5434" s="662" t="s">
        <v>592</v>
      </c>
      <c r="C5434" s="662" t="s">
        <v>5111</v>
      </c>
      <c r="D5434" s="743" t="s">
        <v>7938</v>
      </c>
      <c r="E5434" s="744" t="s">
        <v>5140</v>
      </c>
      <c r="F5434" s="662" t="s">
        <v>5106</v>
      </c>
      <c r="G5434" s="662" t="s">
        <v>5322</v>
      </c>
      <c r="H5434" s="662" t="s">
        <v>2438</v>
      </c>
      <c r="I5434" s="662" t="s">
        <v>2549</v>
      </c>
      <c r="J5434" s="662" t="s">
        <v>2550</v>
      </c>
      <c r="K5434" s="662" t="s">
        <v>4956</v>
      </c>
      <c r="L5434" s="663">
        <v>31.32</v>
      </c>
      <c r="M5434" s="663">
        <v>31.32</v>
      </c>
      <c r="N5434" s="662">
        <v>1</v>
      </c>
      <c r="O5434" s="745">
        <v>0.5</v>
      </c>
      <c r="P5434" s="663">
        <v>31.32</v>
      </c>
      <c r="Q5434" s="678">
        <v>1</v>
      </c>
      <c r="R5434" s="662">
        <v>1</v>
      </c>
      <c r="S5434" s="678">
        <v>1</v>
      </c>
      <c r="T5434" s="745">
        <v>0.5</v>
      </c>
      <c r="U5434" s="701">
        <v>1</v>
      </c>
    </row>
    <row r="5435" spans="1:21" ht="14.4" customHeight="1" x14ac:dyDescent="0.3">
      <c r="A5435" s="661">
        <v>32</v>
      </c>
      <c r="B5435" s="662" t="s">
        <v>592</v>
      </c>
      <c r="C5435" s="662" t="s">
        <v>5111</v>
      </c>
      <c r="D5435" s="743" t="s">
        <v>7938</v>
      </c>
      <c r="E5435" s="744" t="s">
        <v>5140</v>
      </c>
      <c r="F5435" s="662" t="s">
        <v>5106</v>
      </c>
      <c r="G5435" s="662" t="s">
        <v>5333</v>
      </c>
      <c r="H5435" s="662" t="s">
        <v>2438</v>
      </c>
      <c r="I5435" s="662" t="s">
        <v>3200</v>
      </c>
      <c r="J5435" s="662" t="s">
        <v>3193</v>
      </c>
      <c r="K5435" s="662" t="s">
        <v>4935</v>
      </c>
      <c r="L5435" s="663">
        <v>13849.26</v>
      </c>
      <c r="M5435" s="663">
        <v>124643.34</v>
      </c>
      <c r="N5435" s="662">
        <v>9</v>
      </c>
      <c r="O5435" s="745">
        <v>6</v>
      </c>
      <c r="P5435" s="663">
        <v>124643.34</v>
      </c>
      <c r="Q5435" s="678">
        <v>1</v>
      </c>
      <c r="R5435" s="662">
        <v>9</v>
      </c>
      <c r="S5435" s="678">
        <v>1</v>
      </c>
      <c r="T5435" s="745">
        <v>6</v>
      </c>
      <c r="U5435" s="701">
        <v>1</v>
      </c>
    </row>
    <row r="5436" spans="1:21" ht="14.4" customHeight="1" x14ac:dyDescent="0.3">
      <c r="A5436" s="661">
        <v>32</v>
      </c>
      <c r="B5436" s="662" t="s">
        <v>592</v>
      </c>
      <c r="C5436" s="662" t="s">
        <v>5111</v>
      </c>
      <c r="D5436" s="743" t="s">
        <v>7938</v>
      </c>
      <c r="E5436" s="744" t="s">
        <v>5140</v>
      </c>
      <c r="F5436" s="662" t="s">
        <v>5106</v>
      </c>
      <c r="G5436" s="662" t="s">
        <v>5334</v>
      </c>
      <c r="H5436" s="662" t="s">
        <v>2438</v>
      </c>
      <c r="I5436" s="662" t="s">
        <v>2651</v>
      </c>
      <c r="J5436" s="662" t="s">
        <v>4809</v>
      </c>
      <c r="K5436" s="662" t="s">
        <v>4810</v>
      </c>
      <c r="L5436" s="663">
        <v>120.61</v>
      </c>
      <c r="M5436" s="663">
        <v>120.61</v>
      </c>
      <c r="N5436" s="662">
        <v>1</v>
      </c>
      <c r="O5436" s="745">
        <v>0.5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32</v>
      </c>
      <c r="B5437" s="662" t="s">
        <v>592</v>
      </c>
      <c r="C5437" s="662" t="s">
        <v>5111</v>
      </c>
      <c r="D5437" s="743" t="s">
        <v>7938</v>
      </c>
      <c r="E5437" s="744" t="s">
        <v>5140</v>
      </c>
      <c r="F5437" s="662" t="s">
        <v>5106</v>
      </c>
      <c r="G5437" s="662" t="s">
        <v>5583</v>
      </c>
      <c r="H5437" s="662" t="s">
        <v>593</v>
      </c>
      <c r="I5437" s="662" t="s">
        <v>7751</v>
      </c>
      <c r="J5437" s="662" t="s">
        <v>5668</v>
      </c>
      <c r="K5437" s="662" t="s">
        <v>3688</v>
      </c>
      <c r="L5437" s="663">
        <v>0</v>
      </c>
      <c r="M5437" s="663">
        <v>0</v>
      </c>
      <c r="N5437" s="662">
        <v>2</v>
      </c>
      <c r="O5437" s="745">
        <v>1</v>
      </c>
      <c r="P5437" s="663"/>
      <c r="Q5437" s="678"/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32</v>
      </c>
      <c r="B5438" s="662" t="s">
        <v>592</v>
      </c>
      <c r="C5438" s="662" t="s">
        <v>5111</v>
      </c>
      <c r="D5438" s="743" t="s">
        <v>7938</v>
      </c>
      <c r="E5438" s="744" t="s">
        <v>5140</v>
      </c>
      <c r="F5438" s="662" t="s">
        <v>5106</v>
      </c>
      <c r="G5438" s="662" t="s">
        <v>5381</v>
      </c>
      <c r="H5438" s="662" t="s">
        <v>2438</v>
      </c>
      <c r="I5438" s="662" t="s">
        <v>3203</v>
      </c>
      <c r="J5438" s="662" t="s">
        <v>5055</v>
      </c>
      <c r="K5438" s="662" t="s">
        <v>5056</v>
      </c>
      <c r="L5438" s="663">
        <v>10386.950000000001</v>
      </c>
      <c r="M5438" s="663">
        <v>72708.650000000009</v>
      </c>
      <c r="N5438" s="662">
        <v>7</v>
      </c>
      <c r="O5438" s="745">
        <v>1.5</v>
      </c>
      <c r="P5438" s="663">
        <v>72708.650000000009</v>
      </c>
      <c r="Q5438" s="678">
        <v>1</v>
      </c>
      <c r="R5438" s="662">
        <v>7</v>
      </c>
      <c r="S5438" s="678">
        <v>1</v>
      </c>
      <c r="T5438" s="745">
        <v>1.5</v>
      </c>
      <c r="U5438" s="701">
        <v>1</v>
      </c>
    </row>
    <row r="5439" spans="1:21" ht="14.4" customHeight="1" x14ac:dyDescent="0.3">
      <c r="A5439" s="661">
        <v>32</v>
      </c>
      <c r="B5439" s="662" t="s">
        <v>592</v>
      </c>
      <c r="C5439" s="662" t="s">
        <v>5111</v>
      </c>
      <c r="D5439" s="743" t="s">
        <v>7938</v>
      </c>
      <c r="E5439" s="744" t="s">
        <v>5140</v>
      </c>
      <c r="F5439" s="662" t="s">
        <v>5106</v>
      </c>
      <c r="G5439" s="662" t="s">
        <v>6224</v>
      </c>
      <c r="H5439" s="662" t="s">
        <v>593</v>
      </c>
      <c r="I5439" s="662" t="s">
        <v>3409</v>
      </c>
      <c r="J5439" s="662" t="s">
        <v>3410</v>
      </c>
      <c r="K5439" s="662" t="s">
        <v>3411</v>
      </c>
      <c r="L5439" s="663">
        <v>0</v>
      </c>
      <c r="M5439" s="663">
        <v>0</v>
      </c>
      <c r="N5439" s="662">
        <v>1</v>
      </c>
      <c r="O5439" s="745">
        <v>1</v>
      </c>
      <c r="P5439" s="663">
        <v>0</v>
      </c>
      <c r="Q5439" s="678"/>
      <c r="R5439" s="662">
        <v>1</v>
      </c>
      <c r="S5439" s="678">
        <v>1</v>
      </c>
      <c r="T5439" s="745">
        <v>1</v>
      </c>
      <c r="U5439" s="701">
        <v>1</v>
      </c>
    </row>
    <row r="5440" spans="1:21" ht="14.4" customHeight="1" x14ac:dyDescent="0.3">
      <c r="A5440" s="661">
        <v>32</v>
      </c>
      <c r="B5440" s="662" t="s">
        <v>592</v>
      </c>
      <c r="C5440" s="662" t="s">
        <v>5111</v>
      </c>
      <c r="D5440" s="743" t="s">
        <v>7938</v>
      </c>
      <c r="E5440" s="744" t="s">
        <v>5140</v>
      </c>
      <c r="F5440" s="662" t="s">
        <v>5106</v>
      </c>
      <c r="G5440" s="662" t="s">
        <v>6224</v>
      </c>
      <c r="H5440" s="662" t="s">
        <v>593</v>
      </c>
      <c r="I5440" s="662" t="s">
        <v>7752</v>
      </c>
      <c r="J5440" s="662" t="s">
        <v>3404</v>
      </c>
      <c r="K5440" s="662" t="s">
        <v>5203</v>
      </c>
      <c r="L5440" s="663">
        <v>0</v>
      </c>
      <c r="M5440" s="663">
        <v>0</v>
      </c>
      <c r="N5440" s="662">
        <v>1</v>
      </c>
      <c r="O5440" s="745">
        <v>1</v>
      </c>
      <c r="P5440" s="663">
        <v>0</v>
      </c>
      <c r="Q5440" s="678"/>
      <c r="R5440" s="662">
        <v>1</v>
      </c>
      <c r="S5440" s="678">
        <v>1</v>
      </c>
      <c r="T5440" s="745">
        <v>1</v>
      </c>
      <c r="U5440" s="701">
        <v>1</v>
      </c>
    </row>
    <row r="5441" spans="1:21" ht="14.4" customHeight="1" x14ac:dyDescent="0.3">
      <c r="A5441" s="661">
        <v>32</v>
      </c>
      <c r="B5441" s="662" t="s">
        <v>592</v>
      </c>
      <c r="C5441" s="662" t="s">
        <v>5111</v>
      </c>
      <c r="D5441" s="743" t="s">
        <v>7938</v>
      </c>
      <c r="E5441" s="744" t="s">
        <v>5140</v>
      </c>
      <c r="F5441" s="662" t="s">
        <v>5106</v>
      </c>
      <c r="G5441" s="662" t="s">
        <v>7024</v>
      </c>
      <c r="H5441" s="662" t="s">
        <v>593</v>
      </c>
      <c r="I5441" s="662" t="s">
        <v>3406</v>
      </c>
      <c r="J5441" s="662" t="s">
        <v>3407</v>
      </c>
      <c r="K5441" s="662" t="s">
        <v>3408</v>
      </c>
      <c r="L5441" s="663">
        <v>0</v>
      </c>
      <c r="M5441" s="663">
        <v>0</v>
      </c>
      <c r="N5441" s="662">
        <v>1</v>
      </c>
      <c r="O5441" s="745">
        <v>1</v>
      </c>
      <c r="P5441" s="663"/>
      <c r="Q5441" s="678"/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32</v>
      </c>
      <c r="B5442" s="662" t="s">
        <v>592</v>
      </c>
      <c r="C5442" s="662" t="s">
        <v>5111</v>
      </c>
      <c r="D5442" s="743" t="s">
        <v>7938</v>
      </c>
      <c r="E5442" s="744" t="s">
        <v>5140</v>
      </c>
      <c r="F5442" s="662" t="s">
        <v>5107</v>
      </c>
      <c r="G5442" s="662" t="s">
        <v>5249</v>
      </c>
      <c r="H5442" s="662" t="s">
        <v>593</v>
      </c>
      <c r="I5442" s="662" t="s">
        <v>7753</v>
      </c>
      <c r="J5442" s="662" t="s">
        <v>5251</v>
      </c>
      <c r="K5442" s="662"/>
      <c r="L5442" s="663">
        <v>0</v>
      </c>
      <c r="M5442" s="663">
        <v>0</v>
      </c>
      <c r="N5442" s="662">
        <v>1</v>
      </c>
      <c r="O5442" s="745">
        <v>1</v>
      </c>
      <c r="P5442" s="663">
        <v>0</v>
      </c>
      <c r="Q5442" s="678"/>
      <c r="R5442" s="662">
        <v>1</v>
      </c>
      <c r="S5442" s="678">
        <v>1</v>
      </c>
      <c r="T5442" s="745">
        <v>1</v>
      </c>
      <c r="U5442" s="701">
        <v>1</v>
      </c>
    </row>
    <row r="5443" spans="1:21" ht="14.4" customHeight="1" x14ac:dyDescent="0.3">
      <c r="A5443" s="661">
        <v>32</v>
      </c>
      <c r="B5443" s="662" t="s">
        <v>592</v>
      </c>
      <c r="C5443" s="662" t="s">
        <v>5111</v>
      </c>
      <c r="D5443" s="743" t="s">
        <v>7938</v>
      </c>
      <c r="E5443" s="744" t="s">
        <v>5141</v>
      </c>
      <c r="F5443" s="662" t="s">
        <v>5106</v>
      </c>
      <c r="G5443" s="662" t="s">
        <v>5151</v>
      </c>
      <c r="H5443" s="662" t="s">
        <v>593</v>
      </c>
      <c r="I5443" s="662" t="s">
        <v>1618</v>
      </c>
      <c r="J5443" s="662" t="s">
        <v>1619</v>
      </c>
      <c r="K5443" s="662" t="s">
        <v>1577</v>
      </c>
      <c r="L5443" s="663">
        <v>263.26</v>
      </c>
      <c r="M5443" s="663">
        <v>1053.04</v>
      </c>
      <c r="N5443" s="662">
        <v>4</v>
      </c>
      <c r="O5443" s="745">
        <v>1.5</v>
      </c>
      <c r="P5443" s="663">
        <v>526.52</v>
      </c>
      <c r="Q5443" s="678">
        <v>0.5</v>
      </c>
      <c r="R5443" s="662">
        <v>2</v>
      </c>
      <c r="S5443" s="678">
        <v>0.5</v>
      </c>
      <c r="T5443" s="745">
        <v>0.5</v>
      </c>
      <c r="U5443" s="701">
        <v>0.33333333333333331</v>
      </c>
    </row>
    <row r="5444" spans="1:21" ht="14.4" customHeight="1" x14ac:dyDescent="0.3">
      <c r="A5444" s="661">
        <v>32</v>
      </c>
      <c r="B5444" s="662" t="s">
        <v>592</v>
      </c>
      <c r="C5444" s="662" t="s">
        <v>5111</v>
      </c>
      <c r="D5444" s="743" t="s">
        <v>7938</v>
      </c>
      <c r="E5444" s="744" t="s">
        <v>5141</v>
      </c>
      <c r="F5444" s="662" t="s">
        <v>5106</v>
      </c>
      <c r="G5444" s="662" t="s">
        <v>5151</v>
      </c>
      <c r="H5444" s="662" t="s">
        <v>593</v>
      </c>
      <c r="I5444" s="662" t="s">
        <v>1699</v>
      </c>
      <c r="J5444" s="662" t="s">
        <v>1700</v>
      </c>
      <c r="K5444" s="662" t="s">
        <v>5152</v>
      </c>
      <c r="L5444" s="663">
        <v>1295.6400000000001</v>
      </c>
      <c r="M5444" s="663">
        <v>57008.159999999989</v>
      </c>
      <c r="N5444" s="662">
        <v>44</v>
      </c>
      <c r="O5444" s="745">
        <v>28.5</v>
      </c>
      <c r="P5444" s="663">
        <v>42756.119999999988</v>
      </c>
      <c r="Q5444" s="678">
        <v>0.74999999999999989</v>
      </c>
      <c r="R5444" s="662">
        <v>33</v>
      </c>
      <c r="S5444" s="678">
        <v>0.75</v>
      </c>
      <c r="T5444" s="745">
        <v>21</v>
      </c>
      <c r="U5444" s="701">
        <v>0.73684210526315785</v>
      </c>
    </row>
    <row r="5445" spans="1:21" ht="14.4" customHeight="1" x14ac:dyDescent="0.3">
      <c r="A5445" s="661">
        <v>32</v>
      </c>
      <c r="B5445" s="662" t="s">
        <v>592</v>
      </c>
      <c r="C5445" s="662" t="s">
        <v>5111</v>
      </c>
      <c r="D5445" s="743" t="s">
        <v>7938</v>
      </c>
      <c r="E5445" s="744" t="s">
        <v>5141</v>
      </c>
      <c r="F5445" s="662" t="s">
        <v>5106</v>
      </c>
      <c r="G5445" s="662" t="s">
        <v>5151</v>
      </c>
      <c r="H5445" s="662" t="s">
        <v>593</v>
      </c>
      <c r="I5445" s="662" t="s">
        <v>6486</v>
      </c>
      <c r="J5445" s="662" t="s">
        <v>6487</v>
      </c>
      <c r="K5445" s="662" t="s">
        <v>6488</v>
      </c>
      <c r="L5445" s="663">
        <v>1295.6400000000001</v>
      </c>
      <c r="M5445" s="663">
        <v>2591.2800000000002</v>
      </c>
      <c r="N5445" s="662">
        <v>2</v>
      </c>
      <c r="O5445" s="745">
        <v>1</v>
      </c>
      <c r="P5445" s="663">
        <v>2591.2800000000002</v>
      </c>
      <c r="Q5445" s="678">
        <v>1</v>
      </c>
      <c r="R5445" s="662">
        <v>2</v>
      </c>
      <c r="S5445" s="678">
        <v>1</v>
      </c>
      <c r="T5445" s="745">
        <v>1</v>
      </c>
      <c r="U5445" s="701">
        <v>1</v>
      </c>
    </row>
    <row r="5446" spans="1:21" ht="14.4" customHeight="1" x14ac:dyDescent="0.3">
      <c r="A5446" s="661">
        <v>32</v>
      </c>
      <c r="B5446" s="662" t="s">
        <v>592</v>
      </c>
      <c r="C5446" s="662" t="s">
        <v>5111</v>
      </c>
      <c r="D5446" s="743" t="s">
        <v>7938</v>
      </c>
      <c r="E5446" s="744" t="s">
        <v>5141</v>
      </c>
      <c r="F5446" s="662" t="s">
        <v>5106</v>
      </c>
      <c r="G5446" s="662" t="s">
        <v>5151</v>
      </c>
      <c r="H5446" s="662" t="s">
        <v>593</v>
      </c>
      <c r="I5446" s="662" t="s">
        <v>1473</v>
      </c>
      <c r="J5446" s="662" t="s">
        <v>1474</v>
      </c>
      <c r="K5446" s="662" t="s">
        <v>1475</v>
      </c>
      <c r="L5446" s="663">
        <v>462.73</v>
      </c>
      <c r="M5446" s="663">
        <v>462.73</v>
      </c>
      <c r="N5446" s="662">
        <v>1</v>
      </c>
      <c r="O5446" s="745">
        <v>0.5</v>
      </c>
      <c r="P5446" s="663">
        <v>462.73</v>
      </c>
      <c r="Q5446" s="678">
        <v>1</v>
      </c>
      <c r="R5446" s="662">
        <v>1</v>
      </c>
      <c r="S5446" s="678">
        <v>1</v>
      </c>
      <c r="T5446" s="745">
        <v>0.5</v>
      </c>
      <c r="U5446" s="701">
        <v>1</v>
      </c>
    </row>
    <row r="5447" spans="1:21" ht="14.4" customHeight="1" x14ac:dyDescent="0.3">
      <c r="A5447" s="661">
        <v>32</v>
      </c>
      <c r="B5447" s="662" t="s">
        <v>592</v>
      </c>
      <c r="C5447" s="662" t="s">
        <v>5111</v>
      </c>
      <c r="D5447" s="743" t="s">
        <v>7938</v>
      </c>
      <c r="E5447" s="744" t="s">
        <v>5141</v>
      </c>
      <c r="F5447" s="662" t="s">
        <v>5106</v>
      </c>
      <c r="G5447" s="662" t="s">
        <v>5151</v>
      </c>
      <c r="H5447" s="662" t="s">
        <v>593</v>
      </c>
      <c r="I5447" s="662" t="s">
        <v>5518</v>
      </c>
      <c r="J5447" s="662" t="s">
        <v>1576</v>
      </c>
      <c r="K5447" s="662" t="s">
        <v>1577</v>
      </c>
      <c r="L5447" s="663">
        <v>263.26</v>
      </c>
      <c r="M5447" s="663">
        <v>526.52</v>
      </c>
      <c r="N5447" s="662">
        <v>2</v>
      </c>
      <c r="O5447" s="745">
        <v>1.5</v>
      </c>
      <c r="P5447" s="663"/>
      <c r="Q5447" s="678">
        <v>0</v>
      </c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32</v>
      </c>
      <c r="B5448" s="662" t="s">
        <v>592</v>
      </c>
      <c r="C5448" s="662" t="s">
        <v>5111</v>
      </c>
      <c r="D5448" s="743" t="s">
        <v>7938</v>
      </c>
      <c r="E5448" s="744" t="s">
        <v>5141</v>
      </c>
      <c r="F5448" s="662" t="s">
        <v>5106</v>
      </c>
      <c r="G5448" s="662" t="s">
        <v>5151</v>
      </c>
      <c r="H5448" s="662" t="s">
        <v>593</v>
      </c>
      <c r="I5448" s="662" t="s">
        <v>5343</v>
      </c>
      <c r="J5448" s="662" t="s">
        <v>1474</v>
      </c>
      <c r="K5448" s="662" t="s">
        <v>5154</v>
      </c>
      <c r="L5448" s="663">
        <v>0</v>
      </c>
      <c r="M5448" s="663">
        <v>0</v>
      </c>
      <c r="N5448" s="662">
        <v>1</v>
      </c>
      <c r="O5448" s="745">
        <v>0.5</v>
      </c>
      <c r="P5448" s="663">
        <v>0</v>
      </c>
      <c r="Q5448" s="678"/>
      <c r="R5448" s="662">
        <v>1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32</v>
      </c>
      <c r="B5449" s="662" t="s">
        <v>592</v>
      </c>
      <c r="C5449" s="662" t="s">
        <v>5111</v>
      </c>
      <c r="D5449" s="743" t="s">
        <v>7938</v>
      </c>
      <c r="E5449" s="744" t="s">
        <v>5141</v>
      </c>
      <c r="F5449" s="662" t="s">
        <v>5106</v>
      </c>
      <c r="G5449" s="662" t="s">
        <v>5151</v>
      </c>
      <c r="H5449" s="662" t="s">
        <v>593</v>
      </c>
      <c r="I5449" s="662" t="s">
        <v>5153</v>
      </c>
      <c r="J5449" s="662" t="s">
        <v>1474</v>
      </c>
      <c r="K5449" s="662" t="s">
        <v>5154</v>
      </c>
      <c r="L5449" s="663">
        <v>0</v>
      </c>
      <c r="M5449" s="663">
        <v>0</v>
      </c>
      <c r="N5449" s="662">
        <v>3</v>
      </c>
      <c r="O5449" s="745">
        <v>2</v>
      </c>
      <c r="P5449" s="663">
        <v>0</v>
      </c>
      <c r="Q5449" s="678"/>
      <c r="R5449" s="662">
        <v>3</v>
      </c>
      <c r="S5449" s="678">
        <v>1</v>
      </c>
      <c r="T5449" s="745">
        <v>2</v>
      </c>
      <c r="U5449" s="701">
        <v>1</v>
      </c>
    </row>
    <row r="5450" spans="1:21" ht="14.4" customHeight="1" x14ac:dyDescent="0.3">
      <c r="A5450" s="661">
        <v>32</v>
      </c>
      <c r="B5450" s="662" t="s">
        <v>592</v>
      </c>
      <c r="C5450" s="662" t="s">
        <v>5111</v>
      </c>
      <c r="D5450" s="743" t="s">
        <v>7938</v>
      </c>
      <c r="E5450" s="744" t="s">
        <v>5141</v>
      </c>
      <c r="F5450" s="662" t="s">
        <v>5106</v>
      </c>
      <c r="G5450" s="662" t="s">
        <v>5191</v>
      </c>
      <c r="H5450" s="662" t="s">
        <v>593</v>
      </c>
      <c r="I5450" s="662" t="s">
        <v>7727</v>
      </c>
      <c r="J5450" s="662" t="s">
        <v>5193</v>
      </c>
      <c r="K5450" s="662" t="s">
        <v>5194</v>
      </c>
      <c r="L5450" s="663">
        <v>0</v>
      </c>
      <c r="M5450" s="663">
        <v>0</v>
      </c>
      <c r="N5450" s="662">
        <v>1</v>
      </c>
      <c r="O5450" s="745">
        <v>1</v>
      </c>
      <c r="P5450" s="663">
        <v>0</v>
      </c>
      <c r="Q5450" s="678"/>
      <c r="R5450" s="662">
        <v>1</v>
      </c>
      <c r="S5450" s="678">
        <v>1</v>
      </c>
      <c r="T5450" s="745">
        <v>1</v>
      </c>
      <c r="U5450" s="701">
        <v>1</v>
      </c>
    </row>
    <row r="5451" spans="1:21" ht="14.4" customHeight="1" x14ac:dyDescent="0.3">
      <c r="A5451" s="661">
        <v>32</v>
      </c>
      <c r="B5451" s="662" t="s">
        <v>592</v>
      </c>
      <c r="C5451" s="662" t="s">
        <v>5111</v>
      </c>
      <c r="D5451" s="743" t="s">
        <v>7938</v>
      </c>
      <c r="E5451" s="744" t="s">
        <v>5141</v>
      </c>
      <c r="F5451" s="662" t="s">
        <v>5106</v>
      </c>
      <c r="G5451" s="662" t="s">
        <v>5155</v>
      </c>
      <c r="H5451" s="662" t="s">
        <v>593</v>
      </c>
      <c r="I5451" s="662" t="s">
        <v>5411</v>
      </c>
      <c r="J5451" s="662" t="s">
        <v>5412</v>
      </c>
      <c r="K5451" s="662" t="s">
        <v>1361</v>
      </c>
      <c r="L5451" s="663">
        <v>0</v>
      </c>
      <c r="M5451" s="663">
        <v>0</v>
      </c>
      <c r="N5451" s="662">
        <v>2</v>
      </c>
      <c r="O5451" s="745">
        <v>1</v>
      </c>
      <c r="P5451" s="663">
        <v>0</v>
      </c>
      <c r="Q5451" s="678"/>
      <c r="R5451" s="662">
        <v>1</v>
      </c>
      <c r="S5451" s="678">
        <v>0.5</v>
      </c>
      <c r="T5451" s="745">
        <v>0.5</v>
      </c>
      <c r="U5451" s="701">
        <v>0.5</v>
      </c>
    </row>
    <row r="5452" spans="1:21" ht="14.4" customHeight="1" x14ac:dyDescent="0.3">
      <c r="A5452" s="661">
        <v>32</v>
      </c>
      <c r="B5452" s="662" t="s">
        <v>592</v>
      </c>
      <c r="C5452" s="662" t="s">
        <v>5111</v>
      </c>
      <c r="D5452" s="743" t="s">
        <v>7938</v>
      </c>
      <c r="E5452" s="744" t="s">
        <v>5141</v>
      </c>
      <c r="F5452" s="662" t="s">
        <v>5106</v>
      </c>
      <c r="G5452" s="662" t="s">
        <v>5155</v>
      </c>
      <c r="H5452" s="662" t="s">
        <v>593</v>
      </c>
      <c r="I5452" s="662" t="s">
        <v>5768</v>
      </c>
      <c r="J5452" s="662" t="s">
        <v>5412</v>
      </c>
      <c r="K5452" s="662" t="s">
        <v>3770</v>
      </c>
      <c r="L5452" s="663">
        <v>85.71</v>
      </c>
      <c r="M5452" s="663">
        <v>85.71</v>
      </c>
      <c r="N5452" s="662">
        <v>1</v>
      </c>
      <c r="O5452" s="745">
        <v>1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32</v>
      </c>
      <c r="B5453" s="662" t="s">
        <v>592</v>
      </c>
      <c r="C5453" s="662" t="s">
        <v>5111</v>
      </c>
      <c r="D5453" s="743" t="s">
        <v>7938</v>
      </c>
      <c r="E5453" s="744" t="s">
        <v>5141</v>
      </c>
      <c r="F5453" s="662" t="s">
        <v>5106</v>
      </c>
      <c r="G5453" s="662" t="s">
        <v>5155</v>
      </c>
      <c r="H5453" s="662" t="s">
        <v>593</v>
      </c>
      <c r="I5453" s="662" t="s">
        <v>5768</v>
      </c>
      <c r="J5453" s="662" t="s">
        <v>5412</v>
      </c>
      <c r="K5453" s="662" t="s">
        <v>3770</v>
      </c>
      <c r="L5453" s="663">
        <v>72.55</v>
      </c>
      <c r="M5453" s="663">
        <v>72.55</v>
      </c>
      <c r="N5453" s="662">
        <v>1</v>
      </c>
      <c r="O5453" s="745">
        <v>1</v>
      </c>
      <c r="P5453" s="663">
        <v>72.55</v>
      </c>
      <c r="Q5453" s="678">
        <v>1</v>
      </c>
      <c r="R5453" s="662">
        <v>1</v>
      </c>
      <c r="S5453" s="678">
        <v>1</v>
      </c>
      <c r="T5453" s="745">
        <v>1</v>
      </c>
      <c r="U5453" s="701">
        <v>1</v>
      </c>
    </row>
    <row r="5454" spans="1:21" ht="14.4" customHeight="1" x14ac:dyDescent="0.3">
      <c r="A5454" s="661">
        <v>32</v>
      </c>
      <c r="B5454" s="662" t="s">
        <v>592</v>
      </c>
      <c r="C5454" s="662" t="s">
        <v>5111</v>
      </c>
      <c r="D5454" s="743" t="s">
        <v>7938</v>
      </c>
      <c r="E5454" s="744" t="s">
        <v>5141</v>
      </c>
      <c r="F5454" s="662" t="s">
        <v>5106</v>
      </c>
      <c r="G5454" s="662" t="s">
        <v>5155</v>
      </c>
      <c r="H5454" s="662" t="s">
        <v>593</v>
      </c>
      <c r="I5454" s="662" t="s">
        <v>5344</v>
      </c>
      <c r="J5454" s="662" t="s">
        <v>5197</v>
      </c>
      <c r="K5454" s="662" t="s">
        <v>3770</v>
      </c>
      <c r="L5454" s="663">
        <v>0</v>
      </c>
      <c r="M5454" s="663">
        <v>0</v>
      </c>
      <c r="N5454" s="662">
        <v>5</v>
      </c>
      <c r="O5454" s="745">
        <v>4</v>
      </c>
      <c r="P5454" s="663">
        <v>0</v>
      </c>
      <c r="Q5454" s="678"/>
      <c r="R5454" s="662">
        <v>2</v>
      </c>
      <c r="S5454" s="678">
        <v>0.4</v>
      </c>
      <c r="T5454" s="745">
        <v>1.5</v>
      </c>
      <c r="U5454" s="701">
        <v>0.375</v>
      </c>
    </row>
    <row r="5455" spans="1:21" ht="14.4" customHeight="1" x14ac:dyDescent="0.3">
      <c r="A5455" s="661">
        <v>32</v>
      </c>
      <c r="B5455" s="662" t="s">
        <v>592</v>
      </c>
      <c r="C5455" s="662" t="s">
        <v>5111</v>
      </c>
      <c r="D5455" s="743" t="s">
        <v>7938</v>
      </c>
      <c r="E5455" s="744" t="s">
        <v>5141</v>
      </c>
      <c r="F5455" s="662" t="s">
        <v>5106</v>
      </c>
      <c r="G5455" s="662" t="s">
        <v>5155</v>
      </c>
      <c r="H5455" s="662" t="s">
        <v>593</v>
      </c>
      <c r="I5455" s="662" t="s">
        <v>720</v>
      </c>
      <c r="J5455" s="662" t="s">
        <v>721</v>
      </c>
      <c r="K5455" s="662" t="s">
        <v>5156</v>
      </c>
      <c r="L5455" s="663">
        <v>40.58</v>
      </c>
      <c r="M5455" s="663">
        <v>243.48</v>
      </c>
      <c r="N5455" s="662">
        <v>6</v>
      </c>
      <c r="O5455" s="745">
        <v>4.5</v>
      </c>
      <c r="P5455" s="663">
        <v>121.74</v>
      </c>
      <c r="Q5455" s="678">
        <v>0.5</v>
      </c>
      <c r="R5455" s="662">
        <v>3</v>
      </c>
      <c r="S5455" s="678">
        <v>0.5</v>
      </c>
      <c r="T5455" s="745">
        <v>2</v>
      </c>
      <c r="U5455" s="701">
        <v>0.44444444444444442</v>
      </c>
    </row>
    <row r="5456" spans="1:21" ht="14.4" customHeight="1" x14ac:dyDescent="0.3">
      <c r="A5456" s="661">
        <v>32</v>
      </c>
      <c r="B5456" s="662" t="s">
        <v>592</v>
      </c>
      <c r="C5456" s="662" t="s">
        <v>5111</v>
      </c>
      <c r="D5456" s="743" t="s">
        <v>7938</v>
      </c>
      <c r="E5456" s="744" t="s">
        <v>5141</v>
      </c>
      <c r="F5456" s="662" t="s">
        <v>5106</v>
      </c>
      <c r="G5456" s="662" t="s">
        <v>5155</v>
      </c>
      <c r="H5456" s="662" t="s">
        <v>593</v>
      </c>
      <c r="I5456" s="662" t="s">
        <v>720</v>
      </c>
      <c r="J5456" s="662" t="s">
        <v>721</v>
      </c>
      <c r="K5456" s="662" t="s">
        <v>5156</v>
      </c>
      <c r="L5456" s="663">
        <v>65.28</v>
      </c>
      <c r="M5456" s="663">
        <v>326.39999999999998</v>
      </c>
      <c r="N5456" s="662">
        <v>5</v>
      </c>
      <c r="O5456" s="745">
        <v>2.5</v>
      </c>
      <c r="P5456" s="663">
        <v>326.39999999999998</v>
      </c>
      <c r="Q5456" s="678">
        <v>1</v>
      </c>
      <c r="R5456" s="662">
        <v>5</v>
      </c>
      <c r="S5456" s="678">
        <v>1</v>
      </c>
      <c r="T5456" s="745">
        <v>2.5</v>
      </c>
      <c r="U5456" s="701">
        <v>1</v>
      </c>
    </row>
    <row r="5457" spans="1:21" ht="14.4" customHeight="1" x14ac:dyDescent="0.3">
      <c r="A5457" s="661">
        <v>32</v>
      </c>
      <c r="B5457" s="662" t="s">
        <v>592</v>
      </c>
      <c r="C5457" s="662" t="s">
        <v>5111</v>
      </c>
      <c r="D5457" s="743" t="s">
        <v>7938</v>
      </c>
      <c r="E5457" s="744" t="s">
        <v>5141</v>
      </c>
      <c r="F5457" s="662" t="s">
        <v>5106</v>
      </c>
      <c r="G5457" s="662" t="s">
        <v>5155</v>
      </c>
      <c r="H5457" s="662" t="s">
        <v>593</v>
      </c>
      <c r="I5457" s="662" t="s">
        <v>5195</v>
      </c>
      <c r="J5457" s="662" t="s">
        <v>721</v>
      </c>
      <c r="K5457" s="662" t="s">
        <v>5196</v>
      </c>
      <c r="L5457" s="663">
        <v>0</v>
      </c>
      <c r="M5457" s="663">
        <v>0</v>
      </c>
      <c r="N5457" s="662">
        <v>2</v>
      </c>
      <c r="O5457" s="745">
        <v>1</v>
      </c>
      <c r="P5457" s="663">
        <v>0</v>
      </c>
      <c r="Q5457" s="678"/>
      <c r="R5457" s="662">
        <v>2</v>
      </c>
      <c r="S5457" s="678">
        <v>1</v>
      </c>
      <c r="T5457" s="745">
        <v>1</v>
      </c>
      <c r="U5457" s="701">
        <v>1</v>
      </c>
    </row>
    <row r="5458" spans="1:21" ht="14.4" customHeight="1" x14ac:dyDescent="0.3">
      <c r="A5458" s="661">
        <v>32</v>
      </c>
      <c r="B5458" s="662" t="s">
        <v>592</v>
      </c>
      <c r="C5458" s="662" t="s">
        <v>5111</v>
      </c>
      <c r="D5458" s="743" t="s">
        <v>7938</v>
      </c>
      <c r="E5458" s="744" t="s">
        <v>5141</v>
      </c>
      <c r="F5458" s="662" t="s">
        <v>5106</v>
      </c>
      <c r="G5458" s="662" t="s">
        <v>5155</v>
      </c>
      <c r="H5458" s="662" t="s">
        <v>593</v>
      </c>
      <c r="I5458" s="662" t="s">
        <v>5195</v>
      </c>
      <c r="J5458" s="662" t="s">
        <v>721</v>
      </c>
      <c r="K5458" s="662" t="s">
        <v>5196</v>
      </c>
      <c r="L5458" s="663">
        <v>135.25</v>
      </c>
      <c r="M5458" s="663">
        <v>946.75</v>
      </c>
      <c r="N5458" s="662">
        <v>7</v>
      </c>
      <c r="O5458" s="745">
        <v>5</v>
      </c>
      <c r="P5458" s="663">
        <v>676.25</v>
      </c>
      <c r="Q5458" s="678">
        <v>0.7142857142857143</v>
      </c>
      <c r="R5458" s="662">
        <v>5</v>
      </c>
      <c r="S5458" s="678">
        <v>0.7142857142857143</v>
      </c>
      <c r="T5458" s="745">
        <v>3.5</v>
      </c>
      <c r="U5458" s="701">
        <v>0.7</v>
      </c>
    </row>
    <row r="5459" spans="1:21" ht="14.4" customHeight="1" x14ac:dyDescent="0.3">
      <c r="A5459" s="661">
        <v>32</v>
      </c>
      <c r="B5459" s="662" t="s">
        <v>592</v>
      </c>
      <c r="C5459" s="662" t="s">
        <v>5111</v>
      </c>
      <c r="D5459" s="743" t="s">
        <v>7938</v>
      </c>
      <c r="E5459" s="744" t="s">
        <v>5141</v>
      </c>
      <c r="F5459" s="662" t="s">
        <v>5106</v>
      </c>
      <c r="G5459" s="662" t="s">
        <v>5155</v>
      </c>
      <c r="H5459" s="662" t="s">
        <v>593</v>
      </c>
      <c r="I5459" s="662" t="s">
        <v>740</v>
      </c>
      <c r="J5459" s="662" t="s">
        <v>5197</v>
      </c>
      <c r="K5459" s="662" t="s">
        <v>1361</v>
      </c>
      <c r="L5459" s="663">
        <v>36.270000000000003</v>
      </c>
      <c r="M5459" s="663">
        <v>181.35000000000002</v>
      </c>
      <c r="N5459" s="662">
        <v>5</v>
      </c>
      <c r="O5459" s="745">
        <v>5</v>
      </c>
      <c r="P5459" s="663">
        <v>36.270000000000003</v>
      </c>
      <c r="Q5459" s="678">
        <v>0.19999999999999998</v>
      </c>
      <c r="R5459" s="662">
        <v>1</v>
      </c>
      <c r="S5459" s="678">
        <v>0.2</v>
      </c>
      <c r="T5459" s="745">
        <v>1</v>
      </c>
      <c r="U5459" s="701">
        <v>0.2</v>
      </c>
    </row>
    <row r="5460" spans="1:21" ht="14.4" customHeight="1" x14ac:dyDescent="0.3">
      <c r="A5460" s="661">
        <v>32</v>
      </c>
      <c r="B5460" s="662" t="s">
        <v>592</v>
      </c>
      <c r="C5460" s="662" t="s">
        <v>5111</v>
      </c>
      <c r="D5460" s="743" t="s">
        <v>7938</v>
      </c>
      <c r="E5460" s="744" t="s">
        <v>5141</v>
      </c>
      <c r="F5460" s="662" t="s">
        <v>5106</v>
      </c>
      <c r="G5460" s="662" t="s">
        <v>5155</v>
      </c>
      <c r="H5460" s="662" t="s">
        <v>593</v>
      </c>
      <c r="I5460" s="662" t="s">
        <v>740</v>
      </c>
      <c r="J5460" s="662" t="s">
        <v>5197</v>
      </c>
      <c r="K5460" s="662" t="s">
        <v>1361</v>
      </c>
      <c r="L5460" s="663">
        <v>42.85</v>
      </c>
      <c r="M5460" s="663">
        <v>42.85</v>
      </c>
      <c r="N5460" s="662">
        <v>1</v>
      </c>
      <c r="O5460" s="745">
        <v>0.5</v>
      </c>
      <c r="P5460" s="663">
        <v>42.85</v>
      </c>
      <c r="Q5460" s="678">
        <v>1</v>
      </c>
      <c r="R5460" s="662">
        <v>1</v>
      </c>
      <c r="S5460" s="678">
        <v>1</v>
      </c>
      <c r="T5460" s="745">
        <v>0.5</v>
      </c>
      <c r="U5460" s="701">
        <v>1</v>
      </c>
    </row>
    <row r="5461" spans="1:21" ht="14.4" customHeight="1" x14ac:dyDescent="0.3">
      <c r="A5461" s="661">
        <v>32</v>
      </c>
      <c r="B5461" s="662" t="s">
        <v>592</v>
      </c>
      <c r="C5461" s="662" t="s">
        <v>5111</v>
      </c>
      <c r="D5461" s="743" t="s">
        <v>7938</v>
      </c>
      <c r="E5461" s="744" t="s">
        <v>5141</v>
      </c>
      <c r="F5461" s="662" t="s">
        <v>5106</v>
      </c>
      <c r="G5461" s="662" t="s">
        <v>5675</v>
      </c>
      <c r="H5461" s="662" t="s">
        <v>593</v>
      </c>
      <c r="I5461" s="662" t="s">
        <v>1110</v>
      </c>
      <c r="J5461" s="662" t="s">
        <v>1111</v>
      </c>
      <c r="K5461" s="662" t="s">
        <v>1112</v>
      </c>
      <c r="L5461" s="663">
        <v>0</v>
      </c>
      <c r="M5461" s="663">
        <v>0</v>
      </c>
      <c r="N5461" s="662">
        <v>1</v>
      </c>
      <c r="O5461" s="745">
        <v>1</v>
      </c>
      <c r="P5461" s="663">
        <v>0</v>
      </c>
      <c r="Q5461" s="678"/>
      <c r="R5461" s="662">
        <v>1</v>
      </c>
      <c r="S5461" s="678">
        <v>1</v>
      </c>
      <c r="T5461" s="745">
        <v>1</v>
      </c>
      <c r="U5461" s="701">
        <v>1</v>
      </c>
    </row>
    <row r="5462" spans="1:21" ht="14.4" customHeight="1" x14ac:dyDescent="0.3">
      <c r="A5462" s="661">
        <v>32</v>
      </c>
      <c r="B5462" s="662" t="s">
        <v>592</v>
      </c>
      <c r="C5462" s="662" t="s">
        <v>5111</v>
      </c>
      <c r="D5462" s="743" t="s">
        <v>7938</v>
      </c>
      <c r="E5462" s="744" t="s">
        <v>5141</v>
      </c>
      <c r="F5462" s="662" t="s">
        <v>5106</v>
      </c>
      <c r="G5462" s="662" t="s">
        <v>5157</v>
      </c>
      <c r="H5462" s="662" t="s">
        <v>2438</v>
      </c>
      <c r="I5462" s="662" t="s">
        <v>3061</v>
      </c>
      <c r="J5462" s="662" t="s">
        <v>2796</v>
      </c>
      <c r="K5462" s="662" t="s">
        <v>4879</v>
      </c>
      <c r="L5462" s="663">
        <v>150.04</v>
      </c>
      <c r="M5462" s="663">
        <v>150.04</v>
      </c>
      <c r="N5462" s="662">
        <v>1</v>
      </c>
      <c r="O5462" s="745">
        <v>0.5</v>
      </c>
      <c r="P5462" s="663">
        <v>150.04</v>
      </c>
      <c r="Q5462" s="678">
        <v>1</v>
      </c>
      <c r="R5462" s="662">
        <v>1</v>
      </c>
      <c r="S5462" s="678">
        <v>1</v>
      </c>
      <c r="T5462" s="745">
        <v>0.5</v>
      </c>
      <c r="U5462" s="701">
        <v>1</v>
      </c>
    </row>
    <row r="5463" spans="1:21" ht="14.4" customHeight="1" x14ac:dyDescent="0.3">
      <c r="A5463" s="661">
        <v>32</v>
      </c>
      <c r="B5463" s="662" t="s">
        <v>592</v>
      </c>
      <c r="C5463" s="662" t="s">
        <v>5111</v>
      </c>
      <c r="D5463" s="743" t="s">
        <v>7938</v>
      </c>
      <c r="E5463" s="744" t="s">
        <v>5141</v>
      </c>
      <c r="F5463" s="662" t="s">
        <v>5106</v>
      </c>
      <c r="G5463" s="662" t="s">
        <v>5157</v>
      </c>
      <c r="H5463" s="662" t="s">
        <v>2438</v>
      </c>
      <c r="I5463" s="662" t="s">
        <v>3061</v>
      </c>
      <c r="J5463" s="662" t="s">
        <v>2796</v>
      </c>
      <c r="K5463" s="662" t="s">
        <v>4879</v>
      </c>
      <c r="L5463" s="663">
        <v>154.36000000000001</v>
      </c>
      <c r="M5463" s="663">
        <v>2624.1200000000003</v>
      </c>
      <c r="N5463" s="662">
        <v>17</v>
      </c>
      <c r="O5463" s="745">
        <v>9</v>
      </c>
      <c r="P5463" s="663">
        <v>2006.6800000000003</v>
      </c>
      <c r="Q5463" s="678">
        <v>0.76470588235294124</v>
      </c>
      <c r="R5463" s="662">
        <v>13</v>
      </c>
      <c r="S5463" s="678">
        <v>0.76470588235294112</v>
      </c>
      <c r="T5463" s="745">
        <v>7</v>
      </c>
      <c r="U5463" s="701">
        <v>0.77777777777777779</v>
      </c>
    </row>
    <row r="5464" spans="1:21" ht="14.4" customHeight="1" x14ac:dyDescent="0.3">
      <c r="A5464" s="661">
        <v>32</v>
      </c>
      <c r="B5464" s="662" t="s">
        <v>592</v>
      </c>
      <c r="C5464" s="662" t="s">
        <v>5111</v>
      </c>
      <c r="D5464" s="743" t="s">
        <v>7938</v>
      </c>
      <c r="E5464" s="744" t="s">
        <v>5141</v>
      </c>
      <c r="F5464" s="662" t="s">
        <v>5106</v>
      </c>
      <c r="G5464" s="662" t="s">
        <v>5157</v>
      </c>
      <c r="H5464" s="662" t="s">
        <v>2438</v>
      </c>
      <c r="I5464" s="662" t="s">
        <v>2795</v>
      </c>
      <c r="J5464" s="662" t="s">
        <v>2796</v>
      </c>
      <c r="K5464" s="662" t="s">
        <v>4878</v>
      </c>
      <c r="L5464" s="663">
        <v>225.06</v>
      </c>
      <c r="M5464" s="663">
        <v>450.12</v>
      </c>
      <c r="N5464" s="662">
        <v>2</v>
      </c>
      <c r="O5464" s="745">
        <v>1</v>
      </c>
      <c r="P5464" s="663"/>
      <c r="Q5464" s="678">
        <v>0</v>
      </c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32</v>
      </c>
      <c r="B5465" s="662" t="s">
        <v>592</v>
      </c>
      <c r="C5465" s="662" t="s">
        <v>5111</v>
      </c>
      <c r="D5465" s="743" t="s">
        <v>7938</v>
      </c>
      <c r="E5465" s="744" t="s">
        <v>5141</v>
      </c>
      <c r="F5465" s="662" t="s">
        <v>5106</v>
      </c>
      <c r="G5465" s="662" t="s">
        <v>5414</v>
      </c>
      <c r="H5465" s="662" t="s">
        <v>593</v>
      </c>
      <c r="I5465" s="662" t="s">
        <v>7754</v>
      </c>
      <c r="J5465" s="662" t="s">
        <v>7755</v>
      </c>
      <c r="K5465" s="662" t="s">
        <v>2612</v>
      </c>
      <c r="L5465" s="663">
        <v>16.5</v>
      </c>
      <c r="M5465" s="663">
        <v>16.5</v>
      </c>
      <c r="N5465" s="662">
        <v>1</v>
      </c>
      <c r="O5465" s="745">
        <v>0.5</v>
      </c>
      <c r="P5465" s="663">
        <v>16.5</v>
      </c>
      <c r="Q5465" s="678">
        <v>1</v>
      </c>
      <c r="R5465" s="662">
        <v>1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32</v>
      </c>
      <c r="B5466" s="662" t="s">
        <v>592</v>
      </c>
      <c r="C5466" s="662" t="s">
        <v>5111</v>
      </c>
      <c r="D5466" s="743" t="s">
        <v>7938</v>
      </c>
      <c r="E5466" s="744" t="s">
        <v>5141</v>
      </c>
      <c r="F5466" s="662" t="s">
        <v>5106</v>
      </c>
      <c r="G5466" s="662" t="s">
        <v>5787</v>
      </c>
      <c r="H5466" s="662" t="s">
        <v>2438</v>
      </c>
      <c r="I5466" s="662" t="s">
        <v>2579</v>
      </c>
      <c r="J5466" s="662" t="s">
        <v>4155</v>
      </c>
      <c r="K5466" s="662" t="s">
        <v>1128</v>
      </c>
      <c r="L5466" s="663">
        <v>117.73</v>
      </c>
      <c r="M5466" s="663">
        <v>117.73</v>
      </c>
      <c r="N5466" s="662">
        <v>1</v>
      </c>
      <c r="O5466" s="745">
        <v>0.5</v>
      </c>
      <c r="P5466" s="663">
        <v>117.73</v>
      </c>
      <c r="Q5466" s="678">
        <v>1</v>
      </c>
      <c r="R5466" s="662">
        <v>1</v>
      </c>
      <c r="S5466" s="678">
        <v>1</v>
      </c>
      <c r="T5466" s="745">
        <v>0.5</v>
      </c>
      <c r="U5466" s="701">
        <v>1</v>
      </c>
    </row>
    <row r="5467" spans="1:21" ht="14.4" customHeight="1" x14ac:dyDescent="0.3">
      <c r="A5467" s="661">
        <v>32</v>
      </c>
      <c r="B5467" s="662" t="s">
        <v>592</v>
      </c>
      <c r="C5467" s="662" t="s">
        <v>5111</v>
      </c>
      <c r="D5467" s="743" t="s">
        <v>7938</v>
      </c>
      <c r="E5467" s="744" t="s">
        <v>5141</v>
      </c>
      <c r="F5467" s="662" t="s">
        <v>5106</v>
      </c>
      <c r="G5467" s="662" t="s">
        <v>6368</v>
      </c>
      <c r="H5467" s="662" t="s">
        <v>593</v>
      </c>
      <c r="I5467" s="662" t="s">
        <v>7756</v>
      </c>
      <c r="J5467" s="662" t="s">
        <v>3691</v>
      </c>
      <c r="K5467" s="662" t="s">
        <v>5013</v>
      </c>
      <c r="L5467" s="663">
        <v>450.81</v>
      </c>
      <c r="M5467" s="663">
        <v>450.81</v>
      </c>
      <c r="N5467" s="662">
        <v>1</v>
      </c>
      <c r="O5467" s="745">
        <v>1</v>
      </c>
      <c r="P5467" s="663">
        <v>450.81</v>
      </c>
      <c r="Q5467" s="678">
        <v>1</v>
      </c>
      <c r="R5467" s="662">
        <v>1</v>
      </c>
      <c r="S5467" s="678">
        <v>1</v>
      </c>
      <c r="T5467" s="745">
        <v>1</v>
      </c>
      <c r="U5467" s="701">
        <v>1</v>
      </c>
    </row>
    <row r="5468" spans="1:21" ht="14.4" customHeight="1" x14ac:dyDescent="0.3">
      <c r="A5468" s="661">
        <v>32</v>
      </c>
      <c r="B5468" s="662" t="s">
        <v>592</v>
      </c>
      <c r="C5468" s="662" t="s">
        <v>5111</v>
      </c>
      <c r="D5468" s="743" t="s">
        <v>7938</v>
      </c>
      <c r="E5468" s="744" t="s">
        <v>5141</v>
      </c>
      <c r="F5468" s="662" t="s">
        <v>5106</v>
      </c>
      <c r="G5468" s="662" t="s">
        <v>6057</v>
      </c>
      <c r="H5468" s="662" t="s">
        <v>593</v>
      </c>
      <c r="I5468" s="662" t="s">
        <v>7757</v>
      </c>
      <c r="J5468" s="662" t="s">
        <v>7758</v>
      </c>
      <c r="K5468" s="662" t="s">
        <v>3094</v>
      </c>
      <c r="L5468" s="663">
        <v>212.59</v>
      </c>
      <c r="M5468" s="663">
        <v>212.59</v>
      </c>
      <c r="N5468" s="662">
        <v>1</v>
      </c>
      <c r="O5468" s="745">
        <v>0.5</v>
      </c>
      <c r="P5468" s="663">
        <v>212.59</v>
      </c>
      <c r="Q5468" s="678">
        <v>1</v>
      </c>
      <c r="R5468" s="662">
        <v>1</v>
      </c>
      <c r="S5468" s="678">
        <v>1</v>
      </c>
      <c r="T5468" s="745">
        <v>0.5</v>
      </c>
      <c r="U5468" s="701">
        <v>1</v>
      </c>
    </row>
    <row r="5469" spans="1:21" ht="14.4" customHeight="1" x14ac:dyDescent="0.3">
      <c r="A5469" s="661">
        <v>32</v>
      </c>
      <c r="B5469" s="662" t="s">
        <v>592</v>
      </c>
      <c r="C5469" s="662" t="s">
        <v>5111</v>
      </c>
      <c r="D5469" s="743" t="s">
        <v>7938</v>
      </c>
      <c r="E5469" s="744" t="s">
        <v>5141</v>
      </c>
      <c r="F5469" s="662" t="s">
        <v>5106</v>
      </c>
      <c r="G5469" s="662" t="s">
        <v>5204</v>
      </c>
      <c r="H5469" s="662" t="s">
        <v>593</v>
      </c>
      <c r="I5469" s="662" t="s">
        <v>1009</v>
      </c>
      <c r="J5469" s="662" t="s">
        <v>5205</v>
      </c>
      <c r="K5469" s="662" t="s">
        <v>5206</v>
      </c>
      <c r="L5469" s="663">
        <v>0</v>
      </c>
      <c r="M5469" s="663">
        <v>0</v>
      </c>
      <c r="N5469" s="662">
        <v>2</v>
      </c>
      <c r="O5469" s="745">
        <v>0.5</v>
      </c>
      <c r="P5469" s="663">
        <v>0</v>
      </c>
      <c r="Q5469" s="678"/>
      <c r="R5469" s="662">
        <v>2</v>
      </c>
      <c r="S5469" s="678">
        <v>1</v>
      </c>
      <c r="T5469" s="745">
        <v>0.5</v>
      </c>
      <c r="U5469" s="701">
        <v>1</v>
      </c>
    </row>
    <row r="5470" spans="1:21" ht="14.4" customHeight="1" x14ac:dyDescent="0.3">
      <c r="A5470" s="661">
        <v>32</v>
      </c>
      <c r="B5470" s="662" t="s">
        <v>592</v>
      </c>
      <c r="C5470" s="662" t="s">
        <v>5111</v>
      </c>
      <c r="D5470" s="743" t="s">
        <v>7938</v>
      </c>
      <c r="E5470" s="744" t="s">
        <v>5141</v>
      </c>
      <c r="F5470" s="662" t="s">
        <v>5106</v>
      </c>
      <c r="G5470" s="662" t="s">
        <v>7641</v>
      </c>
      <c r="H5470" s="662" t="s">
        <v>593</v>
      </c>
      <c r="I5470" s="662" t="s">
        <v>7642</v>
      </c>
      <c r="J5470" s="662" t="s">
        <v>7643</v>
      </c>
      <c r="K5470" s="662" t="s">
        <v>7644</v>
      </c>
      <c r="L5470" s="663">
        <v>0</v>
      </c>
      <c r="M5470" s="663">
        <v>0</v>
      </c>
      <c r="N5470" s="662">
        <v>2</v>
      </c>
      <c r="O5470" s="745">
        <v>0.5</v>
      </c>
      <c r="P5470" s="663"/>
      <c r="Q5470" s="678"/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32</v>
      </c>
      <c r="B5471" s="662" t="s">
        <v>592</v>
      </c>
      <c r="C5471" s="662" t="s">
        <v>5111</v>
      </c>
      <c r="D5471" s="743" t="s">
        <v>7938</v>
      </c>
      <c r="E5471" s="744" t="s">
        <v>5141</v>
      </c>
      <c r="F5471" s="662" t="s">
        <v>5106</v>
      </c>
      <c r="G5471" s="662" t="s">
        <v>5207</v>
      </c>
      <c r="H5471" s="662" t="s">
        <v>593</v>
      </c>
      <c r="I5471" s="662" t="s">
        <v>5525</v>
      </c>
      <c r="J5471" s="662" t="s">
        <v>2935</v>
      </c>
      <c r="K5471" s="662" t="s">
        <v>2788</v>
      </c>
      <c r="L5471" s="663">
        <v>170.52</v>
      </c>
      <c r="M5471" s="663">
        <v>852.60000000000014</v>
      </c>
      <c r="N5471" s="662">
        <v>5</v>
      </c>
      <c r="O5471" s="745">
        <v>2</v>
      </c>
      <c r="P5471" s="663">
        <v>852.60000000000014</v>
      </c>
      <c r="Q5471" s="678">
        <v>1</v>
      </c>
      <c r="R5471" s="662">
        <v>5</v>
      </c>
      <c r="S5471" s="678">
        <v>1</v>
      </c>
      <c r="T5471" s="745">
        <v>2</v>
      </c>
      <c r="U5471" s="701">
        <v>1</v>
      </c>
    </row>
    <row r="5472" spans="1:21" ht="14.4" customHeight="1" x14ac:dyDescent="0.3">
      <c r="A5472" s="661">
        <v>32</v>
      </c>
      <c r="B5472" s="662" t="s">
        <v>592</v>
      </c>
      <c r="C5472" s="662" t="s">
        <v>5111</v>
      </c>
      <c r="D5472" s="743" t="s">
        <v>7938</v>
      </c>
      <c r="E5472" s="744" t="s">
        <v>5141</v>
      </c>
      <c r="F5472" s="662" t="s">
        <v>5106</v>
      </c>
      <c r="G5472" s="662" t="s">
        <v>5207</v>
      </c>
      <c r="H5472" s="662" t="s">
        <v>593</v>
      </c>
      <c r="I5472" s="662" t="s">
        <v>2934</v>
      </c>
      <c r="J5472" s="662" t="s">
        <v>2935</v>
      </c>
      <c r="K5472" s="662" t="s">
        <v>2788</v>
      </c>
      <c r="L5472" s="663">
        <v>170.52</v>
      </c>
      <c r="M5472" s="663">
        <v>682.08</v>
      </c>
      <c r="N5472" s="662">
        <v>4</v>
      </c>
      <c r="O5472" s="745">
        <v>2</v>
      </c>
      <c r="P5472" s="663">
        <v>511.56000000000006</v>
      </c>
      <c r="Q5472" s="678">
        <v>0.75</v>
      </c>
      <c r="R5472" s="662">
        <v>3</v>
      </c>
      <c r="S5472" s="678">
        <v>0.75</v>
      </c>
      <c r="T5472" s="745">
        <v>1</v>
      </c>
      <c r="U5472" s="701">
        <v>0.5</v>
      </c>
    </row>
    <row r="5473" spans="1:21" ht="14.4" customHeight="1" x14ac:dyDescent="0.3">
      <c r="A5473" s="661">
        <v>32</v>
      </c>
      <c r="B5473" s="662" t="s">
        <v>592</v>
      </c>
      <c r="C5473" s="662" t="s">
        <v>5111</v>
      </c>
      <c r="D5473" s="743" t="s">
        <v>7938</v>
      </c>
      <c r="E5473" s="744" t="s">
        <v>5141</v>
      </c>
      <c r="F5473" s="662" t="s">
        <v>5106</v>
      </c>
      <c r="G5473" s="662" t="s">
        <v>5207</v>
      </c>
      <c r="H5473" s="662" t="s">
        <v>593</v>
      </c>
      <c r="I5473" s="662" t="s">
        <v>5526</v>
      </c>
      <c r="J5473" s="662" t="s">
        <v>2935</v>
      </c>
      <c r="K5473" s="662" t="s">
        <v>2911</v>
      </c>
      <c r="L5473" s="663">
        <v>0</v>
      </c>
      <c r="M5473" s="663">
        <v>0</v>
      </c>
      <c r="N5473" s="662">
        <v>2</v>
      </c>
      <c r="O5473" s="745">
        <v>2</v>
      </c>
      <c r="P5473" s="663">
        <v>0</v>
      </c>
      <c r="Q5473" s="678"/>
      <c r="R5473" s="662">
        <v>1</v>
      </c>
      <c r="S5473" s="678">
        <v>0.5</v>
      </c>
      <c r="T5473" s="745">
        <v>1</v>
      </c>
      <c r="U5473" s="701">
        <v>0.5</v>
      </c>
    </row>
    <row r="5474" spans="1:21" ht="14.4" customHeight="1" x14ac:dyDescent="0.3">
      <c r="A5474" s="661">
        <v>32</v>
      </c>
      <c r="B5474" s="662" t="s">
        <v>592</v>
      </c>
      <c r="C5474" s="662" t="s">
        <v>5111</v>
      </c>
      <c r="D5474" s="743" t="s">
        <v>7938</v>
      </c>
      <c r="E5474" s="744" t="s">
        <v>5141</v>
      </c>
      <c r="F5474" s="662" t="s">
        <v>5106</v>
      </c>
      <c r="G5474" s="662" t="s">
        <v>5207</v>
      </c>
      <c r="H5474" s="662" t="s">
        <v>593</v>
      </c>
      <c r="I5474" s="662" t="s">
        <v>6449</v>
      </c>
      <c r="J5474" s="662" t="s">
        <v>2935</v>
      </c>
      <c r="K5474" s="662" t="s">
        <v>2788</v>
      </c>
      <c r="L5474" s="663">
        <v>0</v>
      </c>
      <c r="M5474" s="663">
        <v>0</v>
      </c>
      <c r="N5474" s="662">
        <v>7</v>
      </c>
      <c r="O5474" s="745">
        <v>2.5</v>
      </c>
      <c r="P5474" s="663">
        <v>0</v>
      </c>
      <c r="Q5474" s="678"/>
      <c r="R5474" s="662">
        <v>6</v>
      </c>
      <c r="S5474" s="678">
        <v>0.8571428571428571</v>
      </c>
      <c r="T5474" s="745">
        <v>2</v>
      </c>
      <c r="U5474" s="701">
        <v>0.8</v>
      </c>
    </row>
    <row r="5475" spans="1:21" ht="14.4" customHeight="1" x14ac:dyDescent="0.3">
      <c r="A5475" s="661">
        <v>32</v>
      </c>
      <c r="B5475" s="662" t="s">
        <v>592</v>
      </c>
      <c r="C5475" s="662" t="s">
        <v>5111</v>
      </c>
      <c r="D5475" s="743" t="s">
        <v>7938</v>
      </c>
      <c r="E5475" s="744" t="s">
        <v>5141</v>
      </c>
      <c r="F5475" s="662" t="s">
        <v>5106</v>
      </c>
      <c r="G5475" s="662" t="s">
        <v>5208</v>
      </c>
      <c r="H5475" s="662" t="s">
        <v>2438</v>
      </c>
      <c r="I5475" s="662" t="s">
        <v>2560</v>
      </c>
      <c r="J5475" s="662" t="s">
        <v>2444</v>
      </c>
      <c r="K5475" s="662" t="s">
        <v>968</v>
      </c>
      <c r="L5475" s="663">
        <v>113.66</v>
      </c>
      <c r="M5475" s="663">
        <v>113.66</v>
      </c>
      <c r="N5475" s="662">
        <v>1</v>
      </c>
      <c r="O5475" s="745">
        <v>1</v>
      </c>
      <c r="P5475" s="663"/>
      <c r="Q5475" s="678">
        <v>0</v>
      </c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32</v>
      </c>
      <c r="B5476" s="662" t="s">
        <v>592</v>
      </c>
      <c r="C5476" s="662" t="s">
        <v>5111</v>
      </c>
      <c r="D5476" s="743" t="s">
        <v>7938</v>
      </c>
      <c r="E5476" s="744" t="s">
        <v>5141</v>
      </c>
      <c r="F5476" s="662" t="s">
        <v>5106</v>
      </c>
      <c r="G5476" s="662" t="s">
        <v>5209</v>
      </c>
      <c r="H5476" s="662" t="s">
        <v>593</v>
      </c>
      <c r="I5476" s="662" t="s">
        <v>818</v>
      </c>
      <c r="J5476" s="662" t="s">
        <v>819</v>
      </c>
      <c r="K5476" s="662" t="s">
        <v>820</v>
      </c>
      <c r="L5476" s="663">
        <v>0</v>
      </c>
      <c r="M5476" s="663">
        <v>0</v>
      </c>
      <c r="N5476" s="662">
        <v>1</v>
      </c>
      <c r="O5476" s="745">
        <v>1</v>
      </c>
      <c r="P5476" s="663"/>
      <c r="Q5476" s="678"/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32</v>
      </c>
      <c r="B5477" s="662" t="s">
        <v>592</v>
      </c>
      <c r="C5477" s="662" t="s">
        <v>5111</v>
      </c>
      <c r="D5477" s="743" t="s">
        <v>7938</v>
      </c>
      <c r="E5477" s="744" t="s">
        <v>5141</v>
      </c>
      <c r="F5477" s="662" t="s">
        <v>5106</v>
      </c>
      <c r="G5477" s="662" t="s">
        <v>5212</v>
      </c>
      <c r="H5477" s="662" t="s">
        <v>593</v>
      </c>
      <c r="I5477" s="662" t="s">
        <v>3055</v>
      </c>
      <c r="J5477" s="662" t="s">
        <v>3056</v>
      </c>
      <c r="K5477" s="662" t="s">
        <v>2788</v>
      </c>
      <c r="L5477" s="663">
        <v>66.819999999999993</v>
      </c>
      <c r="M5477" s="663">
        <v>133.63999999999999</v>
      </c>
      <c r="N5477" s="662">
        <v>2</v>
      </c>
      <c r="O5477" s="745">
        <v>0.5</v>
      </c>
      <c r="P5477" s="663">
        <v>133.63999999999999</v>
      </c>
      <c r="Q5477" s="678">
        <v>1</v>
      </c>
      <c r="R5477" s="662">
        <v>2</v>
      </c>
      <c r="S5477" s="678">
        <v>1</v>
      </c>
      <c r="T5477" s="745">
        <v>0.5</v>
      </c>
      <c r="U5477" s="701">
        <v>1</v>
      </c>
    </row>
    <row r="5478" spans="1:21" ht="14.4" customHeight="1" x14ac:dyDescent="0.3">
      <c r="A5478" s="661">
        <v>32</v>
      </c>
      <c r="B5478" s="662" t="s">
        <v>592</v>
      </c>
      <c r="C5478" s="662" t="s">
        <v>5111</v>
      </c>
      <c r="D5478" s="743" t="s">
        <v>7938</v>
      </c>
      <c r="E5478" s="744" t="s">
        <v>5141</v>
      </c>
      <c r="F5478" s="662" t="s">
        <v>5106</v>
      </c>
      <c r="G5478" s="662" t="s">
        <v>5212</v>
      </c>
      <c r="H5478" s="662" t="s">
        <v>593</v>
      </c>
      <c r="I5478" s="662" t="s">
        <v>2938</v>
      </c>
      <c r="J5478" s="662" t="s">
        <v>2939</v>
      </c>
      <c r="K5478" s="662" t="s">
        <v>2788</v>
      </c>
      <c r="L5478" s="663">
        <v>66.819999999999993</v>
      </c>
      <c r="M5478" s="663">
        <v>133.63999999999999</v>
      </c>
      <c r="N5478" s="662">
        <v>2</v>
      </c>
      <c r="O5478" s="745">
        <v>1.5</v>
      </c>
      <c r="P5478" s="663">
        <v>133.63999999999999</v>
      </c>
      <c r="Q5478" s="678">
        <v>1</v>
      </c>
      <c r="R5478" s="662">
        <v>2</v>
      </c>
      <c r="S5478" s="678">
        <v>1</v>
      </c>
      <c r="T5478" s="745">
        <v>1.5</v>
      </c>
      <c r="U5478" s="701">
        <v>1</v>
      </c>
    </row>
    <row r="5479" spans="1:21" ht="14.4" customHeight="1" x14ac:dyDescent="0.3">
      <c r="A5479" s="661">
        <v>32</v>
      </c>
      <c r="B5479" s="662" t="s">
        <v>592</v>
      </c>
      <c r="C5479" s="662" t="s">
        <v>5111</v>
      </c>
      <c r="D5479" s="743" t="s">
        <v>7938</v>
      </c>
      <c r="E5479" s="744" t="s">
        <v>5141</v>
      </c>
      <c r="F5479" s="662" t="s">
        <v>5106</v>
      </c>
      <c r="G5479" s="662" t="s">
        <v>5212</v>
      </c>
      <c r="H5479" s="662" t="s">
        <v>593</v>
      </c>
      <c r="I5479" s="662" t="s">
        <v>2938</v>
      </c>
      <c r="J5479" s="662" t="s">
        <v>2939</v>
      </c>
      <c r="K5479" s="662" t="s">
        <v>2788</v>
      </c>
      <c r="L5479" s="663">
        <v>78.33</v>
      </c>
      <c r="M5479" s="663">
        <v>78.33</v>
      </c>
      <c r="N5479" s="662">
        <v>1</v>
      </c>
      <c r="O5479" s="745">
        <v>0.5</v>
      </c>
      <c r="P5479" s="663">
        <v>78.33</v>
      </c>
      <c r="Q5479" s="678">
        <v>1</v>
      </c>
      <c r="R5479" s="662">
        <v>1</v>
      </c>
      <c r="S5479" s="678">
        <v>1</v>
      </c>
      <c r="T5479" s="745">
        <v>0.5</v>
      </c>
      <c r="U5479" s="701">
        <v>1</v>
      </c>
    </row>
    <row r="5480" spans="1:21" ht="14.4" customHeight="1" x14ac:dyDescent="0.3">
      <c r="A5480" s="661">
        <v>32</v>
      </c>
      <c r="B5480" s="662" t="s">
        <v>592</v>
      </c>
      <c r="C5480" s="662" t="s">
        <v>5111</v>
      </c>
      <c r="D5480" s="743" t="s">
        <v>7938</v>
      </c>
      <c r="E5480" s="744" t="s">
        <v>5141</v>
      </c>
      <c r="F5480" s="662" t="s">
        <v>5106</v>
      </c>
      <c r="G5480" s="662" t="s">
        <v>5212</v>
      </c>
      <c r="H5480" s="662" t="s">
        <v>593</v>
      </c>
      <c r="I5480" s="662" t="s">
        <v>5676</v>
      </c>
      <c r="J5480" s="662" t="s">
        <v>5677</v>
      </c>
      <c r="K5480" s="662" t="s">
        <v>2788</v>
      </c>
      <c r="L5480" s="663">
        <v>78.33</v>
      </c>
      <c r="M5480" s="663">
        <v>469.98</v>
      </c>
      <c r="N5480" s="662">
        <v>6</v>
      </c>
      <c r="O5480" s="745">
        <v>2.5</v>
      </c>
      <c r="P5480" s="663">
        <v>313.32</v>
      </c>
      <c r="Q5480" s="678">
        <v>0.66666666666666663</v>
      </c>
      <c r="R5480" s="662">
        <v>4</v>
      </c>
      <c r="S5480" s="678">
        <v>0.66666666666666663</v>
      </c>
      <c r="T5480" s="745">
        <v>2</v>
      </c>
      <c r="U5480" s="701">
        <v>0.8</v>
      </c>
    </row>
    <row r="5481" spans="1:21" ht="14.4" customHeight="1" x14ac:dyDescent="0.3">
      <c r="A5481" s="661">
        <v>32</v>
      </c>
      <c r="B5481" s="662" t="s">
        <v>592</v>
      </c>
      <c r="C5481" s="662" t="s">
        <v>5111</v>
      </c>
      <c r="D5481" s="743" t="s">
        <v>7938</v>
      </c>
      <c r="E5481" s="744" t="s">
        <v>5141</v>
      </c>
      <c r="F5481" s="662" t="s">
        <v>5106</v>
      </c>
      <c r="G5481" s="662" t="s">
        <v>5591</v>
      </c>
      <c r="H5481" s="662" t="s">
        <v>593</v>
      </c>
      <c r="I5481" s="662" t="s">
        <v>3400</v>
      </c>
      <c r="J5481" s="662" t="s">
        <v>3401</v>
      </c>
      <c r="K5481" s="662" t="s">
        <v>3402</v>
      </c>
      <c r="L5481" s="663">
        <v>0</v>
      </c>
      <c r="M5481" s="663">
        <v>0</v>
      </c>
      <c r="N5481" s="662">
        <v>6</v>
      </c>
      <c r="O5481" s="745">
        <v>5</v>
      </c>
      <c r="P5481" s="663">
        <v>0</v>
      </c>
      <c r="Q5481" s="678"/>
      <c r="R5481" s="662">
        <v>6</v>
      </c>
      <c r="S5481" s="678">
        <v>1</v>
      </c>
      <c r="T5481" s="745">
        <v>5</v>
      </c>
      <c r="U5481" s="701">
        <v>1</v>
      </c>
    </row>
    <row r="5482" spans="1:21" ht="14.4" customHeight="1" x14ac:dyDescent="0.3">
      <c r="A5482" s="661">
        <v>32</v>
      </c>
      <c r="B5482" s="662" t="s">
        <v>592</v>
      </c>
      <c r="C5482" s="662" t="s">
        <v>5111</v>
      </c>
      <c r="D5482" s="743" t="s">
        <v>7938</v>
      </c>
      <c r="E5482" s="744" t="s">
        <v>5141</v>
      </c>
      <c r="F5482" s="662" t="s">
        <v>5106</v>
      </c>
      <c r="G5482" s="662" t="s">
        <v>5610</v>
      </c>
      <c r="H5482" s="662" t="s">
        <v>593</v>
      </c>
      <c r="I5482" s="662" t="s">
        <v>5803</v>
      </c>
      <c r="J5482" s="662" t="s">
        <v>841</v>
      </c>
      <c r="K5482" s="662" t="s">
        <v>5442</v>
      </c>
      <c r="L5482" s="663">
        <v>189.43</v>
      </c>
      <c r="M5482" s="663">
        <v>189.43</v>
      </c>
      <c r="N5482" s="662">
        <v>1</v>
      </c>
      <c r="O5482" s="745">
        <v>0.5</v>
      </c>
      <c r="P5482" s="663">
        <v>189.43</v>
      </c>
      <c r="Q5482" s="678">
        <v>1</v>
      </c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32</v>
      </c>
      <c r="B5483" s="662" t="s">
        <v>592</v>
      </c>
      <c r="C5483" s="662" t="s">
        <v>5111</v>
      </c>
      <c r="D5483" s="743" t="s">
        <v>7938</v>
      </c>
      <c r="E5483" s="744" t="s">
        <v>5141</v>
      </c>
      <c r="F5483" s="662" t="s">
        <v>5106</v>
      </c>
      <c r="G5483" s="662" t="s">
        <v>5610</v>
      </c>
      <c r="H5483" s="662" t="s">
        <v>593</v>
      </c>
      <c r="I5483" s="662" t="s">
        <v>3774</v>
      </c>
      <c r="J5483" s="662" t="s">
        <v>3775</v>
      </c>
      <c r="K5483" s="662" t="s">
        <v>3776</v>
      </c>
      <c r="L5483" s="663">
        <v>34.57</v>
      </c>
      <c r="M5483" s="663">
        <v>34.57</v>
      </c>
      <c r="N5483" s="662">
        <v>1</v>
      </c>
      <c r="O5483" s="745">
        <v>0.5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32</v>
      </c>
      <c r="B5484" s="662" t="s">
        <v>592</v>
      </c>
      <c r="C5484" s="662" t="s">
        <v>5111</v>
      </c>
      <c r="D5484" s="743" t="s">
        <v>7938</v>
      </c>
      <c r="E5484" s="744" t="s">
        <v>5141</v>
      </c>
      <c r="F5484" s="662" t="s">
        <v>5106</v>
      </c>
      <c r="G5484" s="662" t="s">
        <v>5213</v>
      </c>
      <c r="H5484" s="662" t="s">
        <v>593</v>
      </c>
      <c r="I5484" s="662" t="s">
        <v>5214</v>
      </c>
      <c r="J5484" s="662" t="s">
        <v>5215</v>
      </c>
      <c r="K5484" s="662" t="s">
        <v>5216</v>
      </c>
      <c r="L5484" s="663">
        <v>344</v>
      </c>
      <c r="M5484" s="663">
        <v>344</v>
      </c>
      <c r="N5484" s="662">
        <v>1</v>
      </c>
      <c r="O5484" s="745">
        <v>1</v>
      </c>
      <c r="P5484" s="663">
        <v>344</v>
      </c>
      <c r="Q5484" s="678">
        <v>1</v>
      </c>
      <c r="R5484" s="662">
        <v>1</v>
      </c>
      <c r="S5484" s="678">
        <v>1</v>
      </c>
      <c r="T5484" s="745">
        <v>1</v>
      </c>
      <c r="U5484" s="701">
        <v>1</v>
      </c>
    </row>
    <row r="5485" spans="1:21" ht="14.4" customHeight="1" x14ac:dyDescent="0.3">
      <c r="A5485" s="661">
        <v>32</v>
      </c>
      <c r="B5485" s="662" t="s">
        <v>592</v>
      </c>
      <c r="C5485" s="662" t="s">
        <v>5111</v>
      </c>
      <c r="D5485" s="743" t="s">
        <v>7938</v>
      </c>
      <c r="E5485" s="744" t="s">
        <v>5141</v>
      </c>
      <c r="F5485" s="662" t="s">
        <v>5106</v>
      </c>
      <c r="G5485" s="662" t="s">
        <v>5213</v>
      </c>
      <c r="H5485" s="662" t="s">
        <v>593</v>
      </c>
      <c r="I5485" s="662" t="s">
        <v>5217</v>
      </c>
      <c r="J5485" s="662" t="s">
        <v>5215</v>
      </c>
      <c r="K5485" s="662" t="s">
        <v>1760</v>
      </c>
      <c r="L5485" s="663">
        <v>0</v>
      </c>
      <c r="M5485" s="663">
        <v>0</v>
      </c>
      <c r="N5485" s="662">
        <v>2</v>
      </c>
      <c r="O5485" s="745">
        <v>1</v>
      </c>
      <c r="P5485" s="663">
        <v>0</v>
      </c>
      <c r="Q5485" s="678"/>
      <c r="R5485" s="662">
        <v>2</v>
      </c>
      <c r="S5485" s="678">
        <v>1</v>
      </c>
      <c r="T5485" s="745">
        <v>1</v>
      </c>
      <c r="U5485" s="701">
        <v>1</v>
      </c>
    </row>
    <row r="5486" spans="1:21" ht="14.4" customHeight="1" x14ac:dyDescent="0.3">
      <c r="A5486" s="661">
        <v>32</v>
      </c>
      <c r="B5486" s="662" t="s">
        <v>592</v>
      </c>
      <c r="C5486" s="662" t="s">
        <v>5111</v>
      </c>
      <c r="D5486" s="743" t="s">
        <v>7938</v>
      </c>
      <c r="E5486" s="744" t="s">
        <v>5141</v>
      </c>
      <c r="F5486" s="662" t="s">
        <v>5106</v>
      </c>
      <c r="G5486" s="662" t="s">
        <v>5807</v>
      </c>
      <c r="H5486" s="662" t="s">
        <v>593</v>
      </c>
      <c r="I5486" s="662" t="s">
        <v>1340</v>
      </c>
      <c r="J5486" s="662" t="s">
        <v>1341</v>
      </c>
      <c r="K5486" s="662" t="s">
        <v>5808</v>
      </c>
      <c r="L5486" s="663">
        <v>72.64</v>
      </c>
      <c r="M5486" s="663">
        <v>72.64</v>
      </c>
      <c r="N5486" s="662">
        <v>1</v>
      </c>
      <c r="O5486" s="745">
        <v>1</v>
      </c>
      <c r="P5486" s="663">
        <v>72.64</v>
      </c>
      <c r="Q5486" s="678">
        <v>1</v>
      </c>
      <c r="R5486" s="662">
        <v>1</v>
      </c>
      <c r="S5486" s="678">
        <v>1</v>
      </c>
      <c r="T5486" s="745">
        <v>1</v>
      </c>
      <c r="U5486" s="701">
        <v>1</v>
      </c>
    </row>
    <row r="5487" spans="1:21" ht="14.4" customHeight="1" x14ac:dyDescent="0.3">
      <c r="A5487" s="661">
        <v>32</v>
      </c>
      <c r="B5487" s="662" t="s">
        <v>592</v>
      </c>
      <c r="C5487" s="662" t="s">
        <v>5111</v>
      </c>
      <c r="D5487" s="743" t="s">
        <v>7938</v>
      </c>
      <c r="E5487" s="744" t="s">
        <v>5141</v>
      </c>
      <c r="F5487" s="662" t="s">
        <v>5106</v>
      </c>
      <c r="G5487" s="662" t="s">
        <v>5807</v>
      </c>
      <c r="H5487" s="662" t="s">
        <v>593</v>
      </c>
      <c r="I5487" s="662" t="s">
        <v>1340</v>
      </c>
      <c r="J5487" s="662" t="s">
        <v>1341</v>
      </c>
      <c r="K5487" s="662" t="s">
        <v>5808</v>
      </c>
      <c r="L5487" s="663">
        <v>54.81</v>
      </c>
      <c r="M5487" s="663">
        <v>164.43</v>
      </c>
      <c r="N5487" s="662">
        <v>3</v>
      </c>
      <c r="O5487" s="745">
        <v>2</v>
      </c>
      <c r="P5487" s="663">
        <v>109.62</v>
      </c>
      <c r="Q5487" s="678">
        <v>0.66666666666666663</v>
      </c>
      <c r="R5487" s="662">
        <v>2</v>
      </c>
      <c r="S5487" s="678">
        <v>0.66666666666666663</v>
      </c>
      <c r="T5487" s="745">
        <v>1.5</v>
      </c>
      <c r="U5487" s="701">
        <v>0.75</v>
      </c>
    </row>
    <row r="5488" spans="1:21" ht="14.4" customHeight="1" x14ac:dyDescent="0.3">
      <c r="A5488" s="661">
        <v>32</v>
      </c>
      <c r="B5488" s="662" t="s">
        <v>592</v>
      </c>
      <c r="C5488" s="662" t="s">
        <v>5111</v>
      </c>
      <c r="D5488" s="743" t="s">
        <v>7938</v>
      </c>
      <c r="E5488" s="744" t="s">
        <v>5141</v>
      </c>
      <c r="F5488" s="662" t="s">
        <v>5106</v>
      </c>
      <c r="G5488" s="662" t="s">
        <v>5159</v>
      </c>
      <c r="H5488" s="662" t="s">
        <v>593</v>
      </c>
      <c r="I5488" s="662" t="s">
        <v>778</v>
      </c>
      <c r="J5488" s="662" t="s">
        <v>779</v>
      </c>
      <c r="K5488" s="662" t="s">
        <v>4806</v>
      </c>
      <c r="L5488" s="663">
        <v>110.28</v>
      </c>
      <c r="M5488" s="663">
        <v>220.56</v>
      </c>
      <c r="N5488" s="662">
        <v>2</v>
      </c>
      <c r="O5488" s="745">
        <v>1.5</v>
      </c>
      <c r="P5488" s="663">
        <v>220.56</v>
      </c>
      <c r="Q5488" s="678">
        <v>1</v>
      </c>
      <c r="R5488" s="662">
        <v>2</v>
      </c>
      <c r="S5488" s="678">
        <v>1</v>
      </c>
      <c r="T5488" s="745">
        <v>1.5</v>
      </c>
      <c r="U5488" s="701">
        <v>1</v>
      </c>
    </row>
    <row r="5489" spans="1:21" ht="14.4" customHeight="1" x14ac:dyDescent="0.3">
      <c r="A5489" s="661">
        <v>32</v>
      </c>
      <c r="B5489" s="662" t="s">
        <v>592</v>
      </c>
      <c r="C5489" s="662" t="s">
        <v>5111</v>
      </c>
      <c r="D5489" s="743" t="s">
        <v>7938</v>
      </c>
      <c r="E5489" s="744" t="s">
        <v>5141</v>
      </c>
      <c r="F5489" s="662" t="s">
        <v>5106</v>
      </c>
      <c r="G5489" s="662" t="s">
        <v>5159</v>
      </c>
      <c r="H5489" s="662" t="s">
        <v>593</v>
      </c>
      <c r="I5489" s="662" t="s">
        <v>1067</v>
      </c>
      <c r="J5489" s="662" t="s">
        <v>779</v>
      </c>
      <c r="K5489" s="662" t="s">
        <v>7759</v>
      </c>
      <c r="L5489" s="663">
        <v>45.56</v>
      </c>
      <c r="M5489" s="663">
        <v>91.12</v>
      </c>
      <c r="N5489" s="662">
        <v>2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32</v>
      </c>
      <c r="B5490" s="662" t="s">
        <v>592</v>
      </c>
      <c r="C5490" s="662" t="s">
        <v>5111</v>
      </c>
      <c r="D5490" s="743" t="s">
        <v>7938</v>
      </c>
      <c r="E5490" s="744" t="s">
        <v>5141</v>
      </c>
      <c r="F5490" s="662" t="s">
        <v>5106</v>
      </c>
      <c r="G5490" s="662" t="s">
        <v>5159</v>
      </c>
      <c r="H5490" s="662" t="s">
        <v>593</v>
      </c>
      <c r="I5490" s="662" t="s">
        <v>2224</v>
      </c>
      <c r="J5490" s="662" t="s">
        <v>779</v>
      </c>
      <c r="K5490" s="662" t="s">
        <v>2225</v>
      </c>
      <c r="L5490" s="663">
        <v>182.22</v>
      </c>
      <c r="M5490" s="663">
        <v>182.22</v>
      </c>
      <c r="N5490" s="662">
        <v>1</v>
      </c>
      <c r="O5490" s="745">
        <v>1</v>
      </c>
      <c r="P5490" s="663"/>
      <c r="Q5490" s="678">
        <v>0</v>
      </c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32</v>
      </c>
      <c r="B5491" s="662" t="s">
        <v>592</v>
      </c>
      <c r="C5491" s="662" t="s">
        <v>5111</v>
      </c>
      <c r="D5491" s="743" t="s">
        <v>7938</v>
      </c>
      <c r="E5491" s="744" t="s">
        <v>5141</v>
      </c>
      <c r="F5491" s="662" t="s">
        <v>5106</v>
      </c>
      <c r="G5491" s="662" t="s">
        <v>6451</v>
      </c>
      <c r="H5491" s="662" t="s">
        <v>593</v>
      </c>
      <c r="I5491" s="662" t="s">
        <v>7354</v>
      </c>
      <c r="J5491" s="662" t="s">
        <v>7355</v>
      </c>
      <c r="K5491" s="662" t="s">
        <v>7356</v>
      </c>
      <c r="L5491" s="663">
        <v>185.26</v>
      </c>
      <c r="M5491" s="663">
        <v>185.26</v>
      </c>
      <c r="N5491" s="662">
        <v>1</v>
      </c>
      <c r="O5491" s="745">
        <v>0.5</v>
      </c>
      <c r="P5491" s="663">
        <v>185.26</v>
      </c>
      <c r="Q5491" s="678">
        <v>1</v>
      </c>
      <c r="R5491" s="662">
        <v>1</v>
      </c>
      <c r="S5491" s="678">
        <v>1</v>
      </c>
      <c r="T5491" s="745">
        <v>0.5</v>
      </c>
      <c r="U5491" s="701">
        <v>1</v>
      </c>
    </row>
    <row r="5492" spans="1:21" ht="14.4" customHeight="1" x14ac:dyDescent="0.3">
      <c r="A5492" s="661">
        <v>32</v>
      </c>
      <c r="B5492" s="662" t="s">
        <v>592</v>
      </c>
      <c r="C5492" s="662" t="s">
        <v>5111</v>
      </c>
      <c r="D5492" s="743" t="s">
        <v>7938</v>
      </c>
      <c r="E5492" s="744" t="s">
        <v>5141</v>
      </c>
      <c r="F5492" s="662" t="s">
        <v>5106</v>
      </c>
      <c r="G5492" s="662" t="s">
        <v>6451</v>
      </c>
      <c r="H5492" s="662" t="s">
        <v>593</v>
      </c>
      <c r="I5492" s="662" t="s">
        <v>7760</v>
      </c>
      <c r="J5492" s="662" t="s">
        <v>7355</v>
      </c>
      <c r="K5492" s="662" t="s">
        <v>7761</v>
      </c>
      <c r="L5492" s="663">
        <v>0</v>
      </c>
      <c r="M5492" s="663">
        <v>0</v>
      </c>
      <c r="N5492" s="662">
        <v>1</v>
      </c>
      <c r="O5492" s="745">
        <v>1</v>
      </c>
      <c r="P5492" s="663"/>
      <c r="Q5492" s="678"/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32</v>
      </c>
      <c r="B5493" s="662" t="s">
        <v>592</v>
      </c>
      <c r="C5493" s="662" t="s">
        <v>5111</v>
      </c>
      <c r="D5493" s="743" t="s">
        <v>7938</v>
      </c>
      <c r="E5493" s="744" t="s">
        <v>5141</v>
      </c>
      <c r="F5493" s="662" t="s">
        <v>5106</v>
      </c>
      <c r="G5493" s="662" t="s">
        <v>5224</v>
      </c>
      <c r="H5493" s="662" t="s">
        <v>593</v>
      </c>
      <c r="I5493" s="662" t="s">
        <v>4117</v>
      </c>
      <c r="J5493" s="662" t="s">
        <v>4118</v>
      </c>
      <c r="K5493" s="662" t="s">
        <v>2244</v>
      </c>
      <c r="L5493" s="663">
        <v>8540.5</v>
      </c>
      <c r="M5493" s="663">
        <v>51243</v>
      </c>
      <c r="N5493" s="662">
        <v>6</v>
      </c>
      <c r="O5493" s="745">
        <v>2.5</v>
      </c>
      <c r="P5493" s="663">
        <v>51243</v>
      </c>
      <c r="Q5493" s="678">
        <v>1</v>
      </c>
      <c r="R5493" s="662">
        <v>6</v>
      </c>
      <c r="S5493" s="678">
        <v>1</v>
      </c>
      <c r="T5493" s="745">
        <v>2.5</v>
      </c>
      <c r="U5493" s="701">
        <v>1</v>
      </c>
    </row>
    <row r="5494" spans="1:21" ht="14.4" customHeight="1" x14ac:dyDescent="0.3">
      <c r="A5494" s="661">
        <v>32</v>
      </c>
      <c r="B5494" s="662" t="s">
        <v>592</v>
      </c>
      <c r="C5494" s="662" t="s">
        <v>5111</v>
      </c>
      <c r="D5494" s="743" t="s">
        <v>7938</v>
      </c>
      <c r="E5494" s="744" t="s">
        <v>5141</v>
      </c>
      <c r="F5494" s="662" t="s">
        <v>5106</v>
      </c>
      <c r="G5494" s="662" t="s">
        <v>5160</v>
      </c>
      <c r="H5494" s="662" t="s">
        <v>593</v>
      </c>
      <c r="I5494" s="662" t="s">
        <v>3159</v>
      </c>
      <c r="J5494" s="662" t="s">
        <v>3160</v>
      </c>
      <c r="K5494" s="662" t="s">
        <v>4933</v>
      </c>
      <c r="L5494" s="663">
        <v>2991.23</v>
      </c>
      <c r="M5494" s="663">
        <v>101701.82</v>
      </c>
      <c r="N5494" s="662">
        <v>34</v>
      </c>
      <c r="O5494" s="745">
        <v>22</v>
      </c>
      <c r="P5494" s="663">
        <v>77771.98000000001</v>
      </c>
      <c r="Q5494" s="678">
        <v>0.76470588235294124</v>
      </c>
      <c r="R5494" s="662">
        <v>26</v>
      </c>
      <c r="S5494" s="678">
        <v>0.76470588235294112</v>
      </c>
      <c r="T5494" s="745">
        <v>17.5</v>
      </c>
      <c r="U5494" s="701">
        <v>0.79545454545454541</v>
      </c>
    </row>
    <row r="5495" spans="1:21" ht="14.4" customHeight="1" x14ac:dyDescent="0.3">
      <c r="A5495" s="661">
        <v>32</v>
      </c>
      <c r="B5495" s="662" t="s">
        <v>592</v>
      </c>
      <c r="C5495" s="662" t="s">
        <v>5111</v>
      </c>
      <c r="D5495" s="743" t="s">
        <v>7938</v>
      </c>
      <c r="E5495" s="744" t="s">
        <v>5141</v>
      </c>
      <c r="F5495" s="662" t="s">
        <v>5106</v>
      </c>
      <c r="G5495" s="662" t="s">
        <v>5160</v>
      </c>
      <c r="H5495" s="662" t="s">
        <v>593</v>
      </c>
      <c r="I5495" s="662" t="s">
        <v>5161</v>
      </c>
      <c r="J5495" s="662" t="s">
        <v>3160</v>
      </c>
      <c r="K5495" s="662" t="s">
        <v>5162</v>
      </c>
      <c r="L5495" s="663">
        <v>748.21</v>
      </c>
      <c r="M5495" s="663">
        <v>10474.94</v>
      </c>
      <c r="N5495" s="662">
        <v>14</v>
      </c>
      <c r="O5495" s="745">
        <v>8</v>
      </c>
      <c r="P5495" s="663">
        <v>3741.05</v>
      </c>
      <c r="Q5495" s="678">
        <v>0.35714285714285715</v>
      </c>
      <c r="R5495" s="662">
        <v>5</v>
      </c>
      <c r="S5495" s="678">
        <v>0.35714285714285715</v>
      </c>
      <c r="T5495" s="745">
        <v>2.5</v>
      </c>
      <c r="U5495" s="701">
        <v>0.3125</v>
      </c>
    </row>
    <row r="5496" spans="1:21" ht="14.4" customHeight="1" x14ac:dyDescent="0.3">
      <c r="A5496" s="661">
        <v>32</v>
      </c>
      <c r="B5496" s="662" t="s">
        <v>592</v>
      </c>
      <c r="C5496" s="662" t="s">
        <v>5111</v>
      </c>
      <c r="D5496" s="743" t="s">
        <v>7938</v>
      </c>
      <c r="E5496" s="744" t="s">
        <v>5141</v>
      </c>
      <c r="F5496" s="662" t="s">
        <v>5106</v>
      </c>
      <c r="G5496" s="662" t="s">
        <v>5231</v>
      </c>
      <c r="H5496" s="662" t="s">
        <v>593</v>
      </c>
      <c r="I5496" s="662" t="s">
        <v>5235</v>
      </c>
      <c r="J5496" s="662" t="s">
        <v>5236</v>
      </c>
      <c r="K5496" s="662" t="s">
        <v>5237</v>
      </c>
      <c r="L5496" s="663">
        <v>0</v>
      </c>
      <c r="M5496" s="663">
        <v>0</v>
      </c>
      <c r="N5496" s="662">
        <v>2</v>
      </c>
      <c r="O5496" s="745">
        <v>1.5</v>
      </c>
      <c r="P5496" s="663"/>
      <c r="Q5496" s="678"/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32</v>
      </c>
      <c r="B5497" s="662" t="s">
        <v>592</v>
      </c>
      <c r="C5497" s="662" t="s">
        <v>5111</v>
      </c>
      <c r="D5497" s="743" t="s">
        <v>7938</v>
      </c>
      <c r="E5497" s="744" t="s">
        <v>5141</v>
      </c>
      <c r="F5497" s="662" t="s">
        <v>5106</v>
      </c>
      <c r="G5497" s="662" t="s">
        <v>5231</v>
      </c>
      <c r="H5497" s="662" t="s">
        <v>593</v>
      </c>
      <c r="I5497" s="662" t="s">
        <v>1074</v>
      </c>
      <c r="J5497" s="662" t="s">
        <v>5236</v>
      </c>
      <c r="K5497" s="662" t="s">
        <v>5238</v>
      </c>
      <c r="L5497" s="663">
        <v>63.7</v>
      </c>
      <c r="M5497" s="663">
        <v>191.10000000000002</v>
      </c>
      <c r="N5497" s="662">
        <v>3</v>
      </c>
      <c r="O5497" s="745">
        <v>2.5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32</v>
      </c>
      <c r="B5498" s="662" t="s">
        <v>592</v>
      </c>
      <c r="C5498" s="662" t="s">
        <v>5111</v>
      </c>
      <c r="D5498" s="743" t="s">
        <v>7938</v>
      </c>
      <c r="E5498" s="744" t="s">
        <v>5141</v>
      </c>
      <c r="F5498" s="662" t="s">
        <v>5106</v>
      </c>
      <c r="G5498" s="662" t="s">
        <v>5532</v>
      </c>
      <c r="H5498" s="662" t="s">
        <v>2438</v>
      </c>
      <c r="I5498" s="662" t="s">
        <v>4147</v>
      </c>
      <c r="J5498" s="662" t="s">
        <v>4148</v>
      </c>
      <c r="K5498" s="662" t="s">
        <v>4149</v>
      </c>
      <c r="L5498" s="663">
        <v>848.49</v>
      </c>
      <c r="M5498" s="663">
        <v>848.49</v>
      </c>
      <c r="N5498" s="662">
        <v>1</v>
      </c>
      <c r="O5498" s="745">
        <v>0.5</v>
      </c>
      <c r="P5498" s="663">
        <v>848.49</v>
      </c>
      <c r="Q5498" s="678">
        <v>1</v>
      </c>
      <c r="R5498" s="662">
        <v>1</v>
      </c>
      <c r="S5498" s="678">
        <v>1</v>
      </c>
      <c r="T5498" s="745">
        <v>0.5</v>
      </c>
      <c r="U5498" s="701">
        <v>1</v>
      </c>
    </row>
    <row r="5499" spans="1:21" ht="14.4" customHeight="1" x14ac:dyDescent="0.3">
      <c r="A5499" s="661">
        <v>32</v>
      </c>
      <c r="B5499" s="662" t="s">
        <v>592</v>
      </c>
      <c r="C5499" s="662" t="s">
        <v>5111</v>
      </c>
      <c r="D5499" s="743" t="s">
        <v>7938</v>
      </c>
      <c r="E5499" s="744" t="s">
        <v>5141</v>
      </c>
      <c r="F5499" s="662" t="s">
        <v>5106</v>
      </c>
      <c r="G5499" s="662" t="s">
        <v>5532</v>
      </c>
      <c r="H5499" s="662" t="s">
        <v>593</v>
      </c>
      <c r="I5499" s="662" t="s">
        <v>7762</v>
      </c>
      <c r="J5499" s="662" t="s">
        <v>7763</v>
      </c>
      <c r="K5499" s="662" t="s">
        <v>4149</v>
      </c>
      <c r="L5499" s="663">
        <v>848.49</v>
      </c>
      <c r="M5499" s="663">
        <v>2545.4700000000003</v>
      </c>
      <c r="N5499" s="662">
        <v>3</v>
      </c>
      <c r="O5499" s="745">
        <v>1</v>
      </c>
      <c r="P5499" s="663">
        <v>2545.4700000000003</v>
      </c>
      <c r="Q5499" s="678">
        <v>1</v>
      </c>
      <c r="R5499" s="662">
        <v>3</v>
      </c>
      <c r="S5499" s="678">
        <v>1</v>
      </c>
      <c r="T5499" s="745">
        <v>1</v>
      </c>
      <c r="U5499" s="701">
        <v>1</v>
      </c>
    </row>
    <row r="5500" spans="1:21" ht="14.4" customHeight="1" x14ac:dyDescent="0.3">
      <c r="A5500" s="661">
        <v>32</v>
      </c>
      <c r="B5500" s="662" t="s">
        <v>592</v>
      </c>
      <c r="C5500" s="662" t="s">
        <v>5111</v>
      </c>
      <c r="D5500" s="743" t="s">
        <v>7938</v>
      </c>
      <c r="E5500" s="744" t="s">
        <v>5141</v>
      </c>
      <c r="F5500" s="662" t="s">
        <v>5106</v>
      </c>
      <c r="G5500" s="662" t="s">
        <v>7429</v>
      </c>
      <c r="H5500" s="662" t="s">
        <v>593</v>
      </c>
      <c r="I5500" s="662" t="s">
        <v>7430</v>
      </c>
      <c r="J5500" s="662" t="s">
        <v>7431</v>
      </c>
      <c r="K5500" s="662" t="s">
        <v>7432</v>
      </c>
      <c r="L5500" s="663">
        <v>172.02</v>
      </c>
      <c r="M5500" s="663">
        <v>172.02</v>
      </c>
      <c r="N5500" s="662">
        <v>1</v>
      </c>
      <c r="O5500" s="745">
        <v>1</v>
      </c>
      <c r="P5500" s="663">
        <v>172.02</v>
      </c>
      <c r="Q5500" s="678">
        <v>1</v>
      </c>
      <c r="R5500" s="662">
        <v>1</v>
      </c>
      <c r="S5500" s="678">
        <v>1</v>
      </c>
      <c r="T5500" s="745">
        <v>1</v>
      </c>
      <c r="U5500" s="701">
        <v>1</v>
      </c>
    </row>
    <row r="5501" spans="1:21" ht="14.4" customHeight="1" x14ac:dyDescent="0.3">
      <c r="A5501" s="661">
        <v>32</v>
      </c>
      <c r="B5501" s="662" t="s">
        <v>592</v>
      </c>
      <c r="C5501" s="662" t="s">
        <v>5111</v>
      </c>
      <c r="D5501" s="743" t="s">
        <v>7938</v>
      </c>
      <c r="E5501" s="744" t="s">
        <v>5141</v>
      </c>
      <c r="F5501" s="662" t="s">
        <v>5106</v>
      </c>
      <c r="G5501" s="662" t="s">
        <v>5239</v>
      </c>
      <c r="H5501" s="662" t="s">
        <v>593</v>
      </c>
      <c r="I5501" s="662" t="s">
        <v>1441</v>
      </c>
      <c r="J5501" s="662" t="s">
        <v>1442</v>
      </c>
      <c r="K5501" s="662" t="s">
        <v>1443</v>
      </c>
      <c r="L5501" s="663">
        <v>0</v>
      </c>
      <c r="M5501" s="663">
        <v>0</v>
      </c>
      <c r="N5501" s="662">
        <v>1</v>
      </c>
      <c r="O5501" s="745">
        <v>1</v>
      </c>
      <c r="P5501" s="663"/>
      <c r="Q5501" s="678"/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32</v>
      </c>
      <c r="B5502" s="662" t="s">
        <v>592</v>
      </c>
      <c r="C5502" s="662" t="s">
        <v>5111</v>
      </c>
      <c r="D5502" s="743" t="s">
        <v>7938</v>
      </c>
      <c r="E5502" s="744" t="s">
        <v>5141</v>
      </c>
      <c r="F5502" s="662" t="s">
        <v>5106</v>
      </c>
      <c r="G5502" s="662" t="s">
        <v>5239</v>
      </c>
      <c r="H5502" s="662" t="s">
        <v>593</v>
      </c>
      <c r="I5502" s="662" t="s">
        <v>963</v>
      </c>
      <c r="J5502" s="662" t="s">
        <v>964</v>
      </c>
      <c r="K5502" s="662" t="s">
        <v>5240</v>
      </c>
      <c r="L5502" s="663">
        <v>156.77000000000001</v>
      </c>
      <c r="M5502" s="663">
        <v>313.54000000000002</v>
      </c>
      <c r="N5502" s="662">
        <v>2</v>
      </c>
      <c r="O5502" s="745">
        <v>0.5</v>
      </c>
      <c r="P5502" s="663">
        <v>313.54000000000002</v>
      </c>
      <c r="Q5502" s="678">
        <v>1</v>
      </c>
      <c r="R5502" s="662">
        <v>2</v>
      </c>
      <c r="S5502" s="678">
        <v>1</v>
      </c>
      <c r="T5502" s="745">
        <v>0.5</v>
      </c>
      <c r="U5502" s="701">
        <v>1</v>
      </c>
    </row>
    <row r="5503" spans="1:21" ht="14.4" customHeight="1" x14ac:dyDescent="0.3">
      <c r="A5503" s="661">
        <v>32</v>
      </c>
      <c r="B5503" s="662" t="s">
        <v>592</v>
      </c>
      <c r="C5503" s="662" t="s">
        <v>5111</v>
      </c>
      <c r="D5503" s="743" t="s">
        <v>7938</v>
      </c>
      <c r="E5503" s="744" t="s">
        <v>5141</v>
      </c>
      <c r="F5503" s="662" t="s">
        <v>5106</v>
      </c>
      <c r="G5503" s="662" t="s">
        <v>6110</v>
      </c>
      <c r="H5503" s="662" t="s">
        <v>593</v>
      </c>
      <c r="I5503" s="662" t="s">
        <v>7764</v>
      </c>
      <c r="J5503" s="662" t="s">
        <v>1049</v>
      </c>
      <c r="K5503" s="662" t="s">
        <v>1179</v>
      </c>
      <c r="L5503" s="663">
        <v>0</v>
      </c>
      <c r="M5503" s="663">
        <v>0</v>
      </c>
      <c r="N5503" s="662">
        <v>1</v>
      </c>
      <c r="O5503" s="745">
        <v>0.5</v>
      </c>
      <c r="P5503" s="663">
        <v>0</v>
      </c>
      <c r="Q5503" s="678"/>
      <c r="R5503" s="662">
        <v>1</v>
      </c>
      <c r="S5503" s="678">
        <v>1</v>
      </c>
      <c r="T5503" s="745">
        <v>0.5</v>
      </c>
      <c r="U5503" s="701">
        <v>1</v>
      </c>
    </row>
    <row r="5504" spans="1:21" ht="14.4" customHeight="1" x14ac:dyDescent="0.3">
      <c r="A5504" s="661">
        <v>32</v>
      </c>
      <c r="B5504" s="662" t="s">
        <v>592</v>
      </c>
      <c r="C5504" s="662" t="s">
        <v>5111</v>
      </c>
      <c r="D5504" s="743" t="s">
        <v>7938</v>
      </c>
      <c r="E5504" s="744" t="s">
        <v>5141</v>
      </c>
      <c r="F5504" s="662" t="s">
        <v>5106</v>
      </c>
      <c r="G5504" s="662" t="s">
        <v>6110</v>
      </c>
      <c r="H5504" s="662" t="s">
        <v>593</v>
      </c>
      <c r="I5504" s="662" t="s">
        <v>1048</v>
      </c>
      <c r="J5504" s="662" t="s">
        <v>1049</v>
      </c>
      <c r="K5504" s="662" t="s">
        <v>999</v>
      </c>
      <c r="L5504" s="663">
        <v>32.270000000000003</v>
      </c>
      <c r="M5504" s="663">
        <v>64.540000000000006</v>
      </c>
      <c r="N5504" s="662">
        <v>2</v>
      </c>
      <c r="O5504" s="745">
        <v>1.5</v>
      </c>
      <c r="P5504" s="663">
        <v>32.270000000000003</v>
      </c>
      <c r="Q5504" s="678">
        <v>0.5</v>
      </c>
      <c r="R5504" s="662">
        <v>1</v>
      </c>
      <c r="S5504" s="678">
        <v>0.5</v>
      </c>
      <c r="T5504" s="745">
        <v>1</v>
      </c>
      <c r="U5504" s="701">
        <v>0.66666666666666663</v>
      </c>
    </row>
    <row r="5505" spans="1:21" ht="14.4" customHeight="1" x14ac:dyDescent="0.3">
      <c r="A5505" s="661">
        <v>32</v>
      </c>
      <c r="B5505" s="662" t="s">
        <v>592</v>
      </c>
      <c r="C5505" s="662" t="s">
        <v>5111</v>
      </c>
      <c r="D5505" s="743" t="s">
        <v>7938</v>
      </c>
      <c r="E5505" s="744" t="s">
        <v>5141</v>
      </c>
      <c r="F5505" s="662" t="s">
        <v>5106</v>
      </c>
      <c r="G5505" s="662" t="s">
        <v>5244</v>
      </c>
      <c r="H5505" s="662" t="s">
        <v>593</v>
      </c>
      <c r="I5505" s="662" t="s">
        <v>1283</v>
      </c>
      <c r="J5505" s="662" t="s">
        <v>1284</v>
      </c>
      <c r="K5505" s="662" t="s">
        <v>5245</v>
      </c>
      <c r="L5505" s="663">
        <v>420.07</v>
      </c>
      <c r="M5505" s="663">
        <v>4200.7000000000007</v>
      </c>
      <c r="N5505" s="662">
        <v>10</v>
      </c>
      <c r="O5505" s="745">
        <v>7.5</v>
      </c>
      <c r="P5505" s="663">
        <v>1260.21</v>
      </c>
      <c r="Q5505" s="678">
        <v>0.29999999999999993</v>
      </c>
      <c r="R5505" s="662">
        <v>3</v>
      </c>
      <c r="S5505" s="678">
        <v>0.3</v>
      </c>
      <c r="T5505" s="745">
        <v>2</v>
      </c>
      <c r="U5505" s="701">
        <v>0.26666666666666666</v>
      </c>
    </row>
    <row r="5506" spans="1:21" ht="14.4" customHeight="1" x14ac:dyDescent="0.3">
      <c r="A5506" s="661">
        <v>32</v>
      </c>
      <c r="B5506" s="662" t="s">
        <v>592</v>
      </c>
      <c r="C5506" s="662" t="s">
        <v>5111</v>
      </c>
      <c r="D5506" s="743" t="s">
        <v>7938</v>
      </c>
      <c r="E5506" s="744" t="s">
        <v>5141</v>
      </c>
      <c r="F5506" s="662" t="s">
        <v>5106</v>
      </c>
      <c r="G5506" s="662" t="s">
        <v>5426</v>
      </c>
      <c r="H5506" s="662" t="s">
        <v>593</v>
      </c>
      <c r="I5506" s="662" t="s">
        <v>5427</v>
      </c>
      <c r="J5506" s="662" t="s">
        <v>2343</v>
      </c>
      <c r="K5506" s="662" t="s">
        <v>2344</v>
      </c>
      <c r="L5506" s="663">
        <v>1860.93</v>
      </c>
      <c r="M5506" s="663">
        <v>9304.65</v>
      </c>
      <c r="N5506" s="662">
        <v>5</v>
      </c>
      <c r="O5506" s="745">
        <v>4</v>
      </c>
      <c r="P5506" s="663">
        <v>7443.72</v>
      </c>
      <c r="Q5506" s="678">
        <v>0.8</v>
      </c>
      <c r="R5506" s="662">
        <v>4</v>
      </c>
      <c r="S5506" s="678">
        <v>0.8</v>
      </c>
      <c r="T5506" s="745">
        <v>3</v>
      </c>
      <c r="U5506" s="701">
        <v>0.75</v>
      </c>
    </row>
    <row r="5507" spans="1:21" ht="14.4" customHeight="1" x14ac:dyDescent="0.3">
      <c r="A5507" s="661">
        <v>32</v>
      </c>
      <c r="B5507" s="662" t="s">
        <v>592</v>
      </c>
      <c r="C5507" s="662" t="s">
        <v>5111</v>
      </c>
      <c r="D5507" s="743" t="s">
        <v>7938</v>
      </c>
      <c r="E5507" s="744" t="s">
        <v>5141</v>
      </c>
      <c r="F5507" s="662" t="s">
        <v>5106</v>
      </c>
      <c r="G5507" s="662" t="s">
        <v>5166</v>
      </c>
      <c r="H5507" s="662" t="s">
        <v>593</v>
      </c>
      <c r="I5507" s="662" t="s">
        <v>1138</v>
      </c>
      <c r="J5507" s="662" t="s">
        <v>1139</v>
      </c>
      <c r="K5507" s="662" t="s">
        <v>1140</v>
      </c>
      <c r="L5507" s="663">
        <v>33</v>
      </c>
      <c r="M5507" s="663">
        <v>99</v>
      </c>
      <c r="N5507" s="662">
        <v>3</v>
      </c>
      <c r="O5507" s="745">
        <v>2</v>
      </c>
      <c r="P5507" s="663">
        <v>99</v>
      </c>
      <c r="Q5507" s="678">
        <v>1</v>
      </c>
      <c r="R5507" s="662">
        <v>3</v>
      </c>
      <c r="S5507" s="678">
        <v>1</v>
      </c>
      <c r="T5507" s="745">
        <v>2</v>
      </c>
      <c r="U5507" s="701">
        <v>1</v>
      </c>
    </row>
    <row r="5508" spans="1:21" ht="14.4" customHeight="1" x14ac:dyDescent="0.3">
      <c r="A5508" s="661">
        <v>32</v>
      </c>
      <c r="B5508" s="662" t="s">
        <v>592</v>
      </c>
      <c r="C5508" s="662" t="s">
        <v>5111</v>
      </c>
      <c r="D5508" s="743" t="s">
        <v>7938</v>
      </c>
      <c r="E5508" s="744" t="s">
        <v>5141</v>
      </c>
      <c r="F5508" s="662" t="s">
        <v>5106</v>
      </c>
      <c r="G5508" s="662" t="s">
        <v>6114</v>
      </c>
      <c r="H5508" s="662" t="s">
        <v>593</v>
      </c>
      <c r="I5508" s="662" t="s">
        <v>3527</v>
      </c>
      <c r="J5508" s="662" t="s">
        <v>3528</v>
      </c>
      <c r="K5508" s="662" t="s">
        <v>4828</v>
      </c>
      <c r="L5508" s="663">
        <v>0</v>
      </c>
      <c r="M5508" s="663">
        <v>0</v>
      </c>
      <c r="N5508" s="662">
        <v>1</v>
      </c>
      <c r="O5508" s="745">
        <v>1</v>
      </c>
      <c r="P5508" s="663"/>
      <c r="Q5508" s="678"/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32</v>
      </c>
      <c r="B5509" s="662" t="s">
        <v>592</v>
      </c>
      <c r="C5509" s="662" t="s">
        <v>5111</v>
      </c>
      <c r="D5509" s="743" t="s">
        <v>7938</v>
      </c>
      <c r="E5509" s="744" t="s">
        <v>5141</v>
      </c>
      <c r="F5509" s="662" t="s">
        <v>5106</v>
      </c>
      <c r="G5509" s="662" t="s">
        <v>6514</v>
      </c>
      <c r="H5509" s="662" t="s">
        <v>593</v>
      </c>
      <c r="I5509" s="662" t="s">
        <v>3634</v>
      </c>
      <c r="J5509" s="662" t="s">
        <v>3635</v>
      </c>
      <c r="K5509" s="662" t="s">
        <v>6914</v>
      </c>
      <c r="L5509" s="663">
        <v>60.9</v>
      </c>
      <c r="M5509" s="663">
        <v>60.9</v>
      </c>
      <c r="N5509" s="662">
        <v>1</v>
      </c>
      <c r="O5509" s="745">
        <v>1</v>
      </c>
      <c r="P5509" s="663"/>
      <c r="Q5509" s="678">
        <v>0</v>
      </c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32</v>
      </c>
      <c r="B5510" s="662" t="s">
        <v>592</v>
      </c>
      <c r="C5510" s="662" t="s">
        <v>5111</v>
      </c>
      <c r="D5510" s="743" t="s">
        <v>7938</v>
      </c>
      <c r="E5510" s="744" t="s">
        <v>5141</v>
      </c>
      <c r="F5510" s="662" t="s">
        <v>5106</v>
      </c>
      <c r="G5510" s="662" t="s">
        <v>5701</v>
      </c>
      <c r="H5510" s="662" t="s">
        <v>2438</v>
      </c>
      <c r="I5510" s="662" t="s">
        <v>2814</v>
      </c>
      <c r="J5510" s="662" t="s">
        <v>4948</v>
      </c>
      <c r="K5510" s="662" t="s">
        <v>4949</v>
      </c>
      <c r="L5510" s="663">
        <v>2179.9299999999998</v>
      </c>
      <c r="M5510" s="663">
        <v>10899.65</v>
      </c>
      <c r="N5510" s="662">
        <v>5</v>
      </c>
      <c r="O5510" s="745">
        <v>1</v>
      </c>
      <c r="P5510" s="663"/>
      <c r="Q5510" s="678">
        <v>0</v>
      </c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32</v>
      </c>
      <c r="B5511" s="662" t="s">
        <v>592</v>
      </c>
      <c r="C5511" s="662" t="s">
        <v>5111</v>
      </c>
      <c r="D5511" s="743" t="s">
        <v>7938</v>
      </c>
      <c r="E5511" s="744" t="s">
        <v>5141</v>
      </c>
      <c r="F5511" s="662" t="s">
        <v>5106</v>
      </c>
      <c r="G5511" s="662" t="s">
        <v>5537</v>
      </c>
      <c r="H5511" s="662" t="s">
        <v>593</v>
      </c>
      <c r="I5511" s="662" t="s">
        <v>859</v>
      </c>
      <c r="J5511" s="662" t="s">
        <v>860</v>
      </c>
      <c r="K5511" s="662" t="s">
        <v>5538</v>
      </c>
      <c r="L5511" s="663">
        <v>151.51</v>
      </c>
      <c r="M5511" s="663">
        <v>151.51</v>
      </c>
      <c r="N5511" s="662">
        <v>1</v>
      </c>
      <c r="O5511" s="745">
        <v>1</v>
      </c>
      <c r="P5511" s="663">
        <v>151.51</v>
      </c>
      <c r="Q5511" s="678">
        <v>1</v>
      </c>
      <c r="R5511" s="662">
        <v>1</v>
      </c>
      <c r="S5511" s="678">
        <v>1</v>
      </c>
      <c r="T5511" s="745">
        <v>1</v>
      </c>
      <c r="U5511" s="701">
        <v>1</v>
      </c>
    </row>
    <row r="5512" spans="1:21" ht="14.4" customHeight="1" x14ac:dyDescent="0.3">
      <c r="A5512" s="661">
        <v>32</v>
      </c>
      <c r="B5512" s="662" t="s">
        <v>592</v>
      </c>
      <c r="C5512" s="662" t="s">
        <v>5111</v>
      </c>
      <c r="D5512" s="743" t="s">
        <v>7938</v>
      </c>
      <c r="E5512" s="744" t="s">
        <v>5141</v>
      </c>
      <c r="F5512" s="662" t="s">
        <v>5106</v>
      </c>
      <c r="G5512" s="662" t="s">
        <v>5637</v>
      </c>
      <c r="H5512" s="662" t="s">
        <v>593</v>
      </c>
      <c r="I5512" s="662" t="s">
        <v>7459</v>
      </c>
      <c r="J5512" s="662" t="s">
        <v>3810</v>
      </c>
      <c r="K5512" s="662" t="s">
        <v>7460</v>
      </c>
      <c r="L5512" s="663">
        <v>0</v>
      </c>
      <c r="M5512" s="663">
        <v>0</v>
      </c>
      <c r="N5512" s="662">
        <v>1</v>
      </c>
      <c r="O5512" s="745">
        <v>0.5</v>
      </c>
      <c r="P5512" s="663"/>
      <c r="Q5512" s="678"/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32</v>
      </c>
      <c r="B5513" s="662" t="s">
        <v>592</v>
      </c>
      <c r="C5513" s="662" t="s">
        <v>5111</v>
      </c>
      <c r="D5513" s="743" t="s">
        <v>7938</v>
      </c>
      <c r="E5513" s="744" t="s">
        <v>5141</v>
      </c>
      <c r="F5513" s="662" t="s">
        <v>5106</v>
      </c>
      <c r="G5513" s="662" t="s">
        <v>5840</v>
      </c>
      <c r="H5513" s="662" t="s">
        <v>593</v>
      </c>
      <c r="I5513" s="662" t="s">
        <v>5841</v>
      </c>
      <c r="J5513" s="662" t="s">
        <v>5842</v>
      </c>
      <c r="K5513" s="662" t="s">
        <v>5238</v>
      </c>
      <c r="L5513" s="663">
        <v>129.18</v>
      </c>
      <c r="M5513" s="663">
        <v>129.18</v>
      </c>
      <c r="N5513" s="662">
        <v>1</v>
      </c>
      <c r="O5513" s="745">
        <v>0.5</v>
      </c>
      <c r="P5513" s="663">
        <v>129.18</v>
      </c>
      <c r="Q5513" s="678">
        <v>1</v>
      </c>
      <c r="R5513" s="662">
        <v>1</v>
      </c>
      <c r="S5513" s="678">
        <v>1</v>
      </c>
      <c r="T5513" s="745">
        <v>0.5</v>
      </c>
      <c r="U5513" s="701">
        <v>1</v>
      </c>
    </row>
    <row r="5514" spans="1:21" ht="14.4" customHeight="1" x14ac:dyDescent="0.3">
      <c r="A5514" s="661">
        <v>32</v>
      </c>
      <c r="B5514" s="662" t="s">
        <v>592</v>
      </c>
      <c r="C5514" s="662" t="s">
        <v>5111</v>
      </c>
      <c r="D5514" s="743" t="s">
        <v>7938</v>
      </c>
      <c r="E5514" s="744" t="s">
        <v>5141</v>
      </c>
      <c r="F5514" s="662" t="s">
        <v>5106</v>
      </c>
      <c r="G5514" s="662" t="s">
        <v>5248</v>
      </c>
      <c r="H5514" s="662" t="s">
        <v>593</v>
      </c>
      <c r="I5514" s="662" t="s">
        <v>5507</v>
      </c>
      <c r="J5514" s="662" t="s">
        <v>3187</v>
      </c>
      <c r="K5514" s="662" t="s">
        <v>5508</v>
      </c>
      <c r="L5514" s="663">
        <v>439.61</v>
      </c>
      <c r="M5514" s="663">
        <v>439.61</v>
      </c>
      <c r="N5514" s="662">
        <v>1</v>
      </c>
      <c r="O5514" s="745">
        <v>0.5</v>
      </c>
      <c r="P5514" s="663">
        <v>439.61</v>
      </c>
      <c r="Q5514" s="678">
        <v>1</v>
      </c>
      <c r="R5514" s="662">
        <v>1</v>
      </c>
      <c r="S5514" s="678">
        <v>1</v>
      </c>
      <c r="T5514" s="745">
        <v>0.5</v>
      </c>
      <c r="U5514" s="701">
        <v>1</v>
      </c>
    </row>
    <row r="5515" spans="1:21" ht="14.4" customHeight="1" x14ac:dyDescent="0.3">
      <c r="A5515" s="661">
        <v>32</v>
      </c>
      <c r="B5515" s="662" t="s">
        <v>592</v>
      </c>
      <c r="C5515" s="662" t="s">
        <v>5111</v>
      </c>
      <c r="D5515" s="743" t="s">
        <v>7938</v>
      </c>
      <c r="E5515" s="744" t="s">
        <v>5141</v>
      </c>
      <c r="F5515" s="662" t="s">
        <v>5106</v>
      </c>
      <c r="G5515" s="662" t="s">
        <v>5248</v>
      </c>
      <c r="H5515" s="662" t="s">
        <v>593</v>
      </c>
      <c r="I5515" s="662" t="s">
        <v>3186</v>
      </c>
      <c r="J5515" s="662" t="s">
        <v>3187</v>
      </c>
      <c r="K5515" s="662" t="s">
        <v>4933</v>
      </c>
      <c r="L5515" s="663">
        <v>588.04999999999995</v>
      </c>
      <c r="M5515" s="663">
        <v>2940.25</v>
      </c>
      <c r="N5515" s="662">
        <v>5</v>
      </c>
      <c r="O5515" s="745">
        <v>1.5</v>
      </c>
      <c r="P5515" s="663">
        <v>2940.25</v>
      </c>
      <c r="Q5515" s="678">
        <v>1</v>
      </c>
      <c r="R5515" s="662">
        <v>5</v>
      </c>
      <c r="S5515" s="678">
        <v>1</v>
      </c>
      <c r="T5515" s="745">
        <v>1.5</v>
      </c>
      <c r="U5515" s="701">
        <v>1</v>
      </c>
    </row>
    <row r="5516" spans="1:21" ht="14.4" customHeight="1" x14ac:dyDescent="0.3">
      <c r="A5516" s="661">
        <v>32</v>
      </c>
      <c r="B5516" s="662" t="s">
        <v>592</v>
      </c>
      <c r="C5516" s="662" t="s">
        <v>5111</v>
      </c>
      <c r="D5516" s="743" t="s">
        <v>7938</v>
      </c>
      <c r="E5516" s="744" t="s">
        <v>5141</v>
      </c>
      <c r="F5516" s="662" t="s">
        <v>5106</v>
      </c>
      <c r="G5516" s="662" t="s">
        <v>5248</v>
      </c>
      <c r="H5516" s="662" t="s">
        <v>593</v>
      </c>
      <c r="I5516" s="662" t="s">
        <v>3186</v>
      </c>
      <c r="J5516" s="662" t="s">
        <v>3187</v>
      </c>
      <c r="K5516" s="662" t="s">
        <v>4933</v>
      </c>
      <c r="L5516" s="663">
        <v>879.21</v>
      </c>
      <c r="M5516" s="663">
        <v>879.21</v>
      </c>
      <c r="N5516" s="662">
        <v>1</v>
      </c>
      <c r="O5516" s="745">
        <v>0.5</v>
      </c>
      <c r="P5516" s="663">
        <v>879.21</v>
      </c>
      <c r="Q5516" s="678">
        <v>1</v>
      </c>
      <c r="R5516" s="662">
        <v>1</v>
      </c>
      <c r="S5516" s="678">
        <v>1</v>
      </c>
      <c r="T5516" s="745">
        <v>0.5</v>
      </c>
      <c r="U5516" s="701">
        <v>1</v>
      </c>
    </row>
    <row r="5517" spans="1:21" ht="14.4" customHeight="1" x14ac:dyDescent="0.3">
      <c r="A5517" s="661">
        <v>32</v>
      </c>
      <c r="B5517" s="662" t="s">
        <v>592</v>
      </c>
      <c r="C5517" s="662" t="s">
        <v>5111</v>
      </c>
      <c r="D5517" s="743" t="s">
        <v>7938</v>
      </c>
      <c r="E5517" s="744" t="s">
        <v>5141</v>
      </c>
      <c r="F5517" s="662" t="s">
        <v>5106</v>
      </c>
      <c r="G5517" s="662" t="s">
        <v>5249</v>
      </c>
      <c r="H5517" s="662" t="s">
        <v>593</v>
      </c>
      <c r="I5517" s="662" t="s">
        <v>5250</v>
      </c>
      <c r="J5517" s="662" t="s">
        <v>5251</v>
      </c>
      <c r="K5517" s="662"/>
      <c r="L5517" s="663">
        <v>0</v>
      </c>
      <c r="M5517" s="663">
        <v>0</v>
      </c>
      <c r="N5517" s="662">
        <v>1</v>
      </c>
      <c r="O5517" s="745">
        <v>1</v>
      </c>
      <c r="P5517" s="663">
        <v>0</v>
      </c>
      <c r="Q5517" s="678"/>
      <c r="R5517" s="662">
        <v>1</v>
      </c>
      <c r="S5517" s="678">
        <v>1</v>
      </c>
      <c r="T5517" s="745">
        <v>1</v>
      </c>
      <c r="U5517" s="701">
        <v>1</v>
      </c>
    </row>
    <row r="5518" spans="1:21" ht="14.4" customHeight="1" x14ac:dyDescent="0.3">
      <c r="A5518" s="661">
        <v>32</v>
      </c>
      <c r="B5518" s="662" t="s">
        <v>592</v>
      </c>
      <c r="C5518" s="662" t="s">
        <v>5111</v>
      </c>
      <c r="D5518" s="743" t="s">
        <v>7938</v>
      </c>
      <c r="E5518" s="744" t="s">
        <v>5141</v>
      </c>
      <c r="F5518" s="662" t="s">
        <v>5106</v>
      </c>
      <c r="G5518" s="662" t="s">
        <v>5249</v>
      </c>
      <c r="H5518" s="662" t="s">
        <v>593</v>
      </c>
      <c r="I5518" s="662" t="s">
        <v>5432</v>
      </c>
      <c r="J5518" s="662" t="s">
        <v>5251</v>
      </c>
      <c r="K5518" s="662"/>
      <c r="L5518" s="663">
        <v>170.52</v>
      </c>
      <c r="M5518" s="663">
        <v>341.04</v>
      </c>
      <c r="N5518" s="662">
        <v>2</v>
      </c>
      <c r="O5518" s="745">
        <v>0.5</v>
      </c>
      <c r="P5518" s="663">
        <v>341.04</v>
      </c>
      <c r="Q5518" s="678">
        <v>1</v>
      </c>
      <c r="R5518" s="662">
        <v>2</v>
      </c>
      <c r="S5518" s="678">
        <v>1</v>
      </c>
      <c r="T5518" s="745">
        <v>0.5</v>
      </c>
      <c r="U5518" s="701">
        <v>1</v>
      </c>
    </row>
    <row r="5519" spans="1:21" ht="14.4" customHeight="1" x14ac:dyDescent="0.3">
      <c r="A5519" s="661">
        <v>32</v>
      </c>
      <c r="B5519" s="662" t="s">
        <v>592</v>
      </c>
      <c r="C5519" s="662" t="s">
        <v>5111</v>
      </c>
      <c r="D5519" s="743" t="s">
        <v>7938</v>
      </c>
      <c r="E5519" s="744" t="s">
        <v>5141</v>
      </c>
      <c r="F5519" s="662" t="s">
        <v>5106</v>
      </c>
      <c r="G5519" s="662" t="s">
        <v>5249</v>
      </c>
      <c r="H5519" s="662" t="s">
        <v>593</v>
      </c>
      <c r="I5519" s="662" t="s">
        <v>7765</v>
      </c>
      <c r="J5519" s="662" t="s">
        <v>5251</v>
      </c>
      <c r="K5519" s="662"/>
      <c r="L5519" s="663">
        <v>0</v>
      </c>
      <c r="M5519" s="663">
        <v>0</v>
      </c>
      <c r="N5519" s="662">
        <v>1</v>
      </c>
      <c r="O5519" s="745">
        <v>1</v>
      </c>
      <c r="P5519" s="663">
        <v>0</v>
      </c>
      <c r="Q5519" s="678"/>
      <c r="R5519" s="662">
        <v>1</v>
      </c>
      <c r="S5519" s="678">
        <v>1</v>
      </c>
      <c r="T5519" s="745">
        <v>1</v>
      </c>
      <c r="U5519" s="701">
        <v>1</v>
      </c>
    </row>
    <row r="5520" spans="1:21" ht="14.4" customHeight="1" x14ac:dyDescent="0.3">
      <c r="A5520" s="661">
        <v>32</v>
      </c>
      <c r="B5520" s="662" t="s">
        <v>592</v>
      </c>
      <c r="C5520" s="662" t="s">
        <v>5111</v>
      </c>
      <c r="D5520" s="743" t="s">
        <v>7938</v>
      </c>
      <c r="E5520" s="744" t="s">
        <v>5141</v>
      </c>
      <c r="F5520" s="662" t="s">
        <v>5106</v>
      </c>
      <c r="G5520" s="662" t="s">
        <v>5847</v>
      </c>
      <c r="H5520" s="662" t="s">
        <v>593</v>
      </c>
      <c r="I5520" s="662" t="s">
        <v>2918</v>
      </c>
      <c r="J5520" s="662" t="s">
        <v>2919</v>
      </c>
      <c r="K5520" s="662" t="s">
        <v>5848</v>
      </c>
      <c r="L5520" s="663">
        <v>48.09</v>
      </c>
      <c r="M5520" s="663">
        <v>144.27000000000001</v>
      </c>
      <c r="N5520" s="662">
        <v>3</v>
      </c>
      <c r="O5520" s="745">
        <v>2.5</v>
      </c>
      <c r="P5520" s="663">
        <v>144.27000000000001</v>
      </c>
      <c r="Q5520" s="678">
        <v>1</v>
      </c>
      <c r="R5520" s="662">
        <v>3</v>
      </c>
      <c r="S5520" s="678">
        <v>1</v>
      </c>
      <c r="T5520" s="745">
        <v>2.5</v>
      </c>
      <c r="U5520" s="701">
        <v>1</v>
      </c>
    </row>
    <row r="5521" spans="1:21" ht="14.4" customHeight="1" x14ac:dyDescent="0.3">
      <c r="A5521" s="661">
        <v>32</v>
      </c>
      <c r="B5521" s="662" t="s">
        <v>592</v>
      </c>
      <c r="C5521" s="662" t="s">
        <v>5111</v>
      </c>
      <c r="D5521" s="743" t="s">
        <v>7938</v>
      </c>
      <c r="E5521" s="744" t="s">
        <v>5141</v>
      </c>
      <c r="F5521" s="662" t="s">
        <v>5106</v>
      </c>
      <c r="G5521" s="662" t="s">
        <v>5847</v>
      </c>
      <c r="H5521" s="662" t="s">
        <v>593</v>
      </c>
      <c r="I5521" s="662" t="s">
        <v>3011</v>
      </c>
      <c r="J5521" s="662" t="s">
        <v>3012</v>
      </c>
      <c r="K5521" s="662" t="s">
        <v>6330</v>
      </c>
      <c r="L5521" s="663">
        <v>89.91</v>
      </c>
      <c r="M5521" s="663">
        <v>89.91</v>
      </c>
      <c r="N5521" s="662">
        <v>1</v>
      </c>
      <c r="O5521" s="745">
        <v>0.5</v>
      </c>
      <c r="P5521" s="663"/>
      <c r="Q5521" s="678">
        <v>0</v>
      </c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32</v>
      </c>
      <c r="B5522" s="662" t="s">
        <v>592</v>
      </c>
      <c r="C5522" s="662" t="s">
        <v>5111</v>
      </c>
      <c r="D5522" s="743" t="s">
        <v>7938</v>
      </c>
      <c r="E5522" s="744" t="s">
        <v>5141</v>
      </c>
      <c r="F5522" s="662" t="s">
        <v>5106</v>
      </c>
      <c r="G5522" s="662" t="s">
        <v>5847</v>
      </c>
      <c r="H5522" s="662" t="s">
        <v>593</v>
      </c>
      <c r="I5522" s="662" t="s">
        <v>7766</v>
      </c>
      <c r="J5522" s="662" t="s">
        <v>3012</v>
      </c>
      <c r="K5522" s="662" t="s">
        <v>6247</v>
      </c>
      <c r="L5522" s="663">
        <v>0</v>
      </c>
      <c r="M5522" s="663">
        <v>0</v>
      </c>
      <c r="N5522" s="662">
        <v>3</v>
      </c>
      <c r="O5522" s="745">
        <v>3</v>
      </c>
      <c r="P5522" s="663">
        <v>0</v>
      </c>
      <c r="Q5522" s="678"/>
      <c r="R5522" s="662">
        <v>1</v>
      </c>
      <c r="S5522" s="678">
        <v>0.33333333333333331</v>
      </c>
      <c r="T5522" s="745">
        <v>1</v>
      </c>
      <c r="U5522" s="701">
        <v>0.33333333333333331</v>
      </c>
    </row>
    <row r="5523" spans="1:21" ht="14.4" customHeight="1" x14ac:dyDescent="0.3">
      <c r="A5523" s="661">
        <v>32</v>
      </c>
      <c r="B5523" s="662" t="s">
        <v>592</v>
      </c>
      <c r="C5523" s="662" t="s">
        <v>5111</v>
      </c>
      <c r="D5523" s="743" t="s">
        <v>7938</v>
      </c>
      <c r="E5523" s="744" t="s">
        <v>5141</v>
      </c>
      <c r="F5523" s="662" t="s">
        <v>5106</v>
      </c>
      <c r="G5523" s="662" t="s">
        <v>5847</v>
      </c>
      <c r="H5523" s="662" t="s">
        <v>593</v>
      </c>
      <c r="I5523" s="662" t="s">
        <v>3049</v>
      </c>
      <c r="J5523" s="662" t="s">
        <v>3012</v>
      </c>
      <c r="K5523" s="662" t="s">
        <v>6330</v>
      </c>
      <c r="L5523" s="663">
        <v>89.91</v>
      </c>
      <c r="M5523" s="663">
        <v>89.91</v>
      </c>
      <c r="N5523" s="662">
        <v>1</v>
      </c>
      <c r="O5523" s="745">
        <v>1</v>
      </c>
      <c r="P5523" s="663">
        <v>89.91</v>
      </c>
      <c r="Q5523" s="678">
        <v>1</v>
      </c>
      <c r="R5523" s="662">
        <v>1</v>
      </c>
      <c r="S5523" s="678">
        <v>1</v>
      </c>
      <c r="T5523" s="745">
        <v>1</v>
      </c>
      <c r="U5523" s="701">
        <v>1</v>
      </c>
    </row>
    <row r="5524" spans="1:21" ht="14.4" customHeight="1" x14ac:dyDescent="0.3">
      <c r="A5524" s="661">
        <v>32</v>
      </c>
      <c r="B5524" s="662" t="s">
        <v>592</v>
      </c>
      <c r="C5524" s="662" t="s">
        <v>5111</v>
      </c>
      <c r="D5524" s="743" t="s">
        <v>7938</v>
      </c>
      <c r="E5524" s="744" t="s">
        <v>5141</v>
      </c>
      <c r="F5524" s="662" t="s">
        <v>5106</v>
      </c>
      <c r="G5524" s="662" t="s">
        <v>6331</v>
      </c>
      <c r="H5524" s="662" t="s">
        <v>593</v>
      </c>
      <c r="I5524" s="662" t="s">
        <v>1902</v>
      </c>
      <c r="J5524" s="662" t="s">
        <v>1903</v>
      </c>
      <c r="K5524" s="662" t="s">
        <v>6332</v>
      </c>
      <c r="L5524" s="663">
        <v>0</v>
      </c>
      <c r="M5524" s="663">
        <v>0</v>
      </c>
      <c r="N5524" s="662">
        <v>1</v>
      </c>
      <c r="O5524" s="745">
        <v>0.5</v>
      </c>
      <c r="P5524" s="663">
        <v>0</v>
      </c>
      <c r="Q5524" s="678"/>
      <c r="R5524" s="662">
        <v>1</v>
      </c>
      <c r="S5524" s="678">
        <v>1</v>
      </c>
      <c r="T5524" s="745">
        <v>0.5</v>
      </c>
      <c r="U5524" s="701">
        <v>1</v>
      </c>
    </row>
    <row r="5525" spans="1:21" ht="14.4" customHeight="1" x14ac:dyDescent="0.3">
      <c r="A5525" s="661">
        <v>32</v>
      </c>
      <c r="B5525" s="662" t="s">
        <v>592</v>
      </c>
      <c r="C5525" s="662" t="s">
        <v>5111</v>
      </c>
      <c r="D5525" s="743" t="s">
        <v>7938</v>
      </c>
      <c r="E5525" s="744" t="s">
        <v>5141</v>
      </c>
      <c r="F5525" s="662" t="s">
        <v>5106</v>
      </c>
      <c r="G5525" s="662" t="s">
        <v>5254</v>
      </c>
      <c r="H5525" s="662" t="s">
        <v>593</v>
      </c>
      <c r="I5525" s="662" t="s">
        <v>5255</v>
      </c>
      <c r="J5525" s="662" t="s">
        <v>5256</v>
      </c>
      <c r="K5525" s="662" t="s">
        <v>5257</v>
      </c>
      <c r="L5525" s="663">
        <v>661.2</v>
      </c>
      <c r="M5525" s="663">
        <v>2644.8</v>
      </c>
      <c r="N5525" s="662">
        <v>4</v>
      </c>
      <c r="O5525" s="745">
        <v>1.5</v>
      </c>
      <c r="P5525" s="663"/>
      <c r="Q5525" s="678">
        <v>0</v>
      </c>
      <c r="R5525" s="662"/>
      <c r="S5525" s="678">
        <v>0</v>
      </c>
      <c r="T5525" s="745"/>
      <c r="U5525" s="701">
        <v>0</v>
      </c>
    </row>
    <row r="5526" spans="1:21" ht="14.4" customHeight="1" x14ac:dyDescent="0.3">
      <c r="A5526" s="661">
        <v>32</v>
      </c>
      <c r="B5526" s="662" t="s">
        <v>592</v>
      </c>
      <c r="C5526" s="662" t="s">
        <v>5111</v>
      </c>
      <c r="D5526" s="743" t="s">
        <v>7938</v>
      </c>
      <c r="E5526" s="744" t="s">
        <v>5141</v>
      </c>
      <c r="F5526" s="662" t="s">
        <v>5106</v>
      </c>
      <c r="G5526" s="662" t="s">
        <v>5262</v>
      </c>
      <c r="H5526" s="662" t="s">
        <v>593</v>
      </c>
      <c r="I5526" s="662" t="s">
        <v>2941</v>
      </c>
      <c r="J5526" s="662" t="s">
        <v>2942</v>
      </c>
      <c r="K5526" s="662" t="s">
        <v>2911</v>
      </c>
      <c r="L5526" s="663">
        <v>111.72</v>
      </c>
      <c r="M5526" s="663">
        <v>782.04</v>
      </c>
      <c r="N5526" s="662">
        <v>7</v>
      </c>
      <c r="O5526" s="745">
        <v>4</v>
      </c>
      <c r="P5526" s="663">
        <v>335.15999999999997</v>
      </c>
      <c r="Q5526" s="678">
        <v>0.42857142857142855</v>
      </c>
      <c r="R5526" s="662">
        <v>3</v>
      </c>
      <c r="S5526" s="678">
        <v>0.42857142857142855</v>
      </c>
      <c r="T5526" s="745">
        <v>2.5</v>
      </c>
      <c r="U5526" s="701">
        <v>0.625</v>
      </c>
    </row>
    <row r="5527" spans="1:21" ht="14.4" customHeight="1" x14ac:dyDescent="0.3">
      <c r="A5527" s="661">
        <v>32</v>
      </c>
      <c r="B5527" s="662" t="s">
        <v>592</v>
      </c>
      <c r="C5527" s="662" t="s">
        <v>5111</v>
      </c>
      <c r="D5527" s="743" t="s">
        <v>7938</v>
      </c>
      <c r="E5527" s="744" t="s">
        <v>5141</v>
      </c>
      <c r="F5527" s="662" t="s">
        <v>5106</v>
      </c>
      <c r="G5527" s="662" t="s">
        <v>5262</v>
      </c>
      <c r="H5527" s="662" t="s">
        <v>593</v>
      </c>
      <c r="I5527" s="662" t="s">
        <v>2941</v>
      </c>
      <c r="J5527" s="662" t="s">
        <v>2942</v>
      </c>
      <c r="K5527" s="662" t="s">
        <v>2911</v>
      </c>
      <c r="L5527" s="663">
        <v>98.75</v>
      </c>
      <c r="M5527" s="663">
        <v>395</v>
      </c>
      <c r="N5527" s="662">
        <v>4</v>
      </c>
      <c r="O5527" s="745">
        <v>3</v>
      </c>
      <c r="P5527" s="663">
        <v>296.25</v>
      </c>
      <c r="Q5527" s="678">
        <v>0.75</v>
      </c>
      <c r="R5527" s="662">
        <v>3</v>
      </c>
      <c r="S5527" s="678">
        <v>0.75</v>
      </c>
      <c r="T5527" s="745">
        <v>2.5</v>
      </c>
      <c r="U5527" s="701">
        <v>0.83333333333333337</v>
      </c>
    </row>
    <row r="5528" spans="1:21" ht="14.4" customHeight="1" x14ac:dyDescent="0.3">
      <c r="A5528" s="661">
        <v>32</v>
      </c>
      <c r="B5528" s="662" t="s">
        <v>592</v>
      </c>
      <c r="C5528" s="662" t="s">
        <v>5111</v>
      </c>
      <c r="D5528" s="743" t="s">
        <v>7938</v>
      </c>
      <c r="E5528" s="744" t="s">
        <v>5141</v>
      </c>
      <c r="F5528" s="662" t="s">
        <v>5106</v>
      </c>
      <c r="G5528" s="662" t="s">
        <v>5262</v>
      </c>
      <c r="H5528" s="662" t="s">
        <v>593</v>
      </c>
      <c r="I5528" s="662" t="s">
        <v>5726</v>
      </c>
      <c r="J5528" s="662" t="s">
        <v>2963</v>
      </c>
      <c r="K5528" s="662" t="s">
        <v>5264</v>
      </c>
      <c r="L5528" s="663">
        <v>49.38</v>
      </c>
      <c r="M5528" s="663">
        <v>49.38</v>
      </c>
      <c r="N5528" s="662">
        <v>1</v>
      </c>
      <c r="O5528" s="745">
        <v>0.5</v>
      </c>
      <c r="P5528" s="663">
        <v>49.38</v>
      </c>
      <c r="Q5528" s="678">
        <v>1</v>
      </c>
      <c r="R5528" s="662">
        <v>1</v>
      </c>
      <c r="S5528" s="678">
        <v>1</v>
      </c>
      <c r="T5528" s="745">
        <v>0.5</v>
      </c>
      <c r="U5528" s="701">
        <v>1</v>
      </c>
    </row>
    <row r="5529" spans="1:21" ht="14.4" customHeight="1" x14ac:dyDescent="0.3">
      <c r="A5529" s="661">
        <v>32</v>
      </c>
      <c r="B5529" s="662" t="s">
        <v>592</v>
      </c>
      <c r="C5529" s="662" t="s">
        <v>5111</v>
      </c>
      <c r="D5529" s="743" t="s">
        <v>7938</v>
      </c>
      <c r="E5529" s="744" t="s">
        <v>5141</v>
      </c>
      <c r="F5529" s="662" t="s">
        <v>5106</v>
      </c>
      <c r="G5529" s="662" t="s">
        <v>5262</v>
      </c>
      <c r="H5529" s="662" t="s">
        <v>593</v>
      </c>
      <c r="I5529" s="662" t="s">
        <v>7767</v>
      </c>
      <c r="J5529" s="662" t="s">
        <v>2942</v>
      </c>
      <c r="K5529" s="662" t="s">
        <v>2911</v>
      </c>
      <c r="L5529" s="663">
        <v>98.75</v>
      </c>
      <c r="M5529" s="663">
        <v>296.25</v>
      </c>
      <c r="N5529" s="662">
        <v>3</v>
      </c>
      <c r="O5529" s="745">
        <v>1</v>
      </c>
      <c r="P5529" s="663">
        <v>197.5</v>
      </c>
      <c r="Q5529" s="678">
        <v>0.66666666666666663</v>
      </c>
      <c r="R5529" s="662">
        <v>2</v>
      </c>
      <c r="S5529" s="678">
        <v>0.66666666666666663</v>
      </c>
      <c r="T5529" s="745">
        <v>0.5</v>
      </c>
      <c r="U5529" s="701">
        <v>0.5</v>
      </c>
    </row>
    <row r="5530" spans="1:21" ht="14.4" customHeight="1" x14ac:dyDescent="0.3">
      <c r="A5530" s="661">
        <v>32</v>
      </c>
      <c r="B5530" s="662" t="s">
        <v>592</v>
      </c>
      <c r="C5530" s="662" t="s">
        <v>5111</v>
      </c>
      <c r="D5530" s="743" t="s">
        <v>7938</v>
      </c>
      <c r="E5530" s="744" t="s">
        <v>5141</v>
      </c>
      <c r="F5530" s="662" t="s">
        <v>5106</v>
      </c>
      <c r="G5530" s="662" t="s">
        <v>5539</v>
      </c>
      <c r="H5530" s="662" t="s">
        <v>593</v>
      </c>
      <c r="I5530" s="662" t="s">
        <v>7768</v>
      </c>
      <c r="J5530" s="662" t="s">
        <v>2953</v>
      </c>
      <c r="K5530" s="662" t="s">
        <v>4149</v>
      </c>
      <c r="L5530" s="663">
        <v>0</v>
      </c>
      <c r="M5530" s="663">
        <v>0</v>
      </c>
      <c r="N5530" s="662">
        <v>1</v>
      </c>
      <c r="O5530" s="745">
        <v>0.5</v>
      </c>
      <c r="P5530" s="663">
        <v>0</v>
      </c>
      <c r="Q5530" s="678"/>
      <c r="R5530" s="662">
        <v>1</v>
      </c>
      <c r="S5530" s="678">
        <v>1</v>
      </c>
      <c r="T5530" s="745">
        <v>0.5</v>
      </c>
      <c r="U5530" s="701">
        <v>1</v>
      </c>
    </row>
    <row r="5531" spans="1:21" ht="14.4" customHeight="1" x14ac:dyDescent="0.3">
      <c r="A5531" s="661">
        <v>32</v>
      </c>
      <c r="B5531" s="662" t="s">
        <v>592</v>
      </c>
      <c r="C5531" s="662" t="s">
        <v>5111</v>
      </c>
      <c r="D5531" s="743" t="s">
        <v>7938</v>
      </c>
      <c r="E5531" s="744" t="s">
        <v>5141</v>
      </c>
      <c r="F5531" s="662" t="s">
        <v>5106</v>
      </c>
      <c r="G5531" s="662" t="s">
        <v>5539</v>
      </c>
      <c r="H5531" s="662" t="s">
        <v>593</v>
      </c>
      <c r="I5531" s="662" t="s">
        <v>5540</v>
      </c>
      <c r="J5531" s="662" t="s">
        <v>2953</v>
      </c>
      <c r="K5531" s="662" t="s">
        <v>2954</v>
      </c>
      <c r="L5531" s="663">
        <v>147.31</v>
      </c>
      <c r="M5531" s="663">
        <v>441.93</v>
      </c>
      <c r="N5531" s="662">
        <v>3</v>
      </c>
      <c r="O5531" s="745">
        <v>1.5</v>
      </c>
      <c r="P5531" s="663">
        <v>441.93</v>
      </c>
      <c r="Q5531" s="678">
        <v>1</v>
      </c>
      <c r="R5531" s="662">
        <v>3</v>
      </c>
      <c r="S5531" s="678">
        <v>1</v>
      </c>
      <c r="T5531" s="745">
        <v>1.5</v>
      </c>
      <c r="U5531" s="701">
        <v>1</v>
      </c>
    </row>
    <row r="5532" spans="1:21" ht="14.4" customHeight="1" x14ac:dyDescent="0.3">
      <c r="A5532" s="661">
        <v>32</v>
      </c>
      <c r="B5532" s="662" t="s">
        <v>592</v>
      </c>
      <c r="C5532" s="662" t="s">
        <v>5111</v>
      </c>
      <c r="D5532" s="743" t="s">
        <v>7938</v>
      </c>
      <c r="E5532" s="744" t="s">
        <v>5141</v>
      </c>
      <c r="F5532" s="662" t="s">
        <v>5106</v>
      </c>
      <c r="G5532" s="662" t="s">
        <v>5868</v>
      </c>
      <c r="H5532" s="662" t="s">
        <v>593</v>
      </c>
      <c r="I5532" s="662" t="s">
        <v>2922</v>
      </c>
      <c r="J5532" s="662" t="s">
        <v>2923</v>
      </c>
      <c r="K5532" s="662" t="s">
        <v>5869</v>
      </c>
      <c r="L5532" s="663">
        <v>36.97</v>
      </c>
      <c r="M5532" s="663">
        <v>73.94</v>
      </c>
      <c r="N5532" s="662">
        <v>2</v>
      </c>
      <c r="O5532" s="745">
        <v>2</v>
      </c>
      <c r="P5532" s="663">
        <v>36.97</v>
      </c>
      <c r="Q5532" s="678">
        <v>0.5</v>
      </c>
      <c r="R5532" s="662">
        <v>1</v>
      </c>
      <c r="S5532" s="678">
        <v>0.5</v>
      </c>
      <c r="T5532" s="745">
        <v>1</v>
      </c>
      <c r="U5532" s="701">
        <v>0.5</v>
      </c>
    </row>
    <row r="5533" spans="1:21" ht="14.4" customHeight="1" x14ac:dyDescent="0.3">
      <c r="A5533" s="661">
        <v>32</v>
      </c>
      <c r="B5533" s="662" t="s">
        <v>592</v>
      </c>
      <c r="C5533" s="662" t="s">
        <v>5111</v>
      </c>
      <c r="D5533" s="743" t="s">
        <v>7938</v>
      </c>
      <c r="E5533" s="744" t="s">
        <v>5141</v>
      </c>
      <c r="F5533" s="662" t="s">
        <v>5106</v>
      </c>
      <c r="G5533" s="662" t="s">
        <v>5727</v>
      </c>
      <c r="H5533" s="662" t="s">
        <v>593</v>
      </c>
      <c r="I5533" s="662" t="s">
        <v>692</v>
      </c>
      <c r="J5533" s="662" t="s">
        <v>5728</v>
      </c>
      <c r="K5533" s="662" t="s">
        <v>5729</v>
      </c>
      <c r="L5533" s="663">
        <v>44.59</v>
      </c>
      <c r="M5533" s="663">
        <v>44.59</v>
      </c>
      <c r="N5533" s="662">
        <v>1</v>
      </c>
      <c r="O5533" s="745">
        <v>1</v>
      </c>
      <c r="P5533" s="663"/>
      <c r="Q5533" s="678">
        <v>0</v>
      </c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32</v>
      </c>
      <c r="B5534" s="662" t="s">
        <v>592</v>
      </c>
      <c r="C5534" s="662" t="s">
        <v>5111</v>
      </c>
      <c r="D5534" s="743" t="s">
        <v>7938</v>
      </c>
      <c r="E5534" s="744" t="s">
        <v>5141</v>
      </c>
      <c r="F5534" s="662" t="s">
        <v>5106</v>
      </c>
      <c r="G5534" s="662" t="s">
        <v>5394</v>
      </c>
      <c r="H5534" s="662" t="s">
        <v>593</v>
      </c>
      <c r="I5534" s="662" t="s">
        <v>5650</v>
      </c>
      <c r="J5534" s="662" t="s">
        <v>5396</v>
      </c>
      <c r="K5534" s="662" t="s">
        <v>2452</v>
      </c>
      <c r="L5534" s="663">
        <v>0</v>
      </c>
      <c r="M5534" s="663">
        <v>0</v>
      </c>
      <c r="N5534" s="662">
        <v>2</v>
      </c>
      <c r="O5534" s="745">
        <v>0.5</v>
      </c>
      <c r="P5534" s="663"/>
      <c r="Q5534" s="678"/>
      <c r="R5534" s="662"/>
      <c r="S5534" s="678">
        <v>0</v>
      </c>
      <c r="T5534" s="745"/>
      <c r="U5534" s="701">
        <v>0</v>
      </c>
    </row>
    <row r="5535" spans="1:21" ht="14.4" customHeight="1" x14ac:dyDescent="0.3">
      <c r="A5535" s="661">
        <v>32</v>
      </c>
      <c r="B5535" s="662" t="s">
        <v>592</v>
      </c>
      <c r="C5535" s="662" t="s">
        <v>5111</v>
      </c>
      <c r="D5535" s="743" t="s">
        <v>7938</v>
      </c>
      <c r="E5535" s="744" t="s">
        <v>5141</v>
      </c>
      <c r="F5535" s="662" t="s">
        <v>5106</v>
      </c>
      <c r="G5535" s="662" t="s">
        <v>5269</v>
      </c>
      <c r="H5535" s="662" t="s">
        <v>593</v>
      </c>
      <c r="I5535" s="662" t="s">
        <v>970</v>
      </c>
      <c r="J5535" s="662" t="s">
        <v>5270</v>
      </c>
      <c r="K5535" s="662" t="s">
        <v>5271</v>
      </c>
      <c r="L5535" s="663">
        <v>88.76</v>
      </c>
      <c r="M5535" s="663">
        <v>1597.68</v>
      </c>
      <c r="N5535" s="662">
        <v>18</v>
      </c>
      <c r="O5535" s="745">
        <v>10.5</v>
      </c>
      <c r="P5535" s="663">
        <v>1331.4</v>
      </c>
      <c r="Q5535" s="678">
        <v>0.83333333333333337</v>
      </c>
      <c r="R5535" s="662">
        <v>15</v>
      </c>
      <c r="S5535" s="678">
        <v>0.83333333333333337</v>
      </c>
      <c r="T5535" s="745">
        <v>8.5</v>
      </c>
      <c r="U5535" s="701">
        <v>0.80952380952380953</v>
      </c>
    </row>
    <row r="5536" spans="1:21" ht="14.4" customHeight="1" x14ac:dyDescent="0.3">
      <c r="A5536" s="661">
        <v>32</v>
      </c>
      <c r="B5536" s="662" t="s">
        <v>592</v>
      </c>
      <c r="C5536" s="662" t="s">
        <v>5111</v>
      </c>
      <c r="D5536" s="743" t="s">
        <v>7938</v>
      </c>
      <c r="E5536" s="744" t="s">
        <v>5141</v>
      </c>
      <c r="F5536" s="662" t="s">
        <v>5106</v>
      </c>
      <c r="G5536" s="662" t="s">
        <v>5759</v>
      </c>
      <c r="H5536" s="662" t="s">
        <v>2438</v>
      </c>
      <c r="I5536" s="662" t="s">
        <v>5760</v>
      </c>
      <c r="J5536" s="662" t="s">
        <v>4875</v>
      </c>
      <c r="K5536" s="662" t="s">
        <v>5761</v>
      </c>
      <c r="L5536" s="663">
        <v>0</v>
      </c>
      <c r="M5536" s="663">
        <v>0</v>
      </c>
      <c r="N5536" s="662">
        <v>1</v>
      </c>
      <c r="O5536" s="745">
        <v>1</v>
      </c>
      <c r="P5536" s="663">
        <v>0</v>
      </c>
      <c r="Q5536" s="678"/>
      <c r="R5536" s="662">
        <v>1</v>
      </c>
      <c r="S5536" s="678">
        <v>1</v>
      </c>
      <c r="T5536" s="745">
        <v>1</v>
      </c>
      <c r="U5536" s="701">
        <v>1</v>
      </c>
    </row>
    <row r="5537" spans="1:21" ht="14.4" customHeight="1" x14ac:dyDescent="0.3">
      <c r="A5537" s="661">
        <v>32</v>
      </c>
      <c r="B5537" s="662" t="s">
        <v>592</v>
      </c>
      <c r="C5537" s="662" t="s">
        <v>5111</v>
      </c>
      <c r="D5537" s="743" t="s">
        <v>7938</v>
      </c>
      <c r="E5537" s="744" t="s">
        <v>5141</v>
      </c>
      <c r="F5537" s="662" t="s">
        <v>5106</v>
      </c>
      <c r="G5537" s="662" t="s">
        <v>5279</v>
      </c>
      <c r="H5537" s="662" t="s">
        <v>593</v>
      </c>
      <c r="I5537" s="662" t="s">
        <v>5280</v>
      </c>
      <c r="J5537" s="662" t="s">
        <v>2371</v>
      </c>
      <c r="K5537" s="662" t="s">
        <v>2372</v>
      </c>
      <c r="L5537" s="663">
        <v>727.03</v>
      </c>
      <c r="M5537" s="663">
        <v>727.03</v>
      </c>
      <c r="N5537" s="662">
        <v>1</v>
      </c>
      <c r="O5537" s="745">
        <v>0.5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32</v>
      </c>
      <c r="B5538" s="662" t="s">
        <v>592</v>
      </c>
      <c r="C5538" s="662" t="s">
        <v>5111</v>
      </c>
      <c r="D5538" s="743" t="s">
        <v>7938</v>
      </c>
      <c r="E5538" s="744" t="s">
        <v>5141</v>
      </c>
      <c r="F5538" s="662" t="s">
        <v>5106</v>
      </c>
      <c r="G5538" s="662" t="s">
        <v>5400</v>
      </c>
      <c r="H5538" s="662" t="s">
        <v>2438</v>
      </c>
      <c r="I5538" s="662" t="s">
        <v>2495</v>
      </c>
      <c r="J5538" s="662" t="s">
        <v>2496</v>
      </c>
      <c r="K5538" s="662" t="s">
        <v>1760</v>
      </c>
      <c r="L5538" s="663">
        <v>37.159999999999997</v>
      </c>
      <c r="M5538" s="663">
        <v>74.319999999999993</v>
      </c>
      <c r="N5538" s="662">
        <v>2</v>
      </c>
      <c r="O5538" s="745">
        <v>1.5</v>
      </c>
      <c r="P5538" s="663">
        <v>37.159999999999997</v>
      </c>
      <c r="Q5538" s="678">
        <v>0.5</v>
      </c>
      <c r="R5538" s="662">
        <v>1</v>
      </c>
      <c r="S5538" s="678">
        <v>0.5</v>
      </c>
      <c r="T5538" s="745">
        <v>0.5</v>
      </c>
      <c r="U5538" s="701">
        <v>0.33333333333333331</v>
      </c>
    </row>
    <row r="5539" spans="1:21" ht="14.4" customHeight="1" x14ac:dyDescent="0.3">
      <c r="A5539" s="661">
        <v>32</v>
      </c>
      <c r="B5539" s="662" t="s">
        <v>592</v>
      </c>
      <c r="C5539" s="662" t="s">
        <v>5111</v>
      </c>
      <c r="D5539" s="743" t="s">
        <v>7938</v>
      </c>
      <c r="E5539" s="744" t="s">
        <v>5141</v>
      </c>
      <c r="F5539" s="662" t="s">
        <v>5106</v>
      </c>
      <c r="G5539" s="662" t="s">
        <v>5400</v>
      </c>
      <c r="H5539" s="662" t="s">
        <v>593</v>
      </c>
      <c r="I5539" s="662" t="s">
        <v>7769</v>
      </c>
      <c r="J5539" s="662" t="s">
        <v>2496</v>
      </c>
      <c r="K5539" s="662" t="s">
        <v>4199</v>
      </c>
      <c r="L5539" s="663">
        <v>0</v>
      </c>
      <c r="M5539" s="663">
        <v>0</v>
      </c>
      <c r="N5539" s="662">
        <v>1</v>
      </c>
      <c r="O5539" s="745">
        <v>1</v>
      </c>
      <c r="P5539" s="663">
        <v>0</v>
      </c>
      <c r="Q5539" s="678"/>
      <c r="R5539" s="662">
        <v>1</v>
      </c>
      <c r="S5539" s="678">
        <v>1</v>
      </c>
      <c r="T5539" s="745">
        <v>1</v>
      </c>
      <c r="U5539" s="701">
        <v>1</v>
      </c>
    </row>
    <row r="5540" spans="1:21" ht="14.4" customHeight="1" x14ac:dyDescent="0.3">
      <c r="A5540" s="661">
        <v>32</v>
      </c>
      <c r="B5540" s="662" t="s">
        <v>592</v>
      </c>
      <c r="C5540" s="662" t="s">
        <v>5111</v>
      </c>
      <c r="D5540" s="743" t="s">
        <v>7938</v>
      </c>
      <c r="E5540" s="744" t="s">
        <v>5141</v>
      </c>
      <c r="F5540" s="662" t="s">
        <v>5106</v>
      </c>
      <c r="G5540" s="662" t="s">
        <v>5285</v>
      </c>
      <c r="H5540" s="662" t="s">
        <v>593</v>
      </c>
      <c r="I5540" s="662" t="s">
        <v>5550</v>
      </c>
      <c r="J5540" s="662" t="s">
        <v>4411</v>
      </c>
      <c r="K5540" s="662" t="s">
        <v>5551</v>
      </c>
      <c r="L5540" s="663">
        <v>0</v>
      </c>
      <c r="M5540" s="663">
        <v>0</v>
      </c>
      <c r="N5540" s="662">
        <v>1</v>
      </c>
      <c r="O5540" s="745">
        <v>0.5</v>
      </c>
      <c r="P5540" s="663">
        <v>0</v>
      </c>
      <c r="Q5540" s="678"/>
      <c r="R5540" s="662">
        <v>1</v>
      </c>
      <c r="S5540" s="678">
        <v>1</v>
      </c>
      <c r="T5540" s="745">
        <v>0.5</v>
      </c>
      <c r="U5540" s="701">
        <v>1</v>
      </c>
    </row>
    <row r="5541" spans="1:21" ht="14.4" customHeight="1" x14ac:dyDescent="0.3">
      <c r="A5541" s="661">
        <v>32</v>
      </c>
      <c r="B5541" s="662" t="s">
        <v>592</v>
      </c>
      <c r="C5541" s="662" t="s">
        <v>5111</v>
      </c>
      <c r="D5541" s="743" t="s">
        <v>7938</v>
      </c>
      <c r="E5541" s="744" t="s">
        <v>5141</v>
      </c>
      <c r="F5541" s="662" t="s">
        <v>5106</v>
      </c>
      <c r="G5541" s="662" t="s">
        <v>5285</v>
      </c>
      <c r="H5541" s="662" t="s">
        <v>593</v>
      </c>
      <c r="I5541" s="662" t="s">
        <v>6152</v>
      </c>
      <c r="J5541" s="662" t="s">
        <v>4411</v>
      </c>
      <c r="K5541" s="662" t="s">
        <v>6153</v>
      </c>
      <c r="L5541" s="663">
        <v>0</v>
      </c>
      <c r="M5541" s="663">
        <v>0</v>
      </c>
      <c r="N5541" s="662">
        <v>1</v>
      </c>
      <c r="O5541" s="745">
        <v>1</v>
      </c>
      <c r="P5541" s="663">
        <v>0</v>
      </c>
      <c r="Q5541" s="678"/>
      <c r="R5541" s="662">
        <v>1</v>
      </c>
      <c r="S5541" s="678">
        <v>1</v>
      </c>
      <c r="T5541" s="745">
        <v>1</v>
      </c>
      <c r="U5541" s="701">
        <v>1</v>
      </c>
    </row>
    <row r="5542" spans="1:21" ht="14.4" customHeight="1" x14ac:dyDescent="0.3">
      <c r="A5542" s="661">
        <v>32</v>
      </c>
      <c r="B5542" s="662" t="s">
        <v>592</v>
      </c>
      <c r="C5542" s="662" t="s">
        <v>5111</v>
      </c>
      <c r="D5542" s="743" t="s">
        <v>7938</v>
      </c>
      <c r="E5542" s="744" t="s">
        <v>5141</v>
      </c>
      <c r="F5542" s="662" t="s">
        <v>5106</v>
      </c>
      <c r="G5542" s="662" t="s">
        <v>5285</v>
      </c>
      <c r="H5542" s="662" t="s">
        <v>593</v>
      </c>
      <c r="I5542" s="662" t="s">
        <v>4410</v>
      </c>
      <c r="J5542" s="662" t="s">
        <v>4411</v>
      </c>
      <c r="K5542" s="662" t="s">
        <v>4412</v>
      </c>
      <c r="L5542" s="663">
        <v>58.52</v>
      </c>
      <c r="M5542" s="663">
        <v>58.52</v>
      </c>
      <c r="N5542" s="662">
        <v>1</v>
      </c>
      <c r="O5542" s="745">
        <v>1</v>
      </c>
      <c r="P5542" s="663"/>
      <c r="Q5542" s="678">
        <v>0</v>
      </c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32</v>
      </c>
      <c r="B5543" s="662" t="s">
        <v>592</v>
      </c>
      <c r="C5543" s="662" t="s">
        <v>5111</v>
      </c>
      <c r="D5543" s="743" t="s">
        <v>7938</v>
      </c>
      <c r="E5543" s="744" t="s">
        <v>5141</v>
      </c>
      <c r="F5543" s="662" t="s">
        <v>5106</v>
      </c>
      <c r="G5543" s="662" t="s">
        <v>5175</v>
      </c>
      <c r="H5543" s="662" t="s">
        <v>2438</v>
      </c>
      <c r="I5543" s="662" t="s">
        <v>2679</v>
      </c>
      <c r="J5543" s="662" t="s">
        <v>2474</v>
      </c>
      <c r="K5543" s="662" t="s">
        <v>4813</v>
      </c>
      <c r="L5543" s="663">
        <v>407.55</v>
      </c>
      <c r="M5543" s="663">
        <v>4075.5000000000005</v>
      </c>
      <c r="N5543" s="662">
        <v>10</v>
      </c>
      <c r="O5543" s="745">
        <v>3.5</v>
      </c>
      <c r="P5543" s="663">
        <v>2852.8500000000004</v>
      </c>
      <c r="Q5543" s="678">
        <v>0.70000000000000007</v>
      </c>
      <c r="R5543" s="662">
        <v>7</v>
      </c>
      <c r="S5543" s="678">
        <v>0.7</v>
      </c>
      <c r="T5543" s="745">
        <v>2</v>
      </c>
      <c r="U5543" s="701">
        <v>0.5714285714285714</v>
      </c>
    </row>
    <row r="5544" spans="1:21" ht="14.4" customHeight="1" x14ac:dyDescent="0.3">
      <c r="A5544" s="661">
        <v>32</v>
      </c>
      <c r="B5544" s="662" t="s">
        <v>592</v>
      </c>
      <c r="C5544" s="662" t="s">
        <v>5111</v>
      </c>
      <c r="D5544" s="743" t="s">
        <v>7938</v>
      </c>
      <c r="E5544" s="744" t="s">
        <v>5141</v>
      </c>
      <c r="F5544" s="662" t="s">
        <v>5106</v>
      </c>
      <c r="G5544" s="662" t="s">
        <v>5175</v>
      </c>
      <c r="H5544" s="662" t="s">
        <v>2438</v>
      </c>
      <c r="I5544" s="662" t="s">
        <v>2682</v>
      </c>
      <c r="J5544" s="662" t="s">
        <v>2474</v>
      </c>
      <c r="K5544" s="662" t="s">
        <v>4816</v>
      </c>
      <c r="L5544" s="663">
        <v>543.39</v>
      </c>
      <c r="M5544" s="663">
        <v>4347.12</v>
      </c>
      <c r="N5544" s="662">
        <v>8</v>
      </c>
      <c r="O5544" s="745">
        <v>3.5</v>
      </c>
      <c r="P5544" s="663">
        <v>4347.12</v>
      </c>
      <c r="Q5544" s="678">
        <v>1</v>
      </c>
      <c r="R5544" s="662">
        <v>8</v>
      </c>
      <c r="S5544" s="678">
        <v>1</v>
      </c>
      <c r="T5544" s="745">
        <v>3.5</v>
      </c>
      <c r="U5544" s="701">
        <v>1</v>
      </c>
    </row>
    <row r="5545" spans="1:21" ht="14.4" customHeight="1" x14ac:dyDescent="0.3">
      <c r="A5545" s="661">
        <v>32</v>
      </c>
      <c r="B5545" s="662" t="s">
        <v>592</v>
      </c>
      <c r="C5545" s="662" t="s">
        <v>5111</v>
      </c>
      <c r="D5545" s="743" t="s">
        <v>7938</v>
      </c>
      <c r="E5545" s="744" t="s">
        <v>5141</v>
      </c>
      <c r="F5545" s="662" t="s">
        <v>5106</v>
      </c>
      <c r="G5545" s="662" t="s">
        <v>5175</v>
      </c>
      <c r="H5545" s="662" t="s">
        <v>2438</v>
      </c>
      <c r="I5545" s="662" t="s">
        <v>2473</v>
      </c>
      <c r="J5545" s="662" t="s">
        <v>2474</v>
      </c>
      <c r="K5545" s="662" t="s">
        <v>4814</v>
      </c>
      <c r="L5545" s="663">
        <v>815.1</v>
      </c>
      <c r="M5545" s="663">
        <v>3260.4</v>
      </c>
      <c r="N5545" s="662">
        <v>4</v>
      </c>
      <c r="O5545" s="745">
        <v>2.5</v>
      </c>
      <c r="P5545" s="663">
        <v>3260.4</v>
      </c>
      <c r="Q5545" s="678">
        <v>1</v>
      </c>
      <c r="R5545" s="662">
        <v>4</v>
      </c>
      <c r="S5545" s="678">
        <v>1</v>
      </c>
      <c r="T5545" s="745">
        <v>2.5</v>
      </c>
      <c r="U5545" s="701">
        <v>1</v>
      </c>
    </row>
    <row r="5546" spans="1:21" ht="14.4" customHeight="1" x14ac:dyDescent="0.3">
      <c r="A5546" s="661">
        <v>32</v>
      </c>
      <c r="B5546" s="662" t="s">
        <v>592</v>
      </c>
      <c r="C5546" s="662" t="s">
        <v>5111</v>
      </c>
      <c r="D5546" s="743" t="s">
        <v>7938</v>
      </c>
      <c r="E5546" s="744" t="s">
        <v>5141</v>
      </c>
      <c r="F5546" s="662" t="s">
        <v>5106</v>
      </c>
      <c r="G5546" s="662" t="s">
        <v>5175</v>
      </c>
      <c r="H5546" s="662" t="s">
        <v>2438</v>
      </c>
      <c r="I5546" s="662" t="s">
        <v>2477</v>
      </c>
      <c r="J5546" s="662" t="s">
        <v>2474</v>
      </c>
      <c r="K5546" s="662" t="s">
        <v>4818</v>
      </c>
      <c r="L5546" s="663">
        <v>923.74</v>
      </c>
      <c r="M5546" s="663">
        <v>7389.92</v>
      </c>
      <c r="N5546" s="662">
        <v>8</v>
      </c>
      <c r="O5546" s="745">
        <v>4</v>
      </c>
      <c r="P5546" s="663">
        <v>6466.18</v>
      </c>
      <c r="Q5546" s="678">
        <v>0.875</v>
      </c>
      <c r="R5546" s="662">
        <v>7</v>
      </c>
      <c r="S5546" s="678">
        <v>0.875</v>
      </c>
      <c r="T5546" s="745">
        <v>3.5</v>
      </c>
      <c r="U5546" s="701">
        <v>0.875</v>
      </c>
    </row>
    <row r="5547" spans="1:21" ht="14.4" customHeight="1" x14ac:dyDescent="0.3">
      <c r="A5547" s="661">
        <v>32</v>
      </c>
      <c r="B5547" s="662" t="s">
        <v>592</v>
      </c>
      <c r="C5547" s="662" t="s">
        <v>5111</v>
      </c>
      <c r="D5547" s="743" t="s">
        <v>7938</v>
      </c>
      <c r="E5547" s="744" t="s">
        <v>5141</v>
      </c>
      <c r="F5547" s="662" t="s">
        <v>5106</v>
      </c>
      <c r="G5547" s="662" t="s">
        <v>5175</v>
      </c>
      <c r="H5547" s="662" t="s">
        <v>2438</v>
      </c>
      <c r="I5547" s="662" t="s">
        <v>2556</v>
      </c>
      <c r="J5547" s="662" t="s">
        <v>2557</v>
      </c>
      <c r="K5547" s="662" t="s">
        <v>4819</v>
      </c>
      <c r="L5547" s="663">
        <v>1847.49</v>
      </c>
      <c r="M5547" s="663">
        <v>14779.92</v>
      </c>
      <c r="N5547" s="662">
        <v>8</v>
      </c>
      <c r="O5547" s="745">
        <v>6</v>
      </c>
      <c r="P5547" s="663">
        <v>12932.43</v>
      </c>
      <c r="Q5547" s="678">
        <v>0.875</v>
      </c>
      <c r="R5547" s="662">
        <v>7</v>
      </c>
      <c r="S5547" s="678">
        <v>0.875</v>
      </c>
      <c r="T5547" s="745">
        <v>5</v>
      </c>
      <c r="U5547" s="701">
        <v>0.83333333333333337</v>
      </c>
    </row>
    <row r="5548" spans="1:21" ht="14.4" customHeight="1" x14ac:dyDescent="0.3">
      <c r="A5548" s="661">
        <v>32</v>
      </c>
      <c r="B5548" s="662" t="s">
        <v>592</v>
      </c>
      <c r="C5548" s="662" t="s">
        <v>5111</v>
      </c>
      <c r="D5548" s="743" t="s">
        <v>7938</v>
      </c>
      <c r="E5548" s="744" t="s">
        <v>5141</v>
      </c>
      <c r="F5548" s="662" t="s">
        <v>5106</v>
      </c>
      <c r="G5548" s="662" t="s">
        <v>5175</v>
      </c>
      <c r="H5548" s="662" t="s">
        <v>2438</v>
      </c>
      <c r="I5548" s="662" t="s">
        <v>2810</v>
      </c>
      <c r="J5548" s="662" t="s">
        <v>2474</v>
      </c>
      <c r="K5548" s="662" t="s">
        <v>4813</v>
      </c>
      <c r="L5548" s="663">
        <v>407.55</v>
      </c>
      <c r="M5548" s="663">
        <v>815.1</v>
      </c>
      <c r="N5548" s="662">
        <v>2</v>
      </c>
      <c r="O5548" s="745">
        <v>0.5</v>
      </c>
      <c r="P5548" s="663">
        <v>815.1</v>
      </c>
      <c r="Q5548" s="678">
        <v>1</v>
      </c>
      <c r="R5548" s="662">
        <v>2</v>
      </c>
      <c r="S5548" s="678">
        <v>1</v>
      </c>
      <c r="T5548" s="745">
        <v>0.5</v>
      </c>
      <c r="U5548" s="701">
        <v>1</v>
      </c>
    </row>
    <row r="5549" spans="1:21" ht="14.4" customHeight="1" x14ac:dyDescent="0.3">
      <c r="A5549" s="661">
        <v>32</v>
      </c>
      <c r="B5549" s="662" t="s">
        <v>592</v>
      </c>
      <c r="C5549" s="662" t="s">
        <v>5111</v>
      </c>
      <c r="D5549" s="743" t="s">
        <v>7938</v>
      </c>
      <c r="E5549" s="744" t="s">
        <v>5141</v>
      </c>
      <c r="F5549" s="662" t="s">
        <v>5106</v>
      </c>
      <c r="G5549" s="662" t="s">
        <v>5175</v>
      </c>
      <c r="H5549" s="662" t="s">
        <v>2438</v>
      </c>
      <c r="I5549" s="662" t="s">
        <v>2808</v>
      </c>
      <c r="J5549" s="662" t="s">
        <v>2474</v>
      </c>
      <c r="K5549" s="662" t="s">
        <v>4816</v>
      </c>
      <c r="L5549" s="663">
        <v>543.39</v>
      </c>
      <c r="M5549" s="663">
        <v>543.39</v>
      </c>
      <c r="N5549" s="662">
        <v>1</v>
      </c>
      <c r="O5549" s="745">
        <v>1</v>
      </c>
      <c r="P5549" s="663"/>
      <c r="Q5549" s="678">
        <v>0</v>
      </c>
      <c r="R5549" s="662"/>
      <c r="S5549" s="678">
        <v>0</v>
      </c>
      <c r="T5549" s="745"/>
      <c r="U5549" s="701">
        <v>0</v>
      </c>
    </row>
    <row r="5550" spans="1:21" ht="14.4" customHeight="1" x14ac:dyDescent="0.3">
      <c r="A5550" s="661">
        <v>32</v>
      </c>
      <c r="B5550" s="662" t="s">
        <v>592</v>
      </c>
      <c r="C5550" s="662" t="s">
        <v>5111</v>
      </c>
      <c r="D5550" s="743" t="s">
        <v>7938</v>
      </c>
      <c r="E5550" s="744" t="s">
        <v>5141</v>
      </c>
      <c r="F5550" s="662" t="s">
        <v>5106</v>
      </c>
      <c r="G5550" s="662" t="s">
        <v>5453</v>
      </c>
      <c r="H5550" s="662" t="s">
        <v>593</v>
      </c>
      <c r="I5550" s="662" t="s">
        <v>6645</v>
      </c>
      <c r="J5550" s="662" t="s">
        <v>5455</v>
      </c>
      <c r="K5550" s="662" t="s">
        <v>5456</v>
      </c>
      <c r="L5550" s="663">
        <v>0</v>
      </c>
      <c r="M5550" s="663">
        <v>0</v>
      </c>
      <c r="N5550" s="662">
        <v>1</v>
      </c>
      <c r="O5550" s="745">
        <v>1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32</v>
      </c>
      <c r="B5551" s="662" t="s">
        <v>592</v>
      </c>
      <c r="C5551" s="662" t="s">
        <v>5111</v>
      </c>
      <c r="D5551" s="743" t="s">
        <v>7938</v>
      </c>
      <c r="E5551" s="744" t="s">
        <v>5141</v>
      </c>
      <c r="F5551" s="662" t="s">
        <v>5106</v>
      </c>
      <c r="G5551" s="662" t="s">
        <v>5453</v>
      </c>
      <c r="H5551" s="662" t="s">
        <v>593</v>
      </c>
      <c r="I5551" s="662" t="s">
        <v>5454</v>
      </c>
      <c r="J5551" s="662" t="s">
        <v>5455</v>
      </c>
      <c r="K5551" s="662" t="s">
        <v>5456</v>
      </c>
      <c r="L5551" s="663">
        <v>134.47999999999999</v>
      </c>
      <c r="M5551" s="663">
        <v>268.95999999999998</v>
      </c>
      <c r="N5551" s="662">
        <v>2</v>
      </c>
      <c r="O5551" s="745">
        <v>0.5</v>
      </c>
      <c r="P5551" s="663"/>
      <c r="Q5551" s="678">
        <v>0</v>
      </c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32</v>
      </c>
      <c r="B5552" s="662" t="s">
        <v>592</v>
      </c>
      <c r="C5552" s="662" t="s">
        <v>5111</v>
      </c>
      <c r="D5552" s="743" t="s">
        <v>7938</v>
      </c>
      <c r="E5552" s="744" t="s">
        <v>5141</v>
      </c>
      <c r="F5552" s="662" t="s">
        <v>5106</v>
      </c>
      <c r="G5552" s="662" t="s">
        <v>5559</v>
      </c>
      <c r="H5552" s="662" t="s">
        <v>2438</v>
      </c>
      <c r="I5552" s="662" t="s">
        <v>2451</v>
      </c>
      <c r="J5552" s="662" t="s">
        <v>1967</v>
      </c>
      <c r="K5552" s="662" t="s">
        <v>2452</v>
      </c>
      <c r="L5552" s="663">
        <v>48.42</v>
      </c>
      <c r="M5552" s="663">
        <v>48.42</v>
      </c>
      <c r="N5552" s="662">
        <v>1</v>
      </c>
      <c r="O5552" s="745">
        <v>1</v>
      </c>
      <c r="P5552" s="663">
        <v>48.42</v>
      </c>
      <c r="Q5552" s="678">
        <v>1</v>
      </c>
      <c r="R5552" s="662">
        <v>1</v>
      </c>
      <c r="S5552" s="678">
        <v>1</v>
      </c>
      <c r="T5552" s="745">
        <v>1</v>
      </c>
      <c r="U5552" s="701">
        <v>1</v>
      </c>
    </row>
    <row r="5553" spans="1:21" ht="14.4" customHeight="1" x14ac:dyDescent="0.3">
      <c r="A5553" s="661">
        <v>32</v>
      </c>
      <c r="B5553" s="662" t="s">
        <v>592</v>
      </c>
      <c r="C5553" s="662" t="s">
        <v>5111</v>
      </c>
      <c r="D5553" s="743" t="s">
        <v>7938</v>
      </c>
      <c r="E5553" s="744" t="s">
        <v>5141</v>
      </c>
      <c r="F5553" s="662" t="s">
        <v>5106</v>
      </c>
      <c r="G5553" s="662" t="s">
        <v>5657</v>
      </c>
      <c r="H5553" s="662" t="s">
        <v>593</v>
      </c>
      <c r="I5553" s="662" t="s">
        <v>2956</v>
      </c>
      <c r="J5553" s="662" t="s">
        <v>2957</v>
      </c>
      <c r="K5553" s="662" t="s">
        <v>865</v>
      </c>
      <c r="L5553" s="663">
        <v>146.84</v>
      </c>
      <c r="M5553" s="663">
        <v>146.84</v>
      </c>
      <c r="N5553" s="662">
        <v>1</v>
      </c>
      <c r="O5553" s="745">
        <v>1</v>
      </c>
      <c r="P5553" s="663"/>
      <c r="Q5553" s="678">
        <v>0</v>
      </c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32</v>
      </c>
      <c r="B5554" s="662" t="s">
        <v>592</v>
      </c>
      <c r="C5554" s="662" t="s">
        <v>5111</v>
      </c>
      <c r="D5554" s="743" t="s">
        <v>7938</v>
      </c>
      <c r="E5554" s="744" t="s">
        <v>5141</v>
      </c>
      <c r="F5554" s="662" t="s">
        <v>5106</v>
      </c>
      <c r="G5554" s="662" t="s">
        <v>5295</v>
      </c>
      <c r="H5554" s="662" t="s">
        <v>593</v>
      </c>
      <c r="I5554" s="662" t="s">
        <v>2944</v>
      </c>
      <c r="J5554" s="662" t="s">
        <v>2945</v>
      </c>
      <c r="K5554" s="662" t="s">
        <v>5296</v>
      </c>
      <c r="L5554" s="663">
        <v>78.33</v>
      </c>
      <c r="M5554" s="663">
        <v>704.96999999999991</v>
      </c>
      <c r="N5554" s="662">
        <v>9</v>
      </c>
      <c r="O5554" s="745">
        <v>2.5</v>
      </c>
      <c r="P5554" s="663">
        <v>704.96999999999991</v>
      </c>
      <c r="Q5554" s="678">
        <v>1</v>
      </c>
      <c r="R5554" s="662">
        <v>9</v>
      </c>
      <c r="S5554" s="678">
        <v>1</v>
      </c>
      <c r="T5554" s="745">
        <v>2.5</v>
      </c>
      <c r="U5554" s="701">
        <v>1</v>
      </c>
    </row>
    <row r="5555" spans="1:21" ht="14.4" customHeight="1" x14ac:dyDescent="0.3">
      <c r="A5555" s="661">
        <v>32</v>
      </c>
      <c r="B5555" s="662" t="s">
        <v>592</v>
      </c>
      <c r="C5555" s="662" t="s">
        <v>5111</v>
      </c>
      <c r="D5555" s="743" t="s">
        <v>7938</v>
      </c>
      <c r="E5555" s="744" t="s">
        <v>5141</v>
      </c>
      <c r="F5555" s="662" t="s">
        <v>5106</v>
      </c>
      <c r="G5555" s="662" t="s">
        <v>5176</v>
      </c>
      <c r="H5555" s="662" t="s">
        <v>593</v>
      </c>
      <c r="I5555" s="662" t="s">
        <v>5732</v>
      </c>
      <c r="J5555" s="662" t="s">
        <v>5733</v>
      </c>
      <c r="K5555" s="662" t="s">
        <v>5491</v>
      </c>
      <c r="L5555" s="663">
        <v>0</v>
      </c>
      <c r="M5555" s="663">
        <v>0</v>
      </c>
      <c r="N5555" s="662">
        <v>1</v>
      </c>
      <c r="O5555" s="745">
        <v>1</v>
      </c>
      <c r="P5555" s="663"/>
      <c r="Q5555" s="678"/>
      <c r="R5555" s="662"/>
      <c r="S5555" s="678">
        <v>0</v>
      </c>
      <c r="T5555" s="745"/>
      <c r="U5555" s="701">
        <v>0</v>
      </c>
    </row>
    <row r="5556" spans="1:21" ht="14.4" customHeight="1" x14ac:dyDescent="0.3">
      <c r="A5556" s="661">
        <v>32</v>
      </c>
      <c r="B5556" s="662" t="s">
        <v>592</v>
      </c>
      <c r="C5556" s="662" t="s">
        <v>5111</v>
      </c>
      <c r="D5556" s="743" t="s">
        <v>7938</v>
      </c>
      <c r="E5556" s="744" t="s">
        <v>5141</v>
      </c>
      <c r="F5556" s="662" t="s">
        <v>5106</v>
      </c>
      <c r="G5556" s="662" t="s">
        <v>5176</v>
      </c>
      <c r="H5556" s="662" t="s">
        <v>593</v>
      </c>
      <c r="I5556" s="662" t="s">
        <v>5177</v>
      </c>
      <c r="J5556" s="662" t="s">
        <v>5178</v>
      </c>
      <c r="K5556" s="662" t="s">
        <v>827</v>
      </c>
      <c r="L5556" s="663">
        <v>93.71</v>
      </c>
      <c r="M5556" s="663">
        <v>468.54999999999995</v>
      </c>
      <c r="N5556" s="662">
        <v>5</v>
      </c>
      <c r="O5556" s="745">
        <v>3.5</v>
      </c>
      <c r="P5556" s="663">
        <v>374.84</v>
      </c>
      <c r="Q5556" s="678">
        <v>0.8</v>
      </c>
      <c r="R5556" s="662">
        <v>4</v>
      </c>
      <c r="S5556" s="678">
        <v>0.8</v>
      </c>
      <c r="T5556" s="745">
        <v>2.5</v>
      </c>
      <c r="U5556" s="701">
        <v>0.7142857142857143</v>
      </c>
    </row>
    <row r="5557" spans="1:21" ht="14.4" customHeight="1" x14ac:dyDescent="0.3">
      <c r="A5557" s="661">
        <v>32</v>
      </c>
      <c r="B5557" s="662" t="s">
        <v>592</v>
      </c>
      <c r="C5557" s="662" t="s">
        <v>5111</v>
      </c>
      <c r="D5557" s="743" t="s">
        <v>7938</v>
      </c>
      <c r="E5557" s="744" t="s">
        <v>5141</v>
      </c>
      <c r="F5557" s="662" t="s">
        <v>5106</v>
      </c>
      <c r="G5557" s="662" t="s">
        <v>5176</v>
      </c>
      <c r="H5557" s="662" t="s">
        <v>593</v>
      </c>
      <c r="I5557" s="662" t="s">
        <v>5177</v>
      </c>
      <c r="J5557" s="662" t="s">
        <v>5178</v>
      </c>
      <c r="K5557" s="662" t="s">
        <v>827</v>
      </c>
      <c r="L5557" s="663">
        <v>57.64</v>
      </c>
      <c r="M5557" s="663">
        <v>115.28</v>
      </c>
      <c r="N5557" s="662">
        <v>2</v>
      </c>
      <c r="O5557" s="745">
        <v>1</v>
      </c>
      <c r="P5557" s="663">
        <v>57.64</v>
      </c>
      <c r="Q5557" s="678">
        <v>0.5</v>
      </c>
      <c r="R5557" s="662">
        <v>1</v>
      </c>
      <c r="S5557" s="678">
        <v>0.5</v>
      </c>
      <c r="T5557" s="745">
        <v>0.5</v>
      </c>
      <c r="U5557" s="701">
        <v>0.5</v>
      </c>
    </row>
    <row r="5558" spans="1:21" ht="14.4" customHeight="1" x14ac:dyDescent="0.3">
      <c r="A5558" s="661">
        <v>32</v>
      </c>
      <c r="B5558" s="662" t="s">
        <v>592</v>
      </c>
      <c r="C5558" s="662" t="s">
        <v>5111</v>
      </c>
      <c r="D5558" s="743" t="s">
        <v>7938</v>
      </c>
      <c r="E5558" s="744" t="s">
        <v>5141</v>
      </c>
      <c r="F5558" s="662" t="s">
        <v>5106</v>
      </c>
      <c r="G5558" s="662" t="s">
        <v>5176</v>
      </c>
      <c r="H5558" s="662" t="s">
        <v>593</v>
      </c>
      <c r="I5558" s="662" t="s">
        <v>5365</v>
      </c>
      <c r="J5558" s="662" t="s">
        <v>5178</v>
      </c>
      <c r="K5558" s="662" t="s">
        <v>830</v>
      </c>
      <c r="L5558" s="663">
        <v>185.26</v>
      </c>
      <c r="M5558" s="663">
        <v>370.52</v>
      </c>
      <c r="N5558" s="662">
        <v>2</v>
      </c>
      <c r="O5558" s="745">
        <v>1.5</v>
      </c>
      <c r="P5558" s="663">
        <v>185.26</v>
      </c>
      <c r="Q5558" s="678">
        <v>0.5</v>
      </c>
      <c r="R5558" s="662">
        <v>1</v>
      </c>
      <c r="S5558" s="678">
        <v>0.5</v>
      </c>
      <c r="T5558" s="745">
        <v>0.5</v>
      </c>
      <c r="U5558" s="701">
        <v>0.33333333333333331</v>
      </c>
    </row>
    <row r="5559" spans="1:21" ht="14.4" customHeight="1" x14ac:dyDescent="0.3">
      <c r="A5559" s="661">
        <v>32</v>
      </c>
      <c r="B5559" s="662" t="s">
        <v>592</v>
      </c>
      <c r="C5559" s="662" t="s">
        <v>5111</v>
      </c>
      <c r="D5559" s="743" t="s">
        <v>7938</v>
      </c>
      <c r="E5559" s="744" t="s">
        <v>5141</v>
      </c>
      <c r="F5559" s="662" t="s">
        <v>5106</v>
      </c>
      <c r="G5559" s="662" t="s">
        <v>5176</v>
      </c>
      <c r="H5559" s="662" t="s">
        <v>593</v>
      </c>
      <c r="I5559" s="662" t="s">
        <v>5298</v>
      </c>
      <c r="J5559" s="662" t="s">
        <v>826</v>
      </c>
      <c r="K5559" s="662" t="s">
        <v>827</v>
      </c>
      <c r="L5559" s="663">
        <v>57.64</v>
      </c>
      <c r="M5559" s="663">
        <v>57.64</v>
      </c>
      <c r="N5559" s="662">
        <v>1</v>
      </c>
      <c r="O5559" s="745">
        <v>0.5</v>
      </c>
      <c r="P5559" s="663">
        <v>57.64</v>
      </c>
      <c r="Q5559" s="678">
        <v>1</v>
      </c>
      <c r="R5559" s="662">
        <v>1</v>
      </c>
      <c r="S5559" s="678">
        <v>1</v>
      </c>
      <c r="T5559" s="745">
        <v>0.5</v>
      </c>
      <c r="U5559" s="701">
        <v>1</v>
      </c>
    </row>
    <row r="5560" spans="1:21" ht="14.4" customHeight="1" x14ac:dyDescent="0.3">
      <c r="A5560" s="661">
        <v>32</v>
      </c>
      <c r="B5560" s="662" t="s">
        <v>592</v>
      </c>
      <c r="C5560" s="662" t="s">
        <v>5111</v>
      </c>
      <c r="D5560" s="743" t="s">
        <v>7938</v>
      </c>
      <c r="E5560" s="744" t="s">
        <v>5141</v>
      </c>
      <c r="F5560" s="662" t="s">
        <v>5106</v>
      </c>
      <c r="G5560" s="662" t="s">
        <v>5176</v>
      </c>
      <c r="H5560" s="662" t="s">
        <v>593</v>
      </c>
      <c r="I5560" s="662" t="s">
        <v>7556</v>
      </c>
      <c r="J5560" s="662" t="s">
        <v>6813</v>
      </c>
      <c r="K5560" s="662" t="s">
        <v>7557</v>
      </c>
      <c r="L5560" s="663">
        <v>57.64</v>
      </c>
      <c r="M5560" s="663">
        <v>57.64</v>
      </c>
      <c r="N5560" s="662">
        <v>1</v>
      </c>
      <c r="O5560" s="745">
        <v>0.5</v>
      </c>
      <c r="P5560" s="663">
        <v>57.64</v>
      </c>
      <c r="Q5560" s="678">
        <v>1</v>
      </c>
      <c r="R5560" s="662">
        <v>1</v>
      </c>
      <c r="S5560" s="678">
        <v>1</v>
      </c>
      <c r="T5560" s="745">
        <v>0.5</v>
      </c>
      <c r="U5560" s="701">
        <v>1</v>
      </c>
    </row>
    <row r="5561" spans="1:21" ht="14.4" customHeight="1" x14ac:dyDescent="0.3">
      <c r="A5561" s="661">
        <v>32</v>
      </c>
      <c r="B5561" s="662" t="s">
        <v>592</v>
      </c>
      <c r="C5561" s="662" t="s">
        <v>5111</v>
      </c>
      <c r="D5561" s="743" t="s">
        <v>7938</v>
      </c>
      <c r="E5561" s="744" t="s">
        <v>5141</v>
      </c>
      <c r="F5561" s="662" t="s">
        <v>5106</v>
      </c>
      <c r="G5561" s="662" t="s">
        <v>5176</v>
      </c>
      <c r="H5561" s="662" t="s">
        <v>593</v>
      </c>
      <c r="I5561" s="662" t="s">
        <v>7770</v>
      </c>
      <c r="J5561" s="662" t="s">
        <v>7771</v>
      </c>
      <c r="K5561" s="662" t="s">
        <v>7772</v>
      </c>
      <c r="L5561" s="663">
        <v>0</v>
      </c>
      <c r="M5561" s="663">
        <v>0</v>
      </c>
      <c r="N5561" s="662">
        <v>1</v>
      </c>
      <c r="O5561" s="745">
        <v>0.5</v>
      </c>
      <c r="P5561" s="663">
        <v>0</v>
      </c>
      <c r="Q5561" s="678"/>
      <c r="R5561" s="662">
        <v>1</v>
      </c>
      <c r="S5561" s="678">
        <v>1</v>
      </c>
      <c r="T5561" s="745">
        <v>0.5</v>
      </c>
      <c r="U5561" s="701">
        <v>1</v>
      </c>
    </row>
    <row r="5562" spans="1:21" ht="14.4" customHeight="1" x14ac:dyDescent="0.3">
      <c r="A5562" s="661">
        <v>32</v>
      </c>
      <c r="B5562" s="662" t="s">
        <v>592</v>
      </c>
      <c r="C5562" s="662" t="s">
        <v>5111</v>
      </c>
      <c r="D5562" s="743" t="s">
        <v>7938</v>
      </c>
      <c r="E5562" s="744" t="s">
        <v>5141</v>
      </c>
      <c r="F5562" s="662" t="s">
        <v>5106</v>
      </c>
      <c r="G5562" s="662" t="s">
        <v>5299</v>
      </c>
      <c r="H5562" s="662" t="s">
        <v>593</v>
      </c>
      <c r="I5562" s="662" t="s">
        <v>640</v>
      </c>
      <c r="J5562" s="662" t="s">
        <v>641</v>
      </c>
      <c r="K5562" s="662" t="s">
        <v>4798</v>
      </c>
      <c r="L5562" s="663">
        <v>475.77</v>
      </c>
      <c r="M5562" s="663">
        <v>1427.31</v>
      </c>
      <c r="N5562" s="662">
        <v>3</v>
      </c>
      <c r="O5562" s="745">
        <v>2.5</v>
      </c>
      <c r="P5562" s="663">
        <v>1427.31</v>
      </c>
      <c r="Q5562" s="678">
        <v>1</v>
      </c>
      <c r="R5562" s="662">
        <v>3</v>
      </c>
      <c r="S5562" s="678">
        <v>1</v>
      </c>
      <c r="T5562" s="745">
        <v>2.5</v>
      </c>
      <c r="U5562" s="701">
        <v>1</v>
      </c>
    </row>
    <row r="5563" spans="1:21" ht="14.4" customHeight="1" x14ac:dyDescent="0.3">
      <c r="A5563" s="661">
        <v>32</v>
      </c>
      <c r="B5563" s="662" t="s">
        <v>592</v>
      </c>
      <c r="C5563" s="662" t="s">
        <v>5111</v>
      </c>
      <c r="D5563" s="743" t="s">
        <v>7938</v>
      </c>
      <c r="E5563" s="744" t="s">
        <v>5141</v>
      </c>
      <c r="F5563" s="662" t="s">
        <v>5106</v>
      </c>
      <c r="G5563" s="662" t="s">
        <v>5299</v>
      </c>
      <c r="H5563" s="662" t="s">
        <v>593</v>
      </c>
      <c r="I5563" s="662" t="s">
        <v>644</v>
      </c>
      <c r="J5563" s="662" t="s">
        <v>645</v>
      </c>
      <c r="K5563" s="662" t="s">
        <v>3435</v>
      </c>
      <c r="L5563" s="663">
        <v>1300.49</v>
      </c>
      <c r="M5563" s="663">
        <v>2600.98</v>
      </c>
      <c r="N5563" s="662">
        <v>2</v>
      </c>
      <c r="O5563" s="745">
        <v>2</v>
      </c>
      <c r="P5563" s="663">
        <v>2600.98</v>
      </c>
      <c r="Q5563" s="678">
        <v>1</v>
      </c>
      <c r="R5563" s="662">
        <v>2</v>
      </c>
      <c r="S5563" s="678">
        <v>1</v>
      </c>
      <c r="T5563" s="745">
        <v>2</v>
      </c>
      <c r="U5563" s="701">
        <v>1</v>
      </c>
    </row>
    <row r="5564" spans="1:21" ht="14.4" customHeight="1" x14ac:dyDescent="0.3">
      <c r="A5564" s="661">
        <v>32</v>
      </c>
      <c r="B5564" s="662" t="s">
        <v>592</v>
      </c>
      <c r="C5564" s="662" t="s">
        <v>5111</v>
      </c>
      <c r="D5564" s="743" t="s">
        <v>7938</v>
      </c>
      <c r="E5564" s="744" t="s">
        <v>5141</v>
      </c>
      <c r="F5564" s="662" t="s">
        <v>5106</v>
      </c>
      <c r="G5564" s="662" t="s">
        <v>5926</v>
      </c>
      <c r="H5564" s="662" t="s">
        <v>593</v>
      </c>
      <c r="I5564" s="662" t="s">
        <v>7773</v>
      </c>
      <c r="J5564" s="662" t="s">
        <v>5928</v>
      </c>
      <c r="K5564" s="662" t="s">
        <v>6402</v>
      </c>
      <c r="L5564" s="663">
        <v>0</v>
      </c>
      <c r="M5564" s="663">
        <v>0</v>
      </c>
      <c r="N5564" s="662">
        <v>1</v>
      </c>
      <c r="O5564" s="745">
        <v>1</v>
      </c>
      <c r="P5564" s="663"/>
      <c r="Q5564" s="678"/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32</v>
      </c>
      <c r="B5565" s="662" t="s">
        <v>592</v>
      </c>
      <c r="C5565" s="662" t="s">
        <v>5111</v>
      </c>
      <c r="D5565" s="743" t="s">
        <v>7938</v>
      </c>
      <c r="E5565" s="744" t="s">
        <v>5141</v>
      </c>
      <c r="F5565" s="662" t="s">
        <v>5106</v>
      </c>
      <c r="G5565" s="662" t="s">
        <v>5465</v>
      </c>
      <c r="H5565" s="662" t="s">
        <v>2438</v>
      </c>
      <c r="I5565" s="662" t="s">
        <v>2590</v>
      </c>
      <c r="J5565" s="662" t="s">
        <v>2588</v>
      </c>
      <c r="K5565" s="662" t="s">
        <v>2591</v>
      </c>
      <c r="L5565" s="663">
        <v>144.81</v>
      </c>
      <c r="M5565" s="663">
        <v>144.81</v>
      </c>
      <c r="N5565" s="662">
        <v>1</v>
      </c>
      <c r="O5565" s="745">
        <v>0.5</v>
      </c>
      <c r="P5565" s="663">
        <v>144.81</v>
      </c>
      <c r="Q5565" s="678">
        <v>1</v>
      </c>
      <c r="R5565" s="662">
        <v>1</v>
      </c>
      <c r="S5565" s="678">
        <v>1</v>
      </c>
      <c r="T5565" s="745">
        <v>0.5</v>
      </c>
      <c r="U5565" s="701">
        <v>1</v>
      </c>
    </row>
    <row r="5566" spans="1:21" ht="14.4" customHeight="1" x14ac:dyDescent="0.3">
      <c r="A5566" s="661">
        <v>32</v>
      </c>
      <c r="B5566" s="662" t="s">
        <v>592</v>
      </c>
      <c r="C5566" s="662" t="s">
        <v>5111</v>
      </c>
      <c r="D5566" s="743" t="s">
        <v>7938</v>
      </c>
      <c r="E5566" s="744" t="s">
        <v>5141</v>
      </c>
      <c r="F5566" s="662" t="s">
        <v>5106</v>
      </c>
      <c r="G5566" s="662" t="s">
        <v>5465</v>
      </c>
      <c r="H5566" s="662" t="s">
        <v>2438</v>
      </c>
      <c r="I5566" s="662" t="s">
        <v>2614</v>
      </c>
      <c r="J5566" s="662" t="s">
        <v>2615</v>
      </c>
      <c r="K5566" s="662" t="s">
        <v>1760</v>
      </c>
      <c r="L5566" s="663">
        <v>48.27</v>
      </c>
      <c r="M5566" s="663">
        <v>48.27</v>
      </c>
      <c r="N5566" s="662">
        <v>1</v>
      </c>
      <c r="O5566" s="745">
        <v>0.5</v>
      </c>
      <c r="P5566" s="663">
        <v>48.27</v>
      </c>
      <c r="Q5566" s="678">
        <v>1</v>
      </c>
      <c r="R5566" s="662">
        <v>1</v>
      </c>
      <c r="S5566" s="678">
        <v>1</v>
      </c>
      <c r="T5566" s="745">
        <v>0.5</v>
      </c>
      <c r="U5566" s="701">
        <v>1</v>
      </c>
    </row>
    <row r="5567" spans="1:21" ht="14.4" customHeight="1" x14ac:dyDescent="0.3">
      <c r="A5567" s="661">
        <v>32</v>
      </c>
      <c r="B5567" s="662" t="s">
        <v>592</v>
      </c>
      <c r="C5567" s="662" t="s">
        <v>5111</v>
      </c>
      <c r="D5567" s="743" t="s">
        <v>7938</v>
      </c>
      <c r="E5567" s="744" t="s">
        <v>5141</v>
      </c>
      <c r="F5567" s="662" t="s">
        <v>5106</v>
      </c>
      <c r="G5567" s="662" t="s">
        <v>5465</v>
      </c>
      <c r="H5567" s="662" t="s">
        <v>2438</v>
      </c>
      <c r="I5567" s="662" t="s">
        <v>4198</v>
      </c>
      <c r="J5567" s="662" t="s">
        <v>2615</v>
      </c>
      <c r="K5567" s="662" t="s">
        <v>4199</v>
      </c>
      <c r="L5567" s="663">
        <v>160.88999999999999</v>
      </c>
      <c r="M5567" s="663">
        <v>160.88999999999999</v>
      </c>
      <c r="N5567" s="662">
        <v>1</v>
      </c>
      <c r="O5567" s="745">
        <v>1</v>
      </c>
      <c r="P5567" s="663">
        <v>160.88999999999999</v>
      </c>
      <c r="Q5567" s="678">
        <v>1</v>
      </c>
      <c r="R5567" s="662">
        <v>1</v>
      </c>
      <c r="S5567" s="678">
        <v>1</v>
      </c>
      <c r="T5567" s="745">
        <v>1</v>
      </c>
      <c r="U5567" s="701">
        <v>1</v>
      </c>
    </row>
    <row r="5568" spans="1:21" ht="14.4" customHeight="1" x14ac:dyDescent="0.3">
      <c r="A5568" s="661">
        <v>32</v>
      </c>
      <c r="B5568" s="662" t="s">
        <v>592</v>
      </c>
      <c r="C5568" s="662" t="s">
        <v>5111</v>
      </c>
      <c r="D5568" s="743" t="s">
        <v>7938</v>
      </c>
      <c r="E5568" s="744" t="s">
        <v>5141</v>
      </c>
      <c r="F5568" s="662" t="s">
        <v>5106</v>
      </c>
      <c r="G5568" s="662" t="s">
        <v>5466</v>
      </c>
      <c r="H5568" s="662" t="s">
        <v>2438</v>
      </c>
      <c r="I5568" s="662" t="s">
        <v>2834</v>
      </c>
      <c r="J5568" s="662" t="s">
        <v>2835</v>
      </c>
      <c r="K5568" s="662" t="s">
        <v>2831</v>
      </c>
      <c r="L5568" s="663">
        <v>127.34</v>
      </c>
      <c r="M5568" s="663">
        <v>254.68</v>
      </c>
      <c r="N5568" s="662">
        <v>2</v>
      </c>
      <c r="O5568" s="745">
        <v>0.5</v>
      </c>
      <c r="P5568" s="663">
        <v>254.68</v>
      </c>
      <c r="Q5568" s="678">
        <v>1</v>
      </c>
      <c r="R5568" s="662">
        <v>2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32</v>
      </c>
      <c r="B5569" s="662" t="s">
        <v>592</v>
      </c>
      <c r="C5569" s="662" t="s">
        <v>5111</v>
      </c>
      <c r="D5569" s="743" t="s">
        <v>7938</v>
      </c>
      <c r="E5569" s="744" t="s">
        <v>5141</v>
      </c>
      <c r="F5569" s="662" t="s">
        <v>5106</v>
      </c>
      <c r="G5569" s="662" t="s">
        <v>5466</v>
      </c>
      <c r="H5569" s="662" t="s">
        <v>2438</v>
      </c>
      <c r="I5569" s="662" t="s">
        <v>2832</v>
      </c>
      <c r="J5569" s="662" t="s">
        <v>2833</v>
      </c>
      <c r="K5569" s="662" t="s">
        <v>2831</v>
      </c>
      <c r="L5569" s="663">
        <v>127.34</v>
      </c>
      <c r="M5569" s="663">
        <v>127.34</v>
      </c>
      <c r="N5569" s="662">
        <v>1</v>
      </c>
      <c r="O5569" s="745">
        <v>1</v>
      </c>
      <c r="P5569" s="663">
        <v>127.34</v>
      </c>
      <c r="Q5569" s="678">
        <v>1</v>
      </c>
      <c r="R5569" s="662">
        <v>1</v>
      </c>
      <c r="S5569" s="678">
        <v>1</v>
      </c>
      <c r="T5569" s="745">
        <v>1</v>
      </c>
      <c r="U5569" s="701">
        <v>1</v>
      </c>
    </row>
    <row r="5570" spans="1:21" ht="14.4" customHeight="1" x14ac:dyDescent="0.3">
      <c r="A5570" s="661">
        <v>32</v>
      </c>
      <c r="B5570" s="662" t="s">
        <v>592</v>
      </c>
      <c r="C5570" s="662" t="s">
        <v>5111</v>
      </c>
      <c r="D5570" s="743" t="s">
        <v>7938</v>
      </c>
      <c r="E5570" s="744" t="s">
        <v>5141</v>
      </c>
      <c r="F5570" s="662" t="s">
        <v>5106</v>
      </c>
      <c r="G5570" s="662" t="s">
        <v>5466</v>
      </c>
      <c r="H5570" s="662" t="s">
        <v>2438</v>
      </c>
      <c r="I5570" s="662" t="s">
        <v>2857</v>
      </c>
      <c r="J5570" s="662" t="s">
        <v>2858</v>
      </c>
      <c r="K5570" s="662" t="s">
        <v>2831</v>
      </c>
      <c r="L5570" s="663">
        <v>82.04</v>
      </c>
      <c r="M5570" s="663">
        <v>246.12</v>
      </c>
      <c r="N5570" s="662">
        <v>3</v>
      </c>
      <c r="O5570" s="745">
        <v>1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32</v>
      </c>
      <c r="B5571" s="662" t="s">
        <v>592</v>
      </c>
      <c r="C5571" s="662" t="s">
        <v>5111</v>
      </c>
      <c r="D5571" s="743" t="s">
        <v>7938</v>
      </c>
      <c r="E5571" s="744" t="s">
        <v>5141</v>
      </c>
      <c r="F5571" s="662" t="s">
        <v>5106</v>
      </c>
      <c r="G5571" s="662" t="s">
        <v>5466</v>
      </c>
      <c r="H5571" s="662" t="s">
        <v>2438</v>
      </c>
      <c r="I5571" s="662" t="s">
        <v>2836</v>
      </c>
      <c r="J5571" s="662" t="s">
        <v>2837</v>
      </c>
      <c r="K5571" s="662" t="s">
        <v>2831</v>
      </c>
      <c r="L5571" s="663">
        <v>127.34</v>
      </c>
      <c r="M5571" s="663">
        <v>254.68</v>
      </c>
      <c r="N5571" s="662">
        <v>2</v>
      </c>
      <c r="O5571" s="745">
        <v>0.5</v>
      </c>
      <c r="P5571" s="663">
        <v>254.68</v>
      </c>
      <c r="Q5571" s="678">
        <v>1</v>
      </c>
      <c r="R5571" s="662">
        <v>2</v>
      </c>
      <c r="S5571" s="678">
        <v>1</v>
      </c>
      <c r="T5571" s="745">
        <v>0.5</v>
      </c>
      <c r="U5571" s="701">
        <v>1</v>
      </c>
    </row>
    <row r="5572" spans="1:21" ht="14.4" customHeight="1" x14ac:dyDescent="0.3">
      <c r="A5572" s="661">
        <v>32</v>
      </c>
      <c r="B5572" s="662" t="s">
        <v>592</v>
      </c>
      <c r="C5572" s="662" t="s">
        <v>5111</v>
      </c>
      <c r="D5572" s="743" t="s">
        <v>7938</v>
      </c>
      <c r="E5572" s="744" t="s">
        <v>5141</v>
      </c>
      <c r="F5572" s="662" t="s">
        <v>5106</v>
      </c>
      <c r="G5572" s="662" t="s">
        <v>5466</v>
      </c>
      <c r="H5572" s="662" t="s">
        <v>2438</v>
      </c>
      <c r="I5572" s="662" t="s">
        <v>2861</v>
      </c>
      <c r="J5572" s="662" t="s">
        <v>2862</v>
      </c>
      <c r="K5572" s="662" t="s">
        <v>2831</v>
      </c>
      <c r="L5572" s="663">
        <v>82.04</v>
      </c>
      <c r="M5572" s="663">
        <v>246.12</v>
      </c>
      <c r="N5572" s="662">
        <v>3</v>
      </c>
      <c r="O5572" s="745">
        <v>0.5</v>
      </c>
      <c r="P5572" s="663"/>
      <c r="Q5572" s="678">
        <v>0</v>
      </c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32</v>
      </c>
      <c r="B5573" s="662" t="s">
        <v>592</v>
      </c>
      <c r="C5573" s="662" t="s">
        <v>5111</v>
      </c>
      <c r="D5573" s="743" t="s">
        <v>7938</v>
      </c>
      <c r="E5573" s="744" t="s">
        <v>5141</v>
      </c>
      <c r="F5573" s="662" t="s">
        <v>5106</v>
      </c>
      <c r="G5573" s="662" t="s">
        <v>5466</v>
      </c>
      <c r="H5573" s="662" t="s">
        <v>2438</v>
      </c>
      <c r="I5573" s="662" t="s">
        <v>2859</v>
      </c>
      <c r="J5573" s="662" t="s">
        <v>2860</v>
      </c>
      <c r="K5573" s="662" t="s">
        <v>2831</v>
      </c>
      <c r="L5573" s="663">
        <v>82.04</v>
      </c>
      <c r="M5573" s="663">
        <v>246.12</v>
      </c>
      <c r="N5573" s="662">
        <v>3</v>
      </c>
      <c r="O5573" s="745">
        <v>0.5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32</v>
      </c>
      <c r="B5574" s="662" t="s">
        <v>592</v>
      </c>
      <c r="C5574" s="662" t="s">
        <v>5111</v>
      </c>
      <c r="D5574" s="743" t="s">
        <v>7938</v>
      </c>
      <c r="E5574" s="744" t="s">
        <v>5141</v>
      </c>
      <c r="F5574" s="662" t="s">
        <v>5106</v>
      </c>
      <c r="G5574" s="662" t="s">
        <v>5179</v>
      </c>
      <c r="H5574" s="662" t="s">
        <v>593</v>
      </c>
      <c r="I5574" s="662" t="s">
        <v>672</v>
      </c>
      <c r="J5574" s="662" t="s">
        <v>5371</v>
      </c>
      <c r="K5574" s="662" t="s">
        <v>5290</v>
      </c>
      <c r="L5574" s="663">
        <v>24.78</v>
      </c>
      <c r="M5574" s="663">
        <v>99.12</v>
      </c>
      <c r="N5574" s="662">
        <v>4</v>
      </c>
      <c r="O5574" s="745">
        <v>2</v>
      </c>
      <c r="P5574" s="663">
        <v>74.34</v>
      </c>
      <c r="Q5574" s="678">
        <v>0.75</v>
      </c>
      <c r="R5574" s="662">
        <v>3</v>
      </c>
      <c r="S5574" s="678">
        <v>0.75</v>
      </c>
      <c r="T5574" s="745">
        <v>1.5</v>
      </c>
      <c r="U5574" s="701">
        <v>0.75</v>
      </c>
    </row>
    <row r="5575" spans="1:21" ht="14.4" customHeight="1" x14ac:dyDescent="0.3">
      <c r="A5575" s="661">
        <v>32</v>
      </c>
      <c r="B5575" s="662" t="s">
        <v>592</v>
      </c>
      <c r="C5575" s="662" t="s">
        <v>5111</v>
      </c>
      <c r="D5575" s="743" t="s">
        <v>7938</v>
      </c>
      <c r="E5575" s="744" t="s">
        <v>5141</v>
      </c>
      <c r="F5575" s="662" t="s">
        <v>5106</v>
      </c>
      <c r="G5575" s="662" t="s">
        <v>5179</v>
      </c>
      <c r="H5575" s="662" t="s">
        <v>593</v>
      </c>
      <c r="I5575" s="662" t="s">
        <v>1419</v>
      </c>
      <c r="J5575" s="662" t="s">
        <v>5180</v>
      </c>
      <c r="K5575" s="662" t="s">
        <v>5181</v>
      </c>
      <c r="L5575" s="663">
        <v>99.11</v>
      </c>
      <c r="M5575" s="663">
        <v>594.66</v>
      </c>
      <c r="N5575" s="662">
        <v>6</v>
      </c>
      <c r="O5575" s="745">
        <v>3.5</v>
      </c>
      <c r="P5575" s="663">
        <v>297.33</v>
      </c>
      <c r="Q5575" s="678">
        <v>0.5</v>
      </c>
      <c r="R5575" s="662">
        <v>3</v>
      </c>
      <c r="S5575" s="678">
        <v>0.5</v>
      </c>
      <c r="T5575" s="745">
        <v>2</v>
      </c>
      <c r="U5575" s="701">
        <v>0.5714285714285714</v>
      </c>
    </row>
    <row r="5576" spans="1:21" ht="14.4" customHeight="1" x14ac:dyDescent="0.3">
      <c r="A5576" s="661">
        <v>32</v>
      </c>
      <c r="B5576" s="662" t="s">
        <v>592</v>
      </c>
      <c r="C5576" s="662" t="s">
        <v>5111</v>
      </c>
      <c r="D5576" s="743" t="s">
        <v>7938</v>
      </c>
      <c r="E5576" s="744" t="s">
        <v>5141</v>
      </c>
      <c r="F5576" s="662" t="s">
        <v>5106</v>
      </c>
      <c r="G5576" s="662" t="s">
        <v>5302</v>
      </c>
      <c r="H5576" s="662" t="s">
        <v>593</v>
      </c>
      <c r="I5576" s="662" t="s">
        <v>959</v>
      </c>
      <c r="J5576" s="662" t="s">
        <v>960</v>
      </c>
      <c r="K5576" s="662" t="s">
        <v>5303</v>
      </c>
      <c r="L5576" s="663">
        <v>0</v>
      </c>
      <c r="M5576" s="663">
        <v>0</v>
      </c>
      <c r="N5576" s="662">
        <v>1</v>
      </c>
      <c r="O5576" s="745">
        <v>0.5</v>
      </c>
      <c r="P5576" s="663">
        <v>0</v>
      </c>
      <c r="Q5576" s="678"/>
      <c r="R5576" s="662">
        <v>1</v>
      </c>
      <c r="S5576" s="678">
        <v>1</v>
      </c>
      <c r="T5576" s="745">
        <v>0.5</v>
      </c>
      <c r="U5576" s="701">
        <v>1</v>
      </c>
    </row>
    <row r="5577" spans="1:21" ht="14.4" customHeight="1" x14ac:dyDescent="0.3">
      <c r="A5577" s="661">
        <v>32</v>
      </c>
      <c r="B5577" s="662" t="s">
        <v>592</v>
      </c>
      <c r="C5577" s="662" t="s">
        <v>5111</v>
      </c>
      <c r="D5577" s="743" t="s">
        <v>7938</v>
      </c>
      <c r="E5577" s="744" t="s">
        <v>5141</v>
      </c>
      <c r="F5577" s="662" t="s">
        <v>5106</v>
      </c>
      <c r="G5577" s="662" t="s">
        <v>6179</v>
      </c>
      <c r="H5577" s="662" t="s">
        <v>593</v>
      </c>
      <c r="I5577" s="662" t="s">
        <v>3046</v>
      </c>
      <c r="J5577" s="662" t="s">
        <v>2967</v>
      </c>
      <c r="K5577" s="662" t="s">
        <v>3047</v>
      </c>
      <c r="L5577" s="663">
        <v>453.8</v>
      </c>
      <c r="M5577" s="663">
        <v>453.8</v>
      </c>
      <c r="N5577" s="662">
        <v>1</v>
      </c>
      <c r="O5577" s="745">
        <v>1</v>
      </c>
      <c r="P5577" s="663"/>
      <c r="Q5577" s="678">
        <v>0</v>
      </c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32</v>
      </c>
      <c r="B5578" s="662" t="s">
        <v>592</v>
      </c>
      <c r="C5578" s="662" t="s">
        <v>5111</v>
      </c>
      <c r="D5578" s="743" t="s">
        <v>7938</v>
      </c>
      <c r="E5578" s="744" t="s">
        <v>5141</v>
      </c>
      <c r="F5578" s="662" t="s">
        <v>5106</v>
      </c>
      <c r="G5578" s="662" t="s">
        <v>5562</v>
      </c>
      <c r="H5578" s="662" t="s">
        <v>593</v>
      </c>
      <c r="I5578" s="662" t="s">
        <v>1051</v>
      </c>
      <c r="J5578" s="662" t="s">
        <v>5563</v>
      </c>
      <c r="K5578" s="662" t="s">
        <v>5564</v>
      </c>
      <c r="L5578" s="663">
        <v>0</v>
      </c>
      <c r="M5578" s="663">
        <v>0</v>
      </c>
      <c r="N5578" s="662">
        <v>11</v>
      </c>
      <c r="O5578" s="745">
        <v>5.5</v>
      </c>
      <c r="P5578" s="663">
        <v>0</v>
      </c>
      <c r="Q5578" s="678"/>
      <c r="R5578" s="662">
        <v>10</v>
      </c>
      <c r="S5578" s="678">
        <v>0.90909090909090906</v>
      </c>
      <c r="T5578" s="745">
        <v>4.5</v>
      </c>
      <c r="U5578" s="701">
        <v>0.81818181818181823</v>
      </c>
    </row>
    <row r="5579" spans="1:21" ht="14.4" customHeight="1" x14ac:dyDescent="0.3">
      <c r="A5579" s="661">
        <v>32</v>
      </c>
      <c r="B5579" s="662" t="s">
        <v>592</v>
      </c>
      <c r="C5579" s="662" t="s">
        <v>5111</v>
      </c>
      <c r="D5579" s="743" t="s">
        <v>7938</v>
      </c>
      <c r="E5579" s="744" t="s">
        <v>5141</v>
      </c>
      <c r="F5579" s="662" t="s">
        <v>5106</v>
      </c>
      <c r="G5579" s="662" t="s">
        <v>5305</v>
      </c>
      <c r="H5579" s="662" t="s">
        <v>593</v>
      </c>
      <c r="I5579" s="662" t="s">
        <v>5407</v>
      </c>
      <c r="J5579" s="662" t="s">
        <v>1064</v>
      </c>
      <c r="K5579" s="662" t="s">
        <v>5408</v>
      </c>
      <c r="L5579" s="663">
        <v>0</v>
      </c>
      <c r="M5579" s="663">
        <v>0</v>
      </c>
      <c r="N5579" s="662">
        <v>1</v>
      </c>
      <c r="O5579" s="745">
        <v>1</v>
      </c>
      <c r="P5579" s="663"/>
      <c r="Q5579" s="678"/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32</v>
      </c>
      <c r="B5580" s="662" t="s">
        <v>592</v>
      </c>
      <c r="C5580" s="662" t="s">
        <v>5111</v>
      </c>
      <c r="D5580" s="743" t="s">
        <v>7938</v>
      </c>
      <c r="E5580" s="744" t="s">
        <v>5141</v>
      </c>
      <c r="F5580" s="662" t="s">
        <v>5106</v>
      </c>
      <c r="G5580" s="662" t="s">
        <v>5305</v>
      </c>
      <c r="H5580" s="662" t="s">
        <v>593</v>
      </c>
      <c r="I5580" s="662" t="s">
        <v>1063</v>
      </c>
      <c r="J5580" s="662" t="s">
        <v>1064</v>
      </c>
      <c r="K5580" s="662" t="s">
        <v>5306</v>
      </c>
      <c r="L5580" s="663">
        <v>107.25</v>
      </c>
      <c r="M5580" s="663">
        <v>858</v>
      </c>
      <c r="N5580" s="662">
        <v>8</v>
      </c>
      <c r="O5580" s="745">
        <v>7</v>
      </c>
      <c r="P5580" s="663">
        <v>214.5</v>
      </c>
      <c r="Q5580" s="678">
        <v>0.25</v>
      </c>
      <c r="R5580" s="662">
        <v>2</v>
      </c>
      <c r="S5580" s="678">
        <v>0.25</v>
      </c>
      <c r="T5580" s="745">
        <v>2</v>
      </c>
      <c r="U5580" s="701">
        <v>0.2857142857142857</v>
      </c>
    </row>
    <row r="5581" spans="1:21" ht="14.4" customHeight="1" x14ac:dyDescent="0.3">
      <c r="A5581" s="661">
        <v>32</v>
      </c>
      <c r="B5581" s="662" t="s">
        <v>592</v>
      </c>
      <c r="C5581" s="662" t="s">
        <v>5111</v>
      </c>
      <c r="D5581" s="743" t="s">
        <v>7938</v>
      </c>
      <c r="E5581" s="744" t="s">
        <v>5141</v>
      </c>
      <c r="F5581" s="662" t="s">
        <v>5106</v>
      </c>
      <c r="G5581" s="662" t="s">
        <v>5377</v>
      </c>
      <c r="H5581" s="662" t="s">
        <v>2438</v>
      </c>
      <c r="I5581" s="662" t="s">
        <v>2602</v>
      </c>
      <c r="J5581" s="662" t="s">
        <v>2603</v>
      </c>
      <c r="K5581" s="662" t="s">
        <v>2604</v>
      </c>
      <c r="L5581" s="663">
        <v>132</v>
      </c>
      <c r="M5581" s="663">
        <v>132</v>
      </c>
      <c r="N5581" s="662">
        <v>1</v>
      </c>
      <c r="O5581" s="745">
        <v>1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32</v>
      </c>
      <c r="B5582" s="662" t="s">
        <v>592</v>
      </c>
      <c r="C5582" s="662" t="s">
        <v>5111</v>
      </c>
      <c r="D5582" s="743" t="s">
        <v>7938</v>
      </c>
      <c r="E5582" s="744" t="s">
        <v>5141</v>
      </c>
      <c r="F5582" s="662" t="s">
        <v>5106</v>
      </c>
      <c r="G5582" s="662" t="s">
        <v>5377</v>
      </c>
      <c r="H5582" s="662" t="s">
        <v>2438</v>
      </c>
      <c r="I5582" s="662" t="s">
        <v>7210</v>
      </c>
      <c r="J5582" s="662" t="s">
        <v>2603</v>
      </c>
      <c r="K5582" s="662" t="s">
        <v>7211</v>
      </c>
      <c r="L5582" s="663">
        <v>439.98</v>
      </c>
      <c r="M5582" s="663">
        <v>879.96</v>
      </c>
      <c r="N5582" s="662">
        <v>2</v>
      </c>
      <c r="O5582" s="745">
        <v>1.5</v>
      </c>
      <c r="P5582" s="663">
        <v>879.96</v>
      </c>
      <c r="Q5582" s="678">
        <v>1</v>
      </c>
      <c r="R5582" s="662">
        <v>2</v>
      </c>
      <c r="S5582" s="678">
        <v>1</v>
      </c>
      <c r="T5582" s="745">
        <v>1.5</v>
      </c>
      <c r="U5582" s="701">
        <v>1</v>
      </c>
    </row>
    <row r="5583" spans="1:21" ht="14.4" customHeight="1" x14ac:dyDescent="0.3">
      <c r="A5583" s="661">
        <v>32</v>
      </c>
      <c r="B5583" s="662" t="s">
        <v>592</v>
      </c>
      <c r="C5583" s="662" t="s">
        <v>5111</v>
      </c>
      <c r="D5583" s="743" t="s">
        <v>7938</v>
      </c>
      <c r="E5583" s="744" t="s">
        <v>5141</v>
      </c>
      <c r="F5583" s="662" t="s">
        <v>5106</v>
      </c>
      <c r="G5583" s="662" t="s">
        <v>5565</v>
      </c>
      <c r="H5583" s="662" t="s">
        <v>593</v>
      </c>
      <c r="I5583" s="662" t="s">
        <v>5687</v>
      </c>
      <c r="J5583" s="662" t="s">
        <v>929</v>
      </c>
      <c r="K5583" s="662" t="s">
        <v>5688</v>
      </c>
      <c r="L5583" s="663">
        <v>0</v>
      </c>
      <c r="M5583" s="663">
        <v>0</v>
      </c>
      <c r="N5583" s="662">
        <v>1</v>
      </c>
      <c r="O5583" s="745">
        <v>1</v>
      </c>
      <c r="P5583" s="663">
        <v>0</v>
      </c>
      <c r="Q5583" s="678"/>
      <c r="R5583" s="662">
        <v>1</v>
      </c>
      <c r="S5583" s="678">
        <v>1</v>
      </c>
      <c r="T5583" s="745">
        <v>1</v>
      </c>
      <c r="U5583" s="701">
        <v>1</v>
      </c>
    </row>
    <row r="5584" spans="1:21" ht="14.4" customHeight="1" x14ac:dyDescent="0.3">
      <c r="A5584" s="661">
        <v>32</v>
      </c>
      <c r="B5584" s="662" t="s">
        <v>592</v>
      </c>
      <c r="C5584" s="662" t="s">
        <v>5111</v>
      </c>
      <c r="D5584" s="743" t="s">
        <v>7938</v>
      </c>
      <c r="E5584" s="744" t="s">
        <v>5141</v>
      </c>
      <c r="F5584" s="662" t="s">
        <v>5106</v>
      </c>
      <c r="G5584" s="662" t="s">
        <v>6416</v>
      </c>
      <c r="H5584" s="662" t="s">
        <v>593</v>
      </c>
      <c r="I5584" s="662" t="s">
        <v>6417</v>
      </c>
      <c r="J5584" s="662" t="s">
        <v>6418</v>
      </c>
      <c r="K5584" s="662" t="s">
        <v>6419</v>
      </c>
      <c r="L5584" s="663">
        <v>88.87</v>
      </c>
      <c r="M5584" s="663">
        <v>88.87</v>
      </c>
      <c r="N5584" s="662">
        <v>1</v>
      </c>
      <c r="O5584" s="745">
        <v>1</v>
      </c>
      <c r="P5584" s="663"/>
      <c r="Q5584" s="678">
        <v>0</v>
      </c>
      <c r="R5584" s="662"/>
      <c r="S5584" s="678">
        <v>0</v>
      </c>
      <c r="T5584" s="745"/>
      <c r="U5584" s="701">
        <v>0</v>
      </c>
    </row>
    <row r="5585" spans="1:21" ht="14.4" customHeight="1" x14ac:dyDescent="0.3">
      <c r="A5585" s="661">
        <v>32</v>
      </c>
      <c r="B5585" s="662" t="s">
        <v>592</v>
      </c>
      <c r="C5585" s="662" t="s">
        <v>5111</v>
      </c>
      <c r="D5585" s="743" t="s">
        <v>7938</v>
      </c>
      <c r="E5585" s="744" t="s">
        <v>5141</v>
      </c>
      <c r="F5585" s="662" t="s">
        <v>5106</v>
      </c>
      <c r="G5585" s="662" t="s">
        <v>5311</v>
      </c>
      <c r="H5585" s="662" t="s">
        <v>593</v>
      </c>
      <c r="I5585" s="662" t="s">
        <v>752</v>
      </c>
      <c r="J5585" s="662" t="s">
        <v>753</v>
      </c>
      <c r="K5585" s="662" t="s">
        <v>5243</v>
      </c>
      <c r="L5585" s="663">
        <v>42.08</v>
      </c>
      <c r="M5585" s="663">
        <v>42.08</v>
      </c>
      <c r="N5585" s="662">
        <v>1</v>
      </c>
      <c r="O5585" s="745">
        <v>0.5</v>
      </c>
      <c r="P5585" s="663">
        <v>42.08</v>
      </c>
      <c r="Q5585" s="678">
        <v>1</v>
      </c>
      <c r="R5585" s="662">
        <v>1</v>
      </c>
      <c r="S5585" s="678">
        <v>1</v>
      </c>
      <c r="T5585" s="745">
        <v>0.5</v>
      </c>
      <c r="U5585" s="701">
        <v>1</v>
      </c>
    </row>
    <row r="5586" spans="1:21" ht="14.4" customHeight="1" x14ac:dyDescent="0.3">
      <c r="A5586" s="661">
        <v>32</v>
      </c>
      <c r="B5586" s="662" t="s">
        <v>592</v>
      </c>
      <c r="C5586" s="662" t="s">
        <v>5111</v>
      </c>
      <c r="D5586" s="743" t="s">
        <v>7938</v>
      </c>
      <c r="E5586" s="744" t="s">
        <v>5141</v>
      </c>
      <c r="F5586" s="662" t="s">
        <v>5106</v>
      </c>
      <c r="G5586" s="662" t="s">
        <v>5311</v>
      </c>
      <c r="H5586" s="662" t="s">
        <v>593</v>
      </c>
      <c r="I5586" s="662" t="s">
        <v>752</v>
      </c>
      <c r="J5586" s="662" t="s">
        <v>753</v>
      </c>
      <c r="K5586" s="662" t="s">
        <v>5243</v>
      </c>
      <c r="L5586" s="663">
        <v>30.47</v>
      </c>
      <c r="M5586" s="663">
        <v>60.94</v>
      </c>
      <c r="N5586" s="662">
        <v>2</v>
      </c>
      <c r="O5586" s="745">
        <v>1</v>
      </c>
      <c r="P5586" s="663">
        <v>30.47</v>
      </c>
      <c r="Q5586" s="678">
        <v>0.5</v>
      </c>
      <c r="R5586" s="662">
        <v>1</v>
      </c>
      <c r="S5586" s="678">
        <v>0.5</v>
      </c>
      <c r="T5586" s="745">
        <v>0.5</v>
      </c>
      <c r="U5586" s="701">
        <v>0.5</v>
      </c>
    </row>
    <row r="5587" spans="1:21" ht="14.4" customHeight="1" x14ac:dyDescent="0.3">
      <c r="A5587" s="661">
        <v>32</v>
      </c>
      <c r="B5587" s="662" t="s">
        <v>592</v>
      </c>
      <c r="C5587" s="662" t="s">
        <v>5111</v>
      </c>
      <c r="D5587" s="743" t="s">
        <v>7938</v>
      </c>
      <c r="E5587" s="744" t="s">
        <v>5141</v>
      </c>
      <c r="F5587" s="662" t="s">
        <v>5106</v>
      </c>
      <c r="G5587" s="662" t="s">
        <v>5182</v>
      </c>
      <c r="H5587" s="662" t="s">
        <v>593</v>
      </c>
      <c r="I5587" s="662" t="s">
        <v>3023</v>
      </c>
      <c r="J5587" s="662" t="s">
        <v>2978</v>
      </c>
      <c r="K5587" s="662" t="s">
        <v>5314</v>
      </c>
      <c r="L5587" s="663">
        <v>25.6</v>
      </c>
      <c r="M5587" s="663">
        <v>25.6</v>
      </c>
      <c r="N5587" s="662">
        <v>1</v>
      </c>
      <c r="O5587" s="745">
        <v>1</v>
      </c>
      <c r="P5587" s="663"/>
      <c r="Q5587" s="678">
        <v>0</v>
      </c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32</v>
      </c>
      <c r="B5588" s="662" t="s">
        <v>592</v>
      </c>
      <c r="C5588" s="662" t="s">
        <v>5111</v>
      </c>
      <c r="D5588" s="743" t="s">
        <v>7938</v>
      </c>
      <c r="E5588" s="744" t="s">
        <v>5141</v>
      </c>
      <c r="F5588" s="662" t="s">
        <v>5106</v>
      </c>
      <c r="G5588" s="662" t="s">
        <v>5182</v>
      </c>
      <c r="H5588" s="662" t="s">
        <v>593</v>
      </c>
      <c r="I5588" s="662" t="s">
        <v>2977</v>
      </c>
      <c r="J5588" s="662" t="s">
        <v>2978</v>
      </c>
      <c r="K5588" s="662" t="s">
        <v>5183</v>
      </c>
      <c r="L5588" s="663">
        <v>51.21</v>
      </c>
      <c r="M5588" s="663">
        <v>665.73</v>
      </c>
      <c r="N5588" s="662">
        <v>13</v>
      </c>
      <c r="O5588" s="745">
        <v>8</v>
      </c>
      <c r="P5588" s="663">
        <v>358.46999999999997</v>
      </c>
      <c r="Q5588" s="678">
        <v>0.53846153846153844</v>
      </c>
      <c r="R5588" s="662">
        <v>7</v>
      </c>
      <c r="S5588" s="678">
        <v>0.53846153846153844</v>
      </c>
      <c r="T5588" s="745">
        <v>4</v>
      </c>
      <c r="U5588" s="701">
        <v>0.5</v>
      </c>
    </row>
    <row r="5589" spans="1:21" ht="14.4" customHeight="1" x14ac:dyDescent="0.3">
      <c r="A5589" s="661">
        <v>32</v>
      </c>
      <c r="B5589" s="662" t="s">
        <v>592</v>
      </c>
      <c r="C5589" s="662" t="s">
        <v>5111</v>
      </c>
      <c r="D5589" s="743" t="s">
        <v>7938</v>
      </c>
      <c r="E5589" s="744" t="s">
        <v>5141</v>
      </c>
      <c r="F5589" s="662" t="s">
        <v>5106</v>
      </c>
      <c r="G5589" s="662" t="s">
        <v>5182</v>
      </c>
      <c r="H5589" s="662" t="s">
        <v>593</v>
      </c>
      <c r="I5589" s="662" t="s">
        <v>2408</v>
      </c>
      <c r="J5589" s="662" t="s">
        <v>2409</v>
      </c>
      <c r="K5589" s="662" t="s">
        <v>2410</v>
      </c>
      <c r="L5589" s="663">
        <v>31.42</v>
      </c>
      <c r="M5589" s="663">
        <v>31.42</v>
      </c>
      <c r="N5589" s="662">
        <v>1</v>
      </c>
      <c r="O5589" s="745">
        <v>0.5</v>
      </c>
      <c r="P5589" s="663">
        <v>31.42</v>
      </c>
      <c r="Q5589" s="678">
        <v>1</v>
      </c>
      <c r="R5589" s="662">
        <v>1</v>
      </c>
      <c r="S5589" s="678">
        <v>1</v>
      </c>
      <c r="T5589" s="745">
        <v>0.5</v>
      </c>
      <c r="U5589" s="701">
        <v>1</v>
      </c>
    </row>
    <row r="5590" spans="1:21" ht="14.4" customHeight="1" x14ac:dyDescent="0.3">
      <c r="A5590" s="661">
        <v>32</v>
      </c>
      <c r="B5590" s="662" t="s">
        <v>592</v>
      </c>
      <c r="C5590" s="662" t="s">
        <v>5111</v>
      </c>
      <c r="D5590" s="743" t="s">
        <v>7938</v>
      </c>
      <c r="E5590" s="744" t="s">
        <v>5141</v>
      </c>
      <c r="F5590" s="662" t="s">
        <v>5106</v>
      </c>
      <c r="G5590" s="662" t="s">
        <v>7215</v>
      </c>
      <c r="H5590" s="662" t="s">
        <v>593</v>
      </c>
      <c r="I5590" s="662" t="s">
        <v>7393</v>
      </c>
      <c r="J5590" s="662" t="s">
        <v>7392</v>
      </c>
      <c r="K5590" s="662" t="s">
        <v>5479</v>
      </c>
      <c r="L5590" s="663">
        <v>0</v>
      </c>
      <c r="M5590" s="663">
        <v>0</v>
      </c>
      <c r="N5590" s="662">
        <v>1</v>
      </c>
      <c r="O5590" s="745">
        <v>1</v>
      </c>
      <c r="P5590" s="663">
        <v>0</v>
      </c>
      <c r="Q5590" s="678"/>
      <c r="R5590" s="662">
        <v>1</v>
      </c>
      <c r="S5590" s="678">
        <v>1</v>
      </c>
      <c r="T5590" s="745">
        <v>1</v>
      </c>
      <c r="U5590" s="701">
        <v>1</v>
      </c>
    </row>
    <row r="5591" spans="1:21" ht="14.4" customHeight="1" x14ac:dyDescent="0.3">
      <c r="A5591" s="661">
        <v>32</v>
      </c>
      <c r="B5591" s="662" t="s">
        <v>592</v>
      </c>
      <c r="C5591" s="662" t="s">
        <v>5111</v>
      </c>
      <c r="D5591" s="743" t="s">
        <v>7938</v>
      </c>
      <c r="E5591" s="744" t="s">
        <v>5141</v>
      </c>
      <c r="F5591" s="662" t="s">
        <v>5106</v>
      </c>
      <c r="G5591" s="662" t="s">
        <v>5476</v>
      </c>
      <c r="H5591" s="662" t="s">
        <v>593</v>
      </c>
      <c r="I5591" s="662" t="s">
        <v>7774</v>
      </c>
      <c r="J5591" s="662" t="s">
        <v>7775</v>
      </c>
      <c r="K5591" s="662" t="s">
        <v>834</v>
      </c>
      <c r="L5591" s="663">
        <v>171.09</v>
      </c>
      <c r="M5591" s="663">
        <v>171.09</v>
      </c>
      <c r="N5591" s="662">
        <v>1</v>
      </c>
      <c r="O5591" s="745">
        <v>0.5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32</v>
      </c>
      <c r="B5592" s="662" t="s">
        <v>592</v>
      </c>
      <c r="C5592" s="662" t="s">
        <v>5111</v>
      </c>
      <c r="D5592" s="743" t="s">
        <v>7938</v>
      </c>
      <c r="E5592" s="744" t="s">
        <v>5141</v>
      </c>
      <c r="F5592" s="662" t="s">
        <v>5106</v>
      </c>
      <c r="G5592" s="662" t="s">
        <v>5514</v>
      </c>
      <c r="H5592" s="662" t="s">
        <v>593</v>
      </c>
      <c r="I5592" s="662" t="s">
        <v>7776</v>
      </c>
      <c r="J5592" s="662" t="s">
        <v>983</v>
      </c>
      <c r="K5592" s="662" t="s">
        <v>7447</v>
      </c>
      <c r="L5592" s="663">
        <v>101.2</v>
      </c>
      <c r="M5592" s="663">
        <v>101.2</v>
      </c>
      <c r="N5592" s="662">
        <v>1</v>
      </c>
      <c r="O5592" s="745">
        <v>0.5</v>
      </c>
      <c r="P5592" s="663">
        <v>101.2</v>
      </c>
      <c r="Q5592" s="678">
        <v>1</v>
      </c>
      <c r="R5592" s="662">
        <v>1</v>
      </c>
      <c r="S5592" s="678">
        <v>1</v>
      </c>
      <c r="T5592" s="745">
        <v>0.5</v>
      </c>
      <c r="U5592" s="701">
        <v>1</v>
      </c>
    </row>
    <row r="5593" spans="1:21" ht="14.4" customHeight="1" x14ac:dyDescent="0.3">
      <c r="A5593" s="661">
        <v>32</v>
      </c>
      <c r="B5593" s="662" t="s">
        <v>592</v>
      </c>
      <c r="C5593" s="662" t="s">
        <v>5111</v>
      </c>
      <c r="D5593" s="743" t="s">
        <v>7938</v>
      </c>
      <c r="E5593" s="744" t="s">
        <v>5141</v>
      </c>
      <c r="F5593" s="662" t="s">
        <v>5106</v>
      </c>
      <c r="G5593" s="662" t="s">
        <v>5322</v>
      </c>
      <c r="H5593" s="662" t="s">
        <v>2438</v>
      </c>
      <c r="I5593" s="662" t="s">
        <v>2483</v>
      </c>
      <c r="J5593" s="662" t="s">
        <v>2484</v>
      </c>
      <c r="K5593" s="662" t="s">
        <v>2485</v>
      </c>
      <c r="L5593" s="663">
        <v>31.32</v>
      </c>
      <c r="M5593" s="663">
        <v>93.960000000000008</v>
      </c>
      <c r="N5593" s="662">
        <v>3</v>
      </c>
      <c r="O5593" s="745">
        <v>1.5</v>
      </c>
      <c r="P5593" s="663">
        <v>93.960000000000008</v>
      </c>
      <c r="Q5593" s="678">
        <v>1</v>
      </c>
      <c r="R5593" s="662">
        <v>3</v>
      </c>
      <c r="S5593" s="678">
        <v>1</v>
      </c>
      <c r="T5593" s="745">
        <v>1.5</v>
      </c>
      <c r="U5593" s="701">
        <v>1</v>
      </c>
    </row>
    <row r="5594" spans="1:21" ht="14.4" customHeight="1" x14ac:dyDescent="0.3">
      <c r="A5594" s="661">
        <v>32</v>
      </c>
      <c r="B5594" s="662" t="s">
        <v>592</v>
      </c>
      <c r="C5594" s="662" t="s">
        <v>5111</v>
      </c>
      <c r="D5594" s="743" t="s">
        <v>7938</v>
      </c>
      <c r="E5594" s="744" t="s">
        <v>5141</v>
      </c>
      <c r="F5594" s="662" t="s">
        <v>5106</v>
      </c>
      <c r="G5594" s="662" t="s">
        <v>5322</v>
      </c>
      <c r="H5594" s="662" t="s">
        <v>593</v>
      </c>
      <c r="I5594" s="662" t="s">
        <v>6200</v>
      </c>
      <c r="J5594" s="662" t="s">
        <v>6201</v>
      </c>
      <c r="K5594" s="662" t="s">
        <v>6202</v>
      </c>
      <c r="L5594" s="663">
        <v>31.32</v>
      </c>
      <c r="M5594" s="663">
        <v>31.32</v>
      </c>
      <c r="N5594" s="662">
        <v>1</v>
      </c>
      <c r="O5594" s="745">
        <v>1</v>
      </c>
      <c r="P5594" s="663">
        <v>31.32</v>
      </c>
      <c r="Q5594" s="678">
        <v>1</v>
      </c>
      <c r="R5594" s="662">
        <v>1</v>
      </c>
      <c r="S5594" s="678">
        <v>1</v>
      </c>
      <c r="T5594" s="745">
        <v>1</v>
      </c>
      <c r="U5594" s="701">
        <v>1</v>
      </c>
    </row>
    <row r="5595" spans="1:21" ht="14.4" customHeight="1" x14ac:dyDescent="0.3">
      <c r="A5595" s="661">
        <v>32</v>
      </c>
      <c r="B5595" s="662" t="s">
        <v>592</v>
      </c>
      <c r="C5595" s="662" t="s">
        <v>5111</v>
      </c>
      <c r="D5595" s="743" t="s">
        <v>7938</v>
      </c>
      <c r="E5595" s="744" t="s">
        <v>5141</v>
      </c>
      <c r="F5595" s="662" t="s">
        <v>5106</v>
      </c>
      <c r="G5595" s="662" t="s">
        <v>6025</v>
      </c>
      <c r="H5595" s="662" t="s">
        <v>593</v>
      </c>
      <c r="I5595" s="662" t="s">
        <v>3644</v>
      </c>
      <c r="J5595" s="662" t="s">
        <v>3645</v>
      </c>
      <c r="K5595" s="662" t="s">
        <v>3646</v>
      </c>
      <c r="L5595" s="663">
        <v>75.349999999999994</v>
      </c>
      <c r="M5595" s="663">
        <v>75.349999999999994</v>
      </c>
      <c r="N5595" s="662">
        <v>1</v>
      </c>
      <c r="O5595" s="745">
        <v>1</v>
      </c>
      <c r="P5595" s="663">
        <v>75.349999999999994</v>
      </c>
      <c r="Q5595" s="678">
        <v>1</v>
      </c>
      <c r="R5595" s="662">
        <v>1</v>
      </c>
      <c r="S5595" s="678">
        <v>1</v>
      </c>
      <c r="T5595" s="745">
        <v>1</v>
      </c>
      <c r="U5595" s="701">
        <v>1</v>
      </c>
    </row>
    <row r="5596" spans="1:21" ht="14.4" customHeight="1" x14ac:dyDescent="0.3">
      <c r="A5596" s="661">
        <v>32</v>
      </c>
      <c r="B5596" s="662" t="s">
        <v>592</v>
      </c>
      <c r="C5596" s="662" t="s">
        <v>5111</v>
      </c>
      <c r="D5596" s="743" t="s">
        <v>7938</v>
      </c>
      <c r="E5596" s="744" t="s">
        <v>5141</v>
      </c>
      <c r="F5596" s="662" t="s">
        <v>5106</v>
      </c>
      <c r="G5596" s="662" t="s">
        <v>5330</v>
      </c>
      <c r="H5596" s="662" t="s">
        <v>593</v>
      </c>
      <c r="I5596" s="662" t="s">
        <v>5575</v>
      </c>
      <c r="J5596" s="662" t="s">
        <v>2756</v>
      </c>
      <c r="K5596" s="662" t="s">
        <v>5576</v>
      </c>
      <c r="L5596" s="663">
        <v>0</v>
      </c>
      <c r="M5596" s="663">
        <v>0</v>
      </c>
      <c r="N5596" s="662">
        <v>1</v>
      </c>
      <c r="O5596" s="745">
        <v>0.5</v>
      </c>
      <c r="P5596" s="663">
        <v>0</v>
      </c>
      <c r="Q5596" s="678"/>
      <c r="R5596" s="662">
        <v>1</v>
      </c>
      <c r="S5596" s="678">
        <v>1</v>
      </c>
      <c r="T5596" s="745">
        <v>0.5</v>
      </c>
      <c r="U5596" s="701">
        <v>1</v>
      </c>
    </row>
    <row r="5597" spans="1:21" ht="14.4" customHeight="1" x14ac:dyDescent="0.3">
      <c r="A5597" s="661">
        <v>32</v>
      </c>
      <c r="B5597" s="662" t="s">
        <v>592</v>
      </c>
      <c r="C5597" s="662" t="s">
        <v>5111</v>
      </c>
      <c r="D5597" s="743" t="s">
        <v>7938</v>
      </c>
      <c r="E5597" s="744" t="s">
        <v>5141</v>
      </c>
      <c r="F5597" s="662" t="s">
        <v>5106</v>
      </c>
      <c r="G5597" s="662" t="s">
        <v>5330</v>
      </c>
      <c r="H5597" s="662" t="s">
        <v>2438</v>
      </c>
      <c r="I5597" s="662" t="s">
        <v>2755</v>
      </c>
      <c r="J5597" s="662" t="s">
        <v>2756</v>
      </c>
      <c r="K5597" s="662" t="s">
        <v>3488</v>
      </c>
      <c r="L5597" s="663">
        <v>1427.23</v>
      </c>
      <c r="M5597" s="663">
        <v>4281.6900000000005</v>
      </c>
      <c r="N5597" s="662">
        <v>3</v>
      </c>
      <c r="O5597" s="745">
        <v>1</v>
      </c>
      <c r="P5597" s="663">
        <v>4281.6900000000005</v>
      </c>
      <c r="Q5597" s="678">
        <v>1</v>
      </c>
      <c r="R5597" s="662">
        <v>3</v>
      </c>
      <c r="S5597" s="678">
        <v>1</v>
      </c>
      <c r="T5597" s="745">
        <v>1</v>
      </c>
      <c r="U5597" s="701">
        <v>1</v>
      </c>
    </row>
    <row r="5598" spans="1:21" ht="14.4" customHeight="1" x14ac:dyDescent="0.3">
      <c r="A5598" s="661">
        <v>32</v>
      </c>
      <c r="B5598" s="662" t="s">
        <v>592</v>
      </c>
      <c r="C5598" s="662" t="s">
        <v>5111</v>
      </c>
      <c r="D5598" s="743" t="s">
        <v>7938</v>
      </c>
      <c r="E5598" s="744" t="s">
        <v>5141</v>
      </c>
      <c r="F5598" s="662" t="s">
        <v>5106</v>
      </c>
      <c r="G5598" s="662" t="s">
        <v>5331</v>
      </c>
      <c r="H5598" s="662" t="s">
        <v>593</v>
      </c>
      <c r="I5598" s="662" t="s">
        <v>1023</v>
      </c>
      <c r="J5598" s="662" t="s">
        <v>1024</v>
      </c>
      <c r="K5598" s="662" t="s">
        <v>1025</v>
      </c>
      <c r="L5598" s="663">
        <v>151.62</v>
      </c>
      <c r="M5598" s="663">
        <v>151.62</v>
      </c>
      <c r="N5598" s="662">
        <v>1</v>
      </c>
      <c r="O5598" s="745">
        <v>1</v>
      </c>
      <c r="P5598" s="663"/>
      <c r="Q5598" s="678">
        <v>0</v>
      </c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32</v>
      </c>
      <c r="B5599" s="662" t="s">
        <v>592</v>
      </c>
      <c r="C5599" s="662" t="s">
        <v>5111</v>
      </c>
      <c r="D5599" s="743" t="s">
        <v>7938</v>
      </c>
      <c r="E5599" s="744" t="s">
        <v>5141</v>
      </c>
      <c r="F5599" s="662" t="s">
        <v>5106</v>
      </c>
      <c r="G5599" s="662" t="s">
        <v>6477</v>
      </c>
      <c r="H5599" s="662" t="s">
        <v>593</v>
      </c>
      <c r="I5599" s="662" t="s">
        <v>6478</v>
      </c>
      <c r="J5599" s="662" t="s">
        <v>6479</v>
      </c>
      <c r="K5599" s="662" t="s">
        <v>5895</v>
      </c>
      <c r="L5599" s="663">
        <v>0</v>
      </c>
      <c r="M5599" s="663">
        <v>0</v>
      </c>
      <c r="N5599" s="662">
        <v>1</v>
      </c>
      <c r="O5599" s="745">
        <v>1</v>
      </c>
      <c r="P5599" s="663">
        <v>0</v>
      </c>
      <c r="Q5599" s="678"/>
      <c r="R5599" s="662">
        <v>1</v>
      </c>
      <c r="S5599" s="678">
        <v>1</v>
      </c>
      <c r="T5599" s="745">
        <v>1</v>
      </c>
      <c r="U5599" s="701">
        <v>1</v>
      </c>
    </row>
    <row r="5600" spans="1:21" ht="14.4" customHeight="1" x14ac:dyDescent="0.3">
      <c r="A5600" s="661">
        <v>32</v>
      </c>
      <c r="B5600" s="662" t="s">
        <v>592</v>
      </c>
      <c r="C5600" s="662" t="s">
        <v>5111</v>
      </c>
      <c r="D5600" s="743" t="s">
        <v>7938</v>
      </c>
      <c r="E5600" s="744" t="s">
        <v>5141</v>
      </c>
      <c r="F5600" s="662" t="s">
        <v>5106</v>
      </c>
      <c r="G5600" s="662" t="s">
        <v>5333</v>
      </c>
      <c r="H5600" s="662" t="s">
        <v>2438</v>
      </c>
      <c r="I5600" s="662" t="s">
        <v>3200</v>
      </c>
      <c r="J5600" s="662" t="s">
        <v>3193</v>
      </c>
      <c r="K5600" s="662" t="s">
        <v>4935</v>
      </c>
      <c r="L5600" s="663">
        <v>13849.26</v>
      </c>
      <c r="M5600" s="663">
        <v>110794.07999999999</v>
      </c>
      <c r="N5600" s="662">
        <v>8</v>
      </c>
      <c r="O5600" s="745">
        <v>5.5</v>
      </c>
      <c r="P5600" s="663">
        <v>110794.07999999999</v>
      </c>
      <c r="Q5600" s="678">
        <v>1</v>
      </c>
      <c r="R5600" s="662">
        <v>8</v>
      </c>
      <c r="S5600" s="678">
        <v>1</v>
      </c>
      <c r="T5600" s="745">
        <v>5.5</v>
      </c>
      <c r="U5600" s="701">
        <v>1</v>
      </c>
    </row>
    <row r="5601" spans="1:21" ht="14.4" customHeight="1" x14ac:dyDescent="0.3">
      <c r="A5601" s="661">
        <v>32</v>
      </c>
      <c r="B5601" s="662" t="s">
        <v>592</v>
      </c>
      <c r="C5601" s="662" t="s">
        <v>5111</v>
      </c>
      <c r="D5601" s="743" t="s">
        <v>7938</v>
      </c>
      <c r="E5601" s="744" t="s">
        <v>5141</v>
      </c>
      <c r="F5601" s="662" t="s">
        <v>5106</v>
      </c>
      <c r="G5601" s="662" t="s">
        <v>5334</v>
      </c>
      <c r="H5601" s="662" t="s">
        <v>2438</v>
      </c>
      <c r="I5601" s="662" t="s">
        <v>2651</v>
      </c>
      <c r="J5601" s="662" t="s">
        <v>4809</v>
      </c>
      <c r="K5601" s="662" t="s">
        <v>4810</v>
      </c>
      <c r="L5601" s="663">
        <v>120.61</v>
      </c>
      <c r="M5601" s="663">
        <v>120.61</v>
      </c>
      <c r="N5601" s="662">
        <v>1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32</v>
      </c>
      <c r="B5602" s="662" t="s">
        <v>592</v>
      </c>
      <c r="C5602" s="662" t="s">
        <v>5111</v>
      </c>
      <c r="D5602" s="743" t="s">
        <v>7938</v>
      </c>
      <c r="E5602" s="744" t="s">
        <v>5141</v>
      </c>
      <c r="F5602" s="662" t="s">
        <v>5106</v>
      </c>
      <c r="G5602" s="662" t="s">
        <v>5583</v>
      </c>
      <c r="H5602" s="662" t="s">
        <v>593</v>
      </c>
      <c r="I5602" s="662" t="s">
        <v>7777</v>
      </c>
      <c r="J5602" s="662" t="s">
        <v>7337</v>
      </c>
      <c r="K5602" s="662" t="s">
        <v>2253</v>
      </c>
      <c r="L5602" s="663">
        <v>0</v>
      </c>
      <c r="M5602" s="663">
        <v>0</v>
      </c>
      <c r="N5602" s="662">
        <v>1</v>
      </c>
      <c r="O5602" s="745">
        <v>1</v>
      </c>
      <c r="P5602" s="663"/>
      <c r="Q5602" s="678"/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32</v>
      </c>
      <c r="B5603" s="662" t="s">
        <v>592</v>
      </c>
      <c r="C5603" s="662" t="s">
        <v>5111</v>
      </c>
      <c r="D5603" s="743" t="s">
        <v>7938</v>
      </c>
      <c r="E5603" s="744" t="s">
        <v>5141</v>
      </c>
      <c r="F5603" s="662" t="s">
        <v>5106</v>
      </c>
      <c r="G5603" s="662" t="s">
        <v>5583</v>
      </c>
      <c r="H5603" s="662" t="s">
        <v>593</v>
      </c>
      <c r="I5603" s="662" t="s">
        <v>6038</v>
      </c>
      <c r="J5603" s="662" t="s">
        <v>6037</v>
      </c>
      <c r="K5603" s="662" t="s">
        <v>2244</v>
      </c>
      <c r="L5603" s="663">
        <v>0</v>
      </c>
      <c r="M5603" s="663">
        <v>0</v>
      </c>
      <c r="N5603" s="662">
        <v>1</v>
      </c>
      <c r="O5603" s="745">
        <v>0.5</v>
      </c>
      <c r="P5603" s="663"/>
      <c r="Q5603" s="678"/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32</v>
      </c>
      <c r="B5604" s="662" t="s">
        <v>592</v>
      </c>
      <c r="C5604" s="662" t="s">
        <v>5111</v>
      </c>
      <c r="D5604" s="743" t="s">
        <v>7938</v>
      </c>
      <c r="E5604" s="744" t="s">
        <v>5141</v>
      </c>
      <c r="F5604" s="662" t="s">
        <v>5106</v>
      </c>
      <c r="G5604" s="662" t="s">
        <v>5583</v>
      </c>
      <c r="H5604" s="662" t="s">
        <v>593</v>
      </c>
      <c r="I5604" s="662" t="s">
        <v>6481</v>
      </c>
      <c r="J5604" s="662" t="s">
        <v>6037</v>
      </c>
      <c r="K5604" s="662" t="s">
        <v>2244</v>
      </c>
      <c r="L5604" s="663">
        <v>0</v>
      </c>
      <c r="M5604" s="663">
        <v>0</v>
      </c>
      <c r="N5604" s="662">
        <v>1</v>
      </c>
      <c r="O5604" s="745">
        <v>0.5</v>
      </c>
      <c r="P5604" s="663">
        <v>0</v>
      </c>
      <c r="Q5604" s="678"/>
      <c r="R5604" s="662">
        <v>1</v>
      </c>
      <c r="S5604" s="678">
        <v>1</v>
      </c>
      <c r="T5604" s="745">
        <v>0.5</v>
      </c>
      <c r="U5604" s="701">
        <v>1</v>
      </c>
    </row>
    <row r="5605" spans="1:21" ht="14.4" customHeight="1" x14ac:dyDescent="0.3">
      <c r="A5605" s="661">
        <v>32</v>
      </c>
      <c r="B5605" s="662" t="s">
        <v>592</v>
      </c>
      <c r="C5605" s="662" t="s">
        <v>5111</v>
      </c>
      <c r="D5605" s="743" t="s">
        <v>7938</v>
      </c>
      <c r="E5605" s="744" t="s">
        <v>5141</v>
      </c>
      <c r="F5605" s="662" t="s">
        <v>5106</v>
      </c>
      <c r="G5605" s="662" t="s">
        <v>7020</v>
      </c>
      <c r="H5605" s="662" t="s">
        <v>593</v>
      </c>
      <c r="I5605" s="662" t="s">
        <v>7021</v>
      </c>
      <c r="J5605" s="662" t="s">
        <v>7022</v>
      </c>
      <c r="K5605" s="662" t="s">
        <v>7023</v>
      </c>
      <c r="L5605" s="663">
        <v>31.44</v>
      </c>
      <c r="M5605" s="663">
        <v>125.76</v>
      </c>
      <c r="N5605" s="662">
        <v>4</v>
      </c>
      <c r="O5605" s="745">
        <v>1</v>
      </c>
      <c r="P5605" s="663">
        <v>125.76</v>
      </c>
      <c r="Q5605" s="678">
        <v>1</v>
      </c>
      <c r="R5605" s="662">
        <v>4</v>
      </c>
      <c r="S5605" s="678">
        <v>1</v>
      </c>
      <c r="T5605" s="745">
        <v>1</v>
      </c>
      <c r="U5605" s="701">
        <v>1</v>
      </c>
    </row>
    <row r="5606" spans="1:21" ht="14.4" customHeight="1" x14ac:dyDescent="0.3">
      <c r="A5606" s="661">
        <v>32</v>
      </c>
      <c r="B5606" s="662" t="s">
        <v>592</v>
      </c>
      <c r="C5606" s="662" t="s">
        <v>5111</v>
      </c>
      <c r="D5606" s="743" t="s">
        <v>7938</v>
      </c>
      <c r="E5606" s="744" t="s">
        <v>5141</v>
      </c>
      <c r="F5606" s="662" t="s">
        <v>5106</v>
      </c>
      <c r="G5606" s="662" t="s">
        <v>7020</v>
      </c>
      <c r="H5606" s="662" t="s">
        <v>593</v>
      </c>
      <c r="I5606" s="662" t="s">
        <v>7021</v>
      </c>
      <c r="J5606" s="662" t="s">
        <v>7022</v>
      </c>
      <c r="K5606" s="662" t="s">
        <v>7023</v>
      </c>
      <c r="L5606" s="663">
        <v>55.34</v>
      </c>
      <c r="M5606" s="663">
        <v>166.02</v>
      </c>
      <c r="N5606" s="662">
        <v>3</v>
      </c>
      <c r="O5606" s="745">
        <v>1.5</v>
      </c>
      <c r="P5606" s="663">
        <v>55.34</v>
      </c>
      <c r="Q5606" s="678">
        <v>0.33333333333333331</v>
      </c>
      <c r="R5606" s="662">
        <v>1</v>
      </c>
      <c r="S5606" s="678">
        <v>0.33333333333333331</v>
      </c>
      <c r="T5606" s="745">
        <v>1</v>
      </c>
      <c r="U5606" s="701">
        <v>0.66666666666666663</v>
      </c>
    </row>
    <row r="5607" spans="1:21" ht="14.4" customHeight="1" x14ac:dyDescent="0.3">
      <c r="A5607" s="661">
        <v>32</v>
      </c>
      <c r="B5607" s="662" t="s">
        <v>592</v>
      </c>
      <c r="C5607" s="662" t="s">
        <v>5111</v>
      </c>
      <c r="D5607" s="743" t="s">
        <v>7938</v>
      </c>
      <c r="E5607" s="744" t="s">
        <v>5142</v>
      </c>
      <c r="F5607" s="662" t="s">
        <v>5106</v>
      </c>
      <c r="G5607" s="662" t="s">
        <v>5151</v>
      </c>
      <c r="H5607" s="662" t="s">
        <v>593</v>
      </c>
      <c r="I5607" s="662" t="s">
        <v>1699</v>
      </c>
      <c r="J5607" s="662" t="s">
        <v>1700</v>
      </c>
      <c r="K5607" s="662" t="s">
        <v>5152</v>
      </c>
      <c r="L5607" s="663">
        <v>1295.6400000000001</v>
      </c>
      <c r="M5607" s="663">
        <v>1295.6400000000001</v>
      </c>
      <c r="N5607" s="662">
        <v>1</v>
      </c>
      <c r="O5607" s="745">
        <v>0.5</v>
      </c>
      <c r="P5607" s="663"/>
      <c r="Q5607" s="678">
        <v>0</v>
      </c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32</v>
      </c>
      <c r="B5608" s="662" t="s">
        <v>592</v>
      </c>
      <c r="C5608" s="662" t="s">
        <v>5111</v>
      </c>
      <c r="D5608" s="743" t="s">
        <v>7938</v>
      </c>
      <c r="E5608" s="744" t="s">
        <v>5142</v>
      </c>
      <c r="F5608" s="662" t="s">
        <v>5106</v>
      </c>
      <c r="G5608" s="662" t="s">
        <v>5212</v>
      </c>
      <c r="H5608" s="662" t="s">
        <v>593</v>
      </c>
      <c r="I5608" s="662" t="s">
        <v>2938</v>
      </c>
      <c r="J5608" s="662" t="s">
        <v>2939</v>
      </c>
      <c r="K5608" s="662" t="s">
        <v>2788</v>
      </c>
      <c r="L5608" s="663">
        <v>66.819999999999993</v>
      </c>
      <c r="M5608" s="663">
        <v>66.819999999999993</v>
      </c>
      <c r="N5608" s="662">
        <v>1</v>
      </c>
      <c r="O5608" s="745">
        <v>1</v>
      </c>
      <c r="P5608" s="663">
        <v>66.819999999999993</v>
      </c>
      <c r="Q5608" s="678">
        <v>1</v>
      </c>
      <c r="R5608" s="662">
        <v>1</v>
      </c>
      <c r="S5608" s="678">
        <v>1</v>
      </c>
      <c r="T5608" s="745">
        <v>1</v>
      </c>
      <c r="U5608" s="701">
        <v>1</v>
      </c>
    </row>
    <row r="5609" spans="1:21" ht="14.4" customHeight="1" x14ac:dyDescent="0.3">
      <c r="A5609" s="661">
        <v>32</v>
      </c>
      <c r="B5609" s="662" t="s">
        <v>592</v>
      </c>
      <c r="C5609" s="662" t="s">
        <v>5111</v>
      </c>
      <c r="D5609" s="743" t="s">
        <v>7938</v>
      </c>
      <c r="E5609" s="744" t="s">
        <v>5142</v>
      </c>
      <c r="F5609" s="662" t="s">
        <v>5106</v>
      </c>
      <c r="G5609" s="662" t="s">
        <v>5807</v>
      </c>
      <c r="H5609" s="662" t="s">
        <v>593</v>
      </c>
      <c r="I5609" s="662" t="s">
        <v>3742</v>
      </c>
      <c r="J5609" s="662" t="s">
        <v>3743</v>
      </c>
      <c r="K5609" s="662" t="s">
        <v>3744</v>
      </c>
      <c r="L5609" s="663">
        <v>64.56</v>
      </c>
      <c r="M5609" s="663">
        <v>64.56</v>
      </c>
      <c r="N5609" s="662">
        <v>1</v>
      </c>
      <c r="O5609" s="745">
        <v>1</v>
      </c>
      <c r="P5609" s="663">
        <v>64.56</v>
      </c>
      <c r="Q5609" s="678">
        <v>1</v>
      </c>
      <c r="R5609" s="662">
        <v>1</v>
      </c>
      <c r="S5609" s="678">
        <v>1</v>
      </c>
      <c r="T5609" s="745">
        <v>1</v>
      </c>
      <c r="U5609" s="701">
        <v>1</v>
      </c>
    </row>
    <row r="5610" spans="1:21" ht="14.4" customHeight="1" x14ac:dyDescent="0.3">
      <c r="A5610" s="661">
        <v>32</v>
      </c>
      <c r="B5610" s="662" t="s">
        <v>592</v>
      </c>
      <c r="C5610" s="662" t="s">
        <v>5111</v>
      </c>
      <c r="D5610" s="743" t="s">
        <v>7938</v>
      </c>
      <c r="E5610" s="744" t="s">
        <v>5142</v>
      </c>
      <c r="F5610" s="662" t="s">
        <v>5106</v>
      </c>
      <c r="G5610" s="662" t="s">
        <v>5160</v>
      </c>
      <c r="H5610" s="662" t="s">
        <v>593</v>
      </c>
      <c r="I5610" s="662" t="s">
        <v>3159</v>
      </c>
      <c r="J5610" s="662" t="s">
        <v>3160</v>
      </c>
      <c r="K5610" s="662" t="s">
        <v>4933</v>
      </c>
      <c r="L5610" s="663">
        <v>2991.23</v>
      </c>
      <c r="M5610" s="663">
        <v>2991.23</v>
      </c>
      <c r="N5610" s="662">
        <v>1</v>
      </c>
      <c r="O5610" s="745">
        <v>0.5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32</v>
      </c>
      <c r="B5611" s="662" t="s">
        <v>592</v>
      </c>
      <c r="C5611" s="662" t="s">
        <v>5111</v>
      </c>
      <c r="D5611" s="743" t="s">
        <v>7938</v>
      </c>
      <c r="E5611" s="744" t="s">
        <v>5142</v>
      </c>
      <c r="F5611" s="662" t="s">
        <v>5106</v>
      </c>
      <c r="G5611" s="662" t="s">
        <v>5262</v>
      </c>
      <c r="H5611" s="662" t="s">
        <v>593</v>
      </c>
      <c r="I5611" s="662" t="s">
        <v>5857</v>
      </c>
      <c r="J5611" s="662" t="s">
        <v>2942</v>
      </c>
      <c r="K5611" s="662" t="s">
        <v>5858</v>
      </c>
      <c r="L5611" s="663">
        <v>0</v>
      </c>
      <c r="M5611" s="663">
        <v>0</v>
      </c>
      <c r="N5611" s="662">
        <v>2</v>
      </c>
      <c r="O5611" s="745">
        <v>1</v>
      </c>
      <c r="P5611" s="663">
        <v>0</v>
      </c>
      <c r="Q5611" s="678"/>
      <c r="R5611" s="662">
        <v>2</v>
      </c>
      <c r="S5611" s="678">
        <v>1</v>
      </c>
      <c r="T5611" s="745">
        <v>1</v>
      </c>
      <c r="U5611" s="701">
        <v>1</v>
      </c>
    </row>
    <row r="5612" spans="1:21" ht="14.4" customHeight="1" x14ac:dyDescent="0.3">
      <c r="A5612" s="661">
        <v>32</v>
      </c>
      <c r="B5612" s="662" t="s">
        <v>592</v>
      </c>
      <c r="C5612" s="662" t="s">
        <v>5111</v>
      </c>
      <c r="D5612" s="743" t="s">
        <v>7938</v>
      </c>
      <c r="E5612" s="744" t="s">
        <v>5142</v>
      </c>
      <c r="F5612" s="662" t="s">
        <v>5106</v>
      </c>
      <c r="G5612" s="662" t="s">
        <v>5272</v>
      </c>
      <c r="H5612" s="662" t="s">
        <v>593</v>
      </c>
      <c r="I5612" s="662" t="s">
        <v>1095</v>
      </c>
      <c r="J5612" s="662" t="s">
        <v>1349</v>
      </c>
      <c r="K5612" s="662" t="s">
        <v>5545</v>
      </c>
      <c r="L5612" s="663">
        <v>0</v>
      </c>
      <c r="M5612" s="663">
        <v>0</v>
      </c>
      <c r="N5612" s="662">
        <v>1</v>
      </c>
      <c r="O5612" s="745">
        <v>1</v>
      </c>
      <c r="P5612" s="663">
        <v>0</v>
      </c>
      <c r="Q5612" s="678"/>
      <c r="R5612" s="662">
        <v>1</v>
      </c>
      <c r="S5612" s="678">
        <v>1</v>
      </c>
      <c r="T5612" s="745">
        <v>1</v>
      </c>
      <c r="U5612" s="701">
        <v>1</v>
      </c>
    </row>
    <row r="5613" spans="1:21" ht="14.4" customHeight="1" x14ac:dyDescent="0.3">
      <c r="A5613" s="661">
        <v>32</v>
      </c>
      <c r="B5613" s="662" t="s">
        <v>592</v>
      </c>
      <c r="C5613" s="662" t="s">
        <v>5111</v>
      </c>
      <c r="D5613" s="743" t="s">
        <v>7938</v>
      </c>
      <c r="E5613" s="744" t="s">
        <v>5142</v>
      </c>
      <c r="F5613" s="662" t="s">
        <v>5106</v>
      </c>
      <c r="G5613" s="662" t="s">
        <v>7778</v>
      </c>
      <c r="H5613" s="662" t="s">
        <v>593</v>
      </c>
      <c r="I5613" s="662" t="s">
        <v>7779</v>
      </c>
      <c r="J5613" s="662" t="s">
        <v>7780</v>
      </c>
      <c r="K5613" s="662" t="s">
        <v>7781</v>
      </c>
      <c r="L5613" s="663">
        <v>79.8</v>
      </c>
      <c r="M5613" s="663">
        <v>159.6</v>
      </c>
      <c r="N5613" s="662">
        <v>2</v>
      </c>
      <c r="O5613" s="745">
        <v>1</v>
      </c>
      <c r="P5613" s="663"/>
      <c r="Q5613" s="678">
        <v>0</v>
      </c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32</v>
      </c>
      <c r="B5614" s="662" t="s">
        <v>592</v>
      </c>
      <c r="C5614" s="662" t="s">
        <v>5111</v>
      </c>
      <c r="D5614" s="743" t="s">
        <v>7938</v>
      </c>
      <c r="E5614" s="744" t="s">
        <v>5142</v>
      </c>
      <c r="F5614" s="662" t="s">
        <v>5106</v>
      </c>
      <c r="G5614" s="662" t="s">
        <v>5305</v>
      </c>
      <c r="H5614" s="662" t="s">
        <v>593</v>
      </c>
      <c r="I5614" s="662" t="s">
        <v>5409</v>
      </c>
      <c r="J5614" s="662" t="s">
        <v>1064</v>
      </c>
      <c r="K5614" s="662" t="s">
        <v>5410</v>
      </c>
      <c r="L5614" s="663">
        <v>214.5</v>
      </c>
      <c r="M5614" s="663">
        <v>214.5</v>
      </c>
      <c r="N5614" s="662">
        <v>1</v>
      </c>
      <c r="O5614" s="745">
        <v>1</v>
      </c>
      <c r="P5614" s="663"/>
      <c r="Q5614" s="678">
        <v>0</v>
      </c>
      <c r="R5614" s="662"/>
      <c r="S5614" s="678">
        <v>0</v>
      </c>
      <c r="T5614" s="745"/>
      <c r="U5614" s="701">
        <v>0</v>
      </c>
    </row>
    <row r="5615" spans="1:21" ht="14.4" customHeight="1" x14ac:dyDescent="0.3">
      <c r="A5615" s="661">
        <v>32</v>
      </c>
      <c r="B5615" s="662" t="s">
        <v>592</v>
      </c>
      <c r="C5615" s="662" t="s">
        <v>5111</v>
      </c>
      <c r="D5615" s="743" t="s">
        <v>7938</v>
      </c>
      <c r="E5615" s="744" t="s">
        <v>5143</v>
      </c>
      <c r="F5615" s="662" t="s">
        <v>5106</v>
      </c>
      <c r="G5615" s="662" t="s">
        <v>5151</v>
      </c>
      <c r="H5615" s="662" t="s">
        <v>593</v>
      </c>
      <c r="I5615" s="662" t="s">
        <v>1699</v>
      </c>
      <c r="J5615" s="662" t="s">
        <v>1700</v>
      </c>
      <c r="K5615" s="662" t="s">
        <v>5152</v>
      </c>
      <c r="L5615" s="663">
        <v>1295.6400000000001</v>
      </c>
      <c r="M5615" s="663">
        <v>32390.999999999996</v>
      </c>
      <c r="N5615" s="662">
        <v>25</v>
      </c>
      <c r="O5615" s="745">
        <v>12.5</v>
      </c>
      <c r="P5615" s="663">
        <v>24617.159999999996</v>
      </c>
      <c r="Q5615" s="678">
        <v>0.76</v>
      </c>
      <c r="R5615" s="662">
        <v>19</v>
      </c>
      <c r="S5615" s="678">
        <v>0.76</v>
      </c>
      <c r="T5615" s="745">
        <v>9.5</v>
      </c>
      <c r="U5615" s="701">
        <v>0.76</v>
      </c>
    </row>
    <row r="5616" spans="1:21" ht="14.4" customHeight="1" x14ac:dyDescent="0.3">
      <c r="A5616" s="661">
        <v>32</v>
      </c>
      <c r="B5616" s="662" t="s">
        <v>592</v>
      </c>
      <c r="C5616" s="662" t="s">
        <v>5111</v>
      </c>
      <c r="D5616" s="743" t="s">
        <v>7938</v>
      </c>
      <c r="E5616" s="744" t="s">
        <v>5143</v>
      </c>
      <c r="F5616" s="662" t="s">
        <v>5106</v>
      </c>
      <c r="G5616" s="662" t="s">
        <v>5151</v>
      </c>
      <c r="H5616" s="662" t="s">
        <v>593</v>
      </c>
      <c r="I5616" s="662" t="s">
        <v>1473</v>
      </c>
      <c r="J5616" s="662" t="s">
        <v>1474</v>
      </c>
      <c r="K5616" s="662" t="s">
        <v>1475</v>
      </c>
      <c r="L5616" s="663">
        <v>462.73</v>
      </c>
      <c r="M5616" s="663">
        <v>925.46</v>
      </c>
      <c r="N5616" s="662">
        <v>2</v>
      </c>
      <c r="O5616" s="745">
        <v>0.5</v>
      </c>
      <c r="P5616" s="663">
        <v>925.46</v>
      </c>
      <c r="Q5616" s="678">
        <v>1</v>
      </c>
      <c r="R5616" s="662">
        <v>2</v>
      </c>
      <c r="S5616" s="678">
        <v>1</v>
      </c>
      <c r="T5616" s="745">
        <v>0.5</v>
      </c>
      <c r="U5616" s="701">
        <v>1</v>
      </c>
    </row>
    <row r="5617" spans="1:21" ht="14.4" customHeight="1" x14ac:dyDescent="0.3">
      <c r="A5617" s="661">
        <v>32</v>
      </c>
      <c r="B5617" s="662" t="s">
        <v>592</v>
      </c>
      <c r="C5617" s="662" t="s">
        <v>5111</v>
      </c>
      <c r="D5617" s="743" t="s">
        <v>7938</v>
      </c>
      <c r="E5617" s="744" t="s">
        <v>5143</v>
      </c>
      <c r="F5617" s="662" t="s">
        <v>5106</v>
      </c>
      <c r="G5617" s="662" t="s">
        <v>5151</v>
      </c>
      <c r="H5617" s="662" t="s">
        <v>593</v>
      </c>
      <c r="I5617" s="662" t="s">
        <v>1575</v>
      </c>
      <c r="J5617" s="662" t="s">
        <v>1576</v>
      </c>
      <c r="K5617" s="662" t="s">
        <v>1577</v>
      </c>
      <c r="L5617" s="663">
        <v>263.26</v>
      </c>
      <c r="M5617" s="663">
        <v>1053.04</v>
      </c>
      <c r="N5617" s="662">
        <v>4</v>
      </c>
      <c r="O5617" s="745">
        <v>1</v>
      </c>
      <c r="P5617" s="663">
        <v>1053.04</v>
      </c>
      <c r="Q5617" s="678">
        <v>1</v>
      </c>
      <c r="R5617" s="662">
        <v>4</v>
      </c>
      <c r="S5617" s="678">
        <v>1</v>
      </c>
      <c r="T5617" s="745">
        <v>1</v>
      </c>
      <c r="U5617" s="701">
        <v>1</v>
      </c>
    </row>
    <row r="5618" spans="1:21" ht="14.4" customHeight="1" x14ac:dyDescent="0.3">
      <c r="A5618" s="661">
        <v>32</v>
      </c>
      <c r="B5618" s="662" t="s">
        <v>592</v>
      </c>
      <c r="C5618" s="662" t="s">
        <v>5111</v>
      </c>
      <c r="D5618" s="743" t="s">
        <v>7938</v>
      </c>
      <c r="E5618" s="744" t="s">
        <v>5143</v>
      </c>
      <c r="F5618" s="662" t="s">
        <v>5106</v>
      </c>
      <c r="G5618" s="662" t="s">
        <v>5151</v>
      </c>
      <c r="H5618" s="662" t="s">
        <v>593</v>
      </c>
      <c r="I5618" s="662" t="s">
        <v>5343</v>
      </c>
      <c r="J5618" s="662" t="s">
        <v>1474</v>
      </c>
      <c r="K5618" s="662" t="s">
        <v>5154</v>
      </c>
      <c r="L5618" s="663">
        <v>0</v>
      </c>
      <c r="M5618" s="663">
        <v>0</v>
      </c>
      <c r="N5618" s="662">
        <v>2</v>
      </c>
      <c r="O5618" s="745">
        <v>1</v>
      </c>
      <c r="P5618" s="663"/>
      <c r="Q5618" s="678"/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32</v>
      </c>
      <c r="B5619" s="662" t="s">
        <v>592</v>
      </c>
      <c r="C5619" s="662" t="s">
        <v>5111</v>
      </c>
      <c r="D5619" s="743" t="s">
        <v>7938</v>
      </c>
      <c r="E5619" s="744" t="s">
        <v>5143</v>
      </c>
      <c r="F5619" s="662" t="s">
        <v>5106</v>
      </c>
      <c r="G5619" s="662" t="s">
        <v>5151</v>
      </c>
      <c r="H5619" s="662" t="s">
        <v>593</v>
      </c>
      <c r="I5619" s="662" t="s">
        <v>5153</v>
      </c>
      <c r="J5619" s="662" t="s">
        <v>1474</v>
      </c>
      <c r="K5619" s="662" t="s">
        <v>5154</v>
      </c>
      <c r="L5619" s="663">
        <v>0</v>
      </c>
      <c r="M5619" s="663">
        <v>0</v>
      </c>
      <c r="N5619" s="662">
        <v>6</v>
      </c>
      <c r="O5619" s="745">
        <v>2.5</v>
      </c>
      <c r="P5619" s="663">
        <v>0</v>
      </c>
      <c r="Q5619" s="678"/>
      <c r="R5619" s="662">
        <v>2</v>
      </c>
      <c r="S5619" s="678">
        <v>0.33333333333333331</v>
      </c>
      <c r="T5619" s="745">
        <v>0.5</v>
      </c>
      <c r="U5619" s="701">
        <v>0.2</v>
      </c>
    </row>
    <row r="5620" spans="1:21" ht="14.4" customHeight="1" x14ac:dyDescent="0.3">
      <c r="A5620" s="661">
        <v>32</v>
      </c>
      <c r="B5620" s="662" t="s">
        <v>592</v>
      </c>
      <c r="C5620" s="662" t="s">
        <v>5111</v>
      </c>
      <c r="D5620" s="743" t="s">
        <v>7938</v>
      </c>
      <c r="E5620" s="744" t="s">
        <v>5143</v>
      </c>
      <c r="F5620" s="662" t="s">
        <v>5106</v>
      </c>
      <c r="G5620" s="662" t="s">
        <v>5155</v>
      </c>
      <c r="H5620" s="662" t="s">
        <v>593</v>
      </c>
      <c r="I5620" s="662" t="s">
        <v>5768</v>
      </c>
      <c r="J5620" s="662" t="s">
        <v>5412</v>
      </c>
      <c r="K5620" s="662" t="s">
        <v>3770</v>
      </c>
      <c r="L5620" s="663">
        <v>85.71</v>
      </c>
      <c r="M5620" s="663">
        <v>257.13</v>
      </c>
      <c r="N5620" s="662">
        <v>3</v>
      </c>
      <c r="O5620" s="745">
        <v>1.5</v>
      </c>
      <c r="P5620" s="663">
        <v>171.42</v>
      </c>
      <c r="Q5620" s="678">
        <v>0.66666666666666663</v>
      </c>
      <c r="R5620" s="662">
        <v>2</v>
      </c>
      <c r="S5620" s="678">
        <v>0.66666666666666663</v>
      </c>
      <c r="T5620" s="745">
        <v>1</v>
      </c>
      <c r="U5620" s="701">
        <v>0.66666666666666663</v>
      </c>
    </row>
    <row r="5621" spans="1:21" ht="14.4" customHeight="1" x14ac:dyDescent="0.3">
      <c r="A5621" s="661">
        <v>32</v>
      </c>
      <c r="B5621" s="662" t="s">
        <v>592</v>
      </c>
      <c r="C5621" s="662" t="s">
        <v>5111</v>
      </c>
      <c r="D5621" s="743" t="s">
        <v>7938</v>
      </c>
      <c r="E5621" s="744" t="s">
        <v>5143</v>
      </c>
      <c r="F5621" s="662" t="s">
        <v>5106</v>
      </c>
      <c r="G5621" s="662" t="s">
        <v>5155</v>
      </c>
      <c r="H5621" s="662" t="s">
        <v>593</v>
      </c>
      <c r="I5621" s="662" t="s">
        <v>5768</v>
      </c>
      <c r="J5621" s="662" t="s">
        <v>5412</v>
      </c>
      <c r="K5621" s="662" t="s">
        <v>3770</v>
      </c>
      <c r="L5621" s="663">
        <v>72.55</v>
      </c>
      <c r="M5621" s="663">
        <v>217.64999999999998</v>
      </c>
      <c r="N5621" s="662">
        <v>3</v>
      </c>
      <c r="O5621" s="745">
        <v>2</v>
      </c>
      <c r="P5621" s="663">
        <v>72.55</v>
      </c>
      <c r="Q5621" s="678">
        <v>0.33333333333333337</v>
      </c>
      <c r="R5621" s="662">
        <v>1</v>
      </c>
      <c r="S5621" s="678">
        <v>0.33333333333333331</v>
      </c>
      <c r="T5621" s="745">
        <v>1</v>
      </c>
      <c r="U5621" s="701">
        <v>0.5</v>
      </c>
    </row>
    <row r="5622" spans="1:21" ht="14.4" customHeight="1" x14ac:dyDescent="0.3">
      <c r="A5622" s="661">
        <v>32</v>
      </c>
      <c r="B5622" s="662" t="s">
        <v>592</v>
      </c>
      <c r="C5622" s="662" t="s">
        <v>5111</v>
      </c>
      <c r="D5622" s="743" t="s">
        <v>7938</v>
      </c>
      <c r="E5622" s="744" t="s">
        <v>5143</v>
      </c>
      <c r="F5622" s="662" t="s">
        <v>5106</v>
      </c>
      <c r="G5622" s="662" t="s">
        <v>5155</v>
      </c>
      <c r="H5622" s="662" t="s">
        <v>593</v>
      </c>
      <c r="I5622" s="662" t="s">
        <v>5344</v>
      </c>
      <c r="J5622" s="662" t="s">
        <v>5197</v>
      </c>
      <c r="K5622" s="662" t="s">
        <v>3770</v>
      </c>
      <c r="L5622" s="663">
        <v>0</v>
      </c>
      <c r="M5622" s="663">
        <v>0</v>
      </c>
      <c r="N5622" s="662">
        <v>10</v>
      </c>
      <c r="O5622" s="745">
        <v>9</v>
      </c>
      <c r="P5622" s="663">
        <v>0</v>
      </c>
      <c r="Q5622" s="678"/>
      <c r="R5622" s="662">
        <v>3</v>
      </c>
      <c r="S5622" s="678">
        <v>0.3</v>
      </c>
      <c r="T5622" s="745">
        <v>2.5</v>
      </c>
      <c r="U5622" s="701">
        <v>0.27777777777777779</v>
      </c>
    </row>
    <row r="5623" spans="1:21" ht="14.4" customHeight="1" x14ac:dyDescent="0.3">
      <c r="A5623" s="661">
        <v>32</v>
      </c>
      <c r="B5623" s="662" t="s">
        <v>592</v>
      </c>
      <c r="C5623" s="662" t="s">
        <v>5111</v>
      </c>
      <c r="D5623" s="743" t="s">
        <v>7938</v>
      </c>
      <c r="E5623" s="744" t="s">
        <v>5143</v>
      </c>
      <c r="F5623" s="662" t="s">
        <v>5106</v>
      </c>
      <c r="G5623" s="662" t="s">
        <v>5155</v>
      </c>
      <c r="H5623" s="662" t="s">
        <v>593</v>
      </c>
      <c r="I5623" s="662" t="s">
        <v>720</v>
      </c>
      <c r="J5623" s="662" t="s">
        <v>721</v>
      </c>
      <c r="K5623" s="662" t="s">
        <v>5156</v>
      </c>
      <c r="L5623" s="663">
        <v>40.58</v>
      </c>
      <c r="M5623" s="663">
        <v>162.32</v>
      </c>
      <c r="N5623" s="662">
        <v>4</v>
      </c>
      <c r="O5623" s="745">
        <v>3</v>
      </c>
      <c r="P5623" s="663">
        <v>40.58</v>
      </c>
      <c r="Q5623" s="678">
        <v>0.25</v>
      </c>
      <c r="R5623" s="662">
        <v>1</v>
      </c>
      <c r="S5623" s="678">
        <v>0.25</v>
      </c>
      <c r="T5623" s="745">
        <v>0.5</v>
      </c>
      <c r="U5623" s="701">
        <v>0.16666666666666666</v>
      </c>
    </row>
    <row r="5624" spans="1:21" ht="14.4" customHeight="1" x14ac:dyDescent="0.3">
      <c r="A5624" s="661">
        <v>32</v>
      </c>
      <c r="B5624" s="662" t="s">
        <v>592</v>
      </c>
      <c r="C5624" s="662" t="s">
        <v>5111</v>
      </c>
      <c r="D5624" s="743" t="s">
        <v>7938</v>
      </c>
      <c r="E5624" s="744" t="s">
        <v>5143</v>
      </c>
      <c r="F5624" s="662" t="s">
        <v>5106</v>
      </c>
      <c r="G5624" s="662" t="s">
        <v>5155</v>
      </c>
      <c r="H5624" s="662" t="s">
        <v>593</v>
      </c>
      <c r="I5624" s="662" t="s">
        <v>5195</v>
      </c>
      <c r="J5624" s="662" t="s">
        <v>721</v>
      </c>
      <c r="K5624" s="662" t="s">
        <v>5196</v>
      </c>
      <c r="L5624" s="663">
        <v>0</v>
      </c>
      <c r="M5624" s="663">
        <v>0</v>
      </c>
      <c r="N5624" s="662">
        <v>5</v>
      </c>
      <c r="O5624" s="745">
        <v>4.5</v>
      </c>
      <c r="P5624" s="663">
        <v>0</v>
      </c>
      <c r="Q5624" s="678"/>
      <c r="R5624" s="662">
        <v>1</v>
      </c>
      <c r="S5624" s="678">
        <v>0.2</v>
      </c>
      <c r="T5624" s="745">
        <v>1</v>
      </c>
      <c r="U5624" s="701">
        <v>0.22222222222222221</v>
      </c>
    </row>
    <row r="5625" spans="1:21" ht="14.4" customHeight="1" x14ac:dyDescent="0.3">
      <c r="A5625" s="661">
        <v>32</v>
      </c>
      <c r="B5625" s="662" t="s">
        <v>592</v>
      </c>
      <c r="C5625" s="662" t="s">
        <v>5111</v>
      </c>
      <c r="D5625" s="743" t="s">
        <v>7938</v>
      </c>
      <c r="E5625" s="744" t="s">
        <v>5143</v>
      </c>
      <c r="F5625" s="662" t="s">
        <v>5106</v>
      </c>
      <c r="G5625" s="662" t="s">
        <v>5155</v>
      </c>
      <c r="H5625" s="662" t="s">
        <v>593</v>
      </c>
      <c r="I5625" s="662" t="s">
        <v>5195</v>
      </c>
      <c r="J5625" s="662" t="s">
        <v>721</v>
      </c>
      <c r="K5625" s="662" t="s">
        <v>5196</v>
      </c>
      <c r="L5625" s="663">
        <v>135.25</v>
      </c>
      <c r="M5625" s="663">
        <v>1623</v>
      </c>
      <c r="N5625" s="662">
        <v>12</v>
      </c>
      <c r="O5625" s="745">
        <v>10.5</v>
      </c>
      <c r="P5625" s="663">
        <v>541</v>
      </c>
      <c r="Q5625" s="678">
        <v>0.33333333333333331</v>
      </c>
      <c r="R5625" s="662">
        <v>4</v>
      </c>
      <c r="S5625" s="678">
        <v>0.33333333333333331</v>
      </c>
      <c r="T5625" s="745">
        <v>4</v>
      </c>
      <c r="U5625" s="701">
        <v>0.38095238095238093</v>
      </c>
    </row>
    <row r="5626" spans="1:21" ht="14.4" customHeight="1" x14ac:dyDescent="0.3">
      <c r="A5626" s="661">
        <v>32</v>
      </c>
      <c r="B5626" s="662" t="s">
        <v>592</v>
      </c>
      <c r="C5626" s="662" t="s">
        <v>5111</v>
      </c>
      <c r="D5626" s="743" t="s">
        <v>7938</v>
      </c>
      <c r="E5626" s="744" t="s">
        <v>5143</v>
      </c>
      <c r="F5626" s="662" t="s">
        <v>5106</v>
      </c>
      <c r="G5626" s="662" t="s">
        <v>5155</v>
      </c>
      <c r="H5626" s="662" t="s">
        <v>593</v>
      </c>
      <c r="I5626" s="662" t="s">
        <v>740</v>
      </c>
      <c r="J5626" s="662" t="s">
        <v>5197</v>
      </c>
      <c r="K5626" s="662" t="s">
        <v>1361</v>
      </c>
      <c r="L5626" s="663">
        <v>36.270000000000003</v>
      </c>
      <c r="M5626" s="663">
        <v>72.540000000000006</v>
      </c>
      <c r="N5626" s="662">
        <v>2</v>
      </c>
      <c r="O5626" s="745">
        <v>2</v>
      </c>
      <c r="P5626" s="663">
        <v>36.270000000000003</v>
      </c>
      <c r="Q5626" s="678">
        <v>0.5</v>
      </c>
      <c r="R5626" s="662">
        <v>1</v>
      </c>
      <c r="S5626" s="678">
        <v>0.5</v>
      </c>
      <c r="T5626" s="745">
        <v>1</v>
      </c>
      <c r="U5626" s="701">
        <v>0.5</v>
      </c>
    </row>
    <row r="5627" spans="1:21" ht="14.4" customHeight="1" x14ac:dyDescent="0.3">
      <c r="A5627" s="661">
        <v>32</v>
      </c>
      <c r="B5627" s="662" t="s">
        <v>592</v>
      </c>
      <c r="C5627" s="662" t="s">
        <v>5111</v>
      </c>
      <c r="D5627" s="743" t="s">
        <v>7938</v>
      </c>
      <c r="E5627" s="744" t="s">
        <v>5143</v>
      </c>
      <c r="F5627" s="662" t="s">
        <v>5106</v>
      </c>
      <c r="G5627" s="662" t="s">
        <v>5155</v>
      </c>
      <c r="H5627" s="662" t="s">
        <v>593</v>
      </c>
      <c r="I5627" s="662" t="s">
        <v>740</v>
      </c>
      <c r="J5627" s="662" t="s">
        <v>5197</v>
      </c>
      <c r="K5627" s="662" t="s">
        <v>1361</v>
      </c>
      <c r="L5627" s="663">
        <v>42.85</v>
      </c>
      <c r="M5627" s="663">
        <v>257.10000000000002</v>
      </c>
      <c r="N5627" s="662">
        <v>6</v>
      </c>
      <c r="O5627" s="745">
        <v>4</v>
      </c>
      <c r="P5627" s="663">
        <v>214.25</v>
      </c>
      <c r="Q5627" s="678">
        <v>0.83333333333333326</v>
      </c>
      <c r="R5627" s="662">
        <v>5</v>
      </c>
      <c r="S5627" s="678">
        <v>0.83333333333333337</v>
      </c>
      <c r="T5627" s="745">
        <v>3</v>
      </c>
      <c r="U5627" s="701">
        <v>0.75</v>
      </c>
    </row>
    <row r="5628" spans="1:21" ht="14.4" customHeight="1" x14ac:dyDescent="0.3">
      <c r="A5628" s="661">
        <v>32</v>
      </c>
      <c r="B5628" s="662" t="s">
        <v>592</v>
      </c>
      <c r="C5628" s="662" t="s">
        <v>5111</v>
      </c>
      <c r="D5628" s="743" t="s">
        <v>7938</v>
      </c>
      <c r="E5628" s="744" t="s">
        <v>5143</v>
      </c>
      <c r="F5628" s="662" t="s">
        <v>5106</v>
      </c>
      <c r="G5628" s="662" t="s">
        <v>5201</v>
      </c>
      <c r="H5628" s="662" t="s">
        <v>593</v>
      </c>
      <c r="I5628" s="662" t="s">
        <v>1185</v>
      </c>
      <c r="J5628" s="662" t="s">
        <v>1182</v>
      </c>
      <c r="K5628" s="662" t="s">
        <v>1186</v>
      </c>
      <c r="L5628" s="663">
        <v>31.09</v>
      </c>
      <c r="M5628" s="663">
        <v>31.09</v>
      </c>
      <c r="N5628" s="662">
        <v>1</v>
      </c>
      <c r="O5628" s="745">
        <v>0.5</v>
      </c>
      <c r="P5628" s="663">
        <v>31.09</v>
      </c>
      <c r="Q5628" s="678">
        <v>1</v>
      </c>
      <c r="R5628" s="662">
        <v>1</v>
      </c>
      <c r="S5628" s="678">
        <v>1</v>
      </c>
      <c r="T5628" s="745">
        <v>0.5</v>
      </c>
      <c r="U5628" s="701">
        <v>1</v>
      </c>
    </row>
    <row r="5629" spans="1:21" ht="14.4" customHeight="1" x14ac:dyDescent="0.3">
      <c r="A5629" s="661">
        <v>32</v>
      </c>
      <c r="B5629" s="662" t="s">
        <v>592</v>
      </c>
      <c r="C5629" s="662" t="s">
        <v>5111</v>
      </c>
      <c r="D5629" s="743" t="s">
        <v>7938</v>
      </c>
      <c r="E5629" s="744" t="s">
        <v>5143</v>
      </c>
      <c r="F5629" s="662" t="s">
        <v>5106</v>
      </c>
      <c r="G5629" s="662" t="s">
        <v>5201</v>
      </c>
      <c r="H5629" s="662" t="s">
        <v>593</v>
      </c>
      <c r="I5629" s="662" t="s">
        <v>6055</v>
      </c>
      <c r="J5629" s="662" t="s">
        <v>1182</v>
      </c>
      <c r="K5629" s="662" t="s">
        <v>6056</v>
      </c>
      <c r="L5629" s="663">
        <v>0</v>
      </c>
      <c r="M5629" s="663">
        <v>0</v>
      </c>
      <c r="N5629" s="662">
        <v>2</v>
      </c>
      <c r="O5629" s="745">
        <v>1</v>
      </c>
      <c r="P5629" s="663">
        <v>0</v>
      </c>
      <c r="Q5629" s="678"/>
      <c r="R5629" s="662">
        <v>2</v>
      </c>
      <c r="S5629" s="678">
        <v>1</v>
      </c>
      <c r="T5629" s="745">
        <v>1</v>
      </c>
      <c r="U5629" s="701">
        <v>1</v>
      </c>
    </row>
    <row r="5630" spans="1:21" ht="14.4" customHeight="1" x14ac:dyDescent="0.3">
      <c r="A5630" s="661">
        <v>32</v>
      </c>
      <c r="B5630" s="662" t="s">
        <v>592</v>
      </c>
      <c r="C5630" s="662" t="s">
        <v>5111</v>
      </c>
      <c r="D5630" s="743" t="s">
        <v>7938</v>
      </c>
      <c r="E5630" s="744" t="s">
        <v>5143</v>
      </c>
      <c r="F5630" s="662" t="s">
        <v>5106</v>
      </c>
      <c r="G5630" s="662" t="s">
        <v>5201</v>
      </c>
      <c r="H5630" s="662" t="s">
        <v>593</v>
      </c>
      <c r="I5630" s="662" t="s">
        <v>7782</v>
      </c>
      <c r="J5630" s="662" t="s">
        <v>1182</v>
      </c>
      <c r="K5630" s="662" t="s">
        <v>6056</v>
      </c>
      <c r="L5630" s="663">
        <v>0</v>
      </c>
      <c r="M5630" s="663">
        <v>0</v>
      </c>
      <c r="N5630" s="662">
        <v>2</v>
      </c>
      <c r="O5630" s="745">
        <v>1</v>
      </c>
      <c r="P5630" s="663">
        <v>0</v>
      </c>
      <c r="Q5630" s="678"/>
      <c r="R5630" s="662">
        <v>2</v>
      </c>
      <c r="S5630" s="678">
        <v>1</v>
      </c>
      <c r="T5630" s="745">
        <v>1</v>
      </c>
      <c r="U5630" s="701">
        <v>1</v>
      </c>
    </row>
    <row r="5631" spans="1:21" ht="14.4" customHeight="1" x14ac:dyDescent="0.3">
      <c r="A5631" s="661">
        <v>32</v>
      </c>
      <c r="B5631" s="662" t="s">
        <v>592</v>
      </c>
      <c r="C5631" s="662" t="s">
        <v>5111</v>
      </c>
      <c r="D5631" s="743" t="s">
        <v>7938</v>
      </c>
      <c r="E5631" s="744" t="s">
        <v>5143</v>
      </c>
      <c r="F5631" s="662" t="s">
        <v>5106</v>
      </c>
      <c r="G5631" s="662" t="s">
        <v>5201</v>
      </c>
      <c r="H5631" s="662" t="s">
        <v>593</v>
      </c>
      <c r="I5631" s="662" t="s">
        <v>1181</v>
      </c>
      <c r="J5631" s="662" t="s">
        <v>1182</v>
      </c>
      <c r="K5631" s="662" t="s">
        <v>1183</v>
      </c>
      <c r="L5631" s="663">
        <v>194.24</v>
      </c>
      <c r="M5631" s="663">
        <v>194.24</v>
      </c>
      <c r="N5631" s="662">
        <v>1</v>
      </c>
      <c r="O5631" s="745">
        <v>1</v>
      </c>
      <c r="P5631" s="663">
        <v>194.24</v>
      </c>
      <c r="Q5631" s="678">
        <v>1</v>
      </c>
      <c r="R5631" s="662">
        <v>1</v>
      </c>
      <c r="S5631" s="678">
        <v>1</v>
      </c>
      <c r="T5631" s="745">
        <v>1</v>
      </c>
      <c r="U5631" s="701">
        <v>1</v>
      </c>
    </row>
    <row r="5632" spans="1:21" ht="14.4" customHeight="1" x14ac:dyDescent="0.3">
      <c r="A5632" s="661">
        <v>32</v>
      </c>
      <c r="B5632" s="662" t="s">
        <v>592</v>
      </c>
      <c r="C5632" s="662" t="s">
        <v>5111</v>
      </c>
      <c r="D5632" s="743" t="s">
        <v>7938</v>
      </c>
      <c r="E5632" s="744" t="s">
        <v>5143</v>
      </c>
      <c r="F5632" s="662" t="s">
        <v>5106</v>
      </c>
      <c r="G5632" s="662" t="s">
        <v>5201</v>
      </c>
      <c r="H5632" s="662" t="s">
        <v>593</v>
      </c>
      <c r="I5632" s="662" t="s">
        <v>1181</v>
      </c>
      <c r="J5632" s="662" t="s">
        <v>1182</v>
      </c>
      <c r="K5632" s="662" t="s">
        <v>1183</v>
      </c>
      <c r="L5632" s="663">
        <v>122.87</v>
      </c>
      <c r="M5632" s="663">
        <v>491.48</v>
      </c>
      <c r="N5632" s="662">
        <v>4</v>
      </c>
      <c r="O5632" s="745">
        <v>2</v>
      </c>
      <c r="P5632" s="663">
        <v>491.48</v>
      </c>
      <c r="Q5632" s="678">
        <v>1</v>
      </c>
      <c r="R5632" s="662">
        <v>4</v>
      </c>
      <c r="S5632" s="678">
        <v>1</v>
      </c>
      <c r="T5632" s="745">
        <v>2</v>
      </c>
      <c r="U5632" s="701">
        <v>1</v>
      </c>
    </row>
    <row r="5633" spans="1:21" ht="14.4" customHeight="1" x14ac:dyDescent="0.3">
      <c r="A5633" s="661">
        <v>32</v>
      </c>
      <c r="B5633" s="662" t="s">
        <v>592</v>
      </c>
      <c r="C5633" s="662" t="s">
        <v>5111</v>
      </c>
      <c r="D5633" s="743" t="s">
        <v>7938</v>
      </c>
      <c r="E5633" s="744" t="s">
        <v>5143</v>
      </c>
      <c r="F5633" s="662" t="s">
        <v>5106</v>
      </c>
      <c r="G5633" s="662" t="s">
        <v>5201</v>
      </c>
      <c r="H5633" s="662" t="s">
        <v>593</v>
      </c>
      <c r="I5633" s="662" t="s">
        <v>1181</v>
      </c>
      <c r="J5633" s="662" t="s">
        <v>1182</v>
      </c>
      <c r="K5633" s="662" t="s">
        <v>1183</v>
      </c>
      <c r="L5633" s="663">
        <v>103.64</v>
      </c>
      <c r="M5633" s="663">
        <v>310.92</v>
      </c>
      <c r="N5633" s="662">
        <v>3</v>
      </c>
      <c r="O5633" s="745">
        <v>2</v>
      </c>
      <c r="P5633" s="663">
        <v>207.28</v>
      </c>
      <c r="Q5633" s="678">
        <v>0.66666666666666663</v>
      </c>
      <c r="R5633" s="662">
        <v>2</v>
      </c>
      <c r="S5633" s="678">
        <v>0.66666666666666663</v>
      </c>
      <c r="T5633" s="745">
        <v>1.5</v>
      </c>
      <c r="U5633" s="701">
        <v>0.75</v>
      </c>
    </row>
    <row r="5634" spans="1:21" ht="14.4" customHeight="1" x14ac:dyDescent="0.3">
      <c r="A5634" s="661">
        <v>32</v>
      </c>
      <c r="B5634" s="662" t="s">
        <v>592</v>
      </c>
      <c r="C5634" s="662" t="s">
        <v>5111</v>
      </c>
      <c r="D5634" s="743" t="s">
        <v>7938</v>
      </c>
      <c r="E5634" s="744" t="s">
        <v>5143</v>
      </c>
      <c r="F5634" s="662" t="s">
        <v>5106</v>
      </c>
      <c r="G5634" s="662" t="s">
        <v>5201</v>
      </c>
      <c r="H5634" s="662" t="s">
        <v>593</v>
      </c>
      <c r="I5634" s="662" t="s">
        <v>7783</v>
      </c>
      <c r="J5634" s="662" t="s">
        <v>6367</v>
      </c>
      <c r="K5634" s="662" t="s">
        <v>1186</v>
      </c>
      <c r="L5634" s="663">
        <v>31.09</v>
      </c>
      <c r="M5634" s="663">
        <v>31.09</v>
      </c>
      <c r="N5634" s="662">
        <v>1</v>
      </c>
      <c r="O5634" s="745">
        <v>0.5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32</v>
      </c>
      <c r="B5635" s="662" t="s">
        <v>592</v>
      </c>
      <c r="C5635" s="662" t="s">
        <v>5111</v>
      </c>
      <c r="D5635" s="743" t="s">
        <v>7938</v>
      </c>
      <c r="E5635" s="744" t="s">
        <v>5143</v>
      </c>
      <c r="F5635" s="662" t="s">
        <v>5106</v>
      </c>
      <c r="G5635" s="662" t="s">
        <v>5201</v>
      </c>
      <c r="H5635" s="662" t="s">
        <v>593</v>
      </c>
      <c r="I5635" s="662" t="s">
        <v>7034</v>
      </c>
      <c r="J5635" s="662" t="s">
        <v>5776</v>
      </c>
      <c r="K5635" s="662" t="s">
        <v>3405</v>
      </c>
      <c r="L5635" s="663">
        <v>0</v>
      </c>
      <c r="M5635" s="663">
        <v>0</v>
      </c>
      <c r="N5635" s="662">
        <v>1</v>
      </c>
      <c r="O5635" s="745">
        <v>0.5</v>
      </c>
      <c r="P5635" s="663"/>
      <c r="Q5635" s="678"/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32</v>
      </c>
      <c r="B5636" s="662" t="s">
        <v>592</v>
      </c>
      <c r="C5636" s="662" t="s">
        <v>5111</v>
      </c>
      <c r="D5636" s="743" t="s">
        <v>7938</v>
      </c>
      <c r="E5636" s="744" t="s">
        <v>5143</v>
      </c>
      <c r="F5636" s="662" t="s">
        <v>5106</v>
      </c>
      <c r="G5636" s="662" t="s">
        <v>5157</v>
      </c>
      <c r="H5636" s="662" t="s">
        <v>593</v>
      </c>
      <c r="I5636" s="662" t="s">
        <v>5493</v>
      </c>
      <c r="J5636" s="662" t="s">
        <v>2406</v>
      </c>
      <c r="K5636" s="662" t="s">
        <v>5494</v>
      </c>
      <c r="L5636" s="663">
        <v>154.36000000000001</v>
      </c>
      <c r="M5636" s="663">
        <v>926.16000000000008</v>
      </c>
      <c r="N5636" s="662">
        <v>6</v>
      </c>
      <c r="O5636" s="745">
        <v>2</v>
      </c>
      <c r="P5636" s="663">
        <v>926.16000000000008</v>
      </c>
      <c r="Q5636" s="678">
        <v>1</v>
      </c>
      <c r="R5636" s="662">
        <v>6</v>
      </c>
      <c r="S5636" s="678">
        <v>1</v>
      </c>
      <c r="T5636" s="745">
        <v>2</v>
      </c>
      <c r="U5636" s="701">
        <v>1</v>
      </c>
    </row>
    <row r="5637" spans="1:21" ht="14.4" customHeight="1" x14ac:dyDescent="0.3">
      <c r="A5637" s="661">
        <v>32</v>
      </c>
      <c r="B5637" s="662" t="s">
        <v>592</v>
      </c>
      <c r="C5637" s="662" t="s">
        <v>5111</v>
      </c>
      <c r="D5637" s="743" t="s">
        <v>7938</v>
      </c>
      <c r="E5637" s="744" t="s">
        <v>5143</v>
      </c>
      <c r="F5637" s="662" t="s">
        <v>5106</v>
      </c>
      <c r="G5637" s="662" t="s">
        <v>5157</v>
      </c>
      <c r="H5637" s="662" t="s">
        <v>2438</v>
      </c>
      <c r="I5637" s="662" t="s">
        <v>3061</v>
      </c>
      <c r="J5637" s="662" t="s">
        <v>2796</v>
      </c>
      <c r="K5637" s="662" t="s">
        <v>4879</v>
      </c>
      <c r="L5637" s="663">
        <v>154.36000000000001</v>
      </c>
      <c r="M5637" s="663">
        <v>1543.6000000000004</v>
      </c>
      <c r="N5637" s="662">
        <v>10</v>
      </c>
      <c r="O5637" s="745">
        <v>4.5</v>
      </c>
      <c r="P5637" s="663">
        <v>1389.2400000000002</v>
      </c>
      <c r="Q5637" s="678">
        <v>0.89999999999999991</v>
      </c>
      <c r="R5637" s="662">
        <v>9</v>
      </c>
      <c r="S5637" s="678">
        <v>0.9</v>
      </c>
      <c r="T5637" s="745">
        <v>3.5</v>
      </c>
      <c r="U5637" s="701">
        <v>0.77777777777777779</v>
      </c>
    </row>
    <row r="5638" spans="1:21" ht="14.4" customHeight="1" x14ac:dyDescent="0.3">
      <c r="A5638" s="661">
        <v>32</v>
      </c>
      <c r="B5638" s="662" t="s">
        <v>592</v>
      </c>
      <c r="C5638" s="662" t="s">
        <v>5111</v>
      </c>
      <c r="D5638" s="743" t="s">
        <v>7938</v>
      </c>
      <c r="E5638" s="744" t="s">
        <v>5143</v>
      </c>
      <c r="F5638" s="662" t="s">
        <v>5106</v>
      </c>
      <c r="G5638" s="662" t="s">
        <v>5157</v>
      </c>
      <c r="H5638" s="662" t="s">
        <v>2438</v>
      </c>
      <c r="I5638" s="662" t="s">
        <v>4318</v>
      </c>
      <c r="J5638" s="662" t="s">
        <v>5044</v>
      </c>
      <c r="K5638" s="662" t="s">
        <v>4878</v>
      </c>
      <c r="L5638" s="663">
        <v>145.02000000000001</v>
      </c>
      <c r="M5638" s="663">
        <v>435.06000000000006</v>
      </c>
      <c r="N5638" s="662">
        <v>3</v>
      </c>
      <c r="O5638" s="745">
        <v>1.5</v>
      </c>
      <c r="P5638" s="663">
        <v>435.06000000000006</v>
      </c>
      <c r="Q5638" s="678">
        <v>1</v>
      </c>
      <c r="R5638" s="662">
        <v>3</v>
      </c>
      <c r="S5638" s="678">
        <v>1</v>
      </c>
      <c r="T5638" s="745">
        <v>1.5</v>
      </c>
      <c r="U5638" s="701">
        <v>1</v>
      </c>
    </row>
    <row r="5639" spans="1:21" ht="14.4" customHeight="1" x14ac:dyDescent="0.3">
      <c r="A5639" s="661">
        <v>32</v>
      </c>
      <c r="B5639" s="662" t="s">
        <v>592</v>
      </c>
      <c r="C5639" s="662" t="s">
        <v>5111</v>
      </c>
      <c r="D5639" s="743" t="s">
        <v>7938</v>
      </c>
      <c r="E5639" s="744" t="s">
        <v>5143</v>
      </c>
      <c r="F5639" s="662" t="s">
        <v>5106</v>
      </c>
      <c r="G5639" s="662" t="s">
        <v>5157</v>
      </c>
      <c r="H5639" s="662" t="s">
        <v>2438</v>
      </c>
      <c r="I5639" s="662" t="s">
        <v>4318</v>
      </c>
      <c r="J5639" s="662" t="s">
        <v>5044</v>
      </c>
      <c r="K5639" s="662" t="s">
        <v>4878</v>
      </c>
      <c r="L5639" s="663">
        <v>149.52000000000001</v>
      </c>
      <c r="M5639" s="663">
        <v>8522.6400000000012</v>
      </c>
      <c r="N5639" s="662">
        <v>57</v>
      </c>
      <c r="O5639" s="745">
        <v>15.5</v>
      </c>
      <c r="P5639" s="663">
        <v>7326.4800000000014</v>
      </c>
      <c r="Q5639" s="678">
        <v>0.85964912280701755</v>
      </c>
      <c r="R5639" s="662">
        <v>49</v>
      </c>
      <c r="S5639" s="678">
        <v>0.85964912280701755</v>
      </c>
      <c r="T5639" s="745">
        <v>13.5</v>
      </c>
      <c r="U5639" s="701">
        <v>0.87096774193548387</v>
      </c>
    </row>
    <row r="5640" spans="1:21" ht="14.4" customHeight="1" x14ac:dyDescent="0.3">
      <c r="A5640" s="661">
        <v>32</v>
      </c>
      <c r="B5640" s="662" t="s">
        <v>592</v>
      </c>
      <c r="C5640" s="662" t="s">
        <v>5111</v>
      </c>
      <c r="D5640" s="743" t="s">
        <v>7938</v>
      </c>
      <c r="E5640" s="744" t="s">
        <v>5143</v>
      </c>
      <c r="F5640" s="662" t="s">
        <v>5106</v>
      </c>
      <c r="G5640" s="662" t="s">
        <v>5157</v>
      </c>
      <c r="H5640" s="662" t="s">
        <v>593</v>
      </c>
      <c r="I5640" s="662" t="s">
        <v>7637</v>
      </c>
      <c r="J5640" s="662" t="s">
        <v>7638</v>
      </c>
      <c r="K5640" s="662" t="s">
        <v>7639</v>
      </c>
      <c r="L5640" s="663">
        <v>149.52000000000001</v>
      </c>
      <c r="M5640" s="663">
        <v>299.04000000000002</v>
      </c>
      <c r="N5640" s="662">
        <v>2</v>
      </c>
      <c r="O5640" s="745">
        <v>0.5</v>
      </c>
      <c r="P5640" s="663">
        <v>299.04000000000002</v>
      </c>
      <c r="Q5640" s="678">
        <v>1</v>
      </c>
      <c r="R5640" s="662">
        <v>2</v>
      </c>
      <c r="S5640" s="678">
        <v>1</v>
      </c>
      <c r="T5640" s="745">
        <v>0.5</v>
      </c>
      <c r="U5640" s="701">
        <v>1</v>
      </c>
    </row>
    <row r="5641" spans="1:21" ht="14.4" customHeight="1" x14ac:dyDescent="0.3">
      <c r="A5641" s="661">
        <v>32</v>
      </c>
      <c r="B5641" s="662" t="s">
        <v>592</v>
      </c>
      <c r="C5641" s="662" t="s">
        <v>5111</v>
      </c>
      <c r="D5641" s="743" t="s">
        <v>7938</v>
      </c>
      <c r="E5641" s="744" t="s">
        <v>5143</v>
      </c>
      <c r="F5641" s="662" t="s">
        <v>5106</v>
      </c>
      <c r="G5641" s="662" t="s">
        <v>5787</v>
      </c>
      <c r="H5641" s="662" t="s">
        <v>2438</v>
      </c>
      <c r="I5641" s="662" t="s">
        <v>4538</v>
      </c>
      <c r="J5641" s="662" t="s">
        <v>4539</v>
      </c>
      <c r="K5641" s="662" t="s">
        <v>4540</v>
      </c>
      <c r="L5641" s="663">
        <v>278.64</v>
      </c>
      <c r="M5641" s="663">
        <v>278.64</v>
      </c>
      <c r="N5641" s="662">
        <v>1</v>
      </c>
      <c r="O5641" s="745">
        <v>0.5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32</v>
      </c>
      <c r="B5642" s="662" t="s">
        <v>592</v>
      </c>
      <c r="C5642" s="662" t="s">
        <v>5111</v>
      </c>
      <c r="D5642" s="743" t="s">
        <v>7938</v>
      </c>
      <c r="E5642" s="744" t="s">
        <v>5143</v>
      </c>
      <c r="F5642" s="662" t="s">
        <v>5106</v>
      </c>
      <c r="G5642" s="662" t="s">
        <v>5787</v>
      </c>
      <c r="H5642" s="662" t="s">
        <v>593</v>
      </c>
      <c r="I5642" s="662" t="s">
        <v>7784</v>
      </c>
      <c r="J5642" s="662" t="s">
        <v>4539</v>
      </c>
      <c r="K5642" s="662" t="s">
        <v>6717</v>
      </c>
      <c r="L5642" s="663">
        <v>0</v>
      </c>
      <c r="M5642" s="663">
        <v>0</v>
      </c>
      <c r="N5642" s="662">
        <v>1</v>
      </c>
      <c r="O5642" s="745">
        <v>0.5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32</v>
      </c>
      <c r="B5643" s="662" t="s">
        <v>592</v>
      </c>
      <c r="C5643" s="662" t="s">
        <v>5111</v>
      </c>
      <c r="D5643" s="743" t="s">
        <v>7938</v>
      </c>
      <c r="E5643" s="744" t="s">
        <v>5143</v>
      </c>
      <c r="F5643" s="662" t="s">
        <v>5106</v>
      </c>
      <c r="G5643" s="662" t="s">
        <v>6057</v>
      </c>
      <c r="H5643" s="662" t="s">
        <v>2438</v>
      </c>
      <c r="I5643" s="662" t="s">
        <v>3092</v>
      </c>
      <c r="J5643" s="662" t="s">
        <v>3093</v>
      </c>
      <c r="K5643" s="662" t="s">
        <v>3094</v>
      </c>
      <c r="L5643" s="663">
        <v>119.7</v>
      </c>
      <c r="M5643" s="663">
        <v>478.8</v>
      </c>
      <c r="N5643" s="662">
        <v>4</v>
      </c>
      <c r="O5643" s="745">
        <v>3.5</v>
      </c>
      <c r="P5643" s="663">
        <v>478.8</v>
      </c>
      <c r="Q5643" s="678">
        <v>1</v>
      </c>
      <c r="R5643" s="662">
        <v>4</v>
      </c>
      <c r="S5643" s="678">
        <v>1</v>
      </c>
      <c r="T5643" s="745">
        <v>3.5</v>
      </c>
      <c r="U5643" s="701">
        <v>1</v>
      </c>
    </row>
    <row r="5644" spans="1:21" ht="14.4" customHeight="1" x14ac:dyDescent="0.3">
      <c r="A5644" s="661">
        <v>32</v>
      </c>
      <c r="B5644" s="662" t="s">
        <v>592</v>
      </c>
      <c r="C5644" s="662" t="s">
        <v>5111</v>
      </c>
      <c r="D5644" s="743" t="s">
        <v>7938</v>
      </c>
      <c r="E5644" s="744" t="s">
        <v>5143</v>
      </c>
      <c r="F5644" s="662" t="s">
        <v>5106</v>
      </c>
      <c r="G5644" s="662" t="s">
        <v>6057</v>
      </c>
      <c r="H5644" s="662" t="s">
        <v>2438</v>
      </c>
      <c r="I5644" s="662" t="s">
        <v>3092</v>
      </c>
      <c r="J5644" s="662" t="s">
        <v>3093</v>
      </c>
      <c r="K5644" s="662" t="s">
        <v>3094</v>
      </c>
      <c r="L5644" s="663">
        <v>70.540000000000006</v>
      </c>
      <c r="M5644" s="663">
        <v>211.62</v>
      </c>
      <c r="N5644" s="662">
        <v>3</v>
      </c>
      <c r="O5644" s="745">
        <v>2</v>
      </c>
      <c r="P5644" s="663">
        <v>211.62</v>
      </c>
      <c r="Q5644" s="678">
        <v>1</v>
      </c>
      <c r="R5644" s="662">
        <v>3</v>
      </c>
      <c r="S5644" s="678">
        <v>1</v>
      </c>
      <c r="T5644" s="745">
        <v>2</v>
      </c>
      <c r="U5644" s="701">
        <v>1</v>
      </c>
    </row>
    <row r="5645" spans="1:21" ht="14.4" customHeight="1" x14ac:dyDescent="0.3">
      <c r="A5645" s="661">
        <v>32</v>
      </c>
      <c r="B5645" s="662" t="s">
        <v>592</v>
      </c>
      <c r="C5645" s="662" t="s">
        <v>5111</v>
      </c>
      <c r="D5645" s="743" t="s">
        <v>7938</v>
      </c>
      <c r="E5645" s="744" t="s">
        <v>5143</v>
      </c>
      <c r="F5645" s="662" t="s">
        <v>5106</v>
      </c>
      <c r="G5645" s="662" t="s">
        <v>6057</v>
      </c>
      <c r="H5645" s="662" t="s">
        <v>2438</v>
      </c>
      <c r="I5645" s="662" t="s">
        <v>3096</v>
      </c>
      <c r="J5645" s="662" t="s">
        <v>3097</v>
      </c>
      <c r="K5645" s="662" t="s">
        <v>3098</v>
      </c>
      <c r="L5645" s="663">
        <v>70.540000000000006</v>
      </c>
      <c r="M5645" s="663">
        <v>70.540000000000006</v>
      </c>
      <c r="N5645" s="662">
        <v>1</v>
      </c>
      <c r="O5645" s="745">
        <v>1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32</v>
      </c>
      <c r="B5646" s="662" t="s">
        <v>592</v>
      </c>
      <c r="C5646" s="662" t="s">
        <v>5111</v>
      </c>
      <c r="D5646" s="743" t="s">
        <v>7938</v>
      </c>
      <c r="E5646" s="744" t="s">
        <v>5143</v>
      </c>
      <c r="F5646" s="662" t="s">
        <v>5106</v>
      </c>
      <c r="G5646" s="662" t="s">
        <v>6057</v>
      </c>
      <c r="H5646" s="662" t="s">
        <v>2438</v>
      </c>
      <c r="I5646" s="662" t="s">
        <v>6235</v>
      </c>
      <c r="J5646" s="662" t="s">
        <v>3093</v>
      </c>
      <c r="K5646" s="662" t="s">
        <v>6236</v>
      </c>
      <c r="L5646" s="663">
        <v>141.09</v>
      </c>
      <c r="M5646" s="663">
        <v>282.18</v>
      </c>
      <c r="N5646" s="662">
        <v>2</v>
      </c>
      <c r="O5646" s="745">
        <v>1.5</v>
      </c>
      <c r="P5646" s="663">
        <v>282.18</v>
      </c>
      <c r="Q5646" s="678">
        <v>1</v>
      </c>
      <c r="R5646" s="662">
        <v>2</v>
      </c>
      <c r="S5646" s="678">
        <v>1</v>
      </c>
      <c r="T5646" s="745">
        <v>1.5</v>
      </c>
      <c r="U5646" s="701">
        <v>1</v>
      </c>
    </row>
    <row r="5647" spans="1:21" ht="14.4" customHeight="1" x14ac:dyDescent="0.3">
      <c r="A5647" s="661">
        <v>32</v>
      </c>
      <c r="B5647" s="662" t="s">
        <v>592</v>
      </c>
      <c r="C5647" s="662" t="s">
        <v>5111</v>
      </c>
      <c r="D5647" s="743" t="s">
        <v>7938</v>
      </c>
      <c r="E5647" s="744" t="s">
        <v>5143</v>
      </c>
      <c r="F5647" s="662" t="s">
        <v>5106</v>
      </c>
      <c r="G5647" s="662" t="s">
        <v>5521</v>
      </c>
      <c r="H5647" s="662" t="s">
        <v>593</v>
      </c>
      <c r="I5647" s="662" t="s">
        <v>7785</v>
      </c>
      <c r="J5647" s="662" t="s">
        <v>7427</v>
      </c>
      <c r="K5647" s="662" t="s">
        <v>6238</v>
      </c>
      <c r="L5647" s="663">
        <v>80.86</v>
      </c>
      <c r="M5647" s="663">
        <v>161.72</v>
      </c>
      <c r="N5647" s="662">
        <v>2</v>
      </c>
      <c r="O5647" s="745">
        <v>1.5</v>
      </c>
      <c r="P5647" s="663">
        <v>161.72</v>
      </c>
      <c r="Q5647" s="678">
        <v>1</v>
      </c>
      <c r="R5647" s="662">
        <v>2</v>
      </c>
      <c r="S5647" s="678">
        <v>1</v>
      </c>
      <c r="T5647" s="745">
        <v>1.5</v>
      </c>
      <c r="U5647" s="701">
        <v>1</v>
      </c>
    </row>
    <row r="5648" spans="1:21" ht="14.4" customHeight="1" x14ac:dyDescent="0.3">
      <c r="A5648" s="661">
        <v>32</v>
      </c>
      <c r="B5648" s="662" t="s">
        <v>592</v>
      </c>
      <c r="C5648" s="662" t="s">
        <v>5111</v>
      </c>
      <c r="D5648" s="743" t="s">
        <v>7938</v>
      </c>
      <c r="E5648" s="744" t="s">
        <v>5143</v>
      </c>
      <c r="F5648" s="662" t="s">
        <v>5106</v>
      </c>
      <c r="G5648" s="662" t="s">
        <v>5521</v>
      </c>
      <c r="H5648" s="662" t="s">
        <v>593</v>
      </c>
      <c r="I5648" s="662" t="s">
        <v>7426</v>
      </c>
      <c r="J5648" s="662" t="s">
        <v>7427</v>
      </c>
      <c r="K5648" s="662" t="s">
        <v>7428</v>
      </c>
      <c r="L5648" s="663">
        <v>134.77000000000001</v>
      </c>
      <c r="M5648" s="663">
        <v>269.54000000000002</v>
      </c>
      <c r="N5648" s="662">
        <v>2</v>
      </c>
      <c r="O5648" s="745">
        <v>1</v>
      </c>
      <c r="P5648" s="663">
        <v>269.54000000000002</v>
      </c>
      <c r="Q5648" s="678">
        <v>1</v>
      </c>
      <c r="R5648" s="662">
        <v>2</v>
      </c>
      <c r="S5648" s="678">
        <v>1</v>
      </c>
      <c r="T5648" s="745">
        <v>1</v>
      </c>
      <c r="U5648" s="701">
        <v>1</v>
      </c>
    </row>
    <row r="5649" spans="1:21" ht="14.4" customHeight="1" x14ac:dyDescent="0.3">
      <c r="A5649" s="661">
        <v>32</v>
      </c>
      <c r="B5649" s="662" t="s">
        <v>592</v>
      </c>
      <c r="C5649" s="662" t="s">
        <v>5111</v>
      </c>
      <c r="D5649" s="743" t="s">
        <v>7938</v>
      </c>
      <c r="E5649" s="744" t="s">
        <v>5143</v>
      </c>
      <c r="F5649" s="662" t="s">
        <v>5106</v>
      </c>
      <c r="G5649" s="662" t="s">
        <v>6237</v>
      </c>
      <c r="H5649" s="662" t="s">
        <v>593</v>
      </c>
      <c r="I5649" s="662" t="s">
        <v>4292</v>
      </c>
      <c r="J5649" s="662" t="s">
        <v>4293</v>
      </c>
      <c r="K5649" s="662" t="s">
        <v>6238</v>
      </c>
      <c r="L5649" s="663">
        <v>86.02</v>
      </c>
      <c r="M5649" s="663">
        <v>86.02</v>
      </c>
      <c r="N5649" s="662">
        <v>1</v>
      </c>
      <c r="O5649" s="745">
        <v>0.5</v>
      </c>
      <c r="P5649" s="663">
        <v>86.02</v>
      </c>
      <c r="Q5649" s="678">
        <v>1</v>
      </c>
      <c r="R5649" s="662">
        <v>1</v>
      </c>
      <c r="S5649" s="678">
        <v>1</v>
      </c>
      <c r="T5649" s="745">
        <v>0.5</v>
      </c>
      <c r="U5649" s="701">
        <v>1</v>
      </c>
    </row>
    <row r="5650" spans="1:21" ht="14.4" customHeight="1" x14ac:dyDescent="0.3">
      <c r="A5650" s="661">
        <v>32</v>
      </c>
      <c r="B5650" s="662" t="s">
        <v>592</v>
      </c>
      <c r="C5650" s="662" t="s">
        <v>5111</v>
      </c>
      <c r="D5650" s="743" t="s">
        <v>7938</v>
      </c>
      <c r="E5650" s="744" t="s">
        <v>5143</v>
      </c>
      <c r="F5650" s="662" t="s">
        <v>5106</v>
      </c>
      <c r="G5650" s="662" t="s">
        <v>5523</v>
      </c>
      <c r="H5650" s="662" t="s">
        <v>593</v>
      </c>
      <c r="I5650" s="662" t="s">
        <v>7786</v>
      </c>
      <c r="J5650" s="662" t="s">
        <v>5590</v>
      </c>
      <c r="K5650" s="662" t="s">
        <v>1128</v>
      </c>
      <c r="L5650" s="663">
        <v>70.23</v>
      </c>
      <c r="M5650" s="663">
        <v>140.46</v>
      </c>
      <c r="N5650" s="662">
        <v>2</v>
      </c>
      <c r="O5650" s="745">
        <v>1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32</v>
      </c>
      <c r="B5651" s="662" t="s">
        <v>592</v>
      </c>
      <c r="C5651" s="662" t="s">
        <v>5111</v>
      </c>
      <c r="D5651" s="743" t="s">
        <v>7938</v>
      </c>
      <c r="E5651" s="744" t="s">
        <v>5143</v>
      </c>
      <c r="F5651" s="662" t="s">
        <v>5106</v>
      </c>
      <c r="G5651" s="662" t="s">
        <v>5523</v>
      </c>
      <c r="H5651" s="662" t="s">
        <v>593</v>
      </c>
      <c r="I5651" s="662" t="s">
        <v>5589</v>
      </c>
      <c r="J5651" s="662" t="s">
        <v>5590</v>
      </c>
      <c r="K5651" s="662" t="s">
        <v>2467</v>
      </c>
      <c r="L5651" s="663">
        <v>140.44</v>
      </c>
      <c r="M5651" s="663">
        <v>140.44</v>
      </c>
      <c r="N5651" s="662">
        <v>1</v>
      </c>
      <c r="O5651" s="745">
        <v>0.5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32</v>
      </c>
      <c r="B5652" s="662" t="s">
        <v>592</v>
      </c>
      <c r="C5652" s="662" t="s">
        <v>5111</v>
      </c>
      <c r="D5652" s="743" t="s">
        <v>7938</v>
      </c>
      <c r="E5652" s="744" t="s">
        <v>5143</v>
      </c>
      <c r="F5652" s="662" t="s">
        <v>5106</v>
      </c>
      <c r="G5652" s="662" t="s">
        <v>5204</v>
      </c>
      <c r="H5652" s="662" t="s">
        <v>593</v>
      </c>
      <c r="I5652" s="662" t="s">
        <v>1009</v>
      </c>
      <c r="J5652" s="662" t="s">
        <v>5205</v>
      </c>
      <c r="K5652" s="662" t="s">
        <v>5206</v>
      </c>
      <c r="L5652" s="663">
        <v>0</v>
      </c>
      <c r="M5652" s="663">
        <v>0</v>
      </c>
      <c r="N5652" s="662">
        <v>7</v>
      </c>
      <c r="O5652" s="745">
        <v>3.5</v>
      </c>
      <c r="P5652" s="663">
        <v>0</v>
      </c>
      <c r="Q5652" s="678"/>
      <c r="R5652" s="662">
        <v>4</v>
      </c>
      <c r="S5652" s="678">
        <v>0.5714285714285714</v>
      </c>
      <c r="T5652" s="745">
        <v>2</v>
      </c>
      <c r="U5652" s="701">
        <v>0.5714285714285714</v>
      </c>
    </row>
    <row r="5653" spans="1:21" ht="14.4" customHeight="1" x14ac:dyDescent="0.3">
      <c r="A5653" s="661">
        <v>32</v>
      </c>
      <c r="B5653" s="662" t="s">
        <v>592</v>
      </c>
      <c r="C5653" s="662" t="s">
        <v>5111</v>
      </c>
      <c r="D5653" s="743" t="s">
        <v>7938</v>
      </c>
      <c r="E5653" s="744" t="s">
        <v>5143</v>
      </c>
      <c r="F5653" s="662" t="s">
        <v>5106</v>
      </c>
      <c r="G5653" s="662" t="s">
        <v>5204</v>
      </c>
      <c r="H5653" s="662" t="s">
        <v>593</v>
      </c>
      <c r="I5653" s="662" t="s">
        <v>6240</v>
      </c>
      <c r="J5653" s="662" t="s">
        <v>5205</v>
      </c>
      <c r="K5653" s="662" t="s">
        <v>5206</v>
      </c>
      <c r="L5653" s="663">
        <v>0</v>
      </c>
      <c r="M5653" s="663">
        <v>0</v>
      </c>
      <c r="N5653" s="662">
        <v>1</v>
      </c>
      <c r="O5653" s="745">
        <v>0.5</v>
      </c>
      <c r="P5653" s="663">
        <v>0</v>
      </c>
      <c r="Q5653" s="678"/>
      <c r="R5653" s="662">
        <v>1</v>
      </c>
      <c r="S5653" s="678">
        <v>1</v>
      </c>
      <c r="T5653" s="745">
        <v>0.5</v>
      </c>
      <c r="U5653" s="701">
        <v>1</v>
      </c>
    </row>
    <row r="5654" spans="1:21" ht="14.4" customHeight="1" x14ac:dyDescent="0.3">
      <c r="A5654" s="661">
        <v>32</v>
      </c>
      <c r="B5654" s="662" t="s">
        <v>592</v>
      </c>
      <c r="C5654" s="662" t="s">
        <v>5111</v>
      </c>
      <c r="D5654" s="743" t="s">
        <v>7938</v>
      </c>
      <c r="E5654" s="744" t="s">
        <v>5143</v>
      </c>
      <c r="F5654" s="662" t="s">
        <v>5106</v>
      </c>
      <c r="G5654" s="662" t="s">
        <v>5207</v>
      </c>
      <c r="H5654" s="662" t="s">
        <v>593</v>
      </c>
      <c r="I5654" s="662" t="s">
        <v>5525</v>
      </c>
      <c r="J5654" s="662" t="s">
        <v>2935</v>
      </c>
      <c r="K5654" s="662" t="s">
        <v>2788</v>
      </c>
      <c r="L5654" s="663">
        <v>170.52</v>
      </c>
      <c r="M5654" s="663">
        <v>341.04</v>
      </c>
      <c r="N5654" s="662">
        <v>2</v>
      </c>
      <c r="O5654" s="745">
        <v>1.5</v>
      </c>
      <c r="P5654" s="663">
        <v>341.04</v>
      </c>
      <c r="Q5654" s="678">
        <v>1</v>
      </c>
      <c r="R5654" s="662">
        <v>2</v>
      </c>
      <c r="S5654" s="678">
        <v>1</v>
      </c>
      <c r="T5654" s="745">
        <v>1.5</v>
      </c>
      <c r="U5654" s="701">
        <v>1</v>
      </c>
    </row>
    <row r="5655" spans="1:21" ht="14.4" customHeight="1" x14ac:dyDescent="0.3">
      <c r="A5655" s="661">
        <v>32</v>
      </c>
      <c r="B5655" s="662" t="s">
        <v>592</v>
      </c>
      <c r="C5655" s="662" t="s">
        <v>5111</v>
      </c>
      <c r="D5655" s="743" t="s">
        <v>7938</v>
      </c>
      <c r="E5655" s="744" t="s">
        <v>5143</v>
      </c>
      <c r="F5655" s="662" t="s">
        <v>5106</v>
      </c>
      <c r="G5655" s="662" t="s">
        <v>5207</v>
      </c>
      <c r="H5655" s="662" t="s">
        <v>593</v>
      </c>
      <c r="I5655" s="662" t="s">
        <v>2934</v>
      </c>
      <c r="J5655" s="662" t="s">
        <v>2935</v>
      </c>
      <c r="K5655" s="662" t="s">
        <v>2788</v>
      </c>
      <c r="L5655" s="663">
        <v>170.52</v>
      </c>
      <c r="M5655" s="663">
        <v>1534.68</v>
      </c>
      <c r="N5655" s="662">
        <v>9</v>
      </c>
      <c r="O5655" s="745">
        <v>4</v>
      </c>
      <c r="P5655" s="663">
        <v>1193.6400000000001</v>
      </c>
      <c r="Q5655" s="678">
        <v>0.77777777777777779</v>
      </c>
      <c r="R5655" s="662">
        <v>7</v>
      </c>
      <c r="S5655" s="678">
        <v>0.77777777777777779</v>
      </c>
      <c r="T5655" s="745">
        <v>3</v>
      </c>
      <c r="U5655" s="701">
        <v>0.75</v>
      </c>
    </row>
    <row r="5656" spans="1:21" ht="14.4" customHeight="1" x14ac:dyDescent="0.3">
      <c r="A5656" s="661">
        <v>32</v>
      </c>
      <c r="B5656" s="662" t="s">
        <v>592</v>
      </c>
      <c r="C5656" s="662" t="s">
        <v>5111</v>
      </c>
      <c r="D5656" s="743" t="s">
        <v>7938</v>
      </c>
      <c r="E5656" s="744" t="s">
        <v>5143</v>
      </c>
      <c r="F5656" s="662" t="s">
        <v>5106</v>
      </c>
      <c r="G5656" s="662" t="s">
        <v>5207</v>
      </c>
      <c r="H5656" s="662" t="s">
        <v>593</v>
      </c>
      <c r="I5656" s="662" t="s">
        <v>6449</v>
      </c>
      <c r="J5656" s="662" t="s">
        <v>2935</v>
      </c>
      <c r="K5656" s="662" t="s">
        <v>2788</v>
      </c>
      <c r="L5656" s="663">
        <v>0</v>
      </c>
      <c r="M5656" s="663">
        <v>0</v>
      </c>
      <c r="N5656" s="662">
        <v>2</v>
      </c>
      <c r="O5656" s="745">
        <v>1.5</v>
      </c>
      <c r="P5656" s="663">
        <v>0</v>
      </c>
      <c r="Q5656" s="678"/>
      <c r="R5656" s="662">
        <v>1</v>
      </c>
      <c r="S5656" s="678">
        <v>0.5</v>
      </c>
      <c r="T5656" s="745">
        <v>1</v>
      </c>
      <c r="U5656" s="701">
        <v>0.66666666666666663</v>
      </c>
    </row>
    <row r="5657" spans="1:21" ht="14.4" customHeight="1" x14ac:dyDescent="0.3">
      <c r="A5657" s="661">
        <v>32</v>
      </c>
      <c r="B5657" s="662" t="s">
        <v>592</v>
      </c>
      <c r="C5657" s="662" t="s">
        <v>5111</v>
      </c>
      <c r="D5657" s="743" t="s">
        <v>7938</v>
      </c>
      <c r="E5657" s="744" t="s">
        <v>5143</v>
      </c>
      <c r="F5657" s="662" t="s">
        <v>5106</v>
      </c>
      <c r="G5657" s="662" t="s">
        <v>5208</v>
      </c>
      <c r="H5657" s="662" t="s">
        <v>2438</v>
      </c>
      <c r="I5657" s="662" t="s">
        <v>2560</v>
      </c>
      <c r="J5657" s="662" t="s">
        <v>2444</v>
      </c>
      <c r="K5657" s="662" t="s">
        <v>968</v>
      </c>
      <c r="L5657" s="663">
        <v>113.66</v>
      </c>
      <c r="M5657" s="663">
        <v>113.66</v>
      </c>
      <c r="N5657" s="662">
        <v>1</v>
      </c>
      <c r="O5657" s="745">
        <v>0.5</v>
      </c>
      <c r="P5657" s="663">
        <v>113.66</v>
      </c>
      <c r="Q5657" s="678">
        <v>1</v>
      </c>
      <c r="R5657" s="662">
        <v>1</v>
      </c>
      <c r="S5657" s="678">
        <v>1</v>
      </c>
      <c r="T5657" s="745">
        <v>0.5</v>
      </c>
      <c r="U5657" s="701">
        <v>1</v>
      </c>
    </row>
    <row r="5658" spans="1:21" ht="14.4" customHeight="1" x14ac:dyDescent="0.3">
      <c r="A5658" s="661">
        <v>32</v>
      </c>
      <c r="B5658" s="662" t="s">
        <v>592</v>
      </c>
      <c r="C5658" s="662" t="s">
        <v>5111</v>
      </c>
      <c r="D5658" s="743" t="s">
        <v>7938</v>
      </c>
      <c r="E5658" s="744" t="s">
        <v>5143</v>
      </c>
      <c r="F5658" s="662" t="s">
        <v>5106</v>
      </c>
      <c r="G5658" s="662" t="s">
        <v>5212</v>
      </c>
      <c r="H5658" s="662" t="s">
        <v>593</v>
      </c>
      <c r="I5658" s="662" t="s">
        <v>2938</v>
      </c>
      <c r="J5658" s="662" t="s">
        <v>2939</v>
      </c>
      <c r="K5658" s="662" t="s">
        <v>2788</v>
      </c>
      <c r="L5658" s="663">
        <v>66.819999999999993</v>
      </c>
      <c r="M5658" s="663">
        <v>66.819999999999993</v>
      </c>
      <c r="N5658" s="662">
        <v>1</v>
      </c>
      <c r="O5658" s="745">
        <v>0.5</v>
      </c>
      <c r="P5658" s="663">
        <v>66.819999999999993</v>
      </c>
      <c r="Q5658" s="678">
        <v>1</v>
      </c>
      <c r="R5658" s="662">
        <v>1</v>
      </c>
      <c r="S5658" s="678">
        <v>1</v>
      </c>
      <c r="T5658" s="745">
        <v>0.5</v>
      </c>
      <c r="U5658" s="701">
        <v>1</v>
      </c>
    </row>
    <row r="5659" spans="1:21" ht="14.4" customHeight="1" x14ac:dyDescent="0.3">
      <c r="A5659" s="661">
        <v>32</v>
      </c>
      <c r="B5659" s="662" t="s">
        <v>592</v>
      </c>
      <c r="C5659" s="662" t="s">
        <v>5111</v>
      </c>
      <c r="D5659" s="743" t="s">
        <v>7938</v>
      </c>
      <c r="E5659" s="744" t="s">
        <v>5143</v>
      </c>
      <c r="F5659" s="662" t="s">
        <v>5106</v>
      </c>
      <c r="G5659" s="662" t="s">
        <v>5212</v>
      </c>
      <c r="H5659" s="662" t="s">
        <v>593</v>
      </c>
      <c r="I5659" s="662" t="s">
        <v>2938</v>
      </c>
      <c r="J5659" s="662" t="s">
        <v>2939</v>
      </c>
      <c r="K5659" s="662" t="s">
        <v>2788</v>
      </c>
      <c r="L5659" s="663">
        <v>78.33</v>
      </c>
      <c r="M5659" s="663">
        <v>234.99</v>
      </c>
      <c r="N5659" s="662">
        <v>3</v>
      </c>
      <c r="O5659" s="745">
        <v>1.5</v>
      </c>
      <c r="P5659" s="663">
        <v>234.99</v>
      </c>
      <c r="Q5659" s="678">
        <v>1</v>
      </c>
      <c r="R5659" s="662">
        <v>3</v>
      </c>
      <c r="S5659" s="678">
        <v>1</v>
      </c>
      <c r="T5659" s="745">
        <v>1.5</v>
      </c>
      <c r="U5659" s="701">
        <v>1</v>
      </c>
    </row>
    <row r="5660" spans="1:21" ht="14.4" customHeight="1" x14ac:dyDescent="0.3">
      <c r="A5660" s="661">
        <v>32</v>
      </c>
      <c r="B5660" s="662" t="s">
        <v>592</v>
      </c>
      <c r="C5660" s="662" t="s">
        <v>5111</v>
      </c>
      <c r="D5660" s="743" t="s">
        <v>7938</v>
      </c>
      <c r="E5660" s="744" t="s">
        <v>5143</v>
      </c>
      <c r="F5660" s="662" t="s">
        <v>5106</v>
      </c>
      <c r="G5660" s="662" t="s">
        <v>5158</v>
      </c>
      <c r="H5660" s="662" t="s">
        <v>2438</v>
      </c>
      <c r="I5660" s="662" t="s">
        <v>2621</v>
      </c>
      <c r="J5660" s="662" t="s">
        <v>2622</v>
      </c>
      <c r="K5660" s="662" t="s">
        <v>968</v>
      </c>
      <c r="L5660" s="663">
        <v>65.989999999999995</v>
      </c>
      <c r="M5660" s="663">
        <v>65.989999999999995</v>
      </c>
      <c r="N5660" s="662">
        <v>1</v>
      </c>
      <c r="O5660" s="745">
        <v>0.5</v>
      </c>
      <c r="P5660" s="663">
        <v>65.989999999999995</v>
      </c>
      <c r="Q5660" s="678">
        <v>1</v>
      </c>
      <c r="R5660" s="662">
        <v>1</v>
      </c>
      <c r="S5660" s="678">
        <v>1</v>
      </c>
      <c r="T5660" s="745">
        <v>0.5</v>
      </c>
      <c r="U5660" s="701">
        <v>1</v>
      </c>
    </row>
    <row r="5661" spans="1:21" ht="14.4" customHeight="1" x14ac:dyDescent="0.3">
      <c r="A5661" s="661">
        <v>32</v>
      </c>
      <c r="B5661" s="662" t="s">
        <v>592</v>
      </c>
      <c r="C5661" s="662" t="s">
        <v>5111</v>
      </c>
      <c r="D5661" s="743" t="s">
        <v>7938</v>
      </c>
      <c r="E5661" s="744" t="s">
        <v>5143</v>
      </c>
      <c r="F5661" s="662" t="s">
        <v>5106</v>
      </c>
      <c r="G5661" s="662" t="s">
        <v>5158</v>
      </c>
      <c r="H5661" s="662" t="s">
        <v>2438</v>
      </c>
      <c r="I5661" s="662" t="s">
        <v>2715</v>
      </c>
      <c r="J5661" s="662" t="s">
        <v>2466</v>
      </c>
      <c r="K5661" s="662" t="s">
        <v>1128</v>
      </c>
      <c r="L5661" s="663">
        <v>132</v>
      </c>
      <c r="M5661" s="663">
        <v>528</v>
      </c>
      <c r="N5661" s="662">
        <v>4</v>
      </c>
      <c r="O5661" s="745">
        <v>2</v>
      </c>
      <c r="P5661" s="663">
        <v>396</v>
      </c>
      <c r="Q5661" s="678">
        <v>0.75</v>
      </c>
      <c r="R5661" s="662">
        <v>3</v>
      </c>
      <c r="S5661" s="678">
        <v>0.75</v>
      </c>
      <c r="T5661" s="745">
        <v>1</v>
      </c>
      <c r="U5661" s="701">
        <v>0.5</v>
      </c>
    </row>
    <row r="5662" spans="1:21" ht="14.4" customHeight="1" x14ac:dyDescent="0.3">
      <c r="A5662" s="661">
        <v>32</v>
      </c>
      <c r="B5662" s="662" t="s">
        <v>592</v>
      </c>
      <c r="C5662" s="662" t="s">
        <v>5111</v>
      </c>
      <c r="D5662" s="743" t="s">
        <v>7938</v>
      </c>
      <c r="E5662" s="744" t="s">
        <v>5143</v>
      </c>
      <c r="F5662" s="662" t="s">
        <v>5106</v>
      </c>
      <c r="G5662" s="662" t="s">
        <v>5158</v>
      </c>
      <c r="H5662" s="662" t="s">
        <v>2438</v>
      </c>
      <c r="I5662" s="662" t="s">
        <v>2465</v>
      </c>
      <c r="J5662" s="662" t="s">
        <v>2466</v>
      </c>
      <c r="K5662" s="662" t="s">
        <v>2467</v>
      </c>
      <c r="L5662" s="663">
        <v>264</v>
      </c>
      <c r="M5662" s="663">
        <v>1320</v>
      </c>
      <c r="N5662" s="662">
        <v>5</v>
      </c>
      <c r="O5662" s="745">
        <v>3.5</v>
      </c>
      <c r="P5662" s="663">
        <v>1056</v>
      </c>
      <c r="Q5662" s="678">
        <v>0.8</v>
      </c>
      <c r="R5662" s="662">
        <v>4</v>
      </c>
      <c r="S5662" s="678">
        <v>0.8</v>
      </c>
      <c r="T5662" s="745">
        <v>3</v>
      </c>
      <c r="U5662" s="701">
        <v>0.8571428571428571</v>
      </c>
    </row>
    <row r="5663" spans="1:21" ht="14.4" customHeight="1" x14ac:dyDescent="0.3">
      <c r="A5663" s="661">
        <v>32</v>
      </c>
      <c r="B5663" s="662" t="s">
        <v>592</v>
      </c>
      <c r="C5663" s="662" t="s">
        <v>5111</v>
      </c>
      <c r="D5663" s="743" t="s">
        <v>7938</v>
      </c>
      <c r="E5663" s="744" t="s">
        <v>5143</v>
      </c>
      <c r="F5663" s="662" t="s">
        <v>5106</v>
      </c>
      <c r="G5663" s="662" t="s">
        <v>5591</v>
      </c>
      <c r="H5663" s="662" t="s">
        <v>593</v>
      </c>
      <c r="I5663" s="662" t="s">
        <v>3400</v>
      </c>
      <c r="J5663" s="662" t="s">
        <v>3401</v>
      </c>
      <c r="K5663" s="662" t="s">
        <v>3402</v>
      </c>
      <c r="L5663" s="663">
        <v>0</v>
      </c>
      <c r="M5663" s="663">
        <v>0</v>
      </c>
      <c r="N5663" s="662">
        <v>8</v>
      </c>
      <c r="O5663" s="745">
        <v>3</v>
      </c>
      <c r="P5663" s="663">
        <v>0</v>
      </c>
      <c r="Q5663" s="678"/>
      <c r="R5663" s="662">
        <v>8</v>
      </c>
      <c r="S5663" s="678">
        <v>1</v>
      </c>
      <c r="T5663" s="745">
        <v>3</v>
      </c>
      <c r="U5663" s="701">
        <v>1</v>
      </c>
    </row>
    <row r="5664" spans="1:21" ht="14.4" customHeight="1" x14ac:dyDescent="0.3">
      <c r="A5664" s="661">
        <v>32</v>
      </c>
      <c r="B5664" s="662" t="s">
        <v>592</v>
      </c>
      <c r="C5664" s="662" t="s">
        <v>5111</v>
      </c>
      <c r="D5664" s="743" t="s">
        <v>7938</v>
      </c>
      <c r="E5664" s="744" t="s">
        <v>5143</v>
      </c>
      <c r="F5664" s="662" t="s">
        <v>5106</v>
      </c>
      <c r="G5664" s="662" t="s">
        <v>5384</v>
      </c>
      <c r="H5664" s="662" t="s">
        <v>593</v>
      </c>
      <c r="I5664" s="662" t="s">
        <v>2019</v>
      </c>
      <c r="J5664" s="662" t="s">
        <v>5385</v>
      </c>
      <c r="K5664" s="662" t="s">
        <v>5386</v>
      </c>
      <c r="L5664" s="663">
        <v>968.92</v>
      </c>
      <c r="M5664" s="663">
        <v>968.92</v>
      </c>
      <c r="N5664" s="662">
        <v>1</v>
      </c>
      <c r="O5664" s="745">
        <v>0.5</v>
      </c>
      <c r="P5664" s="663">
        <v>968.92</v>
      </c>
      <c r="Q5664" s="678">
        <v>1</v>
      </c>
      <c r="R5664" s="662">
        <v>1</v>
      </c>
      <c r="S5664" s="678">
        <v>1</v>
      </c>
      <c r="T5664" s="745">
        <v>0.5</v>
      </c>
      <c r="U5664" s="701">
        <v>1</v>
      </c>
    </row>
    <row r="5665" spans="1:21" ht="14.4" customHeight="1" x14ac:dyDescent="0.3">
      <c r="A5665" s="661">
        <v>32</v>
      </c>
      <c r="B5665" s="662" t="s">
        <v>592</v>
      </c>
      <c r="C5665" s="662" t="s">
        <v>5111</v>
      </c>
      <c r="D5665" s="743" t="s">
        <v>7938</v>
      </c>
      <c r="E5665" s="744" t="s">
        <v>5143</v>
      </c>
      <c r="F5665" s="662" t="s">
        <v>5106</v>
      </c>
      <c r="G5665" s="662" t="s">
        <v>5384</v>
      </c>
      <c r="H5665" s="662" t="s">
        <v>593</v>
      </c>
      <c r="I5665" s="662" t="s">
        <v>1793</v>
      </c>
      <c r="J5665" s="662" t="s">
        <v>1794</v>
      </c>
      <c r="K5665" s="662" t="s">
        <v>5498</v>
      </c>
      <c r="L5665" s="663">
        <v>1937.84</v>
      </c>
      <c r="M5665" s="663">
        <v>52321.679999999971</v>
      </c>
      <c r="N5665" s="662">
        <v>27</v>
      </c>
      <c r="O5665" s="745">
        <v>18</v>
      </c>
      <c r="P5665" s="663">
        <v>48445.999999999971</v>
      </c>
      <c r="Q5665" s="678">
        <v>0.92592592592592593</v>
      </c>
      <c r="R5665" s="662">
        <v>25</v>
      </c>
      <c r="S5665" s="678">
        <v>0.92592592592592593</v>
      </c>
      <c r="T5665" s="745">
        <v>16.5</v>
      </c>
      <c r="U5665" s="701">
        <v>0.91666666666666663</v>
      </c>
    </row>
    <row r="5666" spans="1:21" ht="14.4" customHeight="1" x14ac:dyDescent="0.3">
      <c r="A5666" s="661">
        <v>32</v>
      </c>
      <c r="B5666" s="662" t="s">
        <v>592</v>
      </c>
      <c r="C5666" s="662" t="s">
        <v>5111</v>
      </c>
      <c r="D5666" s="743" t="s">
        <v>7938</v>
      </c>
      <c r="E5666" s="744" t="s">
        <v>5143</v>
      </c>
      <c r="F5666" s="662" t="s">
        <v>5106</v>
      </c>
      <c r="G5666" s="662" t="s">
        <v>5631</v>
      </c>
      <c r="H5666" s="662" t="s">
        <v>593</v>
      </c>
      <c r="I5666" s="662" t="s">
        <v>1233</v>
      </c>
      <c r="J5666" s="662" t="s">
        <v>1234</v>
      </c>
      <c r="K5666" s="662" t="s">
        <v>5632</v>
      </c>
      <c r="L5666" s="663">
        <v>43.76</v>
      </c>
      <c r="M5666" s="663">
        <v>87.52</v>
      </c>
      <c r="N5666" s="662">
        <v>2</v>
      </c>
      <c r="O5666" s="745">
        <v>2</v>
      </c>
      <c r="P5666" s="663">
        <v>43.76</v>
      </c>
      <c r="Q5666" s="678">
        <v>0.5</v>
      </c>
      <c r="R5666" s="662">
        <v>1</v>
      </c>
      <c r="S5666" s="678">
        <v>0.5</v>
      </c>
      <c r="T5666" s="745">
        <v>1</v>
      </c>
      <c r="U5666" s="701">
        <v>0.5</v>
      </c>
    </row>
    <row r="5667" spans="1:21" ht="14.4" customHeight="1" x14ac:dyDescent="0.3">
      <c r="A5667" s="661">
        <v>32</v>
      </c>
      <c r="B5667" s="662" t="s">
        <v>592</v>
      </c>
      <c r="C5667" s="662" t="s">
        <v>5111</v>
      </c>
      <c r="D5667" s="743" t="s">
        <v>7938</v>
      </c>
      <c r="E5667" s="744" t="s">
        <v>5143</v>
      </c>
      <c r="F5667" s="662" t="s">
        <v>5106</v>
      </c>
      <c r="G5667" s="662" t="s">
        <v>5159</v>
      </c>
      <c r="H5667" s="662" t="s">
        <v>593</v>
      </c>
      <c r="I5667" s="662" t="s">
        <v>5633</v>
      </c>
      <c r="J5667" s="662" t="s">
        <v>779</v>
      </c>
      <c r="K5667" s="662" t="s">
        <v>2225</v>
      </c>
      <c r="L5667" s="663">
        <v>0</v>
      </c>
      <c r="M5667" s="663">
        <v>0</v>
      </c>
      <c r="N5667" s="662">
        <v>1</v>
      </c>
      <c r="O5667" s="745">
        <v>1</v>
      </c>
      <c r="P5667" s="663">
        <v>0</v>
      </c>
      <c r="Q5667" s="678"/>
      <c r="R5667" s="662">
        <v>1</v>
      </c>
      <c r="S5667" s="678">
        <v>1</v>
      </c>
      <c r="T5667" s="745">
        <v>1</v>
      </c>
      <c r="U5667" s="701">
        <v>1</v>
      </c>
    </row>
    <row r="5668" spans="1:21" ht="14.4" customHeight="1" x14ac:dyDescent="0.3">
      <c r="A5668" s="661">
        <v>32</v>
      </c>
      <c r="B5668" s="662" t="s">
        <v>592</v>
      </c>
      <c r="C5668" s="662" t="s">
        <v>5111</v>
      </c>
      <c r="D5668" s="743" t="s">
        <v>7938</v>
      </c>
      <c r="E5668" s="744" t="s">
        <v>5143</v>
      </c>
      <c r="F5668" s="662" t="s">
        <v>5106</v>
      </c>
      <c r="G5668" s="662" t="s">
        <v>7787</v>
      </c>
      <c r="H5668" s="662" t="s">
        <v>593</v>
      </c>
      <c r="I5668" s="662" t="s">
        <v>7788</v>
      </c>
      <c r="J5668" s="662" t="s">
        <v>1211</v>
      </c>
      <c r="K5668" s="662" t="s">
        <v>5237</v>
      </c>
      <c r="L5668" s="663">
        <v>31.27</v>
      </c>
      <c r="M5668" s="663">
        <v>31.27</v>
      </c>
      <c r="N5668" s="662">
        <v>1</v>
      </c>
      <c r="O5668" s="745">
        <v>0.5</v>
      </c>
      <c r="P5668" s="663">
        <v>31.27</v>
      </c>
      <c r="Q5668" s="678">
        <v>1</v>
      </c>
      <c r="R5668" s="662">
        <v>1</v>
      </c>
      <c r="S5668" s="678">
        <v>1</v>
      </c>
      <c r="T5668" s="745">
        <v>0.5</v>
      </c>
      <c r="U5668" s="701">
        <v>1</v>
      </c>
    </row>
    <row r="5669" spans="1:21" ht="14.4" customHeight="1" x14ac:dyDescent="0.3">
      <c r="A5669" s="661">
        <v>32</v>
      </c>
      <c r="B5669" s="662" t="s">
        <v>592</v>
      </c>
      <c r="C5669" s="662" t="s">
        <v>5111</v>
      </c>
      <c r="D5669" s="743" t="s">
        <v>7938</v>
      </c>
      <c r="E5669" s="744" t="s">
        <v>5143</v>
      </c>
      <c r="F5669" s="662" t="s">
        <v>5106</v>
      </c>
      <c r="G5669" s="662" t="s">
        <v>5220</v>
      </c>
      <c r="H5669" s="662" t="s">
        <v>593</v>
      </c>
      <c r="I5669" s="662" t="s">
        <v>1005</v>
      </c>
      <c r="J5669" s="662" t="s">
        <v>1086</v>
      </c>
      <c r="K5669" s="662" t="s">
        <v>5221</v>
      </c>
      <c r="L5669" s="663">
        <v>123.3</v>
      </c>
      <c r="M5669" s="663">
        <v>123.3</v>
      </c>
      <c r="N5669" s="662">
        <v>1</v>
      </c>
      <c r="O5669" s="745">
        <v>0.5</v>
      </c>
      <c r="P5669" s="663">
        <v>123.3</v>
      </c>
      <c r="Q5669" s="678">
        <v>1</v>
      </c>
      <c r="R5669" s="662">
        <v>1</v>
      </c>
      <c r="S5669" s="678">
        <v>1</v>
      </c>
      <c r="T5669" s="745">
        <v>0.5</v>
      </c>
      <c r="U5669" s="701">
        <v>1</v>
      </c>
    </row>
    <row r="5670" spans="1:21" ht="14.4" customHeight="1" x14ac:dyDescent="0.3">
      <c r="A5670" s="661">
        <v>32</v>
      </c>
      <c r="B5670" s="662" t="s">
        <v>592</v>
      </c>
      <c r="C5670" s="662" t="s">
        <v>5111</v>
      </c>
      <c r="D5670" s="743" t="s">
        <v>7938</v>
      </c>
      <c r="E5670" s="744" t="s">
        <v>5143</v>
      </c>
      <c r="F5670" s="662" t="s">
        <v>5106</v>
      </c>
      <c r="G5670" s="662" t="s">
        <v>7789</v>
      </c>
      <c r="H5670" s="662" t="s">
        <v>593</v>
      </c>
      <c r="I5670" s="662" t="s">
        <v>7790</v>
      </c>
      <c r="J5670" s="662" t="s">
        <v>7791</v>
      </c>
      <c r="K5670" s="662" t="s">
        <v>7792</v>
      </c>
      <c r="L5670" s="663">
        <v>15.4</v>
      </c>
      <c r="M5670" s="663">
        <v>30.8</v>
      </c>
      <c r="N5670" s="662">
        <v>2</v>
      </c>
      <c r="O5670" s="745">
        <v>0.5</v>
      </c>
      <c r="P5670" s="663">
        <v>30.8</v>
      </c>
      <c r="Q5670" s="678">
        <v>1</v>
      </c>
      <c r="R5670" s="662">
        <v>2</v>
      </c>
      <c r="S5670" s="678">
        <v>1</v>
      </c>
      <c r="T5670" s="745">
        <v>0.5</v>
      </c>
      <c r="U5670" s="701">
        <v>1</v>
      </c>
    </row>
    <row r="5671" spans="1:21" ht="14.4" customHeight="1" x14ac:dyDescent="0.3">
      <c r="A5671" s="661">
        <v>32</v>
      </c>
      <c r="B5671" s="662" t="s">
        <v>592</v>
      </c>
      <c r="C5671" s="662" t="s">
        <v>5111</v>
      </c>
      <c r="D5671" s="743" t="s">
        <v>7938</v>
      </c>
      <c r="E5671" s="744" t="s">
        <v>5143</v>
      </c>
      <c r="F5671" s="662" t="s">
        <v>5106</v>
      </c>
      <c r="G5671" s="662" t="s">
        <v>6599</v>
      </c>
      <c r="H5671" s="662" t="s">
        <v>593</v>
      </c>
      <c r="I5671" s="662" t="s">
        <v>1241</v>
      </c>
      <c r="J5671" s="662" t="s">
        <v>1242</v>
      </c>
      <c r="K5671" s="662" t="s">
        <v>7793</v>
      </c>
      <c r="L5671" s="663">
        <v>73.73</v>
      </c>
      <c r="M5671" s="663">
        <v>147.46</v>
      </c>
      <c r="N5671" s="662">
        <v>2</v>
      </c>
      <c r="O5671" s="745">
        <v>1</v>
      </c>
      <c r="P5671" s="663"/>
      <c r="Q5671" s="678">
        <v>0</v>
      </c>
      <c r="R5671" s="662"/>
      <c r="S5671" s="678">
        <v>0</v>
      </c>
      <c r="T5671" s="745"/>
      <c r="U5671" s="701">
        <v>0</v>
      </c>
    </row>
    <row r="5672" spans="1:21" ht="14.4" customHeight="1" x14ac:dyDescent="0.3">
      <c r="A5672" s="661">
        <v>32</v>
      </c>
      <c r="B5672" s="662" t="s">
        <v>592</v>
      </c>
      <c r="C5672" s="662" t="s">
        <v>5111</v>
      </c>
      <c r="D5672" s="743" t="s">
        <v>7938</v>
      </c>
      <c r="E5672" s="744" t="s">
        <v>5143</v>
      </c>
      <c r="F5672" s="662" t="s">
        <v>5106</v>
      </c>
      <c r="G5672" s="662" t="s">
        <v>5224</v>
      </c>
      <c r="H5672" s="662" t="s">
        <v>593</v>
      </c>
      <c r="I5672" s="662" t="s">
        <v>6769</v>
      </c>
      <c r="J5672" s="662" t="s">
        <v>4118</v>
      </c>
      <c r="K5672" s="662" t="s">
        <v>2244</v>
      </c>
      <c r="L5672" s="663">
        <v>13168.84</v>
      </c>
      <c r="M5672" s="663">
        <v>52675.360000000001</v>
      </c>
      <c r="N5672" s="662">
        <v>4</v>
      </c>
      <c r="O5672" s="745">
        <v>1.5</v>
      </c>
      <c r="P5672" s="663">
        <v>52675.360000000001</v>
      </c>
      <c r="Q5672" s="678">
        <v>1</v>
      </c>
      <c r="R5672" s="662">
        <v>4</v>
      </c>
      <c r="S5672" s="678">
        <v>1</v>
      </c>
      <c r="T5672" s="745">
        <v>1.5</v>
      </c>
      <c r="U5672" s="701">
        <v>1</v>
      </c>
    </row>
    <row r="5673" spans="1:21" ht="14.4" customHeight="1" x14ac:dyDescent="0.3">
      <c r="A5673" s="661">
        <v>32</v>
      </c>
      <c r="B5673" s="662" t="s">
        <v>592</v>
      </c>
      <c r="C5673" s="662" t="s">
        <v>5111</v>
      </c>
      <c r="D5673" s="743" t="s">
        <v>7938</v>
      </c>
      <c r="E5673" s="744" t="s">
        <v>5143</v>
      </c>
      <c r="F5673" s="662" t="s">
        <v>5106</v>
      </c>
      <c r="G5673" s="662" t="s">
        <v>5224</v>
      </c>
      <c r="H5673" s="662" t="s">
        <v>593</v>
      </c>
      <c r="I5673" s="662" t="s">
        <v>4117</v>
      </c>
      <c r="J5673" s="662" t="s">
        <v>4118</v>
      </c>
      <c r="K5673" s="662" t="s">
        <v>2244</v>
      </c>
      <c r="L5673" s="663">
        <v>12596.28</v>
      </c>
      <c r="M5673" s="663">
        <v>62981.400000000009</v>
      </c>
      <c r="N5673" s="662">
        <v>5</v>
      </c>
      <c r="O5673" s="745">
        <v>1.5</v>
      </c>
      <c r="P5673" s="663">
        <v>62981.400000000009</v>
      </c>
      <c r="Q5673" s="678">
        <v>1</v>
      </c>
      <c r="R5673" s="662">
        <v>5</v>
      </c>
      <c r="S5673" s="678">
        <v>1</v>
      </c>
      <c r="T5673" s="745">
        <v>1.5</v>
      </c>
      <c r="U5673" s="701">
        <v>1</v>
      </c>
    </row>
    <row r="5674" spans="1:21" ht="14.4" customHeight="1" x14ac:dyDescent="0.3">
      <c r="A5674" s="661">
        <v>32</v>
      </c>
      <c r="B5674" s="662" t="s">
        <v>592</v>
      </c>
      <c r="C5674" s="662" t="s">
        <v>5111</v>
      </c>
      <c r="D5674" s="743" t="s">
        <v>7938</v>
      </c>
      <c r="E5674" s="744" t="s">
        <v>5143</v>
      </c>
      <c r="F5674" s="662" t="s">
        <v>5106</v>
      </c>
      <c r="G5674" s="662" t="s">
        <v>5224</v>
      </c>
      <c r="H5674" s="662" t="s">
        <v>593</v>
      </c>
      <c r="I5674" s="662" t="s">
        <v>4117</v>
      </c>
      <c r="J5674" s="662" t="s">
        <v>4118</v>
      </c>
      <c r="K5674" s="662" t="s">
        <v>2244</v>
      </c>
      <c r="L5674" s="663">
        <v>8540.5</v>
      </c>
      <c r="M5674" s="663">
        <v>17081</v>
      </c>
      <c r="N5674" s="662">
        <v>2</v>
      </c>
      <c r="O5674" s="745">
        <v>1</v>
      </c>
      <c r="P5674" s="663">
        <v>17081</v>
      </c>
      <c r="Q5674" s="678">
        <v>1</v>
      </c>
      <c r="R5674" s="662">
        <v>2</v>
      </c>
      <c r="S5674" s="678">
        <v>1</v>
      </c>
      <c r="T5674" s="745">
        <v>1</v>
      </c>
      <c r="U5674" s="701">
        <v>1</v>
      </c>
    </row>
    <row r="5675" spans="1:21" ht="14.4" customHeight="1" x14ac:dyDescent="0.3">
      <c r="A5675" s="661">
        <v>32</v>
      </c>
      <c r="B5675" s="662" t="s">
        <v>592</v>
      </c>
      <c r="C5675" s="662" t="s">
        <v>5111</v>
      </c>
      <c r="D5675" s="743" t="s">
        <v>7938</v>
      </c>
      <c r="E5675" s="744" t="s">
        <v>5143</v>
      </c>
      <c r="F5675" s="662" t="s">
        <v>5106</v>
      </c>
      <c r="G5675" s="662" t="s">
        <v>5160</v>
      </c>
      <c r="H5675" s="662" t="s">
        <v>593</v>
      </c>
      <c r="I5675" s="662" t="s">
        <v>3159</v>
      </c>
      <c r="J5675" s="662" t="s">
        <v>3160</v>
      </c>
      <c r="K5675" s="662" t="s">
        <v>4933</v>
      </c>
      <c r="L5675" s="663">
        <v>2991.23</v>
      </c>
      <c r="M5675" s="663">
        <v>317070.38000000006</v>
      </c>
      <c r="N5675" s="662">
        <v>106</v>
      </c>
      <c r="O5675" s="745">
        <v>35.5</v>
      </c>
      <c r="P5675" s="663">
        <v>287158.08000000007</v>
      </c>
      <c r="Q5675" s="678">
        <v>0.90566037735849059</v>
      </c>
      <c r="R5675" s="662">
        <v>96</v>
      </c>
      <c r="S5675" s="678">
        <v>0.90566037735849059</v>
      </c>
      <c r="T5675" s="745">
        <v>31</v>
      </c>
      <c r="U5675" s="701">
        <v>0.87323943661971826</v>
      </c>
    </row>
    <row r="5676" spans="1:21" ht="14.4" customHeight="1" x14ac:dyDescent="0.3">
      <c r="A5676" s="661">
        <v>32</v>
      </c>
      <c r="B5676" s="662" t="s">
        <v>592</v>
      </c>
      <c r="C5676" s="662" t="s">
        <v>5111</v>
      </c>
      <c r="D5676" s="743" t="s">
        <v>7938</v>
      </c>
      <c r="E5676" s="744" t="s">
        <v>5143</v>
      </c>
      <c r="F5676" s="662" t="s">
        <v>5106</v>
      </c>
      <c r="G5676" s="662" t="s">
        <v>5160</v>
      </c>
      <c r="H5676" s="662" t="s">
        <v>593</v>
      </c>
      <c r="I5676" s="662" t="s">
        <v>5161</v>
      </c>
      <c r="J5676" s="662" t="s">
        <v>3160</v>
      </c>
      <c r="K5676" s="662" t="s">
        <v>5162</v>
      </c>
      <c r="L5676" s="663">
        <v>748.21</v>
      </c>
      <c r="M5676" s="663">
        <v>11971.36</v>
      </c>
      <c r="N5676" s="662">
        <v>16</v>
      </c>
      <c r="O5676" s="745">
        <v>8.5</v>
      </c>
      <c r="P5676" s="663">
        <v>7482.1</v>
      </c>
      <c r="Q5676" s="678">
        <v>0.625</v>
      </c>
      <c r="R5676" s="662">
        <v>10</v>
      </c>
      <c r="S5676" s="678">
        <v>0.625</v>
      </c>
      <c r="T5676" s="745">
        <v>5.5</v>
      </c>
      <c r="U5676" s="701">
        <v>0.6470588235294118</v>
      </c>
    </row>
    <row r="5677" spans="1:21" ht="14.4" customHeight="1" x14ac:dyDescent="0.3">
      <c r="A5677" s="661">
        <v>32</v>
      </c>
      <c r="B5677" s="662" t="s">
        <v>592</v>
      </c>
      <c r="C5677" s="662" t="s">
        <v>5111</v>
      </c>
      <c r="D5677" s="743" t="s">
        <v>7938</v>
      </c>
      <c r="E5677" s="744" t="s">
        <v>5143</v>
      </c>
      <c r="F5677" s="662" t="s">
        <v>5106</v>
      </c>
      <c r="G5677" s="662" t="s">
        <v>5532</v>
      </c>
      <c r="H5677" s="662" t="s">
        <v>2438</v>
      </c>
      <c r="I5677" s="662" t="s">
        <v>4147</v>
      </c>
      <c r="J5677" s="662" t="s">
        <v>4148</v>
      </c>
      <c r="K5677" s="662" t="s">
        <v>4149</v>
      </c>
      <c r="L5677" s="663">
        <v>848.49</v>
      </c>
      <c r="M5677" s="663">
        <v>848.49</v>
      </c>
      <c r="N5677" s="662">
        <v>1</v>
      </c>
      <c r="O5677" s="745">
        <v>1</v>
      </c>
      <c r="P5677" s="663">
        <v>848.49</v>
      </c>
      <c r="Q5677" s="678">
        <v>1</v>
      </c>
      <c r="R5677" s="662">
        <v>1</v>
      </c>
      <c r="S5677" s="678">
        <v>1</v>
      </c>
      <c r="T5677" s="745">
        <v>1</v>
      </c>
      <c r="U5677" s="701">
        <v>1</v>
      </c>
    </row>
    <row r="5678" spans="1:21" ht="14.4" customHeight="1" x14ac:dyDescent="0.3">
      <c r="A5678" s="661">
        <v>32</v>
      </c>
      <c r="B5678" s="662" t="s">
        <v>592</v>
      </c>
      <c r="C5678" s="662" t="s">
        <v>5111</v>
      </c>
      <c r="D5678" s="743" t="s">
        <v>7938</v>
      </c>
      <c r="E5678" s="744" t="s">
        <v>5143</v>
      </c>
      <c r="F5678" s="662" t="s">
        <v>5106</v>
      </c>
      <c r="G5678" s="662" t="s">
        <v>5239</v>
      </c>
      <c r="H5678" s="662" t="s">
        <v>593</v>
      </c>
      <c r="I5678" s="662" t="s">
        <v>963</v>
      </c>
      <c r="J5678" s="662" t="s">
        <v>964</v>
      </c>
      <c r="K5678" s="662" t="s">
        <v>5240</v>
      </c>
      <c r="L5678" s="663">
        <v>156.77000000000001</v>
      </c>
      <c r="M5678" s="663">
        <v>156.77000000000001</v>
      </c>
      <c r="N5678" s="662">
        <v>1</v>
      </c>
      <c r="O5678" s="745">
        <v>0.5</v>
      </c>
      <c r="P5678" s="663">
        <v>156.77000000000001</v>
      </c>
      <c r="Q5678" s="678">
        <v>1</v>
      </c>
      <c r="R5678" s="662">
        <v>1</v>
      </c>
      <c r="S5678" s="678">
        <v>1</v>
      </c>
      <c r="T5678" s="745">
        <v>0.5</v>
      </c>
      <c r="U5678" s="701">
        <v>1</v>
      </c>
    </row>
    <row r="5679" spans="1:21" ht="14.4" customHeight="1" x14ac:dyDescent="0.3">
      <c r="A5679" s="661">
        <v>32</v>
      </c>
      <c r="B5679" s="662" t="s">
        <v>592</v>
      </c>
      <c r="C5679" s="662" t="s">
        <v>5111</v>
      </c>
      <c r="D5679" s="743" t="s">
        <v>7938</v>
      </c>
      <c r="E5679" s="744" t="s">
        <v>5143</v>
      </c>
      <c r="F5679" s="662" t="s">
        <v>5106</v>
      </c>
      <c r="G5679" s="662" t="s">
        <v>5239</v>
      </c>
      <c r="H5679" s="662" t="s">
        <v>593</v>
      </c>
      <c r="I5679" s="662" t="s">
        <v>963</v>
      </c>
      <c r="J5679" s="662" t="s">
        <v>964</v>
      </c>
      <c r="K5679" s="662" t="s">
        <v>5240</v>
      </c>
      <c r="L5679" s="663">
        <v>107.27</v>
      </c>
      <c r="M5679" s="663">
        <v>321.81</v>
      </c>
      <c r="N5679" s="662">
        <v>3</v>
      </c>
      <c r="O5679" s="745">
        <v>1.5</v>
      </c>
      <c r="P5679" s="663">
        <v>214.54</v>
      </c>
      <c r="Q5679" s="678">
        <v>0.66666666666666663</v>
      </c>
      <c r="R5679" s="662">
        <v>2</v>
      </c>
      <c r="S5679" s="678">
        <v>0.66666666666666663</v>
      </c>
      <c r="T5679" s="745">
        <v>1</v>
      </c>
      <c r="U5679" s="701">
        <v>0.66666666666666663</v>
      </c>
    </row>
    <row r="5680" spans="1:21" ht="14.4" customHeight="1" x14ac:dyDescent="0.3">
      <c r="A5680" s="661">
        <v>32</v>
      </c>
      <c r="B5680" s="662" t="s">
        <v>592</v>
      </c>
      <c r="C5680" s="662" t="s">
        <v>5111</v>
      </c>
      <c r="D5680" s="743" t="s">
        <v>7938</v>
      </c>
      <c r="E5680" s="744" t="s">
        <v>5143</v>
      </c>
      <c r="F5680" s="662" t="s">
        <v>5106</v>
      </c>
      <c r="G5680" s="662" t="s">
        <v>6110</v>
      </c>
      <c r="H5680" s="662" t="s">
        <v>593</v>
      </c>
      <c r="I5680" s="662" t="s">
        <v>7284</v>
      </c>
      <c r="J5680" s="662" t="s">
        <v>7285</v>
      </c>
      <c r="K5680" s="662" t="s">
        <v>7286</v>
      </c>
      <c r="L5680" s="663">
        <v>107.57</v>
      </c>
      <c r="M5680" s="663">
        <v>215.14</v>
      </c>
      <c r="N5680" s="662">
        <v>2</v>
      </c>
      <c r="O5680" s="745">
        <v>1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32</v>
      </c>
      <c r="B5681" s="662" t="s">
        <v>592</v>
      </c>
      <c r="C5681" s="662" t="s">
        <v>5111</v>
      </c>
      <c r="D5681" s="743" t="s">
        <v>7938</v>
      </c>
      <c r="E5681" s="744" t="s">
        <v>5143</v>
      </c>
      <c r="F5681" s="662" t="s">
        <v>5106</v>
      </c>
      <c r="G5681" s="662" t="s">
        <v>5389</v>
      </c>
      <c r="H5681" s="662" t="s">
        <v>593</v>
      </c>
      <c r="I5681" s="662" t="s">
        <v>4428</v>
      </c>
      <c r="J5681" s="662" t="s">
        <v>5391</v>
      </c>
      <c r="K5681" s="662" t="s">
        <v>6072</v>
      </c>
      <c r="L5681" s="663">
        <v>140.72</v>
      </c>
      <c r="M5681" s="663">
        <v>3518</v>
      </c>
      <c r="N5681" s="662">
        <v>25</v>
      </c>
      <c r="O5681" s="745">
        <v>4.5</v>
      </c>
      <c r="P5681" s="663">
        <v>3518</v>
      </c>
      <c r="Q5681" s="678">
        <v>1</v>
      </c>
      <c r="R5681" s="662">
        <v>25</v>
      </c>
      <c r="S5681" s="678">
        <v>1</v>
      </c>
      <c r="T5681" s="745">
        <v>4.5</v>
      </c>
      <c r="U5681" s="701">
        <v>1</v>
      </c>
    </row>
    <row r="5682" spans="1:21" ht="14.4" customHeight="1" x14ac:dyDescent="0.3">
      <c r="A5682" s="661">
        <v>32</v>
      </c>
      <c r="B5682" s="662" t="s">
        <v>592</v>
      </c>
      <c r="C5682" s="662" t="s">
        <v>5111</v>
      </c>
      <c r="D5682" s="743" t="s">
        <v>7938</v>
      </c>
      <c r="E5682" s="744" t="s">
        <v>5143</v>
      </c>
      <c r="F5682" s="662" t="s">
        <v>5106</v>
      </c>
      <c r="G5682" s="662" t="s">
        <v>5244</v>
      </c>
      <c r="H5682" s="662" t="s">
        <v>593</v>
      </c>
      <c r="I5682" s="662" t="s">
        <v>1283</v>
      </c>
      <c r="J5682" s="662" t="s">
        <v>1284</v>
      </c>
      <c r="K5682" s="662" t="s">
        <v>5245</v>
      </c>
      <c r="L5682" s="663">
        <v>420.07</v>
      </c>
      <c r="M5682" s="663">
        <v>2520.42</v>
      </c>
      <c r="N5682" s="662">
        <v>6</v>
      </c>
      <c r="O5682" s="745">
        <v>5</v>
      </c>
      <c r="P5682" s="663">
        <v>840.14</v>
      </c>
      <c r="Q5682" s="678">
        <v>0.33333333333333331</v>
      </c>
      <c r="R5682" s="662">
        <v>2</v>
      </c>
      <c r="S5682" s="678">
        <v>0.33333333333333331</v>
      </c>
      <c r="T5682" s="745">
        <v>1.5</v>
      </c>
      <c r="U5682" s="701">
        <v>0.3</v>
      </c>
    </row>
    <row r="5683" spans="1:21" ht="14.4" customHeight="1" x14ac:dyDescent="0.3">
      <c r="A5683" s="661">
        <v>32</v>
      </c>
      <c r="B5683" s="662" t="s">
        <v>592</v>
      </c>
      <c r="C5683" s="662" t="s">
        <v>5111</v>
      </c>
      <c r="D5683" s="743" t="s">
        <v>7938</v>
      </c>
      <c r="E5683" s="744" t="s">
        <v>5143</v>
      </c>
      <c r="F5683" s="662" t="s">
        <v>5106</v>
      </c>
      <c r="G5683" s="662" t="s">
        <v>5166</v>
      </c>
      <c r="H5683" s="662" t="s">
        <v>593</v>
      </c>
      <c r="I5683" s="662" t="s">
        <v>1138</v>
      </c>
      <c r="J5683" s="662" t="s">
        <v>1139</v>
      </c>
      <c r="K5683" s="662" t="s">
        <v>1140</v>
      </c>
      <c r="L5683" s="663">
        <v>33</v>
      </c>
      <c r="M5683" s="663">
        <v>33</v>
      </c>
      <c r="N5683" s="662">
        <v>1</v>
      </c>
      <c r="O5683" s="745">
        <v>0.5</v>
      </c>
      <c r="P5683" s="663">
        <v>33</v>
      </c>
      <c r="Q5683" s="678">
        <v>1</v>
      </c>
      <c r="R5683" s="662">
        <v>1</v>
      </c>
      <c r="S5683" s="678">
        <v>1</v>
      </c>
      <c r="T5683" s="745">
        <v>0.5</v>
      </c>
      <c r="U5683" s="701">
        <v>1</v>
      </c>
    </row>
    <row r="5684" spans="1:21" ht="14.4" customHeight="1" x14ac:dyDescent="0.3">
      <c r="A5684" s="661">
        <v>32</v>
      </c>
      <c r="B5684" s="662" t="s">
        <v>592</v>
      </c>
      <c r="C5684" s="662" t="s">
        <v>5111</v>
      </c>
      <c r="D5684" s="743" t="s">
        <v>7938</v>
      </c>
      <c r="E5684" s="744" t="s">
        <v>5143</v>
      </c>
      <c r="F5684" s="662" t="s">
        <v>5106</v>
      </c>
      <c r="G5684" s="662" t="s">
        <v>5166</v>
      </c>
      <c r="H5684" s="662" t="s">
        <v>593</v>
      </c>
      <c r="I5684" s="662" t="s">
        <v>5246</v>
      </c>
      <c r="J5684" s="662" t="s">
        <v>811</v>
      </c>
      <c r="K5684" s="662" t="s">
        <v>5247</v>
      </c>
      <c r="L5684" s="663">
        <v>0</v>
      </c>
      <c r="M5684" s="663">
        <v>0</v>
      </c>
      <c r="N5684" s="662">
        <v>7</v>
      </c>
      <c r="O5684" s="745">
        <v>6.5</v>
      </c>
      <c r="P5684" s="663">
        <v>0</v>
      </c>
      <c r="Q5684" s="678"/>
      <c r="R5684" s="662">
        <v>5</v>
      </c>
      <c r="S5684" s="678">
        <v>0.7142857142857143</v>
      </c>
      <c r="T5684" s="745">
        <v>4.5</v>
      </c>
      <c r="U5684" s="701">
        <v>0.69230769230769229</v>
      </c>
    </row>
    <row r="5685" spans="1:21" ht="14.4" customHeight="1" x14ac:dyDescent="0.3">
      <c r="A5685" s="661">
        <v>32</v>
      </c>
      <c r="B5685" s="662" t="s">
        <v>592</v>
      </c>
      <c r="C5685" s="662" t="s">
        <v>5111</v>
      </c>
      <c r="D5685" s="743" t="s">
        <v>7938</v>
      </c>
      <c r="E5685" s="744" t="s">
        <v>5143</v>
      </c>
      <c r="F5685" s="662" t="s">
        <v>5106</v>
      </c>
      <c r="G5685" s="662" t="s">
        <v>5535</v>
      </c>
      <c r="H5685" s="662" t="s">
        <v>593</v>
      </c>
      <c r="I5685" s="662" t="s">
        <v>1614</v>
      </c>
      <c r="J5685" s="662" t="s">
        <v>1615</v>
      </c>
      <c r="K5685" s="662" t="s">
        <v>5536</v>
      </c>
      <c r="L5685" s="663">
        <v>34.6</v>
      </c>
      <c r="M5685" s="663">
        <v>34.6</v>
      </c>
      <c r="N5685" s="662">
        <v>1</v>
      </c>
      <c r="O5685" s="745">
        <v>1</v>
      </c>
      <c r="P5685" s="663">
        <v>34.6</v>
      </c>
      <c r="Q5685" s="678">
        <v>1</v>
      </c>
      <c r="R5685" s="662">
        <v>1</v>
      </c>
      <c r="S5685" s="678">
        <v>1</v>
      </c>
      <c r="T5685" s="745">
        <v>1</v>
      </c>
      <c r="U5685" s="701">
        <v>1</v>
      </c>
    </row>
    <row r="5686" spans="1:21" ht="14.4" customHeight="1" x14ac:dyDescent="0.3">
      <c r="A5686" s="661">
        <v>32</v>
      </c>
      <c r="B5686" s="662" t="s">
        <v>592</v>
      </c>
      <c r="C5686" s="662" t="s">
        <v>5111</v>
      </c>
      <c r="D5686" s="743" t="s">
        <v>7938</v>
      </c>
      <c r="E5686" s="744" t="s">
        <v>5143</v>
      </c>
      <c r="F5686" s="662" t="s">
        <v>5106</v>
      </c>
      <c r="G5686" s="662" t="s">
        <v>5428</v>
      </c>
      <c r="H5686" s="662" t="s">
        <v>593</v>
      </c>
      <c r="I5686" s="662" t="s">
        <v>4394</v>
      </c>
      <c r="J5686" s="662" t="s">
        <v>5838</v>
      </c>
      <c r="K5686" s="662" t="s">
        <v>5839</v>
      </c>
      <c r="L5686" s="663">
        <v>0</v>
      </c>
      <c r="M5686" s="663">
        <v>0</v>
      </c>
      <c r="N5686" s="662">
        <v>1</v>
      </c>
      <c r="O5686" s="745">
        <v>0.5</v>
      </c>
      <c r="P5686" s="663"/>
      <c r="Q5686" s="678"/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32</v>
      </c>
      <c r="B5687" s="662" t="s">
        <v>592</v>
      </c>
      <c r="C5687" s="662" t="s">
        <v>5111</v>
      </c>
      <c r="D5687" s="743" t="s">
        <v>7938</v>
      </c>
      <c r="E5687" s="744" t="s">
        <v>5143</v>
      </c>
      <c r="F5687" s="662" t="s">
        <v>5106</v>
      </c>
      <c r="G5687" s="662" t="s">
        <v>5248</v>
      </c>
      <c r="H5687" s="662" t="s">
        <v>593</v>
      </c>
      <c r="I5687" s="662" t="s">
        <v>3186</v>
      </c>
      <c r="J5687" s="662" t="s">
        <v>3187</v>
      </c>
      <c r="K5687" s="662" t="s">
        <v>4933</v>
      </c>
      <c r="L5687" s="663">
        <v>588.04999999999995</v>
      </c>
      <c r="M5687" s="663">
        <v>4116.3499999999995</v>
      </c>
      <c r="N5687" s="662">
        <v>7</v>
      </c>
      <c r="O5687" s="745">
        <v>1.5</v>
      </c>
      <c r="P5687" s="663">
        <v>4116.3499999999995</v>
      </c>
      <c r="Q5687" s="678">
        <v>1</v>
      </c>
      <c r="R5687" s="662">
        <v>7</v>
      </c>
      <c r="S5687" s="678">
        <v>1</v>
      </c>
      <c r="T5687" s="745">
        <v>1.5</v>
      </c>
      <c r="U5687" s="701">
        <v>1</v>
      </c>
    </row>
    <row r="5688" spans="1:21" ht="14.4" customHeight="1" x14ac:dyDescent="0.3">
      <c r="A5688" s="661">
        <v>32</v>
      </c>
      <c r="B5688" s="662" t="s">
        <v>592</v>
      </c>
      <c r="C5688" s="662" t="s">
        <v>5111</v>
      </c>
      <c r="D5688" s="743" t="s">
        <v>7938</v>
      </c>
      <c r="E5688" s="744" t="s">
        <v>5143</v>
      </c>
      <c r="F5688" s="662" t="s">
        <v>5106</v>
      </c>
      <c r="G5688" s="662" t="s">
        <v>5248</v>
      </c>
      <c r="H5688" s="662" t="s">
        <v>593</v>
      </c>
      <c r="I5688" s="662" t="s">
        <v>3186</v>
      </c>
      <c r="J5688" s="662" t="s">
        <v>3187</v>
      </c>
      <c r="K5688" s="662" t="s">
        <v>4933</v>
      </c>
      <c r="L5688" s="663">
        <v>879.21</v>
      </c>
      <c r="M5688" s="663">
        <v>14067.36</v>
      </c>
      <c r="N5688" s="662">
        <v>16</v>
      </c>
      <c r="O5688" s="745">
        <v>5</v>
      </c>
      <c r="P5688" s="663">
        <v>13188.150000000001</v>
      </c>
      <c r="Q5688" s="678">
        <v>0.93750000000000011</v>
      </c>
      <c r="R5688" s="662">
        <v>15</v>
      </c>
      <c r="S5688" s="678">
        <v>0.9375</v>
      </c>
      <c r="T5688" s="745">
        <v>4</v>
      </c>
      <c r="U5688" s="701">
        <v>0.8</v>
      </c>
    </row>
    <row r="5689" spans="1:21" ht="14.4" customHeight="1" x14ac:dyDescent="0.3">
      <c r="A5689" s="661">
        <v>32</v>
      </c>
      <c r="B5689" s="662" t="s">
        <v>592</v>
      </c>
      <c r="C5689" s="662" t="s">
        <v>5111</v>
      </c>
      <c r="D5689" s="743" t="s">
        <v>7938</v>
      </c>
      <c r="E5689" s="744" t="s">
        <v>5143</v>
      </c>
      <c r="F5689" s="662" t="s">
        <v>5106</v>
      </c>
      <c r="G5689" s="662" t="s">
        <v>5249</v>
      </c>
      <c r="H5689" s="662" t="s">
        <v>593</v>
      </c>
      <c r="I5689" s="662" t="s">
        <v>5250</v>
      </c>
      <c r="J5689" s="662" t="s">
        <v>5251</v>
      </c>
      <c r="K5689" s="662"/>
      <c r="L5689" s="663">
        <v>0</v>
      </c>
      <c r="M5689" s="663">
        <v>0</v>
      </c>
      <c r="N5689" s="662">
        <v>2</v>
      </c>
      <c r="O5689" s="745">
        <v>1</v>
      </c>
      <c r="P5689" s="663">
        <v>0</v>
      </c>
      <c r="Q5689" s="678"/>
      <c r="R5689" s="662">
        <v>2</v>
      </c>
      <c r="S5689" s="678">
        <v>1</v>
      </c>
      <c r="T5689" s="745">
        <v>1</v>
      </c>
      <c r="U5689" s="701">
        <v>1</v>
      </c>
    </row>
    <row r="5690" spans="1:21" ht="14.4" customHeight="1" x14ac:dyDescent="0.3">
      <c r="A5690" s="661">
        <v>32</v>
      </c>
      <c r="B5690" s="662" t="s">
        <v>592</v>
      </c>
      <c r="C5690" s="662" t="s">
        <v>5111</v>
      </c>
      <c r="D5690" s="743" t="s">
        <v>7938</v>
      </c>
      <c r="E5690" s="744" t="s">
        <v>5143</v>
      </c>
      <c r="F5690" s="662" t="s">
        <v>5106</v>
      </c>
      <c r="G5690" s="662" t="s">
        <v>5847</v>
      </c>
      <c r="H5690" s="662" t="s">
        <v>593</v>
      </c>
      <c r="I5690" s="662" t="s">
        <v>3011</v>
      </c>
      <c r="J5690" s="662" t="s">
        <v>3012</v>
      </c>
      <c r="K5690" s="662" t="s">
        <v>6330</v>
      </c>
      <c r="L5690" s="663">
        <v>89.91</v>
      </c>
      <c r="M5690" s="663">
        <v>179.82</v>
      </c>
      <c r="N5690" s="662">
        <v>2</v>
      </c>
      <c r="O5690" s="745">
        <v>2</v>
      </c>
      <c r="P5690" s="663">
        <v>89.91</v>
      </c>
      <c r="Q5690" s="678">
        <v>0.5</v>
      </c>
      <c r="R5690" s="662">
        <v>1</v>
      </c>
      <c r="S5690" s="678">
        <v>0.5</v>
      </c>
      <c r="T5690" s="745">
        <v>1</v>
      </c>
      <c r="U5690" s="701">
        <v>0.5</v>
      </c>
    </row>
    <row r="5691" spans="1:21" ht="14.4" customHeight="1" x14ac:dyDescent="0.3">
      <c r="A5691" s="661">
        <v>32</v>
      </c>
      <c r="B5691" s="662" t="s">
        <v>592</v>
      </c>
      <c r="C5691" s="662" t="s">
        <v>5111</v>
      </c>
      <c r="D5691" s="743" t="s">
        <v>7938</v>
      </c>
      <c r="E5691" s="744" t="s">
        <v>5143</v>
      </c>
      <c r="F5691" s="662" t="s">
        <v>5106</v>
      </c>
      <c r="G5691" s="662" t="s">
        <v>5433</v>
      </c>
      <c r="H5691" s="662" t="s">
        <v>593</v>
      </c>
      <c r="I5691" s="662" t="s">
        <v>736</v>
      </c>
      <c r="J5691" s="662" t="s">
        <v>737</v>
      </c>
      <c r="K5691" s="662" t="s">
        <v>5434</v>
      </c>
      <c r="L5691" s="663">
        <v>27.28</v>
      </c>
      <c r="M5691" s="663">
        <v>27.28</v>
      </c>
      <c r="N5691" s="662">
        <v>1</v>
      </c>
      <c r="O5691" s="745">
        <v>0.5</v>
      </c>
      <c r="P5691" s="663">
        <v>27.28</v>
      </c>
      <c r="Q5691" s="678">
        <v>1</v>
      </c>
      <c r="R5691" s="662">
        <v>1</v>
      </c>
      <c r="S5691" s="678">
        <v>1</v>
      </c>
      <c r="T5691" s="745">
        <v>0.5</v>
      </c>
      <c r="U5691" s="701">
        <v>1</v>
      </c>
    </row>
    <row r="5692" spans="1:21" ht="14.4" customHeight="1" x14ac:dyDescent="0.3">
      <c r="A5692" s="661">
        <v>32</v>
      </c>
      <c r="B5692" s="662" t="s">
        <v>592</v>
      </c>
      <c r="C5692" s="662" t="s">
        <v>5111</v>
      </c>
      <c r="D5692" s="743" t="s">
        <v>7938</v>
      </c>
      <c r="E5692" s="744" t="s">
        <v>5143</v>
      </c>
      <c r="F5692" s="662" t="s">
        <v>5106</v>
      </c>
      <c r="G5692" s="662" t="s">
        <v>7794</v>
      </c>
      <c r="H5692" s="662" t="s">
        <v>593</v>
      </c>
      <c r="I5692" s="662" t="s">
        <v>7795</v>
      </c>
      <c r="J5692" s="662" t="s">
        <v>7796</v>
      </c>
      <c r="K5692" s="662" t="s">
        <v>7797</v>
      </c>
      <c r="L5692" s="663">
        <v>102.63</v>
      </c>
      <c r="M5692" s="663">
        <v>205.26</v>
      </c>
      <c r="N5692" s="662">
        <v>2</v>
      </c>
      <c r="O5692" s="745">
        <v>0.5</v>
      </c>
      <c r="P5692" s="663"/>
      <c r="Q5692" s="678">
        <v>0</v>
      </c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32</v>
      </c>
      <c r="B5693" s="662" t="s">
        <v>592</v>
      </c>
      <c r="C5693" s="662" t="s">
        <v>5111</v>
      </c>
      <c r="D5693" s="743" t="s">
        <v>7938</v>
      </c>
      <c r="E5693" s="744" t="s">
        <v>5143</v>
      </c>
      <c r="F5693" s="662" t="s">
        <v>5106</v>
      </c>
      <c r="G5693" s="662" t="s">
        <v>7794</v>
      </c>
      <c r="H5693" s="662" t="s">
        <v>593</v>
      </c>
      <c r="I5693" s="662" t="s">
        <v>7798</v>
      </c>
      <c r="J5693" s="662" t="s">
        <v>7796</v>
      </c>
      <c r="K5693" s="662" t="s">
        <v>7799</v>
      </c>
      <c r="L5693" s="663">
        <v>0</v>
      </c>
      <c r="M5693" s="663">
        <v>0</v>
      </c>
      <c r="N5693" s="662">
        <v>1</v>
      </c>
      <c r="O5693" s="745">
        <v>0.5</v>
      </c>
      <c r="P5693" s="663"/>
      <c r="Q5693" s="678"/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32</v>
      </c>
      <c r="B5694" s="662" t="s">
        <v>592</v>
      </c>
      <c r="C5694" s="662" t="s">
        <v>5111</v>
      </c>
      <c r="D5694" s="743" t="s">
        <v>7938</v>
      </c>
      <c r="E5694" s="744" t="s">
        <v>5143</v>
      </c>
      <c r="F5694" s="662" t="s">
        <v>5106</v>
      </c>
      <c r="G5694" s="662" t="s">
        <v>5262</v>
      </c>
      <c r="H5694" s="662" t="s">
        <v>593</v>
      </c>
      <c r="I5694" s="662" t="s">
        <v>2962</v>
      </c>
      <c r="J5694" s="662" t="s">
        <v>2963</v>
      </c>
      <c r="K5694" s="662" t="s">
        <v>5509</v>
      </c>
      <c r="L5694" s="663">
        <v>98.75</v>
      </c>
      <c r="M5694" s="663">
        <v>395</v>
      </c>
      <c r="N5694" s="662">
        <v>4</v>
      </c>
      <c r="O5694" s="745">
        <v>2</v>
      </c>
      <c r="P5694" s="663">
        <v>296.25</v>
      </c>
      <c r="Q5694" s="678">
        <v>0.75</v>
      </c>
      <c r="R5694" s="662">
        <v>3</v>
      </c>
      <c r="S5694" s="678">
        <v>0.75</v>
      </c>
      <c r="T5694" s="745">
        <v>1.5</v>
      </c>
      <c r="U5694" s="701">
        <v>0.75</v>
      </c>
    </row>
    <row r="5695" spans="1:21" ht="14.4" customHeight="1" x14ac:dyDescent="0.3">
      <c r="A5695" s="661">
        <v>32</v>
      </c>
      <c r="B5695" s="662" t="s">
        <v>592</v>
      </c>
      <c r="C5695" s="662" t="s">
        <v>5111</v>
      </c>
      <c r="D5695" s="743" t="s">
        <v>7938</v>
      </c>
      <c r="E5695" s="744" t="s">
        <v>5143</v>
      </c>
      <c r="F5695" s="662" t="s">
        <v>5106</v>
      </c>
      <c r="G5695" s="662" t="s">
        <v>5262</v>
      </c>
      <c r="H5695" s="662" t="s">
        <v>593</v>
      </c>
      <c r="I5695" s="662" t="s">
        <v>5263</v>
      </c>
      <c r="J5695" s="662" t="s">
        <v>2963</v>
      </c>
      <c r="K5695" s="662" t="s">
        <v>5264</v>
      </c>
      <c r="L5695" s="663">
        <v>49.38</v>
      </c>
      <c r="M5695" s="663">
        <v>148.14000000000001</v>
      </c>
      <c r="N5695" s="662">
        <v>3</v>
      </c>
      <c r="O5695" s="745">
        <v>2.5</v>
      </c>
      <c r="P5695" s="663">
        <v>148.14000000000001</v>
      </c>
      <c r="Q5695" s="678">
        <v>1</v>
      </c>
      <c r="R5695" s="662">
        <v>3</v>
      </c>
      <c r="S5695" s="678">
        <v>1</v>
      </c>
      <c r="T5695" s="745">
        <v>2.5</v>
      </c>
      <c r="U5695" s="701">
        <v>1</v>
      </c>
    </row>
    <row r="5696" spans="1:21" ht="14.4" customHeight="1" x14ac:dyDescent="0.3">
      <c r="A5696" s="661">
        <v>32</v>
      </c>
      <c r="B5696" s="662" t="s">
        <v>592</v>
      </c>
      <c r="C5696" s="662" t="s">
        <v>5111</v>
      </c>
      <c r="D5696" s="743" t="s">
        <v>7938</v>
      </c>
      <c r="E5696" s="744" t="s">
        <v>5143</v>
      </c>
      <c r="F5696" s="662" t="s">
        <v>5106</v>
      </c>
      <c r="G5696" s="662" t="s">
        <v>5262</v>
      </c>
      <c r="H5696" s="662" t="s">
        <v>593</v>
      </c>
      <c r="I5696" s="662" t="s">
        <v>5263</v>
      </c>
      <c r="J5696" s="662" t="s">
        <v>2963</v>
      </c>
      <c r="K5696" s="662" t="s">
        <v>5264</v>
      </c>
      <c r="L5696" s="663">
        <v>83.79</v>
      </c>
      <c r="M5696" s="663">
        <v>167.58</v>
      </c>
      <c r="N5696" s="662">
        <v>2</v>
      </c>
      <c r="O5696" s="745">
        <v>1</v>
      </c>
      <c r="P5696" s="663">
        <v>167.58</v>
      </c>
      <c r="Q5696" s="678">
        <v>1</v>
      </c>
      <c r="R5696" s="662">
        <v>2</v>
      </c>
      <c r="S5696" s="678">
        <v>1</v>
      </c>
      <c r="T5696" s="745">
        <v>1</v>
      </c>
      <c r="U5696" s="701">
        <v>1</v>
      </c>
    </row>
    <row r="5697" spans="1:21" ht="14.4" customHeight="1" x14ac:dyDescent="0.3">
      <c r="A5697" s="661">
        <v>32</v>
      </c>
      <c r="B5697" s="662" t="s">
        <v>592</v>
      </c>
      <c r="C5697" s="662" t="s">
        <v>5111</v>
      </c>
      <c r="D5697" s="743" t="s">
        <v>7938</v>
      </c>
      <c r="E5697" s="744" t="s">
        <v>5143</v>
      </c>
      <c r="F5697" s="662" t="s">
        <v>5106</v>
      </c>
      <c r="G5697" s="662" t="s">
        <v>5262</v>
      </c>
      <c r="H5697" s="662" t="s">
        <v>593</v>
      </c>
      <c r="I5697" s="662" t="s">
        <v>2941</v>
      </c>
      <c r="J5697" s="662" t="s">
        <v>2942</v>
      </c>
      <c r="K5697" s="662" t="s">
        <v>2911</v>
      </c>
      <c r="L5697" s="663">
        <v>111.72</v>
      </c>
      <c r="M5697" s="663">
        <v>223.44</v>
      </c>
      <c r="N5697" s="662">
        <v>2</v>
      </c>
      <c r="O5697" s="745">
        <v>1</v>
      </c>
      <c r="P5697" s="663">
        <v>223.44</v>
      </c>
      <c r="Q5697" s="678">
        <v>1</v>
      </c>
      <c r="R5697" s="662">
        <v>2</v>
      </c>
      <c r="S5697" s="678">
        <v>1</v>
      </c>
      <c r="T5697" s="745">
        <v>1</v>
      </c>
      <c r="U5697" s="701">
        <v>1</v>
      </c>
    </row>
    <row r="5698" spans="1:21" ht="14.4" customHeight="1" x14ac:dyDescent="0.3">
      <c r="A5698" s="661">
        <v>32</v>
      </c>
      <c r="B5698" s="662" t="s">
        <v>592</v>
      </c>
      <c r="C5698" s="662" t="s">
        <v>5111</v>
      </c>
      <c r="D5698" s="743" t="s">
        <v>7938</v>
      </c>
      <c r="E5698" s="744" t="s">
        <v>5143</v>
      </c>
      <c r="F5698" s="662" t="s">
        <v>5106</v>
      </c>
      <c r="G5698" s="662" t="s">
        <v>5862</v>
      </c>
      <c r="H5698" s="662" t="s">
        <v>593</v>
      </c>
      <c r="I5698" s="662" t="s">
        <v>6124</v>
      </c>
      <c r="J5698" s="662" t="s">
        <v>6125</v>
      </c>
      <c r="K5698" s="662" t="s">
        <v>6126</v>
      </c>
      <c r="L5698" s="663">
        <v>300.33</v>
      </c>
      <c r="M5698" s="663">
        <v>300.33</v>
      </c>
      <c r="N5698" s="662">
        <v>1</v>
      </c>
      <c r="O5698" s="745">
        <v>0.5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32</v>
      </c>
      <c r="B5699" s="662" t="s">
        <v>592</v>
      </c>
      <c r="C5699" s="662" t="s">
        <v>5111</v>
      </c>
      <c r="D5699" s="743" t="s">
        <v>7938</v>
      </c>
      <c r="E5699" s="744" t="s">
        <v>5143</v>
      </c>
      <c r="F5699" s="662" t="s">
        <v>5106</v>
      </c>
      <c r="G5699" s="662" t="s">
        <v>5862</v>
      </c>
      <c r="H5699" s="662" t="s">
        <v>2438</v>
      </c>
      <c r="I5699" s="662" t="s">
        <v>7800</v>
      </c>
      <c r="J5699" s="662" t="s">
        <v>5864</v>
      </c>
      <c r="K5699" s="662" t="s">
        <v>7801</v>
      </c>
      <c r="L5699" s="663">
        <v>93.43</v>
      </c>
      <c r="M5699" s="663">
        <v>93.43</v>
      </c>
      <c r="N5699" s="662">
        <v>1</v>
      </c>
      <c r="O5699" s="745">
        <v>0.5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32</v>
      </c>
      <c r="B5700" s="662" t="s">
        <v>592</v>
      </c>
      <c r="C5700" s="662" t="s">
        <v>5111</v>
      </c>
      <c r="D5700" s="743" t="s">
        <v>7938</v>
      </c>
      <c r="E5700" s="744" t="s">
        <v>5143</v>
      </c>
      <c r="F5700" s="662" t="s">
        <v>5106</v>
      </c>
      <c r="G5700" s="662" t="s">
        <v>5358</v>
      </c>
      <c r="H5700" s="662" t="s">
        <v>593</v>
      </c>
      <c r="I5700" s="662" t="s">
        <v>6252</v>
      </c>
      <c r="J5700" s="662" t="s">
        <v>5541</v>
      </c>
      <c r="K5700" s="662" t="s">
        <v>5542</v>
      </c>
      <c r="L5700" s="663">
        <v>0</v>
      </c>
      <c r="M5700" s="663">
        <v>0</v>
      </c>
      <c r="N5700" s="662">
        <v>3</v>
      </c>
      <c r="O5700" s="745">
        <v>2</v>
      </c>
      <c r="P5700" s="663">
        <v>0</v>
      </c>
      <c r="Q5700" s="678"/>
      <c r="R5700" s="662">
        <v>2</v>
      </c>
      <c r="S5700" s="678">
        <v>0.66666666666666663</v>
      </c>
      <c r="T5700" s="745">
        <v>1</v>
      </c>
      <c r="U5700" s="701">
        <v>0.5</v>
      </c>
    </row>
    <row r="5701" spans="1:21" ht="14.4" customHeight="1" x14ac:dyDescent="0.3">
      <c r="A5701" s="661">
        <v>32</v>
      </c>
      <c r="B5701" s="662" t="s">
        <v>592</v>
      </c>
      <c r="C5701" s="662" t="s">
        <v>5111</v>
      </c>
      <c r="D5701" s="743" t="s">
        <v>7938</v>
      </c>
      <c r="E5701" s="744" t="s">
        <v>5143</v>
      </c>
      <c r="F5701" s="662" t="s">
        <v>5106</v>
      </c>
      <c r="G5701" s="662" t="s">
        <v>5870</v>
      </c>
      <c r="H5701" s="662" t="s">
        <v>593</v>
      </c>
      <c r="I5701" s="662" t="s">
        <v>4398</v>
      </c>
      <c r="J5701" s="662" t="s">
        <v>4399</v>
      </c>
      <c r="K5701" s="662" t="s">
        <v>5871</v>
      </c>
      <c r="L5701" s="663">
        <v>77.14</v>
      </c>
      <c r="M5701" s="663">
        <v>231.42000000000002</v>
      </c>
      <c r="N5701" s="662">
        <v>3</v>
      </c>
      <c r="O5701" s="745">
        <v>0.5</v>
      </c>
      <c r="P5701" s="663">
        <v>231.42000000000002</v>
      </c>
      <c r="Q5701" s="678">
        <v>1</v>
      </c>
      <c r="R5701" s="662">
        <v>3</v>
      </c>
      <c r="S5701" s="678">
        <v>1</v>
      </c>
      <c r="T5701" s="745">
        <v>0.5</v>
      </c>
      <c r="U5701" s="701">
        <v>1</v>
      </c>
    </row>
    <row r="5702" spans="1:21" ht="14.4" customHeight="1" x14ac:dyDescent="0.3">
      <c r="A5702" s="661">
        <v>32</v>
      </c>
      <c r="B5702" s="662" t="s">
        <v>592</v>
      </c>
      <c r="C5702" s="662" t="s">
        <v>5111</v>
      </c>
      <c r="D5702" s="743" t="s">
        <v>7938</v>
      </c>
      <c r="E5702" s="744" t="s">
        <v>5143</v>
      </c>
      <c r="F5702" s="662" t="s">
        <v>5106</v>
      </c>
      <c r="G5702" s="662" t="s">
        <v>5727</v>
      </c>
      <c r="H5702" s="662" t="s">
        <v>593</v>
      </c>
      <c r="I5702" s="662" t="s">
        <v>692</v>
      </c>
      <c r="J5702" s="662" t="s">
        <v>5728</v>
      </c>
      <c r="K5702" s="662" t="s">
        <v>5729</v>
      </c>
      <c r="L5702" s="663">
        <v>44.59</v>
      </c>
      <c r="M5702" s="663">
        <v>133.77000000000001</v>
      </c>
      <c r="N5702" s="662">
        <v>3</v>
      </c>
      <c r="O5702" s="745">
        <v>2</v>
      </c>
      <c r="P5702" s="663">
        <v>89.18</v>
      </c>
      <c r="Q5702" s="678">
        <v>0.66666666666666663</v>
      </c>
      <c r="R5702" s="662">
        <v>2</v>
      </c>
      <c r="S5702" s="678">
        <v>0.66666666666666663</v>
      </c>
      <c r="T5702" s="745">
        <v>1.5</v>
      </c>
      <c r="U5702" s="701">
        <v>0.75</v>
      </c>
    </row>
    <row r="5703" spans="1:21" ht="14.4" customHeight="1" x14ac:dyDescent="0.3">
      <c r="A5703" s="661">
        <v>32</v>
      </c>
      <c r="B5703" s="662" t="s">
        <v>592</v>
      </c>
      <c r="C5703" s="662" t="s">
        <v>5111</v>
      </c>
      <c r="D5703" s="743" t="s">
        <v>7938</v>
      </c>
      <c r="E5703" s="744" t="s">
        <v>5143</v>
      </c>
      <c r="F5703" s="662" t="s">
        <v>5106</v>
      </c>
      <c r="G5703" s="662" t="s">
        <v>5394</v>
      </c>
      <c r="H5703" s="662" t="s">
        <v>593</v>
      </c>
      <c r="I5703" s="662" t="s">
        <v>5650</v>
      </c>
      <c r="J5703" s="662" t="s">
        <v>5396</v>
      </c>
      <c r="K5703" s="662" t="s">
        <v>2452</v>
      </c>
      <c r="L5703" s="663">
        <v>0</v>
      </c>
      <c r="M5703" s="663">
        <v>0</v>
      </c>
      <c r="N5703" s="662">
        <v>1</v>
      </c>
      <c r="O5703" s="745">
        <v>0.5</v>
      </c>
      <c r="P5703" s="663">
        <v>0</v>
      </c>
      <c r="Q5703" s="678"/>
      <c r="R5703" s="662">
        <v>1</v>
      </c>
      <c r="S5703" s="678">
        <v>1</v>
      </c>
      <c r="T5703" s="745">
        <v>0.5</v>
      </c>
      <c r="U5703" s="701">
        <v>1</v>
      </c>
    </row>
    <row r="5704" spans="1:21" ht="14.4" customHeight="1" x14ac:dyDescent="0.3">
      <c r="A5704" s="661">
        <v>32</v>
      </c>
      <c r="B5704" s="662" t="s">
        <v>592</v>
      </c>
      <c r="C5704" s="662" t="s">
        <v>5111</v>
      </c>
      <c r="D5704" s="743" t="s">
        <v>7938</v>
      </c>
      <c r="E5704" s="744" t="s">
        <v>5143</v>
      </c>
      <c r="F5704" s="662" t="s">
        <v>5106</v>
      </c>
      <c r="G5704" s="662" t="s">
        <v>5394</v>
      </c>
      <c r="H5704" s="662" t="s">
        <v>593</v>
      </c>
      <c r="I5704" s="662" t="s">
        <v>3585</v>
      </c>
      <c r="J5704" s="662" t="s">
        <v>1178</v>
      </c>
      <c r="K5704" s="662" t="s">
        <v>3586</v>
      </c>
      <c r="L5704" s="663">
        <v>52.75</v>
      </c>
      <c r="M5704" s="663">
        <v>52.75</v>
      </c>
      <c r="N5704" s="662">
        <v>1</v>
      </c>
      <c r="O5704" s="745">
        <v>1</v>
      </c>
      <c r="P5704" s="663"/>
      <c r="Q5704" s="678">
        <v>0</v>
      </c>
      <c r="R5704" s="662"/>
      <c r="S5704" s="678">
        <v>0</v>
      </c>
      <c r="T5704" s="745"/>
      <c r="U5704" s="701">
        <v>0</v>
      </c>
    </row>
    <row r="5705" spans="1:21" ht="14.4" customHeight="1" x14ac:dyDescent="0.3">
      <c r="A5705" s="661">
        <v>32</v>
      </c>
      <c r="B5705" s="662" t="s">
        <v>592</v>
      </c>
      <c r="C5705" s="662" t="s">
        <v>5111</v>
      </c>
      <c r="D5705" s="743" t="s">
        <v>7938</v>
      </c>
      <c r="E5705" s="744" t="s">
        <v>5143</v>
      </c>
      <c r="F5705" s="662" t="s">
        <v>5106</v>
      </c>
      <c r="G5705" s="662" t="s">
        <v>5394</v>
      </c>
      <c r="H5705" s="662" t="s">
        <v>593</v>
      </c>
      <c r="I5705" s="662" t="s">
        <v>5395</v>
      </c>
      <c r="J5705" s="662" t="s">
        <v>5396</v>
      </c>
      <c r="K5705" s="662" t="s">
        <v>5397</v>
      </c>
      <c r="L5705" s="663">
        <v>29.54</v>
      </c>
      <c r="M5705" s="663">
        <v>59.08</v>
      </c>
      <c r="N5705" s="662">
        <v>2</v>
      </c>
      <c r="O5705" s="745">
        <v>0.5</v>
      </c>
      <c r="P5705" s="663">
        <v>59.08</v>
      </c>
      <c r="Q5705" s="678">
        <v>1</v>
      </c>
      <c r="R5705" s="662">
        <v>2</v>
      </c>
      <c r="S5705" s="678">
        <v>1</v>
      </c>
      <c r="T5705" s="745">
        <v>0.5</v>
      </c>
      <c r="U5705" s="701">
        <v>1</v>
      </c>
    </row>
    <row r="5706" spans="1:21" ht="14.4" customHeight="1" x14ac:dyDescent="0.3">
      <c r="A5706" s="661">
        <v>32</v>
      </c>
      <c r="B5706" s="662" t="s">
        <v>592</v>
      </c>
      <c r="C5706" s="662" t="s">
        <v>5111</v>
      </c>
      <c r="D5706" s="743" t="s">
        <v>7938</v>
      </c>
      <c r="E5706" s="744" t="s">
        <v>5143</v>
      </c>
      <c r="F5706" s="662" t="s">
        <v>5106</v>
      </c>
      <c r="G5706" s="662" t="s">
        <v>6942</v>
      </c>
      <c r="H5706" s="662" t="s">
        <v>593</v>
      </c>
      <c r="I5706" s="662" t="s">
        <v>3443</v>
      </c>
      <c r="J5706" s="662" t="s">
        <v>2993</v>
      </c>
      <c r="K5706" s="662" t="s">
        <v>7530</v>
      </c>
      <c r="L5706" s="663">
        <v>115.13</v>
      </c>
      <c r="M5706" s="663">
        <v>230.26</v>
      </c>
      <c r="N5706" s="662">
        <v>2</v>
      </c>
      <c r="O5706" s="745">
        <v>0.5</v>
      </c>
      <c r="P5706" s="663">
        <v>230.26</v>
      </c>
      <c r="Q5706" s="678">
        <v>1</v>
      </c>
      <c r="R5706" s="662">
        <v>2</v>
      </c>
      <c r="S5706" s="678">
        <v>1</v>
      </c>
      <c r="T5706" s="745">
        <v>0.5</v>
      </c>
      <c r="U5706" s="701">
        <v>1</v>
      </c>
    </row>
    <row r="5707" spans="1:21" ht="14.4" customHeight="1" x14ac:dyDescent="0.3">
      <c r="A5707" s="661">
        <v>32</v>
      </c>
      <c r="B5707" s="662" t="s">
        <v>592</v>
      </c>
      <c r="C5707" s="662" t="s">
        <v>5111</v>
      </c>
      <c r="D5707" s="743" t="s">
        <v>7938</v>
      </c>
      <c r="E5707" s="744" t="s">
        <v>5143</v>
      </c>
      <c r="F5707" s="662" t="s">
        <v>5106</v>
      </c>
      <c r="G5707" s="662" t="s">
        <v>5269</v>
      </c>
      <c r="H5707" s="662" t="s">
        <v>593</v>
      </c>
      <c r="I5707" s="662" t="s">
        <v>970</v>
      </c>
      <c r="J5707" s="662" t="s">
        <v>5270</v>
      </c>
      <c r="K5707" s="662" t="s">
        <v>5271</v>
      </c>
      <c r="L5707" s="663">
        <v>88.76</v>
      </c>
      <c r="M5707" s="663">
        <v>5059.3200000000015</v>
      </c>
      <c r="N5707" s="662">
        <v>57</v>
      </c>
      <c r="O5707" s="745">
        <v>20</v>
      </c>
      <c r="P5707" s="663">
        <v>4082.9600000000014</v>
      </c>
      <c r="Q5707" s="678">
        <v>0.80701754385964919</v>
      </c>
      <c r="R5707" s="662">
        <v>46</v>
      </c>
      <c r="S5707" s="678">
        <v>0.80701754385964908</v>
      </c>
      <c r="T5707" s="745">
        <v>15.5</v>
      </c>
      <c r="U5707" s="701">
        <v>0.77500000000000002</v>
      </c>
    </row>
    <row r="5708" spans="1:21" ht="14.4" customHeight="1" x14ac:dyDescent="0.3">
      <c r="A5708" s="661">
        <v>32</v>
      </c>
      <c r="B5708" s="662" t="s">
        <v>592</v>
      </c>
      <c r="C5708" s="662" t="s">
        <v>5111</v>
      </c>
      <c r="D5708" s="743" t="s">
        <v>7938</v>
      </c>
      <c r="E5708" s="744" t="s">
        <v>5143</v>
      </c>
      <c r="F5708" s="662" t="s">
        <v>5106</v>
      </c>
      <c r="G5708" s="662" t="s">
        <v>5398</v>
      </c>
      <c r="H5708" s="662" t="s">
        <v>593</v>
      </c>
      <c r="I5708" s="662" t="s">
        <v>5543</v>
      </c>
      <c r="J5708" s="662" t="s">
        <v>775</v>
      </c>
      <c r="K5708" s="662" t="s">
        <v>5544</v>
      </c>
      <c r="L5708" s="663">
        <v>0</v>
      </c>
      <c r="M5708" s="663">
        <v>0</v>
      </c>
      <c r="N5708" s="662">
        <v>2</v>
      </c>
      <c r="O5708" s="745">
        <v>1</v>
      </c>
      <c r="P5708" s="663">
        <v>0</v>
      </c>
      <c r="Q5708" s="678"/>
      <c r="R5708" s="662">
        <v>2</v>
      </c>
      <c r="S5708" s="678">
        <v>1</v>
      </c>
      <c r="T5708" s="745">
        <v>1</v>
      </c>
      <c r="U5708" s="701">
        <v>1</v>
      </c>
    </row>
    <row r="5709" spans="1:21" ht="14.4" customHeight="1" x14ac:dyDescent="0.3">
      <c r="A5709" s="661">
        <v>32</v>
      </c>
      <c r="B5709" s="662" t="s">
        <v>592</v>
      </c>
      <c r="C5709" s="662" t="s">
        <v>5111</v>
      </c>
      <c r="D5709" s="743" t="s">
        <v>7938</v>
      </c>
      <c r="E5709" s="744" t="s">
        <v>5143</v>
      </c>
      <c r="F5709" s="662" t="s">
        <v>5106</v>
      </c>
      <c r="G5709" s="662" t="s">
        <v>5443</v>
      </c>
      <c r="H5709" s="662" t="s">
        <v>2438</v>
      </c>
      <c r="I5709" s="662" t="s">
        <v>2759</v>
      </c>
      <c r="J5709" s="662" t="s">
        <v>2584</v>
      </c>
      <c r="K5709" s="662" t="s">
        <v>4850</v>
      </c>
      <c r="L5709" s="663">
        <v>164.94</v>
      </c>
      <c r="M5709" s="663">
        <v>494.82</v>
      </c>
      <c r="N5709" s="662">
        <v>3</v>
      </c>
      <c r="O5709" s="745">
        <v>1.5</v>
      </c>
      <c r="P5709" s="663">
        <v>494.82</v>
      </c>
      <c r="Q5709" s="678">
        <v>1</v>
      </c>
      <c r="R5709" s="662">
        <v>3</v>
      </c>
      <c r="S5709" s="678">
        <v>1</v>
      </c>
      <c r="T5709" s="745">
        <v>1.5</v>
      </c>
      <c r="U5709" s="701">
        <v>1</v>
      </c>
    </row>
    <row r="5710" spans="1:21" ht="14.4" customHeight="1" x14ac:dyDescent="0.3">
      <c r="A5710" s="661">
        <v>32</v>
      </c>
      <c r="B5710" s="662" t="s">
        <v>592</v>
      </c>
      <c r="C5710" s="662" t="s">
        <v>5111</v>
      </c>
      <c r="D5710" s="743" t="s">
        <v>7938</v>
      </c>
      <c r="E5710" s="744" t="s">
        <v>5143</v>
      </c>
      <c r="F5710" s="662" t="s">
        <v>5106</v>
      </c>
      <c r="G5710" s="662" t="s">
        <v>5167</v>
      </c>
      <c r="H5710" s="662" t="s">
        <v>2438</v>
      </c>
      <c r="I5710" s="662" t="s">
        <v>2462</v>
      </c>
      <c r="J5710" s="662" t="s">
        <v>2463</v>
      </c>
      <c r="K5710" s="662" t="s">
        <v>1201</v>
      </c>
      <c r="L5710" s="663">
        <v>48.56</v>
      </c>
      <c r="M5710" s="663">
        <v>48.56</v>
      </c>
      <c r="N5710" s="662">
        <v>1</v>
      </c>
      <c r="O5710" s="745">
        <v>0.5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32</v>
      </c>
      <c r="B5711" s="662" t="s">
        <v>592</v>
      </c>
      <c r="C5711" s="662" t="s">
        <v>5111</v>
      </c>
      <c r="D5711" s="743" t="s">
        <v>7938</v>
      </c>
      <c r="E5711" s="744" t="s">
        <v>5143</v>
      </c>
      <c r="F5711" s="662" t="s">
        <v>5106</v>
      </c>
      <c r="G5711" s="662" t="s">
        <v>5167</v>
      </c>
      <c r="H5711" s="662" t="s">
        <v>2438</v>
      </c>
      <c r="I5711" s="662" t="s">
        <v>5030</v>
      </c>
      <c r="J5711" s="662" t="s">
        <v>2463</v>
      </c>
      <c r="K5711" s="662" t="s">
        <v>1295</v>
      </c>
      <c r="L5711" s="663">
        <v>77.790000000000006</v>
      </c>
      <c r="M5711" s="663">
        <v>77.790000000000006</v>
      </c>
      <c r="N5711" s="662">
        <v>1</v>
      </c>
      <c r="O5711" s="745">
        <v>0.5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32</v>
      </c>
      <c r="B5712" s="662" t="s">
        <v>592</v>
      </c>
      <c r="C5712" s="662" t="s">
        <v>5111</v>
      </c>
      <c r="D5712" s="743" t="s">
        <v>7938</v>
      </c>
      <c r="E5712" s="744" t="s">
        <v>5143</v>
      </c>
      <c r="F5712" s="662" t="s">
        <v>5106</v>
      </c>
      <c r="G5712" s="662" t="s">
        <v>5167</v>
      </c>
      <c r="H5712" s="662" t="s">
        <v>2438</v>
      </c>
      <c r="I5712" s="662" t="s">
        <v>5030</v>
      </c>
      <c r="J5712" s="662" t="s">
        <v>2463</v>
      </c>
      <c r="K5712" s="662" t="s">
        <v>1295</v>
      </c>
      <c r="L5712" s="663">
        <v>145.66999999999999</v>
      </c>
      <c r="M5712" s="663">
        <v>145.66999999999999</v>
      </c>
      <c r="N5712" s="662">
        <v>1</v>
      </c>
      <c r="O5712" s="745">
        <v>0.5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32</v>
      </c>
      <c r="B5713" s="662" t="s">
        <v>592</v>
      </c>
      <c r="C5713" s="662" t="s">
        <v>5111</v>
      </c>
      <c r="D5713" s="743" t="s">
        <v>7938</v>
      </c>
      <c r="E5713" s="744" t="s">
        <v>5143</v>
      </c>
      <c r="F5713" s="662" t="s">
        <v>5106</v>
      </c>
      <c r="G5713" s="662" t="s">
        <v>5168</v>
      </c>
      <c r="H5713" s="662" t="s">
        <v>593</v>
      </c>
      <c r="I5713" s="662" t="s">
        <v>814</v>
      </c>
      <c r="J5713" s="662" t="s">
        <v>5170</v>
      </c>
      <c r="K5713" s="662" t="s">
        <v>5446</v>
      </c>
      <c r="L5713" s="663">
        <v>0</v>
      </c>
      <c r="M5713" s="663">
        <v>0</v>
      </c>
      <c r="N5713" s="662">
        <v>24</v>
      </c>
      <c r="O5713" s="745">
        <v>16.5</v>
      </c>
      <c r="P5713" s="663">
        <v>0</v>
      </c>
      <c r="Q5713" s="678"/>
      <c r="R5713" s="662">
        <v>22</v>
      </c>
      <c r="S5713" s="678">
        <v>0.91666666666666663</v>
      </c>
      <c r="T5713" s="745">
        <v>14.5</v>
      </c>
      <c r="U5713" s="701">
        <v>0.87878787878787878</v>
      </c>
    </row>
    <row r="5714" spans="1:21" ht="14.4" customHeight="1" x14ac:dyDescent="0.3">
      <c r="A5714" s="661">
        <v>32</v>
      </c>
      <c r="B5714" s="662" t="s">
        <v>592</v>
      </c>
      <c r="C5714" s="662" t="s">
        <v>5111</v>
      </c>
      <c r="D5714" s="743" t="s">
        <v>7938</v>
      </c>
      <c r="E5714" s="744" t="s">
        <v>5143</v>
      </c>
      <c r="F5714" s="662" t="s">
        <v>5106</v>
      </c>
      <c r="G5714" s="662" t="s">
        <v>5168</v>
      </c>
      <c r="H5714" s="662" t="s">
        <v>593</v>
      </c>
      <c r="I5714" s="662" t="s">
        <v>5681</v>
      </c>
      <c r="J5714" s="662" t="s">
        <v>5682</v>
      </c>
      <c r="K5714" s="662" t="s">
        <v>5683</v>
      </c>
      <c r="L5714" s="663">
        <v>0</v>
      </c>
      <c r="M5714" s="663">
        <v>0</v>
      </c>
      <c r="N5714" s="662">
        <v>1</v>
      </c>
      <c r="O5714" s="745">
        <v>1</v>
      </c>
      <c r="P5714" s="663"/>
      <c r="Q5714" s="678"/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32</v>
      </c>
      <c r="B5715" s="662" t="s">
        <v>592</v>
      </c>
      <c r="C5715" s="662" t="s">
        <v>5111</v>
      </c>
      <c r="D5715" s="743" t="s">
        <v>7938</v>
      </c>
      <c r="E5715" s="744" t="s">
        <v>5143</v>
      </c>
      <c r="F5715" s="662" t="s">
        <v>5106</v>
      </c>
      <c r="G5715" s="662" t="s">
        <v>5168</v>
      </c>
      <c r="H5715" s="662" t="s">
        <v>593</v>
      </c>
      <c r="I5715" s="662" t="s">
        <v>5684</v>
      </c>
      <c r="J5715" s="662" t="s">
        <v>5682</v>
      </c>
      <c r="K5715" s="662" t="s">
        <v>5278</v>
      </c>
      <c r="L5715" s="663">
        <v>0</v>
      </c>
      <c r="M5715" s="663">
        <v>0</v>
      </c>
      <c r="N5715" s="662">
        <v>2</v>
      </c>
      <c r="O5715" s="745">
        <v>1</v>
      </c>
      <c r="P5715" s="663">
        <v>0</v>
      </c>
      <c r="Q5715" s="678"/>
      <c r="R5715" s="662">
        <v>2</v>
      </c>
      <c r="S5715" s="678">
        <v>1</v>
      </c>
      <c r="T5715" s="745">
        <v>1</v>
      </c>
      <c r="U5715" s="701">
        <v>1</v>
      </c>
    </row>
    <row r="5716" spans="1:21" ht="14.4" customHeight="1" x14ac:dyDescent="0.3">
      <c r="A5716" s="661">
        <v>32</v>
      </c>
      <c r="B5716" s="662" t="s">
        <v>592</v>
      </c>
      <c r="C5716" s="662" t="s">
        <v>5111</v>
      </c>
      <c r="D5716" s="743" t="s">
        <v>7938</v>
      </c>
      <c r="E5716" s="744" t="s">
        <v>5143</v>
      </c>
      <c r="F5716" s="662" t="s">
        <v>5106</v>
      </c>
      <c r="G5716" s="662" t="s">
        <v>5168</v>
      </c>
      <c r="H5716" s="662" t="s">
        <v>593</v>
      </c>
      <c r="I5716" s="662" t="s">
        <v>5684</v>
      </c>
      <c r="J5716" s="662" t="s">
        <v>5682</v>
      </c>
      <c r="K5716" s="662" t="s">
        <v>5278</v>
      </c>
      <c r="L5716" s="663">
        <v>49.66</v>
      </c>
      <c r="M5716" s="663">
        <v>49.66</v>
      </c>
      <c r="N5716" s="662">
        <v>1</v>
      </c>
      <c r="O5716" s="745">
        <v>1</v>
      </c>
      <c r="P5716" s="663">
        <v>49.66</v>
      </c>
      <c r="Q5716" s="678">
        <v>1</v>
      </c>
      <c r="R5716" s="662">
        <v>1</v>
      </c>
      <c r="S5716" s="678">
        <v>1</v>
      </c>
      <c r="T5716" s="745">
        <v>1</v>
      </c>
      <c r="U5716" s="701">
        <v>1</v>
      </c>
    </row>
    <row r="5717" spans="1:21" ht="14.4" customHeight="1" x14ac:dyDescent="0.3">
      <c r="A5717" s="661">
        <v>32</v>
      </c>
      <c r="B5717" s="662" t="s">
        <v>592</v>
      </c>
      <c r="C5717" s="662" t="s">
        <v>5111</v>
      </c>
      <c r="D5717" s="743" t="s">
        <v>7938</v>
      </c>
      <c r="E5717" s="744" t="s">
        <v>5143</v>
      </c>
      <c r="F5717" s="662" t="s">
        <v>5106</v>
      </c>
      <c r="G5717" s="662" t="s">
        <v>6146</v>
      </c>
      <c r="H5717" s="662" t="s">
        <v>593</v>
      </c>
      <c r="I5717" s="662" t="s">
        <v>947</v>
      </c>
      <c r="J5717" s="662" t="s">
        <v>948</v>
      </c>
      <c r="K5717" s="662" t="s">
        <v>6147</v>
      </c>
      <c r="L5717" s="663">
        <v>232.37</v>
      </c>
      <c r="M5717" s="663">
        <v>232.37</v>
      </c>
      <c r="N5717" s="662">
        <v>1</v>
      </c>
      <c r="O5717" s="745">
        <v>1</v>
      </c>
      <c r="P5717" s="663">
        <v>232.37</v>
      </c>
      <c r="Q5717" s="678">
        <v>1</v>
      </c>
      <c r="R5717" s="662">
        <v>1</v>
      </c>
      <c r="S5717" s="678">
        <v>1</v>
      </c>
      <c r="T5717" s="745">
        <v>1</v>
      </c>
      <c r="U5717" s="701">
        <v>1</v>
      </c>
    </row>
    <row r="5718" spans="1:21" ht="14.4" customHeight="1" x14ac:dyDescent="0.3">
      <c r="A5718" s="661">
        <v>32</v>
      </c>
      <c r="B5718" s="662" t="s">
        <v>592</v>
      </c>
      <c r="C5718" s="662" t="s">
        <v>5111</v>
      </c>
      <c r="D5718" s="743" t="s">
        <v>7938</v>
      </c>
      <c r="E5718" s="744" t="s">
        <v>5143</v>
      </c>
      <c r="F5718" s="662" t="s">
        <v>5106</v>
      </c>
      <c r="G5718" s="662" t="s">
        <v>5281</v>
      </c>
      <c r="H5718" s="662" t="s">
        <v>593</v>
      </c>
      <c r="I5718" s="662" t="s">
        <v>7802</v>
      </c>
      <c r="J5718" s="662" t="s">
        <v>7803</v>
      </c>
      <c r="K5718" s="662" t="s">
        <v>4807</v>
      </c>
      <c r="L5718" s="663">
        <v>73.45</v>
      </c>
      <c r="M5718" s="663">
        <v>146.9</v>
      </c>
      <c r="N5718" s="662">
        <v>2</v>
      </c>
      <c r="O5718" s="745">
        <v>1</v>
      </c>
      <c r="P5718" s="663"/>
      <c r="Q5718" s="678">
        <v>0</v>
      </c>
      <c r="R5718" s="662"/>
      <c r="S5718" s="678">
        <v>0</v>
      </c>
      <c r="T5718" s="745"/>
      <c r="U5718" s="701">
        <v>0</v>
      </c>
    </row>
    <row r="5719" spans="1:21" ht="14.4" customHeight="1" x14ac:dyDescent="0.3">
      <c r="A5719" s="661">
        <v>32</v>
      </c>
      <c r="B5719" s="662" t="s">
        <v>592</v>
      </c>
      <c r="C5719" s="662" t="s">
        <v>5111</v>
      </c>
      <c r="D5719" s="743" t="s">
        <v>7938</v>
      </c>
      <c r="E5719" s="744" t="s">
        <v>5143</v>
      </c>
      <c r="F5719" s="662" t="s">
        <v>5106</v>
      </c>
      <c r="G5719" s="662" t="s">
        <v>5400</v>
      </c>
      <c r="H5719" s="662" t="s">
        <v>2438</v>
      </c>
      <c r="I5719" s="662" t="s">
        <v>2499</v>
      </c>
      <c r="J5719" s="662" t="s">
        <v>2500</v>
      </c>
      <c r="K5719" s="662" t="s">
        <v>4860</v>
      </c>
      <c r="L5719" s="663">
        <v>247.78</v>
      </c>
      <c r="M5719" s="663">
        <v>495.56</v>
      </c>
      <c r="N5719" s="662">
        <v>2</v>
      </c>
      <c r="O5719" s="745">
        <v>0.5</v>
      </c>
      <c r="P5719" s="663">
        <v>495.56</v>
      </c>
      <c r="Q5719" s="678">
        <v>1</v>
      </c>
      <c r="R5719" s="662">
        <v>2</v>
      </c>
      <c r="S5719" s="678">
        <v>1</v>
      </c>
      <c r="T5719" s="745">
        <v>0.5</v>
      </c>
      <c r="U5719" s="701">
        <v>1</v>
      </c>
    </row>
    <row r="5720" spans="1:21" ht="14.4" customHeight="1" x14ac:dyDescent="0.3">
      <c r="A5720" s="661">
        <v>32</v>
      </c>
      <c r="B5720" s="662" t="s">
        <v>592</v>
      </c>
      <c r="C5720" s="662" t="s">
        <v>5111</v>
      </c>
      <c r="D5720" s="743" t="s">
        <v>7938</v>
      </c>
      <c r="E5720" s="744" t="s">
        <v>5143</v>
      </c>
      <c r="F5720" s="662" t="s">
        <v>5106</v>
      </c>
      <c r="G5720" s="662" t="s">
        <v>5285</v>
      </c>
      <c r="H5720" s="662" t="s">
        <v>593</v>
      </c>
      <c r="I5720" s="662" t="s">
        <v>5286</v>
      </c>
      <c r="J5720" s="662" t="s">
        <v>1170</v>
      </c>
      <c r="K5720" s="662" t="s">
        <v>1171</v>
      </c>
      <c r="L5720" s="663">
        <v>27.5</v>
      </c>
      <c r="M5720" s="663">
        <v>55</v>
      </c>
      <c r="N5720" s="662">
        <v>2</v>
      </c>
      <c r="O5720" s="745">
        <v>0.5</v>
      </c>
      <c r="P5720" s="663"/>
      <c r="Q5720" s="678">
        <v>0</v>
      </c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32</v>
      </c>
      <c r="B5721" s="662" t="s">
        <v>592</v>
      </c>
      <c r="C5721" s="662" t="s">
        <v>5111</v>
      </c>
      <c r="D5721" s="743" t="s">
        <v>7938</v>
      </c>
      <c r="E5721" s="744" t="s">
        <v>5143</v>
      </c>
      <c r="F5721" s="662" t="s">
        <v>5106</v>
      </c>
      <c r="G5721" s="662" t="s">
        <v>5285</v>
      </c>
      <c r="H5721" s="662" t="s">
        <v>593</v>
      </c>
      <c r="I5721" s="662" t="s">
        <v>7156</v>
      </c>
      <c r="J5721" s="662" t="s">
        <v>852</v>
      </c>
      <c r="K5721" s="662" t="s">
        <v>7157</v>
      </c>
      <c r="L5721" s="663">
        <v>38.04</v>
      </c>
      <c r="M5721" s="663">
        <v>114.12</v>
      </c>
      <c r="N5721" s="662">
        <v>3</v>
      </c>
      <c r="O5721" s="745">
        <v>1.5</v>
      </c>
      <c r="P5721" s="663">
        <v>114.12</v>
      </c>
      <c r="Q5721" s="678">
        <v>1</v>
      </c>
      <c r="R5721" s="662">
        <v>3</v>
      </c>
      <c r="S5721" s="678">
        <v>1</v>
      </c>
      <c r="T5721" s="745">
        <v>1.5</v>
      </c>
      <c r="U5721" s="701">
        <v>1</v>
      </c>
    </row>
    <row r="5722" spans="1:21" ht="14.4" customHeight="1" x14ac:dyDescent="0.3">
      <c r="A5722" s="661">
        <v>32</v>
      </c>
      <c r="B5722" s="662" t="s">
        <v>592</v>
      </c>
      <c r="C5722" s="662" t="s">
        <v>5111</v>
      </c>
      <c r="D5722" s="743" t="s">
        <v>7938</v>
      </c>
      <c r="E5722" s="744" t="s">
        <v>5143</v>
      </c>
      <c r="F5722" s="662" t="s">
        <v>5106</v>
      </c>
      <c r="G5722" s="662" t="s">
        <v>5285</v>
      </c>
      <c r="H5722" s="662" t="s">
        <v>593</v>
      </c>
      <c r="I5722" s="662" t="s">
        <v>851</v>
      </c>
      <c r="J5722" s="662" t="s">
        <v>852</v>
      </c>
      <c r="K5722" s="662" t="s">
        <v>5362</v>
      </c>
      <c r="L5722" s="663">
        <v>10.65</v>
      </c>
      <c r="M5722" s="663">
        <v>10.65</v>
      </c>
      <c r="N5722" s="662">
        <v>1</v>
      </c>
      <c r="O5722" s="745">
        <v>1</v>
      </c>
      <c r="P5722" s="663">
        <v>10.65</v>
      </c>
      <c r="Q5722" s="678">
        <v>1</v>
      </c>
      <c r="R5722" s="662">
        <v>1</v>
      </c>
      <c r="S5722" s="678">
        <v>1</v>
      </c>
      <c r="T5722" s="745">
        <v>1</v>
      </c>
      <c r="U5722" s="701">
        <v>1</v>
      </c>
    </row>
    <row r="5723" spans="1:21" ht="14.4" customHeight="1" x14ac:dyDescent="0.3">
      <c r="A5723" s="661">
        <v>32</v>
      </c>
      <c r="B5723" s="662" t="s">
        <v>592</v>
      </c>
      <c r="C5723" s="662" t="s">
        <v>5111</v>
      </c>
      <c r="D5723" s="743" t="s">
        <v>7938</v>
      </c>
      <c r="E5723" s="744" t="s">
        <v>5143</v>
      </c>
      <c r="F5723" s="662" t="s">
        <v>5106</v>
      </c>
      <c r="G5723" s="662" t="s">
        <v>5285</v>
      </c>
      <c r="H5723" s="662" t="s">
        <v>593</v>
      </c>
      <c r="I5723" s="662" t="s">
        <v>875</v>
      </c>
      <c r="J5723" s="662" t="s">
        <v>876</v>
      </c>
      <c r="K5723" s="662" t="s">
        <v>5061</v>
      </c>
      <c r="L5723" s="663">
        <v>35.11</v>
      </c>
      <c r="M5723" s="663">
        <v>70.22</v>
      </c>
      <c r="N5723" s="662">
        <v>2</v>
      </c>
      <c r="O5723" s="745">
        <v>1</v>
      </c>
      <c r="P5723" s="663"/>
      <c r="Q5723" s="678">
        <v>0</v>
      </c>
      <c r="R5723" s="662"/>
      <c r="S5723" s="678">
        <v>0</v>
      </c>
      <c r="T5723" s="745"/>
      <c r="U5723" s="701">
        <v>0</v>
      </c>
    </row>
    <row r="5724" spans="1:21" ht="14.4" customHeight="1" x14ac:dyDescent="0.3">
      <c r="A5724" s="661">
        <v>32</v>
      </c>
      <c r="B5724" s="662" t="s">
        <v>592</v>
      </c>
      <c r="C5724" s="662" t="s">
        <v>5111</v>
      </c>
      <c r="D5724" s="743" t="s">
        <v>7938</v>
      </c>
      <c r="E5724" s="744" t="s">
        <v>5143</v>
      </c>
      <c r="F5724" s="662" t="s">
        <v>5106</v>
      </c>
      <c r="G5724" s="662" t="s">
        <v>5285</v>
      </c>
      <c r="H5724" s="662" t="s">
        <v>593</v>
      </c>
      <c r="I5724" s="662" t="s">
        <v>5900</v>
      </c>
      <c r="J5724" s="662" t="s">
        <v>852</v>
      </c>
      <c r="K5724" s="662" t="s">
        <v>5901</v>
      </c>
      <c r="L5724" s="663">
        <v>0</v>
      </c>
      <c r="M5724" s="663">
        <v>0</v>
      </c>
      <c r="N5724" s="662">
        <v>1</v>
      </c>
      <c r="O5724" s="745">
        <v>1</v>
      </c>
      <c r="P5724" s="663">
        <v>0</v>
      </c>
      <c r="Q5724" s="678"/>
      <c r="R5724" s="662">
        <v>1</v>
      </c>
      <c r="S5724" s="678">
        <v>1</v>
      </c>
      <c r="T5724" s="745">
        <v>1</v>
      </c>
      <c r="U5724" s="701">
        <v>1</v>
      </c>
    </row>
    <row r="5725" spans="1:21" ht="14.4" customHeight="1" x14ac:dyDescent="0.3">
      <c r="A5725" s="661">
        <v>32</v>
      </c>
      <c r="B5725" s="662" t="s">
        <v>592</v>
      </c>
      <c r="C5725" s="662" t="s">
        <v>5111</v>
      </c>
      <c r="D5725" s="743" t="s">
        <v>7938</v>
      </c>
      <c r="E5725" s="744" t="s">
        <v>5143</v>
      </c>
      <c r="F5725" s="662" t="s">
        <v>5106</v>
      </c>
      <c r="G5725" s="662" t="s">
        <v>5285</v>
      </c>
      <c r="H5725" s="662" t="s">
        <v>593</v>
      </c>
      <c r="I5725" s="662" t="s">
        <v>906</v>
      </c>
      <c r="J5725" s="662" t="s">
        <v>907</v>
      </c>
      <c r="K5725" s="662" t="s">
        <v>6806</v>
      </c>
      <c r="L5725" s="663">
        <v>16.5</v>
      </c>
      <c r="M5725" s="663">
        <v>33</v>
      </c>
      <c r="N5725" s="662">
        <v>2</v>
      </c>
      <c r="O5725" s="745">
        <v>1</v>
      </c>
      <c r="P5725" s="663"/>
      <c r="Q5725" s="678">
        <v>0</v>
      </c>
      <c r="R5725" s="662"/>
      <c r="S5725" s="678">
        <v>0</v>
      </c>
      <c r="T5725" s="745"/>
      <c r="U5725" s="701">
        <v>0</v>
      </c>
    </row>
    <row r="5726" spans="1:21" ht="14.4" customHeight="1" x14ac:dyDescent="0.3">
      <c r="A5726" s="661">
        <v>32</v>
      </c>
      <c r="B5726" s="662" t="s">
        <v>592</v>
      </c>
      <c r="C5726" s="662" t="s">
        <v>5111</v>
      </c>
      <c r="D5726" s="743" t="s">
        <v>7938</v>
      </c>
      <c r="E5726" s="744" t="s">
        <v>5143</v>
      </c>
      <c r="F5726" s="662" t="s">
        <v>5106</v>
      </c>
      <c r="G5726" s="662" t="s">
        <v>5285</v>
      </c>
      <c r="H5726" s="662" t="s">
        <v>593</v>
      </c>
      <c r="I5726" s="662" t="s">
        <v>4096</v>
      </c>
      <c r="J5726" s="662" t="s">
        <v>1170</v>
      </c>
      <c r="K5726" s="662" t="s">
        <v>1171</v>
      </c>
      <c r="L5726" s="663">
        <v>27.5</v>
      </c>
      <c r="M5726" s="663">
        <v>55</v>
      </c>
      <c r="N5726" s="662">
        <v>2</v>
      </c>
      <c r="O5726" s="745">
        <v>1</v>
      </c>
      <c r="P5726" s="663"/>
      <c r="Q5726" s="678">
        <v>0</v>
      </c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32</v>
      </c>
      <c r="B5727" s="662" t="s">
        <v>592</v>
      </c>
      <c r="C5727" s="662" t="s">
        <v>5111</v>
      </c>
      <c r="D5727" s="743" t="s">
        <v>7938</v>
      </c>
      <c r="E5727" s="744" t="s">
        <v>5143</v>
      </c>
      <c r="F5727" s="662" t="s">
        <v>5106</v>
      </c>
      <c r="G5727" s="662" t="s">
        <v>5363</v>
      </c>
      <c r="H5727" s="662" t="s">
        <v>593</v>
      </c>
      <c r="I5727" s="662" t="s">
        <v>2925</v>
      </c>
      <c r="J5727" s="662" t="s">
        <v>733</v>
      </c>
      <c r="K5727" s="662" t="s">
        <v>5364</v>
      </c>
      <c r="L5727" s="663">
        <v>30.17</v>
      </c>
      <c r="M5727" s="663">
        <v>362.03999999999996</v>
      </c>
      <c r="N5727" s="662">
        <v>12</v>
      </c>
      <c r="O5727" s="745">
        <v>4</v>
      </c>
      <c r="P5727" s="663">
        <v>362.03999999999996</v>
      </c>
      <c r="Q5727" s="678">
        <v>1</v>
      </c>
      <c r="R5727" s="662">
        <v>12</v>
      </c>
      <c r="S5727" s="678">
        <v>1</v>
      </c>
      <c r="T5727" s="745">
        <v>4</v>
      </c>
      <c r="U5727" s="701">
        <v>1</v>
      </c>
    </row>
    <row r="5728" spans="1:21" ht="14.4" customHeight="1" x14ac:dyDescent="0.3">
      <c r="A5728" s="661">
        <v>32</v>
      </c>
      <c r="B5728" s="662" t="s">
        <v>592</v>
      </c>
      <c r="C5728" s="662" t="s">
        <v>5111</v>
      </c>
      <c r="D5728" s="743" t="s">
        <v>7938</v>
      </c>
      <c r="E5728" s="744" t="s">
        <v>5143</v>
      </c>
      <c r="F5728" s="662" t="s">
        <v>5106</v>
      </c>
      <c r="G5728" s="662" t="s">
        <v>5291</v>
      </c>
      <c r="H5728" s="662" t="s">
        <v>593</v>
      </c>
      <c r="I5728" s="662" t="s">
        <v>7804</v>
      </c>
      <c r="J5728" s="662" t="s">
        <v>7551</v>
      </c>
      <c r="K5728" s="662" t="s">
        <v>7805</v>
      </c>
      <c r="L5728" s="663">
        <v>374.79</v>
      </c>
      <c r="M5728" s="663">
        <v>749.58</v>
      </c>
      <c r="N5728" s="662">
        <v>2</v>
      </c>
      <c r="O5728" s="745">
        <v>1</v>
      </c>
      <c r="P5728" s="663">
        <v>749.58</v>
      </c>
      <c r="Q5728" s="678">
        <v>1</v>
      </c>
      <c r="R5728" s="662">
        <v>2</v>
      </c>
      <c r="S5728" s="678">
        <v>1</v>
      </c>
      <c r="T5728" s="745">
        <v>1</v>
      </c>
      <c r="U5728" s="701">
        <v>1</v>
      </c>
    </row>
    <row r="5729" spans="1:21" ht="14.4" customHeight="1" x14ac:dyDescent="0.3">
      <c r="A5729" s="661">
        <v>32</v>
      </c>
      <c r="B5729" s="662" t="s">
        <v>592</v>
      </c>
      <c r="C5729" s="662" t="s">
        <v>5111</v>
      </c>
      <c r="D5729" s="743" t="s">
        <v>7938</v>
      </c>
      <c r="E5729" s="744" t="s">
        <v>5143</v>
      </c>
      <c r="F5729" s="662" t="s">
        <v>5106</v>
      </c>
      <c r="G5729" s="662" t="s">
        <v>5291</v>
      </c>
      <c r="H5729" s="662" t="s">
        <v>593</v>
      </c>
      <c r="I5729" s="662" t="s">
        <v>7806</v>
      </c>
      <c r="J5729" s="662" t="s">
        <v>7551</v>
      </c>
      <c r="K5729" s="662" t="s">
        <v>7807</v>
      </c>
      <c r="L5729" s="663">
        <v>0</v>
      </c>
      <c r="M5729" s="663">
        <v>0</v>
      </c>
      <c r="N5729" s="662">
        <v>1</v>
      </c>
      <c r="O5729" s="745">
        <v>0.5</v>
      </c>
      <c r="P5729" s="663">
        <v>0</v>
      </c>
      <c r="Q5729" s="678"/>
      <c r="R5729" s="662">
        <v>1</v>
      </c>
      <c r="S5729" s="678">
        <v>1</v>
      </c>
      <c r="T5729" s="745">
        <v>0.5</v>
      </c>
      <c r="U5729" s="701">
        <v>1</v>
      </c>
    </row>
    <row r="5730" spans="1:21" ht="14.4" customHeight="1" x14ac:dyDescent="0.3">
      <c r="A5730" s="661">
        <v>32</v>
      </c>
      <c r="B5730" s="662" t="s">
        <v>592</v>
      </c>
      <c r="C5730" s="662" t="s">
        <v>5111</v>
      </c>
      <c r="D5730" s="743" t="s">
        <v>7938</v>
      </c>
      <c r="E5730" s="744" t="s">
        <v>5143</v>
      </c>
      <c r="F5730" s="662" t="s">
        <v>5106</v>
      </c>
      <c r="G5730" s="662" t="s">
        <v>5291</v>
      </c>
      <c r="H5730" s="662" t="s">
        <v>593</v>
      </c>
      <c r="I5730" s="662" t="s">
        <v>7808</v>
      </c>
      <c r="J5730" s="662" t="s">
        <v>7809</v>
      </c>
      <c r="K5730" s="662" t="s">
        <v>7810</v>
      </c>
      <c r="L5730" s="663">
        <v>0</v>
      </c>
      <c r="M5730" s="663">
        <v>0</v>
      </c>
      <c r="N5730" s="662">
        <v>1</v>
      </c>
      <c r="O5730" s="745">
        <v>0.5</v>
      </c>
      <c r="P5730" s="663">
        <v>0</v>
      </c>
      <c r="Q5730" s="678"/>
      <c r="R5730" s="662">
        <v>1</v>
      </c>
      <c r="S5730" s="678">
        <v>1</v>
      </c>
      <c r="T5730" s="745">
        <v>0.5</v>
      </c>
      <c r="U5730" s="701">
        <v>1</v>
      </c>
    </row>
    <row r="5731" spans="1:21" ht="14.4" customHeight="1" x14ac:dyDescent="0.3">
      <c r="A5731" s="661">
        <v>32</v>
      </c>
      <c r="B5731" s="662" t="s">
        <v>592</v>
      </c>
      <c r="C5731" s="662" t="s">
        <v>5111</v>
      </c>
      <c r="D5731" s="743" t="s">
        <v>7938</v>
      </c>
      <c r="E5731" s="744" t="s">
        <v>5143</v>
      </c>
      <c r="F5731" s="662" t="s">
        <v>5106</v>
      </c>
      <c r="G5731" s="662" t="s">
        <v>5904</v>
      </c>
      <c r="H5731" s="662" t="s">
        <v>593</v>
      </c>
      <c r="I5731" s="662" t="s">
        <v>2948</v>
      </c>
      <c r="J5731" s="662" t="s">
        <v>2949</v>
      </c>
      <c r="K5731" s="662" t="s">
        <v>2950</v>
      </c>
      <c r="L5731" s="663">
        <v>115.13</v>
      </c>
      <c r="M5731" s="663">
        <v>230.26</v>
      </c>
      <c r="N5731" s="662">
        <v>2</v>
      </c>
      <c r="O5731" s="745">
        <v>2</v>
      </c>
      <c r="P5731" s="663">
        <v>115.13</v>
      </c>
      <c r="Q5731" s="678">
        <v>0.5</v>
      </c>
      <c r="R5731" s="662">
        <v>1</v>
      </c>
      <c r="S5731" s="678">
        <v>0.5</v>
      </c>
      <c r="T5731" s="745">
        <v>1</v>
      </c>
      <c r="U5731" s="701">
        <v>0.5</v>
      </c>
    </row>
    <row r="5732" spans="1:21" ht="14.4" customHeight="1" x14ac:dyDescent="0.3">
      <c r="A5732" s="661">
        <v>32</v>
      </c>
      <c r="B5732" s="662" t="s">
        <v>592</v>
      </c>
      <c r="C5732" s="662" t="s">
        <v>5111</v>
      </c>
      <c r="D5732" s="743" t="s">
        <v>7938</v>
      </c>
      <c r="E5732" s="744" t="s">
        <v>5143</v>
      </c>
      <c r="F5732" s="662" t="s">
        <v>5106</v>
      </c>
      <c r="G5732" s="662" t="s">
        <v>5175</v>
      </c>
      <c r="H5732" s="662" t="s">
        <v>2438</v>
      </c>
      <c r="I5732" s="662" t="s">
        <v>2682</v>
      </c>
      <c r="J5732" s="662" t="s">
        <v>2474</v>
      </c>
      <c r="K5732" s="662" t="s">
        <v>4816</v>
      </c>
      <c r="L5732" s="663">
        <v>543.39</v>
      </c>
      <c r="M5732" s="663">
        <v>1086.78</v>
      </c>
      <c r="N5732" s="662">
        <v>2</v>
      </c>
      <c r="O5732" s="745">
        <v>1</v>
      </c>
      <c r="P5732" s="663">
        <v>1086.78</v>
      </c>
      <c r="Q5732" s="678">
        <v>1</v>
      </c>
      <c r="R5732" s="662">
        <v>2</v>
      </c>
      <c r="S5732" s="678">
        <v>1</v>
      </c>
      <c r="T5732" s="745">
        <v>1</v>
      </c>
      <c r="U5732" s="701">
        <v>1</v>
      </c>
    </row>
    <row r="5733" spans="1:21" ht="14.4" customHeight="1" x14ac:dyDescent="0.3">
      <c r="A5733" s="661">
        <v>32</v>
      </c>
      <c r="B5733" s="662" t="s">
        <v>592</v>
      </c>
      <c r="C5733" s="662" t="s">
        <v>5111</v>
      </c>
      <c r="D5733" s="743" t="s">
        <v>7938</v>
      </c>
      <c r="E5733" s="744" t="s">
        <v>5143</v>
      </c>
      <c r="F5733" s="662" t="s">
        <v>5106</v>
      </c>
      <c r="G5733" s="662" t="s">
        <v>5175</v>
      </c>
      <c r="H5733" s="662" t="s">
        <v>2438</v>
      </c>
      <c r="I5733" s="662" t="s">
        <v>2473</v>
      </c>
      <c r="J5733" s="662" t="s">
        <v>2474</v>
      </c>
      <c r="K5733" s="662" t="s">
        <v>4814</v>
      </c>
      <c r="L5733" s="663">
        <v>815.1</v>
      </c>
      <c r="M5733" s="663">
        <v>815.1</v>
      </c>
      <c r="N5733" s="662">
        <v>1</v>
      </c>
      <c r="O5733" s="745">
        <v>1</v>
      </c>
      <c r="P5733" s="663"/>
      <c r="Q5733" s="678">
        <v>0</v>
      </c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32</v>
      </c>
      <c r="B5734" s="662" t="s">
        <v>592</v>
      </c>
      <c r="C5734" s="662" t="s">
        <v>5111</v>
      </c>
      <c r="D5734" s="743" t="s">
        <v>7938</v>
      </c>
      <c r="E5734" s="744" t="s">
        <v>5143</v>
      </c>
      <c r="F5734" s="662" t="s">
        <v>5106</v>
      </c>
      <c r="G5734" s="662" t="s">
        <v>5175</v>
      </c>
      <c r="H5734" s="662" t="s">
        <v>2438</v>
      </c>
      <c r="I5734" s="662" t="s">
        <v>2477</v>
      </c>
      <c r="J5734" s="662" t="s">
        <v>2474</v>
      </c>
      <c r="K5734" s="662" t="s">
        <v>4818</v>
      </c>
      <c r="L5734" s="663">
        <v>923.74</v>
      </c>
      <c r="M5734" s="663">
        <v>5542.4400000000005</v>
      </c>
      <c r="N5734" s="662">
        <v>6</v>
      </c>
      <c r="O5734" s="745">
        <v>1.5</v>
      </c>
      <c r="P5734" s="663">
        <v>5542.4400000000005</v>
      </c>
      <c r="Q5734" s="678">
        <v>1</v>
      </c>
      <c r="R5734" s="662">
        <v>6</v>
      </c>
      <c r="S5734" s="678">
        <v>1</v>
      </c>
      <c r="T5734" s="745">
        <v>1.5</v>
      </c>
      <c r="U5734" s="701">
        <v>1</v>
      </c>
    </row>
    <row r="5735" spans="1:21" ht="14.4" customHeight="1" x14ac:dyDescent="0.3">
      <c r="A5735" s="661">
        <v>32</v>
      </c>
      <c r="B5735" s="662" t="s">
        <v>592</v>
      </c>
      <c r="C5735" s="662" t="s">
        <v>5111</v>
      </c>
      <c r="D5735" s="743" t="s">
        <v>7938</v>
      </c>
      <c r="E5735" s="744" t="s">
        <v>5143</v>
      </c>
      <c r="F5735" s="662" t="s">
        <v>5106</v>
      </c>
      <c r="G5735" s="662" t="s">
        <v>5175</v>
      </c>
      <c r="H5735" s="662" t="s">
        <v>2438</v>
      </c>
      <c r="I5735" s="662" t="s">
        <v>2556</v>
      </c>
      <c r="J5735" s="662" t="s">
        <v>2557</v>
      </c>
      <c r="K5735" s="662" t="s">
        <v>4819</v>
      </c>
      <c r="L5735" s="663">
        <v>1847.49</v>
      </c>
      <c r="M5735" s="663">
        <v>1847.49</v>
      </c>
      <c r="N5735" s="662">
        <v>1</v>
      </c>
      <c r="O5735" s="745">
        <v>1</v>
      </c>
      <c r="P5735" s="663"/>
      <c r="Q5735" s="678">
        <v>0</v>
      </c>
      <c r="R5735" s="662"/>
      <c r="S5735" s="678">
        <v>0</v>
      </c>
      <c r="T5735" s="745"/>
      <c r="U5735" s="701">
        <v>0</v>
      </c>
    </row>
    <row r="5736" spans="1:21" ht="14.4" customHeight="1" x14ac:dyDescent="0.3">
      <c r="A5736" s="661">
        <v>32</v>
      </c>
      <c r="B5736" s="662" t="s">
        <v>592</v>
      </c>
      <c r="C5736" s="662" t="s">
        <v>5111</v>
      </c>
      <c r="D5736" s="743" t="s">
        <v>7938</v>
      </c>
      <c r="E5736" s="744" t="s">
        <v>5143</v>
      </c>
      <c r="F5736" s="662" t="s">
        <v>5106</v>
      </c>
      <c r="G5736" s="662" t="s">
        <v>5453</v>
      </c>
      <c r="H5736" s="662" t="s">
        <v>593</v>
      </c>
      <c r="I5736" s="662" t="s">
        <v>5454</v>
      </c>
      <c r="J5736" s="662" t="s">
        <v>5455</v>
      </c>
      <c r="K5736" s="662" t="s">
        <v>5456</v>
      </c>
      <c r="L5736" s="663">
        <v>134.47999999999999</v>
      </c>
      <c r="M5736" s="663">
        <v>537.91999999999996</v>
      </c>
      <c r="N5736" s="662">
        <v>4</v>
      </c>
      <c r="O5736" s="745">
        <v>0.5</v>
      </c>
      <c r="P5736" s="663">
        <v>537.91999999999996</v>
      </c>
      <c r="Q5736" s="678">
        <v>1</v>
      </c>
      <c r="R5736" s="662">
        <v>4</v>
      </c>
      <c r="S5736" s="678">
        <v>1</v>
      </c>
      <c r="T5736" s="745">
        <v>0.5</v>
      </c>
      <c r="U5736" s="701">
        <v>1</v>
      </c>
    </row>
    <row r="5737" spans="1:21" ht="14.4" customHeight="1" x14ac:dyDescent="0.3">
      <c r="A5737" s="661">
        <v>32</v>
      </c>
      <c r="B5737" s="662" t="s">
        <v>592</v>
      </c>
      <c r="C5737" s="662" t="s">
        <v>5111</v>
      </c>
      <c r="D5737" s="743" t="s">
        <v>7938</v>
      </c>
      <c r="E5737" s="744" t="s">
        <v>5143</v>
      </c>
      <c r="F5737" s="662" t="s">
        <v>5106</v>
      </c>
      <c r="G5737" s="662" t="s">
        <v>5559</v>
      </c>
      <c r="H5737" s="662" t="s">
        <v>2438</v>
      </c>
      <c r="I5737" s="662" t="s">
        <v>2451</v>
      </c>
      <c r="J5737" s="662" t="s">
        <v>1967</v>
      </c>
      <c r="K5737" s="662" t="s">
        <v>2452</v>
      </c>
      <c r="L5737" s="663">
        <v>48.42</v>
      </c>
      <c r="M5737" s="663">
        <v>48.42</v>
      </c>
      <c r="N5737" s="662">
        <v>1</v>
      </c>
      <c r="O5737" s="745">
        <v>1</v>
      </c>
      <c r="P5737" s="663">
        <v>48.42</v>
      </c>
      <c r="Q5737" s="678">
        <v>1</v>
      </c>
      <c r="R5737" s="662">
        <v>1</v>
      </c>
      <c r="S5737" s="678">
        <v>1</v>
      </c>
      <c r="T5737" s="745">
        <v>1</v>
      </c>
      <c r="U5737" s="701">
        <v>1</v>
      </c>
    </row>
    <row r="5738" spans="1:21" ht="14.4" customHeight="1" x14ac:dyDescent="0.3">
      <c r="A5738" s="661">
        <v>32</v>
      </c>
      <c r="B5738" s="662" t="s">
        <v>592</v>
      </c>
      <c r="C5738" s="662" t="s">
        <v>5111</v>
      </c>
      <c r="D5738" s="743" t="s">
        <v>7938</v>
      </c>
      <c r="E5738" s="744" t="s">
        <v>5143</v>
      </c>
      <c r="F5738" s="662" t="s">
        <v>5106</v>
      </c>
      <c r="G5738" s="662" t="s">
        <v>5559</v>
      </c>
      <c r="H5738" s="662" t="s">
        <v>593</v>
      </c>
      <c r="I5738" s="662" t="s">
        <v>7811</v>
      </c>
      <c r="J5738" s="662" t="s">
        <v>1967</v>
      </c>
      <c r="K5738" s="662" t="s">
        <v>7812</v>
      </c>
      <c r="L5738" s="663">
        <v>24.22</v>
      </c>
      <c r="M5738" s="663">
        <v>24.22</v>
      </c>
      <c r="N5738" s="662">
        <v>1</v>
      </c>
      <c r="O5738" s="745">
        <v>1</v>
      </c>
      <c r="P5738" s="663">
        <v>24.22</v>
      </c>
      <c r="Q5738" s="678">
        <v>1</v>
      </c>
      <c r="R5738" s="662">
        <v>1</v>
      </c>
      <c r="S5738" s="678">
        <v>1</v>
      </c>
      <c r="T5738" s="745">
        <v>1</v>
      </c>
      <c r="U5738" s="701">
        <v>1</v>
      </c>
    </row>
    <row r="5739" spans="1:21" ht="14.4" customHeight="1" x14ac:dyDescent="0.3">
      <c r="A5739" s="661">
        <v>32</v>
      </c>
      <c r="B5739" s="662" t="s">
        <v>592</v>
      </c>
      <c r="C5739" s="662" t="s">
        <v>5111</v>
      </c>
      <c r="D5739" s="743" t="s">
        <v>7938</v>
      </c>
      <c r="E5739" s="744" t="s">
        <v>5143</v>
      </c>
      <c r="F5739" s="662" t="s">
        <v>5106</v>
      </c>
      <c r="G5739" s="662" t="s">
        <v>5294</v>
      </c>
      <c r="H5739" s="662" t="s">
        <v>593</v>
      </c>
      <c r="I5739" s="662" t="s">
        <v>6975</v>
      </c>
      <c r="J5739" s="662" t="s">
        <v>6810</v>
      </c>
      <c r="K5739" s="662" t="s">
        <v>6427</v>
      </c>
      <c r="L5739" s="663">
        <v>173.05</v>
      </c>
      <c r="M5739" s="663">
        <v>173.05</v>
      </c>
      <c r="N5739" s="662">
        <v>1</v>
      </c>
      <c r="O5739" s="745">
        <v>0.5</v>
      </c>
      <c r="P5739" s="663">
        <v>173.05</v>
      </c>
      <c r="Q5739" s="678">
        <v>1</v>
      </c>
      <c r="R5739" s="662">
        <v>1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32</v>
      </c>
      <c r="B5740" s="662" t="s">
        <v>592</v>
      </c>
      <c r="C5740" s="662" t="s">
        <v>5111</v>
      </c>
      <c r="D5740" s="743" t="s">
        <v>7938</v>
      </c>
      <c r="E5740" s="744" t="s">
        <v>5143</v>
      </c>
      <c r="F5740" s="662" t="s">
        <v>5106</v>
      </c>
      <c r="G5740" s="662" t="s">
        <v>5657</v>
      </c>
      <c r="H5740" s="662" t="s">
        <v>593</v>
      </c>
      <c r="I5740" s="662" t="s">
        <v>2956</v>
      </c>
      <c r="J5740" s="662" t="s">
        <v>2957</v>
      </c>
      <c r="K5740" s="662" t="s">
        <v>865</v>
      </c>
      <c r="L5740" s="663">
        <v>146.84</v>
      </c>
      <c r="M5740" s="663">
        <v>587.36</v>
      </c>
      <c r="N5740" s="662">
        <v>4</v>
      </c>
      <c r="O5740" s="745">
        <v>2.5</v>
      </c>
      <c r="P5740" s="663">
        <v>587.36</v>
      </c>
      <c r="Q5740" s="678">
        <v>1</v>
      </c>
      <c r="R5740" s="662">
        <v>4</v>
      </c>
      <c r="S5740" s="678">
        <v>1</v>
      </c>
      <c r="T5740" s="745">
        <v>2.5</v>
      </c>
      <c r="U5740" s="701">
        <v>1</v>
      </c>
    </row>
    <row r="5741" spans="1:21" ht="14.4" customHeight="1" x14ac:dyDescent="0.3">
      <c r="A5741" s="661">
        <v>32</v>
      </c>
      <c r="B5741" s="662" t="s">
        <v>592</v>
      </c>
      <c r="C5741" s="662" t="s">
        <v>5111</v>
      </c>
      <c r="D5741" s="743" t="s">
        <v>7938</v>
      </c>
      <c r="E5741" s="744" t="s">
        <v>5143</v>
      </c>
      <c r="F5741" s="662" t="s">
        <v>5106</v>
      </c>
      <c r="G5741" s="662" t="s">
        <v>5295</v>
      </c>
      <c r="H5741" s="662" t="s">
        <v>593</v>
      </c>
      <c r="I5741" s="662" t="s">
        <v>2944</v>
      </c>
      <c r="J5741" s="662" t="s">
        <v>2945</v>
      </c>
      <c r="K5741" s="662" t="s">
        <v>5296</v>
      </c>
      <c r="L5741" s="663">
        <v>78.33</v>
      </c>
      <c r="M5741" s="663">
        <v>234.99</v>
      </c>
      <c r="N5741" s="662">
        <v>3</v>
      </c>
      <c r="O5741" s="745">
        <v>2.5</v>
      </c>
      <c r="P5741" s="663">
        <v>156.66</v>
      </c>
      <c r="Q5741" s="678">
        <v>0.66666666666666663</v>
      </c>
      <c r="R5741" s="662">
        <v>2</v>
      </c>
      <c r="S5741" s="678">
        <v>0.66666666666666663</v>
      </c>
      <c r="T5741" s="745">
        <v>2</v>
      </c>
      <c r="U5741" s="701">
        <v>0.8</v>
      </c>
    </row>
    <row r="5742" spans="1:21" ht="14.4" customHeight="1" x14ac:dyDescent="0.3">
      <c r="A5742" s="661">
        <v>32</v>
      </c>
      <c r="B5742" s="662" t="s">
        <v>592</v>
      </c>
      <c r="C5742" s="662" t="s">
        <v>5111</v>
      </c>
      <c r="D5742" s="743" t="s">
        <v>7938</v>
      </c>
      <c r="E5742" s="744" t="s">
        <v>5143</v>
      </c>
      <c r="F5742" s="662" t="s">
        <v>5106</v>
      </c>
      <c r="G5742" s="662" t="s">
        <v>5176</v>
      </c>
      <c r="H5742" s="662" t="s">
        <v>593</v>
      </c>
      <c r="I5742" s="662" t="s">
        <v>5457</v>
      </c>
      <c r="J5742" s="662" t="s">
        <v>5458</v>
      </c>
      <c r="K5742" s="662" t="s">
        <v>5459</v>
      </c>
      <c r="L5742" s="663">
        <v>201.73</v>
      </c>
      <c r="M5742" s="663">
        <v>201.73</v>
      </c>
      <c r="N5742" s="662">
        <v>1</v>
      </c>
      <c r="O5742" s="745">
        <v>0.5</v>
      </c>
      <c r="P5742" s="663">
        <v>201.73</v>
      </c>
      <c r="Q5742" s="678">
        <v>1</v>
      </c>
      <c r="R5742" s="662">
        <v>1</v>
      </c>
      <c r="S5742" s="678">
        <v>1</v>
      </c>
      <c r="T5742" s="745">
        <v>0.5</v>
      </c>
      <c r="U5742" s="701">
        <v>1</v>
      </c>
    </row>
    <row r="5743" spans="1:21" ht="14.4" customHeight="1" x14ac:dyDescent="0.3">
      <c r="A5743" s="661">
        <v>32</v>
      </c>
      <c r="B5743" s="662" t="s">
        <v>592</v>
      </c>
      <c r="C5743" s="662" t="s">
        <v>5111</v>
      </c>
      <c r="D5743" s="743" t="s">
        <v>7938</v>
      </c>
      <c r="E5743" s="744" t="s">
        <v>5143</v>
      </c>
      <c r="F5743" s="662" t="s">
        <v>5106</v>
      </c>
      <c r="G5743" s="662" t="s">
        <v>5176</v>
      </c>
      <c r="H5743" s="662" t="s">
        <v>593</v>
      </c>
      <c r="I5743" s="662" t="s">
        <v>7464</v>
      </c>
      <c r="J5743" s="662" t="s">
        <v>5461</v>
      </c>
      <c r="K5743" s="662" t="s">
        <v>827</v>
      </c>
      <c r="L5743" s="663">
        <v>57.64</v>
      </c>
      <c r="M5743" s="663">
        <v>57.64</v>
      </c>
      <c r="N5743" s="662">
        <v>1</v>
      </c>
      <c r="O5743" s="745">
        <v>0.5</v>
      </c>
      <c r="P5743" s="663">
        <v>57.64</v>
      </c>
      <c r="Q5743" s="678">
        <v>1</v>
      </c>
      <c r="R5743" s="662">
        <v>1</v>
      </c>
      <c r="S5743" s="678">
        <v>1</v>
      </c>
      <c r="T5743" s="745">
        <v>0.5</v>
      </c>
      <c r="U5743" s="701">
        <v>1</v>
      </c>
    </row>
    <row r="5744" spans="1:21" ht="14.4" customHeight="1" x14ac:dyDescent="0.3">
      <c r="A5744" s="661">
        <v>32</v>
      </c>
      <c r="B5744" s="662" t="s">
        <v>592</v>
      </c>
      <c r="C5744" s="662" t="s">
        <v>5111</v>
      </c>
      <c r="D5744" s="743" t="s">
        <v>7938</v>
      </c>
      <c r="E5744" s="744" t="s">
        <v>5143</v>
      </c>
      <c r="F5744" s="662" t="s">
        <v>5106</v>
      </c>
      <c r="G5744" s="662" t="s">
        <v>5176</v>
      </c>
      <c r="H5744" s="662" t="s">
        <v>593</v>
      </c>
      <c r="I5744" s="662" t="s">
        <v>5177</v>
      </c>
      <c r="J5744" s="662" t="s">
        <v>5178</v>
      </c>
      <c r="K5744" s="662" t="s">
        <v>827</v>
      </c>
      <c r="L5744" s="663">
        <v>93.71</v>
      </c>
      <c r="M5744" s="663">
        <v>187.42</v>
      </c>
      <c r="N5744" s="662">
        <v>2</v>
      </c>
      <c r="O5744" s="745">
        <v>1</v>
      </c>
      <c r="P5744" s="663">
        <v>93.71</v>
      </c>
      <c r="Q5744" s="678">
        <v>0.5</v>
      </c>
      <c r="R5744" s="662">
        <v>1</v>
      </c>
      <c r="S5744" s="678">
        <v>0.5</v>
      </c>
      <c r="T5744" s="745">
        <v>0.5</v>
      </c>
      <c r="U5744" s="701">
        <v>0.5</v>
      </c>
    </row>
    <row r="5745" spans="1:21" ht="14.4" customHeight="1" x14ac:dyDescent="0.3">
      <c r="A5745" s="661">
        <v>32</v>
      </c>
      <c r="B5745" s="662" t="s">
        <v>592</v>
      </c>
      <c r="C5745" s="662" t="s">
        <v>5111</v>
      </c>
      <c r="D5745" s="743" t="s">
        <v>7938</v>
      </c>
      <c r="E5745" s="744" t="s">
        <v>5143</v>
      </c>
      <c r="F5745" s="662" t="s">
        <v>5106</v>
      </c>
      <c r="G5745" s="662" t="s">
        <v>5176</v>
      </c>
      <c r="H5745" s="662" t="s">
        <v>593</v>
      </c>
      <c r="I5745" s="662" t="s">
        <v>5177</v>
      </c>
      <c r="J5745" s="662" t="s">
        <v>5178</v>
      </c>
      <c r="K5745" s="662" t="s">
        <v>827</v>
      </c>
      <c r="L5745" s="663">
        <v>57.64</v>
      </c>
      <c r="M5745" s="663">
        <v>57.64</v>
      </c>
      <c r="N5745" s="662">
        <v>1</v>
      </c>
      <c r="O5745" s="745">
        <v>0.5</v>
      </c>
      <c r="P5745" s="663">
        <v>57.64</v>
      </c>
      <c r="Q5745" s="678">
        <v>1</v>
      </c>
      <c r="R5745" s="662">
        <v>1</v>
      </c>
      <c r="S5745" s="678">
        <v>1</v>
      </c>
      <c r="T5745" s="745">
        <v>0.5</v>
      </c>
      <c r="U5745" s="701">
        <v>1</v>
      </c>
    </row>
    <row r="5746" spans="1:21" ht="14.4" customHeight="1" x14ac:dyDescent="0.3">
      <c r="A5746" s="661">
        <v>32</v>
      </c>
      <c r="B5746" s="662" t="s">
        <v>592</v>
      </c>
      <c r="C5746" s="662" t="s">
        <v>5111</v>
      </c>
      <c r="D5746" s="743" t="s">
        <v>7938</v>
      </c>
      <c r="E5746" s="744" t="s">
        <v>5143</v>
      </c>
      <c r="F5746" s="662" t="s">
        <v>5106</v>
      </c>
      <c r="G5746" s="662" t="s">
        <v>5176</v>
      </c>
      <c r="H5746" s="662" t="s">
        <v>593</v>
      </c>
      <c r="I5746" s="662" t="s">
        <v>5365</v>
      </c>
      <c r="J5746" s="662" t="s">
        <v>5178</v>
      </c>
      <c r="K5746" s="662" t="s">
        <v>830</v>
      </c>
      <c r="L5746" s="663">
        <v>301.2</v>
      </c>
      <c r="M5746" s="663">
        <v>2409.6</v>
      </c>
      <c r="N5746" s="662">
        <v>8</v>
      </c>
      <c r="O5746" s="745">
        <v>6.5</v>
      </c>
      <c r="P5746" s="663">
        <v>1506</v>
      </c>
      <c r="Q5746" s="678">
        <v>0.625</v>
      </c>
      <c r="R5746" s="662">
        <v>5</v>
      </c>
      <c r="S5746" s="678">
        <v>0.625</v>
      </c>
      <c r="T5746" s="745">
        <v>3.5</v>
      </c>
      <c r="U5746" s="701">
        <v>0.53846153846153844</v>
      </c>
    </row>
    <row r="5747" spans="1:21" ht="14.4" customHeight="1" x14ac:dyDescent="0.3">
      <c r="A5747" s="661">
        <v>32</v>
      </c>
      <c r="B5747" s="662" t="s">
        <v>592</v>
      </c>
      <c r="C5747" s="662" t="s">
        <v>5111</v>
      </c>
      <c r="D5747" s="743" t="s">
        <v>7938</v>
      </c>
      <c r="E5747" s="744" t="s">
        <v>5143</v>
      </c>
      <c r="F5747" s="662" t="s">
        <v>5106</v>
      </c>
      <c r="G5747" s="662" t="s">
        <v>5176</v>
      </c>
      <c r="H5747" s="662" t="s">
        <v>593</v>
      </c>
      <c r="I5747" s="662" t="s">
        <v>5365</v>
      </c>
      <c r="J5747" s="662" t="s">
        <v>5178</v>
      </c>
      <c r="K5747" s="662" t="s">
        <v>830</v>
      </c>
      <c r="L5747" s="663">
        <v>185.26</v>
      </c>
      <c r="M5747" s="663">
        <v>2964.1600000000008</v>
      </c>
      <c r="N5747" s="662">
        <v>16</v>
      </c>
      <c r="O5747" s="745">
        <v>9</v>
      </c>
      <c r="P5747" s="663">
        <v>2964.1600000000008</v>
      </c>
      <c r="Q5747" s="678">
        <v>1</v>
      </c>
      <c r="R5747" s="662">
        <v>16</v>
      </c>
      <c r="S5747" s="678">
        <v>1</v>
      </c>
      <c r="T5747" s="745">
        <v>9</v>
      </c>
      <c r="U5747" s="701">
        <v>1</v>
      </c>
    </row>
    <row r="5748" spans="1:21" ht="14.4" customHeight="1" x14ac:dyDescent="0.3">
      <c r="A5748" s="661">
        <v>32</v>
      </c>
      <c r="B5748" s="662" t="s">
        <v>592</v>
      </c>
      <c r="C5748" s="662" t="s">
        <v>5111</v>
      </c>
      <c r="D5748" s="743" t="s">
        <v>7938</v>
      </c>
      <c r="E5748" s="744" t="s">
        <v>5143</v>
      </c>
      <c r="F5748" s="662" t="s">
        <v>5106</v>
      </c>
      <c r="G5748" s="662" t="s">
        <v>5176</v>
      </c>
      <c r="H5748" s="662" t="s">
        <v>593</v>
      </c>
      <c r="I5748" s="662" t="s">
        <v>829</v>
      </c>
      <c r="J5748" s="662" t="s">
        <v>826</v>
      </c>
      <c r="K5748" s="662" t="s">
        <v>830</v>
      </c>
      <c r="L5748" s="663">
        <v>185.26</v>
      </c>
      <c r="M5748" s="663">
        <v>741.04</v>
      </c>
      <c r="N5748" s="662">
        <v>4</v>
      </c>
      <c r="O5748" s="745">
        <v>2.5</v>
      </c>
      <c r="P5748" s="663">
        <v>555.78</v>
      </c>
      <c r="Q5748" s="678">
        <v>0.75</v>
      </c>
      <c r="R5748" s="662">
        <v>3</v>
      </c>
      <c r="S5748" s="678">
        <v>0.75</v>
      </c>
      <c r="T5748" s="745">
        <v>2</v>
      </c>
      <c r="U5748" s="701">
        <v>0.8</v>
      </c>
    </row>
    <row r="5749" spans="1:21" ht="14.4" customHeight="1" x14ac:dyDescent="0.3">
      <c r="A5749" s="661">
        <v>32</v>
      </c>
      <c r="B5749" s="662" t="s">
        <v>592</v>
      </c>
      <c r="C5749" s="662" t="s">
        <v>5111</v>
      </c>
      <c r="D5749" s="743" t="s">
        <v>7938</v>
      </c>
      <c r="E5749" s="744" t="s">
        <v>5143</v>
      </c>
      <c r="F5749" s="662" t="s">
        <v>5106</v>
      </c>
      <c r="G5749" s="662" t="s">
        <v>5176</v>
      </c>
      <c r="H5749" s="662" t="s">
        <v>593</v>
      </c>
      <c r="I5749" s="662" t="s">
        <v>5916</v>
      </c>
      <c r="J5749" s="662" t="s">
        <v>826</v>
      </c>
      <c r="K5749" s="662" t="s">
        <v>830</v>
      </c>
      <c r="L5749" s="663">
        <v>301.2</v>
      </c>
      <c r="M5749" s="663">
        <v>602.4</v>
      </c>
      <c r="N5749" s="662">
        <v>2</v>
      </c>
      <c r="O5749" s="745">
        <v>1</v>
      </c>
      <c r="P5749" s="663">
        <v>602.4</v>
      </c>
      <c r="Q5749" s="678">
        <v>1</v>
      </c>
      <c r="R5749" s="662">
        <v>2</v>
      </c>
      <c r="S5749" s="678">
        <v>1</v>
      </c>
      <c r="T5749" s="745">
        <v>1</v>
      </c>
      <c r="U5749" s="701">
        <v>1</v>
      </c>
    </row>
    <row r="5750" spans="1:21" ht="14.4" customHeight="1" x14ac:dyDescent="0.3">
      <c r="A5750" s="661">
        <v>32</v>
      </c>
      <c r="B5750" s="662" t="s">
        <v>592</v>
      </c>
      <c r="C5750" s="662" t="s">
        <v>5111</v>
      </c>
      <c r="D5750" s="743" t="s">
        <v>7938</v>
      </c>
      <c r="E5750" s="744" t="s">
        <v>5143</v>
      </c>
      <c r="F5750" s="662" t="s">
        <v>5106</v>
      </c>
      <c r="G5750" s="662" t="s">
        <v>5299</v>
      </c>
      <c r="H5750" s="662" t="s">
        <v>593</v>
      </c>
      <c r="I5750" s="662" t="s">
        <v>640</v>
      </c>
      <c r="J5750" s="662" t="s">
        <v>641</v>
      </c>
      <c r="K5750" s="662" t="s">
        <v>4798</v>
      </c>
      <c r="L5750" s="663">
        <v>475.77</v>
      </c>
      <c r="M5750" s="663">
        <v>475.77</v>
      </c>
      <c r="N5750" s="662">
        <v>1</v>
      </c>
      <c r="O5750" s="745">
        <v>0.5</v>
      </c>
      <c r="P5750" s="663">
        <v>475.77</v>
      </c>
      <c r="Q5750" s="678">
        <v>1</v>
      </c>
      <c r="R5750" s="662">
        <v>1</v>
      </c>
      <c r="S5750" s="678">
        <v>1</v>
      </c>
      <c r="T5750" s="745">
        <v>0.5</v>
      </c>
      <c r="U5750" s="701">
        <v>1</v>
      </c>
    </row>
    <row r="5751" spans="1:21" ht="14.4" customHeight="1" x14ac:dyDescent="0.3">
      <c r="A5751" s="661">
        <v>32</v>
      </c>
      <c r="B5751" s="662" t="s">
        <v>592</v>
      </c>
      <c r="C5751" s="662" t="s">
        <v>5111</v>
      </c>
      <c r="D5751" s="743" t="s">
        <v>7938</v>
      </c>
      <c r="E5751" s="744" t="s">
        <v>5143</v>
      </c>
      <c r="F5751" s="662" t="s">
        <v>5106</v>
      </c>
      <c r="G5751" s="662" t="s">
        <v>5299</v>
      </c>
      <c r="H5751" s="662" t="s">
        <v>593</v>
      </c>
      <c r="I5751" s="662" t="s">
        <v>644</v>
      </c>
      <c r="J5751" s="662" t="s">
        <v>645</v>
      </c>
      <c r="K5751" s="662" t="s">
        <v>3435</v>
      </c>
      <c r="L5751" s="663">
        <v>1300.49</v>
      </c>
      <c r="M5751" s="663">
        <v>3901.4700000000003</v>
      </c>
      <c r="N5751" s="662">
        <v>3</v>
      </c>
      <c r="O5751" s="745">
        <v>2</v>
      </c>
      <c r="P5751" s="663">
        <v>3901.4700000000003</v>
      </c>
      <c r="Q5751" s="678">
        <v>1</v>
      </c>
      <c r="R5751" s="662">
        <v>3</v>
      </c>
      <c r="S5751" s="678">
        <v>1</v>
      </c>
      <c r="T5751" s="745">
        <v>2</v>
      </c>
      <c r="U5751" s="701">
        <v>1</v>
      </c>
    </row>
    <row r="5752" spans="1:21" ht="14.4" customHeight="1" x14ac:dyDescent="0.3">
      <c r="A5752" s="661">
        <v>32</v>
      </c>
      <c r="B5752" s="662" t="s">
        <v>592</v>
      </c>
      <c r="C5752" s="662" t="s">
        <v>5111</v>
      </c>
      <c r="D5752" s="743" t="s">
        <v>7938</v>
      </c>
      <c r="E5752" s="744" t="s">
        <v>5143</v>
      </c>
      <c r="F5752" s="662" t="s">
        <v>5106</v>
      </c>
      <c r="G5752" s="662" t="s">
        <v>5299</v>
      </c>
      <c r="H5752" s="662" t="s">
        <v>2438</v>
      </c>
      <c r="I5752" s="662" t="s">
        <v>3433</v>
      </c>
      <c r="J5752" s="662" t="s">
        <v>5003</v>
      </c>
      <c r="K5752" s="662" t="s">
        <v>3435</v>
      </c>
      <c r="L5752" s="663">
        <v>668.54</v>
      </c>
      <c r="M5752" s="663">
        <v>668.54</v>
      </c>
      <c r="N5752" s="662">
        <v>1</v>
      </c>
      <c r="O5752" s="745">
        <v>0.5</v>
      </c>
      <c r="P5752" s="663">
        <v>668.54</v>
      </c>
      <c r="Q5752" s="678">
        <v>1</v>
      </c>
      <c r="R5752" s="662">
        <v>1</v>
      </c>
      <c r="S5752" s="678">
        <v>1</v>
      </c>
      <c r="T5752" s="745">
        <v>0.5</v>
      </c>
      <c r="U5752" s="701">
        <v>1</v>
      </c>
    </row>
    <row r="5753" spans="1:21" ht="14.4" customHeight="1" x14ac:dyDescent="0.3">
      <c r="A5753" s="661">
        <v>32</v>
      </c>
      <c r="B5753" s="662" t="s">
        <v>592</v>
      </c>
      <c r="C5753" s="662" t="s">
        <v>5111</v>
      </c>
      <c r="D5753" s="743" t="s">
        <v>7938</v>
      </c>
      <c r="E5753" s="744" t="s">
        <v>5143</v>
      </c>
      <c r="F5753" s="662" t="s">
        <v>5106</v>
      </c>
      <c r="G5753" s="662" t="s">
        <v>5465</v>
      </c>
      <c r="H5753" s="662" t="s">
        <v>2438</v>
      </c>
      <c r="I5753" s="662" t="s">
        <v>4198</v>
      </c>
      <c r="J5753" s="662" t="s">
        <v>2615</v>
      </c>
      <c r="K5753" s="662" t="s">
        <v>4199</v>
      </c>
      <c r="L5753" s="663">
        <v>160.88999999999999</v>
      </c>
      <c r="M5753" s="663">
        <v>321.77999999999997</v>
      </c>
      <c r="N5753" s="662">
        <v>2</v>
      </c>
      <c r="O5753" s="745">
        <v>1</v>
      </c>
      <c r="P5753" s="663"/>
      <c r="Q5753" s="678">
        <v>0</v>
      </c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32</v>
      </c>
      <c r="B5754" s="662" t="s">
        <v>592</v>
      </c>
      <c r="C5754" s="662" t="s">
        <v>5111</v>
      </c>
      <c r="D5754" s="743" t="s">
        <v>7938</v>
      </c>
      <c r="E5754" s="744" t="s">
        <v>5143</v>
      </c>
      <c r="F5754" s="662" t="s">
        <v>5106</v>
      </c>
      <c r="G5754" s="662" t="s">
        <v>5937</v>
      </c>
      <c r="H5754" s="662" t="s">
        <v>2438</v>
      </c>
      <c r="I5754" s="662" t="s">
        <v>4193</v>
      </c>
      <c r="J5754" s="662" t="s">
        <v>4844</v>
      </c>
      <c r="K5754" s="662" t="s">
        <v>1295</v>
      </c>
      <c r="L5754" s="663">
        <v>291.82</v>
      </c>
      <c r="M5754" s="663">
        <v>291.82</v>
      </c>
      <c r="N5754" s="662">
        <v>1</v>
      </c>
      <c r="O5754" s="745">
        <v>0.5</v>
      </c>
      <c r="P5754" s="663">
        <v>291.82</v>
      </c>
      <c r="Q5754" s="678">
        <v>1</v>
      </c>
      <c r="R5754" s="662">
        <v>1</v>
      </c>
      <c r="S5754" s="678">
        <v>1</v>
      </c>
      <c r="T5754" s="745">
        <v>0.5</v>
      </c>
      <c r="U5754" s="701">
        <v>1</v>
      </c>
    </row>
    <row r="5755" spans="1:21" ht="14.4" customHeight="1" x14ac:dyDescent="0.3">
      <c r="A5755" s="661">
        <v>32</v>
      </c>
      <c r="B5755" s="662" t="s">
        <v>592</v>
      </c>
      <c r="C5755" s="662" t="s">
        <v>5111</v>
      </c>
      <c r="D5755" s="743" t="s">
        <v>7938</v>
      </c>
      <c r="E5755" s="744" t="s">
        <v>5143</v>
      </c>
      <c r="F5755" s="662" t="s">
        <v>5106</v>
      </c>
      <c r="G5755" s="662" t="s">
        <v>5370</v>
      </c>
      <c r="H5755" s="662" t="s">
        <v>593</v>
      </c>
      <c r="I5755" s="662" t="s">
        <v>5938</v>
      </c>
      <c r="J5755" s="662" t="s">
        <v>2198</v>
      </c>
      <c r="K5755" s="662" t="s">
        <v>1624</v>
      </c>
      <c r="L5755" s="663">
        <v>54.23</v>
      </c>
      <c r="M5755" s="663">
        <v>108.46</v>
      </c>
      <c r="N5755" s="662">
        <v>2</v>
      </c>
      <c r="O5755" s="745">
        <v>1.5</v>
      </c>
      <c r="P5755" s="663">
        <v>108.46</v>
      </c>
      <c r="Q5755" s="678">
        <v>1</v>
      </c>
      <c r="R5755" s="662">
        <v>2</v>
      </c>
      <c r="S5755" s="678">
        <v>1</v>
      </c>
      <c r="T5755" s="745">
        <v>1.5</v>
      </c>
      <c r="U5755" s="701">
        <v>1</v>
      </c>
    </row>
    <row r="5756" spans="1:21" ht="14.4" customHeight="1" x14ac:dyDescent="0.3">
      <c r="A5756" s="661">
        <v>32</v>
      </c>
      <c r="B5756" s="662" t="s">
        <v>592</v>
      </c>
      <c r="C5756" s="662" t="s">
        <v>5111</v>
      </c>
      <c r="D5756" s="743" t="s">
        <v>7938</v>
      </c>
      <c r="E5756" s="744" t="s">
        <v>5143</v>
      </c>
      <c r="F5756" s="662" t="s">
        <v>5106</v>
      </c>
      <c r="G5756" s="662" t="s">
        <v>5466</v>
      </c>
      <c r="H5756" s="662" t="s">
        <v>2438</v>
      </c>
      <c r="I5756" s="662" t="s">
        <v>2829</v>
      </c>
      <c r="J5756" s="662" t="s">
        <v>2830</v>
      </c>
      <c r="K5756" s="662" t="s">
        <v>2831</v>
      </c>
      <c r="L5756" s="663">
        <v>127.34</v>
      </c>
      <c r="M5756" s="663">
        <v>509.36</v>
      </c>
      <c r="N5756" s="662">
        <v>4</v>
      </c>
      <c r="O5756" s="745">
        <v>0.5</v>
      </c>
      <c r="P5756" s="663">
        <v>509.36</v>
      </c>
      <c r="Q5756" s="678">
        <v>1</v>
      </c>
      <c r="R5756" s="662">
        <v>4</v>
      </c>
      <c r="S5756" s="678">
        <v>1</v>
      </c>
      <c r="T5756" s="745">
        <v>0.5</v>
      </c>
      <c r="U5756" s="701">
        <v>1</v>
      </c>
    </row>
    <row r="5757" spans="1:21" ht="14.4" customHeight="1" x14ac:dyDescent="0.3">
      <c r="A5757" s="661">
        <v>32</v>
      </c>
      <c r="B5757" s="662" t="s">
        <v>592</v>
      </c>
      <c r="C5757" s="662" t="s">
        <v>5111</v>
      </c>
      <c r="D5757" s="743" t="s">
        <v>7938</v>
      </c>
      <c r="E5757" s="744" t="s">
        <v>5143</v>
      </c>
      <c r="F5757" s="662" t="s">
        <v>5106</v>
      </c>
      <c r="G5757" s="662" t="s">
        <v>5466</v>
      </c>
      <c r="H5757" s="662" t="s">
        <v>2438</v>
      </c>
      <c r="I5757" s="662" t="s">
        <v>2834</v>
      </c>
      <c r="J5757" s="662" t="s">
        <v>2835</v>
      </c>
      <c r="K5757" s="662" t="s">
        <v>2831</v>
      </c>
      <c r="L5757" s="663">
        <v>127.34</v>
      </c>
      <c r="M5757" s="663">
        <v>382.02</v>
      </c>
      <c r="N5757" s="662">
        <v>3</v>
      </c>
      <c r="O5757" s="745">
        <v>0.5</v>
      </c>
      <c r="P5757" s="663">
        <v>382.02</v>
      </c>
      <c r="Q5757" s="678">
        <v>1</v>
      </c>
      <c r="R5757" s="662">
        <v>3</v>
      </c>
      <c r="S5757" s="678">
        <v>1</v>
      </c>
      <c r="T5757" s="745">
        <v>0.5</v>
      </c>
      <c r="U5757" s="701">
        <v>1</v>
      </c>
    </row>
    <row r="5758" spans="1:21" ht="14.4" customHeight="1" x14ac:dyDescent="0.3">
      <c r="A5758" s="661">
        <v>32</v>
      </c>
      <c r="B5758" s="662" t="s">
        <v>592</v>
      </c>
      <c r="C5758" s="662" t="s">
        <v>5111</v>
      </c>
      <c r="D5758" s="743" t="s">
        <v>7938</v>
      </c>
      <c r="E5758" s="744" t="s">
        <v>5143</v>
      </c>
      <c r="F5758" s="662" t="s">
        <v>5106</v>
      </c>
      <c r="G5758" s="662" t="s">
        <v>5466</v>
      </c>
      <c r="H5758" s="662" t="s">
        <v>2438</v>
      </c>
      <c r="I5758" s="662" t="s">
        <v>2857</v>
      </c>
      <c r="J5758" s="662" t="s">
        <v>2858</v>
      </c>
      <c r="K5758" s="662" t="s">
        <v>2831</v>
      </c>
      <c r="L5758" s="663">
        <v>82.04</v>
      </c>
      <c r="M5758" s="663">
        <v>820.40000000000009</v>
      </c>
      <c r="N5758" s="662">
        <v>10</v>
      </c>
      <c r="O5758" s="745">
        <v>1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32</v>
      </c>
      <c r="B5759" s="662" t="s">
        <v>592</v>
      </c>
      <c r="C5759" s="662" t="s">
        <v>5111</v>
      </c>
      <c r="D5759" s="743" t="s">
        <v>7938</v>
      </c>
      <c r="E5759" s="744" t="s">
        <v>5143</v>
      </c>
      <c r="F5759" s="662" t="s">
        <v>5106</v>
      </c>
      <c r="G5759" s="662" t="s">
        <v>5179</v>
      </c>
      <c r="H5759" s="662" t="s">
        <v>593</v>
      </c>
      <c r="I5759" s="662" t="s">
        <v>672</v>
      </c>
      <c r="J5759" s="662" t="s">
        <v>5371</v>
      </c>
      <c r="K5759" s="662" t="s">
        <v>5290</v>
      </c>
      <c r="L5759" s="663">
        <v>24.78</v>
      </c>
      <c r="M5759" s="663">
        <v>817.7399999999999</v>
      </c>
      <c r="N5759" s="662">
        <v>33</v>
      </c>
      <c r="O5759" s="745">
        <v>11</v>
      </c>
      <c r="P5759" s="663">
        <v>792.95999999999992</v>
      </c>
      <c r="Q5759" s="678">
        <v>0.96969696969696972</v>
      </c>
      <c r="R5759" s="662">
        <v>32</v>
      </c>
      <c r="S5759" s="678">
        <v>0.96969696969696972</v>
      </c>
      <c r="T5759" s="745">
        <v>10</v>
      </c>
      <c r="U5759" s="701">
        <v>0.90909090909090906</v>
      </c>
    </row>
    <row r="5760" spans="1:21" ht="14.4" customHeight="1" x14ac:dyDescent="0.3">
      <c r="A5760" s="661">
        <v>32</v>
      </c>
      <c r="B5760" s="662" t="s">
        <v>592</v>
      </c>
      <c r="C5760" s="662" t="s">
        <v>5111</v>
      </c>
      <c r="D5760" s="743" t="s">
        <v>7938</v>
      </c>
      <c r="E5760" s="744" t="s">
        <v>5143</v>
      </c>
      <c r="F5760" s="662" t="s">
        <v>5106</v>
      </c>
      <c r="G5760" s="662" t="s">
        <v>5179</v>
      </c>
      <c r="H5760" s="662" t="s">
        <v>593</v>
      </c>
      <c r="I5760" s="662" t="s">
        <v>1419</v>
      </c>
      <c r="J5760" s="662" t="s">
        <v>5180</v>
      </c>
      <c r="K5760" s="662" t="s">
        <v>5181</v>
      </c>
      <c r="L5760" s="663">
        <v>99.11</v>
      </c>
      <c r="M5760" s="663">
        <v>5649.27</v>
      </c>
      <c r="N5760" s="662">
        <v>57</v>
      </c>
      <c r="O5760" s="745">
        <v>11.5</v>
      </c>
      <c r="P5760" s="663">
        <v>5451.05</v>
      </c>
      <c r="Q5760" s="678">
        <v>0.96491228070175439</v>
      </c>
      <c r="R5760" s="662">
        <v>55</v>
      </c>
      <c r="S5760" s="678">
        <v>0.96491228070175439</v>
      </c>
      <c r="T5760" s="745">
        <v>11</v>
      </c>
      <c r="U5760" s="701">
        <v>0.95652173913043481</v>
      </c>
    </row>
    <row r="5761" spans="1:21" ht="14.4" customHeight="1" x14ac:dyDescent="0.3">
      <c r="A5761" s="661">
        <v>32</v>
      </c>
      <c r="B5761" s="662" t="s">
        <v>592</v>
      </c>
      <c r="C5761" s="662" t="s">
        <v>5111</v>
      </c>
      <c r="D5761" s="743" t="s">
        <v>7938</v>
      </c>
      <c r="E5761" s="744" t="s">
        <v>5143</v>
      </c>
      <c r="F5761" s="662" t="s">
        <v>5106</v>
      </c>
      <c r="G5761" s="662" t="s">
        <v>5404</v>
      </c>
      <c r="H5761" s="662" t="s">
        <v>2438</v>
      </c>
      <c r="I5761" s="662" t="s">
        <v>6663</v>
      </c>
      <c r="J5761" s="662" t="s">
        <v>6664</v>
      </c>
      <c r="K5761" s="662" t="s">
        <v>2735</v>
      </c>
      <c r="L5761" s="663">
        <v>96.53</v>
      </c>
      <c r="M5761" s="663">
        <v>193.06</v>
      </c>
      <c r="N5761" s="662">
        <v>2</v>
      </c>
      <c r="O5761" s="745">
        <v>1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32</v>
      </c>
      <c r="B5762" s="662" t="s">
        <v>592</v>
      </c>
      <c r="C5762" s="662" t="s">
        <v>5111</v>
      </c>
      <c r="D5762" s="743" t="s">
        <v>7938</v>
      </c>
      <c r="E5762" s="744" t="s">
        <v>5143</v>
      </c>
      <c r="F5762" s="662" t="s">
        <v>5106</v>
      </c>
      <c r="G5762" s="662" t="s">
        <v>6179</v>
      </c>
      <c r="H5762" s="662" t="s">
        <v>593</v>
      </c>
      <c r="I5762" s="662" t="s">
        <v>2966</v>
      </c>
      <c r="J5762" s="662" t="s">
        <v>2967</v>
      </c>
      <c r="K5762" s="662" t="s">
        <v>6354</v>
      </c>
      <c r="L5762" s="663">
        <v>194.49</v>
      </c>
      <c r="M5762" s="663">
        <v>7974.090000000002</v>
      </c>
      <c r="N5762" s="662">
        <v>41</v>
      </c>
      <c r="O5762" s="745">
        <v>8</v>
      </c>
      <c r="P5762" s="663">
        <v>7974.090000000002</v>
      </c>
      <c r="Q5762" s="678">
        <v>1</v>
      </c>
      <c r="R5762" s="662">
        <v>41</v>
      </c>
      <c r="S5762" s="678">
        <v>1</v>
      </c>
      <c r="T5762" s="745">
        <v>8</v>
      </c>
      <c r="U5762" s="701">
        <v>1</v>
      </c>
    </row>
    <row r="5763" spans="1:21" ht="14.4" customHeight="1" x14ac:dyDescent="0.3">
      <c r="A5763" s="661">
        <v>32</v>
      </c>
      <c r="B5763" s="662" t="s">
        <v>592</v>
      </c>
      <c r="C5763" s="662" t="s">
        <v>5111</v>
      </c>
      <c r="D5763" s="743" t="s">
        <v>7938</v>
      </c>
      <c r="E5763" s="744" t="s">
        <v>5143</v>
      </c>
      <c r="F5763" s="662" t="s">
        <v>5106</v>
      </c>
      <c r="G5763" s="662" t="s">
        <v>6179</v>
      </c>
      <c r="H5763" s="662" t="s">
        <v>593</v>
      </c>
      <c r="I5763" s="662" t="s">
        <v>3046</v>
      </c>
      <c r="J5763" s="662" t="s">
        <v>2967</v>
      </c>
      <c r="K5763" s="662" t="s">
        <v>3047</v>
      </c>
      <c r="L5763" s="663">
        <v>453.8</v>
      </c>
      <c r="M5763" s="663">
        <v>2269</v>
      </c>
      <c r="N5763" s="662">
        <v>5</v>
      </c>
      <c r="O5763" s="745">
        <v>1</v>
      </c>
      <c r="P5763" s="663">
        <v>2269</v>
      </c>
      <c r="Q5763" s="678">
        <v>1</v>
      </c>
      <c r="R5763" s="662">
        <v>5</v>
      </c>
      <c r="S5763" s="678">
        <v>1</v>
      </c>
      <c r="T5763" s="745">
        <v>1</v>
      </c>
      <c r="U5763" s="701">
        <v>1</v>
      </c>
    </row>
    <row r="5764" spans="1:21" ht="14.4" customHeight="1" x14ac:dyDescent="0.3">
      <c r="A5764" s="661">
        <v>32</v>
      </c>
      <c r="B5764" s="662" t="s">
        <v>592</v>
      </c>
      <c r="C5764" s="662" t="s">
        <v>5111</v>
      </c>
      <c r="D5764" s="743" t="s">
        <v>7938</v>
      </c>
      <c r="E5764" s="744" t="s">
        <v>5143</v>
      </c>
      <c r="F5764" s="662" t="s">
        <v>5106</v>
      </c>
      <c r="G5764" s="662" t="s">
        <v>5305</v>
      </c>
      <c r="H5764" s="662" t="s">
        <v>593</v>
      </c>
      <c r="I5764" s="662" t="s">
        <v>5409</v>
      </c>
      <c r="J5764" s="662" t="s">
        <v>1064</v>
      </c>
      <c r="K5764" s="662" t="s">
        <v>5410</v>
      </c>
      <c r="L5764" s="663">
        <v>214.5</v>
      </c>
      <c r="M5764" s="663">
        <v>858</v>
      </c>
      <c r="N5764" s="662">
        <v>4</v>
      </c>
      <c r="O5764" s="745">
        <v>4</v>
      </c>
      <c r="P5764" s="663">
        <v>429</v>
      </c>
      <c r="Q5764" s="678">
        <v>0.5</v>
      </c>
      <c r="R5764" s="662">
        <v>2</v>
      </c>
      <c r="S5764" s="678">
        <v>0.5</v>
      </c>
      <c r="T5764" s="745">
        <v>2</v>
      </c>
      <c r="U5764" s="701">
        <v>0.5</v>
      </c>
    </row>
    <row r="5765" spans="1:21" ht="14.4" customHeight="1" x14ac:dyDescent="0.3">
      <c r="A5765" s="661">
        <v>32</v>
      </c>
      <c r="B5765" s="662" t="s">
        <v>592</v>
      </c>
      <c r="C5765" s="662" t="s">
        <v>5111</v>
      </c>
      <c r="D5765" s="743" t="s">
        <v>7938</v>
      </c>
      <c r="E5765" s="744" t="s">
        <v>5143</v>
      </c>
      <c r="F5765" s="662" t="s">
        <v>5106</v>
      </c>
      <c r="G5765" s="662" t="s">
        <v>5305</v>
      </c>
      <c r="H5765" s="662" t="s">
        <v>593</v>
      </c>
      <c r="I5765" s="662" t="s">
        <v>5409</v>
      </c>
      <c r="J5765" s="662" t="s">
        <v>1064</v>
      </c>
      <c r="K5765" s="662" t="s">
        <v>5410</v>
      </c>
      <c r="L5765" s="663">
        <v>181.04</v>
      </c>
      <c r="M5765" s="663">
        <v>181.04</v>
      </c>
      <c r="N5765" s="662">
        <v>1</v>
      </c>
      <c r="O5765" s="745">
        <v>0.5</v>
      </c>
      <c r="P5765" s="663">
        <v>181.04</v>
      </c>
      <c r="Q5765" s="678">
        <v>1</v>
      </c>
      <c r="R5765" s="662">
        <v>1</v>
      </c>
      <c r="S5765" s="678">
        <v>1</v>
      </c>
      <c r="T5765" s="745">
        <v>0.5</v>
      </c>
      <c r="U5765" s="701">
        <v>1</v>
      </c>
    </row>
    <row r="5766" spans="1:21" ht="14.4" customHeight="1" x14ac:dyDescent="0.3">
      <c r="A5766" s="661">
        <v>32</v>
      </c>
      <c r="B5766" s="662" t="s">
        <v>592</v>
      </c>
      <c r="C5766" s="662" t="s">
        <v>5111</v>
      </c>
      <c r="D5766" s="743" t="s">
        <v>7938</v>
      </c>
      <c r="E5766" s="744" t="s">
        <v>5143</v>
      </c>
      <c r="F5766" s="662" t="s">
        <v>5106</v>
      </c>
      <c r="G5766" s="662" t="s">
        <v>5377</v>
      </c>
      <c r="H5766" s="662" t="s">
        <v>2438</v>
      </c>
      <c r="I5766" s="662" t="s">
        <v>7210</v>
      </c>
      <c r="J5766" s="662" t="s">
        <v>2603</v>
      </c>
      <c r="K5766" s="662" t="s">
        <v>7211</v>
      </c>
      <c r="L5766" s="663">
        <v>439.98</v>
      </c>
      <c r="M5766" s="663">
        <v>439.98</v>
      </c>
      <c r="N5766" s="662">
        <v>1</v>
      </c>
      <c r="O5766" s="745">
        <v>0.5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32</v>
      </c>
      <c r="B5767" s="662" t="s">
        <v>592</v>
      </c>
      <c r="C5767" s="662" t="s">
        <v>5111</v>
      </c>
      <c r="D5767" s="743" t="s">
        <v>7938</v>
      </c>
      <c r="E5767" s="744" t="s">
        <v>5143</v>
      </c>
      <c r="F5767" s="662" t="s">
        <v>5106</v>
      </c>
      <c r="G5767" s="662" t="s">
        <v>5565</v>
      </c>
      <c r="H5767" s="662" t="s">
        <v>593</v>
      </c>
      <c r="I5767" s="662" t="s">
        <v>1146</v>
      </c>
      <c r="J5767" s="662" t="s">
        <v>929</v>
      </c>
      <c r="K5767" s="662" t="s">
        <v>6670</v>
      </c>
      <c r="L5767" s="663">
        <v>0</v>
      </c>
      <c r="M5767" s="663">
        <v>0</v>
      </c>
      <c r="N5767" s="662">
        <v>1</v>
      </c>
      <c r="O5767" s="745">
        <v>0.5</v>
      </c>
      <c r="P5767" s="663">
        <v>0</v>
      </c>
      <c r="Q5767" s="678"/>
      <c r="R5767" s="662">
        <v>1</v>
      </c>
      <c r="S5767" s="678">
        <v>1</v>
      </c>
      <c r="T5767" s="745">
        <v>0.5</v>
      </c>
      <c r="U5767" s="701">
        <v>1</v>
      </c>
    </row>
    <row r="5768" spans="1:21" ht="14.4" customHeight="1" x14ac:dyDescent="0.3">
      <c r="A5768" s="661">
        <v>32</v>
      </c>
      <c r="B5768" s="662" t="s">
        <v>592</v>
      </c>
      <c r="C5768" s="662" t="s">
        <v>5111</v>
      </c>
      <c r="D5768" s="743" t="s">
        <v>7938</v>
      </c>
      <c r="E5768" s="744" t="s">
        <v>5143</v>
      </c>
      <c r="F5768" s="662" t="s">
        <v>5106</v>
      </c>
      <c r="G5768" s="662" t="s">
        <v>5565</v>
      </c>
      <c r="H5768" s="662" t="s">
        <v>593</v>
      </c>
      <c r="I5768" s="662" t="s">
        <v>5566</v>
      </c>
      <c r="J5768" s="662" t="s">
        <v>929</v>
      </c>
      <c r="K5768" s="662" t="s">
        <v>5567</v>
      </c>
      <c r="L5768" s="663">
        <v>0</v>
      </c>
      <c r="M5768" s="663">
        <v>0</v>
      </c>
      <c r="N5768" s="662">
        <v>1</v>
      </c>
      <c r="O5768" s="745">
        <v>1</v>
      </c>
      <c r="P5768" s="663">
        <v>0</v>
      </c>
      <c r="Q5768" s="678"/>
      <c r="R5768" s="662">
        <v>1</v>
      </c>
      <c r="S5768" s="678">
        <v>1</v>
      </c>
      <c r="T5768" s="745">
        <v>1</v>
      </c>
      <c r="U5768" s="701">
        <v>1</v>
      </c>
    </row>
    <row r="5769" spans="1:21" ht="14.4" customHeight="1" x14ac:dyDescent="0.3">
      <c r="A5769" s="661">
        <v>32</v>
      </c>
      <c r="B5769" s="662" t="s">
        <v>592</v>
      </c>
      <c r="C5769" s="662" t="s">
        <v>5111</v>
      </c>
      <c r="D5769" s="743" t="s">
        <v>7938</v>
      </c>
      <c r="E5769" s="744" t="s">
        <v>5143</v>
      </c>
      <c r="F5769" s="662" t="s">
        <v>5106</v>
      </c>
      <c r="G5769" s="662" t="s">
        <v>5311</v>
      </c>
      <c r="H5769" s="662" t="s">
        <v>593</v>
      </c>
      <c r="I5769" s="662" t="s">
        <v>844</v>
      </c>
      <c r="J5769" s="662" t="s">
        <v>753</v>
      </c>
      <c r="K5769" s="662" t="s">
        <v>5312</v>
      </c>
      <c r="L5769" s="663">
        <v>152.33000000000001</v>
      </c>
      <c r="M5769" s="663">
        <v>304.66000000000003</v>
      </c>
      <c r="N5769" s="662">
        <v>2</v>
      </c>
      <c r="O5769" s="745">
        <v>1</v>
      </c>
      <c r="P5769" s="663">
        <v>304.66000000000003</v>
      </c>
      <c r="Q5769" s="678">
        <v>1</v>
      </c>
      <c r="R5769" s="662">
        <v>2</v>
      </c>
      <c r="S5769" s="678">
        <v>1</v>
      </c>
      <c r="T5769" s="745">
        <v>1</v>
      </c>
      <c r="U5769" s="701">
        <v>1</v>
      </c>
    </row>
    <row r="5770" spans="1:21" ht="14.4" customHeight="1" x14ac:dyDescent="0.3">
      <c r="A5770" s="661">
        <v>32</v>
      </c>
      <c r="B5770" s="662" t="s">
        <v>592</v>
      </c>
      <c r="C5770" s="662" t="s">
        <v>5111</v>
      </c>
      <c r="D5770" s="743" t="s">
        <v>7938</v>
      </c>
      <c r="E5770" s="744" t="s">
        <v>5143</v>
      </c>
      <c r="F5770" s="662" t="s">
        <v>5106</v>
      </c>
      <c r="G5770" s="662" t="s">
        <v>5311</v>
      </c>
      <c r="H5770" s="662" t="s">
        <v>593</v>
      </c>
      <c r="I5770" s="662" t="s">
        <v>844</v>
      </c>
      <c r="J5770" s="662" t="s">
        <v>753</v>
      </c>
      <c r="K5770" s="662" t="s">
        <v>5312</v>
      </c>
      <c r="L5770" s="663">
        <v>210.38</v>
      </c>
      <c r="M5770" s="663">
        <v>210.38</v>
      </c>
      <c r="N5770" s="662">
        <v>1</v>
      </c>
      <c r="O5770" s="745">
        <v>0.5</v>
      </c>
      <c r="P5770" s="663">
        <v>210.38</v>
      </c>
      <c r="Q5770" s="678">
        <v>1</v>
      </c>
      <c r="R5770" s="662">
        <v>1</v>
      </c>
      <c r="S5770" s="678">
        <v>1</v>
      </c>
      <c r="T5770" s="745">
        <v>0.5</v>
      </c>
      <c r="U5770" s="701">
        <v>1</v>
      </c>
    </row>
    <row r="5771" spans="1:21" ht="14.4" customHeight="1" x14ac:dyDescent="0.3">
      <c r="A5771" s="661">
        <v>32</v>
      </c>
      <c r="B5771" s="662" t="s">
        <v>592</v>
      </c>
      <c r="C5771" s="662" t="s">
        <v>5111</v>
      </c>
      <c r="D5771" s="743" t="s">
        <v>7938</v>
      </c>
      <c r="E5771" s="744" t="s">
        <v>5143</v>
      </c>
      <c r="F5771" s="662" t="s">
        <v>5106</v>
      </c>
      <c r="G5771" s="662" t="s">
        <v>5311</v>
      </c>
      <c r="H5771" s="662" t="s">
        <v>593</v>
      </c>
      <c r="I5771" s="662" t="s">
        <v>752</v>
      </c>
      <c r="J5771" s="662" t="s">
        <v>753</v>
      </c>
      <c r="K5771" s="662" t="s">
        <v>5243</v>
      </c>
      <c r="L5771" s="663">
        <v>30.47</v>
      </c>
      <c r="M5771" s="663">
        <v>91.41</v>
      </c>
      <c r="N5771" s="662">
        <v>3</v>
      </c>
      <c r="O5771" s="745">
        <v>1.5</v>
      </c>
      <c r="P5771" s="663">
        <v>91.41</v>
      </c>
      <c r="Q5771" s="678">
        <v>1</v>
      </c>
      <c r="R5771" s="662">
        <v>3</v>
      </c>
      <c r="S5771" s="678">
        <v>1</v>
      </c>
      <c r="T5771" s="745">
        <v>1.5</v>
      </c>
      <c r="U5771" s="701">
        <v>1</v>
      </c>
    </row>
    <row r="5772" spans="1:21" ht="14.4" customHeight="1" x14ac:dyDescent="0.3">
      <c r="A5772" s="661">
        <v>32</v>
      </c>
      <c r="B5772" s="662" t="s">
        <v>592</v>
      </c>
      <c r="C5772" s="662" t="s">
        <v>5111</v>
      </c>
      <c r="D5772" s="743" t="s">
        <v>7938</v>
      </c>
      <c r="E5772" s="744" t="s">
        <v>5143</v>
      </c>
      <c r="F5772" s="662" t="s">
        <v>5106</v>
      </c>
      <c r="G5772" s="662" t="s">
        <v>5182</v>
      </c>
      <c r="H5772" s="662" t="s">
        <v>593</v>
      </c>
      <c r="I5772" s="662" t="s">
        <v>2928</v>
      </c>
      <c r="J5772" s="662" t="s">
        <v>2409</v>
      </c>
      <c r="K5772" s="662" t="s">
        <v>5313</v>
      </c>
      <c r="L5772" s="663">
        <v>22.44</v>
      </c>
      <c r="M5772" s="663">
        <v>807.84</v>
      </c>
      <c r="N5772" s="662">
        <v>36</v>
      </c>
      <c r="O5772" s="745">
        <v>9.5</v>
      </c>
      <c r="P5772" s="663">
        <v>807.84</v>
      </c>
      <c r="Q5772" s="678">
        <v>1</v>
      </c>
      <c r="R5772" s="662">
        <v>36</v>
      </c>
      <c r="S5772" s="678">
        <v>1</v>
      </c>
      <c r="T5772" s="745">
        <v>9.5</v>
      </c>
      <c r="U5772" s="701">
        <v>1</v>
      </c>
    </row>
    <row r="5773" spans="1:21" ht="14.4" customHeight="1" x14ac:dyDescent="0.3">
      <c r="A5773" s="661">
        <v>32</v>
      </c>
      <c r="B5773" s="662" t="s">
        <v>592</v>
      </c>
      <c r="C5773" s="662" t="s">
        <v>5111</v>
      </c>
      <c r="D5773" s="743" t="s">
        <v>7938</v>
      </c>
      <c r="E5773" s="744" t="s">
        <v>5143</v>
      </c>
      <c r="F5773" s="662" t="s">
        <v>5106</v>
      </c>
      <c r="G5773" s="662" t="s">
        <v>5182</v>
      </c>
      <c r="H5773" s="662" t="s">
        <v>593</v>
      </c>
      <c r="I5773" s="662" t="s">
        <v>2931</v>
      </c>
      <c r="J5773" s="662" t="s">
        <v>2932</v>
      </c>
      <c r="K5773" s="662" t="s">
        <v>5313</v>
      </c>
      <c r="L5773" s="663">
        <v>22.44</v>
      </c>
      <c r="M5773" s="663">
        <v>44.88</v>
      </c>
      <c r="N5773" s="662">
        <v>2</v>
      </c>
      <c r="O5773" s="745">
        <v>1</v>
      </c>
      <c r="P5773" s="663">
        <v>44.88</v>
      </c>
      <c r="Q5773" s="678">
        <v>1</v>
      </c>
      <c r="R5773" s="662">
        <v>2</v>
      </c>
      <c r="S5773" s="678">
        <v>1</v>
      </c>
      <c r="T5773" s="745">
        <v>1</v>
      </c>
      <c r="U5773" s="701">
        <v>1</v>
      </c>
    </row>
    <row r="5774" spans="1:21" ht="14.4" customHeight="1" x14ac:dyDescent="0.3">
      <c r="A5774" s="661">
        <v>32</v>
      </c>
      <c r="B5774" s="662" t="s">
        <v>592</v>
      </c>
      <c r="C5774" s="662" t="s">
        <v>5111</v>
      </c>
      <c r="D5774" s="743" t="s">
        <v>7938</v>
      </c>
      <c r="E5774" s="744" t="s">
        <v>5143</v>
      </c>
      <c r="F5774" s="662" t="s">
        <v>5106</v>
      </c>
      <c r="G5774" s="662" t="s">
        <v>5182</v>
      </c>
      <c r="H5774" s="662" t="s">
        <v>593</v>
      </c>
      <c r="I5774" s="662" t="s">
        <v>2977</v>
      </c>
      <c r="J5774" s="662" t="s">
        <v>2978</v>
      </c>
      <c r="K5774" s="662" t="s">
        <v>5183</v>
      </c>
      <c r="L5774" s="663">
        <v>51.21</v>
      </c>
      <c r="M5774" s="663">
        <v>3584.7000000000012</v>
      </c>
      <c r="N5774" s="662">
        <v>70</v>
      </c>
      <c r="O5774" s="745">
        <v>22.5</v>
      </c>
      <c r="P5774" s="663">
        <v>3072.6000000000013</v>
      </c>
      <c r="Q5774" s="678">
        <v>0.85714285714285721</v>
      </c>
      <c r="R5774" s="662">
        <v>60</v>
      </c>
      <c r="S5774" s="678">
        <v>0.8571428571428571</v>
      </c>
      <c r="T5774" s="745">
        <v>18.5</v>
      </c>
      <c r="U5774" s="701">
        <v>0.82222222222222219</v>
      </c>
    </row>
    <row r="5775" spans="1:21" ht="14.4" customHeight="1" x14ac:dyDescent="0.3">
      <c r="A5775" s="661">
        <v>32</v>
      </c>
      <c r="B5775" s="662" t="s">
        <v>592</v>
      </c>
      <c r="C5775" s="662" t="s">
        <v>5111</v>
      </c>
      <c r="D5775" s="743" t="s">
        <v>7938</v>
      </c>
      <c r="E5775" s="744" t="s">
        <v>5143</v>
      </c>
      <c r="F5775" s="662" t="s">
        <v>5106</v>
      </c>
      <c r="G5775" s="662" t="s">
        <v>5182</v>
      </c>
      <c r="H5775" s="662" t="s">
        <v>593</v>
      </c>
      <c r="I5775" s="662" t="s">
        <v>2408</v>
      </c>
      <c r="J5775" s="662" t="s">
        <v>2409</v>
      </c>
      <c r="K5775" s="662" t="s">
        <v>2410</v>
      </c>
      <c r="L5775" s="663">
        <v>31.42</v>
      </c>
      <c r="M5775" s="663">
        <v>125.68</v>
      </c>
      <c r="N5775" s="662">
        <v>4</v>
      </c>
      <c r="O5775" s="745">
        <v>1</v>
      </c>
      <c r="P5775" s="663">
        <v>125.68</v>
      </c>
      <c r="Q5775" s="678">
        <v>1</v>
      </c>
      <c r="R5775" s="662">
        <v>4</v>
      </c>
      <c r="S5775" s="678">
        <v>1</v>
      </c>
      <c r="T5775" s="745">
        <v>1</v>
      </c>
      <c r="U5775" s="701">
        <v>1</v>
      </c>
    </row>
    <row r="5776" spans="1:21" ht="14.4" customHeight="1" x14ac:dyDescent="0.3">
      <c r="A5776" s="661">
        <v>32</v>
      </c>
      <c r="B5776" s="662" t="s">
        <v>592</v>
      </c>
      <c r="C5776" s="662" t="s">
        <v>5111</v>
      </c>
      <c r="D5776" s="743" t="s">
        <v>7938</v>
      </c>
      <c r="E5776" s="744" t="s">
        <v>5143</v>
      </c>
      <c r="F5776" s="662" t="s">
        <v>5106</v>
      </c>
      <c r="G5776" s="662" t="s">
        <v>6281</v>
      </c>
      <c r="H5776" s="662" t="s">
        <v>593</v>
      </c>
      <c r="I5776" s="662" t="s">
        <v>3439</v>
      </c>
      <c r="J5776" s="662" t="s">
        <v>3440</v>
      </c>
      <c r="K5776" s="662" t="s">
        <v>6282</v>
      </c>
      <c r="L5776" s="663">
        <v>186.27</v>
      </c>
      <c r="M5776" s="663">
        <v>1303.8900000000001</v>
      </c>
      <c r="N5776" s="662">
        <v>7</v>
      </c>
      <c r="O5776" s="745">
        <v>6</v>
      </c>
      <c r="P5776" s="663">
        <v>745.08</v>
      </c>
      <c r="Q5776" s="678">
        <v>0.5714285714285714</v>
      </c>
      <c r="R5776" s="662">
        <v>4</v>
      </c>
      <c r="S5776" s="678">
        <v>0.5714285714285714</v>
      </c>
      <c r="T5776" s="745">
        <v>3</v>
      </c>
      <c r="U5776" s="701">
        <v>0.5</v>
      </c>
    </row>
    <row r="5777" spans="1:21" ht="14.4" customHeight="1" x14ac:dyDescent="0.3">
      <c r="A5777" s="661">
        <v>32</v>
      </c>
      <c r="B5777" s="662" t="s">
        <v>592</v>
      </c>
      <c r="C5777" s="662" t="s">
        <v>5111</v>
      </c>
      <c r="D5777" s="743" t="s">
        <v>7938</v>
      </c>
      <c r="E5777" s="744" t="s">
        <v>5143</v>
      </c>
      <c r="F5777" s="662" t="s">
        <v>5106</v>
      </c>
      <c r="G5777" s="662" t="s">
        <v>5514</v>
      </c>
      <c r="H5777" s="662" t="s">
        <v>593</v>
      </c>
      <c r="I5777" s="662" t="s">
        <v>863</v>
      </c>
      <c r="J5777" s="662" t="s">
        <v>864</v>
      </c>
      <c r="K5777" s="662" t="s">
        <v>865</v>
      </c>
      <c r="L5777" s="663">
        <v>47.2</v>
      </c>
      <c r="M5777" s="663">
        <v>141.60000000000002</v>
      </c>
      <c r="N5777" s="662">
        <v>3</v>
      </c>
      <c r="O5777" s="745">
        <v>0.5</v>
      </c>
      <c r="P5777" s="663">
        <v>141.60000000000002</v>
      </c>
      <c r="Q5777" s="678">
        <v>1</v>
      </c>
      <c r="R5777" s="662">
        <v>3</v>
      </c>
      <c r="S5777" s="678">
        <v>1</v>
      </c>
      <c r="T5777" s="745">
        <v>0.5</v>
      </c>
      <c r="U5777" s="701">
        <v>1</v>
      </c>
    </row>
    <row r="5778" spans="1:21" ht="14.4" customHeight="1" x14ac:dyDescent="0.3">
      <c r="A5778" s="661">
        <v>32</v>
      </c>
      <c r="B5778" s="662" t="s">
        <v>592</v>
      </c>
      <c r="C5778" s="662" t="s">
        <v>5111</v>
      </c>
      <c r="D5778" s="743" t="s">
        <v>7938</v>
      </c>
      <c r="E5778" s="744" t="s">
        <v>5143</v>
      </c>
      <c r="F5778" s="662" t="s">
        <v>5106</v>
      </c>
      <c r="G5778" s="662" t="s">
        <v>5514</v>
      </c>
      <c r="H5778" s="662" t="s">
        <v>593</v>
      </c>
      <c r="I5778" s="662" t="s">
        <v>867</v>
      </c>
      <c r="J5778" s="662" t="s">
        <v>868</v>
      </c>
      <c r="K5778" s="662" t="s">
        <v>869</v>
      </c>
      <c r="L5778" s="663">
        <v>80.959999999999994</v>
      </c>
      <c r="M5778" s="663">
        <v>485.76</v>
      </c>
      <c r="N5778" s="662">
        <v>6</v>
      </c>
      <c r="O5778" s="745">
        <v>2.5</v>
      </c>
      <c r="P5778" s="663">
        <v>485.76</v>
      </c>
      <c r="Q5778" s="678">
        <v>1</v>
      </c>
      <c r="R5778" s="662">
        <v>6</v>
      </c>
      <c r="S5778" s="678">
        <v>1</v>
      </c>
      <c r="T5778" s="745">
        <v>2.5</v>
      </c>
      <c r="U5778" s="701">
        <v>1</v>
      </c>
    </row>
    <row r="5779" spans="1:21" ht="14.4" customHeight="1" x14ac:dyDescent="0.3">
      <c r="A5779" s="661">
        <v>32</v>
      </c>
      <c r="B5779" s="662" t="s">
        <v>592</v>
      </c>
      <c r="C5779" s="662" t="s">
        <v>5111</v>
      </c>
      <c r="D5779" s="743" t="s">
        <v>7938</v>
      </c>
      <c r="E5779" s="744" t="s">
        <v>5143</v>
      </c>
      <c r="F5779" s="662" t="s">
        <v>5106</v>
      </c>
      <c r="G5779" s="662" t="s">
        <v>6545</v>
      </c>
      <c r="H5779" s="662" t="s">
        <v>593</v>
      </c>
      <c r="I5779" s="662" t="s">
        <v>6546</v>
      </c>
      <c r="J5779" s="662" t="s">
        <v>6547</v>
      </c>
      <c r="K5779" s="662" t="s">
        <v>6548</v>
      </c>
      <c r="L5779" s="663">
        <v>55.16</v>
      </c>
      <c r="M5779" s="663">
        <v>55.16</v>
      </c>
      <c r="N5779" s="662">
        <v>1</v>
      </c>
      <c r="O5779" s="745">
        <v>0.5</v>
      </c>
      <c r="P5779" s="663">
        <v>55.16</v>
      </c>
      <c r="Q5779" s="678">
        <v>1</v>
      </c>
      <c r="R5779" s="662">
        <v>1</v>
      </c>
      <c r="S5779" s="678">
        <v>1</v>
      </c>
      <c r="T5779" s="745">
        <v>0.5</v>
      </c>
      <c r="U5779" s="701">
        <v>1</v>
      </c>
    </row>
    <row r="5780" spans="1:21" ht="14.4" customHeight="1" x14ac:dyDescent="0.3">
      <c r="A5780" s="661">
        <v>32</v>
      </c>
      <c r="B5780" s="662" t="s">
        <v>592</v>
      </c>
      <c r="C5780" s="662" t="s">
        <v>5111</v>
      </c>
      <c r="D5780" s="743" t="s">
        <v>7938</v>
      </c>
      <c r="E5780" s="744" t="s">
        <v>5143</v>
      </c>
      <c r="F5780" s="662" t="s">
        <v>5106</v>
      </c>
      <c r="G5780" s="662" t="s">
        <v>6194</v>
      </c>
      <c r="H5780" s="662" t="s">
        <v>593</v>
      </c>
      <c r="I5780" s="662" t="s">
        <v>3709</v>
      </c>
      <c r="J5780" s="662" t="s">
        <v>3710</v>
      </c>
      <c r="K5780" s="662" t="s">
        <v>7813</v>
      </c>
      <c r="L5780" s="663">
        <v>961.42</v>
      </c>
      <c r="M5780" s="663">
        <v>1922.84</v>
      </c>
      <c r="N5780" s="662">
        <v>2</v>
      </c>
      <c r="O5780" s="745">
        <v>1.5</v>
      </c>
      <c r="P5780" s="663">
        <v>1922.84</v>
      </c>
      <c r="Q5780" s="678">
        <v>1</v>
      </c>
      <c r="R5780" s="662">
        <v>2</v>
      </c>
      <c r="S5780" s="678">
        <v>1</v>
      </c>
      <c r="T5780" s="745">
        <v>1.5</v>
      </c>
      <c r="U5780" s="701">
        <v>1</v>
      </c>
    </row>
    <row r="5781" spans="1:21" ht="14.4" customHeight="1" x14ac:dyDescent="0.3">
      <c r="A5781" s="661">
        <v>32</v>
      </c>
      <c r="B5781" s="662" t="s">
        <v>592</v>
      </c>
      <c r="C5781" s="662" t="s">
        <v>5111</v>
      </c>
      <c r="D5781" s="743" t="s">
        <v>7938</v>
      </c>
      <c r="E5781" s="744" t="s">
        <v>5143</v>
      </c>
      <c r="F5781" s="662" t="s">
        <v>5106</v>
      </c>
      <c r="G5781" s="662" t="s">
        <v>5322</v>
      </c>
      <c r="H5781" s="662" t="s">
        <v>2438</v>
      </c>
      <c r="I5781" s="662" t="s">
        <v>2553</v>
      </c>
      <c r="J5781" s="662" t="s">
        <v>2550</v>
      </c>
      <c r="K5781" s="662" t="s">
        <v>4957</v>
      </c>
      <c r="L5781" s="663">
        <v>156.61000000000001</v>
      </c>
      <c r="M5781" s="663">
        <v>156.61000000000001</v>
      </c>
      <c r="N5781" s="662">
        <v>1</v>
      </c>
      <c r="O5781" s="745">
        <v>1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32</v>
      </c>
      <c r="B5782" s="662" t="s">
        <v>592</v>
      </c>
      <c r="C5782" s="662" t="s">
        <v>5111</v>
      </c>
      <c r="D5782" s="743" t="s">
        <v>7938</v>
      </c>
      <c r="E5782" s="744" t="s">
        <v>5143</v>
      </c>
      <c r="F5782" s="662" t="s">
        <v>5106</v>
      </c>
      <c r="G5782" s="662" t="s">
        <v>6025</v>
      </c>
      <c r="H5782" s="662" t="s">
        <v>593</v>
      </c>
      <c r="I5782" s="662" t="s">
        <v>3644</v>
      </c>
      <c r="J5782" s="662" t="s">
        <v>3645</v>
      </c>
      <c r="K5782" s="662" t="s">
        <v>3646</v>
      </c>
      <c r="L5782" s="663">
        <v>75.349999999999994</v>
      </c>
      <c r="M5782" s="663">
        <v>979.55000000000007</v>
      </c>
      <c r="N5782" s="662">
        <v>13</v>
      </c>
      <c r="O5782" s="745">
        <v>10</v>
      </c>
      <c r="P5782" s="663">
        <v>904.2</v>
      </c>
      <c r="Q5782" s="678">
        <v>0.92307692307692302</v>
      </c>
      <c r="R5782" s="662">
        <v>12</v>
      </c>
      <c r="S5782" s="678">
        <v>0.92307692307692313</v>
      </c>
      <c r="T5782" s="745">
        <v>9</v>
      </c>
      <c r="U5782" s="701">
        <v>0.9</v>
      </c>
    </row>
    <row r="5783" spans="1:21" ht="14.4" customHeight="1" x14ac:dyDescent="0.3">
      <c r="A5783" s="661">
        <v>32</v>
      </c>
      <c r="B5783" s="662" t="s">
        <v>592</v>
      </c>
      <c r="C5783" s="662" t="s">
        <v>5111</v>
      </c>
      <c r="D5783" s="743" t="s">
        <v>7938</v>
      </c>
      <c r="E5783" s="744" t="s">
        <v>5143</v>
      </c>
      <c r="F5783" s="662" t="s">
        <v>5106</v>
      </c>
      <c r="G5783" s="662" t="s">
        <v>5689</v>
      </c>
      <c r="H5783" s="662" t="s">
        <v>593</v>
      </c>
      <c r="I5783" s="662" t="s">
        <v>5690</v>
      </c>
      <c r="J5783" s="662" t="s">
        <v>5691</v>
      </c>
      <c r="K5783" s="662" t="s">
        <v>5692</v>
      </c>
      <c r="L5783" s="663">
        <v>43.36</v>
      </c>
      <c r="M5783" s="663">
        <v>260.15999999999997</v>
      </c>
      <c r="N5783" s="662">
        <v>6</v>
      </c>
      <c r="O5783" s="745">
        <v>1.5</v>
      </c>
      <c r="P5783" s="663">
        <v>130.07999999999998</v>
      </c>
      <c r="Q5783" s="678">
        <v>0.5</v>
      </c>
      <c r="R5783" s="662">
        <v>3</v>
      </c>
      <c r="S5783" s="678">
        <v>0.5</v>
      </c>
      <c r="T5783" s="745">
        <v>0.5</v>
      </c>
      <c r="U5783" s="701">
        <v>0.33333333333333331</v>
      </c>
    </row>
    <row r="5784" spans="1:21" ht="14.4" customHeight="1" x14ac:dyDescent="0.3">
      <c r="A5784" s="661">
        <v>32</v>
      </c>
      <c r="B5784" s="662" t="s">
        <v>592</v>
      </c>
      <c r="C5784" s="662" t="s">
        <v>5111</v>
      </c>
      <c r="D5784" s="743" t="s">
        <v>7938</v>
      </c>
      <c r="E5784" s="744" t="s">
        <v>5143</v>
      </c>
      <c r="F5784" s="662" t="s">
        <v>5106</v>
      </c>
      <c r="G5784" s="662" t="s">
        <v>5689</v>
      </c>
      <c r="H5784" s="662" t="s">
        <v>593</v>
      </c>
      <c r="I5784" s="662" t="s">
        <v>1650</v>
      </c>
      <c r="J5784" s="662" t="s">
        <v>1651</v>
      </c>
      <c r="K5784" s="662" t="s">
        <v>7814</v>
      </c>
      <c r="L5784" s="663">
        <v>86.72</v>
      </c>
      <c r="M5784" s="663">
        <v>86.72</v>
      </c>
      <c r="N5784" s="662">
        <v>1</v>
      </c>
      <c r="O5784" s="745">
        <v>0.5</v>
      </c>
      <c r="P5784" s="663">
        <v>86.72</v>
      </c>
      <c r="Q5784" s="678">
        <v>1</v>
      </c>
      <c r="R5784" s="662">
        <v>1</v>
      </c>
      <c r="S5784" s="678">
        <v>1</v>
      </c>
      <c r="T5784" s="745">
        <v>0.5</v>
      </c>
      <c r="U5784" s="701">
        <v>1</v>
      </c>
    </row>
    <row r="5785" spans="1:21" ht="14.4" customHeight="1" x14ac:dyDescent="0.3">
      <c r="A5785" s="661">
        <v>32</v>
      </c>
      <c r="B5785" s="662" t="s">
        <v>592</v>
      </c>
      <c r="C5785" s="662" t="s">
        <v>5111</v>
      </c>
      <c r="D5785" s="743" t="s">
        <v>7938</v>
      </c>
      <c r="E5785" s="744" t="s">
        <v>5143</v>
      </c>
      <c r="F5785" s="662" t="s">
        <v>5106</v>
      </c>
      <c r="G5785" s="662" t="s">
        <v>6213</v>
      </c>
      <c r="H5785" s="662" t="s">
        <v>593</v>
      </c>
      <c r="I5785" s="662" t="s">
        <v>806</v>
      </c>
      <c r="J5785" s="662" t="s">
        <v>807</v>
      </c>
      <c r="K5785" s="662" t="s">
        <v>808</v>
      </c>
      <c r="L5785" s="663">
        <v>79.069999999999993</v>
      </c>
      <c r="M5785" s="663">
        <v>237.20999999999998</v>
      </c>
      <c r="N5785" s="662">
        <v>3</v>
      </c>
      <c r="O5785" s="745">
        <v>2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32</v>
      </c>
      <c r="B5786" s="662" t="s">
        <v>592</v>
      </c>
      <c r="C5786" s="662" t="s">
        <v>5111</v>
      </c>
      <c r="D5786" s="743" t="s">
        <v>7938</v>
      </c>
      <c r="E5786" s="744" t="s">
        <v>5143</v>
      </c>
      <c r="F5786" s="662" t="s">
        <v>5106</v>
      </c>
      <c r="G5786" s="662" t="s">
        <v>5330</v>
      </c>
      <c r="H5786" s="662" t="s">
        <v>2438</v>
      </c>
      <c r="I5786" s="662" t="s">
        <v>2755</v>
      </c>
      <c r="J5786" s="662" t="s">
        <v>2756</v>
      </c>
      <c r="K5786" s="662" t="s">
        <v>3488</v>
      </c>
      <c r="L5786" s="663">
        <v>1427.23</v>
      </c>
      <c r="M5786" s="663">
        <v>271173.7</v>
      </c>
      <c r="N5786" s="662">
        <v>190</v>
      </c>
      <c r="O5786" s="745">
        <v>64</v>
      </c>
      <c r="P5786" s="663">
        <v>239774.64</v>
      </c>
      <c r="Q5786" s="678">
        <v>0.88421052631578945</v>
      </c>
      <c r="R5786" s="662">
        <v>168</v>
      </c>
      <c r="S5786" s="678">
        <v>0.88421052631578945</v>
      </c>
      <c r="T5786" s="745">
        <v>53.5</v>
      </c>
      <c r="U5786" s="701">
        <v>0.8359375</v>
      </c>
    </row>
    <row r="5787" spans="1:21" ht="14.4" customHeight="1" x14ac:dyDescent="0.3">
      <c r="A5787" s="661">
        <v>32</v>
      </c>
      <c r="B5787" s="662" t="s">
        <v>592</v>
      </c>
      <c r="C5787" s="662" t="s">
        <v>5111</v>
      </c>
      <c r="D5787" s="743" t="s">
        <v>7938</v>
      </c>
      <c r="E5787" s="744" t="s">
        <v>5143</v>
      </c>
      <c r="F5787" s="662" t="s">
        <v>5106</v>
      </c>
      <c r="G5787" s="662" t="s">
        <v>5604</v>
      </c>
      <c r="H5787" s="662" t="s">
        <v>593</v>
      </c>
      <c r="I5787" s="662" t="s">
        <v>1722</v>
      </c>
      <c r="J5787" s="662" t="s">
        <v>1723</v>
      </c>
      <c r="K5787" s="662" t="s">
        <v>5605</v>
      </c>
      <c r="L5787" s="663">
        <v>32709.68</v>
      </c>
      <c r="M5787" s="663">
        <v>1308387.2000000002</v>
      </c>
      <c r="N5787" s="662">
        <v>40</v>
      </c>
      <c r="O5787" s="745">
        <v>23</v>
      </c>
      <c r="P5787" s="663">
        <v>1308387.2000000002</v>
      </c>
      <c r="Q5787" s="678">
        <v>1</v>
      </c>
      <c r="R5787" s="662">
        <v>40</v>
      </c>
      <c r="S5787" s="678">
        <v>1</v>
      </c>
      <c r="T5787" s="745">
        <v>23</v>
      </c>
      <c r="U5787" s="701">
        <v>1</v>
      </c>
    </row>
    <row r="5788" spans="1:21" ht="14.4" customHeight="1" x14ac:dyDescent="0.3">
      <c r="A5788" s="661">
        <v>32</v>
      </c>
      <c r="B5788" s="662" t="s">
        <v>592</v>
      </c>
      <c r="C5788" s="662" t="s">
        <v>5111</v>
      </c>
      <c r="D5788" s="743" t="s">
        <v>7938</v>
      </c>
      <c r="E5788" s="744" t="s">
        <v>5143</v>
      </c>
      <c r="F5788" s="662" t="s">
        <v>5106</v>
      </c>
      <c r="G5788" s="662" t="s">
        <v>5331</v>
      </c>
      <c r="H5788" s="662" t="s">
        <v>593</v>
      </c>
      <c r="I5788" s="662" t="s">
        <v>6839</v>
      </c>
      <c r="J5788" s="662" t="s">
        <v>1294</v>
      </c>
      <c r="K5788" s="662" t="s">
        <v>1201</v>
      </c>
      <c r="L5788" s="663">
        <v>0</v>
      </c>
      <c r="M5788" s="663">
        <v>0</v>
      </c>
      <c r="N5788" s="662">
        <v>1</v>
      </c>
      <c r="O5788" s="745">
        <v>0.5</v>
      </c>
      <c r="P5788" s="663">
        <v>0</v>
      </c>
      <c r="Q5788" s="678"/>
      <c r="R5788" s="662">
        <v>1</v>
      </c>
      <c r="S5788" s="678">
        <v>1</v>
      </c>
      <c r="T5788" s="745">
        <v>0.5</v>
      </c>
      <c r="U5788" s="701">
        <v>1</v>
      </c>
    </row>
    <row r="5789" spans="1:21" ht="14.4" customHeight="1" x14ac:dyDescent="0.3">
      <c r="A5789" s="661">
        <v>32</v>
      </c>
      <c r="B5789" s="662" t="s">
        <v>592</v>
      </c>
      <c r="C5789" s="662" t="s">
        <v>5111</v>
      </c>
      <c r="D5789" s="743" t="s">
        <v>7938</v>
      </c>
      <c r="E5789" s="744" t="s">
        <v>5143</v>
      </c>
      <c r="F5789" s="662" t="s">
        <v>5106</v>
      </c>
      <c r="G5789" s="662" t="s">
        <v>5331</v>
      </c>
      <c r="H5789" s="662" t="s">
        <v>593</v>
      </c>
      <c r="I5789" s="662" t="s">
        <v>1023</v>
      </c>
      <c r="J5789" s="662" t="s">
        <v>1024</v>
      </c>
      <c r="K5789" s="662" t="s">
        <v>1025</v>
      </c>
      <c r="L5789" s="663">
        <v>151.62</v>
      </c>
      <c r="M5789" s="663">
        <v>151.62</v>
      </c>
      <c r="N5789" s="662">
        <v>1</v>
      </c>
      <c r="O5789" s="745">
        <v>1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32</v>
      </c>
      <c r="B5790" s="662" t="s">
        <v>592</v>
      </c>
      <c r="C5790" s="662" t="s">
        <v>5111</v>
      </c>
      <c r="D5790" s="743" t="s">
        <v>7938</v>
      </c>
      <c r="E5790" s="744" t="s">
        <v>5143</v>
      </c>
      <c r="F5790" s="662" t="s">
        <v>5106</v>
      </c>
      <c r="G5790" s="662" t="s">
        <v>5333</v>
      </c>
      <c r="H5790" s="662" t="s">
        <v>2438</v>
      </c>
      <c r="I5790" s="662" t="s">
        <v>3200</v>
      </c>
      <c r="J5790" s="662" t="s">
        <v>3193</v>
      </c>
      <c r="K5790" s="662" t="s">
        <v>4935</v>
      </c>
      <c r="L5790" s="663">
        <v>13849.26</v>
      </c>
      <c r="M5790" s="663">
        <v>443176.32000000012</v>
      </c>
      <c r="N5790" s="662">
        <v>32</v>
      </c>
      <c r="O5790" s="745">
        <v>10</v>
      </c>
      <c r="P5790" s="663">
        <v>443176.32000000012</v>
      </c>
      <c r="Q5790" s="678">
        <v>1</v>
      </c>
      <c r="R5790" s="662">
        <v>32</v>
      </c>
      <c r="S5790" s="678">
        <v>1</v>
      </c>
      <c r="T5790" s="745">
        <v>10</v>
      </c>
      <c r="U5790" s="701">
        <v>1</v>
      </c>
    </row>
    <row r="5791" spans="1:21" ht="14.4" customHeight="1" x14ac:dyDescent="0.3">
      <c r="A5791" s="661">
        <v>32</v>
      </c>
      <c r="B5791" s="662" t="s">
        <v>592</v>
      </c>
      <c r="C5791" s="662" t="s">
        <v>5111</v>
      </c>
      <c r="D5791" s="743" t="s">
        <v>7938</v>
      </c>
      <c r="E5791" s="744" t="s">
        <v>5143</v>
      </c>
      <c r="F5791" s="662" t="s">
        <v>5106</v>
      </c>
      <c r="G5791" s="662" t="s">
        <v>5333</v>
      </c>
      <c r="H5791" s="662" t="s">
        <v>2438</v>
      </c>
      <c r="I5791" s="662" t="s">
        <v>3200</v>
      </c>
      <c r="J5791" s="662" t="s">
        <v>3193</v>
      </c>
      <c r="K5791" s="662" t="s">
        <v>4935</v>
      </c>
      <c r="L5791" s="663">
        <v>14791.84</v>
      </c>
      <c r="M5791" s="663">
        <v>59167.360000000001</v>
      </c>
      <c r="N5791" s="662">
        <v>4</v>
      </c>
      <c r="O5791" s="745">
        <v>1</v>
      </c>
      <c r="P5791" s="663">
        <v>59167.360000000001</v>
      </c>
      <c r="Q5791" s="678">
        <v>1</v>
      </c>
      <c r="R5791" s="662">
        <v>4</v>
      </c>
      <c r="S5791" s="678">
        <v>1</v>
      </c>
      <c r="T5791" s="745">
        <v>1</v>
      </c>
      <c r="U5791" s="701">
        <v>1</v>
      </c>
    </row>
    <row r="5792" spans="1:21" ht="14.4" customHeight="1" x14ac:dyDescent="0.3">
      <c r="A5792" s="661">
        <v>32</v>
      </c>
      <c r="B5792" s="662" t="s">
        <v>592</v>
      </c>
      <c r="C5792" s="662" t="s">
        <v>5111</v>
      </c>
      <c r="D5792" s="743" t="s">
        <v>7938</v>
      </c>
      <c r="E5792" s="744" t="s">
        <v>5143</v>
      </c>
      <c r="F5792" s="662" t="s">
        <v>5106</v>
      </c>
      <c r="G5792" s="662" t="s">
        <v>5333</v>
      </c>
      <c r="H5792" s="662" t="s">
        <v>2438</v>
      </c>
      <c r="I5792" s="662" t="s">
        <v>3192</v>
      </c>
      <c r="J5792" s="662" t="s">
        <v>3193</v>
      </c>
      <c r="K5792" s="662" t="s">
        <v>4936</v>
      </c>
      <c r="L5792" s="663">
        <v>3350.13</v>
      </c>
      <c r="M5792" s="663">
        <v>6700.26</v>
      </c>
      <c r="N5792" s="662">
        <v>2</v>
      </c>
      <c r="O5792" s="745">
        <v>1</v>
      </c>
      <c r="P5792" s="663">
        <v>6700.26</v>
      </c>
      <c r="Q5792" s="678">
        <v>1</v>
      </c>
      <c r="R5792" s="662">
        <v>2</v>
      </c>
      <c r="S5792" s="678">
        <v>1</v>
      </c>
      <c r="T5792" s="745">
        <v>1</v>
      </c>
      <c r="U5792" s="701">
        <v>1</v>
      </c>
    </row>
    <row r="5793" spans="1:21" ht="14.4" customHeight="1" x14ac:dyDescent="0.3">
      <c r="A5793" s="661">
        <v>32</v>
      </c>
      <c r="B5793" s="662" t="s">
        <v>592</v>
      </c>
      <c r="C5793" s="662" t="s">
        <v>5111</v>
      </c>
      <c r="D5793" s="743" t="s">
        <v>7938</v>
      </c>
      <c r="E5793" s="744" t="s">
        <v>5143</v>
      </c>
      <c r="F5793" s="662" t="s">
        <v>5106</v>
      </c>
      <c r="G5793" s="662" t="s">
        <v>5334</v>
      </c>
      <c r="H5793" s="662" t="s">
        <v>2438</v>
      </c>
      <c r="I5793" s="662" t="s">
        <v>7403</v>
      </c>
      <c r="J5793" s="662" t="s">
        <v>7014</v>
      </c>
      <c r="K5793" s="662" t="s">
        <v>7404</v>
      </c>
      <c r="L5793" s="663">
        <v>93.75</v>
      </c>
      <c r="M5793" s="663">
        <v>187.5</v>
      </c>
      <c r="N5793" s="662">
        <v>2</v>
      </c>
      <c r="O5793" s="745">
        <v>1.5</v>
      </c>
      <c r="P5793" s="663">
        <v>187.5</v>
      </c>
      <c r="Q5793" s="678">
        <v>1</v>
      </c>
      <c r="R5793" s="662">
        <v>2</v>
      </c>
      <c r="S5793" s="678">
        <v>1</v>
      </c>
      <c r="T5793" s="745">
        <v>1.5</v>
      </c>
      <c r="U5793" s="701">
        <v>1</v>
      </c>
    </row>
    <row r="5794" spans="1:21" ht="14.4" customHeight="1" x14ac:dyDescent="0.3">
      <c r="A5794" s="661">
        <v>32</v>
      </c>
      <c r="B5794" s="662" t="s">
        <v>592</v>
      </c>
      <c r="C5794" s="662" t="s">
        <v>5111</v>
      </c>
      <c r="D5794" s="743" t="s">
        <v>7938</v>
      </c>
      <c r="E5794" s="744" t="s">
        <v>5143</v>
      </c>
      <c r="F5794" s="662" t="s">
        <v>5106</v>
      </c>
      <c r="G5794" s="662" t="s">
        <v>5334</v>
      </c>
      <c r="H5794" s="662" t="s">
        <v>2438</v>
      </c>
      <c r="I5794" s="662" t="s">
        <v>2651</v>
      </c>
      <c r="J5794" s="662" t="s">
        <v>4809</v>
      </c>
      <c r="K5794" s="662" t="s">
        <v>4810</v>
      </c>
      <c r="L5794" s="663">
        <v>120.61</v>
      </c>
      <c r="M5794" s="663">
        <v>844.27</v>
      </c>
      <c r="N5794" s="662">
        <v>7</v>
      </c>
      <c r="O5794" s="745">
        <v>5</v>
      </c>
      <c r="P5794" s="663">
        <v>482.44</v>
      </c>
      <c r="Q5794" s="678">
        <v>0.5714285714285714</v>
      </c>
      <c r="R5794" s="662">
        <v>4</v>
      </c>
      <c r="S5794" s="678">
        <v>0.5714285714285714</v>
      </c>
      <c r="T5794" s="745">
        <v>3</v>
      </c>
      <c r="U5794" s="701">
        <v>0.6</v>
      </c>
    </row>
    <row r="5795" spans="1:21" ht="14.4" customHeight="1" x14ac:dyDescent="0.3">
      <c r="A5795" s="661">
        <v>32</v>
      </c>
      <c r="B5795" s="662" t="s">
        <v>592</v>
      </c>
      <c r="C5795" s="662" t="s">
        <v>5111</v>
      </c>
      <c r="D5795" s="743" t="s">
        <v>7938</v>
      </c>
      <c r="E5795" s="744" t="s">
        <v>5143</v>
      </c>
      <c r="F5795" s="662" t="s">
        <v>5106</v>
      </c>
      <c r="G5795" s="662" t="s">
        <v>5334</v>
      </c>
      <c r="H5795" s="662" t="s">
        <v>2438</v>
      </c>
      <c r="I5795" s="662" t="s">
        <v>6031</v>
      </c>
      <c r="J5795" s="662" t="s">
        <v>6032</v>
      </c>
      <c r="K5795" s="662" t="s">
        <v>1183</v>
      </c>
      <c r="L5795" s="663">
        <v>184.74</v>
      </c>
      <c r="M5795" s="663">
        <v>184.74</v>
      </c>
      <c r="N5795" s="662">
        <v>1</v>
      </c>
      <c r="O5795" s="745">
        <v>0.5</v>
      </c>
      <c r="P5795" s="663">
        <v>184.74</v>
      </c>
      <c r="Q5795" s="678">
        <v>1</v>
      </c>
      <c r="R5795" s="662">
        <v>1</v>
      </c>
      <c r="S5795" s="678">
        <v>1</v>
      </c>
      <c r="T5795" s="745">
        <v>0.5</v>
      </c>
      <c r="U5795" s="701">
        <v>1</v>
      </c>
    </row>
    <row r="5796" spans="1:21" ht="14.4" customHeight="1" x14ac:dyDescent="0.3">
      <c r="A5796" s="661">
        <v>32</v>
      </c>
      <c r="B5796" s="662" t="s">
        <v>592</v>
      </c>
      <c r="C5796" s="662" t="s">
        <v>5111</v>
      </c>
      <c r="D5796" s="743" t="s">
        <v>7938</v>
      </c>
      <c r="E5796" s="744" t="s">
        <v>5143</v>
      </c>
      <c r="F5796" s="662" t="s">
        <v>5106</v>
      </c>
      <c r="G5796" s="662" t="s">
        <v>5583</v>
      </c>
      <c r="H5796" s="662" t="s">
        <v>593</v>
      </c>
      <c r="I5796" s="662" t="s">
        <v>5764</v>
      </c>
      <c r="J5796" s="662" t="s">
        <v>5668</v>
      </c>
      <c r="K5796" s="662" t="s">
        <v>2244</v>
      </c>
      <c r="L5796" s="663">
        <v>0</v>
      </c>
      <c r="M5796" s="663">
        <v>0</v>
      </c>
      <c r="N5796" s="662">
        <v>1</v>
      </c>
      <c r="O5796" s="745">
        <v>1</v>
      </c>
      <c r="P5796" s="663">
        <v>0</v>
      </c>
      <c r="Q5796" s="678"/>
      <c r="R5796" s="662">
        <v>1</v>
      </c>
      <c r="S5796" s="678">
        <v>1</v>
      </c>
      <c r="T5796" s="745">
        <v>1</v>
      </c>
      <c r="U5796" s="701">
        <v>1</v>
      </c>
    </row>
    <row r="5797" spans="1:21" ht="14.4" customHeight="1" x14ac:dyDescent="0.3">
      <c r="A5797" s="661">
        <v>32</v>
      </c>
      <c r="B5797" s="662" t="s">
        <v>592</v>
      </c>
      <c r="C5797" s="662" t="s">
        <v>5111</v>
      </c>
      <c r="D5797" s="743" t="s">
        <v>7938</v>
      </c>
      <c r="E5797" s="744" t="s">
        <v>5143</v>
      </c>
      <c r="F5797" s="662" t="s">
        <v>5106</v>
      </c>
      <c r="G5797" s="662" t="s">
        <v>5583</v>
      </c>
      <c r="H5797" s="662" t="s">
        <v>593</v>
      </c>
      <c r="I5797" s="662" t="s">
        <v>6035</v>
      </c>
      <c r="J5797" s="662" t="s">
        <v>5668</v>
      </c>
      <c r="K5797" s="662" t="s">
        <v>2244</v>
      </c>
      <c r="L5797" s="663">
        <v>0</v>
      </c>
      <c r="M5797" s="663">
        <v>0</v>
      </c>
      <c r="N5797" s="662">
        <v>4</v>
      </c>
      <c r="O5797" s="745">
        <v>2</v>
      </c>
      <c r="P5797" s="663">
        <v>0</v>
      </c>
      <c r="Q5797" s="678"/>
      <c r="R5797" s="662">
        <v>4</v>
      </c>
      <c r="S5797" s="678">
        <v>1</v>
      </c>
      <c r="T5797" s="745">
        <v>2</v>
      </c>
      <c r="U5797" s="701">
        <v>1</v>
      </c>
    </row>
    <row r="5798" spans="1:21" ht="14.4" customHeight="1" x14ac:dyDescent="0.3">
      <c r="A5798" s="661">
        <v>32</v>
      </c>
      <c r="B5798" s="662" t="s">
        <v>592</v>
      </c>
      <c r="C5798" s="662" t="s">
        <v>5111</v>
      </c>
      <c r="D5798" s="743" t="s">
        <v>7938</v>
      </c>
      <c r="E5798" s="744" t="s">
        <v>5143</v>
      </c>
      <c r="F5798" s="662" t="s">
        <v>5106</v>
      </c>
      <c r="G5798" s="662" t="s">
        <v>5583</v>
      </c>
      <c r="H5798" s="662" t="s">
        <v>593</v>
      </c>
      <c r="I5798" s="662" t="s">
        <v>7751</v>
      </c>
      <c r="J5798" s="662" t="s">
        <v>5668</v>
      </c>
      <c r="K5798" s="662" t="s">
        <v>3688</v>
      </c>
      <c r="L5798" s="663">
        <v>0</v>
      </c>
      <c r="M5798" s="663">
        <v>0</v>
      </c>
      <c r="N5798" s="662">
        <v>1</v>
      </c>
      <c r="O5798" s="745">
        <v>0.5</v>
      </c>
      <c r="P5798" s="663">
        <v>0</v>
      </c>
      <c r="Q5798" s="678"/>
      <c r="R5798" s="662">
        <v>1</v>
      </c>
      <c r="S5798" s="678">
        <v>1</v>
      </c>
      <c r="T5798" s="745">
        <v>0.5</v>
      </c>
      <c r="U5798" s="701">
        <v>1</v>
      </c>
    </row>
    <row r="5799" spans="1:21" ht="14.4" customHeight="1" x14ac:dyDescent="0.3">
      <c r="A5799" s="661">
        <v>32</v>
      </c>
      <c r="B5799" s="662" t="s">
        <v>592</v>
      </c>
      <c r="C5799" s="662" t="s">
        <v>5111</v>
      </c>
      <c r="D5799" s="743" t="s">
        <v>7938</v>
      </c>
      <c r="E5799" s="744" t="s">
        <v>5143</v>
      </c>
      <c r="F5799" s="662" t="s">
        <v>5106</v>
      </c>
      <c r="G5799" s="662" t="s">
        <v>5583</v>
      </c>
      <c r="H5799" s="662" t="s">
        <v>593</v>
      </c>
      <c r="I5799" s="662" t="s">
        <v>7474</v>
      </c>
      <c r="J5799" s="662" t="s">
        <v>5668</v>
      </c>
      <c r="K5799" s="662" t="s">
        <v>5585</v>
      </c>
      <c r="L5799" s="663">
        <v>0</v>
      </c>
      <c r="M5799" s="663">
        <v>0</v>
      </c>
      <c r="N5799" s="662">
        <v>2</v>
      </c>
      <c r="O5799" s="745">
        <v>1</v>
      </c>
      <c r="P5799" s="663">
        <v>0</v>
      </c>
      <c r="Q5799" s="678"/>
      <c r="R5799" s="662">
        <v>2</v>
      </c>
      <c r="S5799" s="678">
        <v>1</v>
      </c>
      <c r="T5799" s="745">
        <v>1</v>
      </c>
      <c r="U5799" s="701">
        <v>1</v>
      </c>
    </row>
    <row r="5800" spans="1:21" ht="14.4" customHeight="1" x14ac:dyDescent="0.3">
      <c r="A5800" s="661">
        <v>32</v>
      </c>
      <c r="B5800" s="662" t="s">
        <v>592</v>
      </c>
      <c r="C5800" s="662" t="s">
        <v>5111</v>
      </c>
      <c r="D5800" s="743" t="s">
        <v>7938</v>
      </c>
      <c r="E5800" s="744" t="s">
        <v>5143</v>
      </c>
      <c r="F5800" s="662" t="s">
        <v>5106</v>
      </c>
      <c r="G5800" s="662" t="s">
        <v>5583</v>
      </c>
      <c r="H5800" s="662" t="s">
        <v>593</v>
      </c>
      <c r="I5800" s="662" t="s">
        <v>2242</v>
      </c>
      <c r="J5800" s="662" t="s">
        <v>2243</v>
      </c>
      <c r="K5800" s="662" t="s">
        <v>2244</v>
      </c>
      <c r="L5800" s="663">
        <v>0</v>
      </c>
      <c r="M5800" s="663">
        <v>0</v>
      </c>
      <c r="N5800" s="662">
        <v>1</v>
      </c>
      <c r="O5800" s="745">
        <v>0.5</v>
      </c>
      <c r="P5800" s="663">
        <v>0</v>
      </c>
      <c r="Q5800" s="678"/>
      <c r="R5800" s="662">
        <v>1</v>
      </c>
      <c r="S5800" s="678">
        <v>1</v>
      </c>
      <c r="T5800" s="745">
        <v>0.5</v>
      </c>
      <c r="U5800" s="701">
        <v>1</v>
      </c>
    </row>
    <row r="5801" spans="1:21" ht="14.4" customHeight="1" x14ac:dyDescent="0.3">
      <c r="A5801" s="661">
        <v>32</v>
      </c>
      <c r="B5801" s="662" t="s">
        <v>592</v>
      </c>
      <c r="C5801" s="662" t="s">
        <v>5111</v>
      </c>
      <c r="D5801" s="743" t="s">
        <v>7938</v>
      </c>
      <c r="E5801" s="744" t="s">
        <v>5143</v>
      </c>
      <c r="F5801" s="662" t="s">
        <v>5106</v>
      </c>
      <c r="G5801" s="662" t="s">
        <v>5381</v>
      </c>
      <c r="H5801" s="662" t="s">
        <v>2438</v>
      </c>
      <c r="I5801" s="662" t="s">
        <v>3203</v>
      </c>
      <c r="J5801" s="662" t="s">
        <v>5055</v>
      </c>
      <c r="K5801" s="662" t="s">
        <v>5056</v>
      </c>
      <c r="L5801" s="663">
        <v>10386.950000000001</v>
      </c>
      <c r="M5801" s="663">
        <v>20773.900000000001</v>
      </c>
      <c r="N5801" s="662">
        <v>2</v>
      </c>
      <c r="O5801" s="745">
        <v>0.5</v>
      </c>
      <c r="P5801" s="663">
        <v>20773.900000000001</v>
      </c>
      <c r="Q5801" s="678">
        <v>1</v>
      </c>
      <c r="R5801" s="662">
        <v>2</v>
      </c>
      <c r="S5801" s="678">
        <v>1</v>
      </c>
      <c r="T5801" s="745">
        <v>0.5</v>
      </c>
      <c r="U5801" s="701">
        <v>1</v>
      </c>
    </row>
    <row r="5802" spans="1:21" ht="14.4" customHeight="1" x14ac:dyDescent="0.3">
      <c r="A5802" s="661">
        <v>32</v>
      </c>
      <c r="B5802" s="662" t="s">
        <v>592</v>
      </c>
      <c r="C5802" s="662" t="s">
        <v>5111</v>
      </c>
      <c r="D5802" s="743" t="s">
        <v>7938</v>
      </c>
      <c r="E5802" s="744" t="s">
        <v>5143</v>
      </c>
      <c r="F5802" s="662" t="s">
        <v>5108</v>
      </c>
      <c r="G5802" s="662" t="s">
        <v>5339</v>
      </c>
      <c r="H5802" s="662" t="s">
        <v>593</v>
      </c>
      <c r="I5802" s="662" t="s">
        <v>5340</v>
      </c>
      <c r="J5802" s="662" t="s">
        <v>5341</v>
      </c>
      <c r="K5802" s="662" t="s">
        <v>5342</v>
      </c>
      <c r="L5802" s="663">
        <v>1000</v>
      </c>
      <c r="M5802" s="663">
        <v>1000</v>
      </c>
      <c r="N5802" s="662">
        <v>1</v>
      </c>
      <c r="O5802" s="745">
        <v>1</v>
      </c>
      <c r="P5802" s="663"/>
      <c r="Q5802" s="678">
        <v>0</v>
      </c>
      <c r="R5802" s="662"/>
      <c r="S5802" s="678">
        <v>0</v>
      </c>
      <c r="T5802" s="745"/>
      <c r="U5802" s="701">
        <v>0</v>
      </c>
    </row>
    <row r="5803" spans="1:21" ht="14.4" customHeight="1" x14ac:dyDescent="0.3">
      <c r="A5803" s="661">
        <v>32</v>
      </c>
      <c r="B5803" s="662" t="s">
        <v>592</v>
      </c>
      <c r="C5803" s="662" t="s">
        <v>5111</v>
      </c>
      <c r="D5803" s="743" t="s">
        <v>7938</v>
      </c>
      <c r="E5803" s="744" t="s">
        <v>5144</v>
      </c>
      <c r="F5803" s="662" t="s">
        <v>5106</v>
      </c>
      <c r="G5803" s="662" t="s">
        <v>5151</v>
      </c>
      <c r="H5803" s="662" t="s">
        <v>593</v>
      </c>
      <c r="I5803" s="662" t="s">
        <v>1618</v>
      </c>
      <c r="J5803" s="662" t="s">
        <v>1619</v>
      </c>
      <c r="K5803" s="662" t="s">
        <v>1577</v>
      </c>
      <c r="L5803" s="663">
        <v>263.26</v>
      </c>
      <c r="M5803" s="663">
        <v>263.26</v>
      </c>
      <c r="N5803" s="662">
        <v>1</v>
      </c>
      <c r="O5803" s="745">
        <v>0.5</v>
      </c>
      <c r="P5803" s="663">
        <v>263.26</v>
      </c>
      <c r="Q5803" s="678">
        <v>1</v>
      </c>
      <c r="R5803" s="662">
        <v>1</v>
      </c>
      <c r="S5803" s="678">
        <v>1</v>
      </c>
      <c r="T5803" s="745">
        <v>0.5</v>
      </c>
      <c r="U5803" s="701">
        <v>1</v>
      </c>
    </row>
    <row r="5804" spans="1:21" ht="14.4" customHeight="1" x14ac:dyDescent="0.3">
      <c r="A5804" s="661">
        <v>32</v>
      </c>
      <c r="B5804" s="662" t="s">
        <v>592</v>
      </c>
      <c r="C5804" s="662" t="s">
        <v>5111</v>
      </c>
      <c r="D5804" s="743" t="s">
        <v>7938</v>
      </c>
      <c r="E5804" s="744" t="s">
        <v>5144</v>
      </c>
      <c r="F5804" s="662" t="s">
        <v>5106</v>
      </c>
      <c r="G5804" s="662" t="s">
        <v>5151</v>
      </c>
      <c r="H5804" s="662" t="s">
        <v>593</v>
      </c>
      <c r="I5804" s="662" t="s">
        <v>1699</v>
      </c>
      <c r="J5804" s="662" t="s">
        <v>1700</v>
      </c>
      <c r="K5804" s="662" t="s">
        <v>5152</v>
      </c>
      <c r="L5804" s="663">
        <v>1295.6400000000001</v>
      </c>
      <c r="M5804" s="663">
        <v>9069.4800000000014</v>
      </c>
      <c r="N5804" s="662">
        <v>7</v>
      </c>
      <c r="O5804" s="745">
        <v>4.5</v>
      </c>
      <c r="P5804" s="663">
        <v>2591.2800000000002</v>
      </c>
      <c r="Q5804" s="678">
        <v>0.2857142857142857</v>
      </c>
      <c r="R5804" s="662">
        <v>2</v>
      </c>
      <c r="S5804" s="678">
        <v>0.2857142857142857</v>
      </c>
      <c r="T5804" s="745">
        <v>1.5</v>
      </c>
      <c r="U5804" s="701">
        <v>0.33333333333333331</v>
      </c>
    </row>
    <row r="5805" spans="1:21" ht="14.4" customHeight="1" x14ac:dyDescent="0.3">
      <c r="A5805" s="661">
        <v>32</v>
      </c>
      <c r="B5805" s="662" t="s">
        <v>592</v>
      </c>
      <c r="C5805" s="662" t="s">
        <v>5111</v>
      </c>
      <c r="D5805" s="743" t="s">
        <v>7938</v>
      </c>
      <c r="E5805" s="744" t="s">
        <v>5144</v>
      </c>
      <c r="F5805" s="662" t="s">
        <v>5106</v>
      </c>
      <c r="G5805" s="662" t="s">
        <v>5151</v>
      </c>
      <c r="H5805" s="662" t="s">
        <v>593</v>
      </c>
      <c r="I5805" s="662" t="s">
        <v>5492</v>
      </c>
      <c r="J5805" s="662" t="s">
        <v>1474</v>
      </c>
      <c r="K5805" s="662" t="s">
        <v>1475</v>
      </c>
      <c r="L5805" s="663">
        <v>462.73</v>
      </c>
      <c r="M5805" s="663">
        <v>462.73</v>
      </c>
      <c r="N5805" s="662">
        <v>1</v>
      </c>
      <c r="O5805" s="745">
        <v>0.5</v>
      </c>
      <c r="P5805" s="663">
        <v>462.73</v>
      </c>
      <c r="Q5805" s="678">
        <v>1</v>
      </c>
      <c r="R5805" s="662">
        <v>1</v>
      </c>
      <c r="S5805" s="678">
        <v>1</v>
      </c>
      <c r="T5805" s="745">
        <v>0.5</v>
      </c>
      <c r="U5805" s="701">
        <v>1</v>
      </c>
    </row>
    <row r="5806" spans="1:21" ht="14.4" customHeight="1" x14ac:dyDescent="0.3">
      <c r="A5806" s="661">
        <v>32</v>
      </c>
      <c r="B5806" s="662" t="s">
        <v>592</v>
      </c>
      <c r="C5806" s="662" t="s">
        <v>5111</v>
      </c>
      <c r="D5806" s="743" t="s">
        <v>7938</v>
      </c>
      <c r="E5806" s="744" t="s">
        <v>5144</v>
      </c>
      <c r="F5806" s="662" t="s">
        <v>5106</v>
      </c>
      <c r="G5806" s="662" t="s">
        <v>5155</v>
      </c>
      <c r="H5806" s="662" t="s">
        <v>593</v>
      </c>
      <c r="I5806" s="662" t="s">
        <v>5768</v>
      </c>
      <c r="J5806" s="662" t="s">
        <v>5412</v>
      </c>
      <c r="K5806" s="662" t="s">
        <v>3770</v>
      </c>
      <c r="L5806" s="663">
        <v>85.71</v>
      </c>
      <c r="M5806" s="663">
        <v>257.13</v>
      </c>
      <c r="N5806" s="662">
        <v>3</v>
      </c>
      <c r="O5806" s="745">
        <v>1.5</v>
      </c>
      <c r="P5806" s="663">
        <v>257.13</v>
      </c>
      <c r="Q5806" s="678">
        <v>1</v>
      </c>
      <c r="R5806" s="662">
        <v>3</v>
      </c>
      <c r="S5806" s="678">
        <v>1</v>
      </c>
      <c r="T5806" s="745">
        <v>1.5</v>
      </c>
      <c r="U5806" s="701">
        <v>1</v>
      </c>
    </row>
    <row r="5807" spans="1:21" ht="14.4" customHeight="1" x14ac:dyDescent="0.3">
      <c r="A5807" s="661">
        <v>32</v>
      </c>
      <c r="B5807" s="662" t="s">
        <v>592</v>
      </c>
      <c r="C5807" s="662" t="s">
        <v>5111</v>
      </c>
      <c r="D5807" s="743" t="s">
        <v>7938</v>
      </c>
      <c r="E5807" s="744" t="s">
        <v>5144</v>
      </c>
      <c r="F5807" s="662" t="s">
        <v>5106</v>
      </c>
      <c r="G5807" s="662" t="s">
        <v>5155</v>
      </c>
      <c r="H5807" s="662" t="s">
        <v>593</v>
      </c>
      <c r="I5807" s="662" t="s">
        <v>5344</v>
      </c>
      <c r="J5807" s="662" t="s">
        <v>5197</v>
      </c>
      <c r="K5807" s="662" t="s">
        <v>3770</v>
      </c>
      <c r="L5807" s="663">
        <v>0</v>
      </c>
      <c r="M5807" s="663">
        <v>0</v>
      </c>
      <c r="N5807" s="662">
        <v>2</v>
      </c>
      <c r="O5807" s="745">
        <v>1.5</v>
      </c>
      <c r="P5807" s="663">
        <v>0</v>
      </c>
      <c r="Q5807" s="678"/>
      <c r="R5807" s="662">
        <v>2</v>
      </c>
      <c r="S5807" s="678">
        <v>1</v>
      </c>
      <c r="T5807" s="745">
        <v>1.5</v>
      </c>
      <c r="U5807" s="701">
        <v>1</v>
      </c>
    </row>
    <row r="5808" spans="1:21" ht="14.4" customHeight="1" x14ac:dyDescent="0.3">
      <c r="A5808" s="661">
        <v>32</v>
      </c>
      <c r="B5808" s="662" t="s">
        <v>592</v>
      </c>
      <c r="C5808" s="662" t="s">
        <v>5111</v>
      </c>
      <c r="D5808" s="743" t="s">
        <v>7938</v>
      </c>
      <c r="E5808" s="744" t="s">
        <v>5144</v>
      </c>
      <c r="F5808" s="662" t="s">
        <v>5106</v>
      </c>
      <c r="G5808" s="662" t="s">
        <v>5155</v>
      </c>
      <c r="H5808" s="662" t="s">
        <v>593</v>
      </c>
      <c r="I5808" s="662" t="s">
        <v>720</v>
      </c>
      <c r="J5808" s="662" t="s">
        <v>721</v>
      </c>
      <c r="K5808" s="662" t="s">
        <v>5156</v>
      </c>
      <c r="L5808" s="663">
        <v>65.28</v>
      </c>
      <c r="M5808" s="663">
        <v>65.28</v>
      </c>
      <c r="N5808" s="662">
        <v>1</v>
      </c>
      <c r="O5808" s="745">
        <v>0.5</v>
      </c>
      <c r="P5808" s="663">
        <v>65.28</v>
      </c>
      <c r="Q5808" s="678">
        <v>1</v>
      </c>
      <c r="R5808" s="662">
        <v>1</v>
      </c>
      <c r="S5808" s="678">
        <v>1</v>
      </c>
      <c r="T5808" s="745">
        <v>0.5</v>
      </c>
      <c r="U5808" s="701">
        <v>1</v>
      </c>
    </row>
    <row r="5809" spans="1:21" ht="14.4" customHeight="1" x14ac:dyDescent="0.3">
      <c r="A5809" s="661">
        <v>32</v>
      </c>
      <c r="B5809" s="662" t="s">
        <v>592</v>
      </c>
      <c r="C5809" s="662" t="s">
        <v>5111</v>
      </c>
      <c r="D5809" s="743" t="s">
        <v>7938</v>
      </c>
      <c r="E5809" s="744" t="s">
        <v>5144</v>
      </c>
      <c r="F5809" s="662" t="s">
        <v>5106</v>
      </c>
      <c r="G5809" s="662" t="s">
        <v>5155</v>
      </c>
      <c r="H5809" s="662" t="s">
        <v>593</v>
      </c>
      <c r="I5809" s="662" t="s">
        <v>5195</v>
      </c>
      <c r="J5809" s="662" t="s">
        <v>721</v>
      </c>
      <c r="K5809" s="662" t="s">
        <v>5196</v>
      </c>
      <c r="L5809" s="663">
        <v>0</v>
      </c>
      <c r="M5809" s="663">
        <v>0</v>
      </c>
      <c r="N5809" s="662">
        <v>2</v>
      </c>
      <c r="O5809" s="745">
        <v>2</v>
      </c>
      <c r="P5809" s="663"/>
      <c r="Q5809" s="678"/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32</v>
      </c>
      <c r="B5810" s="662" t="s">
        <v>592</v>
      </c>
      <c r="C5810" s="662" t="s">
        <v>5111</v>
      </c>
      <c r="D5810" s="743" t="s">
        <v>7938</v>
      </c>
      <c r="E5810" s="744" t="s">
        <v>5144</v>
      </c>
      <c r="F5810" s="662" t="s">
        <v>5106</v>
      </c>
      <c r="G5810" s="662" t="s">
        <v>5155</v>
      </c>
      <c r="H5810" s="662" t="s">
        <v>593</v>
      </c>
      <c r="I5810" s="662" t="s">
        <v>740</v>
      </c>
      <c r="J5810" s="662" t="s">
        <v>5197</v>
      </c>
      <c r="K5810" s="662" t="s">
        <v>1361</v>
      </c>
      <c r="L5810" s="663">
        <v>36.270000000000003</v>
      </c>
      <c r="M5810" s="663">
        <v>36.270000000000003</v>
      </c>
      <c r="N5810" s="662">
        <v>1</v>
      </c>
      <c r="O5810" s="745">
        <v>1</v>
      </c>
      <c r="P5810" s="663"/>
      <c r="Q5810" s="678">
        <v>0</v>
      </c>
      <c r="R5810" s="662"/>
      <c r="S5810" s="678">
        <v>0</v>
      </c>
      <c r="T5810" s="745"/>
      <c r="U5810" s="701">
        <v>0</v>
      </c>
    </row>
    <row r="5811" spans="1:21" ht="14.4" customHeight="1" x14ac:dyDescent="0.3">
      <c r="A5811" s="661">
        <v>32</v>
      </c>
      <c r="B5811" s="662" t="s">
        <v>592</v>
      </c>
      <c r="C5811" s="662" t="s">
        <v>5111</v>
      </c>
      <c r="D5811" s="743" t="s">
        <v>7938</v>
      </c>
      <c r="E5811" s="744" t="s">
        <v>5144</v>
      </c>
      <c r="F5811" s="662" t="s">
        <v>5106</v>
      </c>
      <c r="G5811" s="662" t="s">
        <v>5201</v>
      </c>
      <c r="H5811" s="662" t="s">
        <v>593</v>
      </c>
      <c r="I5811" s="662" t="s">
        <v>6742</v>
      </c>
      <c r="J5811" s="662" t="s">
        <v>6743</v>
      </c>
      <c r="K5811" s="662" t="s">
        <v>2735</v>
      </c>
      <c r="L5811" s="663">
        <v>73.73</v>
      </c>
      <c r="M5811" s="663">
        <v>73.73</v>
      </c>
      <c r="N5811" s="662">
        <v>1</v>
      </c>
      <c r="O5811" s="745">
        <v>0.5</v>
      </c>
      <c r="P5811" s="663">
        <v>73.73</v>
      </c>
      <c r="Q5811" s="678">
        <v>1</v>
      </c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32</v>
      </c>
      <c r="B5812" s="662" t="s">
        <v>592</v>
      </c>
      <c r="C5812" s="662" t="s">
        <v>5111</v>
      </c>
      <c r="D5812" s="743" t="s">
        <v>7938</v>
      </c>
      <c r="E5812" s="744" t="s">
        <v>5144</v>
      </c>
      <c r="F5812" s="662" t="s">
        <v>5106</v>
      </c>
      <c r="G5812" s="662" t="s">
        <v>5157</v>
      </c>
      <c r="H5812" s="662" t="s">
        <v>593</v>
      </c>
      <c r="I5812" s="662" t="s">
        <v>5493</v>
      </c>
      <c r="J5812" s="662" t="s">
        <v>2406</v>
      </c>
      <c r="K5812" s="662" t="s">
        <v>5494</v>
      </c>
      <c r="L5812" s="663">
        <v>154.36000000000001</v>
      </c>
      <c r="M5812" s="663">
        <v>154.36000000000001</v>
      </c>
      <c r="N5812" s="662">
        <v>1</v>
      </c>
      <c r="O5812" s="745">
        <v>0.5</v>
      </c>
      <c r="P5812" s="663">
        <v>154.36000000000001</v>
      </c>
      <c r="Q5812" s="678">
        <v>1</v>
      </c>
      <c r="R5812" s="662">
        <v>1</v>
      </c>
      <c r="S5812" s="678">
        <v>1</v>
      </c>
      <c r="T5812" s="745">
        <v>0.5</v>
      </c>
      <c r="U5812" s="701">
        <v>1</v>
      </c>
    </row>
    <row r="5813" spans="1:21" ht="14.4" customHeight="1" x14ac:dyDescent="0.3">
      <c r="A5813" s="661">
        <v>32</v>
      </c>
      <c r="B5813" s="662" t="s">
        <v>592</v>
      </c>
      <c r="C5813" s="662" t="s">
        <v>5111</v>
      </c>
      <c r="D5813" s="743" t="s">
        <v>7938</v>
      </c>
      <c r="E5813" s="744" t="s">
        <v>5144</v>
      </c>
      <c r="F5813" s="662" t="s">
        <v>5106</v>
      </c>
      <c r="G5813" s="662" t="s">
        <v>5157</v>
      </c>
      <c r="H5813" s="662" t="s">
        <v>593</v>
      </c>
      <c r="I5813" s="662" t="s">
        <v>2405</v>
      </c>
      <c r="J5813" s="662" t="s">
        <v>2406</v>
      </c>
      <c r="K5813" s="662" t="s">
        <v>7815</v>
      </c>
      <c r="L5813" s="663">
        <v>154.36000000000001</v>
      </c>
      <c r="M5813" s="663">
        <v>154.36000000000001</v>
      </c>
      <c r="N5813" s="662">
        <v>1</v>
      </c>
      <c r="O5813" s="745">
        <v>0.5</v>
      </c>
      <c r="P5813" s="663"/>
      <c r="Q5813" s="678">
        <v>0</v>
      </c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32</v>
      </c>
      <c r="B5814" s="662" t="s">
        <v>592</v>
      </c>
      <c r="C5814" s="662" t="s">
        <v>5111</v>
      </c>
      <c r="D5814" s="743" t="s">
        <v>7938</v>
      </c>
      <c r="E5814" s="744" t="s">
        <v>5144</v>
      </c>
      <c r="F5814" s="662" t="s">
        <v>5106</v>
      </c>
      <c r="G5814" s="662" t="s">
        <v>5157</v>
      </c>
      <c r="H5814" s="662" t="s">
        <v>2438</v>
      </c>
      <c r="I5814" s="662" t="s">
        <v>2795</v>
      </c>
      <c r="J5814" s="662" t="s">
        <v>2796</v>
      </c>
      <c r="K5814" s="662" t="s">
        <v>4878</v>
      </c>
      <c r="L5814" s="663">
        <v>225.06</v>
      </c>
      <c r="M5814" s="663">
        <v>900.24</v>
      </c>
      <c r="N5814" s="662">
        <v>4</v>
      </c>
      <c r="O5814" s="745">
        <v>1.5</v>
      </c>
      <c r="P5814" s="663">
        <v>450.12</v>
      </c>
      <c r="Q5814" s="678">
        <v>0.5</v>
      </c>
      <c r="R5814" s="662">
        <v>2</v>
      </c>
      <c r="S5814" s="678">
        <v>0.5</v>
      </c>
      <c r="T5814" s="745">
        <v>1</v>
      </c>
      <c r="U5814" s="701">
        <v>0.66666666666666663</v>
      </c>
    </row>
    <row r="5815" spans="1:21" ht="14.4" customHeight="1" x14ac:dyDescent="0.3">
      <c r="A5815" s="661">
        <v>32</v>
      </c>
      <c r="B5815" s="662" t="s">
        <v>592</v>
      </c>
      <c r="C5815" s="662" t="s">
        <v>5111</v>
      </c>
      <c r="D5815" s="743" t="s">
        <v>7938</v>
      </c>
      <c r="E5815" s="744" t="s">
        <v>5144</v>
      </c>
      <c r="F5815" s="662" t="s">
        <v>5106</v>
      </c>
      <c r="G5815" s="662" t="s">
        <v>5777</v>
      </c>
      <c r="H5815" s="662" t="s">
        <v>593</v>
      </c>
      <c r="I5815" s="662" t="s">
        <v>5778</v>
      </c>
      <c r="J5815" s="662" t="s">
        <v>5779</v>
      </c>
      <c r="K5815" s="662" t="s">
        <v>5780</v>
      </c>
      <c r="L5815" s="663">
        <v>10277.59</v>
      </c>
      <c r="M5815" s="663">
        <v>82220.72</v>
      </c>
      <c r="N5815" s="662">
        <v>8</v>
      </c>
      <c r="O5815" s="745">
        <v>1.5</v>
      </c>
      <c r="P5815" s="663">
        <v>82220.72</v>
      </c>
      <c r="Q5815" s="678">
        <v>1</v>
      </c>
      <c r="R5815" s="662">
        <v>8</v>
      </c>
      <c r="S5815" s="678">
        <v>1</v>
      </c>
      <c r="T5815" s="745">
        <v>1.5</v>
      </c>
      <c r="U5815" s="701">
        <v>1</v>
      </c>
    </row>
    <row r="5816" spans="1:21" ht="14.4" customHeight="1" x14ac:dyDescent="0.3">
      <c r="A5816" s="661">
        <v>32</v>
      </c>
      <c r="B5816" s="662" t="s">
        <v>592</v>
      </c>
      <c r="C5816" s="662" t="s">
        <v>5111</v>
      </c>
      <c r="D5816" s="743" t="s">
        <v>7938</v>
      </c>
      <c r="E5816" s="744" t="s">
        <v>5144</v>
      </c>
      <c r="F5816" s="662" t="s">
        <v>5106</v>
      </c>
      <c r="G5816" s="662" t="s">
        <v>5777</v>
      </c>
      <c r="H5816" s="662" t="s">
        <v>593</v>
      </c>
      <c r="I5816" s="662" t="s">
        <v>5778</v>
      </c>
      <c r="J5816" s="662" t="s">
        <v>5779</v>
      </c>
      <c r="K5816" s="662" t="s">
        <v>5780</v>
      </c>
      <c r="L5816" s="663">
        <v>9989.3700000000008</v>
      </c>
      <c r="M5816" s="663">
        <v>39957.480000000003</v>
      </c>
      <c r="N5816" s="662">
        <v>4</v>
      </c>
      <c r="O5816" s="745">
        <v>1</v>
      </c>
      <c r="P5816" s="663">
        <v>39957.480000000003</v>
      </c>
      <c r="Q5816" s="678">
        <v>1</v>
      </c>
      <c r="R5816" s="662">
        <v>4</v>
      </c>
      <c r="S5816" s="678">
        <v>1</v>
      </c>
      <c r="T5816" s="745">
        <v>1</v>
      </c>
      <c r="U5816" s="701">
        <v>1</v>
      </c>
    </row>
    <row r="5817" spans="1:21" ht="14.4" customHeight="1" x14ac:dyDescent="0.3">
      <c r="A5817" s="661">
        <v>32</v>
      </c>
      <c r="B5817" s="662" t="s">
        <v>592</v>
      </c>
      <c r="C5817" s="662" t="s">
        <v>5111</v>
      </c>
      <c r="D5817" s="743" t="s">
        <v>7938</v>
      </c>
      <c r="E5817" s="744" t="s">
        <v>5144</v>
      </c>
      <c r="F5817" s="662" t="s">
        <v>5106</v>
      </c>
      <c r="G5817" s="662" t="s">
        <v>6057</v>
      </c>
      <c r="H5817" s="662" t="s">
        <v>2438</v>
      </c>
      <c r="I5817" s="662" t="s">
        <v>6235</v>
      </c>
      <c r="J5817" s="662" t="s">
        <v>3093</v>
      </c>
      <c r="K5817" s="662" t="s">
        <v>6236</v>
      </c>
      <c r="L5817" s="663">
        <v>141.09</v>
      </c>
      <c r="M5817" s="663">
        <v>141.09</v>
      </c>
      <c r="N5817" s="662">
        <v>1</v>
      </c>
      <c r="O5817" s="745">
        <v>0.5</v>
      </c>
      <c r="P5817" s="663">
        <v>141.09</v>
      </c>
      <c r="Q5817" s="678">
        <v>1</v>
      </c>
      <c r="R5817" s="662">
        <v>1</v>
      </c>
      <c r="S5817" s="678">
        <v>1</v>
      </c>
      <c r="T5817" s="745">
        <v>0.5</v>
      </c>
      <c r="U5817" s="701">
        <v>1</v>
      </c>
    </row>
    <row r="5818" spans="1:21" ht="14.4" customHeight="1" x14ac:dyDescent="0.3">
      <c r="A5818" s="661">
        <v>32</v>
      </c>
      <c r="B5818" s="662" t="s">
        <v>592</v>
      </c>
      <c r="C5818" s="662" t="s">
        <v>5111</v>
      </c>
      <c r="D5818" s="743" t="s">
        <v>7938</v>
      </c>
      <c r="E5818" s="744" t="s">
        <v>5144</v>
      </c>
      <c r="F5818" s="662" t="s">
        <v>5106</v>
      </c>
      <c r="G5818" s="662" t="s">
        <v>6237</v>
      </c>
      <c r="H5818" s="662" t="s">
        <v>593</v>
      </c>
      <c r="I5818" s="662" t="s">
        <v>4292</v>
      </c>
      <c r="J5818" s="662" t="s">
        <v>4293</v>
      </c>
      <c r="K5818" s="662" t="s">
        <v>6238</v>
      </c>
      <c r="L5818" s="663">
        <v>86.02</v>
      </c>
      <c r="M5818" s="663">
        <v>86.02</v>
      </c>
      <c r="N5818" s="662">
        <v>1</v>
      </c>
      <c r="O5818" s="745">
        <v>1</v>
      </c>
      <c r="P5818" s="663">
        <v>86.02</v>
      </c>
      <c r="Q5818" s="678">
        <v>1</v>
      </c>
      <c r="R5818" s="662">
        <v>1</v>
      </c>
      <c r="S5818" s="678">
        <v>1</v>
      </c>
      <c r="T5818" s="745">
        <v>1</v>
      </c>
      <c r="U5818" s="701">
        <v>1</v>
      </c>
    </row>
    <row r="5819" spans="1:21" ht="14.4" customHeight="1" x14ac:dyDescent="0.3">
      <c r="A5819" s="661">
        <v>32</v>
      </c>
      <c r="B5819" s="662" t="s">
        <v>592</v>
      </c>
      <c r="C5819" s="662" t="s">
        <v>5111</v>
      </c>
      <c r="D5819" s="743" t="s">
        <v>7938</v>
      </c>
      <c r="E5819" s="744" t="s">
        <v>5144</v>
      </c>
      <c r="F5819" s="662" t="s">
        <v>5106</v>
      </c>
      <c r="G5819" s="662" t="s">
        <v>5204</v>
      </c>
      <c r="H5819" s="662" t="s">
        <v>593</v>
      </c>
      <c r="I5819" s="662" t="s">
        <v>1013</v>
      </c>
      <c r="J5819" s="662" t="s">
        <v>5796</v>
      </c>
      <c r="K5819" s="662" t="s">
        <v>4168</v>
      </c>
      <c r="L5819" s="663">
        <v>0</v>
      </c>
      <c r="M5819" s="663">
        <v>0</v>
      </c>
      <c r="N5819" s="662">
        <v>3</v>
      </c>
      <c r="O5819" s="745">
        <v>2</v>
      </c>
      <c r="P5819" s="663">
        <v>0</v>
      </c>
      <c r="Q5819" s="678"/>
      <c r="R5819" s="662">
        <v>2</v>
      </c>
      <c r="S5819" s="678">
        <v>0.66666666666666663</v>
      </c>
      <c r="T5819" s="745">
        <v>1</v>
      </c>
      <c r="U5819" s="701">
        <v>0.5</v>
      </c>
    </row>
    <row r="5820" spans="1:21" ht="14.4" customHeight="1" x14ac:dyDescent="0.3">
      <c r="A5820" s="661">
        <v>32</v>
      </c>
      <c r="B5820" s="662" t="s">
        <v>592</v>
      </c>
      <c r="C5820" s="662" t="s">
        <v>5111</v>
      </c>
      <c r="D5820" s="743" t="s">
        <v>7938</v>
      </c>
      <c r="E5820" s="744" t="s">
        <v>5144</v>
      </c>
      <c r="F5820" s="662" t="s">
        <v>5106</v>
      </c>
      <c r="G5820" s="662" t="s">
        <v>5204</v>
      </c>
      <c r="H5820" s="662" t="s">
        <v>593</v>
      </c>
      <c r="I5820" s="662" t="s">
        <v>6240</v>
      </c>
      <c r="J5820" s="662" t="s">
        <v>5205</v>
      </c>
      <c r="K5820" s="662" t="s">
        <v>5206</v>
      </c>
      <c r="L5820" s="663">
        <v>0</v>
      </c>
      <c r="M5820" s="663">
        <v>0</v>
      </c>
      <c r="N5820" s="662">
        <v>1</v>
      </c>
      <c r="O5820" s="745">
        <v>0.5</v>
      </c>
      <c r="P5820" s="663">
        <v>0</v>
      </c>
      <c r="Q5820" s="678"/>
      <c r="R5820" s="662">
        <v>1</v>
      </c>
      <c r="S5820" s="678">
        <v>1</v>
      </c>
      <c r="T5820" s="745">
        <v>0.5</v>
      </c>
      <c r="U5820" s="701">
        <v>1</v>
      </c>
    </row>
    <row r="5821" spans="1:21" ht="14.4" customHeight="1" x14ac:dyDescent="0.3">
      <c r="A5821" s="661">
        <v>32</v>
      </c>
      <c r="B5821" s="662" t="s">
        <v>592</v>
      </c>
      <c r="C5821" s="662" t="s">
        <v>5111</v>
      </c>
      <c r="D5821" s="743" t="s">
        <v>7938</v>
      </c>
      <c r="E5821" s="744" t="s">
        <v>5144</v>
      </c>
      <c r="F5821" s="662" t="s">
        <v>5106</v>
      </c>
      <c r="G5821" s="662" t="s">
        <v>5207</v>
      </c>
      <c r="H5821" s="662" t="s">
        <v>593</v>
      </c>
      <c r="I5821" s="662" t="s">
        <v>5526</v>
      </c>
      <c r="J5821" s="662" t="s">
        <v>2935</v>
      </c>
      <c r="K5821" s="662" t="s">
        <v>2911</v>
      </c>
      <c r="L5821" s="663">
        <v>0</v>
      </c>
      <c r="M5821" s="663">
        <v>0</v>
      </c>
      <c r="N5821" s="662">
        <v>1</v>
      </c>
      <c r="O5821" s="745">
        <v>1</v>
      </c>
      <c r="P5821" s="663"/>
      <c r="Q5821" s="678"/>
      <c r="R5821" s="662"/>
      <c r="S5821" s="678">
        <v>0</v>
      </c>
      <c r="T5821" s="745"/>
      <c r="U5821" s="701">
        <v>0</v>
      </c>
    </row>
    <row r="5822" spans="1:21" ht="14.4" customHeight="1" x14ac:dyDescent="0.3">
      <c r="A5822" s="661">
        <v>32</v>
      </c>
      <c r="B5822" s="662" t="s">
        <v>592</v>
      </c>
      <c r="C5822" s="662" t="s">
        <v>5111</v>
      </c>
      <c r="D5822" s="743" t="s">
        <v>7938</v>
      </c>
      <c r="E5822" s="744" t="s">
        <v>5144</v>
      </c>
      <c r="F5822" s="662" t="s">
        <v>5106</v>
      </c>
      <c r="G5822" s="662" t="s">
        <v>5208</v>
      </c>
      <c r="H5822" s="662" t="s">
        <v>2438</v>
      </c>
      <c r="I5822" s="662" t="s">
        <v>2443</v>
      </c>
      <c r="J5822" s="662" t="s">
        <v>2444</v>
      </c>
      <c r="K5822" s="662" t="s">
        <v>4992</v>
      </c>
      <c r="L5822" s="663">
        <v>227.32</v>
      </c>
      <c r="M5822" s="663">
        <v>227.32</v>
      </c>
      <c r="N5822" s="662">
        <v>1</v>
      </c>
      <c r="O5822" s="745">
        <v>1</v>
      </c>
      <c r="P5822" s="663">
        <v>227.32</v>
      </c>
      <c r="Q5822" s="678">
        <v>1</v>
      </c>
      <c r="R5822" s="662">
        <v>1</v>
      </c>
      <c r="S5822" s="678">
        <v>1</v>
      </c>
      <c r="T5822" s="745">
        <v>1</v>
      </c>
      <c r="U5822" s="701">
        <v>1</v>
      </c>
    </row>
    <row r="5823" spans="1:21" ht="14.4" customHeight="1" x14ac:dyDescent="0.3">
      <c r="A5823" s="661">
        <v>32</v>
      </c>
      <c r="B5823" s="662" t="s">
        <v>592</v>
      </c>
      <c r="C5823" s="662" t="s">
        <v>5111</v>
      </c>
      <c r="D5823" s="743" t="s">
        <v>7938</v>
      </c>
      <c r="E5823" s="744" t="s">
        <v>5144</v>
      </c>
      <c r="F5823" s="662" t="s">
        <v>5106</v>
      </c>
      <c r="G5823" s="662" t="s">
        <v>5208</v>
      </c>
      <c r="H5823" s="662" t="s">
        <v>2438</v>
      </c>
      <c r="I5823" s="662" t="s">
        <v>2443</v>
      </c>
      <c r="J5823" s="662" t="s">
        <v>2444</v>
      </c>
      <c r="K5823" s="662" t="s">
        <v>4992</v>
      </c>
      <c r="L5823" s="663">
        <v>138.31</v>
      </c>
      <c r="M5823" s="663">
        <v>138.31</v>
      </c>
      <c r="N5823" s="662">
        <v>1</v>
      </c>
      <c r="O5823" s="745">
        <v>1</v>
      </c>
      <c r="P5823" s="663">
        <v>138.31</v>
      </c>
      <c r="Q5823" s="678">
        <v>1</v>
      </c>
      <c r="R5823" s="662">
        <v>1</v>
      </c>
      <c r="S5823" s="678">
        <v>1</v>
      </c>
      <c r="T5823" s="745">
        <v>1</v>
      </c>
      <c r="U5823" s="701">
        <v>1</v>
      </c>
    </row>
    <row r="5824" spans="1:21" ht="14.4" customHeight="1" x14ac:dyDescent="0.3">
      <c r="A5824" s="661">
        <v>32</v>
      </c>
      <c r="B5824" s="662" t="s">
        <v>592</v>
      </c>
      <c r="C5824" s="662" t="s">
        <v>5111</v>
      </c>
      <c r="D5824" s="743" t="s">
        <v>7938</v>
      </c>
      <c r="E5824" s="744" t="s">
        <v>5144</v>
      </c>
      <c r="F5824" s="662" t="s">
        <v>5106</v>
      </c>
      <c r="G5824" s="662" t="s">
        <v>5208</v>
      </c>
      <c r="H5824" s="662" t="s">
        <v>2438</v>
      </c>
      <c r="I5824" s="662" t="s">
        <v>2560</v>
      </c>
      <c r="J5824" s="662" t="s">
        <v>2444</v>
      </c>
      <c r="K5824" s="662" t="s">
        <v>968</v>
      </c>
      <c r="L5824" s="663">
        <v>69.16</v>
      </c>
      <c r="M5824" s="663">
        <v>69.16</v>
      </c>
      <c r="N5824" s="662">
        <v>1</v>
      </c>
      <c r="O5824" s="745">
        <v>0.5</v>
      </c>
      <c r="P5824" s="663">
        <v>69.16</v>
      </c>
      <c r="Q5824" s="678">
        <v>1</v>
      </c>
      <c r="R5824" s="662">
        <v>1</v>
      </c>
      <c r="S5824" s="678">
        <v>1</v>
      </c>
      <c r="T5824" s="745">
        <v>0.5</v>
      </c>
      <c r="U5824" s="701">
        <v>1</v>
      </c>
    </row>
    <row r="5825" spans="1:21" ht="14.4" customHeight="1" x14ac:dyDescent="0.3">
      <c r="A5825" s="661">
        <v>32</v>
      </c>
      <c r="B5825" s="662" t="s">
        <v>592</v>
      </c>
      <c r="C5825" s="662" t="s">
        <v>5111</v>
      </c>
      <c r="D5825" s="743" t="s">
        <v>7938</v>
      </c>
      <c r="E5825" s="744" t="s">
        <v>5144</v>
      </c>
      <c r="F5825" s="662" t="s">
        <v>5106</v>
      </c>
      <c r="G5825" s="662" t="s">
        <v>5212</v>
      </c>
      <c r="H5825" s="662" t="s">
        <v>593</v>
      </c>
      <c r="I5825" s="662" t="s">
        <v>2938</v>
      </c>
      <c r="J5825" s="662" t="s">
        <v>2939</v>
      </c>
      <c r="K5825" s="662" t="s">
        <v>2788</v>
      </c>
      <c r="L5825" s="663">
        <v>66.819999999999993</v>
      </c>
      <c r="M5825" s="663">
        <v>66.819999999999993</v>
      </c>
      <c r="N5825" s="662">
        <v>1</v>
      </c>
      <c r="O5825" s="745">
        <v>0.5</v>
      </c>
      <c r="P5825" s="663">
        <v>66.819999999999993</v>
      </c>
      <c r="Q5825" s="678">
        <v>1</v>
      </c>
      <c r="R5825" s="662">
        <v>1</v>
      </c>
      <c r="S5825" s="678">
        <v>1</v>
      </c>
      <c r="T5825" s="745">
        <v>0.5</v>
      </c>
      <c r="U5825" s="701">
        <v>1</v>
      </c>
    </row>
    <row r="5826" spans="1:21" ht="14.4" customHeight="1" x14ac:dyDescent="0.3">
      <c r="A5826" s="661">
        <v>32</v>
      </c>
      <c r="B5826" s="662" t="s">
        <v>592</v>
      </c>
      <c r="C5826" s="662" t="s">
        <v>5111</v>
      </c>
      <c r="D5826" s="743" t="s">
        <v>7938</v>
      </c>
      <c r="E5826" s="744" t="s">
        <v>5144</v>
      </c>
      <c r="F5826" s="662" t="s">
        <v>5106</v>
      </c>
      <c r="G5826" s="662" t="s">
        <v>5158</v>
      </c>
      <c r="H5826" s="662" t="s">
        <v>2438</v>
      </c>
      <c r="I5826" s="662" t="s">
        <v>2465</v>
      </c>
      <c r="J5826" s="662" t="s">
        <v>2466</v>
      </c>
      <c r="K5826" s="662" t="s">
        <v>2467</v>
      </c>
      <c r="L5826" s="663">
        <v>264</v>
      </c>
      <c r="M5826" s="663">
        <v>528</v>
      </c>
      <c r="N5826" s="662">
        <v>2</v>
      </c>
      <c r="O5826" s="745">
        <v>1.5</v>
      </c>
      <c r="P5826" s="663">
        <v>264</v>
      </c>
      <c r="Q5826" s="678">
        <v>0.5</v>
      </c>
      <c r="R5826" s="662">
        <v>1</v>
      </c>
      <c r="S5826" s="678">
        <v>0.5</v>
      </c>
      <c r="T5826" s="745">
        <v>0.5</v>
      </c>
      <c r="U5826" s="701">
        <v>0.33333333333333331</v>
      </c>
    </row>
    <row r="5827" spans="1:21" ht="14.4" customHeight="1" x14ac:dyDescent="0.3">
      <c r="A5827" s="661">
        <v>32</v>
      </c>
      <c r="B5827" s="662" t="s">
        <v>592</v>
      </c>
      <c r="C5827" s="662" t="s">
        <v>5111</v>
      </c>
      <c r="D5827" s="743" t="s">
        <v>7938</v>
      </c>
      <c r="E5827" s="744" t="s">
        <v>5144</v>
      </c>
      <c r="F5827" s="662" t="s">
        <v>5106</v>
      </c>
      <c r="G5827" s="662" t="s">
        <v>5384</v>
      </c>
      <c r="H5827" s="662" t="s">
        <v>593</v>
      </c>
      <c r="I5827" s="662" t="s">
        <v>1707</v>
      </c>
      <c r="J5827" s="662" t="s">
        <v>6066</v>
      </c>
      <c r="K5827" s="662" t="s">
        <v>6067</v>
      </c>
      <c r="L5827" s="663">
        <v>484.46</v>
      </c>
      <c r="M5827" s="663">
        <v>484.46</v>
      </c>
      <c r="N5827" s="662">
        <v>1</v>
      </c>
      <c r="O5827" s="745">
        <v>0.5</v>
      </c>
      <c r="P5827" s="663">
        <v>484.46</v>
      </c>
      <c r="Q5827" s="678">
        <v>1</v>
      </c>
      <c r="R5827" s="662">
        <v>1</v>
      </c>
      <c r="S5827" s="678">
        <v>1</v>
      </c>
      <c r="T5827" s="745">
        <v>0.5</v>
      </c>
      <c r="U5827" s="701">
        <v>1</v>
      </c>
    </row>
    <row r="5828" spans="1:21" ht="14.4" customHeight="1" x14ac:dyDescent="0.3">
      <c r="A5828" s="661">
        <v>32</v>
      </c>
      <c r="B5828" s="662" t="s">
        <v>592</v>
      </c>
      <c r="C5828" s="662" t="s">
        <v>5111</v>
      </c>
      <c r="D5828" s="743" t="s">
        <v>7938</v>
      </c>
      <c r="E5828" s="744" t="s">
        <v>5144</v>
      </c>
      <c r="F5828" s="662" t="s">
        <v>5106</v>
      </c>
      <c r="G5828" s="662" t="s">
        <v>5384</v>
      </c>
      <c r="H5828" s="662" t="s">
        <v>593</v>
      </c>
      <c r="I5828" s="662" t="s">
        <v>5697</v>
      </c>
      <c r="J5828" s="662" t="s">
        <v>5698</v>
      </c>
      <c r="K5828" s="662" t="s">
        <v>5498</v>
      </c>
      <c r="L5828" s="663">
        <v>1937.84</v>
      </c>
      <c r="M5828" s="663">
        <v>1937.84</v>
      </c>
      <c r="N5828" s="662">
        <v>1</v>
      </c>
      <c r="O5828" s="745">
        <v>1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32</v>
      </c>
      <c r="B5829" s="662" t="s">
        <v>592</v>
      </c>
      <c r="C5829" s="662" t="s">
        <v>5111</v>
      </c>
      <c r="D5829" s="743" t="s">
        <v>7938</v>
      </c>
      <c r="E5829" s="744" t="s">
        <v>5144</v>
      </c>
      <c r="F5829" s="662" t="s">
        <v>5106</v>
      </c>
      <c r="G5829" s="662" t="s">
        <v>5499</v>
      </c>
      <c r="H5829" s="662" t="s">
        <v>593</v>
      </c>
      <c r="I5829" s="662" t="s">
        <v>4314</v>
      </c>
      <c r="J5829" s="662" t="s">
        <v>4315</v>
      </c>
      <c r="K5829" s="662" t="s">
        <v>4316</v>
      </c>
      <c r="L5829" s="663">
        <v>79.48</v>
      </c>
      <c r="M5829" s="663">
        <v>158.96</v>
      </c>
      <c r="N5829" s="662">
        <v>2</v>
      </c>
      <c r="O5829" s="745">
        <v>1</v>
      </c>
      <c r="P5829" s="663">
        <v>158.96</v>
      </c>
      <c r="Q5829" s="678">
        <v>1</v>
      </c>
      <c r="R5829" s="662">
        <v>2</v>
      </c>
      <c r="S5829" s="678">
        <v>1</v>
      </c>
      <c r="T5829" s="745">
        <v>1</v>
      </c>
      <c r="U5829" s="701">
        <v>1</v>
      </c>
    </row>
    <row r="5830" spans="1:21" ht="14.4" customHeight="1" x14ac:dyDescent="0.3">
      <c r="A5830" s="661">
        <v>32</v>
      </c>
      <c r="B5830" s="662" t="s">
        <v>592</v>
      </c>
      <c r="C5830" s="662" t="s">
        <v>5111</v>
      </c>
      <c r="D5830" s="743" t="s">
        <v>7938</v>
      </c>
      <c r="E5830" s="744" t="s">
        <v>5144</v>
      </c>
      <c r="F5830" s="662" t="s">
        <v>5106</v>
      </c>
      <c r="G5830" s="662" t="s">
        <v>6451</v>
      </c>
      <c r="H5830" s="662" t="s">
        <v>593</v>
      </c>
      <c r="I5830" s="662" t="s">
        <v>7354</v>
      </c>
      <c r="J5830" s="662" t="s">
        <v>7355</v>
      </c>
      <c r="K5830" s="662" t="s">
        <v>7356</v>
      </c>
      <c r="L5830" s="663">
        <v>185.26</v>
      </c>
      <c r="M5830" s="663">
        <v>185.26</v>
      </c>
      <c r="N5830" s="662">
        <v>1</v>
      </c>
      <c r="O5830" s="745">
        <v>0.5</v>
      </c>
      <c r="P5830" s="663">
        <v>185.26</v>
      </c>
      <c r="Q5830" s="678">
        <v>1</v>
      </c>
      <c r="R5830" s="662">
        <v>1</v>
      </c>
      <c r="S5830" s="678">
        <v>1</v>
      </c>
      <c r="T5830" s="745">
        <v>0.5</v>
      </c>
      <c r="U5830" s="701">
        <v>1</v>
      </c>
    </row>
    <row r="5831" spans="1:21" ht="14.4" customHeight="1" x14ac:dyDescent="0.3">
      <c r="A5831" s="661">
        <v>32</v>
      </c>
      <c r="B5831" s="662" t="s">
        <v>592</v>
      </c>
      <c r="C5831" s="662" t="s">
        <v>5111</v>
      </c>
      <c r="D5831" s="743" t="s">
        <v>7938</v>
      </c>
      <c r="E5831" s="744" t="s">
        <v>5144</v>
      </c>
      <c r="F5831" s="662" t="s">
        <v>5106</v>
      </c>
      <c r="G5831" s="662" t="s">
        <v>5160</v>
      </c>
      <c r="H5831" s="662" t="s">
        <v>593</v>
      </c>
      <c r="I5831" s="662" t="s">
        <v>3159</v>
      </c>
      <c r="J5831" s="662" t="s">
        <v>3160</v>
      </c>
      <c r="K5831" s="662" t="s">
        <v>4933</v>
      </c>
      <c r="L5831" s="663">
        <v>2991.23</v>
      </c>
      <c r="M5831" s="663">
        <v>14956.150000000001</v>
      </c>
      <c r="N5831" s="662">
        <v>5</v>
      </c>
      <c r="O5831" s="745">
        <v>1.5</v>
      </c>
      <c r="P5831" s="663">
        <v>8973.69</v>
      </c>
      <c r="Q5831" s="678">
        <v>0.6</v>
      </c>
      <c r="R5831" s="662">
        <v>3</v>
      </c>
      <c r="S5831" s="678">
        <v>0.6</v>
      </c>
      <c r="T5831" s="745">
        <v>1</v>
      </c>
      <c r="U5831" s="701">
        <v>0.66666666666666663</v>
      </c>
    </row>
    <row r="5832" spans="1:21" ht="14.4" customHeight="1" x14ac:dyDescent="0.3">
      <c r="A5832" s="661">
        <v>32</v>
      </c>
      <c r="B5832" s="662" t="s">
        <v>592</v>
      </c>
      <c r="C5832" s="662" t="s">
        <v>5111</v>
      </c>
      <c r="D5832" s="743" t="s">
        <v>7938</v>
      </c>
      <c r="E5832" s="744" t="s">
        <v>5144</v>
      </c>
      <c r="F5832" s="662" t="s">
        <v>5106</v>
      </c>
      <c r="G5832" s="662" t="s">
        <v>5160</v>
      </c>
      <c r="H5832" s="662" t="s">
        <v>593</v>
      </c>
      <c r="I5832" s="662" t="s">
        <v>5161</v>
      </c>
      <c r="J5832" s="662" t="s">
        <v>3160</v>
      </c>
      <c r="K5832" s="662" t="s">
        <v>5162</v>
      </c>
      <c r="L5832" s="663">
        <v>748.21</v>
      </c>
      <c r="M5832" s="663">
        <v>1496.42</v>
      </c>
      <c r="N5832" s="662">
        <v>2</v>
      </c>
      <c r="O5832" s="745">
        <v>1.5</v>
      </c>
      <c r="P5832" s="663">
        <v>1496.42</v>
      </c>
      <c r="Q5832" s="678">
        <v>1</v>
      </c>
      <c r="R5832" s="662">
        <v>2</v>
      </c>
      <c r="S5832" s="678">
        <v>1</v>
      </c>
      <c r="T5832" s="745">
        <v>1.5</v>
      </c>
      <c r="U5832" s="701">
        <v>1</v>
      </c>
    </row>
    <row r="5833" spans="1:21" ht="14.4" customHeight="1" x14ac:dyDescent="0.3">
      <c r="A5833" s="661">
        <v>32</v>
      </c>
      <c r="B5833" s="662" t="s">
        <v>592</v>
      </c>
      <c r="C5833" s="662" t="s">
        <v>5111</v>
      </c>
      <c r="D5833" s="743" t="s">
        <v>7938</v>
      </c>
      <c r="E5833" s="744" t="s">
        <v>5144</v>
      </c>
      <c r="F5833" s="662" t="s">
        <v>5106</v>
      </c>
      <c r="G5833" s="662" t="s">
        <v>5239</v>
      </c>
      <c r="H5833" s="662" t="s">
        <v>593</v>
      </c>
      <c r="I5833" s="662" t="s">
        <v>963</v>
      </c>
      <c r="J5833" s="662" t="s">
        <v>964</v>
      </c>
      <c r="K5833" s="662" t="s">
        <v>5240</v>
      </c>
      <c r="L5833" s="663">
        <v>156.77000000000001</v>
      </c>
      <c r="M5833" s="663">
        <v>156.77000000000001</v>
      </c>
      <c r="N5833" s="662">
        <v>1</v>
      </c>
      <c r="O5833" s="745">
        <v>1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32</v>
      </c>
      <c r="B5834" s="662" t="s">
        <v>592</v>
      </c>
      <c r="C5834" s="662" t="s">
        <v>5111</v>
      </c>
      <c r="D5834" s="743" t="s">
        <v>7938</v>
      </c>
      <c r="E5834" s="744" t="s">
        <v>5144</v>
      </c>
      <c r="F5834" s="662" t="s">
        <v>5106</v>
      </c>
      <c r="G5834" s="662" t="s">
        <v>5244</v>
      </c>
      <c r="H5834" s="662" t="s">
        <v>593</v>
      </c>
      <c r="I5834" s="662" t="s">
        <v>1283</v>
      </c>
      <c r="J5834" s="662" t="s">
        <v>1284</v>
      </c>
      <c r="K5834" s="662" t="s">
        <v>5245</v>
      </c>
      <c r="L5834" s="663">
        <v>420.07</v>
      </c>
      <c r="M5834" s="663">
        <v>8401.4</v>
      </c>
      <c r="N5834" s="662">
        <v>20</v>
      </c>
      <c r="O5834" s="745">
        <v>15</v>
      </c>
      <c r="P5834" s="663">
        <v>5460.91</v>
      </c>
      <c r="Q5834" s="678">
        <v>0.65</v>
      </c>
      <c r="R5834" s="662">
        <v>13</v>
      </c>
      <c r="S5834" s="678">
        <v>0.65</v>
      </c>
      <c r="T5834" s="745">
        <v>9.5</v>
      </c>
      <c r="U5834" s="701">
        <v>0.6333333333333333</v>
      </c>
    </row>
    <row r="5835" spans="1:21" ht="14.4" customHeight="1" x14ac:dyDescent="0.3">
      <c r="A5835" s="661">
        <v>32</v>
      </c>
      <c r="B5835" s="662" t="s">
        <v>592</v>
      </c>
      <c r="C5835" s="662" t="s">
        <v>5111</v>
      </c>
      <c r="D5835" s="743" t="s">
        <v>7938</v>
      </c>
      <c r="E5835" s="744" t="s">
        <v>5144</v>
      </c>
      <c r="F5835" s="662" t="s">
        <v>5106</v>
      </c>
      <c r="G5835" s="662" t="s">
        <v>5166</v>
      </c>
      <c r="H5835" s="662" t="s">
        <v>593</v>
      </c>
      <c r="I5835" s="662" t="s">
        <v>1138</v>
      </c>
      <c r="J5835" s="662" t="s">
        <v>1139</v>
      </c>
      <c r="K5835" s="662" t="s">
        <v>1140</v>
      </c>
      <c r="L5835" s="663">
        <v>33</v>
      </c>
      <c r="M5835" s="663">
        <v>99</v>
      </c>
      <c r="N5835" s="662">
        <v>3</v>
      </c>
      <c r="O5835" s="745">
        <v>2</v>
      </c>
      <c r="P5835" s="663">
        <v>33</v>
      </c>
      <c r="Q5835" s="678">
        <v>0.33333333333333331</v>
      </c>
      <c r="R5835" s="662">
        <v>1</v>
      </c>
      <c r="S5835" s="678">
        <v>0.33333333333333331</v>
      </c>
      <c r="T5835" s="745">
        <v>1</v>
      </c>
      <c r="U5835" s="701">
        <v>0.5</v>
      </c>
    </row>
    <row r="5836" spans="1:21" ht="14.4" customHeight="1" x14ac:dyDescent="0.3">
      <c r="A5836" s="661">
        <v>32</v>
      </c>
      <c r="B5836" s="662" t="s">
        <v>592</v>
      </c>
      <c r="C5836" s="662" t="s">
        <v>5111</v>
      </c>
      <c r="D5836" s="743" t="s">
        <v>7938</v>
      </c>
      <c r="E5836" s="744" t="s">
        <v>5144</v>
      </c>
      <c r="F5836" s="662" t="s">
        <v>5106</v>
      </c>
      <c r="G5836" s="662" t="s">
        <v>5701</v>
      </c>
      <c r="H5836" s="662" t="s">
        <v>2438</v>
      </c>
      <c r="I5836" s="662" t="s">
        <v>2814</v>
      </c>
      <c r="J5836" s="662" t="s">
        <v>4948</v>
      </c>
      <c r="K5836" s="662" t="s">
        <v>4949</v>
      </c>
      <c r="L5836" s="663">
        <v>2179.9299999999998</v>
      </c>
      <c r="M5836" s="663">
        <v>6539.7899999999991</v>
      </c>
      <c r="N5836" s="662">
        <v>3</v>
      </c>
      <c r="O5836" s="745">
        <v>1</v>
      </c>
      <c r="P5836" s="663">
        <v>6539.7899999999991</v>
      </c>
      <c r="Q5836" s="678">
        <v>1</v>
      </c>
      <c r="R5836" s="662">
        <v>3</v>
      </c>
      <c r="S5836" s="678">
        <v>1</v>
      </c>
      <c r="T5836" s="745">
        <v>1</v>
      </c>
      <c r="U5836" s="701">
        <v>1</v>
      </c>
    </row>
    <row r="5837" spans="1:21" ht="14.4" customHeight="1" x14ac:dyDescent="0.3">
      <c r="A5837" s="661">
        <v>32</v>
      </c>
      <c r="B5837" s="662" t="s">
        <v>592</v>
      </c>
      <c r="C5837" s="662" t="s">
        <v>5111</v>
      </c>
      <c r="D5837" s="743" t="s">
        <v>7938</v>
      </c>
      <c r="E5837" s="744" t="s">
        <v>5144</v>
      </c>
      <c r="F5837" s="662" t="s">
        <v>5106</v>
      </c>
      <c r="G5837" s="662" t="s">
        <v>5847</v>
      </c>
      <c r="H5837" s="662" t="s">
        <v>593</v>
      </c>
      <c r="I5837" s="662" t="s">
        <v>3011</v>
      </c>
      <c r="J5837" s="662" t="s">
        <v>3012</v>
      </c>
      <c r="K5837" s="662" t="s">
        <v>6330</v>
      </c>
      <c r="L5837" s="663">
        <v>89.91</v>
      </c>
      <c r="M5837" s="663">
        <v>89.91</v>
      </c>
      <c r="N5837" s="662">
        <v>1</v>
      </c>
      <c r="O5837" s="745">
        <v>1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32</v>
      </c>
      <c r="B5838" s="662" t="s">
        <v>592</v>
      </c>
      <c r="C5838" s="662" t="s">
        <v>5111</v>
      </c>
      <c r="D5838" s="743" t="s">
        <v>7938</v>
      </c>
      <c r="E5838" s="744" t="s">
        <v>5144</v>
      </c>
      <c r="F5838" s="662" t="s">
        <v>5106</v>
      </c>
      <c r="G5838" s="662" t="s">
        <v>5847</v>
      </c>
      <c r="H5838" s="662" t="s">
        <v>593</v>
      </c>
      <c r="I5838" s="662" t="s">
        <v>3049</v>
      </c>
      <c r="J5838" s="662" t="s">
        <v>3012</v>
      </c>
      <c r="K5838" s="662" t="s">
        <v>6330</v>
      </c>
      <c r="L5838" s="663">
        <v>89.91</v>
      </c>
      <c r="M5838" s="663">
        <v>89.91</v>
      </c>
      <c r="N5838" s="662">
        <v>1</v>
      </c>
      <c r="O5838" s="745">
        <v>1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32</v>
      </c>
      <c r="B5839" s="662" t="s">
        <v>592</v>
      </c>
      <c r="C5839" s="662" t="s">
        <v>5111</v>
      </c>
      <c r="D5839" s="743" t="s">
        <v>7938</v>
      </c>
      <c r="E5839" s="744" t="s">
        <v>5144</v>
      </c>
      <c r="F5839" s="662" t="s">
        <v>5106</v>
      </c>
      <c r="G5839" s="662" t="s">
        <v>7816</v>
      </c>
      <c r="H5839" s="662" t="s">
        <v>593</v>
      </c>
      <c r="I5839" s="662" t="s">
        <v>4056</v>
      </c>
      <c r="J5839" s="662" t="s">
        <v>4057</v>
      </c>
      <c r="K5839" s="662" t="s">
        <v>4058</v>
      </c>
      <c r="L5839" s="663">
        <v>0</v>
      </c>
      <c r="M5839" s="663">
        <v>0</v>
      </c>
      <c r="N5839" s="662">
        <v>1</v>
      </c>
      <c r="O5839" s="745">
        <v>1</v>
      </c>
      <c r="P5839" s="663"/>
      <c r="Q5839" s="678"/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32</v>
      </c>
      <c r="B5840" s="662" t="s">
        <v>592</v>
      </c>
      <c r="C5840" s="662" t="s">
        <v>5111</v>
      </c>
      <c r="D5840" s="743" t="s">
        <v>7938</v>
      </c>
      <c r="E5840" s="744" t="s">
        <v>5144</v>
      </c>
      <c r="F5840" s="662" t="s">
        <v>5106</v>
      </c>
      <c r="G5840" s="662" t="s">
        <v>5870</v>
      </c>
      <c r="H5840" s="662" t="s">
        <v>593</v>
      </c>
      <c r="I5840" s="662" t="s">
        <v>4398</v>
      </c>
      <c r="J5840" s="662" t="s">
        <v>4399</v>
      </c>
      <c r="K5840" s="662" t="s">
        <v>5871</v>
      </c>
      <c r="L5840" s="663">
        <v>77.14</v>
      </c>
      <c r="M5840" s="663">
        <v>771.40000000000009</v>
      </c>
      <c r="N5840" s="662">
        <v>10</v>
      </c>
      <c r="O5840" s="745">
        <v>3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32</v>
      </c>
      <c r="B5841" s="662" t="s">
        <v>592</v>
      </c>
      <c r="C5841" s="662" t="s">
        <v>5111</v>
      </c>
      <c r="D5841" s="743" t="s">
        <v>7938</v>
      </c>
      <c r="E5841" s="744" t="s">
        <v>5144</v>
      </c>
      <c r="F5841" s="662" t="s">
        <v>5106</v>
      </c>
      <c r="G5841" s="662" t="s">
        <v>5727</v>
      </c>
      <c r="H5841" s="662" t="s">
        <v>593</v>
      </c>
      <c r="I5841" s="662" t="s">
        <v>692</v>
      </c>
      <c r="J5841" s="662" t="s">
        <v>5728</v>
      </c>
      <c r="K5841" s="662" t="s">
        <v>5729</v>
      </c>
      <c r="L5841" s="663">
        <v>44.59</v>
      </c>
      <c r="M5841" s="663">
        <v>44.59</v>
      </c>
      <c r="N5841" s="662">
        <v>1</v>
      </c>
      <c r="O5841" s="745">
        <v>1</v>
      </c>
      <c r="P5841" s="663"/>
      <c r="Q5841" s="678">
        <v>0</v>
      </c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32</v>
      </c>
      <c r="B5842" s="662" t="s">
        <v>592</v>
      </c>
      <c r="C5842" s="662" t="s">
        <v>5111</v>
      </c>
      <c r="D5842" s="743" t="s">
        <v>7938</v>
      </c>
      <c r="E5842" s="744" t="s">
        <v>5144</v>
      </c>
      <c r="F5842" s="662" t="s">
        <v>5106</v>
      </c>
      <c r="G5842" s="662" t="s">
        <v>5394</v>
      </c>
      <c r="H5842" s="662" t="s">
        <v>593</v>
      </c>
      <c r="I5842" s="662" t="s">
        <v>5650</v>
      </c>
      <c r="J5842" s="662" t="s">
        <v>5396</v>
      </c>
      <c r="K5842" s="662" t="s">
        <v>2452</v>
      </c>
      <c r="L5842" s="663">
        <v>0</v>
      </c>
      <c r="M5842" s="663">
        <v>0</v>
      </c>
      <c r="N5842" s="662">
        <v>1</v>
      </c>
      <c r="O5842" s="745">
        <v>1</v>
      </c>
      <c r="P5842" s="663">
        <v>0</v>
      </c>
      <c r="Q5842" s="678"/>
      <c r="R5842" s="662">
        <v>1</v>
      </c>
      <c r="S5842" s="678">
        <v>1</v>
      </c>
      <c r="T5842" s="745">
        <v>1</v>
      </c>
      <c r="U5842" s="701">
        <v>1</v>
      </c>
    </row>
    <row r="5843" spans="1:21" ht="14.4" customHeight="1" x14ac:dyDescent="0.3">
      <c r="A5843" s="661">
        <v>32</v>
      </c>
      <c r="B5843" s="662" t="s">
        <v>592</v>
      </c>
      <c r="C5843" s="662" t="s">
        <v>5111</v>
      </c>
      <c r="D5843" s="743" t="s">
        <v>7938</v>
      </c>
      <c r="E5843" s="744" t="s">
        <v>5144</v>
      </c>
      <c r="F5843" s="662" t="s">
        <v>5106</v>
      </c>
      <c r="G5843" s="662" t="s">
        <v>5394</v>
      </c>
      <c r="H5843" s="662" t="s">
        <v>593</v>
      </c>
      <c r="I5843" s="662" t="s">
        <v>3585</v>
      </c>
      <c r="J5843" s="662" t="s">
        <v>1178</v>
      </c>
      <c r="K5843" s="662" t="s">
        <v>3586</v>
      </c>
      <c r="L5843" s="663">
        <v>52.75</v>
      </c>
      <c r="M5843" s="663">
        <v>52.75</v>
      </c>
      <c r="N5843" s="662">
        <v>1</v>
      </c>
      <c r="O5843" s="745">
        <v>0.5</v>
      </c>
      <c r="P5843" s="663">
        <v>52.75</v>
      </c>
      <c r="Q5843" s="678">
        <v>1</v>
      </c>
      <c r="R5843" s="662">
        <v>1</v>
      </c>
      <c r="S5843" s="678">
        <v>1</v>
      </c>
      <c r="T5843" s="745">
        <v>0.5</v>
      </c>
      <c r="U5843" s="701">
        <v>1</v>
      </c>
    </row>
    <row r="5844" spans="1:21" ht="14.4" customHeight="1" x14ac:dyDescent="0.3">
      <c r="A5844" s="661">
        <v>32</v>
      </c>
      <c r="B5844" s="662" t="s">
        <v>592</v>
      </c>
      <c r="C5844" s="662" t="s">
        <v>5111</v>
      </c>
      <c r="D5844" s="743" t="s">
        <v>7938</v>
      </c>
      <c r="E5844" s="744" t="s">
        <v>5144</v>
      </c>
      <c r="F5844" s="662" t="s">
        <v>5106</v>
      </c>
      <c r="G5844" s="662" t="s">
        <v>5394</v>
      </c>
      <c r="H5844" s="662" t="s">
        <v>593</v>
      </c>
      <c r="I5844" s="662" t="s">
        <v>5395</v>
      </c>
      <c r="J5844" s="662" t="s">
        <v>5396</v>
      </c>
      <c r="K5844" s="662" t="s">
        <v>5397</v>
      </c>
      <c r="L5844" s="663">
        <v>29.54</v>
      </c>
      <c r="M5844" s="663">
        <v>59.08</v>
      </c>
      <c r="N5844" s="662">
        <v>2</v>
      </c>
      <c r="O5844" s="745">
        <v>0.5</v>
      </c>
      <c r="P5844" s="663">
        <v>59.08</v>
      </c>
      <c r="Q5844" s="678">
        <v>1</v>
      </c>
      <c r="R5844" s="662">
        <v>2</v>
      </c>
      <c r="S5844" s="678">
        <v>1</v>
      </c>
      <c r="T5844" s="745">
        <v>0.5</v>
      </c>
      <c r="U5844" s="701">
        <v>1</v>
      </c>
    </row>
    <row r="5845" spans="1:21" ht="14.4" customHeight="1" x14ac:dyDescent="0.3">
      <c r="A5845" s="661">
        <v>32</v>
      </c>
      <c r="B5845" s="662" t="s">
        <v>592</v>
      </c>
      <c r="C5845" s="662" t="s">
        <v>5111</v>
      </c>
      <c r="D5845" s="743" t="s">
        <v>7938</v>
      </c>
      <c r="E5845" s="744" t="s">
        <v>5144</v>
      </c>
      <c r="F5845" s="662" t="s">
        <v>5106</v>
      </c>
      <c r="G5845" s="662" t="s">
        <v>5394</v>
      </c>
      <c r="H5845" s="662" t="s">
        <v>593</v>
      </c>
      <c r="I5845" s="662" t="s">
        <v>7817</v>
      </c>
      <c r="J5845" s="662" t="s">
        <v>5396</v>
      </c>
      <c r="K5845" s="662" t="s">
        <v>3770</v>
      </c>
      <c r="L5845" s="663">
        <v>58.62</v>
      </c>
      <c r="M5845" s="663">
        <v>58.62</v>
      </c>
      <c r="N5845" s="662">
        <v>1</v>
      </c>
      <c r="O5845" s="745">
        <v>1</v>
      </c>
      <c r="P5845" s="663">
        <v>58.62</v>
      </c>
      <c r="Q5845" s="678">
        <v>1</v>
      </c>
      <c r="R5845" s="662">
        <v>1</v>
      </c>
      <c r="S5845" s="678">
        <v>1</v>
      </c>
      <c r="T5845" s="745">
        <v>1</v>
      </c>
      <c r="U5845" s="701">
        <v>1</v>
      </c>
    </row>
    <row r="5846" spans="1:21" ht="14.4" customHeight="1" x14ac:dyDescent="0.3">
      <c r="A5846" s="661">
        <v>32</v>
      </c>
      <c r="B5846" s="662" t="s">
        <v>592</v>
      </c>
      <c r="C5846" s="662" t="s">
        <v>5111</v>
      </c>
      <c r="D5846" s="743" t="s">
        <v>7938</v>
      </c>
      <c r="E5846" s="744" t="s">
        <v>5144</v>
      </c>
      <c r="F5846" s="662" t="s">
        <v>5106</v>
      </c>
      <c r="G5846" s="662" t="s">
        <v>5269</v>
      </c>
      <c r="H5846" s="662" t="s">
        <v>593</v>
      </c>
      <c r="I5846" s="662" t="s">
        <v>970</v>
      </c>
      <c r="J5846" s="662" t="s">
        <v>5270</v>
      </c>
      <c r="K5846" s="662" t="s">
        <v>5271</v>
      </c>
      <c r="L5846" s="663">
        <v>88.76</v>
      </c>
      <c r="M5846" s="663">
        <v>1420.16</v>
      </c>
      <c r="N5846" s="662">
        <v>16</v>
      </c>
      <c r="O5846" s="745">
        <v>8</v>
      </c>
      <c r="P5846" s="663">
        <v>976.36000000000013</v>
      </c>
      <c r="Q5846" s="678">
        <v>0.6875</v>
      </c>
      <c r="R5846" s="662">
        <v>11</v>
      </c>
      <c r="S5846" s="678">
        <v>0.6875</v>
      </c>
      <c r="T5846" s="745">
        <v>5</v>
      </c>
      <c r="U5846" s="701">
        <v>0.625</v>
      </c>
    </row>
    <row r="5847" spans="1:21" ht="14.4" customHeight="1" x14ac:dyDescent="0.3">
      <c r="A5847" s="661">
        <v>32</v>
      </c>
      <c r="B5847" s="662" t="s">
        <v>592</v>
      </c>
      <c r="C5847" s="662" t="s">
        <v>5111</v>
      </c>
      <c r="D5847" s="743" t="s">
        <v>7938</v>
      </c>
      <c r="E5847" s="744" t="s">
        <v>5144</v>
      </c>
      <c r="F5847" s="662" t="s">
        <v>5106</v>
      </c>
      <c r="G5847" s="662" t="s">
        <v>5361</v>
      </c>
      <c r="H5847" s="662" t="s">
        <v>2438</v>
      </c>
      <c r="I5847" s="662" t="s">
        <v>2722</v>
      </c>
      <c r="J5847" s="662" t="s">
        <v>4959</v>
      </c>
      <c r="K5847" s="662" t="s">
        <v>4960</v>
      </c>
      <c r="L5847" s="663">
        <v>445.45</v>
      </c>
      <c r="M5847" s="663">
        <v>445.45</v>
      </c>
      <c r="N5847" s="662">
        <v>1</v>
      </c>
      <c r="O5847" s="745">
        <v>0.5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32</v>
      </c>
      <c r="B5848" s="662" t="s">
        <v>592</v>
      </c>
      <c r="C5848" s="662" t="s">
        <v>5111</v>
      </c>
      <c r="D5848" s="743" t="s">
        <v>7938</v>
      </c>
      <c r="E5848" s="744" t="s">
        <v>5144</v>
      </c>
      <c r="F5848" s="662" t="s">
        <v>5106</v>
      </c>
      <c r="G5848" s="662" t="s">
        <v>5276</v>
      </c>
      <c r="H5848" s="662" t="s">
        <v>2438</v>
      </c>
      <c r="I5848" s="662" t="s">
        <v>2691</v>
      </c>
      <c r="J5848" s="662" t="s">
        <v>2692</v>
      </c>
      <c r="K5848" s="662" t="s">
        <v>2591</v>
      </c>
      <c r="L5848" s="663">
        <v>207.45</v>
      </c>
      <c r="M5848" s="663">
        <v>207.45</v>
      </c>
      <c r="N5848" s="662">
        <v>1</v>
      </c>
      <c r="O5848" s="745">
        <v>0.5</v>
      </c>
      <c r="P5848" s="663"/>
      <c r="Q5848" s="678">
        <v>0</v>
      </c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32</v>
      </c>
      <c r="B5849" s="662" t="s">
        <v>592</v>
      </c>
      <c r="C5849" s="662" t="s">
        <v>5111</v>
      </c>
      <c r="D5849" s="743" t="s">
        <v>7938</v>
      </c>
      <c r="E5849" s="744" t="s">
        <v>5144</v>
      </c>
      <c r="F5849" s="662" t="s">
        <v>5106</v>
      </c>
      <c r="G5849" s="662" t="s">
        <v>5285</v>
      </c>
      <c r="H5849" s="662" t="s">
        <v>593</v>
      </c>
      <c r="I5849" s="662" t="s">
        <v>5286</v>
      </c>
      <c r="J5849" s="662" t="s">
        <v>1170</v>
      </c>
      <c r="K5849" s="662" t="s">
        <v>1171</v>
      </c>
      <c r="L5849" s="663">
        <v>27.5</v>
      </c>
      <c r="M5849" s="663">
        <v>27.5</v>
      </c>
      <c r="N5849" s="662">
        <v>1</v>
      </c>
      <c r="O5849" s="745">
        <v>0.5</v>
      </c>
      <c r="P5849" s="663">
        <v>27.5</v>
      </c>
      <c r="Q5849" s="678">
        <v>1</v>
      </c>
      <c r="R5849" s="662">
        <v>1</v>
      </c>
      <c r="S5849" s="678">
        <v>1</v>
      </c>
      <c r="T5849" s="745">
        <v>0.5</v>
      </c>
      <c r="U5849" s="701">
        <v>1</v>
      </c>
    </row>
    <row r="5850" spans="1:21" ht="14.4" customHeight="1" x14ac:dyDescent="0.3">
      <c r="A5850" s="661">
        <v>32</v>
      </c>
      <c r="B5850" s="662" t="s">
        <v>592</v>
      </c>
      <c r="C5850" s="662" t="s">
        <v>5111</v>
      </c>
      <c r="D5850" s="743" t="s">
        <v>7938</v>
      </c>
      <c r="E5850" s="744" t="s">
        <v>5144</v>
      </c>
      <c r="F5850" s="662" t="s">
        <v>5106</v>
      </c>
      <c r="G5850" s="662" t="s">
        <v>5175</v>
      </c>
      <c r="H5850" s="662" t="s">
        <v>2438</v>
      </c>
      <c r="I5850" s="662" t="s">
        <v>2473</v>
      </c>
      <c r="J5850" s="662" t="s">
        <v>2474</v>
      </c>
      <c r="K5850" s="662" t="s">
        <v>4814</v>
      </c>
      <c r="L5850" s="663">
        <v>815.1</v>
      </c>
      <c r="M5850" s="663">
        <v>1630.2</v>
      </c>
      <c r="N5850" s="662">
        <v>2</v>
      </c>
      <c r="O5850" s="745">
        <v>1</v>
      </c>
      <c r="P5850" s="663">
        <v>1630.2</v>
      </c>
      <c r="Q5850" s="678">
        <v>1</v>
      </c>
      <c r="R5850" s="662">
        <v>2</v>
      </c>
      <c r="S5850" s="678">
        <v>1</v>
      </c>
      <c r="T5850" s="745">
        <v>1</v>
      </c>
      <c r="U5850" s="701">
        <v>1</v>
      </c>
    </row>
    <row r="5851" spans="1:21" ht="14.4" customHeight="1" x14ac:dyDescent="0.3">
      <c r="A5851" s="661">
        <v>32</v>
      </c>
      <c r="B5851" s="662" t="s">
        <v>592</v>
      </c>
      <c r="C5851" s="662" t="s">
        <v>5111</v>
      </c>
      <c r="D5851" s="743" t="s">
        <v>7938</v>
      </c>
      <c r="E5851" s="744" t="s">
        <v>5144</v>
      </c>
      <c r="F5851" s="662" t="s">
        <v>5106</v>
      </c>
      <c r="G5851" s="662" t="s">
        <v>5175</v>
      </c>
      <c r="H5851" s="662" t="s">
        <v>2438</v>
      </c>
      <c r="I5851" s="662" t="s">
        <v>4144</v>
      </c>
      <c r="J5851" s="662" t="s">
        <v>2557</v>
      </c>
      <c r="K5851" s="662" t="s">
        <v>4812</v>
      </c>
      <c r="L5851" s="663">
        <v>1385.62</v>
      </c>
      <c r="M5851" s="663">
        <v>1385.62</v>
      </c>
      <c r="N5851" s="662">
        <v>1</v>
      </c>
      <c r="O5851" s="745">
        <v>1</v>
      </c>
      <c r="P5851" s="663">
        <v>1385.62</v>
      </c>
      <c r="Q5851" s="678">
        <v>1</v>
      </c>
      <c r="R5851" s="662">
        <v>1</v>
      </c>
      <c r="S5851" s="678">
        <v>1</v>
      </c>
      <c r="T5851" s="745">
        <v>1</v>
      </c>
      <c r="U5851" s="701">
        <v>1</v>
      </c>
    </row>
    <row r="5852" spans="1:21" ht="14.4" customHeight="1" x14ac:dyDescent="0.3">
      <c r="A5852" s="661">
        <v>32</v>
      </c>
      <c r="B5852" s="662" t="s">
        <v>592</v>
      </c>
      <c r="C5852" s="662" t="s">
        <v>5111</v>
      </c>
      <c r="D5852" s="743" t="s">
        <v>7938</v>
      </c>
      <c r="E5852" s="744" t="s">
        <v>5144</v>
      </c>
      <c r="F5852" s="662" t="s">
        <v>5106</v>
      </c>
      <c r="G5852" s="662" t="s">
        <v>6646</v>
      </c>
      <c r="H5852" s="662" t="s">
        <v>593</v>
      </c>
      <c r="I5852" s="662" t="s">
        <v>1215</v>
      </c>
      <c r="J5852" s="662" t="s">
        <v>1216</v>
      </c>
      <c r="K5852" s="662" t="s">
        <v>1217</v>
      </c>
      <c r="L5852" s="663">
        <v>32.76</v>
      </c>
      <c r="M5852" s="663">
        <v>32.76</v>
      </c>
      <c r="N5852" s="662">
        <v>1</v>
      </c>
      <c r="O5852" s="745">
        <v>0.5</v>
      </c>
      <c r="P5852" s="663">
        <v>32.76</v>
      </c>
      <c r="Q5852" s="678">
        <v>1</v>
      </c>
      <c r="R5852" s="662">
        <v>1</v>
      </c>
      <c r="S5852" s="678">
        <v>1</v>
      </c>
      <c r="T5852" s="745">
        <v>0.5</v>
      </c>
      <c r="U5852" s="701">
        <v>1</v>
      </c>
    </row>
    <row r="5853" spans="1:21" ht="14.4" customHeight="1" x14ac:dyDescent="0.3">
      <c r="A5853" s="661">
        <v>32</v>
      </c>
      <c r="B5853" s="662" t="s">
        <v>592</v>
      </c>
      <c r="C5853" s="662" t="s">
        <v>5111</v>
      </c>
      <c r="D5853" s="743" t="s">
        <v>7938</v>
      </c>
      <c r="E5853" s="744" t="s">
        <v>5144</v>
      </c>
      <c r="F5853" s="662" t="s">
        <v>5106</v>
      </c>
      <c r="G5853" s="662" t="s">
        <v>5176</v>
      </c>
      <c r="H5853" s="662" t="s">
        <v>593</v>
      </c>
      <c r="I5853" s="662" t="s">
        <v>5177</v>
      </c>
      <c r="J5853" s="662" t="s">
        <v>5178</v>
      </c>
      <c r="K5853" s="662" t="s">
        <v>827</v>
      </c>
      <c r="L5853" s="663">
        <v>57.64</v>
      </c>
      <c r="M5853" s="663">
        <v>57.64</v>
      </c>
      <c r="N5853" s="662">
        <v>1</v>
      </c>
      <c r="O5853" s="745">
        <v>0.5</v>
      </c>
      <c r="P5853" s="663">
        <v>57.64</v>
      </c>
      <c r="Q5853" s="678">
        <v>1</v>
      </c>
      <c r="R5853" s="662">
        <v>1</v>
      </c>
      <c r="S5853" s="678">
        <v>1</v>
      </c>
      <c r="T5853" s="745">
        <v>0.5</v>
      </c>
      <c r="U5853" s="701">
        <v>1</v>
      </c>
    </row>
    <row r="5854" spans="1:21" ht="14.4" customHeight="1" x14ac:dyDescent="0.3">
      <c r="A5854" s="661">
        <v>32</v>
      </c>
      <c r="B5854" s="662" t="s">
        <v>592</v>
      </c>
      <c r="C5854" s="662" t="s">
        <v>5111</v>
      </c>
      <c r="D5854" s="743" t="s">
        <v>7938</v>
      </c>
      <c r="E5854" s="744" t="s">
        <v>5144</v>
      </c>
      <c r="F5854" s="662" t="s">
        <v>5106</v>
      </c>
      <c r="G5854" s="662" t="s">
        <v>5176</v>
      </c>
      <c r="H5854" s="662" t="s">
        <v>593</v>
      </c>
      <c r="I5854" s="662" t="s">
        <v>5365</v>
      </c>
      <c r="J5854" s="662" t="s">
        <v>5178</v>
      </c>
      <c r="K5854" s="662" t="s">
        <v>830</v>
      </c>
      <c r="L5854" s="663">
        <v>185.26</v>
      </c>
      <c r="M5854" s="663">
        <v>185.26</v>
      </c>
      <c r="N5854" s="662">
        <v>1</v>
      </c>
      <c r="O5854" s="745">
        <v>1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32</v>
      </c>
      <c r="B5855" s="662" t="s">
        <v>592</v>
      </c>
      <c r="C5855" s="662" t="s">
        <v>5111</v>
      </c>
      <c r="D5855" s="743" t="s">
        <v>7938</v>
      </c>
      <c r="E5855" s="744" t="s">
        <v>5144</v>
      </c>
      <c r="F5855" s="662" t="s">
        <v>5106</v>
      </c>
      <c r="G5855" s="662" t="s">
        <v>5176</v>
      </c>
      <c r="H5855" s="662" t="s">
        <v>593</v>
      </c>
      <c r="I5855" s="662" t="s">
        <v>6399</v>
      </c>
      <c r="J5855" s="662" t="s">
        <v>5490</v>
      </c>
      <c r="K5855" s="662" t="s">
        <v>6398</v>
      </c>
      <c r="L5855" s="663">
        <v>0</v>
      </c>
      <c r="M5855" s="663">
        <v>0</v>
      </c>
      <c r="N5855" s="662">
        <v>1</v>
      </c>
      <c r="O5855" s="745">
        <v>0.5</v>
      </c>
      <c r="P5855" s="663"/>
      <c r="Q5855" s="678"/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32</v>
      </c>
      <c r="B5856" s="662" t="s">
        <v>592</v>
      </c>
      <c r="C5856" s="662" t="s">
        <v>5111</v>
      </c>
      <c r="D5856" s="743" t="s">
        <v>7938</v>
      </c>
      <c r="E5856" s="744" t="s">
        <v>5144</v>
      </c>
      <c r="F5856" s="662" t="s">
        <v>5106</v>
      </c>
      <c r="G5856" s="662" t="s">
        <v>5176</v>
      </c>
      <c r="H5856" s="662" t="s">
        <v>593</v>
      </c>
      <c r="I5856" s="662" t="s">
        <v>829</v>
      </c>
      <c r="J5856" s="662" t="s">
        <v>826</v>
      </c>
      <c r="K5856" s="662" t="s">
        <v>830</v>
      </c>
      <c r="L5856" s="663">
        <v>185.26</v>
      </c>
      <c r="M5856" s="663">
        <v>185.26</v>
      </c>
      <c r="N5856" s="662">
        <v>1</v>
      </c>
      <c r="O5856" s="745">
        <v>0.5</v>
      </c>
      <c r="P5856" s="663">
        <v>185.26</v>
      </c>
      <c r="Q5856" s="678">
        <v>1</v>
      </c>
      <c r="R5856" s="662">
        <v>1</v>
      </c>
      <c r="S5856" s="678">
        <v>1</v>
      </c>
      <c r="T5856" s="745">
        <v>0.5</v>
      </c>
      <c r="U5856" s="701">
        <v>1</v>
      </c>
    </row>
    <row r="5857" spans="1:21" ht="14.4" customHeight="1" x14ac:dyDescent="0.3">
      <c r="A5857" s="661">
        <v>32</v>
      </c>
      <c r="B5857" s="662" t="s">
        <v>592</v>
      </c>
      <c r="C5857" s="662" t="s">
        <v>5111</v>
      </c>
      <c r="D5857" s="743" t="s">
        <v>7938</v>
      </c>
      <c r="E5857" s="744" t="s">
        <v>5144</v>
      </c>
      <c r="F5857" s="662" t="s">
        <v>5106</v>
      </c>
      <c r="G5857" s="662" t="s">
        <v>5176</v>
      </c>
      <c r="H5857" s="662" t="s">
        <v>593</v>
      </c>
      <c r="I5857" s="662" t="s">
        <v>5916</v>
      </c>
      <c r="J5857" s="662" t="s">
        <v>826</v>
      </c>
      <c r="K5857" s="662" t="s">
        <v>830</v>
      </c>
      <c r="L5857" s="663">
        <v>301.2</v>
      </c>
      <c r="M5857" s="663">
        <v>301.2</v>
      </c>
      <c r="N5857" s="662">
        <v>1</v>
      </c>
      <c r="O5857" s="745">
        <v>0.5</v>
      </c>
      <c r="P5857" s="663">
        <v>301.2</v>
      </c>
      <c r="Q5857" s="678">
        <v>1</v>
      </c>
      <c r="R5857" s="662">
        <v>1</v>
      </c>
      <c r="S5857" s="678">
        <v>1</v>
      </c>
      <c r="T5857" s="745">
        <v>0.5</v>
      </c>
      <c r="U5857" s="701">
        <v>1</v>
      </c>
    </row>
    <row r="5858" spans="1:21" ht="14.4" customHeight="1" x14ac:dyDescent="0.3">
      <c r="A5858" s="661">
        <v>32</v>
      </c>
      <c r="B5858" s="662" t="s">
        <v>592</v>
      </c>
      <c r="C5858" s="662" t="s">
        <v>5111</v>
      </c>
      <c r="D5858" s="743" t="s">
        <v>7938</v>
      </c>
      <c r="E5858" s="744" t="s">
        <v>5144</v>
      </c>
      <c r="F5858" s="662" t="s">
        <v>5106</v>
      </c>
      <c r="G5858" s="662" t="s">
        <v>5176</v>
      </c>
      <c r="H5858" s="662" t="s">
        <v>593</v>
      </c>
      <c r="I5858" s="662" t="s">
        <v>6815</v>
      </c>
      <c r="J5858" s="662" t="s">
        <v>5490</v>
      </c>
      <c r="K5858" s="662" t="s">
        <v>6398</v>
      </c>
      <c r="L5858" s="663">
        <v>0</v>
      </c>
      <c r="M5858" s="663">
        <v>0</v>
      </c>
      <c r="N5858" s="662">
        <v>1</v>
      </c>
      <c r="O5858" s="745">
        <v>0.5</v>
      </c>
      <c r="P5858" s="663">
        <v>0</v>
      </c>
      <c r="Q5858" s="678"/>
      <c r="R5858" s="662">
        <v>1</v>
      </c>
      <c r="S5858" s="678">
        <v>1</v>
      </c>
      <c r="T5858" s="745">
        <v>0.5</v>
      </c>
      <c r="U5858" s="701">
        <v>1</v>
      </c>
    </row>
    <row r="5859" spans="1:21" ht="14.4" customHeight="1" x14ac:dyDescent="0.3">
      <c r="A5859" s="661">
        <v>32</v>
      </c>
      <c r="B5859" s="662" t="s">
        <v>592</v>
      </c>
      <c r="C5859" s="662" t="s">
        <v>5111</v>
      </c>
      <c r="D5859" s="743" t="s">
        <v>7938</v>
      </c>
      <c r="E5859" s="744" t="s">
        <v>5144</v>
      </c>
      <c r="F5859" s="662" t="s">
        <v>5106</v>
      </c>
      <c r="G5859" s="662" t="s">
        <v>5366</v>
      </c>
      <c r="H5859" s="662" t="s">
        <v>593</v>
      </c>
      <c r="I5859" s="662" t="s">
        <v>1385</v>
      </c>
      <c r="J5859" s="662" t="s">
        <v>5463</v>
      </c>
      <c r="K5859" s="662" t="s">
        <v>6978</v>
      </c>
      <c r="L5859" s="663">
        <v>172.91</v>
      </c>
      <c r="M5859" s="663">
        <v>172.91</v>
      </c>
      <c r="N5859" s="662">
        <v>1</v>
      </c>
      <c r="O5859" s="745">
        <v>0.5</v>
      </c>
      <c r="P5859" s="663">
        <v>172.91</v>
      </c>
      <c r="Q5859" s="678">
        <v>1</v>
      </c>
      <c r="R5859" s="662">
        <v>1</v>
      </c>
      <c r="S5859" s="678">
        <v>1</v>
      </c>
      <c r="T5859" s="745">
        <v>0.5</v>
      </c>
      <c r="U5859" s="701">
        <v>1</v>
      </c>
    </row>
    <row r="5860" spans="1:21" ht="14.4" customHeight="1" x14ac:dyDescent="0.3">
      <c r="A5860" s="661">
        <v>32</v>
      </c>
      <c r="B5860" s="662" t="s">
        <v>592</v>
      </c>
      <c r="C5860" s="662" t="s">
        <v>5111</v>
      </c>
      <c r="D5860" s="743" t="s">
        <v>7938</v>
      </c>
      <c r="E5860" s="744" t="s">
        <v>5144</v>
      </c>
      <c r="F5860" s="662" t="s">
        <v>5106</v>
      </c>
      <c r="G5860" s="662" t="s">
        <v>5466</v>
      </c>
      <c r="H5860" s="662" t="s">
        <v>2438</v>
      </c>
      <c r="I5860" s="662" t="s">
        <v>4279</v>
      </c>
      <c r="J5860" s="662" t="s">
        <v>4280</v>
      </c>
      <c r="K5860" s="662" t="s">
        <v>2831</v>
      </c>
      <c r="L5860" s="663">
        <v>129.51</v>
      </c>
      <c r="M5860" s="663">
        <v>129.51</v>
      </c>
      <c r="N5860" s="662">
        <v>1</v>
      </c>
      <c r="O5860" s="745">
        <v>0.5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32</v>
      </c>
      <c r="B5861" s="662" t="s">
        <v>592</v>
      </c>
      <c r="C5861" s="662" t="s">
        <v>5111</v>
      </c>
      <c r="D5861" s="743" t="s">
        <v>7938</v>
      </c>
      <c r="E5861" s="744" t="s">
        <v>5144</v>
      </c>
      <c r="F5861" s="662" t="s">
        <v>5106</v>
      </c>
      <c r="G5861" s="662" t="s">
        <v>5466</v>
      </c>
      <c r="H5861" s="662" t="s">
        <v>2438</v>
      </c>
      <c r="I5861" s="662" t="s">
        <v>2834</v>
      </c>
      <c r="J5861" s="662" t="s">
        <v>2835</v>
      </c>
      <c r="K5861" s="662" t="s">
        <v>2831</v>
      </c>
      <c r="L5861" s="663">
        <v>127.34</v>
      </c>
      <c r="M5861" s="663">
        <v>127.34</v>
      </c>
      <c r="N5861" s="662">
        <v>1</v>
      </c>
      <c r="O5861" s="745">
        <v>0.5</v>
      </c>
      <c r="P5861" s="663">
        <v>127.34</v>
      </c>
      <c r="Q5861" s="678">
        <v>1</v>
      </c>
      <c r="R5861" s="662">
        <v>1</v>
      </c>
      <c r="S5861" s="678">
        <v>1</v>
      </c>
      <c r="T5861" s="745">
        <v>0.5</v>
      </c>
      <c r="U5861" s="701">
        <v>1</v>
      </c>
    </row>
    <row r="5862" spans="1:21" ht="14.4" customHeight="1" x14ac:dyDescent="0.3">
      <c r="A5862" s="661">
        <v>32</v>
      </c>
      <c r="B5862" s="662" t="s">
        <v>592</v>
      </c>
      <c r="C5862" s="662" t="s">
        <v>5111</v>
      </c>
      <c r="D5862" s="743" t="s">
        <v>7938</v>
      </c>
      <c r="E5862" s="744" t="s">
        <v>5144</v>
      </c>
      <c r="F5862" s="662" t="s">
        <v>5106</v>
      </c>
      <c r="G5862" s="662" t="s">
        <v>5466</v>
      </c>
      <c r="H5862" s="662" t="s">
        <v>2438</v>
      </c>
      <c r="I5862" s="662" t="s">
        <v>2832</v>
      </c>
      <c r="J5862" s="662" t="s">
        <v>2833</v>
      </c>
      <c r="K5862" s="662" t="s">
        <v>2831</v>
      </c>
      <c r="L5862" s="663">
        <v>127.34</v>
      </c>
      <c r="M5862" s="663">
        <v>127.34</v>
      </c>
      <c r="N5862" s="662">
        <v>1</v>
      </c>
      <c r="O5862" s="745">
        <v>0.5</v>
      </c>
      <c r="P5862" s="663">
        <v>127.34</v>
      </c>
      <c r="Q5862" s="678">
        <v>1</v>
      </c>
      <c r="R5862" s="662">
        <v>1</v>
      </c>
      <c r="S5862" s="678">
        <v>1</v>
      </c>
      <c r="T5862" s="745">
        <v>0.5</v>
      </c>
      <c r="U5862" s="701">
        <v>1</v>
      </c>
    </row>
    <row r="5863" spans="1:21" ht="14.4" customHeight="1" x14ac:dyDescent="0.3">
      <c r="A5863" s="661">
        <v>32</v>
      </c>
      <c r="B5863" s="662" t="s">
        <v>592</v>
      </c>
      <c r="C5863" s="662" t="s">
        <v>5111</v>
      </c>
      <c r="D5863" s="743" t="s">
        <v>7938</v>
      </c>
      <c r="E5863" s="744" t="s">
        <v>5144</v>
      </c>
      <c r="F5863" s="662" t="s">
        <v>5106</v>
      </c>
      <c r="G5863" s="662" t="s">
        <v>5466</v>
      </c>
      <c r="H5863" s="662" t="s">
        <v>2438</v>
      </c>
      <c r="I5863" s="662" t="s">
        <v>2852</v>
      </c>
      <c r="J5863" s="662" t="s">
        <v>2853</v>
      </c>
      <c r="K5863" s="662" t="s">
        <v>2831</v>
      </c>
      <c r="L5863" s="663">
        <v>129.51</v>
      </c>
      <c r="M5863" s="663">
        <v>129.51</v>
      </c>
      <c r="N5863" s="662">
        <v>1</v>
      </c>
      <c r="O5863" s="745">
        <v>0.5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32</v>
      </c>
      <c r="B5864" s="662" t="s">
        <v>592</v>
      </c>
      <c r="C5864" s="662" t="s">
        <v>5111</v>
      </c>
      <c r="D5864" s="743" t="s">
        <v>7938</v>
      </c>
      <c r="E5864" s="744" t="s">
        <v>5144</v>
      </c>
      <c r="F5864" s="662" t="s">
        <v>5106</v>
      </c>
      <c r="G5864" s="662" t="s">
        <v>5466</v>
      </c>
      <c r="H5864" s="662" t="s">
        <v>2438</v>
      </c>
      <c r="I5864" s="662" t="s">
        <v>2836</v>
      </c>
      <c r="J5864" s="662" t="s">
        <v>2837</v>
      </c>
      <c r="K5864" s="662" t="s">
        <v>2831</v>
      </c>
      <c r="L5864" s="663">
        <v>127.34</v>
      </c>
      <c r="M5864" s="663">
        <v>127.34</v>
      </c>
      <c r="N5864" s="662">
        <v>1</v>
      </c>
      <c r="O5864" s="745">
        <v>0.5</v>
      </c>
      <c r="P5864" s="663">
        <v>127.34</v>
      </c>
      <c r="Q5864" s="678">
        <v>1</v>
      </c>
      <c r="R5864" s="662">
        <v>1</v>
      </c>
      <c r="S5864" s="678">
        <v>1</v>
      </c>
      <c r="T5864" s="745">
        <v>0.5</v>
      </c>
      <c r="U5864" s="701">
        <v>1</v>
      </c>
    </row>
    <row r="5865" spans="1:21" ht="14.4" customHeight="1" x14ac:dyDescent="0.3">
      <c r="A5865" s="661">
        <v>32</v>
      </c>
      <c r="B5865" s="662" t="s">
        <v>592</v>
      </c>
      <c r="C5865" s="662" t="s">
        <v>5111</v>
      </c>
      <c r="D5865" s="743" t="s">
        <v>7938</v>
      </c>
      <c r="E5865" s="744" t="s">
        <v>5144</v>
      </c>
      <c r="F5865" s="662" t="s">
        <v>5106</v>
      </c>
      <c r="G5865" s="662" t="s">
        <v>5466</v>
      </c>
      <c r="H5865" s="662" t="s">
        <v>2438</v>
      </c>
      <c r="I5865" s="662" t="s">
        <v>4286</v>
      </c>
      <c r="J5865" s="662" t="s">
        <v>4287</v>
      </c>
      <c r="K5865" s="662" t="s">
        <v>2831</v>
      </c>
      <c r="L5865" s="663">
        <v>129.51</v>
      </c>
      <c r="M5865" s="663">
        <v>129.51</v>
      </c>
      <c r="N5865" s="662">
        <v>1</v>
      </c>
      <c r="O5865" s="745">
        <v>1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32</v>
      </c>
      <c r="B5866" s="662" t="s">
        <v>592</v>
      </c>
      <c r="C5866" s="662" t="s">
        <v>5111</v>
      </c>
      <c r="D5866" s="743" t="s">
        <v>7938</v>
      </c>
      <c r="E5866" s="744" t="s">
        <v>5144</v>
      </c>
      <c r="F5866" s="662" t="s">
        <v>5106</v>
      </c>
      <c r="G5866" s="662" t="s">
        <v>5466</v>
      </c>
      <c r="H5866" s="662" t="s">
        <v>2438</v>
      </c>
      <c r="I5866" s="662" t="s">
        <v>7818</v>
      </c>
      <c r="J5866" s="662" t="s">
        <v>7819</v>
      </c>
      <c r="K5866" s="662" t="s">
        <v>2831</v>
      </c>
      <c r="L5866" s="663">
        <v>127.34</v>
      </c>
      <c r="M5866" s="663">
        <v>127.34</v>
      </c>
      <c r="N5866" s="662">
        <v>1</v>
      </c>
      <c r="O5866" s="745">
        <v>0.5</v>
      </c>
      <c r="P5866" s="663">
        <v>127.34</v>
      </c>
      <c r="Q5866" s="678">
        <v>1</v>
      </c>
      <c r="R5866" s="662">
        <v>1</v>
      </c>
      <c r="S5866" s="678">
        <v>1</v>
      </c>
      <c r="T5866" s="745">
        <v>0.5</v>
      </c>
      <c r="U5866" s="701">
        <v>1</v>
      </c>
    </row>
    <row r="5867" spans="1:21" ht="14.4" customHeight="1" x14ac:dyDescent="0.3">
      <c r="A5867" s="661">
        <v>32</v>
      </c>
      <c r="B5867" s="662" t="s">
        <v>592</v>
      </c>
      <c r="C5867" s="662" t="s">
        <v>5111</v>
      </c>
      <c r="D5867" s="743" t="s">
        <v>7938</v>
      </c>
      <c r="E5867" s="744" t="s">
        <v>5144</v>
      </c>
      <c r="F5867" s="662" t="s">
        <v>5106</v>
      </c>
      <c r="G5867" s="662" t="s">
        <v>5179</v>
      </c>
      <c r="H5867" s="662" t="s">
        <v>593</v>
      </c>
      <c r="I5867" s="662" t="s">
        <v>672</v>
      </c>
      <c r="J5867" s="662" t="s">
        <v>5371</v>
      </c>
      <c r="K5867" s="662" t="s">
        <v>5290</v>
      </c>
      <c r="L5867" s="663">
        <v>24.78</v>
      </c>
      <c r="M5867" s="663">
        <v>272.58000000000004</v>
      </c>
      <c r="N5867" s="662">
        <v>11</v>
      </c>
      <c r="O5867" s="745">
        <v>4</v>
      </c>
      <c r="P5867" s="663">
        <v>24.78</v>
      </c>
      <c r="Q5867" s="678">
        <v>9.0909090909090898E-2</v>
      </c>
      <c r="R5867" s="662">
        <v>1</v>
      </c>
      <c r="S5867" s="678">
        <v>9.0909090909090912E-2</v>
      </c>
      <c r="T5867" s="745">
        <v>0.5</v>
      </c>
      <c r="U5867" s="701">
        <v>0.125</v>
      </c>
    </row>
    <row r="5868" spans="1:21" ht="14.4" customHeight="1" x14ac:dyDescent="0.3">
      <c r="A5868" s="661">
        <v>32</v>
      </c>
      <c r="B5868" s="662" t="s">
        <v>592</v>
      </c>
      <c r="C5868" s="662" t="s">
        <v>5111</v>
      </c>
      <c r="D5868" s="743" t="s">
        <v>7938</v>
      </c>
      <c r="E5868" s="744" t="s">
        <v>5144</v>
      </c>
      <c r="F5868" s="662" t="s">
        <v>5106</v>
      </c>
      <c r="G5868" s="662" t="s">
        <v>5179</v>
      </c>
      <c r="H5868" s="662" t="s">
        <v>593</v>
      </c>
      <c r="I5868" s="662" t="s">
        <v>1419</v>
      </c>
      <c r="J5868" s="662" t="s">
        <v>5180</v>
      </c>
      <c r="K5868" s="662" t="s">
        <v>5181</v>
      </c>
      <c r="L5868" s="663">
        <v>99.11</v>
      </c>
      <c r="M5868" s="663">
        <v>1090.21</v>
      </c>
      <c r="N5868" s="662">
        <v>11</v>
      </c>
      <c r="O5868" s="745">
        <v>5.5</v>
      </c>
      <c r="P5868" s="663">
        <v>396.44</v>
      </c>
      <c r="Q5868" s="678">
        <v>0.36363636363636365</v>
      </c>
      <c r="R5868" s="662">
        <v>4</v>
      </c>
      <c r="S5868" s="678">
        <v>0.36363636363636365</v>
      </c>
      <c r="T5868" s="745">
        <v>2.5</v>
      </c>
      <c r="U5868" s="701">
        <v>0.45454545454545453</v>
      </c>
    </row>
    <row r="5869" spans="1:21" ht="14.4" customHeight="1" x14ac:dyDescent="0.3">
      <c r="A5869" s="661">
        <v>32</v>
      </c>
      <c r="B5869" s="662" t="s">
        <v>592</v>
      </c>
      <c r="C5869" s="662" t="s">
        <v>5111</v>
      </c>
      <c r="D5869" s="743" t="s">
        <v>7938</v>
      </c>
      <c r="E5869" s="744" t="s">
        <v>5144</v>
      </c>
      <c r="F5869" s="662" t="s">
        <v>5106</v>
      </c>
      <c r="G5869" s="662" t="s">
        <v>5625</v>
      </c>
      <c r="H5869" s="662" t="s">
        <v>593</v>
      </c>
      <c r="I5869" s="662" t="s">
        <v>5626</v>
      </c>
      <c r="J5869" s="662" t="s">
        <v>2382</v>
      </c>
      <c r="K5869" s="662" t="s">
        <v>2241</v>
      </c>
      <c r="L5869" s="663">
        <v>0</v>
      </c>
      <c r="M5869" s="663">
        <v>0</v>
      </c>
      <c r="N5869" s="662">
        <v>1</v>
      </c>
      <c r="O5869" s="745">
        <v>0.5</v>
      </c>
      <c r="P5869" s="663">
        <v>0</v>
      </c>
      <c r="Q5869" s="678"/>
      <c r="R5869" s="662">
        <v>1</v>
      </c>
      <c r="S5869" s="678">
        <v>1</v>
      </c>
      <c r="T5869" s="745">
        <v>0.5</v>
      </c>
      <c r="U5869" s="701">
        <v>1</v>
      </c>
    </row>
    <row r="5870" spans="1:21" ht="14.4" customHeight="1" x14ac:dyDescent="0.3">
      <c r="A5870" s="661">
        <v>32</v>
      </c>
      <c r="B5870" s="662" t="s">
        <v>592</v>
      </c>
      <c r="C5870" s="662" t="s">
        <v>5111</v>
      </c>
      <c r="D5870" s="743" t="s">
        <v>7938</v>
      </c>
      <c r="E5870" s="744" t="s">
        <v>5144</v>
      </c>
      <c r="F5870" s="662" t="s">
        <v>5106</v>
      </c>
      <c r="G5870" s="662" t="s">
        <v>5305</v>
      </c>
      <c r="H5870" s="662" t="s">
        <v>593</v>
      </c>
      <c r="I5870" s="662" t="s">
        <v>5407</v>
      </c>
      <c r="J5870" s="662" t="s">
        <v>1064</v>
      </c>
      <c r="K5870" s="662" t="s">
        <v>5408</v>
      </c>
      <c r="L5870" s="663">
        <v>0</v>
      </c>
      <c r="M5870" s="663">
        <v>0</v>
      </c>
      <c r="N5870" s="662">
        <v>1</v>
      </c>
      <c r="O5870" s="745">
        <v>1</v>
      </c>
      <c r="P5870" s="663"/>
      <c r="Q5870" s="678"/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32</v>
      </c>
      <c r="B5871" s="662" t="s">
        <v>592</v>
      </c>
      <c r="C5871" s="662" t="s">
        <v>5111</v>
      </c>
      <c r="D5871" s="743" t="s">
        <v>7938</v>
      </c>
      <c r="E5871" s="744" t="s">
        <v>5144</v>
      </c>
      <c r="F5871" s="662" t="s">
        <v>5106</v>
      </c>
      <c r="G5871" s="662" t="s">
        <v>5305</v>
      </c>
      <c r="H5871" s="662" t="s">
        <v>593</v>
      </c>
      <c r="I5871" s="662" t="s">
        <v>5409</v>
      </c>
      <c r="J5871" s="662" t="s">
        <v>1064</v>
      </c>
      <c r="K5871" s="662" t="s">
        <v>5410</v>
      </c>
      <c r="L5871" s="663">
        <v>214.5</v>
      </c>
      <c r="M5871" s="663">
        <v>1287</v>
      </c>
      <c r="N5871" s="662">
        <v>6</v>
      </c>
      <c r="O5871" s="745">
        <v>5</v>
      </c>
      <c r="P5871" s="663">
        <v>643.5</v>
      </c>
      <c r="Q5871" s="678">
        <v>0.5</v>
      </c>
      <c r="R5871" s="662">
        <v>3</v>
      </c>
      <c r="S5871" s="678">
        <v>0.5</v>
      </c>
      <c r="T5871" s="745">
        <v>3</v>
      </c>
      <c r="U5871" s="701">
        <v>0.6</v>
      </c>
    </row>
    <row r="5872" spans="1:21" ht="14.4" customHeight="1" x14ac:dyDescent="0.3">
      <c r="A5872" s="661">
        <v>32</v>
      </c>
      <c r="B5872" s="662" t="s">
        <v>592</v>
      </c>
      <c r="C5872" s="662" t="s">
        <v>5111</v>
      </c>
      <c r="D5872" s="743" t="s">
        <v>7938</v>
      </c>
      <c r="E5872" s="744" t="s">
        <v>5144</v>
      </c>
      <c r="F5872" s="662" t="s">
        <v>5106</v>
      </c>
      <c r="G5872" s="662" t="s">
        <v>5305</v>
      </c>
      <c r="H5872" s="662" t="s">
        <v>593</v>
      </c>
      <c r="I5872" s="662" t="s">
        <v>5977</v>
      </c>
      <c r="J5872" s="662" t="s">
        <v>5978</v>
      </c>
      <c r="K5872" s="662" t="s">
        <v>5979</v>
      </c>
      <c r="L5872" s="663">
        <v>71.67</v>
      </c>
      <c r="M5872" s="663">
        <v>645.03</v>
      </c>
      <c r="N5872" s="662">
        <v>9</v>
      </c>
      <c r="O5872" s="745">
        <v>4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32</v>
      </c>
      <c r="B5873" s="662" t="s">
        <v>592</v>
      </c>
      <c r="C5873" s="662" t="s">
        <v>5111</v>
      </c>
      <c r="D5873" s="743" t="s">
        <v>7938</v>
      </c>
      <c r="E5873" s="744" t="s">
        <v>5144</v>
      </c>
      <c r="F5873" s="662" t="s">
        <v>5106</v>
      </c>
      <c r="G5873" s="662" t="s">
        <v>5182</v>
      </c>
      <c r="H5873" s="662" t="s">
        <v>593</v>
      </c>
      <c r="I5873" s="662" t="s">
        <v>2977</v>
      </c>
      <c r="J5873" s="662" t="s">
        <v>2978</v>
      </c>
      <c r="K5873" s="662" t="s">
        <v>5183</v>
      </c>
      <c r="L5873" s="663">
        <v>51.21</v>
      </c>
      <c r="M5873" s="663">
        <v>153.63</v>
      </c>
      <c r="N5873" s="662">
        <v>3</v>
      </c>
      <c r="O5873" s="745">
        <v>1</v>
      </c>
      <c r="P5873" s="663">
        <v>153.63</v>
      </c>
      <c r="Q5873" s="678">
        <v>1</v>
      </c>
      <c r="R5873" s="662">
        <v>3</v>
      </c>
      <c r="S5873" s="678">
        <v>1</v>
      </c>
      <c r="T5873" s="745">
        <v>1</v>
      </c>
      <c r="U5873" s="701">
        <v>1</v>
      </c>
    </row>
    <row r="5874" spans="1:21" ht="14.4" customHeight="1" x14ac:dyDescent="0.3">
      <c r="A5874" s="661">
        <v>32</v>
      </c>
      <c r="B5874" s="662" t="s">
        <v>592</v>
      </c>
      <c r="C5874" s="662" t="s">
        <v>5111</v>
      </c>
      <c r="D5874" s="743" t="s">
        <v>7938</v>
      </c>
      <c r="E5874" s="744" t="s">
        <v>5144</v>
      </c>
      <c r="F5874" s="662" t="s">
        <v>5106</v>
      </c>
      <c r="G5874" s="662" t="s">
        <v>5330</v>
      </c>
      <c r="H5874" s="662" t="s">
        <v>2438</v>
      </c>
      <c r="I5874" s="662" t="s">
        <v>2755</v>
      </c>
      <c r="J5874" s="662" t="s">
        <v>2756</v>
      </c>
      <c r="K5874" s="662" t="s">
        <v>3488</v>
      </c>
      <c r="L5874" s="663">
        <v>1427.23</v>
      </c>
      <c r="M5874" s="663">
        <v>5708.92</v>
      </c>
      <c r="N5874" s="662">
        <v>4</v>
      </c>
      <c r="O5874" s="745">
        <v>1.5</v>
      </c>
      <c r="P5874" s="663">
        <v>5708.92</v>
      </c>
      <c r="Q5874" s="678">
        <v>1</v>
      </c>
      <c r="R5874" s="662">
        <v>4</v>
      </c>
      <c r="S5874" s="678">
        <v>1</v>
      </c>
      <c r="T5874" s="745">
        <v>1.5</v>
      </c>
      <c r="U5874" s="701">
        <v>1</v>
      </c>
    </row>
    <row r="5875" spans="1:21" ht="14.4" customHeight="1" x14ac:dyDescent="0.3">
      <c r="A5875" s="661">
        <v>32</v>
      </c>
      <c r="B5875" s="662" t="s">
        <v>592</v>
      </c>
      <c r="C5875" s="662" t="s">
        <v>5111</v>
      </c>
      <c r="D5875" s="743" t="s">
        <v>7938</v>
      </c>
      <c r="E5875" s="744" t="s">
        <v>5144</v>
      </c>
      <c r="F5875" s="662" t="s">
        <v>5106</v>
      </c>
      <c r="G5875" s="662" t="s">
        <v>5333</v>
      </c>
      <c r="H5875" s="662" t="s">
        <v>2438</v>
      </c>
      <c r="I5875" s="662" t="s">
        <v>3200</v>
      </c>
      <c r="J5875" s="662" t="s">
        <v>3193</v>
      </c>
      <c r="K5875" s="662" t="s">
        <v>4935</v>
      </c>
      <c r="L5875" s="663">
        <v>13849.26</v>
      </c>
      <c r="M5875" s="663">
        <v>27698.52</v>
      </c>
      <c r="N5875" s="662">
        <v>2</v>
      </c>
      <c r="O5875" s="745">
        <v>1</v>
      </c>
      <c r="P5875" s="663">
        <v>27698.52</v>
      </c>
      <c r="Q5875" s="678">
        <v>1</v>
      </c>
      <c r="R5875" s="662">
        <v>2</v>
      </c>
      <c r="S5875" s="678">
        <v>1</v>
      </c>
      <c r="T5875" s="745">
        <v>1</v>
      </c>
      <c r="U5875" s="701">
        <v>1</v>
      </c>
    </row>
    <row r="5876" spans="1:21" ht="14.4" customHeight="1" x14ac:dyDescent="0.3">
      <c r="A5876" s="661">
        <v>32</v>
      </c>
      <c r="B5876" s="662" t="s">
        <v>592</v>
      </c>
      <c r="C5876" s="662" t="s">
        <v>5111</v>
      </c>
      <c r="D5876" s="743" t="s">
        <v>7938</v>
      </c>
      <c r="E5876" s="744" t="s">
        <v>5144</v>
      </c>
      <c r="F5876" s="662" t="s">
        <v>5106</v>
      </c>
      <c r="G5876" s="662" t="s">
        <v>5334</v>
      </c>
      <c r="H5876" s="662" t="s">
        <v>2438</v>
      </c>
      <c r="I5876" s="662" t="s">
        <v>2651</v>
      </c>
      <c r="J5876" s="662" t="s">
        <v>4809</v>
      </c>
      <c r="K5876" s="662" t="s">
        <v>4810</v>
      </c>
      <c r="L5876" s="663">
        <v>120.61</v>
      </c>
      <c r="M5876" s="663">
        <v>120.61</v>
      </c>
      <c r="N5876" s="662">
        <v>1</v>
      </c>
      <c r="O5876" s="745">
        <v>0.5</v>
      </c>
      <c r="P5876" s="663">
        <v>120.61</v>
      </c>
      <c r="Q5876" s="678">
        <v>1</v>
      </c>
      <c r="R5876" s="662">
        <v>1</v>
      </c>
      <c r="S5876" s="678">
        <v>1</v>
      </c>
      <c r="T5876" s="745">
        <v>0.5</v>
      </c>
      <c r="U5876" s="701">
        <v>1</v>
      </c>
    </row>
    <row r="5877" spans="1:21" ht="14.4" customHeight="1" x14ac:dyDescent="0.3">
      <c r="A5877" s="661">
        <v>32</v>
      </c>
      <c r="B5877" s="662" t="s">
        <v>592</v>
      </c>
      <c r="C5877" s="662" t="s">
        <v>5111</v>
      </c>
      <c r="D5877" s="743" t="s">
        <v>7938</v>
      </c>
      <c r="E5877" s="744" t="s">
        <v>5144</v>
      </c>
      <c r="F5877" s="662" t="s">
        <v>5106</v>
      </c>
      <c r="G5877" s="662" t="s">
        <v>5334</v>
      </c>
      <c r="H5877" s="662" t="s">
        <v>2438</v>
      </c>
      <c r="I5877" s="662" t="s">
        <v>6031</v>
      </c>
      <c r="J5877" s="662" t="s">
        <v>6032</v>
      </c>
      <c r="K5877" s="662" t="s">
        <v>1183</v>
      </c>
      <c r="L5877" s="663">
        <v>184.74</v>
      </c>
      <c r="M5877" s="663">
        <v>184.74</v>
      </c>
      <c r="N5877" s="662">
        <v>1</v>
      </c>
      <c r="O5877" s="745">
        <v>1</v>
      </c>
      <c r="P5877" s="663"/>
      <c r="Q5877" s="678">
        <v>0</v>
      </c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32</v>
      </c>
      <c r="B5878" s="662" t="s">
        <v>592</v>
      </c>
      <c r="C5878" s="662" t="s">
        <v>5111</v>
      </c>
      <c r="D5878" s="743" t="s">
        <v>7938</v>
      </c>
      <c r="E5878" s="744" t="s">
        <v>5145</v>
      </c>
      <c r="F5878" s="662" t="s">
        <v>5106</v>
      </c>
      <c r="G5878" s="662" t="s">
        <v>5151</v>
      </c>
      <c r="H5878" s="662" t="s">
        <v>593</v>
      </c>
      <c r="I5878" s="662" t="s">
        <v>1509</v>
      </c>
      <c r="J5878" s="662" t="s">
        <v>1510</v>
      </c>
      <c r="K5878" s="662" t="s">
        <v>1511</v>
      </c>
      <c r="L5878" s="663">
        <v>0</v>
      </c>
      <c r="M5878" s="663">
        <v>0</v>
      </c>
      <c r="N5878" s="662">
        <v>1</v>
      </c>
      <c r="O5878" s="745">
        <v>0.5</v>
      </c>
      <c r="P5878" s="663"/>
      <c r="Q5878" s="678"/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32</v>
      </c>
      <c r="B5879" s="662" t="s">
        <v>592</v>
      </c>
      <c r="C5879" s="662" t="s">
        <v>5111</v>
      </c>
      <c r="D5879" s="743" t="s">
        <v>7938</v>
      </c>
      <c r="E5879" s="744" t="s">
        <v>5145</v>
      </c>
      <c r="F5879" s="662" t="s">
        <v>5106</v>
      </c>
      <c r="G5879" s="662" t="s">
        <v>5151</v>
      </c>
      <c r="H5879" s="662" t="s">
        <v>593</v>
      </c>
      <c r="I5879" s="662" t="s">
        <v>1618</v>
      </c>
      <c r="J5879" s="662" t="s">
        <v>1619</v>
      </c>
      <c r="K5879" s="662" t="s">
        <v>1577</v>
      </c>
      <c r="L5879" s="663">
        <v>263.26</v>
      </c>
      <c r="M5879" s="663">
        <v>263.26</v>
      </c>
      <c r="N5879" s="662">
        <v>1</v>
      </c>
      <c r="O5879" s="745">
        <v>0.5</v>
      </c>
      <c r="P5879" s="663"/>
      <c r="Q5879" s="678">
        <v>0</v>
      </c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32</v>
      </c>
      <c r="B5880" s="662" t="s">
        <v>592</v>
      </c>
      <c r="C5880" s="662" t="s">
        <v>5111</v>
      </c>
      <c r="D5880" s="743" t="s">
        <v>7938</v>
      </c>
      <c r="E5880" s="744" t="s">
        <v>5145</v>
      </c>
      <c r="F5880" s="662" t="s">
        <v>5106</v>
      </c>
      <c r="G5880" s="662" t="s">
        <v>5157</v>
      </c>
      <c r="H5880" s="662" t="s">
        <v>593</v>
      </c>
      <c r="I5880" s="662" t="s">
        <v>5493</v>
      </c>
      <c r="J5880" s="662" t="s">
        <v>2406</v>
      </c>
      <c r="K5880" s="662" t="s">
        <v>5494</v>
      </c>
      <c r="L5880" s="663">
        <v>154.36000000000001</v>
      </c>
      <c r="M5880" s="663">
        <v>154.36000000000001</v>
      </c>
      <c r="N5880" s="662">
        <v>1</v>
      </c>
      <c r="O5880" s="745">
        <v>0.5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32</v>
      </c>
      <c r="B5881" s="662" t="s">
        <v>592</v>
      </c>
      <c r="C5881" s="662" t="s">
        <v>5111</v>
      </c>
      <c r="D5881" s="743" t="s">
        <v>7938</v>
      </c>
      <c r="E5881" s="744" t="s">
        <v>5145</v>
      </c>
      <c r="F5881" s="662" t="s">
        <v>5106</v>
      </c>
      <c r="G5881" s="662" t="s">
        <v>5157</v>
      </c>
      <c r="H5881" s="662" t="s">
        <v>2438</v>
      </c>
      <c r="I5881" s="662" t="s">
        <v>3061</v>
      </c>
      <c r="J5881" s="662" t="s">
        <v>2796</v>
      </c>
      <c r="K5881" s="662" t="s">
        <v>4879</v>
      </c>
      <c r="L5881" s="663">
        <v>154.36000000000001</v>
      </c>
      <c r="M5881" s="663">
        <v>154.36000000000001</v>
      </c>
      <c r="N5881" s="662">
        <v>1</v>
      </c>
      <c r="O5881" s="745">
        <v>1</v>
      </c>
      <c r="P5881" s="663">
        <v>154.36000000000001</v>
      </c>
      <c r="Q5881" s="678">
        <v>1</v>
      </c>
      <c r="R5881" s="662">
        <v>1</v>
      </c>
      <c r="S5881" s="678">
        <v>1</v>
      </c>
      <c r="T5881" s="745">
        <v>1</v>
      </c>
      <c r="U5881" s="701">
        <v>1</v>
      </c>
    </row>
    <row r="5882" spans="1:21" ht="14.4" customHeight="1" x14ac:dyDescent="0.3">
      <c r="A5882" s="661">
        <v>32</v>
      </c>
      <c r="B5882" s="662" t="s">
        <v>592</v>
      </c>
      <c r="C5882" s="662" t="s">
        <v>5111</v>
      </c>
      <c r="D5882" s="743" t="s">
        <v>7938</v>
      </c>
      <c r="E5882" s="744" t="s">
        <v>5145</v>
      </c>
      <c r="F5882" s="662" t="s">
        <v>5106</v>
      </c>
      <c r="G5882" s="662" t="s">
        <v>5207</v>
      </c>
      <c r="H5882" s="662" t="s">
        <v>593</v>
      </c>
      <c r="I5882" s="662" t="s">
        <v>6449</v>
      </c>
      <c r="J5882" s="662" t="s">
        <v>2935</v>
      </c>
      <c r="K5882" s="662" t="s">
        <v>2788</v>
      </c>
      <c r="L5882" s="663">
        <v>0</v>
      </c>
      <c r="M5882" s="663">
        <v>0</v>
      </c>
      <c r="N5882" s="662">
        <v>1</v>
      </c>
      <c r="O5882" s="745">
        <v>1</v>
      </c>
      <c r="P5882" s="663">
        <v>0</v>
      </c>
      <c r="Q5882" s="678"/>
      <c r="R5882" s="662">
        <v>1</v>
      </c>
      <c r="S5882" s="678">
        <v>1</v>
      </c>
      <c r="T5882" s="745">
        <v>1</v>
      </c>
      <c r="U5882" s="701">
        <v>1</v>
      </c>
    </row>
    <row r="5883" spans="1:21" ht="14.4" customHeight="1" x14ac:dyDescent="0.3">
      <c r="A5883" s="661">
        <v>32</v>
      </c>
      <c r="B5883" s="662" t="s">
        <v>592</v>
      </c>
      <c r="C5883" s="662" t="s">
        <v>5111</v>
      </c>
      <c r="D5883" s="743" t="s">
        <v>7938</v>
      </c>
      <c r="E5883" s="744" t="s">
        <v>5145</v>
      </c>
      <c r="F5883" s="662" t="s">
        <v>5106</v>
      </c>
      <c r="G5883" s="662" t="s">
        <v>5160</v>
      </c>
      <c r="H5883" s="662" t="s">
        <v>593</v>
      </c>
      <c r="I5883" s="662" t="s">
        <v>5161</v>
      </c>
      <c r="J5883" s="662" t="s">
        <v>3160</v>
      </c>
      <c r="K5883" s="662" t="s">
        <v>5162</v>
      </c>
      <c r="L5883" s="663">
        <v>748.21</v>
      </c>
      <c r="M5883" s="663">
        <v>1496.42</v>
      </c>
      <c r="N5883" s="662">
        <v>2</v>
      </c>
      <c r="O5883" s="745">
        <v>1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32</v>
      </c>
      <c r="B5884" s="662" t="s">
        <v>592</v>
      </c>
      <c r="C5884" s="662" t="s">
        <v>5111</v>
      </c>
      <c r="D5884" s="743" t="s">
        <v>7938</v>
      </c>
      <c r="E5884" s="744" t="s">
        <v>5145</v>
      </c>
      <c r="F5884" s="662" t="s">
        <v>5106</v>
      </c>
      <c r="G5884" s="662" t="s">
        <v>5239</v>
      </c>
      <c r="H5884" s="662" t="s">
        <v>593</v>
      </c>
      <c r="I5884" s="662" t="s">
        <v>963</v>
      </c>
      <c r="J5884" s="662" t="s">
        <v>964</v>
      </c>
      <c r="K5884" s="662" t="s">
        <v>5240</v>
      </c>
      <c r="L5884" s="663">
        <v>156.77000000000001</v>
      </c>
      <c r="M5884" s="663">
        <v>470.31000000000006</v>
      </c>
      <c r="N5884" s="662">
        <v>3</v>
      </c>
      <c r="O5884" s="745">
        <v>1</v>
      </c>
      <c r="P5884" s="663">
        <v>470.31000000000006</v>
      </c>
      <c r="Q5884" s="678">
        <v>1</v>
      </c>
      <c r="R5884" s="662">
        <v>3</v>
      </c>
      <c r="S5884" s="678">
        <v>1</v>
      </c>
      <c r="T5884" s="745">
        <v>1</v>
      </c>
      <c r="U5884" s="701">
        <v>1</v>
      </c>
    </row>
    <row r="5885" spans="1:21" ht="14.4" customHeight="1" x14ac:dyDescent="0.3">
      <c r="A5885" s="661">
        <v>32</v>
      </c>
      <c r="B5885" s="662" t="s">
        <v>592</v>
      </c>
      <c r="C5885" s="662" t="s">
        <v>5111</v>
      </c>
      <c r="D5885" s="743" t="s">
        <v>7938</v>
      </c>
      <c r="E5885" s="744" t="s">
        <v>5145</v>
      </c>
      <c r="F5885" s="662" t="s">
        <v>5106</v>
      </c>
      <c r="G5885" s="662" t="s">
        <v>5262</v>
      </c>
      <c r="H5885" s="662" t="s">
        <v>593</v>
      </c>
      <c r="I5885" s="662" t="s">
        <v>2941</v>
      </c>
      <c r="J5885" s="662" t="s">
        <v>2942</v>
      </c>
      <c r="K5885" s="662" t="s">
        <v>2911</v>
      </c>
      <c r="L5885" s="663">
        <v>98.75</v>
      </c>
      <c r="M5885" s="663">
        <v>98.75</v>
      </c>
      <c r="N5885" s="662">
        <v>1</v>
      </c>
      <c r="O5885" s="745">
        <v>0.5</v>
      </c>
      <c r="P5885" s="663"/>
      <c r="Q5885" s="678">
        <v>0</v>
      </c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32</v>
      </c>
      <c r="B5886" s="662" t="s">
        <v>592</v>
      </c>
      <c r="C5886" s="662" t="s">
        <v>5111</v>
      </c>
      <c r="D5886" s="743" t="s">
        <v>7938</v>
      </c>
      <c r="E5886" s="744" t="s">
        <v>5145</v>
      </c>
      <c r="F5886" s="662" t="s">
        <v>5106</v>
      </c>
      <c r="G5886" s="662" t="s">
        <v>5361</v>
      </c>
      <c r="H5886" s="662" t="s">
        <v>2438</v>
      </c>
      <c r="I5886" s="662" t="s">
        <v>2647</v>
      </c>
      <c r="J5886" s="662" t="s">
        <v>4959</v>
      </c>
      <c r="K5886" s="662" t="s">
        <v>4964</v>
      </c>
      <c r="L5886" s="663">
        <v>133.63999999999999</v>
      </c>
      <c r="M5886" s="663">
        <v>133.63999999999999</v>
      </c>
      <c r="N5886" s="662">
        <v>1</v>
      </c>
      <c r="O5886" s="745">
        <v>1</v>
      </c>
      <c r="P5886" s="663"/>
      <c r="Q5886" s="678">
        <v>0</v>
      </c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32</v>
      </c>
      <c r="B5887" s="662" t="s">
        <v>592</v>
      </c>
      <c r="C5887" s="662" t="s">
        <v>5111</v>
      </c>
      <c r="D5887" s="743" t="s">
        <v>7938</v>
      </c>
      <c r="E5887" s="744" t="s">
        <v>5145</v>
      </c>
      <c r="F5887" s="662" t="s">
        <v>5106</v>
      </c>
      <c r="G5887" s="662" t="s">
        <v>6333</v>
      </c>
      <c r="H5887" s="662" t="s">
        <v>593</v>
      </c>
      <c r="I5887" s="662" t="s">
        <v>3565</v>
      </c>
      <c r="J5887" s="662" t="s">
        <v>6334</v>
      </c>
      <c r="K5887" s="662" t="s">
        <v>4828</v>
      </c>
      <c r="L5887" s="663">
        <v>38.56</v>
      </c>
      <c r="M5887" s="663">
        <v>38.56</v>
      </c>
      <c r="N5887" s="662">
        <v>1</v>
      </c>
      <c r="O5887" s="745">
        <v>0.5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32</v>
      </c>
      <c r="B5888" s="662" t="s">
        <v>592</v>
      </c>
      <c r="C5888" s="662" t="s">
        <v>5111</v>
      </c>
      <c r="D5888" s="743" t="s">
        <v>7938</v>
      </c>
      <c r="E5888" s="744" t="s">
        <v>5145</v>
      </c>
      <c r="F5888" s="662" t="s">
        <v>5106</v>
      </c>
      <c r="G5888" s="662" t="s">
        <v>5559</v>
      </c>
      <c r="H5888" s="662" t="s">
        <v>593</v>
      </c>
      <c r="I5888" s="662" t="s">
        <v>7811</v>
      </c>
      <c r="J5888" s="662" t="s">
        <v>1967</v>
      </c>
      <c r="K5888" s="662" t="s">
        <v>7812</v>
      </c>
      <c r="L5888" s="663">
        <v>24.22</v>
      </c>
      <c r="M5888" s="663">
        <v>24.22</v>
      </c>
      <c r="N5888" s="662">
        <v>1</v>
      </c>
      <c r="O5888" s="745">
        <v>0.5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32</v>
      </c>
      <c r="B5889" s="662" t="s">
        <v>592</v>
      </c>
      <c r="C5889" s="662" t="s">
        <v>5111</v>
      </c>
      <c r="D5889" s="743" t="s">
        <v>7938</v>
      </c>
      <c r="E5889" s="744" t="s">
        <v>5145</v>
      </c>
      <c r="F5889" s="662" t="s">
        <v>5106</v>
      </c>
      <c r="G5889" s="662" t="s">
        <v>5179</v>
      </c>
      <c r="H5889" s="662" t="s">
        <v>593</v>
      </c>
      <c r="I5889" s="662" t="s">
        <v>1419</v>
      </c>
      <c r="J5889" s="662" t="s">
        <v>5180</v>
      </c>
      <c r="K5889" s="662" t="s">
        <v>5181</v>
      </c>
      <c r="L5889" s="663">
        <v>99.11</v>
      </c>
      <c r="M5889" s="663">
        <v>297.33</v>
      </c>
      <c r="N5889" s="662">
        <v>3</v>
      </c>
      <c r="O5889" s="745">
        <v>0.5</v>
      </c>
      <c r="P5889" s="663">
        <v>297.33</v>
      </c>
      <c r="Q5889" s="678">
        <v>1</v>
      </c>
      <c r="R5889" s="662">
        <v>3</v>
      </c>
      <c r="S5889" s="678">
        <v>1</v>
      </c>
      <c r="T5889" s="745">
        <v>0.5</v>
      </c>
      <c r="U5889" s="701">
        <v>1</v>
      </c>
    </row>
    <row r="5890" spans="1:21" ht="14.4" customHeight="1" x14ac:dyDescent="0.3">
      <c r="A5890" s="661">
        <v>32</v>
      </c>
      <c r="B5890" s="662" t="s">
        <v>592</v>
      </c>
      <c r="C5890" s="662" t="s">
        <v>5111</v>
      </c>
      <c r="D5890" s="743" t="s">
        <v>7938</v>
      </c>
      <c r="E5890" s="744" t="s">
        <v>5145</v>
      </c>
      <c r="F5890" s="662" t="s">
        <v>5106</v>
      </c>
      <c r="G5890" s="662" t="s">
        <v>5302</v>
      </c>
      <c r="H5890" s="662" t="s">
        <v>593</v>
      </c>
      <c r="I5890" s="662" t="s">
        <v>7820</v>
      </c>
      <c r="J5890" s="662" t="s">
        <v>960</v>
      </c>
      <c r="K5890" s="662" t="s">
        <v>6408</v>
      </c>
      <c r="L5890" s="663">
        <v>0</v>
      </c>
      <c r="M5890" s="663">
        <v>0</v>
      </c>
      <c r="N5890" s="662">
        <v>1</v>
      </c>
      <c r="O5890" s="745">
        <v>0.5</v>
      </c>
      <c r="P5890" s="663">
        <v>0</v>
      </c>
      <c r="Q5890" s="678"/>
      <c r="R5890" s="662">
        <v>1</v>
      </c>
      <c r="S5890" s="678">
        <v>1</v>
      </c>
      <c r="T5890" s="745">
        <v>0.5</v>
      </c>
      <c r="U5890" s="701">
        <v>1</v>
      </c>
    </row>
    <row r="5891" spans="1:21" ht="14.4" customHeight="1" x14ac:dyDescent="0.3">
      <c r="A5891" s="661">
        <v>32</v>
      </c>
      <c r="B5891" s="662" t="s">
        <v>592</v>
      </c>
      <c r="C5891" s="662" t="s">
        <v>5111</v>
      </c>
      <c r="D5891" s="743" t="s">
        <v>7938</v>
      </c>
      <c r="E5891" s="744" t="s">
        <v>5145</v>
      </c>
      <c r="F5891" s="662" t="s">
        <v>5106</v>
      </c>
      <c r="G5891" s="662" t="s">
        <v>5305</v>
      </c>
      <c r="H5891" s="662" t="s">
        <v>593</v>
      </c>
      <c r="I5891" s="662" t="s">
        <v>1063</v>
      </c>
      <c r="J5891" s="662" t="s">
        <v>1064</v>
      </c>
      <c r="K5891" s="662" t="s">
        <v>5306</v>
      </c>
      <c r="L5891" s="663">
        <v>107.25</v>
      </c>
      <c r="M5891" s="663">
        <v>107.25</v>
      </c>
      <c r="N5891" s="662">
        <v>1</v>
      </c>
      <c r="O5891" s="745">
        <v>1</v>
      </c>
      <c r="P5891" s="663">
        <v>107.25</v>
      </c>
      <c r="Q5891" s="678">
        <v>1</v>
      </c>
      <c r="R5891" s="662">
        <v>1</v>
      </c>
      <c r="S5891" s="678">
        <v>1</v>
      </c>
      <c r="T5891" s="745">
        <v>1</v>
      </c>
      <c r="U5891" s="701">
        <v>1</v>
      </c>
    </row>
    <row r="5892" spans="1:21" ht="14.4" customHeight="1" x14ac:dyDescent="0.3">
      <c r="A5892" s="661">
        <v>32</v>
      </c>
      <c r="B5892" s="662" t="s">
        <v>592</v>
      </c>
      <c r="C5892" s="662" t="s">
        <v>5111</v>
      </c>
      <c r="D5892" s="743" t="s">
        <v>7938</v>
      </c>
      <c r="E5892" s="744" t="s">
        <v>5145</v>
      </c>
      <c r="F5892" s="662" t="s">
        <v>5106</v>
      </c>
      <c r="G5892" s="662" t="s">
        <v>5182</v>
      </c>
      <c r="H5892" s="662" t="s">
        <v>593</v>
      </c>
      <c r="I5892" s="662" t="s">
        <v>2977</v>
      </c>
      <c r="J5892" s="662" t="s">
        <v>2978</v>
      </c>
      <c r="K5892" s="662" t="s">
        <v>5183</v>
      </c>
      <c r="L5892" s="663">
        <v>51.21</v>
      </c>
      <c r="M5892" s="663">
        <v>102.42</v>
      </c>
      <c r="N5892" s="662">
        <v>2</v>
      </c>
      <c r="O5892" s="745">
        <v>1</v>
      </c>
      <c r="P5892" s="663">
        <v>102.42</v>
      </c>
      <c r="Q5892" s="678">
        <v>1</v>
      </c>
      <c r="R5892" s="662">
        <v>2</v>
      </c>
      <c r="S5892" s="678">
        <v>1</v>
      </c>
      <c r="T5892" s="745">
        <v>1</v>
      </c>
      <c r="U5892" s="701">
        <v>1</v>
      </c>
    </row>
    <row r="5893" spans="1:21" ht="14.4" customHeight="1" x14ac:dyDescent="0.3">
      <c r="A5893" s="661">
        <v>32</v>
      </c>
      <c r="B5893" s="662" t="s">
        <v>592</v>
      </c>
      <c r="C5893" s="662" t="s">
        <v>5111</v>
      </c>
      <c r="D5893" s="743" t="s">
        <v>7938</v>
      </c>
      <c r="E5893" s="744" t="s">
        <v>5146</v>
      </c>
      <c r="F5893" s="662" t="s">
        <v>5106</v>
      </c>
      <c r="G5893" s="662" t="s">
        <v>6297</v>
      </c>
      <c r="H5893" s="662" t="s">
        <v>593</v>
      </c>
      <c r="I5893" s="662" t="s">
        <v>3551</v>
      </c>
      <c r="J5893" s="662" t="s">
        <v>6298</v>
      </c>
      <c r="K5893" s="662" t="s">
        <v>1159</v>
      </c>
      <c r="L5893" s="663">
        <v>35.11</v>
      </c>
      <c r="M5893" s="663">
        <v>35.11</v>
      </c>
      <c r="N5893" s="662">
        <v>1</v>
      </c>
      <c r="O5893" s="745">
        <v>0.5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32</v>
      </c>
      <c r="B5894" s="662" t="s">
        <v>592</v>
      </c>
      <c r="C5894" s="662" t="s">
        <v>5111</v>
      </c>
      <c r="D5894" s="743" t="s">
        <v>7938</v>
      </c>
      <c r="E5894" s="744" t="s">
        <v>5146</v>
      </c>
      <c r="F5894" s="662" t="s">
        <v>5106</v>
      </c>
      <c r="G5894" s="662" t="s">
        <v>7821</v>
      </c>
      <c r="H5894" s="662" t="s">
        <v>593</v>
      </c>
      <c r="I5894" s="662" t="s">
        <v>7822</v>
      </c>
      <c r="J5894" s="662" t="s">
        <v>7823</v>
      </c>
      <c r="K5894" s="662" t="s">
        <v>5364</v>
      </c>
      <c r="L5894" s="663">
        <v>49.87</v>
      </c>
      <c r="M5894" s="663">
        <v>49.87</v>
      </c>
      <c r="N5894" s="662">
        <v>1</v>
      </c>
      <c r="O5894" s="745">
        <v>0.5</v>
      </c>
      <c r="P5894" s="663">
        <v>49.87</v>
      </c>
      <c r="Q5894" s="678">
        <v>1</v>
      </c>
      <c r="R5894" s="662">
        <v>1</v>
      </c>
      <c r="S5894" s="678">
        <v>1</v>
      </c>
      <c r="T5894" s="745">
        <v>0.5</v>
      </c>
      <c r="U5894" s="701">
        <v>1</v>
      </c>
    </row>
    <row r="5895" spans="1:21" ht="14.4" customHeight="1" x14ac:dyDescent="0.3">
      <c r="A5895" s="661">
        <v>32</v>
      </c>
      <c r="B5895" s="662" t="s">
        <v>592</v>
      </c>
      <c r="C5895" s="662" t="s">
        <v>5111</v>
      </c>
      <c r="D5895" s="743" t="s">
        <v>7938</v>
      </c>
      <c r="E5895" s="744" t="s">
        <v>5146</v>
      </c>
      <c r="F5895" s="662" t="s">
        <v>5106</v>
      </c>
      <c r="G5895" s="662" t="s">
        <v>5151</v>
      </c>
      <c r="H5895" s="662" t="s">
        <v>593</v>
      </c>
      <c r="I5895" s="662" t="s">
        <v>1618</v>
      </c>
      <c r="J5895" s="662" t="s">
        <v>1619</v>
      </c>
      <c r="K5895" s="662" t="s">
        <v>1577</v>
      </c>
      <c r="L5895" s="663">
        <v>263.26</v>
      </c>
      <c r="M5895" s="663">
        <v>526.52</v>
      </c>
      <c r="N5895" s="662">
        <v>2</v>
      </c>
      <c r="O5895" s="745">
        <v>1.5</v>
      </c>
      <c r="P5895" s="663">
        <v>526.52</v>
      </c>
      <c r="Q5895" s="678">
        <v>1</v>
      </c>
      <c r="R5895" s="662">
        <v>2</v>
      </c>
      <c r="S5895" s="678">
        <v>1</v>
      </c>
      <c r="T5895" s="745">
        <v>1.5</v>
      </c>
      <c r="U5895" s="701">
        <v>1</v>
      </c>
    </row>
    <row r="5896" spans="1:21" ht="14.4" customHeight="1" x14ac:dyDescent="0.3">
      <c r="A5896" s="661">
        <v>32</v>
      </c>
      <c r="B5896" s="662" t="s">
        <v>592</v>
      </c>
      <c r="C5896" s="662" t="s">
        <v>5111</v>
      </c>
      <c r="D5896" s="743" t="s">
        <v>7938</v>
      </c>
      <c r="E5896" s="744" t="s">
        <v>5146</v>
      </c>
      <c r="F5896" s="662" t="s">
        <v>5106</v>
      </c>
      <c r="G5896" s="662" t="s">
        <v>5151</v>
      </c>
      <c r="H5896" s="662" t="s">
        <v>593</v>
      </c>
      <c r="I5896" s="662" t="s">
        <v>1699</v>
      </c>
      <c r="J5896" s="662" t="s">
        <v>1700</v>
      </c>
      <c r="K5896" s="662" t="s">
        <v>5152</v>
      </c>
      <c r="L5896" s="663">
        <v>1295.6400000000001</v>
      </c>
      <c r="M5896" s="663">
        <v>32390.999999999996</v>
      </c>
      <c r="N5896" s="662">
        <v>25</v>
      </c>
      <c r="O5896" s="745">
        <v>16</v>
      </c>
      <c r="P5896" s="663">
        <v>27208.439999999995</v>
      </c>
      <c r="Q5896" s="678">
        <v>0.84</v>
      </c>
      <c r="R5896" s="662">
        <v>21</v>
      </c>
      <c r="S5896" s="678">
        <v>0.84</v>
      </c>
      <c r="T5896" s="745">
        <v>13</v>
      </c>
      <c r="U5896" s="701">
        <v>0.8125</v>
      </c>
    </row>
    <row r="5897" spans="1:21" ht="14.4" customHeight="1" x14ac:dyDescent="0.3">
      <c r="A5897" s="661">
        <v>32</v>
      </c>
      <c r="B5897" s="662" t="s">
        <v>592</v>
      </c>
      <c r="C5897" s="662" t="s">
        <v>5111</v>
      </c>
      <c r="D5897" s="743" t="s">
        <v>7938</v>
      </c>
      <c r="E5897" s="744" t="s">
        <v>5146</v>
      </c>
      <c r="F5897" s="662" t="s">
        <v>5106</v>
      </c>
      <c r="G5897" s="662" t="s">
        <v>5151</v>
      </c>
      <c r="H5897" s="662" t="s">
        <v>593</v>
      </c>
      <c r="I5897" s="662" t="s">
        <v>1473</v>
      </c>
      <c r="J5897" s="662" t="s">
        <v>1474</v>
      </c>
      <c r="K5897" s="662" t="s">
        <v>1475</v>
      </c>
      <c r="L5897" s="663">
        <v>462.73</v>
      </c>
      <c r="M5897" s="663">
        <v>925.46</v>
      </c>
      <c r="N5897" s="662">
        <v>2</v>
      </c>
      <c r="O5897" s="745">
        <v>1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32</v>
      </c>
      <c r="B5898" s="662" t="s">
        <v>592</v>
      </c>
      <c r="C5898" s="662" t="s">
        <v>5111</v>
      </c>
      <c r="D5898" s="743" t="s">
        <v>7938</v>
      </c>
      <c r="E5898" s="744" t="s">
        <v>5146</v>
      </c>
      <c r="F5898" s="662" t="s">
        <v>5106</v>
      </c>
      <c r="G5898" s="662" t="s">
        <v>5151</v>
      </c>
      <c r="H5898" s="662" t="s">
        <v>593</v>
      </c>
      <c r="I5898" s="662" t="s">
        <v>1579</v>
      </c>
      <c r="J5898" s="662" t="s">
        <v>6443</v>
      </c>
      <c r="K5898" s="662" t="s">
        <v>6444</v>
      </c>
      <c r="L5898" s="663">
        <v>0</v>
      </c>
      <c r="M5898" s="663">
        <v>0</v>
      </c>
      <c r="N5898" s="662">
        <v>1</v>
      </c>
      <c r="O5898" s="745">
        <v>1</v>
      </c>
      <c r="P5898" s="663">
        <v>0</v>
      </c>
      <c r="Q5898" s="678"/>
      <c r="R5898" s="662">
        <v>1</v>
      </c>
      <c r="S5898" s="678">
        <v>1</v>
      </c>
      <c r="T5898" s="745">
        <v>1</v>
      </c>
      <c r="U5898" s="701">
        <v>1</v>
      </c>
    </row>
    <row r="5899" spans="1:21" ht="14.4" customHeight="1" x14ac:dyDescent="0.3">
      <c r="A5899" s="661">
        <v>32</v>
      </c>
      <c r="B5899" s="662" t="s">
        <v>592</v>
      </c>
      <c r="C5899" s="662" t="s">
        <v>5111</v>
      </c>
      <c r="D5899" s="743" t="s">
        <v>7938</v>
      </c>
      <c r="E5899" s="744" t="s">
        <v>5146</v>
      </c>
      <c r="F5899" s="662" t="s">
        <v>5106</v>
      </c>
      <c r="G5899" s="662" t="s">
        <v>5151</v>
      </c>
      <c r="H5899" s="662" t="s">
        <v>593</v>
      </c>
      <c r="I5899" s="662" t="s">
        <v>1868</v>
      </c>
      <c r="J5899" s="662" t="s">
        <v>6443</v>
      </c>
      <c r="K5899" s="662" t="s">
        <v>6741</v>
      </c>
      <c r="L5899" s="663">
        <v>0</v>
      </c>
      <c r="M5899" s="663">
        <v>0</v>
      </c>
      <c r="N5899" s="662">
        <v>1</v>
      </c>
      <c r="O5899" s="745">
        <v>0.5</v>
      </c>
      <c r="P5899" s="663">
        <v>0</v>
      </c>
      <c r="Q5899" s="678"/>
      <c r="R5899" s="662">
        <v>1</v>
      </c>
      <c r="S5899" s="678">
        <v>1</v>
      </c>
      <c r="T5899" s="745">
        <v>0.5</v>
      </c>
      <c r="U5899" s="701">
        <v>1</v>
      </c>
    </row>
    <row r="5900" spans="1:21" ht="14.4" customHeight="1" x14ac:dyDescent="0.3">
      <c r="A5900" s="661">
        <v>32</v>
      </c>
      <c r="B5900" s="662" t="s">
        <v>592</v>
      </c>
      <c r="C5900" s="662" t="s">
        <v>5111</v>
      </c>
      <c r="D5900" s="743" t="s">
        <v>7938</v>
      </c>
      <c r="E5900" s="744" t="s">
        <v>5146</v>
      </c>
      <c r="F5900" s="662" t="s">
        <v>5106</v>
      </c>
      <c r="G5900" s="662" t="s">
        <v>5151</v>
      </c>
      <c r="H5900" s="662" t="s">
        <v>593</v>
      </c>
      <c r="I5900" s="662" t="s">
        <v>5492</v>
      </c>
      <c r="J5900" s="662" t="s">
        <v>1474</v>
      </c>
      <c r="K5900" s="662" t="s">
        <v>1475</v>
      </c>
      <c r="L5900" s="663">
        <v>462.73</v>
      </c>
      <c r="M5900" s="663">
        <v>462.73</v>
      </c>
      <c r="N5900" s="662">
        <v>1</v>
      </c>
      <c r="O5900" s="745">
        <v>0.5</v>
      </c>
      <c r="P5900" s="663">
        <v>462.73</v>
      </c>
      <c r="Q5900" s="678">
        <v>1</v>
      </c>
      <c r="R5900" s="662">
        <v>1</v>
      </c>
      <c r="S5900" s="678">
        <v>1</v>
      </c>
      <c r="T5900" s="745">
        <v>0.5</v>
      </c>
      <c r="U5900" s="701">
        <v>1</v>
      </c>
    </row>
    <row r="5901" spans="1:21" ht="14.4" customHeight="1" x14ac:dyDescent="0.3">
      <c r="A5901" s="661">
        <v>32</v>
      </c>
      <c r="B5901" s="662" t="s">
        <v>592</v>
      </c>
      <c r="C5901" s="662" t="s">
        <v>5111</v>
      </c>
      <c r="D5901" s="743" t="s">
        <v>7938</v>
      </c>
      <c r="E5901" s="744" t="s">
        <v>5146</v>
      </c>
      <c r="F5901" s="662" t="s">
        <v>5106</v>
      </c>
      <c r="G5901" s="662" t="s">
        <v>5151</v>
      </c>
      <c r="H5901" s="662" t="s">
        <v>593</v>
      </c>
      <c r="I5901" s="662" t="s">
        <v>5343</v>
      </c>
      <c r="J5901" s="662" t="s">
        <v>1474</v>
      </c>
      <c r="K5901" s="662" t="s">
        <v>5154</v>
      </c>
      <c r="L5901" s="663">
        <v>0</v>
      </c>
      <c r="M5901" s="663">
        <v>0</v>
      </c>
      <c r="N5901" s="662">
        <v>2</v>
      </c>
      <c r="O5901" s="745">
        <v>1.5</v>
      </c>
      <c r="P5901" s="663">
        <v>0</v>
      </c>
      <c r="Q5901" s="678"/>
      <c r="R5901" s="662">
        <v>2</v>
      </c>
      <c r="S5901" s="678">
        <v>1</v>
      </c>
      <c r="T5901" s="745">
        <v>1.5</v>
      </c>
      <c r="U5901" s="701">
        <v>1</v>
      </c>
    </row>
    <row r="5902" spans="1:21" ht="14.4" customHeight="1" x14ac:dyDescent="0.3">
      <c r="A5902" s="661">
        <v>32</v>
      </c>
      <c r="B5902" s="662" t="s">
        <v>592</v>
      </c>
      <c r="C5902" s="662" t="s">
        <v>5111</v>
      </c>
      <c r="D5902" s="743" t="s">
        <v>7938</v>
      </c>
      <c r="E5902" s="744" t="s">
        <v>5146</v>
      </c>
      <c r="F5902" s="662" t="s">
        <v>5106</v>
      </c>
      <c r="G5902" s="662" t="s">
        <v>5151</v>
      </c>
      <c r="H5902" s="662" t="s">
        <v>593</v>
      </c>
      <c r="I5902" s="662" t="s">
        <v>5153</v>
      </c>
      <c r="J5902" s="662" t="s">
        <v>1474</v>
      </c>
      <c r="K5902" s="662" t="s">
        <v>5154</v>
      </c>
      <c r="L5902" s="663">
        <v>0</v>
      </c>
      <c r="M5902" s="663">
        <v>0</v>
      </c>
      <c r="N5902" s="662">
        <v>6</v>
      </c>
      <c r="O5902" s="745">
        <v>5</v>
      </c>
      <c r="P5902" s="663">
        <v>0</v>
      </c>
      <c r="Q5902" s="678"/>
      <c r="R5902" s="662">
        <v>3</v>
      </c>
      <c r="S5902" s="678">
        <v>0.5</v>
      </c>
      <c r="T5902" s="745">
        <v>2</v>
      </c>
      <c r="U5902" s="701">
        <v>0.4</v>
      </c>
    </row>
    <row r="5903" spans="1:21" ht="14.4" customHeight="1" x14ac:dyDescent="0.3">
      <c r="A5903" s="661">
        <v>32</v>
      </c>
      <c r="B5903" s="662" t="s">
        <v>592</v>
      </c>
      <c r="C5903" s="662" t="s">
        <v>5111</v>
      </c>
      <c r="D5903" s="743" t="s">
        <v>7938</v>
      </c>
      <c r="E5903" s="744" t="s">
        <v>5146</v>
      </c>
      <c r="F5903" s="662" t="s">
        <v>5106</v>
      </c>
      <c r="G5903" s="662" t="s">
        <v>5155</v>
      </c>
      <c r="H5903" s="662" t="s">
        <v>593</v>
      </c>
      <c r="I5903" s="662" t="s">
        <v>5344</v>
      </c>
      <c r="J5903" s="662" t="s">
        <v>5197</v>
      </c>
      <c r="K5903" s="662" t="s">
        <v>3770</v>
      </c>
      <c r="L5903" s="663">
        <v>0</v>
      </c>
      <c r="M5903" s="663">
        <v>0</v>
      </c>
      <c r="N5903" s="662">
        <v>4</v>
      </c>
      <c r="O5903" s="745">
        <v>2</v>
      </c>
      <c r="P5903" s="663">
        <v>0</v>
      </c>
      <c r="Q5903" s="678"/>
      <c r="R5903" s="662">
        <v>2</v>
      </c>
      <c r="S5903" s="678">
        <v>0.5</v>
      </c>
      <c r="T5903" s="745">
        <v>1</v>
      </c>
      <c r="U5903" s="701">
        <v>0.5</v>
      </c>
    </row>
    <row r="5904" spans="1:21" ht="14.4" customHeight="1" x14ac:dyDescent="0.3">
      <c r="A5904" s="661">
        <v>32</v>
      </c>
      <c r="B5904" s="662" t="s">
        <v>592</v>
      </c>
      <c r="C5904" s="662" t="s">
        <v>5111</v>
      </c>
      <c r="D5904" s="743" t="s">
        <v>7938</v>
      </c>
      <c r="E5904" s="744" t="s">
        <v>5146</v>
      </c>
      <c r="F5904" s="662" t="s">
        <v>5106</v>
      </c>
      <c r="G5904" s="662" t="s">
        <v>5155</v>
      </c>
      <c r="H5904" s="662" t="s">
        <v>593</v>
      </c>
      <c r="I5904" s="662" t="s">
        <v>720</v>
      </c>
      <c r="J5904" s="662" t="s">
        <v>721</v>
      </c>
      <c r="K5904" s="662" t="s">
        <v>5156</v>
      </c>
      <c r="L5904" s="663">
        <v>40.58</v>
      </c>
      <c r="M5904" s="663">
        <v>649.27999999999986</v>
      </c>
      <c r="N5904" s="662">
        <v>16</v>
      </c>
      <c r="O5904" s="745">
        <v>12</v>
      </c>
      <c r="P5904" s="663">
        <v>405.7999999999999</v>
      </c>
      <c r="Q5904" s="678">
        <v>0.625</v>
      </c>
      <c r="R5904" s="662">
        <v>10</v>
      </c>
      <c r="S5904" s="678">
        <v>0.625</v>
      </c>
      <c r="T5904" s="745">
        <v>7</v>
      </c>
      <c r="U5904" s="701">
        <v>0.58333333333333337</v>
      </c>
    </row>
    <row r="5905" spans="1:21" ht="14.4" customHeight="1" x14ac:dyDescent="0.3">
      <c r="A5905" s="661">
        <v>32</v>
      </c>
      <c r="B5905" s="662" t="s">
        <v>592</v>
      </c>
      <c r="C5905" s="662" t="s">
        <v>5111</v>
      </c>
      <c r="D5905" s="743" t="s">
        <v>7938</v>
      </c>
      <c r="E5905" s="744" t="s">
        <v>5146</v>
      </c>
      <c r="F5905" s="662" t="s">
        <v>5106</v>
      </c>
      <c r="G5905" s="662" t="s">
        <v>5155</v>
      </c>
      <c r="H5905" s="662" t="s">
        <v>593</v>
      </c>
      <c r="I5905" s="662" t="s">
        <v>720</v>
      </c>
      <c r="J5905" s="662" t="s">
        <v>721</v>
      </c>
      <c r="K5905" s="662" t="s">
        <v>5156</v>
      </c>
      <c r="L5905" s="663">
        <v>65.28</v>
      </c>
      <c r="M5905" s="663">
        <v>456.96</v>
      </c>
      <c r="N5905" s="662">
        <v>7</v>
      </c>
      <c r="O5905" s="745">
        <v>4.5</v>
      </c>
      <c r="P5905" s="663">
        <v>326.39999999999998</v>
      </c>
      <c r="Q5905" s="678">
        <v>0.7142857142857143</v>
      </c>
      <c r="R5905" s="662">
        <v>5</v>
      </c>
      <c r="S5905" s="678">
        <v>0.7142857142857143</v>
      </c>
      <c r="T5905" s="745">
        <v>3</v>
      </c>
      <c r="U5905" s="701">
        <v>0.66666666666666663</v>
      </c>
    </row>
    <row r="5906" spans="1:21" ht="14.4" customHeight="1" x14ac:dyDescent="0.3">
      <c r="A5906" s="661">
        <v>32</v>
      </c>
      <c r="B5906" s="662" t="s">
        <v>592</v>
      </c>
      <c r="C5906" s="662" t="s">
        <v>5111</v>
      </c>
      <c r="D5906" s="743" t="s">
        <v>7938</v>
      </c>
      <c r="E5906" s="744" t="s">
        <v>5146</v>
      </c>
      <c r="F5906" s="662" t="s">
        <v>5106</v>
      </c>
      <c r="G5906" s="662" t="s">
        <v>5155</v>
      </c>
      <c r="H5906" s="662" t="s">
        <v>593</v>
      </c>
      <c r="I5906" s="662" t="s">
        <v>5195</v>
      </c>
      <c r="J5906" s="662" t="s">
        <v>721</v>
      </c>
      <c r="K5906" s="662" t="s">
        <v>5196</v>
      </c>
      <c r="L5906" s="663">
        <v>0</v>
      </c>
      <c r="M5906" s="663">
        <v>0</v>
      </c>
      <c r="N5906" s="662">
        <v>10</v>
      </c>
      <c r="O5906" s="745">
        <v>6.5</v>
      </c>
      <c r="P5906" s="663">
        <v>0</v>
      </c>
      <c r="Q5906" s="678"/>
      <c r="R5906" s="662">
        <v>6</v>
      </c>
      <c r="S5906" s="678">
        <v>0.6</v>
      </c>
      <c r="T5906" s="745">
        <v>3</v>
      </c>
      <c r="U5906" s="701">
        <v>0.46153846153846156</v>
      </c>
    </row>
    <row r="5907" spans="1:21" ht="14.4" customHeight="1" x14ac:dyDescent="0.3">
      <c r="A5907" s="661">
        <v>32</v>
      </c>
      <c r="B5907" s="662" t="s">
        <v>592</v>
      </c>
      <c r="C5907" s="662" t="s">
        <v>5111</v>
      </c>
      <c r="D5907" s="743" t="s">
        <v>7938</v>
      </c>
      <c r="E5907" s="744" t="s">
        <v>5146</v>
      </c>
      <c r="F5907" s="662" t="s">
        <v>5106</v>
      </c>
      <c r="G5907" s="662" t="s">
        <v>5155</v>
      </c>
      <c r="H5907" s="662" t="s">
        <v>593</v>
      </c>
      <c r="I5907" s="662" t="s">
        <v>5195</v>
      </c>
      <c r="J5907" s="662" t="s">
        <v>721</v>
      </c>
      <c r="K5907" s="662" t="s">
        <v>5196</v>
      </c>
      <c r="L5907" s="663">
        <v>135.25</v>
      </c>
      <c r="M5907" s="663">
        <v>1623</v>
      </c>
      <c r="N5907" s="662">
        <v>12</v>
      </c>
      <c r="O5907" s="745">
        <v>8.5</v>
      </c>
      <c r="P5907" s="663">
        <v>1082</v>
      </c>
      <c r="Q5907" s="678">
        <v>0.66666666666666663</v>
      </c>
      <c r="R5907" s="662">
        <v>8</v>
      </c>
      <c r="S5907" s="678">
        <v>0.66666666666666663</v>
      </c>
      <c r="T5907" s="745">
        <v>5.5</v>
      </c>
      <c r="U5907" s="701">
        <v>0.6470588235294118</v>
      </c>
    </row>
    <row r="5908" spans="1:21" ht="14.4" customHeight="1" x14ac:dyDescent="0.3">
      <c r="A5908" s="661">
        <v>32</v>
      </c>
      <c r="B5908" s="662" t="s">
        <v>592</v>
      </c>
      <c r="C5908" s="662" t="s">
        <v>5111</v>
      </c>
      <c r="D5908" s="743" t="s">
        <v>7938</v>
      </c>
      <c r="E5908" s="744" t="s">
        <v>5146</v>
      </c>
      <c r="F5908" s="662" t="s">
        <v>5106</v>
      </c>
      <c r="G5908" s="662" t="s">
        <v>5155</v>
      </c>
      <c r="H5908" s="662" t="s">
        <v>593</v>
      </c>
      <c r="I5908" s="662" t="s">
        <v>740</v>
      </c>
      <c r="J5908" s="662" t="s">
        <v>5197</v>
      </c>
      <c r="K5908" s="662" t="s">
        <v>1361</v>
      </c>
      <c r="L5908" s="663">
        <v>36.270000000000003</v>
      </c>
      <c r="M5908" s="663">
        <v>108.81</v>
      </c>
      <c r="N5908" s="662">
        <v>3</v>
      </c>
      <c r="O5908" s="745">
        <v>3</v>
      </c>
      <c r="P5908" s="663">
        <v>36.270000000000003</v>
      </c>
      <c r="Q5908" s="678">
        <v>0.33333333333333337</v>
      </c>
      <c r="R5908" s="662">
        <v>1</v>
      </c>
      <c r="S5908" s="678">
        <v>0.33333333333333331</v>
      </c>
      <c r="T5908" s="745">
        <v>1</v>
      </c>
      <c r="U5908" s="701">
        <v>0.33333333333333331</v>
      </c>
    </row>
    <row r="5909" spans="1:21" ht="14.4" customHeight="1" x14ac:dyDescent="0.3">
      <c r="A5909" s="661">
        <v>32</v>
      </c>
      <c r="B5909" s="662" t="s">
        <v>592</v>
      </c>
      <c r="C5909" s="662" t="s">
        <v>5111</v>
      </c>
      <c r="D5909" s="743" t="s">
        <v>7938</v>
      </c>
      <c r="E5909" s="744" t="s">
        <v>5146</v>
      </c>
      <c r="F5909" s="662" t="s">
        <v>5106</v>
      </c>
      <c r="G5909" s="662" t="s">
        <v>5155</v>
      </c>
      <c r="H5909" s="662" t="s">
        <v>593</v>
      </c>
      <c r="I5909" s="662" t="s">
        <v>740</v>
      </c>
      <c r="J5909" s="662" t="s">
        <v>5197</v>
      </c>
      <c r="K5909" s="662" t="s">
        <v>1361</v>
      </c>
      <c r="L5909" s="663">
        <v>42.85</v>
      </c>
      <c r="M5909" s="663">
        <v>557.05000000000007</v>
      </c>
      <c r="N5909" s="662">
        <v>13</v>
      </c>
      <c r="O5909" s="745">
        <v>8</v>
      </c>
      <c r="P5909" s="663">
        <v>385.65000000000009</v>
      </c>
      <c r="Q5909" s="678">
        <v>0.6923076923076924</v>
      </c>
      <c r="R5909" s="662">
        <v>9</v>
      </c>
      <c r="S5909" s="678">
        <v>0.69230769230769229</v>
      </c>
      <c r="T5909" s="745">
        <v>5.5</v>
      </c>
      <c r="U5909" s="701">
        <v>0.6875</v>
      </c>
    </row>
    <row r="5910" spans="1:21" ht="14.4" customHeight="1" x14ac:dyDescent="0.3">
      <c r="A5910" s="661">
        <v>32</v>
      </c>
      <c r="B5910" s="662" t="s">
        <v>592</v>
      </c>
      <c r="C5910" s="662" t="s">
        <v>5111</v>
      </c>
      <c r="D5910" s="743" t="s">
        <v>7938</v>
      </c>
      <c r="E5910" s="744" t="s">
        <v>5146</v>
      </c>
      <c r="F5910" s="662" t="s">
        <v>5106</v>
      </c>
      <c r="G5910" s="662" t="s">
        <v>5155</v>
      </c>
      <c r="H5910" s="662" t="s">
        <v>593</v>
      </c>
      <c r="I5910" s="662" t="s">
        <v>5519</v>
      </c>
      <c r="J5910" s="662" t="s">
        <v>5197</v>
      </c>
      <c r="K5910" s="662" t="s">
        <v>1361</v>
      </c>
      <c r="L5910" s="663">
        <v>42.85</v>
      </c>
      <c r="M5910" s="663">
        <v>42.85</v>
      </c>
      <c r="N5910" s="662">
        <v>1</v>
      </c>
      <c r="O5910" s="745">
        <v>0.5</v>
      </c>
      <c r="P5910" s="663">
        <v>42.85</v>
      </c>
      <c r="Q5910" s="678">
        <v>1</v>
      </c>
      <c r="R5910" s="662">
        <v>1</v>
      </c>
      <c r="S5910" s="678">
        <v>1</v>
      </c>
      <c r="T5910" s="745">
        <v>0.5</v>
      </c>
      <c r="U5910" s="701">
        <v>1</v>
      </c>
    </row>
    <row r="5911" spans="1:21" ht="14.4" customHeight="1" x14ac:dyDescent="0.3">
      <c r="A5911" s="661">
        <v>32</v>
      </c>
      <c r="B5911" s="662" t="s">
        <v>592</v>
      </c>
      <c r="C5911" s="662" t="s">
        <v>5111</v>
      </c>
      <c r="D5911" s="743" t="s">
        <v>7938</v>
      </c>
      <c r="E5911" s="744" t="s">
        <v>5146</v>
      </c>
      <c r="F5911" s="662" t="s">
        <v>5106</v>
      </c>
      <c r="G5911" s="662" t="s">
        <v>5155</v>
      </c>
      <c r="H5911" s="662" t="s">
        <v>593</v>
      </c>
      <c r="I5911" s="662" t="s">
        <v>5673</v>
      </c>
      <c r="J5911" s="662" t="s">
        <v>721</v>
      </c>
      <c r="K5911" s="662" t="s">
        <v>5674</v>
      </c>
      <c r="L5911" s="663">
        <v>121.75</v>
      </c>
      <c r="M5911" s="663">
        <v>243.5</v>
      </c>
      <c r="N5911" s="662">
        <v>2</v>
      </c>
      <c r="O5911" s="745">
        <v>1.5</v>
      </c>
      <c r="P5911" s="663">
        <v>243.5</v>
      </c>
      <c r="Q5911" s="678">
        <v>1</v>
      </c>
      <c r="R5911" s="662">
        <v>2</v>
      </c>
      <c r="S5911" s="678">
        <v>1</v>
      </c>
      <c r="T5911" s="745">
        <v>1.5</v>
      </c>
      <c r="U5911" s="701">
        <v>1</v>
      </c>
    </row>
    <row r="5912" spans="1:21" ht="14.4" customHeight="1" x14ac:dyDescent="0.3">
      <c r="A5912" s="661">
        <v>32</v>
      </c>
      <c r="B5912" s="662" t="s">
        <v>592</v>
      </c>
      <c r="C5912" s="662" t="s">
        <v>5111</v>
      </c>
      <c r="D5912" s="743" t="s">
        <v>7938</v>
      </c>
      <c r="E5912" s="744" t="s">
        <v>5146</v>
      </c>
      <c r="F5912" s="662" t="s">
        <v>5106</v>
      </c>
      <c r="G5912" s="662" t="s">
        <v>5413</v>
      </c>
      <c r="H5912" s="662" t="s">
        <v>2438</v>
      </c>
      <c r="I5912" s="662" t="s">
        <v>2575</v>
      </c>
      <c r="J5912" s="662" t="s">
        <v>4976</v>
      </c>
      <c r="K5912" s="662" t="s">
        <v>4977</v>
      </c>
      <c r="L5912" s="663">
        <v>6.68</v>
      </c>
      <c r="M5912" s="663">
        <v>13.36</v>
      </c>
      <c r="N5912" s="662">
        <v>2</v>
      </c>
      <c r="O5912" s="745">
        <v>1</v>
      </c>
      <c r="P5912" s="663">
        <v>13.36</v>
      </c>
      <c r="Q5912" s="678">
        <v>1</v>
      </c>
      <c r="R5912" s="662">
        <v>2</v>
      </c>
      <c r="S5912" s="678">
        <v>1</v>
      </c>
      <c r="T5912" s="745">
        <v>1</v>
      </c>
      <c r="U5912" s="701">
        <v>1</v>
      </c>
    </row>
    <row r="5913" spans="1:21" ht="14.4" customHeight="1" x14ac:dyDescent="0.3">
      <c r="A5913" s="661">
        <v>32</v>
      </c>
      <c r="B5913" s="662" t="s">
        <v>592</v>
      </c>
      <c r="C5913" s="662" t="s">
        <v>5111</v>
      </c>
      <c r="D5913" s="743" t="s">
        <v>7938</v>
      </c>
      <c r="E5913" s="744" t="s">
        <v>5146</v>
      </c>
      <c r="F5913" s="662" t="s">
        <v>5106</v>
      </c>
      <c r="G5913" s="662" t="s">
        <v>5413</v>
      </c>
      <c r="H5913" s="662" t="s">
        <v>2438</v>
      </c>
      <c r="I5913" s="662" t="s">
        <v>2706</v>
      </c>
      <c r="J5913" s="662" t="s">
        <v>4978</v>
      </c>
      <c r="K5913" s="662" t="s">
        <v>4979</v>
      </c>
      <c r="L5913" s="663">
        <v>10.26</v>
      </c>
      <c r="M5913" s="663">
        <v>10.26</v>
      </c>
      <c r="N5913" s="662">
        <v>1</v>
      </c>
      <c r="O5913" s="745">
        <v>1</v>
      </c>
      <c r="P5913" s="663">
        <v>10.26</v>
      </c>
      <c r="Q5913" s="678">
        <v>1</v>
      </c>
      <c r="R5913" s="662">
        <v>1</v>
      </c>
      <c r="S5913" s="678">
        <v>1</v>
      </c>
      <c r="T5913" s="745">
        <v>1</v>
      </c>
      <c r="U5913" s="701">
        <v>1</v>
      </c>
    </row>
    <row r="5914" spans="1:21" ht="14.4" customHeight="1" x14ac:dyDescent="0.3">
      <c r="A5914" s="661">
        <v>32</v>
      </c>
      <c r="B5914" s="662" t="s">
        <v>592</v>
      </c>
      <c r="C5914" s="662" t="s">
        <v>5111</v>
      </c>
      <c r="D5914" s="743" t="s">
        <v>7938</v>
      </c>
      <c r="E5914" s="744" t="s">
        <v>5146</v>
      </c>
      <c r="F5914" s="662" t="s">
        <v>5106</v>
      </c>
      <c r="G5914" s="662" t="s">
        <v>5413</v>
      </c>
      <c r="H5914" s="662" t="s">
        <v>2438</v>
      </c>
      <c r="I5914" s="662" t="s">
        <v>2706</v>
      </c>
      <c r="J5914" s="662" t="s">
        <v>4978</v>
      </c>
      <c r="K5914" s="662" t="s">
        <v>4979</v>
      </c>
      <c r="L5914" s="663">
        <v>9.4</v>
      </c>
      <c r="M5914" s="663">
        <v>9.4</v>
      </c>
      <c r="N5914" s="662">
        <v>1</v>
      </c>
      <c r="O5914" s="745">
        <v>0.5</v>
      </c>
      <c r="P5914" s="663">
        <v>9.4</v>
      </c>
      <c r="Q5914" s="678">
        <v>1</v>
      </c>
      <c r="R5914" s="662">
        <v>1</v>
      </c>
      <c r="S5914" s="678">
        <v>1</v>
      </c>
      <c r="T5914" s="745">
        <v>0.5</v>
      </c>
      <c r="U5914" s="701">
        <v>1</v>
      </c>
    </row>
    <row r="5915" spans="1:21" ht="14.4" customHeight="1" x14ac:dyDescent="0.3">
      <c r="A5915" s="661">
        <v>32</v>
      </c>
      <c r="B5915" s="662" t="s">
        <v>592</v>
      </c>
      <c r="C5915" s="662" t="s">
        <v>5111</v>
      </c>
      <c r="D5915" s="743" t="s">
        <v>7938</v>
      </c>
      <c r="E5915" s="744" t="s">
        <v>5146</v>
      </c>
      <c r="F5915" s="662" t="s">
        <v>5106</v>
      </c>
      <c r="G5915" s="662" t="s">
        <v>5675</v>
      </c>
      <c r="H5915" s="662" t="s">
        <v>593</v>
      </c>
      <c r="I5915" s="662" t="s">
        <v>1766</v>
      </c>
      <c r="J5915" s="662" t="s">
        <v>1767</v>
      </c>
      <c r="K5915" s="662" t="s">
        <v>1768</v>
      </c>
      <c r="L5915" s="663">
        <v>0</v>
      </c>
      <c r="M5915" s="663">
        <v>0</v>
      </c>
      <c r="N5915" s="662">
        <v>8</v>
      </c>
      <c r="O5915" s="745">
        <v>5</v>
      </c>
      <c r="P5915" s="663">
        <v>0</v>
      </c>
      <c r="Q5915" s="678"/>
      <c r="R5915" s="662">
        <v>5</v>
      </c>
      <c r="S5915" s="678">
        <v>0.625</v>
      </c>
      <c r="T5915" s="745">
        <v>3</v>
      </c>
      <c r="U5915" s="701">
        <v>0.6</v>
      </c>
    </row>
    <row r="5916" spans="1:21" ht="14.4" customHeight="1" x14ac:dyDescent="0.3">
      <c r="A5916" s="661">
        <v>32</v>
      </c>
      <c r="B5916" s="662" t="s">
        <v>592</v>
      </c>
      <c r="C5916" s="662" t="s">
        <v>5111</v>
      </c>
      <c r="D5916" s="743" t="s">
        <v>7938</v>
      </c>
      <c r="E5916" s="744" t="s">
        <v>5146</v>
      </c>
      <c r="F5916" s="662" t="s">
        <v>5106</v>
      </c>
      <c r="G5916" s="662" t="s">
        <v>5201</v>
      </c>
      <c r="H5916" s="662" t="s">
        <v>593</v>
      </c>
      <c r="I5916" s="662" t="s">
        <v>7782</v>
      </c>
      <c r="J5916" s="662" t="s">
        <v>1182</v>
      </c>
      <c r="K5916" s="662" t="s">
        <v>6056</v>
      </c>
      <c r="L5916" s="663">
        <v>0</v>
      </c>
      <c r="M5916" s="663">
        <v>0</v>
      </c>
      <c r="N5916" s="662">
        <v>1</v>
      </c>
      <c r="O5916" s="745">
        <v>0.5</v>
      </c>
      <c r="P5916" s="663"/>
      <c r="Q5916" s="678"/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32</v>
      </c>
      <c r="B5917" s="662" t="s">
        <v>592</v>
      </c>
      <c r="C5917" s="662" t="s">
        <v>5111</v>
      </c>
      <c r="D5917" s="743" t="s">
        <v>7938</v>
      </c>
      <c r="E5917" s="744" t="s">
        <v>5146</v>
      </c>
      <c r="F5917" s="662" t="s">
        <v>5106</v>
      </c>
      <c r="G5917" s="662" t="s">
        <v>5201</v>
      </c>
      <c r="H5917" s="662" t="s">
        <v>593</v>
      </c>
      <c r="I5917" s="662" t="s">
        <v>7824</v>
      </c>
      <c r="J5917" s="662" t="s">
        <v>7262</v>
      </c>
      <c r="K5917" s="662" t="s">
        <v>1186</v>
      </c>
      <c r="L5917" s="663">
        <v>58.27</v>
      </c>
      <c r="M5917" s="663">
        <v>58.27</v>
      </c>
      <c r="N5917" s="662">
        <v>1</v>
      </c>
      <c r="O5917" s="745">
        <v>0.5</v>
      </c>
      <c r="P5917" s="663"/>
      <c r="Q5917" s="678">
        <v>0</v>
      </c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32</v>
      </c>
      <c r="B5918" s="662" t="s">
        <v>592</v>
      </c>
      <c r="C5918" s="662" t="s">
        <v>5111</v>
      </c>
      <c r="D5918" s="743" t="s">
        <v>7938</v>
      </c>
      <c r="E5918" s="744" t="s">
        <v>5146</v>
      </c>
      <c r="F5918" s="662" t="s">
        <v>5106</v>
      </c>
      <c r="G5918" s="662" t="s">
        <v>5201</v>
      </c>
      <c r="H5918" s="662" t="s">
        <v>593</v>
      </c>
      <c r="I5918" s="662" t="s">
        <v>7825</v>
      </c>
      <c r="J5918" s="662" t="s">
        <v>1189</v>
      </c>
      <c r="K5918" s="662" t="s">
        <v>7826</v>
      </c>
      <c r="L5918" s="663">
        <v>0</v>
      </c>
      <c r="M5918" s="663">
        <v>0</v>
      </c>
      <c r="N5918" s="662">
        <v>1</v>
      </c>
      <c r="O5918" s="745">
        <v>0.5</v>
      </c>
      <c r="P5918" s="663"/>
      <c r="Q5918" s="678"/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32</v>
      </c>
      <c r="B5919" s="662" t="s">
        <v>592</v>
      </c>
      <c r="C5919" s="662" t="s">
        <v>5111</v>
      </c>
      <c r="D5919" s="743" t="s">
        <v>7938</v>
      </c>
      <c r="E5919" s="744" t="s">
        <v>5146</v>
      </c>
      <c r="F5919" s="662" t="s">
        <v>5106</v>
      </c>
      <c r="G5919" s="662" t="s">
        <v>5157</v>
      </c>
      <c r="H5919" s="662" t="s">
        <v>593</v>
      </c>
      <c r="I5919" s="662" t="s">
        <v>7827</v>
      </c>
      <c r="J5919" s="662" t="s">
        <v>2796</v>
      </c>
      <c r="K5919" s="662" t="s">
        <v>2330</v>
      </c>
      <c r="L5919" s="663">
        <v>0</v>
      </c>
      <c r="M5919" s="663">
        <v>0</v>
      </c>
      <c r="N5919" s="662">
        <v>1</v>
      </c>
      <c r="O5919" s="745">
        <v>1</v>
      </c>
      <c r="P5919" s="663">
        <v>0</v>
      </c>
      <c r="Q5919" s="678"/>
      <c r="R5919" s="662">
        <v>1</v>
      </c>
      <c r="S5919" s="678">
        <v>1</v>
      </c>
      <c r="T5919" s="745">
        <v>1</v>
      </c>
      <c r="U5919" s="701">
        <v>1</v>
      </c>
    </row>
    <row r="5920" spans="1:21" ht="14.4" customHeight="1" x14ac:dyDescent="0.3">
      <c r="A5920" s="661">
        <v>32</v>
      </c>
      <c r="B5920" s="662" t="s">
        <v>592</v>
      </c>
      <c r="C5920" s="662" t="s">
        <v>5111</v>
      </c>
      <c r="D5920" s="743" t="s">
        <v>7938</v>
      </c>
      <c r="E5920" s="744" t="s">
        <v>5146</v>
      </c>
      <c r="F5920" s="662" t="s">
        <v>5106</v>
      </c>
      <c r="G5920" s="662" t="s">
        <v>5157</v>
      </c>
      <c r="H5920" s="662" t="s">
        <v>2438</v>
      </c>
      <c r="I5920" s="662" t="s">
        <v>3061</v>
      </c>
      <c r="J5920" s="662" t="s">
        <v>2796</v>
      </c>
      <c r="K5920" s="662" t="s">
        <v>4879</v>
      </c>
      <c r="L5920" s="663">
        <v>150.04</v>
      </c>
      <c r="M5920" s="663">
        <v>450.12</v>
      </c>
      <c r="N5920" s="662">
        <v>3</v>
      </c>
      <c r="O5920" s="745">
        <v>2</v>
      </c>
      <c r="P5920" s="663">
        <v>150.04</v>
      </c>
      <c r="Q5920" s="678">
        <v>0.33333333333333331</v>
      </c>
      <c r="R5920" s="662">
        <v>1</v>
      </c>
      <c r="S5920" s="678">
        <v>0.33333333333333331</v>
      </c>
      <c r="T5920" s="745">
        <v>0.5</v>
      </c>
      <c r="U5920" s="701">
        <v>0.25</v>
      </c>
    </row>
    <row r="5921" spans="1:21" ht="14.4" customHeight="1" x14ac:dyDescent="0.3">
      <c r="A5921" s="661">
        <v>32</v>
      </c>
      <c r="B5921" s="662" t="s">
        <v>592</v>
      </c>
      <c r="C5921" s="662" t="s">
        <v>5111</v>
      </c>
      <c r="D5921" s="743" t="s">
        <v>7938</v>
      </c>
      <c r="E5921" s="744" t="s">
        <v>5146</v>
      </c>
      <c r="F5921" s="662" t="s">
        <v>5106</v>
      </c>
      <c r="G5921" s="662" t="s">
        <v>5157</v>
      </c>
      <c r="H5921" s="662" t="s">
        <v>2438</v>
      </c>
      <c r="I5921" s="662" t="s">
        <v>3061</v>
      </c>
      <c r="J5921" s="662" t="s">
        <v>2796</v>
      </c>
      <c r="K5921" s="662" t="s">
        <v>4879</v>
      </c>
      <c r="L5921" s="663">
        <v>154.36000000000001</v>
      </c>
      <c r="M5921" s="663">
        <v>4322.0800000000017</v>
      </c>
      <c r="N5921" s="662">
        <v>28</v>
      </c>
      <c r="O5921" s="745">
        <v>16.5</v>
      </c>
      <c r="P5921" s="663">
        <v>2469.7600000000011</v>
      </c>
      <c r="Q5921" s="678">
        <v>0.57142857142857151</v>
      </c>
      <c r="R5921" s="662">
        <v>16</v>
      </c>
      <c r="S5921" s="678">
        <v>0.5714285714285714</v>
      </c>
      <c r="T5921" s="745">
        <v>9.5</v>
      </c>
      <c r="U5921" s="701">
        <v>0.5757575757575758</v>
      </c>
    </row>
    <row r="5922" spans="1:21" ht="14.4" customHeight="1" x14ac:dyDescent="0.3">
      <c r="A5922" s="661">
        <v>32</v>
      </c>
      <c r="B5922" s="662" t="s">
        <v>592</v>
      </c>
      <c r="C5922" s="662" t="s">
        <v>5111</v>
      </c>
      <c r="D5922" s="743" t="s">
        <v>7938</v>
      </c>
      <c r="E5922" s="744" t="s">
        <v>5146</v>
      </c>
      <c r="F5922" s="662" t="s">
        <v>5106</v>
      </c>
      <c r="G5922" s="662" t="s">
        <v>5157</v>
      </c>
      <c r="H5922" s="662" t="s">
        <v>2438</v>
      </c>
      <c r="I5922" s="662" t="s">
        <v>4318</v>
      </c>
      <c r="J5922" s="662" t="s">
        <v>5044</v>
      </c>
      <c r="K5922" s="662" t="s">
        <v>4878</v>
      </c>
      <c r="L5922" s="663">
        <v>149.52000000000001</v>
      </c>
      <c r="M5922" s="663">
        <v>299.04000000000002</v>
      </c>
      <c r="N5922" s="662">
        <v>2</v>
      </c>
      <c r="O5922" s="745">
        <v>0.5</v>
      </c>
      <c r="P5922" s="663">
        <v>299.04000000000002</v>
      </c>
      <c r="Q5922" s="678">
        <v>1</v>
      </c>
      <c r="R5922" s="662">
        <v>2</v>
      </c>
      <c r="S5922" s="678">
        <v>1</v>
      </c>
      <c r="T5922" s="745">
        <v>0.5</v>
      </c>
      <c r="U5922" s="701">
        <v>1</v>
      </c>
    </row>
    <row r="5923" spans="1:21" ht="14.4" customHeight="1" x14ac:dyDescent="0.3">
      <c r="A5923" s="661">
        <v>32</v>
      </c>
      <c r="B5923" s="662" t="s">
        <v>592</v>
      </c>
      <c r="C5923" s="662" t="s">
        <v>5111</v>
      </c>
      <c r="D5923" s="743" t="s">
        <v>7938</v>
      </c>
      <c r="E5923" s="744" t="s">
        <v>5146</v>
      </c>
      <c r="F5923" s="662" t="s">
        <v>5106</v>
      </c>
      <c r="G5923" s="662" t="s">
        <v>5157</v>
      </c>
      <c r="H5923" s="662" t="s">
        <v>2438</v>
      </c>
      <c r="I5923" s="662" t="s">
        <v>2795</v>
      </c>
      <c r="J5923" s="662" t="s">
        <v>2796</v>
      </c>
      <c r="K5923" s="662" t="s">
        <v>4878</v>
      </c>
      <c r="L5923" s="663">
        <v>225.06</v>
      </c>
      <c r="M5923" s="663">
        <v>225.06</v>
      </c>
      <c r="N5923" s="662">
        <v>1</v>
      </c>
      <c r="O5923" s="745">
        <v>0.5</v>
      </c>
      <c r="P5923" s="663"/>
      <c r="Q5923" s="678">
        <v>0</v>
      </c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32</v>
      </c>
      <c r="B5924" s="662" t="s">
        <v>592</v>
      </c>
      <c r="C5924" s="662" t="s">
        <v>5111</v>
      </c>
      <c r="D5924" s="743" t="s">
        <v>7938</v>
      </c>
      <c r="E5924" s="744" t="s">
        <v>5146</v>
      </c>
      <c r="F5924" s="662" t="s">
        <v>5106</v>
      </c>
      <c r="G5924" s="662" t="s">
        <v>5157</v>
      </c>
      <c r="H5924" s="662" t="s">
        <v>593</v>
      </c>
      <c r="I5924" s="662" t="s">
        <v>6501</v>
      </c>
      <c r="J5924" s="662" t="s">
        <v>2406</v>
      </c>
      <c r="K5924" s="662" t="s">
        <v>4879</v>
      </c>
      <c r="L5924" s="663">
        <v>0</v>
      </c>
      <c r="M5924" s="663">
        <v>0</v>
      </c>
      <c r="N5924" s="662">
        <v>1</v>
      </c>
      <c r="O5924" s="745">
        <v>0.5</v>
      </c>
      <c r="P5924" s="663">
        <v>0</v>
      </c>
      <c r="Q5924" s="678"/>
      <c r="R5924" s="662">
        <v>1</v>
      </c>
      <c r="S5924" s="678">
        <v>1</v>
      </c>
      <c r="T5924" s="745">
        <v>0.5</v>
      </c>
      <c r="U5924" s="701">
        <v>1</v>
      </c>
    </row>
    <row r="5925" spans="1:21" ht="14.4" customHeight="1" x14ac:dyDescent="0.3">
      <c r="A5925" s="661">
        <v>32</v>
      </c>
      <c r="B5925" s="662" t="s">
        <v>592</v>
      </c>
      <c r="C5925" s="662" t="s">
        <v>5111</v>
      </c>
      <c r="D5925" s="743" t="s">
        <v>7938</v>
      </c>
      <c r="E5925" s="744" t="s">
        <v>5146</v>
      </c>
      <c r="F5925" s="662" t="s">
        <v>5106</v>
      </c>
      <c r="G5925" s="662" t="s">
        <v>5787</v>
      </c>
      <c r="H5925" s="662" t="s">
        <v>2438</v>
      </c>
      <c r="I5925" s="662" t="s">
        <v>4154</v>
      </c>
      <c r="J5925" s="662" t="s">
        <v>4155</v>
      </c>
      <c r="K5925" s="662" t="s">
        <v>4554</v>
      </c>
      <c r="L5925" s="663">
        <v>392.42</v>
      </c>
      <c r="M5925" s="663">
        <v>392.42</v>
      </c>
      <c r="N5925" s="662">
        <v>1</v>
      </c>
      <c r="O5925" s="745">
        <v>0.5</v>
      </c>
      <c r="P5925" s="663"/>
      <c r="Q5925" s="678">
        <v>0</v>
      </c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32</v>
      </c>
      <c r="B5926" s="662" t="s">
        <v>592</v>
      </c>
      <c r="C5926" s="662" t="s">
        <v>5111</v>
      </c>
      <c r="D5926" s="743" t="s">
        <v>7938</v>
      </c>
      <c r="E5926" s="744" t="s">
        <v>5146</v>
      </c>
      <c r="F5926" s="662" t="s">
        <v>5106</v>
      </c>
      <c r="G5926" s="662" t="s">
        <v>6057</v>
      </c>
      <c r="H5926" s="662" t="s">
        <v>2438</v>
      </c>
      <c r="I5926" s="662" t="s">
        <v>3092</v>
      </c>
      <c r="J5926" s="662" t="s">
        <v>3093</v>
      </c>
      <c r="K5926" s="662" t="s">
        <v>3094</v>
      </c>
      <c r="L5926" s="663">
        <v>119.7</v>
      </c>
      <c r="M5926" s="663">
        <v>837.90000000000009</v>
      </c>
      <c r="N5926" s="662">
        <v>7</v>
      </c>
      <c r="O5926" s="745">
        <v>5</v>
      </c>
      <c r="P5926" s="663">
        <v>718.2</v>
      </c>
      <c r="Q5926" s="678">
        <v>0.8571428571428571</v>
      </c>
      <c r="R5926" s="662">
        <v>6</v>
      </c>
      <c r="S5926" s="678">
        <v>0.8571428571428571</v>
      </c>
      <c r="T5926" s="745">
        <v>4.5</v>
      </c>
      <c r="U5926" s="701">
        <v>0.9</v>
      </c>
    </row>
    <row r="5927" spans="1:21" ht="14.4" customHeight="1" x14ac:dyDescent="0.3">
      <c r="A5927" s="661">
        <v>32</v>
      </c>
      <c r="B5927" s="662" t="s">
        <v>592</v>
      </c>
      <c r="C5927" s="662" t="s">
        <v>5111</v>
      </c>
      <c r="D5927" s="743" t="s">
        <v>7938</v>
      </c>
      <c r="E5927" s="744" t="s">
        <v>5146</v>
      </c>
      <c r="F5927" s="662" t="s">
        <v>5106</v>
      </c>
      <c r="G5927" s="662" t="s">
        <v>6057</v>
      </c>
      <c r="H5927" s="662" t="s">
        <v>2438</v>
      </c>
      <c r="I5927" s="662" t="s">
        <v>3092</v>
      </c>
      <c r="J5927" s="662" t="s">
        <v>3093</v>
      </c>
      <c r="K5927" s="662" t="s">
        <v>3094</v>
      </c>
      <c r="L5927" s="663">
        <v>70.540000000000006</v>
      </c>
      <c r="M5927" s="663">
        <v>211.62</v>
      </c>
      <c r="N5927" s="662">
        <v>3</v>
      </c>
      <c r="O5927" s="745">
        <v>1</v>
      </c>
      <c r="P5927" s="663">
        <v>211.62</v>
      </c>
      <c r="Q5927" s="678">
        <v>1</v>
      </c>
      <c r="R5927" s="662">
        <v>3</v>
      </c>
      <c r="S5927" s="678">
        <v>1</v>
      </c>
      <c r="T5927" s="745">
        <v>1</v>
      </c>
      <c r="U5927" s="701">
        <v>1</v>
      </c>
    </row>
    <row r="5928" spans="1:21" ht="14.4" customHeight="1" x14ac:dyDescent="0.3">
      <c r="A5928" s="661">
        <v>32</v>
      </c>
      <c r="B5928" s="662" t="s">
        <v>592</v>
      </c>
      <c r="C5928" s="662" t="s">
        <v>5111</v>
      </c>
      <c r="D5928" s="743" t="s">
        <v>7938</v>
      </c>
      <c r="E5928" s="744" t="s">
        <v>5146</v>
      </c>
      <c r="F5928" s="662" t="s">
        <v>5106</v>
      </c>
      <c r="G5928" s="662" t="s">
        <v>7828</v>
      </c>
      <c r="H5928" s="662" t="s">
        <v>593</v>
      </c>
      <c r="I5928" s="662" t="s">
        <v>7829</v>
      </c>
      <c r="J5928" s="662" t="s">
        <v>7830</v>
      </c>
      <c r="K5928" s="662" t="s">
        <v>7831</v>
      </c>
      <c r="L5928" s="663">
        <v>582.21</v>
      </c>
      <c r="M5928" s="663">
        <v>2328.84</v>
      </c>
      <c r="N5928" s="662">
        <v>4</v>
      </c>
      <c r="O5928" s="745">
        <v>2</v>
      </c>
      <c r="P5928" s="663">
        <v>2328.84</v>
      </c>
      <c r="Q5928" s="678">
        <v>1</v>
      </c>
      <c r="R5928" s="662">
        <v>4</v>
      </c>
      <c r="S5928" s="678">
        <v>1</v>
      </c>
      <c r="T5928" s="745">
        <v>2</v>
      </c>
      <c r="U5928" s="701">
        <v>1</v>
      </c>
    </row>
    <row r="5929" spans="1:21" ht="14.4" customHeight="1" x14ac:dyDescent="0.3">
      <c r="A5929" s="661">
        <v>32</v>
      </c>
      <c r="B5929" s="662" t="s">
        <v>592</v>
      </c>
      <c r="C5929" s="662" t="s">
        <v>5111</v>
      </c>
      <c r="D5929" s="743" t="s">
        <v>7938</v>
      </c>
      <c r="E5929" s="744" t="s">
        <v>5146</v>
      </c>
      <c r="F5929" s="662" t="s">
        <v>5106</v>
      </c>
      <c r="G5929" s="662" t="s">
        <v>7832</v>
      </c>
      <c r="H5929" s="662" t="s">
        <v>593</v>
      </c>
      <c r="I5929" s="662" t="s">
        <v>7833</v>
      </c>
      <c r="J5929" s="662" t="s">
        <v>1090</v>
      </c>
      <c r="K5929" s="662" t="s">
        <v>7834</v>
      </c>
      <c r="L5929" s="663">
        <v>0</v>
      </c>
      <c r="M5929" s="663">
        <v>0</v>
      </c>
      <c r="N5929" s="662">
        <v>1</v>
      </c>
      <c r="O5929" s="745">
        <v>0.5</v>
      </c>
      <c r="P5929" s="663">
        <v>0</v>
      </c>
      <c r="Q5929" s="678"/>
      <c r="R5929" s="662">
        <v>1</v>
      </c>
      <c r="S5929" s="678">
        <v>1</v>
      </c>
      <c r="T5929" s="745">
        <v>0.5</v>
      </c>
      <c r="U5929" s="701">
        <v>1</v>
      </c>
    </row>
    <row r="5930" spans="1:21" ht="14.4" customHeight="1" x14ac:dyDescent="0.3">
      <c r="A5930" s="661">
        <v>32</v>
      </c>
      <c r="B5930" s="662" t="s">
        <v>592</v>
      </c>
      <c r="C5930" s="662" t="s">
        <v>5111</v>
      </c>
      <c r="D5930" s="743" t="s">
        <v>7938</v>
      </c>
      <c r="E5930" s="744" t="s">
        <v>5146</v>
      </c>
      <c r="F5930" s="662" t="s">
        <v>5106</v>
      </c>
      <c r="G5930" s="662" t="s">
        <v>7832</v>
      </c>
      <c r="H5930" s="662" t="s">
        <v>593</v>
      </c>
      <c r="I5930" s="662" t="s">
        <v>7835</v>
      </c>
      <c r="J5930" s="662" t="s">
        <v>1090</v>
      </c>
      <c r="K5930" s="662" t="s">
        <v>7836</v>
      </c>
      <c r="L5930" s="663">
        <v>0</v>
      </c>
      <c r="M5930" s="663">
        <v>0</v>
      </c>
      <c r="N5930" s="662">
        <v>2</v>
      </c>
      <c r="O5930" s="745">
        <v>1.5</v>
      </c>
      <c r="P5930" s="663">
        <v>0</v>
      </c>
      <c r="Q5930" s="678"/>
      <c r="R5930" s="662">
        <v>1</v>
      </c>
      <c r="S5930" s="678">
        <v>0.5</v>
      </c>
      <c r="T5930" s="745">
        <v>1</v>
      </c>
      <c r="U5930" s="701">
        <v>0.66666666666666663</v>
      </c>
    </row>
    <row r="5931" spans="1:21" ht="14.4" customHeight="1" x14ac:dyDescent="0.3">
      <c r="A5931" s="661">
        <v>32</v>
      </c>
      <c r="B5931" s="662" t="s">
        <v>592</v>
      </c>
      <c r="C5931" s="662" t="s">
        <v>5111</v>
      </c>
      <c r="D5931" s="743" t="s">
        <v>7938</v>
      </c>
      <c r="E5931" s="744" t="s">
        <v>5146</v>
      </c>
      <c r="F5931" s="662" t="s">
        <v>5106</v>
      </c>
      <c r="G5931" s="662" t="s">
        <v>5204</v>
      </c>
      <c r="H5931" s="662" t="s">
        <v>593</v>
      </c>
      <c r="I5931" s="662" t="s">
        <v>1009</v>
      </c>
      <c r="J5931" s="662" t="s">
        <v>5205</v>
      </c>
      <c r="K5931" s="662" t="s">
        <v>5206</v>
      </c>
      <c r="L5931" s="663">
        <v>0</v>
      </c>
      <c r="M5931" s="663">
        <v>0</v>
      </c>
      <c r="N5931" s="662">
        <v>13</v>
      </c>
      <c r="O5931" s="745">
        <v>8.5</v>
      </c>
      <c r="P5931" s="663">
        <v>0</v>
      </c>
      <c r="Q5931" s="678"/>
      <c r="R5931" s="662">
        <v>11</v>
      </c>
      <c r="S5931" s="678">
        <v>0.84615384615384615</v>
      </c>
      <c r="T5931" s="745">
        <v>7.5</v>
      </c>
      <c r="U5931" s="701">
        <v>0.88235294117647056</v>
      </c>
    </row>
    <row r="5932" spans="1:21" ht="14.4" customHeight="1" x14ac:dyDescent="0.3">
      <c r="A5932" s="661">
        <v>32</v>
      </c>
      <c r="B5932" s="662" t="s">
        <v>592</v>
      </c>
      <c r="C5932" s="662" t="s">
        <v>5111</v>
      </c>
      <c r="D5932" s="743" t="s">
        <v>7938</v>
      </c>
      <c r="E5932" s="744" t="s">
        <v>5146</v>
      </c>
      <c r="F5932" s="662" t="s">
        <v>5106</v>
      </c>
      <c r="G5932" s="662" t="s">
        <v>5204</v>
      </c>
      <c r="H5932" s="662" t="s">
        <v>593</v>
      </c>
      <c r="I5932" s="662" t="s">
        <v>6240</v>
      </c>
      <c r="J5932" s="662" t="s">
        <v>5205</v>
      </c>
      <c r="K5932" s="662" t="s">
        <v>5206</v>
      </c>
      <c r="L5932" s="663">
        <v>0</v>
      </c>
      <c r="M5932" s="663">
        <v>0</v>
      </c>
      <c r="N5932" s="662">
        <v>1</v>
      </c>
      <c r="O5932" s="745">
        <v>0.5</v>
      </c>
      <c r="P5932" s="663"/>
      <c r="Q5932" s="678"/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32</v>
      </c>
      <c r="B5933" s="662" t="s">
        <v>592</v>
      </c>
      <c r="C5933" s="662" t="s">
        <v>5111</v>
      </c>
      <c r="D5933" s="743" t="s">
        <v>7938</v>
      </c>
      <c r="E5933" s="744" t="s">
        <v>5146</v>
      </c>
      <c r="F5933" s="662" t="s">
        <v>5106</v>
      </c>
      <c r="G5933" s="662" t="s">
        <v>5204</v>
      </c>
      <c r="H5933" s="662" t="s">
        <v>593</v>
      </c>
      <c r="I5933" s="662" t="s">
        <v>6445</v>
      </c>
      <c r="J5933" s="662" t="s">
        <v>5205</v>
      </c>
      <c r="K5933" s="662" t="s">
        <v>5206</v>
      </c>
      <c r="L5933" s="663">
        <v>0</v>
      </c>
      <c r="M5933" s="663">
        <v>0</v>
      </c>
      <c r="N5933" s="662">
        <v>1</v>
      </c>
      <c r="O5933" s="745">
        <v>1</v>
      </c>
      <c r="P5933" s="663">
        <v>0</v>
      </c>
      <c r="Q5933" s="678"/>
      <c r="R5933" s="662">
        <v>1</v>
      </c>
      <c r="S5933" s="678">
        <v>1</v>
      </c>
      <c r="T5933" s="745">
        <v>1</v>
      </c>
      <c r="U5933" s="701">
        <v>1</v>
      </c>
    </row>
    <row r="5934" spans="1:21" ht="14.4" customHeight="1" x14ac:dyDescent="0.3">
      <c r="A5934" s="661">
        <v>32</v>
      </c>
      <c r="B5934" s="662" t="s">
        <v>592</v>
      </c>
      <c r="C5934" s="662" t="s">
        <v>5111</v>
      </c>
      <c r="D5934" s="743" t="s">
        <v>7938</v>
      </c>
      <c r="E5934" s="744" t="s">
        <v>5146</v>
      </c>
      <c r="F5934" s="662" t="s">
        <v>5106</v>
      </c>
      <c r="G5934" s="662" t="s">
        <v>5204</v>
      </c>
      <c r="H5934" s="662" t="s">
        <v>593</v>
      </c>
      <c r="I5934" s="662" t="s">
        <v>7496</v>
      </c>
      <c r="J5934" s="662" t="s">
        <v>5205</v>
      </c>
      <c r="K5934" s="662" t="s">
        <v>5206</v>
      </c>
      <c r="L5934" s="663">
        <v>0</v>
      </c>
      <c r="M5934" s="663">
        <v>0</v>
      </c>
      <c r="N5934" s="662">
        <v>1</v>
      </c>
      <c r="O5934" s="745">
        <v>0.5</v>
      </c>
      <c r="P5934" s="663">
        <v>0</v>
      </c>
      <c r="Q5934" s="678"/>
      <c r="R5934" s="662">
        <v>1</v>
      </c>
      <c r="S5934" s="678">
        <v>1</v>
      </c>
      <c r="T5934" s="745">
        <v>0.5</v>
      </c>
      <c r="U5934" s="701">
        <v>1</v>
      </c>
    </row>
    <row r="5935" spans="1:21" ht="14.4" customHeight="1" x14ac:dyDescent="0.3">
      <c r="A5935" s="661">
        <v>32</v>
      </c>
      <c r="B5935" s="662" t="s">
        <v>592</v>
      </c>
      <c r="C5935" s="662" t="s">
        <v>5111</v>
      </c>
      <c r="D5935" s="743" t="s">
        <v>7938</v>
      </c>
      <c r="E5935" s="744" t="s">
        <v>5146</v>
      </c>
      <c r="F5935" s="662" t="s">
        <v>5106</v>
      </c>
      <c r="G5935" s="662" t="s">
        <v>5204</v>
      </c>
      <c r="H5935" s="662" t="s">
        <v>593</v>
      </c>
      <c r="I5935" s="662" t="s">
        <v>7497</v>
      </c>
      <c r="J5935" s="662" t="s">
        <v>5205</v>
      </c>
      <c r="K5935" s="662" t="s">
        <v>5206</v>
      </c>
      <c r="L5935" s="663">
        <v>0</v>
      </c>
      <c r="M5935" s="663">
        <v>0</v>
      </c>
      <c r="N5935" s="662">
        <v>1</v>
      </c>
      <c r="O5935" s="745">
        <v>1</v>
      </c>
      <c r="P5935" s="663">
        <v>0</v>
      </c>
      <c r="Q5935" s="678"/>
      <c r="R5935" s="662">
        <v>1</v>
      </c>
      <c r="S5935" s="678">
        <v>1</v>
      </c>
      <c r="T5935" s="745">
        <v>1</v>
      </c>
      <c r="U5935" s="701">
        <v>1</v>
      </c>
    </row>
    <row r="5936" spans="1:21" ht="14.4" customHeight="1" x14ac:dyDescent="0.3">
      <c r="A5936" s="661">
        <v>32</v>
      </c>
      <c r="B5936" s="662" t="s">
        <v>592</v>
      </c>
      <c r="C5936" s="662" t="s">
        <v>5111</v>
      </c>
      <c r="D5936" s="743" t="s">
        <v>7938</v>
      </c>
      <c r="E5936" s="744" t="s">
        <v>5146</v>
      </c>
      <c r="F5936" s="662" t="s">
        <v>5106</v>
      </c>
      <c r="G5936" s="662" t="s">
        <v>5207</v>
      </c>
      <c r="H5936" s="662" t="s">
        <v>593</v>
      </c>
      <c r="I5936" s="662" t="s">
        <v>2970</v>
      </c>
      <c r="J5936" s="662" t="s">
        <v>2971</v>
      </c>
      <c r="K5936" s="662" t="s">
        <v>5746</v>
      </c>
      <c r="L5936" s="663">
        <v>85.27</v>
      </c>
      <c r="M5936" s="663">
        <v>255.81</v>
      </c>
      <c r="N5936" s="662">
        <v>3</v>
      </c>
      <c r="O5936" s="745">
        <v>1.5</v>
      </c>
      <c r="P5936" s="663">
        <v>255.81</v>
      </c>
      <c r="Q5936" s="678">
        <v>1</v>
      </c>
      <c r="R5936" s="662">
        <v>3</v>
      </c>
      <c r="S5936" s="678">
        <v>1</v>
      </c>
      <c r="T5936" s="745">
        <v>1.5</v>
      </c>
      <c r="U5936" s="701">
        <v>1</v>
      </c>
    </row>
    <row r="5937" spans="1:21" ht="14.4" customHeight="1" x14ac:dyDescent="0.3">
      <c r="A5937" s="661">
        <v>32</v>
      </c>
      <c r="B5937" s="662" t="s">
        <v>592</v>
      </c>
      <c r="C5937" s="662" t="s">
        <v>5111</v>
      </c>
      <c r="D5937" s="743" t="s">
        <v>7938</v>
      </c>
      <c r="E5937" s="744" t="s">
        <v>5146</v>
      </c>
      <c r="F5937" s="662" t="s">
        <v>5106</v>
      </c>
      <c r="G5937" s="662" t="s">
        <v>5207</v>
      </c>
      <c r="H5937" s="662" t="s">
        <v>593</v>
      </c>
      <c r="I5937" s="662" t="s">
        <v>2934</v>
      </c>
      <c r="J5937" s="662" t="s">
        <v>2935</v>
      </c>
      <c r="K5937" s="662" t="s">
        <v>2788</v>
      </c>
      <c r="L5937" s="663">
        <v>170.52</v>
      </c>
      <c r="M5937" s="663">
        <v>511.56000000000006</v>
      </c>
      <c r="N5937" s="662">
        <v>3</v>
      </c>
      <c r="O5937" s="745">
        <v>2</v>
      </c>
      <c r="P5937" s="663">
        <v>511.56000000000006</v>
      </c>
      <c r="Q5937" s="678">
        <v>1</v>
      </c>
      <c r="R5937" s="662">
        <v>3</v>
      </c>
      <c r="S5937" s="678">
        <v>1</v>
      </c>
      <c r="T5937" s="745">
        <v>2</v>
      </c>
      <c r="U5937" s="701">
        <v>1</v>
      </c>
    </row>
    <row r="5938" spans="1:21" ht="14.4" customHeight="1" x14ac:dyDescent="0.3">
      <c r="A5938" s="661">
        <v>32</v>
      </c>
      <c r="B5938" s="662" t="s">
        <v>592</v>
      </c>
      <c r="C5938" s="662" t="s">
        <v>5111</v>
      </c>
      <c r="D5938" s="743" t="s">
        <v>7938</v>
      </c>
      <c r="E5938" s="744" t="s">
        <v>5146</v>
      </c>
      <c r="F5938" s="662" t="s">
        <v>5106</v>
      </c>
      <c r="G5938" s="662" t="s">
        <v>5208</v>
      </c>
      <c r="H5938" s="662" t="s">
        <v>2438</v>
      </c>
      <c r="I5938" s="662" t="s">
        <v>7068</v>
      </c>
      <c r="J5938" s="662" t="s">
        <v>2444</v>
      </c>
      <c r="K5938" s="662" t="s">
        <v>7069</v>
      </c>
      <c r="L5938" s="663">
        <v>0</v>
      </c>
      <c r="M5938" s="663">
        <v>0</v>
      </c>
      <c r="N5938" s="662">
        <v>10</v>
      </c>
      <c r="O5938" s="745">
        <v>7</v>
      </c>
      <c r="P5938" s="663">
        <v>0</v>
      </c>
      <c r="Q5938" s="678"/>
      <c r="R5938" s="662">
        <v>6</v>
      </c>
      <c r="S5938" s="678">
        <v>0.6</v>
      </c>
      <c r="T5938" s="745">
        <v>4</v>
      </c>
      <c r="U5938" s="701">
        <v>0.5714285714285714</v>
      </c>
    </row>
    <row r="5939" spans="1:21" ht="14.4" customHeight="1" x14ac:dyDescent="0.3">
      <c r="A5939" s="661">
        <v>32</v>
      </c>
      <c r="B5939" s="662" t="s">
        <v>592</v>
      </c>
      <c r="C5939" s="662" t="s">
        <v>5111</v>
      </c>
      <c r="D5939" s="743" t="s">
        <v>7938</v>
      </c>
      <c r="E5939" s="744" t="s">
        <v>5146</v>
      </c>
      <c r="F5939" s="662" t="s">
        <v>5106</v>
      </c>
      <c r="G5939" s="662" t="s">
        <v>5208</v>
      </c>
      <c r="H5939" s="662" t="s">
        <v>2438</v>
      </c>
      <c r="I5939" s="662" t="s">
        <v>2443</v>
      </c>
      <c r="J5939" s="662" t="s">
        <v>2444</v>
      </c>
      <c r="K5939" s="662" t="s">
        <v>4992</v>
      </c>
      <c r="L5939" s="663">
        <v>138.31</v>
      </c>
      <c r="M5939" s="663">
        <v>276.62</v>
      </c>
      <c r="N5939" s="662">
        <v>2</v>
      </c>
      <c r="O5939" s="745">
        <v>0.5</v>
      </c>
      <c r="P5939" s="663">
        <v>276.62</v>
      </c>
      <c r="Q5939" s="678">
        <v>1</v>
      </c>
      <c r="R5939" s="662">
        <v>2</v>
      </c>
      <c r="S5939" s="678">
        <v>1</v>
      </c>
      <c r="T5939" s="745">
        <v>0.5</v>
      </c>
      <c r="U5939" s="701">
        <v>1</v>
      </c>
    </row>
    <row r="5940" spans="1:21" ht="14.4" customHeight="1" x14ac:dyDescent="0.3">
      <c r="A5940" s="661">
        <v>32</v>
      </c>
      <c r="B5940" s="662" t="s">
        <v>592</v>
      </c>
      <c r="C5940" s="662" t="s">
        <v>5111</v>
      </c>
      <c r="D5940" s="743" t="s">
        <v>7938</v>
      </c>
      <c r="E5940" s="744" t="s">
        <v>5146</v>
      </c>
      <c r="F5940" s="662" t="s">
        <v>5106</v>
      </c>
      <c r="G5940" s="662" t="s">
        <v>5208</v>
      </c>
      <c r="H5940" s="662" t="s">
        <v>2438</v>
      </c>
      <c r="I5940" s="662" t="s">
        <v>4535</v>
      </c>
      <c r="J5940" s="662" t="s">
        <v>2444</v>
      </c>
      <c r="K5940" s="662" t="s">
        <v>5085</v>
      </c>
      <c r="L5940" s="663">
        <v>0</v>
      </c>
      <c r="M5940" s="663">
        <v>0</v>
      </c>
      <c r="N5940" s="662">
        <v>3</v>
      </c>
      <c r="O5940" s="745">
        <v>2.5</v>
      </c>
      <c r="P5940" s="663">
        <v>0</v>
      </c>
      <c r="Q5940" s="678"/>
      <c r="R5940" s="662">
        <v>3</v>
      </c>
      <c r="S5940" s="678">
        <v>1</v>
      </c>
      <c r="T5940" s="745">
        <v>2.5</v>
      </c>
      <c r="U5940" s="701">
        <v>1</v>
      </c>
    </row>
    <row r="5941" spans="1:21" ht="14.4" customHeight="1" x14ac:dyDescent="0.3">
      <c r="A5941" s="661">
        <v>32</v>
      </c>
      <c r="B5941" s="662" t="s">
        <v>592</v>
      </c>
      <c r="C5941" s="662" t="s">
        <v>5111</v>
      </c>
      <c r="D5941" s="743" t="s">
        <v>7938</v>
      </c>
      <c r="E5941" s="744" t="s">
        <v>5146</v>
      </c>
      <c r="F5941" s="662" t="s">
        <v>5106</v>
      </c>
      <c r="G5941" s="662" t="s">
        <v>5208</v>
      </c>
      <c r="H5941" s="662" t="s">
        <v>2438</v>
      </c>
      <c r="I5941" s="662" t="s">
        <v>2560</v>
      </c>
      <c r="J5941" s="662" t="s">
        <v>2444</v>
      </c>
      <c r="K5941" s="662" t="s">
        <v>968</v>
      </c>
      <c r="L5941" s="663">
        <v>113.66</v>
      </c>
      <c r="M5941" s="663">
        <v>113.66</v>
      </c>
      <c r="N5941" s="662">
        <v>1</v>
      </c>
      <c r="O5941" s="745">
        <v>1</v>
      </c>
      <c r="P5941" s="663"/>
      <c r="Q5941" s="678">
        <v>0</v>
      </c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32</v>
      </c>
      <c r="B5942" s="662" t="s">
        <v>592</v>
      </c>
      <c r="C5942" s="662" t="s">
        <v>5111</v>
      </c>
      <c r="D5942" s="743" t="s">
        <v>7938</v>
      </c>
      <c r="E5942" s="744" t="s">
        <v>5146</v>
      </c>
      <c r="F5942" s="662" t="s">
        <v>5106</v>
      </c>
      <c r="G5942" s="662" t="s">
        <v>5212</v>
      </c>
      <c r="H5942" s="662" t="s">
        <v>593</v>
      </c>
      <c r="I5942" s="662" t="s">
        <v>2938</v>
      </c>
      <c r="J5942" s="662" t="s">
        <v>2939</v>
      </c>
      <c r="K5942" s="662" t="s">
        <v>2788</v>
      </c>
      <c r="L5942" s="663">
        <v>66.819999999999993</v>
      </c>
      <c r="M5942" s="663">
        <v>200.45999999999998</v>
      </c>
      <c r="N5942" s="662">
        <v>3</v>
      </c>
      <c r="O5942" s="745">
        <v>1.5</v>
      </c>
      <c r="P5942" s="663">
        <v>200.45999999999998</v>
      </c>
      <c r="Q5942" s="678">
        <v>1</v>
      </c>
      <c r="R5942" s="662">
        <v>3</v>
      </c>
      <c r="S5942" s="678">
        <v>1</v>
      </c>
      <c r="T5942" s="745">
        <v>1.5</v>
      </c>
      <c r="U5942" s="701">
        <v>1</v>
      </c>
    </row>
    <row r="5943" spans="1:21" ht="14.4" customHeight="1" x14ac:dyDescent="0.3">
      <c r="A5943" s="661">
        <v>32</v>
      </c>
      <c r="B5943" s="662" t="s">
        <v>592</v>
      </c>
      <c r="C5943" s="662" t="s">
        <v>5111</v>
      </c>
      <c r="D5943" s="743" t="s">
        <v>7938</v>
      </c>
      <c r="E5943" s="744" t="s">
        <v>5146</v>
      </c>
      <c r="F5943" s="662" t="s">
        <v>5106</v>
      </c>
      <c r="G5943" s="662" t="s">
        <v>5212</v>
      </c>
      <c r="H5943" s="662" t="s">
        <v>593</v>
      </c>
      <c r="I5943" s="662" t="s">
        <v>2938</v>
      </c>
      <c r="J5943" s="662" t="s">
        <v>2939</v>
      </c>
      <c r="K5943" s="662" t="s">
        <v>2788</v>
      </c>
      <c r="L5943" s="663">
        <v>78.33</v>
      </c>
      <c r="M5943" s="663">
        <v>469.97999999999996</v>
      </c>
      <c r="N5943" s="662">
        <v>6</v>
      </c>
      <c r="O5943" s="745">
        <v>3</v>
      </c>
      <c r="P5943" s="663">
        <v>391.65</v>
      </c>
      <c r="Q5943" s="678">
        <v>0.83333333333333337</v>
      </c>
      <c r="R5943" s="662">
        <v>5</v>
      </c>
      <c r="S5943" s="678">
        <v>0.83333333333333337</v>
      </c>
      <c r="T5943" s="745">
        <v>2.5</v>
      </c>
      <c r="U5943" s="701">
        <v>0.83333333333333337</v>
      </c>
    </row>
    <row r="5944" spans="1:21" ht="14.4" customHeight="1" x14ac:dyDescent="0.3">
      <c r="A5944" s="661">
        <v>32</v>
      </c>
      <c r="B5944" s="662" t="s">
        <v>592</v>
      </c>
      <c r="C5944" s="662" t="s">
        <v>5111</v>
      </c>
      <c r="D5944" s="743" t="s">
        <v>7938</v>
      </c>
      <c r="E5944" s="744" t="s">
        <v>5146</v>
      </c>
      <c r="F5944" s="662" t="s">
        <v>5106</v>
      </c>
      <c r="G5944" s="662" t="s">
        <v>5158</v>
      </c>
      <c r="H5944" s="662" t="s">
        <v>2438</v>
      </c>
      <c r="I5944" s="662" t="s">
        <v>6061</v>
      </c>
      <c r="J5944" s="662" t="s">
        <v>2466</v>
      </c>
      <c r="K5944" s="662" t="s">
        <v>2467</v>
      </c>
      <c r="L5944" s="663">
        <v>264</v>
      </c>
      <c r="M5944" s="663">
        <v>264</v>
      </c>
      <c r="N5944" s="662">
        <v>1</v>
      </c>
      <c r="O5944" s="745">
        <v>0.5</v>
      </c>
      <c r="P5944" s="663"/>
      <c r="Q5944" s="678">
        <v>0</v>
      </c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32</v>
      </c>
      <c r="B5945" s="662" t="s">
        <v>592</v>
      </c>
      <c r="C5945" s="662" t="s">
        <v>5111</v>
      </c>
      <c r="D5945" s="743" t="s">
        <v>7938</v>
      </c>
      <c r="E5945" s="744" t="s">
        <v>5146</v>
      </c>
      <c r="F5945" s="662" t="s">
        <v>5106</v>
      </c>
      <c r="G5945" s="662" t="s">
        <v>5158</v>
      </c>
      <c r="H5945" s="662" t="s">
        <v>2438</v>
      </c>
      <c r="I5945" s="662" t="s">
        <v>2621</v>
      </c>
      <c r="J5945" s="662" t="s">
        <v>2622</v>
      </c>
      <c r="K5945" s="662" t="s">
        <v>968</v>
      </c>
      <c r="L5945" s="663">
        <v>65.989999999999995</v>
      </c>
      <c r="M5945" s="663">
        <v>263.95999999999998</v>
      </c>
      <c r="N5945" s="662">
        <v>4</v>
      </c>
      <c r="O5945" s="745">
        <v>2.5</v>
      </c>
      <c r="P5945" s="663">
        <v>263.95999999999998</v>
      </c>
      <c r="Q5945" s="678">
        <v>1</v>
      </c>
      <c r="R5945" s="662">
        <v>4</v>
      </c>
      <c r="S5945" s="678">
        <v>1</v>
      </c>
      <c r="T5945" s="745">
        <v>2.5</v>
      </c>
      <c r="U5945" s="701">
        <v>1</v>
      </c>
    </row>
    <row r="5946" spans="1:21" ht="14.4" customHeight="1" x14ac:dyDescent="0.3">
      <c r="A5946" s="661">
        <v>32</v>
      </c>
      <c r="B5946" s="662" t="s">
        <v>592</v>
      </c>
      <c r="C5946" s="662" t="s">
        <v>5111</v>
      </c>
      <c r="D5946" s="743" t="s">
        <v>7938</v>
      </c>
      <c r="E5946" s="744" t="s">
        <v>5146</v>
      </c>
      <c r="F5946" s="662" t="s">
        <v>5106</v>
      </c>
      <c r="G5946" s="662" t="s">
        <v>5158</v>
      </c>
      <c r="H5946" s="662" t="s">
        <v>2438</v>
      </c>
      <c r="I5946" s="662" t="s">
        <v>2715</v>
      </c>
      <c r="J5946" s="662" t="s">
        <v>2466</v>
      </c>
      <c r="K5946" s="662" t="s">
        <v>1128</v>
      </c>
      <c r="L5946" s="663">
        <v>132</v>
      </c>
      <c r="M5946" s="663">
        <v>132</v>
      </c>
      <c r="N5946" s="662">
        <v>1</v>
      </c>
      <c r="O5946" s="745">
        <v>0.5</v>
      </c>
      <c r="P5946" s="663"/>
      <c r="Q5946" s="678">
        <v>0</v>
      </c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32</v>
      </c>
      <c r="B5947" s="662" t="s">
        <v>592</v>
      </c>
      <c r="C5947" s="662" t="s">
        <v>5111</v>
      </c>
      <c r="D5947" s="743" t="s">
        <v>7938</v>
      </c>
      <c r="E5947" s="744" t="s">
        <v>5146</v>
      </c>
      <c r="F5947" s="662" t="s">
        <v>5106</v>
      </c>
      <c r="G5947" s="662" t="s">
        <v>5158</v>
      </c>
      <c r="H5947" s="662" t="s">
        <v>2438</v>
      </c>
      <c r="I5947" s="662" t="s">
        <v>2465</v>
      </c>
      <c r="J5947" s="662" t="s">
        <v>2466</v>
      </c>
      <c r="K5947" s="662" t="s">
        <v>2467</v>
      </c>
      <c r="L5947" s="663">
        <v>264</v>
      </c>
      <c r="M5947" s="663">
        <v>1320</v>
      </c>
      <c r="N5947" s="662">
        <v>5</v>
      </c>
      <c r="O5947" s="745">
        <v>3</v>
      </c>
      <c r="P5947" s="663"/>
      <c r="Q5947" s="678">
        <v>0</v>
      </c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32</v>
      </c>
      <c r="B5948" s="662" t="s">
        <v>592</v>
      </c>
      <c r="C5948" s="662" t="s">
        <v>5111</v>
      </c>
      <c r="D5948" s="743" t="s">
        <v>7938</v>
      </c>
      <c r="E5948" s="744" t="s">
        <v>5146</v>
      </c>
      <c r="F5948" s="662" t="s">
        <v>5106</v>
      </c>
      <c r="G5948" s="662" t="s">
        <v>5591</v>
      </c>
      <c r="H5948" s="662" t="s">
        <v>593</v>
      </c>
      <c r="I5948" s="662" t="s">
        <v>3400</v>
      </c>
      <c r="J5948" s="662" t="s">
        <v>3401</v>
      </c>
      <c r="K5948" s="662" t="s">
        <v>3402</v>
      </c>
      <c r="L5948" s="663">
        <v>0</v>
      </c>
      <c r="M5948" s="663">
        <v>0</v>
      </c>
      <c r="N5948" s="662">
        <v>1</v>
      </c>
      <c r="O5948" s="745">
        <v>1</v>
      </c>
      <c r="P5948" s="663">
        <v>0</v>
      </c>
      <c r="Q5948" s="678"/>
      <c r="R5948" s="662">
        <v>1</v>
      </c>
      <c r="S5948" s="678">
        <v>1</v>
      </c>
      <c r="T5948" s="745">
        <v>1</v>
      </c>
      <c r="U5948" s="701">
        <v>1</v>
      </c>
    </row>
    <row r="5949" spans="1:21" ht="14.4" customHeight="1" x14ac:dyDescent="0.3">
      <c r="A5949" s="661">
        <v>32</v>
      </c>
      <c r="B5949" s="662" t="s">
        <v>592</v>
      </c>
      <c r="C5949" s="662" t="s">
        <v>5111</v>
      </c>
      <c r="D5949" s="743" t="s">
        <v>7938</v>
      </c>
      <c r="E5949" s="744" t="s">
        <v>5146</v>
      </c>
      <c r="F5949" s="662" t="s">
        <v>5106</v>
      </c>
      <c r="G5949" s="662" t="s">
        <v>5384</v>
      </c>
      <c r="H5949" s="662" t="s">
        <v>593</v>
      </c>
      <c r="I5949" s="662" t="s">
        <v>1707</v>
      </c>
      <c r="J5949" s="662" t="s">
        <v>6066</v>
      </c>
      <c r="K5949" s="662" t="s">
        <v>6067</v>
      </c>
      <c r="L5949" s="663">
        <v>484.46</v>
      </c>
      <c r="M5949" s="663">
        <v>968.92</v>
      </c>
      <c r="N5949" s="662">
        <v>2</v>
      </c>
      <c r="O5949" s="745">
        <v>1.5</v>
      </c>
      <c r="P5949" s="663">
        <v>968.92</v>
      </c>
      <c r="Q5949" s="678">
        <v>1</v>
      </c>
      <c r="R5949" s="662">
        <v>2</v>
      </c>
      <c r="S5949" s="678">
        <v>1</v>
      </c>
      <c r="T5949" s="745">
        <v>1.5</v>
      </c>
      <c r="U5949" s="701">
        <v>1</v>
      </c>
    </row>
    <row r="5950" spans="1:21" ht="14.4" customHeight="1" x14ac:dyDescent="0.3">
      <c r="A5950" s="661">
        <v>32</v>
      </c>
      <c r="B5950" s="662" t="s">
        <v>592</v>
      </c>
      <c r="C5950" s="662" t="s">
        <v>5111</v>
      </c>
      <c r="D5950" s="743" t="s">
        <v>7938</v>
      </c>
      <c r="E5950" s="744" t="s">
        <v>5146</v>
      </c>
      <c r="F5950" s="662" t="s">
        <v>5106</v>
      </c>
      <c r="G5950" s="662" t="s">
        <v>5384</v>
      </c>
      <c r="H5950" s="662" t="s">
        <v>593</v>
      </c>
      <c r="I5950" s="662" t="s">
        <v>2019</v>
      </c>
      <c r="J5950" s="662" t="s">
        <v>5385</v>
      </c>
      <c r="K5950" s="662" t="s">
        <v>5386</v>
      </c>
      <c r="L5950" s="663">
        <v>968.92</v>
      </c>
      <c r="M5950" s="663">
        <v>6782.44</v>
      </c>
      <c r="N5950" s="662">
        <v>7</v>
      </c>
      <c r="O5950" s="745">
        <v>3</v>
      </c>
      <c r="P5950" s="663">
        <v>6782.44</v>
      </c>
      <c r="Q5950" s="678">
        <v>1</v>
      </c>
      <c r="R5950" s="662">
        <v>7</v>
      </c>
      <c r="S5950" s="678">
        <v>1</v>
      </c>
      <c r="T5950" s="745">
        <v>3</v>
      </c>
      <c r="U5950" s="701">
        <v>1</v>
      </c>
    </row>
    <row r="5951" spans="1:21" ht="14.4" customHeight="1" x14ac:dyDescent="0.3">
      <c r="A5951" s="661">
        <v>32</v>
      </c>
      <c r="B5951" s="662" t="s">
        <v>592</v>
      </c>
      <c r="C5951" s="662" t="s">
        <v>5111</v>
      </c>
      <c r="D5951" s="743" t="s">
        <v>7938</v>
      </c>
      <c r="E5951" s="744" t="s">
        <v>5146</v>
      </c>
      <c r="F5951" s="662" t="s">
        <v>5106</v>
      </c>
      <c r="G5951" s="662" t="s">
        <v>5384</v>
      </c>
      <c r="H5951" s="662" t="s">
        <v>593</v>
      </c>
      <c r="I5951" s="662" t="s">
        <v>5527</v>
      </c>
      <c r="J5951" s="662" t="s">
        <v>5528</v>
      </c>
      <c r="K5951" s="662" t="s">
        <v>5529</v>
      </c>
      <c r="L5951" s="663">
        <v>1937.84</v>
      </c>
      <c r="M5951" s="663">
        <v>15502.72</v>
      </c>
      <c r="N5951" s="662">
        <v>8</v>
      </c>
      <c r="O5951" s="745">
        <v>3</v>
      </c>
      <c r="P5951" s="663">
        <v>15502.72</v>
      </c>
      <c r="Q5951" s="678">
        <v>1</v>
      </c>
      <c r="R5951" s="662">
        <v>8</v>
      </c>
      <c r="S5951" s="678">
        <v>1</v>
      </c>
      <c r="T5951" s="745">
        <v>3</v>
      </c>
      <c r="U5951" s="701">
        <v>1</v>
      </c>
    </row>
    <row r="5952" spans="1:21" ht="14.4" customHeight="1" x14ac:dyDescent="0.3">
      <c r="A5952" s="661">
        <v>32</v>
      </c>
      <c r="B5952" s="662" t="s">
        <v>592</v>
      </c>
      <c r="C5952" s="662" t="s">
        <v>5111</v>
      </c>
      <c r="D5952" s="743" t="s">
        <v>7938</v>
      </c>
      <c r="E5952" s="744" t="s">
        <v>5146</v>
      </c>
      <c r="F5952" s="662" t="s">
        <v>5106</v>
      </c>
      <c r="G5952" s="662" t="s">
        <v>5384</v>
      </c>
      <c r="H5952" s="662" t="s">
        <v>593</v>
      </c>
      <c r="I5952" s="662" t="s">
        <v>1793</v>
      </c>
      <c r="J5952" s="662" t="s">
        <v>1794</v>
      </c>
      <c r="K5952" s="662" t="s">
        <v>5498</v>
      </c>
      <c r="L5952" s="663">
        <v>1937.84</v>
      </c>
      <c r="M5952" s="663">
        <v>9689.1999999999989</v>
      </c>
      <c r="N5952" s="662">
        <v>5</v>
      </c>
      <c r="O5952" s="745">
        <v>2</v>
      </c>
      <c r="P5952" s="663">
        <v>5813.5199999999995</v>
      </c>
      <c r="Q5952" s="678">
        <v>0.6</v>
      </c>
      <c r="R5952" s="662">
        <v>3</v>
      </c>
      <c r="S5952" s="678">
        <v>0.6</v>
      </c>
      <c r="T5952" s="745">
        <v>1.5</v>
      </c>
      <c r="U5952" s="701">
        <v>0.75</v>
      </c>
    </row>
    <row r="5953" spans="1:21" ht="14.4" customHeight="1" x14ac:dyDescent="0.3">
      <c r="A5953" s="661">
        <v>32</v>
      </c>
      <c r="B5953" s="662" t="s">
        <v>592</v>
      </c>
      <c r="C5953" s="662" t="s">
        <v>5111</v>
      </c>
      <c r="D5953" s="743" t="s">
        <v>7938</v>
      </c>
      <c r="E5953" s="744" t="s">
        <v>5146</v>
      </c>
      <c r="F5953" s="662" t="s">
        <v>5106</v>
      </c>
      <c r="G5953" s="662" t="s">
        <v>5610</v>
      </c>
      <c r="H5953" s="662" t="s">
        <v>593</v>
      </c>
      <c r="I5953" s="662" t="s">
        <v>7837</v>
      </c>
      <c r="J5953" s="662" t="s">
        <v>7838</v>
      </c>
      <c r="K5953" s="662" t="s">
        <v>7839</v>
      </c>
      <c r="L5953" s="663">
        <v>45.47</v>
      </c>
      <c r="M5953" s="663">
        <v>45.47</v>
      </c>
      <c r="N5953" s="662">
        <v>1</v>
      </c>
      <c r="O5953" s="745">
        <v>1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32</v>
      </c>
      <c r="B5954" s="662" t="s">
        <v>592</v>
      </c>
      <c r="C5954" s="662" t="s">
        <v>5111</v>
      </c>
      <c r="D5954" s="743" t="s">
        <v>7938</v>
      </c>
      <c r="E5954" s="744" t="s">
        <v>5146</v>
      </c>
      <c r="F5954" s="662" t="s">
        <v>5106</v>
      </c>
      <c r="G5954" s="662" t="s">
        <v>5213</v>
      </c>
      <c r="H5954" s="662" t="s">
        <v>593</v>
      </c>
      <c r="I5954" s="662" t="s">
        <v>5418</v>
      </c>
      <c r="J5954" s="662" t="s">
        <v>5215</v>
      </c>
      <c r="K5954" s="662" t="s">
        <v>4199</v>
      </c>
      <c r="L5954" s="663">
        <v>0</v>
      </c>
      <c r="M5954" s="663">
        <v>0</v>
      </c>
      <c r="N5954" s="662">
        <v>2</v>
      </c>
      <c r="O5954" s="745">
        <v>1</v>
      </c>
      <c r="P5954" s="663">
        <v>0</v>
      </c>
      <c r="Q5954" s="678"/>
      <c r="R5954" s="662">
        <v>2</v>
      </c>
      <c r="S5954" s="678">
        <v>1</v>
      </c>
      <c r="T5954" s="745">
        <v>1</v>
      </c>
      <c r="U5954" s="701">
        <v>1</v>
      </c>
    </row>
    <row r="5955" spans="1:21" ht="14.4" customHeight="1" x14ac:dyDescent="0.3">
      <c r="A5955" s="661">
        <v>32</v>
      </c>
      <c r="B5955" s="662" t="s">
        <v>592</v>
      </c>
      <c r="C5955" s="662" t="s">
        <v>5111</v>
      </c>
      <c r="D5955" s="743" t="s">
        <v>7938</v>
      </c>
      <c r="E5955" s="744" t="s">
        <v>5146</v>
      </c>
      <c r="F5955" s="662" t="s">
        <v>5106</v>
      </c>
      <c r="G5955" s="662" t="s">
        <v>5807</v>
      </c>
      <c r="H5955" s="662" t="s">
        <v>593</v>
      </c>
      <c r="I5955" s="662" t="s">
        <v>3896</v>
      </c>
      <c r="J5955" s="662" t="s">
        <v>2024</v>
      </c>
      <c r="K5955" s="662" t="s">
        <v>3897</v>
      </c>
      <c r="L5955" s="663">
        <v>96.84</v>
      </c>
      <c r="M5955" s="663">
        <v>96.84</v>
      </c>
      <c r="N5955" s="662">
        <v>1</v>
      </c>
      <c r="O5955" s="745">
        <v>1</v>
      </c>
      <c r="P5955" s="663"/>
      <c r="Q5955" s="678">
        <v>0</v>
      </c>
      <c r="R5955" s="662"/>
      <c r="S5955" s="678">
        <v>0</v>
      </c>
      <c r="T5955" s="745"/>
      <c r="U5955" s="701">
        <v>0</v>
      </c>
    </row>
    <row r="5956" spans="1:21" ht="14.4" customHeight="1" x14ac:dyDescent="0.3">
      <c r="A5956" s="661">
        <v>32</v>
      </c>
      <c r="B5956" s="662" t="s">
        <v>592</v>
      </c>
      <c r="C5956" s="662" t="s">
        <v>5111</v>
      </c>
      <c r="D5956" s="743" t="s">
        <v>7938</v>
      </c>
      <c r="E5956" s="744" t="s">
        <v>5146</v>
      </c>
      <c r="F5956" s="662" t="s">
        <v>5106</v>
      </c>
      <c r="G5956" s="662" t="s">
        <v>5159</v>
      </c>
      <c r="H5956" s="662" t="s">
        <v>593</v>
      </c>
      <c r="I5956" s="662" t="s">
        <v>778</v>
      </c>
      <c r="J5956" s="662" t="s">
        <v>779</v>
      </c>
      <c r="K5956" s="662" t="s">
        <v>4806</v>
      </c>
      <c r="L5956" s="663">
        <v>110.28</v>
      </c>
      <c r="M5956" s="663">
        <v>441.12</v>
      </c>
      <c r="N5956" s="662">
        <v>4</v>
      </c>
      <c r="O5956" s="745">
        <v>3</v>
      </c>
      <c r="P5956" s="663">
        <v>220.56</v>
      </c>
      <c r="Q5956" s="678">
        <v>0.5</v>
      </c>
      <c r="R5956" s="662">
        <v>2</v>
      </c>
      <c r="S5956" s="678">
        <v>0.5</v>
      </c>
      <c r="T5956" s="745">
        <v>2</v>
      </c>
      <c r="U5956" s="701">
        <v>0.66666666666666663</v>
      </c>
    </row>
    <row r="5957" spans="1:21" ht="14.4" customHeight="1" x14ac:dyDescent="0.3">
      <c r="A5957" s="661">
        <v>32</v>
      </c>
      <c r="B5957" s="662" t="s">
        <v>592</v>
      </c>
      <c r="C5957" s="662" t="s">
        <v>5111</v>
      </c>
      <c r="D5957" s="743" t="s">
        <v>7938</v>
      </c>
      <c r="E5957" s="744" t="s">
        <v>5146</v>
      </c>
      <c r="F5957" s="662" t="s">
        <v>5106</v>
      </c>
      <c r="G5957" s="662" t="s">
        <v>5499</v>
      </c>
      <c r="H5957" s="662" t="s">
        <v>593</v>
      </c>
      <c r="I5957" s="662" t="s">
        <v>7080</v>
      </c>
      <c r="J5957" s="662" t="s">
        <v>5816</v>
      </c>
      <c r="K5957" s="662" t="s">
        <v>7081</v>
      </c>
      <c r="L5957" s="663">
        <v>0</v>
      </c>
      <c r="M5957" s="663">
        <v>0</v>
      </c>
      <c r="N5957" s="662">
        <v>1</v>
      </c>
      <c r="O5957" s="745">
        <v>1</v>
      </c>
      <c r="P5957" s="663"/>
      <c r="Q5957" s="678"/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32</v>
      </c>
      <c r="B5958" s="662" t="s">
        <v>592</v>
      </c>
      <c r="C5958" s="662" t="s">
        <v>5111</v>
      </c>
      <c r="D5958" s="743" t="s">
        <v>7938</v>
      </c>
      <c r="E5958" s="744" t="s">
        <v>5146</v>
      </c>
      <c r="F5958" s="662" t="s">
        <v>5106</v>
      </c>
      <c r="G5958" s="662" t="s">
        <v>5218</v>
      </c>
      <c r="H5958" s="662" t="s">
        <v>593</v>
      </c>
      <c r="I5958" s="662" t="s">
        <v>1835</v>
      </c>
      <c r="J5958" s="662" t="s">
        <v>1162</v>
      </c>
      <c r="K5958" s="662" t="s">
        <v>5634</v>
      </c>
      <c r="L5958" s="663">
        <v>815.1</v>
      </c>
      <c r="M5958" s="663">
        <v>3260.4</v>
      </c>
      <c r="N5958" s="662">
        <v>4</v>
      </c>
      <c r="O5958" s="745">
        <v>2</v>
      </c>
      <c r="P5958" s="663">
        <v>3260.4</v>
      </c>
      <c r="Q5958" s="678">
        <v>1</v>
      </c>
      <c r="R5958" s="662">
        <v>4</v>
      </c>
      <c r="S5958" s="678">
        <v>1</v>
      </c>
      <c r="T5958" s="745">
        <v>2</v>
      </c>
      <c r="U5958" s="701">
        <v>1</v>
      </c>
    </row>
    <row r="5959" spans="1:21" ht="14.4" customHeight="1" x14ac:dyDescent="0.3">
      <c r="A5959" s="661">
        <v>32</v>
      </c>
      <c r="B5959" s="662" t="s">
        <v>592</v>
      </c>
      <c r="C5959" s="662" t="s">
        <v>5111</v>
      </c>
      <c r="D5959" s="743" t="s">
        <v>7938</v>
      </c>
      <c r="E5959" s="744" t="s">
        <v>5146</v>
      </c>
      <c r="F5959" s="662" t="s">
        <v>5106</v>
      </c>
      <c r="G5959" s="662" t="s">
        <v>5218</v>
      </c>
      <c r="H5959" s="662" t="s">
        <v>593</v>
      </c>
      <c r="I5959" s="662" t="s">
        <v>1161</v>
      </c>
      <c r="J5959" s="662" t="s">
        <v>1162</v>
      </c>
      <c r="K5959" s="662" t="s">
        <v>5219</v>
      </c>
      <c r="L5959" s="663">
        <v>923.74</v>
      </c>
      <c r="M5959" s="663">
        <v>5542.4400000000005</v>
      </c>
      <c r="N5959" s="662">
        <v>6</v>
      </c>
      <c r="O5959" s="745">
        <v>1.5</v>
      </c>
      <c r="P5959" s="663">
        <v>5542.4400000000005</v>
      </c>
      <c r="Q5959" s="678">
        <v>1</v>
      </c>
      <c r="R5959" s="662">
        <v>6</v>
      </c>
      <c r="S5959" s="678">
        <v>1</v>
      </c>
      <c r="T5959" s="745">
        <v>1.5</v>
      </c>
      <c r="U5959" s="701">
        <v>1</v>
      </c>
    </row>
    <row r="5960" spans="1:21" ht="14.4" customHeight="1" x14ac:dyDescent="0.3">
      <c r="A5960" s="661">
        <v>32</v>
      </c>
      <c r="B5960" s="662" t="s">
        <v>592</v>
      </c>
      <c r="C5960" s="662" t="s">
        <v>5111</v>
      </c>
      <c r="D5960" s="743" t="s">
        <v>7938</v>
      </c>
      <c r="E5960" s="744" t="s">
        <v>5146</v>
      </c>
      <c r="F5960" s="662" t="s">
        <v>5106</v>
      </c>
      <c r="G5960" s="662" t="s">
        <v>5218</v>
      </c>
      <c r="H5960" s="662" t="s">
        <v>593</v>
      </c>
      <c r="I5960" s="662" t="s">
        <v>6761</v>
      </c>
      <c r="J5960" s="662" t="s">
        <v>6762</v>
      </c>
      <c r="K5960" s="662" t="s">
        <v>6763</v>
      </c>
      <c r="L5960" s="663">
        <v>1847.49</v>
      </c>
      <c r="M5960" s="663">
        <v>3694.98</v>
      </c>
      <c r="N5960" s="662">
        <v>2</v>
      </c>
      <c r="O5960" s="745">
        <v>1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32</v>
      </c>
      <c r="B5961" s="662" t="s">
        <v>592</v>
      </c>
      <c r="C5961" s="662" t="s">
        <v>5111</v>
      </c>
      <c r="D5961" s="743" t="s">
        <v>7938</v>
      </c>
      <c r="E5961" s="744" t="s">
        <v>5146</v>
      </c>
      <c r="F5961" s="662" t="s">
        <v>5106</v>
      </c>
      <c r="G5961" s="662" t="s">
        <v>5218</v>
      </c>
      <c r="H5961" s="662" t="s">
        <v>593</v>
      </c>
      <c r="I5961" s="662" t="s">
        <v>7840</v>
      </c>
      <c r="J5961" s="662" t="s">
        <v>1162</v>
      </c>
      <c r="K5961" s="662" t="s">
        <v>7841</v>
      </c>
      <c r="L5961" s="663">
        <v>179.44</v>
      </c>
      <c r="M5961" s="663">
        <v>179.44</v>
      </c>
      <c r="N5961" s="662">
        <v>1</v>
      </c>
      <c r="O5961" s="745">
        <v>1</v>
      </c>
      <c r="P5961" s="663">
        <v>179.44</v>
      </c>
      <c r="Q5961" s="678">
        <v>1</v>
      </c>
      <c r="R5961" s="662">
        <v>1</v>
      </c>
      <c r="S5961" s="678">
        <v>1</v>
      </c>
      <c r="T5961" s="745">
        <v>1</v>
      </c>
      <c r="U5961" s="701">
        <v>1</v>
      </c>
    </row>
    <row r="5962" spans="1:21" ht="14.4" customHeight="1" x14ac:dyDescent="0.3">
      <c r="A5962" s="661">
        <v>32</v>
      </c>
      <c r="B5962" s="662" t="s">
        <v>592</v>
      </c>
      <c r="C5962" s="662" t="s">
        <v>5111</v>
      </c>
      <c r="D5962" s="743" t="s">
        <v>7938</v>
      </c>
      <c r="E5962" s="744" t="s">
        <v>5146</v>
      </c>
      <c r="F5962" s="662" t="s">
        <v>5106</v>
      </c>
      <c r="G5962" s="662" t="s">
        <v>5220</v>
      </c>
      <c r="H5962" s="662" t="s">
        <v>593</v>
      </c>
      <c r="I5962" s="662" t="s">
        <v>5222</v>
      </c>
      <c r="J5962" s="662" t="s">
        <v>1086</v>
      </c>
      <c r="K5962" s="662" t="s">
        <v>5223</v>
      </c>
      <c r="L5962" s="663">
        <v>0</v>
      </c>
      <c r="M5962" s="663">
        <v>0</v>
      </c>
      <c r="N5962" s="662">
        <v>1</v>
      </c>
      <c r="O5962" s="745">
        <v>0.5</v>
      </c>
      <c r="P5962" s="663">
        <v>0</v>
      </c>
      <c r="Q5962" s="678"/>
      <c r="R5962" s="662">
        <v>1</v>
      </c>
      <c r="S5962" s="678">
        <v>1</v>
      </c>
      <c r="T5962" s="745">
        <v>0.5</v>
      </c>
      <c r="U5962" s="701">
        <v>1</v>
      </c>
    </row>
    <row r="5963" spans="1:21" ht="14.4" customHeight="1" x14ac:dyDescent="0.3">
      <c r="A5963" s="661">
        <v>32</v>
      </c>
      <c r="B5963" s="662" t="s">
        <v>592</v>
      </c>
      <c r="C5963" s="662" t="s">
        <v>5111</v>
      </c>
      <c r="D5963" s="743" t="s">
        <v>7938</v>
      </c>
      <c r="E5963" s="744" t="s">
        <v>5146</v>
      </c>
      <c r="F5963" s="662" t="s">
        <v>5106</v>
      </c>
      <c r="G5963" s="662" t="s">
        <v>5224</v>
      </c>
      <c r="H5963" s="662" t="s">
        <v>593</v>
      </c>
      <c r="I5963" s="662" t="s">
        <v>4117</v>
      </c>
      <c r="J5963" s="662" t="s">
        <v>4118</v>
      </c>
      <c r="K5963" s="662" t="s">
        <v>2244</v>
      </c>
      <c r="L5963" s="663">
        <v>12596.28</v>
      </c>
      <c r="M5963" s="663">
        <v>37788.840000000004</v>
      </c>
      <c r="N5963" s="662">
        <v>3</v>
      </c>
      <c r="O5963" s="745">
        <v>2</v>
      </c>
      <c r="P5963" s="663">
        <v>37788.840000000004</v>
      </c>
      <c r="Q5963" s="678">
        <v>1</v>
      </c>
      <c r="R5963" s="662">
        <v>3</v>
      </c>
      <c r="S5963" s="678">
        <v>1</v>
      </c>
      <c r="T5963" s="745">
        <v>2</v>
      </c>
      <c r="U5963" s="701">
        <v>1</v>
      </c>
    </row>
    <row r="5964" spans="1:21" ht="14.4" customHeight="1" x14ac:dyDescent="0.3">
      <c r="A5964" s="661">
        <v>32</v>
      </c>
      <c r="B5964" s="662" t="s">
        <v>592</v>
      </c>
      <c r="C5964" s="662" t="s">
        <v>5111</v>
      </c>
      <c r="D5964" s="743" t="s">
        <v>7938</v>
      </c>
      <c r="E5964" s="744" t="s">
        <v>5146</v>
      </c>
      <c r="F5964" s="662" t="s">
        <v>5106</v>
      </c>
      <c r="G5964" s="662" t="s">
        <v>5224</v>
      </c>
      <c r="H5964" s="662" t="s">
        <v>593</v>
      </c>
      <c r="I5964" s="662" t="s">
        <v>4117</v>
      </c>
      <c r="J5964" s="662" t="s">
        <v>4118</v>
      </c>
      <c r="K5964" s="662" t="s">
        <v>2244</v>
      </c>
      <c r="L5964" s="663">
        <v>8540.5</v>
      </c>
      <c r="M5964" s="663">
        <v>25621.5</v>
      </c>
      <c r="N5964" s="662">
        <v>3</v>
      </c>
      <c r="O5964" s="745">
        <v>2</v>
      </c>
      <c r="P5964" s="663">
        <v>25621.5</v>
      </c>
      <c r="Q5964" s="678">
        <v>1</v>
      </c>
      <c r="R5964" s="662">
        <v>3</v>
      </c>
      <c r="S5964" s="678">
        <v>1</v>
      </c>
      <c r="T5964" s="745">
        <v>2</v>
      </c>
      <c r="U5964" s="701">
        <v>1</v>
      </c>
    </row>
    <row r="5965" spans="1:21" ht="14.4" customHeight="1" x14ac:dyDescent="0.3">
      <c r="A5965" s="661">
        <v>32</v>
      </c>
      <c r="B5965" s="662" t="s">
        <v>592</v>
      </c>
      <c r="C5965" s="662" t="s">
        <v>5111</v>
      </c>
      <c r="D5965" s="743" t="s">
        <v>7938</v>
      </c>
      <c r="E5965" s="744" t="s">
        <v>5146</v>
      </c>
      <c r="F5965" s="662" t="s">
        <v>5106</v>
      </c>
      <c r="G5965" s="662" t="s">
        <v>5160</v>
      </c>
      <c r="H5965" s="662" t="s">
        <v>593</v>
      </c>
      <c r="I5965" s="662" t="s">
        <v>3159</v>
      </c>
      <c r="J5965" s="662" t="s">
        <v>3160</v>
      </c>
      <c r="K5965" s="662" t="s">
        <v>4933</v>
      </c>
      <c r="L5965" s="663">
        <v>2991.23</v>
      </c>
      <c r="M5965" s="663">
        <v>170500.10999999996</v>
      </c>
      <c r="N5965" s="662">
        <v>57</v>
      </c>
      <c r="O5965" s="745">
        <v>32.5</v>
      </c>
      <c r="P5965" s="663">
        <v>134605.34999999995</v>
      </c>
      <c r="Q5965" s="678">
        <v>0.78947368421052622</v>
      </c>
      <c r="R5965" s="662">
        <v>45</v>
      </c>
      <c r="S5965" s="678">
        <v>0.78947368421052633</v>
      </c>
      <c r="T5965" s="745">
        <v>25.5</v>
      </c>
      <c r="U5965" s="701">
        <v>0.7846153846153846</v>
      </c>
    </row>
    <row r="5966" spans="1:21" ht="14.4" customHeight="1" x14ac:dyDescent="0.3">
      <c r="A5966" s="661">
        <v>32</v>
      </c>
      <c r="B5966" s="662" t="s">
        <v>592</v>
      </c>
      <c r="C5966" s="662" t="s">
        <v>5111</v>
      </c>
      <c r="D5966" s="743" t="s">
        <v>7938</v>
      </c>
      <c r="E5966" s="744" t="s">
        <v>5146</v>
      </c>
      <c r="F5966" s="662" t="s">
        <v>5106</v>
      </c>
      <c r="G5966" s="662" t="s">
        <v>5160</v>
      </c>
      <c r="H5966" s="662" t="s">
        <v>593</v>
      </c>
      <c r="I5966" s="662" t="s">
        <v>5161</v>
      </c>
      <c r="J5966" s="662" t="s">
        <v>3160</v>
      </c>
      <c r="K5966" s="662" t="s">
        <v>5162</v>
      </c>
      <c r="L5966" s="663">
        <v>748.21</v>
      </c>
      <c r="M5966" s="663">
        <v>12719.57</v>
      </c>
      <c r="N5966" s="662">
        <v>17</v>
      </c>
      <c r="O5966" s="745">
        <v>9</v>
      </c>
      <c r="P5966" s="663">
        <v>8978.52</v>
      </c>
      <c r="Q5966" s="678">
        <v>0.70588235294117652</v>
      </c>
      <c r="R5966" s="662">
        <v>12</v>
      </c>
      <c r="S5966" s="678">
        <v>0.70588235294117652</v>
      </c>
      <c r="T5966" s="745">
        <v>6.5</v>
      </c>
      <c r="U5966" s="701">
        <v>0.72222222222222221</v>
      </c>
    </row>
    <row r="5967" spans="1:21" ht="14.4" customHeight="1" x14ac:dyDescent="0.3">
      <c r="A5967" s="661">
        <v>32</v>
      </c>
      <c r="B5967" s="662" t="s">
        <v>592</v>
      </c>
      <c r="C5967" s="662" t="s">
        <v>5111</v>
      </c>
      <c r="D5967" s="743" t="s">
        <v>7938</v>
      </c>
      <c r="E5967" s="744" t="s">
        <v>5146</v>
      </c>
      <c r="F5967" s="662" t="s">
        <v>5106</v>
      </c>
      <c r="G5967" s="662" t="s">
        <v>7093</v>
      </c>
      <c r="H5967" s="662" t="s">
        <v>593</v>
      </c>
      <c r="I5967" s="662" t="s">
        <v>7842</v>
      </c>
      <c r="J5967" s="662" t="s">
        <v>4066</v>
      </c>
      <c r="K5967" s="662" t="s">
        <v>7843</v>
      </c>
      <c r="L5967" s="663">
        <v>37.68</v>
      </c>
      <c r="M5967" s="663">
        <v>188.39999999999998</v>
      </c>
      <c r="N5967" s="662">
        <v>5</v>
      </c>
      <c r="O5967" s="745">
        <v>2.5</v>
      </c>
      <c r="P5967" s="663">
        <v>113.03999999999999</v>
      </c>
      <c r="Q5967" s="678">
        <v>0.6</v>
      </c>
      <c r="R5967" s="662">
        <v>3</v>
      </c>
      <c r="S5967" s="678">
        <v>0.6</v>
      </c>
      <c r="T5967" s="745">
        <v>1.5</v>
      </c>
      <c r="U5967" s="701">
        <v>0.6</v>
      </c>
    </row>
    <row r="5968" spans="1:21" ht="14.4" customHeight="1" x14ac:dyDescent="0.3">
      <c r="A5968" s="661">
        <v>32</v>
      </c>
      <c r="B5968" s="662" t="s">
        <v>592</v>
      </c>
      <c r="C5968" s="662" t="s">
        <v>5111</v>
      </c>
      <c r="D5968" s="743" t="s">
        <v>7938</v>
      </c>
      <c r="E5968" s="744" t="s">
        <v>5146</v>
      </c>
      <c r="F5968" s="662" t="s">
        <v>5106</v>
      </c>
      <c r="G5968" s="662" t="s">
        <v>5231</v>
      </c>
      <c r="H5968" s="662" t="s">
        <v>593</v>
      </c>
      <c r="I5968" s="662" t="s">
        <v>5820</v>
      </c>
      <c r="J5968" s="662" t="s">
        <v>5424</v>
      </c>
      <c r="K5968" s="662" t="s">
        <v>5238</v>
      </c>
      <c r="L5968" s="663">
        <v>63.7</v>
      </c>
      <c r="M5968" s="663">
        <v>63.7</v>
      </c>
      <c r="N5968" s="662">
        <v>1</v>
      </c>
      <c r="O5968" s="745">
        <v>0.5</v>
      </c>
      <c r="P5968" s="663">
        <v>63.7</v>
      </c>
      <c r="Q5968" s="678">
        <v>1</v>
      </c>
      <c r="R5968" s="662">
        <v>1</v>
      </c>
      <c r="S5968" s="678">
        <v>1</v>
      </c>
      <c r="T5968" s="745">
        <v>0.5</v>
      </c>
      <c r="U5968" s="701">
        <v>1</v>
      </c>
    </row>
    <row r="5969" spans="1:21" ht="14.4" customHeight="1" x14ac:dyDescent="0.3">
      <c r="A5969" s="661">
        <v>32</v>
      </c>
      <c r="B5969" s="662" t="s">
        <v>592</v>
      </c>
      <c r="C5969" s="662" t="s">
        <v>5111</v>
      </c>
      <c r="D5969" s="743" t="s">
        <v>7938</v>
      </c>
      <c r="E5969" s="744" t="s">
        <v>5146</v>
      </c>
      <c r="F5969" s="662" t="s">
        <v>5106</v>
      </c>
      <c r="G5969" s="662" t="s">
        <v>5231</v>
      </c>
      <c r="H5969" s="662" t="s">
        <v>593</v>
      </c>
      <c r="I5969" s="662" t="s">
        <v>6770</v>
      </c>
      <c r="J5969" s="662" t="s">
        <v>5424</v>
      </c>
      <c r="K5969" s="662" t="s">
        <v>6677</v>
      </c>
      <c r="L5969" s="663">
        <v>127.39</v>
      </c>
      <c r="M5969" s="663">
        <v>127.39</v>
      </c>
      <c r="N5969" s="662">
        <v>1</v>
      </c>
      <c r="O5969" s="745">
        <v>0.5</v>
      </c>
      <c r="P5969" s="663">
        <v>127.39</v>
      </c>
      <c r="Q5969" s="678">
        <v>1</v>
      </c>
      <c r="R5969" s="662">
        <v>1</v>
      </c>
      <c r="S5969" s="678">
        <v>1</v>
      </c>
      <c r="T5969" s="745">
        <v>0.5</v>
      </c>
      <c r="U5969" s="701">
        <v>1</v>
      </c>
    </row>
    <row r="5970" spans="1:21" ht="14.4" customHeight="1" x14ac:dyDescent="0.3">
      <c r="A5970" s="661">
        <v>32</v>
      </c>
      <c r="B5970" s="662" t="s">
        <v>592</v>
      </c>
      <c r="C5970" s="662" t="s">
        <v>5111</v>
      </c>
      <c r="D5970" s="743" t="s">
        <v>7938</v>
      </c>
      <c r="E5970" s="744" t="s">
        <v>5146</v>
      </c>
      <c r="F5970" s="662" t="s">
        <v>5106</v>
      </c>
      <c r="G5970" s="662" t="s">
        <v>5231</v>
      </c>
      <c r="H5970" s="662" t="s">
        <v>593</v>
      </c>
      <c r="I5970" s="662" t="s">
        <v>5235</v>
      </c>
      <c r="J5970" s="662" t="s">
        <v>5236</v>
      </c>
      <c r="K5970" s="662" t="s">
        <v>5237</v>
      </c>
      <c r="L5970" s="663">
        <v>0</v>
      </c>
      <c r="M5970" s="663">
        <v>0</v>
      </c>
      <c r="N5970" s="662">
        <v>4</v>
      </c>
      <c r="O5970" s="745">
        <v>3</v>
      </c>
      <c r="P5970" s="663">
        <v>0</v>
      </c>
      <c r="Q5970" s="678"/>
      <c r="R5970" s="662">
        <v>3</v>
      </c>
      <c r="S5970" s="678">
        <v>0.75</v>
      </c>
      <c r="T5970" s="745">
        <v>2</v>
      </c>
      <c r="U5970" s="701">
        <v>0.66666666666666663</v>
      </c>
    </row>
    <row r="5971" spans="1:21" ht="14.4" customHeight="1" x14ac:dyDescent="0.3">
      <c r="A5971" s="661">
        <v>32</v>
      </c>
      <c r="B5971" s="662" t="s">
        <v>592</v>
      </c>
      <c r="C5971" s="662" t="s">
        <v>5111</v>
      </c>
      <c r="D5971" s="743" t="s">
        <v>7938</v>
      </c>
      <c r="E5971" s="744" t="s">
        <v>5146</v>
      </c>
      <c r="F5971" s="662" t="s">
        <v>5106</v>
      </c>
      <c r="G5971" s="662" t="s">
        <v>5231</v>
      </c>
      <c r="H5971" s="662" t="s">
        <v>593</v>
      </c>
      <c r="I5971" s="662" t="s">
        <v>1074</v>
      </c>
      <c r="J5971" s="662" t="s">
        <v>5236</v>
      </c>
      <c r="K5971" s="662" t="s">
        <v>5238</v>
      </c>
      <c r="L5971" s="663">
        <v>63.7</v>
      </c>
      <c r="M5971" s="663">
        <v>254.8</v>
      </c>
      <c r="N5971" s="662">
        <v>4</v>
      </c>
      <c r="O5971" s="745">
        <v>1.5</v>
      </c>
      <c r="P5971" s="663">
        <v>254.8</v>
      </c>
      <c r="Q5971" s="678">
        <v>1</v>
      </c>
      <c r="R5971" s="662">
        <v>4</v>
      </c>
      <c r="S5971" s="678">
        <v>1</v>
      </c>
      <c r="T5971" s="745">
        <v>1.5</v>
      </c>
      <c r="U5971" s="701">
        <v>1</v>
      </c>
    </row>
    <row r="5972" spans="1:21" ht="14.4" customHeight="1" x14ac:dyDescent="0.3">
      <c r="A5972" s="661">
        <v>32</v>
      </c>
      <c r="B5972" s="662" t="s">
        <v>592</v>
      </c>
      <c r="C5972" s="662" t="s">
        <v>5111</v>
      </c>
      <c r="D5972" s="743" t="s">
        <v>7938</v>
      </c>
      <c r="E5972" s="744" t="s">
        <v>5146</v>
      </c>
      <c r="F5972" s="662" t="s">
        <v>5106</v>
      </c>
      <c r="G5972" s="662" t="s">
        <v>5532</v>
      </c>
      <c r="H5972" s="662" t="s">
        <v>2438</v>
      </c>
      <c r="I5972" s="662" t="s">
        <v>2569</v>
      </c>
      <c r="J5972" s="662" t="s">
        <v>4148</v>
      </c>
      <c r="K5972" s="662" t="s">
        <v>4972</v>
      </c>
      <c r="L5972" s="663">
        <v>424.24</v>
      </c>
      <c r="M5972" s="663">
        <v>424.24</v>
      </c>
      <c r="N5972" s="662">
        <v>1</v>
      </c>
      <c r="O5972" s="745">
        <v>0.5</v>
      </c>
      <c r="P5972" s="663">
        <v>424.24</v>
      </c>
      <c r="Q5972" s="678">
        <v>1</v>
      </c>
      <c r="R5972" s="662">
        <v>1</v>
      </c>
      <c r="S5972" s="678">
        <v>1</v>
      </c>
      <c r="T5972" s="745">
        <v>0.5</v>
      </c>
      <c r="U5972" s="701">
        <v>1</v>
      </c>
    </row>
    <row r="5973" spans="1:21" ht="14.4" customHeight="1" x14ac:dyDescent="0.3">
      <c r="A5973" s="661">
        <v>32</v>
      </c>
      <c r="B5973" s="662" t="s">
        <v>592</v>
      </c>
      <c r="C5973" s="662" t="s">
        <v>5111</v>
      </c>
      <c r="D5973" s="743" t="s">
        <v>7938</v>
      </c>
      <c r="E5973" s="744" t="s">
        <v>5146</v>
      </c>
      <c r="F5973" s="662" t="s">
        <v>5106</v>
      </c>
      <c r="G5973" s="662" t="s">
        <v>5532</v>
      </c>
      <c r="H5973" s="662" t="s">
        <v>2438</v>
      </c>
      <c r="I5973" s="662" t="s">
        <v>4147</v>
      </c>
      <c r="J5973" s="662" t="s">
        <v>4148</v>
      </c>
      <c r="K5973" s="662" t="s">
        <v>4149</v>
      </c>
      <c r="L5973" s="663">
        <v>848.49</v>
      </c>
      <c r="M5973" s="663">
        <v>3393.96</v>
      </c>
      <c r="N5973" s="662">
        <v>4</v>
      </c>
      <c r="O5973" s="745">
        <v>2</v>
      </c>
      <c r="P5973" s="663">
        <v>3393.96</v>
      </c>
      <c r="Q5973" s="678">
        <v>1</v>
      </c>
      <c r="R5973" s="662">
        <v>4</v>
      </c>
      <c r="S5973" s="678">
        <v>1</v>
      </c>
      <c r="T5973" s="745">
        <v>2</v>
      </c>
      <c r="U5973" s="701">
        <v>1</v>
      </c>
    </row>
    <row r="5974" spans="1:21" ht="14.4" customHeight="1" x14ac:dyDescent="0.3">
      <c r="A5974" s="661">
        <v>32</v>
      </c>
      <c r="B5974" s="662" t="s">
        <v>592</v>
      </c>
      <c r="C5974" s="662" t="s">
        <v>5111</v>
      </c>
      <c r="D5974" s="743" t="s">
        <v>7938</v>
      </c>
      <c r="E5974" s="744" t="s">
        <v>5146</v>
      </c>
      <c r="F5974" s="662" t="s">
        <v>5106</v>
      </c>
      <c r="G5974" s="662" t="s">
        <v>5239</v>
      </c>
      <c r="H5974" s="662" t="s">
        <v>593</v>
      </c>
      <c r="I5974" s="662" t="s">
        <v>963</v>
      </c>
      <c r="J5974" s="662" t="s">
        <v>964</v>
      </c>
      <c r="K5974" s="662" t="s">
        <v>5240</v>
      </c>
      <c r="L5974" s="663">
        <v>156.77000000000001</v>
      </c>
      <c r="M5974" s="663">
        <v>3292.17</v>
      </c>
      <c r="N5974" s="662">
        <v>21</v>
      </c>
      <c r="O5974" s="745">
        <v>10</v>
      </c>
      <c r="P5974" s="663">
        <v>2665.09</v>
      </c>
      <c r="Q5974" s="678">
        <v>0.80952380952380953</v>
      </c>
      <c r="R5974" s="662">
        <v>17</v>
      </c>
      <c r="S5974" s="678">
        <v>0.80952380952380953</v>
      </c>
      <c r="T5974" s="745">
        <v>7</v>
      </c>
      <c r="U5974" s="701">
        <v>0.7</v>
      </c>
    </row>
    <row r="5975" spans="1:21" ht="14.4" customHeight="1" x14ac:dyDescent="0.3">
      <c r="A5975" s="661">
        <v>32</v>
      </c>
      <c r="B5975" s="662" t="s">
        <v>592</v>
      </c>
      <c r="C5975" s="662" t="s">
        <v>5111</v>
      </c>
      <c r="D5975" s="743" t="s">
        <v>7938</v>
      </c>
      <c r="E5975" s="744" t="s">
        <v>5146</v>
      </c>
      <c r="F5975" s="662" t="s">
        <v>5106</v>
      </c>
      <c r="G5975" s="662" t="s">
        <v>5239</v>
      </c>
      <c r="H5975" s="662" t="s">
        <v>593</v>
      </c>
      <c r="I5975" s="662" t="s">
        <v>963</v>
      </c>
      <c r="J5975" s="662" t="s">
        <v>964</v>
      </c>
      <c r="K5975" s="662" t="s">
        <v>5240</v>
      </c>
      <c r="L5975" s="663">
        <v>107.27</v>
      </c>
      <c r="M5975" s="663">
        <v>2252.67</v>
      </c>
      <c r="N5975" s="662">
        <v>21</v>
      </c>
      <c r="O5975" s="745">
        <v>13.5</v>
      </c>
      <c r="P5975" s="663">
        <v>1501.78</v>
      </c>
      <c r="Q5975" s="678">
        <v>0.66666666666666663</v>
      </c>
      <c r="R5975" s="662">
        <v>14</v>
      </c>
      <c r="S5975" s="678">
        <v>0.66666666666666663</v>
      </c>
      <c r="T5975" s="745">
        <v>8.5</v>
      </c>
      <c r="U5975" s="701">
        <v>0.62962962962962965</v>
      </c>
    </row>
    <row r="5976" spans="1:21" ht="14.4" customHeight="1" x14ac:dyDescent="0.3">
      <c r="A5976" s="661">
        <v>32</v>
      </c>
      <c r="B5976" s="662" t="s">
        <v>592</v>
      </c>
      <c r="C5976" s="662" t="s">
        <v>5111</v>
      </c>
      <c r="D5976" s="743" t="s">
        <v>7938</v>
      </c>
      <c r="E5976" s="744" t="s">
        <v>5146</v>
      </c>
      <c r="F5976" s="662" t="s">
        <v>5106</v>
      </c>
      <c r="G5976" s="662" t="s">
        <v>5239</v>
      </c>
      <c r="H5976" s="662" t="s">
        <v>593</v>
      </c>
      <c r="I5976" s="662" t="s">
        <v>5829</v>
      </c>
      <c r="J5976" s="662" t="s">
        <v>964</v>
      </c>
      <c r="K5976" s="662" t="s">
        <v>5240</v>
      </c>
      <c r="L5976" s="663">
        <v>107.27</v>
      </c>
      <c r="M5976" s="663">
        <v>858.16000000000008</v>
      </c>
      <c r="N5976" s="662">
        <v>8</v>
      </c>
      <c r="O5976" s="745">
        <v>2</v>
      </c>
      <c r="P5976" s="663">
        <v>536.35</v>
      </c>
      <c r="Q5976" s="678">
        <v>0.625</v>
      </c>
      <c r="R5976" s="662">
        <v>5</v>
      </c>
      <c r="S5976" s="678">
        <v>0.625</v>
      </c>
      <c r="T5976" s="745">
        <v>1</v>
      </c>
      <c r="U5976" s="701">
        <v>0.5</v>
      </c>
    </row>
    <row r="5977" spans="1:21" ht="14.4" customHeight="1" x14ac:dyDescent="0.3">
      <c r="A5977" s="661">
        <v>32</v>
      </c>
      <c r="B5977" s="662" t="s">
        <v>592</v>
      </c>
      <c r="C5977" s="662" t="s">
        <v>5111</v>
      </c>
      <c r="D5977" s="743" t="s">
        <v>7938</v>
      </c>
      <c r="E5977" s="744" t="s">
        <v>5146</v>
      </c>
      <c r="F5977" s="662" t="s">
        <v>5106</v>
      </c>
      <c r="G5977" s="662" t="s">
        <v>6110</v>
      </c>
      <c r="H5977" s="662" t="s">
        <v>593</v>
      </c>
      <c r="I5977" s="662" t="s">
        <v>7284</v>
      </c>
      <c r="J5977" s="662" t="s">
        <v>7285</v>
      </c>
      <c r="K5977" s="662" t="s">
        <v>7286</v>
      </c>
      <c r="L5977" s="663">
        <v>107.57</v>
      </c>
      <c r="M5977" s="663">
        <v>215.14</v>
      </c>
      <c r="N5977" s="662">
        <v>2</v>
      </c>
      <c r="O5977" s="745">
        <v>1</v>
      </c>
      <c r="P5977" s="663">
        <v>215.14</v>
      </c>
      <c r="Q5977" s="678">
        <v>1</v>
      </c>
      <c r="R5977" s="662">
        <v>2</v>
      </c>
      <c r="S5977" s="678">
        <v>1</v>
      </c>
      <c r="T5977" s="745">
        <v>1</v>
      </c>
      <c r="U5977" s="701">
        <v>1</v>
      </c>
    </row>
    <row r="5978" spans="1:21" ht="14.4" customHeight="1" x14ac:dyDescent="0.3">
      <c r="A5978" s="661">
        <v>32</v>
      </c>
      <c r="B5978" s="662" t="s">
        <v>592</v>
      </c>
      <c r="C5978" s="662" t="s">
        <v>5111</v>
      </c>
      <c r="D5978" s="743" t="s">
        <v>7938</v>
      </c>
      <c r="E5978" s="744" t="s">
        <v>5146</v>
      </c>
      <c r="F5978" s="662" t="s">
        <v>5106</v>
      </c>
      <c r="G5978" s="662" t="s">
        <v>5244</v>
      </c>
      <c r="H5978" s="662" t="s">
        <v>593</v>
      </c>
      <c r="I5978" s="662" t="s">
        <v>1283</v>
      </c>
      <c r="J5978" s="662" t="s">
        <v>1284</v>
      </c>
      <c r="K5978" s="662" t="s">
        <v>5245</v>
      </c>
      <c r="L5978" s="663">
        <v>420.07</v>
      </c>
      <c r="M5978" s="663">
        <v>7141.1900000000005</v>
      </c>
      <c r="N5978" s="662">
        <v>17</v>
      </c>
      <c r="O5978" s="745">
        <v>10</v>
      </c>
      <c r="P5978" s="663">
        <v>4200.7000000000007</v>
      </c>
      <c r="Q5978" s="678">
        <v>0.58823529411764708</v>
      </c>
      <c r="R5978" s="662">
        <v>10</v>
      </c>
      <c r="S5978" s="678">
        <v>0.58823529411764708</v>
      </c>
      <c r="T5978" s="745">
        <v>4.5</v>
      </c>
      <c r="U5978" s="701">
        <v>0.45</v>
      </c>
    </row>
    <row r="5979" spans="1:21" ht="14.4" customHeight="1" x14ac:dyDescent="0.3">
      <c r="A5979" s="661">
        <v>32</v>
      </c>
      <c r="B5979" s="662" t="s">
        <v>592</v>
      </c>
      <c r="C5979" s="662" t="s">
        <v>5111</v>
      </c>
      <c r="D5979" s="743" t="s">
        <v>7938</v>
      </c>
      <c r="E5979" s="744" t="s">
        <v>5146</v>
      </c>
      <c r="F5979" s="662" t="s">
        <v>5106</v>
      </c>
      <c r="G5979" s="662" t="s">
        <v>5426</v>
      </c>
      <c r="H5979" s="662" t="s">
        <v>593</v>
      </c>
      <c r="I5979" s="662" t="s">
        <v>6112</v>
      </c>
      <c r="J5979" s="662" t="s">
        <v>2343</v>
      </c>
      <c r="K5979" s="662" t="s">
        <v>2344</v>
      </c>
      <c r="L5979" s="663">
        <v>1860.93</v>
      </c>
      <c r="M5979" s="663">
        <v>5582.79</v>
      </c>
      <c r="N5979" s="662">
        <v>3</v>
      </c>
      <c r="O5979" s="745">
        <v>1.5</v>
      </c>
      <c r="P5979" s="663">
        <v>5582.79</v>
      </c>
      <c r="Q5979" s="678">
        <v>1</v>
      </c>
      <c r="R5979" s="662">
        <v>3</v>
      </c>
      <c r="S5979" s="678">
        <v>1</v>
      </c>
      <c r="T5979" s="745">
        <v>1.5</v>
      </c>
      <c r="U5979" s="701">
        <v>1</v>
      </c>
    </row>
    <row r="5980" spans="1:21" ht="14.4" customHeight="1" x14ac:dyDescent="0.3">
      <c r="A5980" s="661">
        <v>32</v>
      </c>
      <c r="B5980" s="662" t="s">
        <v>592</v>
      </c>
      <c r="C5980" s="662" t="s">
        <v>5111</v>
      </c>
      <c r="D5980" s="743" t="s">
        <v>7938</v>
      </c>
      <c r="E5980" s="744" t="s">
        <v>5146</v>
      </c>
      <c r="F5980" s="662" t="s">
        <v>5106</v>
      </c>
      <c r="G5980" s="662" t="s">
        <v>5426</v>
      </c>
      <c r="H5980" s="662" t="s">
        <v>593</v>
      </c>
      <c r="I5980" s="662" t="s">
        <v>5427</v>
      </c>
      <c r="J5980" s="662" t="s">
        <v>2343</v>
      </c>
      <c r="K5980" s="662" t="s">
        <v>2344</v>
      </c>
      <c r="L5980" s="663">
        <v>1860.93</v>
      </c>
      <c r="M5980" s="663">
        <v>1860.93</v>
      </c>
      <c r="N5980" s="662">
        <v>1</v>
      </c>
      <c r="O5980" s="745">
        <v>1</v>
      </c>
      <c r="P5980" s="663">
        <v>1860.93</v>
      </c>
      <c r="Q5980" s="678">
        <v>1</v>
      </c>
      <c r="R5980" s="662">
        <v>1</v>
      </c>
      <c r="S5980" s="678">
        <v>1</v>
      </c>
      <c r="T5980" s="745">
        <v>1</v>
      </c>
      <c r="U5980" s="701">
        <v>1</v>
      </c>
    </row>
    <row r="5981" spans="1:21" ht="14.4" customHeight="1" x14ac:dyDescent="0.3">
      <c r="A5981" s="661">
        <v>32</v>
      </c>
      <c r="B5981" s="662" t="s">
        <v>592</v>
      </c>
      <c r="C5981" s="662" t="s">
        <v>5111</v>
      </c>
      <c r="D5981" s="743" t="s">
        <v>7938</v>
      </c>
      <c r="E5981" s="744" t="s">
        <v>5146</v>
      </c>
      <c r="F5981" s="662" t="s">
        <v>5106</v>
      </c>
      <c r="G5981" s="662" t="s">
        <v>5166</v>
      </c>
      <c r="H5981" s="662" t="s">
        <v>593</v>
      </c>
      <c r="I5981" s="662" t="s">
        <v>5246</v>
      </c>
      <c r="J5981" s="662" t="s">
        <v>811</v>
      </c>
      <c r="K5981" s="662" t="s">
        <v>5247</v>
      </c>
      <c r="L5981" s="663">
        <v>0</v>
      </c>
      <c r="M5981" s="663">
        <v>0</v>
      </c>
      <c r="N5981" s="662">
        <v>11</v>
      </c>
      <c r="O5981" s="745">
        <v>7.5</v>
      </c>
      <c r="P5981" s="663">
        <v>0</v>
      </c>
      <c r="Q5981" s="678"/>
      <c r="R5981" s="662">
        <v>7</v>
      </c>
      <c r="S5981" s="678">
        <v>0.63636363636363635</v>
      </c>
      <c r="T5981" s="745">
        <v>4</v>
      </c>
      <c r="U5981" s="701">
        <v>0.53333333333333333</v>
      </c>
    </row>
    <row r="5982" spans="1:21" ht="14.4" customHeight="1" x14ac:dyDescent="0.3">
      <c r="A5982" s="661">
        <v>32</v>
      </c>
      <c r="B5982" s="662" t="s">
        <v>592</v>
      </c>
      <c r="C5982" s="662" t="s">
        <v>5111</v>
      </c>
      <c r="D5982" s="743" t="s">
        <v>7938</v>
      </c>
      <c r="E5982" s="744" t="s">
        <v>5146</v>
      </c>
      <c r="F5982" s="662" t="s">
        <v>5106</v>
      </c>
      <c r="G5982" s="662" t="s">
        <v>5166</v>
      </c>
      <c r="H5982" s="662" t="s">
        <v>593</v>
      </c>
      <c r="I5982" s="662" t="s">
        <v>810</v>
      </c>
      <c r="J5982" s="662" t="s">
        <v>811</v>
      </c>
      <c r="K5982" s="662" t="s">
        <v>5352</v>
      </c>
      <c r="L5982" s="663">
        <v>55.01</v>
      </c>
      <c r="M5982" s="663">
        <v>110.02</v>
      </c>
      <c r="N5982" s="662">
        <v>2</v>
      </c>
      <c r="O5982" s="745">
        <v>2</v>
      </c>
      <c r="P5982" s="663">
        <v>55.01</v>
      </c>
      <c r="Q5982" s="678">
        <v>0.5</v>
      </c>
      <c r="R5982" s="662">
        <v>1</v>
      </c>
      <c r="S5982" s="678">
        <v>0.5</v>
      </c>
      <c r="T5982" s="745">
        <v>1</v>
      </c>
      <c r="U5982" s="701">
        <v>0.5</v>
      </c>
    </row>
    <row r="5983" spans="1:21" ht="14.4" customHeight="1" x14ac:dyDescent="0.3">
      <c r="A5983" s="661">
        <v>32</v>
      </c>
      <c r="B5983" s="662" t="s">
        <v>592</v>
      </c>
      <c r="C5983" s="662" t="s">
        <v>5111</v>
      </c>
      <c r="D5983" s="743" t="s">
        <v>7938</v>
      </c>
      <c r="E5983" s="744" t="s">
        <v>5146</v>
      </c>
      <c r="F5983" s="662" t="s">
        <v>5106</v>
      </c>
      <c r="G5983" s="662" t="s">
        <v>5428</v>
      </c>
      <c r="H5983" s="662" t="s">
        <v>593</v>
      </c>
      <c r="I5983" s="662" t="s">
        <v>5429</v>
      </c>
      <c r="J5983" s="662" t="s">
        <v>5430</v>
      </c>
      <c r="K5983" s="662" t="s">
        <v>5431</v>
      </c>
      <c r="L5983" s="663">
        <v>0</v>
      </c>
      <c r="M5983" s="663">
        <v>0</v>
      </c>
      <c r="N5983" s="662">
        <v>2</v>
      </c>
      <c r="O5983" s="745">
        <v>1</v>
      </c>
      <c r="P5983" s="663">
        <v>0</v>
      </c>
      <c r="Q5983" s="678"/>
      <c r="R5983" s="662">
        <v>2</v>
      </c>
      <c r="S5983" s="678">
        <v>1</v>
      </c>
      <c r="T5983" s="745">
        <v>1</v>
      </c>
      <c r="U5983" s="701">
        <v>1</v>
      </c>
    </row>
    <row r="5984" spans="1:21" ht="14.4" customHeight="1" x14ac:dyDescent="0.3">
      <c r="A5984" s="661">
        <v>32</v>
      </c>
      <c r="B5984" s="662" t="s">
        <v>592</v>
      </c>
      <c r="C5984" s="662" t="s">
        <v>5111</v>
      </c>
      <c r="D5984" s="743" t="s">
        <v>7938</v>
      </c>
      <c r="E5984" s="744" t="s">
        <v>5146</v>
      </c>
      <c r="F5984" s="662" t="s">
        <v>5106</v>
      </c>
      <c r="G5984" s="662" t="s">
        <v>5428</v>
      </c>
      <c r="H5984" s="662" t="s">
        <v>593</v>
      </c>
      <c r="I5984" s="662" t="s">
        <v>2395</v>
      </c>
      <c r="J5984" s="662" t="s">
        <v>7844</v>
      </c>
      <c r="K5984" s="662" t="s">
        <v>1167</v>
      </c>
      <c r="L5984" s="663">
        <v>0</v>
      </c>
      <c r="M5984" s="663">
        <v>0</v>
      </c>
      <c r="N5984" s="662">
        <v>1</v>
      </c>
      <c r="O5984" s="745">
        <v>1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32</v>
      </c>
      <c r="B5985" s="662" t="s">
        <v>592</v>
      </c>
      <c r="C5985" s="662" t="s">
        <v>5111</v>
      </c>
      <c r="D5985" s="743" t="s">
        <v>7938</v>
      </c>
      <c r="E5985" s="744" t="s">
        <v>5146</v>
      </c>
      <c r="F5985" s="662" t="s">
        <v>5106</v>
      </c>
      <c r="G5985" s="662" t="s">
        <v>6514</v>
      </c>
      <c r="H5985" s="662" t="s">
        <v>593</v>
      </c>
      <c r="I5985" s="662" t="s">
        <v>3634</v>
      </c>
      <c r="J5985" s="662" t="s">
        <v>3635</v>
      </c>
      <c r="K5985" s="662" t="s">
        <v>6914</v>
      </c>
      <c r="L5985" s="663">
        <v>60.9</v>
      </c>
      <c r="M5985" s="663">
        <v>60.9</v>
      </c>
      <c r="N5985" s="662">
        <v>1</v>
      </c>
      <c r="O5985" s="745">
        <v>0.5</v>
      </c>
      <c r="P5985" s="663">
        <v>60.9</v>
      </c>
      <c r="Q5985" s="678">
        <v>1</v>
      </c>
      <c r="R5985" s="662">
        <v>1</v>
      </c>
      <c r="S5985" s="678">
        <v>1</v>
      </c>
      <c r="T5985" s="745">
        <v>0.5</v>
      </c>
      <c r="U5985" s="701">
        <v>1</v>
      </c>
    </row>
    <row r="5986" spans="1:21" ht="14.4" customHeight="1" x14ac:dyDescent="0.3">
      <c r="A5986" s="661">
        <v>32</v>
      </c>
      <c r="B5986" s="662" t="s">
        <v>592</v>
      </c>
      <c r="C5986" s="662" t="s">
        <v>5111</v>
      </c>
      <c r="D5986" s="743" t="s">
        <v>7938</v>
      </c>
      <c r="E5986" s="744" t="s">
        <v>5146</v>
      </c>
      <c r="F5986" s="662" t="s">
        <v>5106</v>
      </c>
      <c r="G5986" s="662" t="s">
        <v>5248</v>
      </c>
      <c r="H5986" s="662" t="s">
        <v>593</v>
      </c>
      <c r="I5986" s="662" t="s">
        <v>3186</v>
      </c>
      <c r="J5986" s="662" t="s">
        <v>3187</v>
      </c>
      <c r="K5986" s="662" t="s">
        <v>4933</v>
      </c>
      <c r="L5986" s="663">
        <v>588.04999999999995</v>
      </c>
      <c r="M5986" s="663">
        <v>4116.3499999999995</v>
      </c>
      <c r="N5986" s="662">
        <v>7</v>
      </c>
      <c r="O5986" s="745">
        <v>2.5</v>
      </c>
      <c r="P5986" s="663">
        <v>4116.3499999999995</v>
      </c>
      <c r="Q5986" s="678">
        <v>1</v>
      </c>
      <c r="R5986" s="662">
        <v>7</v>
      </c>
      <c r="S5986" s="678">
        <v>1</v>
      </c>
      <c r="T5986" s="745">
        <v>2.5</v>
      </c>
      <c r="U5986" s="701">
        <v>1</v>
      </c>
    </row>
    <row r="5987" spans="1:21" ht="14.4" customHeight="1" x14ac:dyDescent="0.3">
      <c r="A5987" s="661">
        <v>32</v>
      </c>
      <c r="B5987" s="662" t="s">
        <v>592</v>
      </c>
      <c r="C5987" s="662" t="s">
        <v>5111</v>
      </c>
      <c r="D5987" s="743" t="s">
        <v>7938</v>
      </c>
      <c r="E5987" s="744" t="s">
        <v>5146</v>
      </c>
      <c r="F5987" s="662" t="s">
        <v>5106</v>
      </c>
      <c r="G5987" s="662" t="s">
        <v>5248</v>
      </c>
      <c r="H5987" s="662" t="s">
        <v>593</v>
      </c>
      <c r="I5987" s="662" t="s">
        <v>3186</v>
      </c>
      <c r="J5987" s="662" t="s">
        <v>3187</v>
      </c>
      <c r="K5987" s="662" t="s">
        <v>4933</v>
      </c>
      <c r="L5987" s="663">
        <v>879.21</v>
      </c>
      <c r="M5987" s="663">
        <v>879.21</v>
      </c>
      <c r="N5987" s="662">
        <v>1</v>
      </c>
      <c r="O5987" s="745">
        <v>1</v>
      </c>
      <c r="P5987" s="663">
        <v>879.21</v>
      </c>
      <c r="Q5987" s="678">
        <v>1</v>
      </c>
      <c r="R5987" s="662">
        <v>1</v>
      </c>
      <c r="S5987" s="678">
        <v>1</v>
      </c>
      <c r="T5987" s="745">
        <v>1</v>
      </c>
      <c r="U5987" s="701">
        <v>1</v>
      </c>
    </row>
    <row r="5988" spans="1:21" ht="14.4" customHeight="1" x14ac:dyDescent="0.3">
      <c r="A5988" s="661">
        <v>32</v>
      </c>
      <c r="B5988" s="662" t="s">
        <v>592</v>
      </c>
      <c r="C5988" s="662" t="s">
        <v>5111</v>
      </c>
      <c r="D5988" s="743" t="s">
        <v>7938</v>
      </c>
      <c r="E5988" s="744" t="s">
        <v>5146</v>
      </c>
      <c r="F5988" s="662" t="s">
        <v>5106</v>
      </c>
      <c r="G5988" s="662" t="s">
        <v>5248</v>
      </c>
      <c r="H5988" s="662" t="s">
        <v>593</v>
      </c>
      <c r="I5988" s="662" t="s">
        <v>5354</v>
      </c>
      <c r="J5988" s="662" t="s">
        <v>3187</v>
      </c>
      <c r="K5988" s="662" t="s">
        <v>5355</v>
      </c>
      <c r="L5988" s="663">
        <v>0</v>
      </c>
      <c r="M5988" s="663">
        <v>0</v>
      </c>
      <c r="N5988" s="662">
        <v>5</v>
      </c>
      <c r="O5988" s="745">
        <v>2.5</v>
      </c>
      <c r="P5988" s="663">
        <v>0</v>
      </c>
      <c r="Q5988" s="678"/>
      <c r="R5988" s="662">
        <v>4</v>
      </c>
      <c r="S5988" s="678">
        <v>0.8</v>
      </c>
      <c r="T5988" s="745">
        <v>1.5</v>
      </c>
      <c r="U5988" s="701">
        <v>0.6</v>
      </c>
    </row>
    <row r="5989" spans="1:21" ht="14.4" customHeight="1" x14ac:dyDescent="0.3">
      <c r="A5989" s="661">
        <v>32</v>
      </c>
      <c r="B5989" s="662" t="s">
        <v>592</v>
      </c>
      <c r="C5989" s="662" t="s">
        <v>5111</v>
      </c>
      <c r="D5989" s="743" t="s">
        <v>7938</v>
      </c>
      <c r="E5989" s="744" t="s">
        <v>5146</v>
      </c>
      <c r="F5989" s="662" t="s">
        <v>5106</v>
      </c>
      <c r="G5989" s="662" t="s">
        <v>5249</v>
      </c>
      <c r="H5989" s="662" t="s">
        <v>593</v>
      </c>
      <c r="I5989" s="662" t="s">
        <v>5250</v>
      </c>
      <c r="J5989" s="662" t="s">
        <v>5251</v>
      </c>
      <c r="K5989" s="662"/>
      <c r="L5989" s="663">
        <v>0</v>
      </c>
      <c r="M5989" s="663">
        <v>0</v>
      </c>
      <c r="N5989" s="662">
        <v>5</v>
      </c>
      <c r="O5989" s="745">
        <v>3</v>
      </c>
      <c r="P5989" s="663">
        <v>0</v>
      </c>
      <c r="Q5989" s="678"/>
      <c r="R5989" s="662">
        <v>5</v>
      </c>
      <c r="S5989" s="678">
        <v>1</v>
      </c>
      <c r="T5989" s="745">
        <v>3</v>
      </c>
      <c r="U5989" s="701">
        <v>1</v>
      </c>
    </row>
    <row r="5990" spans="1:21" ht="14.4" customHeight="1" x14ac:dyDescent="0.3">
      <c r="A5990" s="661">
        <v>32</v>
      </c>
      <c r="B5990" s="662" t="s">
        <v>592</v>
      </c>
      <c r="C5990" s="662" t="s">
        <v>5111</v>
      </c>
      <c r="D5990" s="743" t="s">
        <v>7938</v>
      </c>
      <c r="E5990" s="744" t="s">
        <v>5146</v>
      </c>
      <c r="F5990" s="662" t="s">
        <v>5106</v>
      </c>
      <c r="G5990" s="662" t="s">
        <v>5847</v>
      </c>
      <c r="H5990" s="662" t="s">
        <v>593</v>
      </c>
      <c r="I5990" s="662" t="s">
        <v>2918</v>
      </c>
      <c r="J5990" s="662" t="s">
        <v>2919</v>
      </c>
      <c r="K5990" s="662" t="s">
        <v>5848</v>
      </c>
      <c r="L5990" s="663">
        <v>48.09</v>
      </c>
      <c r="M5990" s="663">
        <v>48.09</v>
      </c>
      <c r="N5990" s="662">
        <v>1</v>
      </c>
      <c r="O5990" s="745">
        <v>1</v>
      </c>
      <c r="P5990" s="663">
        <v>48.09</v>
      </c>
      <c r="Q5990" s="678">
        <v>1</v>
      </c>
      <c r="R5990" s="662">
        <v>1</v>
      </c>
      <c r="S5990" s="678">
        <v>1</v>
      </c>
      <c r="T5990" s="745">
        <v>1</v>
      </c>
      <c r="U5990" s="701">
        <v>1</v>
      </c>
    </row>
    <row r="5991" spans="1:21" ht="14.4" customHeight="1" x14ac:dyDescent="0.3">
      <c r="A5991" s="661">
        <v>32</v>
      </c>
      <c r="B5991" s="662" t="s">
        <v>592</v>
      </c>
      <c r="C5991" s="662" t="s">
        <v>5111</v>
      </c>
      <c r="D5991" s="743" t="s">
        <v>7938</v>
      </c>
      <c r="E5991" s="744" t="s">
        <v>5146</v>
      </c>
      <c r="F5991" s="662" t="s">
        <v>5106</v>
      </c>
      <c r="G5991" s="662" t="s">
        <v>6331</v>
      </c>
      <c r="H5991" s="662" t="s">
        <v>593</v>
      </c>
      <c r="I5991" s="662" t="s">
        <v>1902</v>
      </c>
      <c r="J5991" s="662" t="s">
        <v>1903</v>
      </c>
      <c r="K5991" s="662" t="s">
        <v>6332</v>
      </c>
      <c r="L5991" s="663">
        <v>0</v>
      </c>
      <c r="M5991" s="663">
        <v>0</v>
      </c>
      <c r="N5991" s="662">
        <v>1</v>
      </c>
      <c r="O5991" s="745">
        <v>1</v>
      </c>
      <c r="P5991" s="663">
        <v>0</v>
      </c>
      <c r="Q5991" s="678"/>
      <c r="R5991" s="662">
        <v>1</v>
      </c>
      <c r="S5991" s="678">
        <v>1</v>
      </c>
      <c r="T5991" s="745">
        <v>1</v>
      </c>
      <c r="U5991" s="701">
        <v>1</v>
      </c>
    </row>
    <row r="5992" spans="1:21" ht="14.4" customHeight="1" x14ac:dyDescent="0.3">
      <c r="A5992" s="661">
        <v>32</v>
      </c>
      <c r="B5992" s="662" t="s">
        <v>592</v>
      </c>
      <c r="C5992" s="662" t="s">
        <v>5111</v>
      </c>
      <c r="D5992" s="743" t="s">
        <v>7938</v>
      </c>
      <c r="E5992" s="744" t="s">
        <v>5146</v>
      </c>
      <c r="F5992" s="662" t="s">
        <v>5106</v>
      </c>
      <c r="G5992" s="662" t="s">
        <v>5849</v>
      </c>
      <c r="H5992" s="662" t="s">
        <v>593</v>
      </c>
      <c r="I5992" s="662" t="s">
        <v>1237</v>
      </c>
      <c r="J5992" s="662" t="s">
        <v>1238</v>
      </c>
      <c r="K5992" s="662" t="s">
        <v>5850</v>
      </c>
      <c r="L5992" s="663">
        <v>0</v>
      </c>
      <c r="M5992" s="663">
        <v>0</v>
      </c>
      <c r="N5992" s="662">
        <v>2</v>
      </c>
      <c r="O5992" s="745">
        <v>0.5</v>
      </c>
      <c r="P5992" s="663">
        <v>0</v>
      </c>
      <c r="Q5992" s="678"/>
      <c r="R5992" s="662">
        <v>2</v>
      </c>
      <c r="S5992" s="678">
        <v>1</v>
      </c>
      <c r="T5992" s="745">
        <v>0.5</v>
      </c>
      <c r="U5992" s="701">
        <v>1</v>
      </c>
    </row>
    <row r="5993" spans="1:21" ht="14.4" customHeight="1" x14ac:dyDescent="0.3">
      <c r="A5993" s="661">
        <v>32</v>
      </c>
      <c r="B5993" s="662" t="s">
        <v>592</v>
      </c>
      <c r="C5993" s="662" t="s">
        <v>5111</v>
      </c>
      <c r="D5993" s="743" t="s">
        <v>7938</v>
      </c>
      <c r="E5993" s="744" t="s">
        <v>5146</v>
      </c>
      <c r="F5993" s="662" t="s">
        <v>5106</v>
      </c>
      <c r="G5993" s="662" t="s">
        <v>5258</v>
      </c>
      <c r="H5993" s="662" t="s">
        <v>2438</v>
      </c>
      <c r="I5993" s="662" t="s">
        <v>2694</v>
      </c>
      <c r="J5993" s="662" t="s">
        <v>2695</v>
      </c>
      <c r="K5993" s="662" t="s">
        <v>2696</v>
      </c>
      <c r="L5993" s="663">
        <v>29.27</v>
      </c>
      <c r="M5993" s="663">
        <v>58.54</v>
      </c>
      <c r="N5993" s="662">
        <v>2</v>
      </c>
      <c r="O5993" s="745">
        <v>1</v>
      </c>
      <c r="P5993" s="663">
        <v>58.54</v>
      </c>
      <c r="Q5993" s="678">
        <v>1</v>
      </c>
      <c r="R5993" s="662">
        <v>2</v>
      </c>
      <c r="S5993" s="678">
        <v>1</v>
      </c>
      <c r="T5993" s="745">
        <v>1</v>
      </c>
      <c r="U5993" s="701">
        <v>1</v>
      </c>
    </row>
    <row r="5994" spans="1:21" ht="14.4" customHeight="1" x14ac:dyDescent="0.3">
      <c r="A5994" s="661">
        <v>32</v>
      </c>
      <c r="B5994" s="662" t="s">
        <v>592</v>
      </c>
      <c r="C5994" s="662" t="s">
        <v>5111</v>
      </c>
      <c r="D5994" s="743" t="s">
        <v>7938</v>
      </c>
      <c r="E5994" s="744" t="s">
        <v>5146</v>
      </c>
      <c r="F5994" s="662" t="s">
        <v>5106</v>
      </c>
      <c r="G5994" s="662" t="s">
        <v>5262</v>
      </c>
      <c r="H5994" s="662" t="s">
        <v>593</v>
      </c>
      <c r="I5994" s="662" t="s">
        <v>2962</v>
      </c>
      <c r="J5994" s="662" t="s">
        <v>2963</v>
      </c>
      <c r="K5994" s="662" t="s">
        <v>5509</v>
      </c>
      <c r="L5994" s="663">
        <v>167.58</v>
      </c>
      <c r="M5994" s="663">
        <v>335.16</v>
      </c>
      <c r="N5994" s="662">
        <v>2</v>
      </c>
      <c r="O5994" s="745">
        <v>1.5</v>
      </c>
      <c r="P5994" s="663">
        <v>335.16</v>
      </c>
      <c r="Q5994" s="678">
        <v>1</v>
      </c>
      <c r="R5994" s="662">
        <v>2</v>
      </c>
      <c r="S5994" s="678">
        <v>1</v>
      </c>
      <c r="T5994" s="745">
        <v>1.5</v>
      </c>
      <c r="U5994" s="701">
        <v>1</v>
      </c>
    </row>
    <row r="5995" spans="1:21" ht="14.4" customHeight="1" x14ac:dyDescent="0.3">
      <c r="A5995" s="661">
        <v>32</v>
      </c>
      <c r="B5995" s="662" t="s">
        <v>592</v>
      </c>
      <c r="C5995" s="662" t="s">
        <v>5111</v>
      </c>
      <c r="D5995" s="743" t="s">
        <v>7938</v>
      </c>
      <c r="E5995" s="744" t="s">
        <v>5146</v>
      </c>
      <c r="F5995" s="662" t="s">
        <v>5106</v>
      </c>
      <c r="G5995" s="662" t="s">
        <v>5262</v>
      </c>
      <c r="H5995" s="662" t="s">
        <v>593</v>
      </c>
      <c r="I5995" s="662" t="s">
        <v>5263</v>
      </c>
      <c r="J5995" s="662" t="s">
        <v>2963</v>
      </c>
      <c r="K5995" s="662" t="s">
        <v>5264</v>
      </c>
      <c r="L5995" s="663">
        <v>49.38</v>
      </c>
      <c r="M5995" s="663">
        <v>246.90000000000003</v>
      </c>
      <c r="N5995" s="662">
        <v>5</v>
      </c>
      <c r="O5995" s="745">
        <v>2.5</v>
      </c>
      <c r="P5995" s="663">
        <v>148.14000000000001</v>
      </c>
      <c r="Q5995" s="678">
        <v>0.6</v>
      </c>
      <c r="R5995" s="662">
        <v>3</v>
      </c>
      <c r="S5995" s="678">
        <v>0.6</v>
      </c>
      <c r="T5995" s="745">
        <v>1.5</v>
      </c>
      <c r="U5995" s="701">
        <v>0.6</v>
      </c>
    </row>
    <row r="5996" spans="1:21" ht="14.4" customHeight="1" x14ac:dyDescent="0.3">
      <c r="A5996" s="661">
        <v>32</v>
      </c>
      <c r="B5996" s="662" t="s">
        <v>592</v>
      </c>
      <c r="C5996" s="662" t="s">
        <v>5111</v>
      </c>
      <c r="D5996" s="743" t="s">
        <v>7938</v>
      </c>
      <c r="E5996" s="744" t="s">
        <v>5146</v>
      </c>
      <c r="F5996" s="662" t="s">
        <v>5106</v>
      </c>
      <c r="G5996" s="662" t="s">
        <v>5262</v>
      </c>
      <c r="H5996" s="662" t="s">
        <v>593</v>
      </c>
      <c r="I5996" s="662" t="s">
        <v>5263</v>
      </c>
      <c r="J5996" s="662" t="s">
        <v>2963</v>
      </c>
      <c r="K5996" s="662" t="s">
        <v>5264</v>
      </c>
      <c r="L5996" s="663">
        <v>83.79</v>
      </c>
      <c r="M5996" s="663">
        <v>1005.48</v>
      </c>
      <c r="N5996" s="662">
        <v>12</v>
      </c>
      <c r="O5996" s="745">
        <v>7</v>
      </c>
      <c r="P5996" s="663">
        <v>837.9</v>
      </c>
      <c r="Q5996" s="678">
        <v>0.83333333333333326</v>
      </c>
      <c r="R5996" s="662">
        <v>10</v>
      </c>
      <c r="S5996" s="678">
        <v>0.83333333333333337</v>
      </c>
      <c r="T5996" s="745">
        <v>6</v>
      </c>
      <c r="U5996" s="701">
        <v>0.8571428571428571</v>
      </c>
    </row>
    <row r="5997" spans="1:21" ht="14.4" customHeight="1" x14ac:dyDescent="0.3">
      <c r="A5997" s="661">
        <v>32</v>
      </c>
      <c r="B5997" s="662" t="s">
        <v>592</v>
      </c>
      <c r="C5997" s="662" t="s">
        <v>5111</v>
      </c>
      <c r="D5997" s="743" t="s">
        <v>7938</v>
      </c>
      <c r="E5997" s="744" t="s">
        <v>5146</v>
      </c>
      <c r="F5997" s="662" t="s">
        <v>5106</v>
      </c>
      <c r="G5997" s="662" t="s">
        <v>5262</v>
      </c>
      <c r="H5997" s="662" t="s">
        <v>593</v>
      </c>
      <c r="I5997" s="662" t="s">
        <v>5726</v>
      </c>
      <c r="J5997" s="662" t="s">
        <v>2963</v>
      </c>
      <c r="K5997" s="662" t="s">
        <v>5264</v>
      </c>
      <c r="L5997" s="663">
        <v>49.38</v>
      </c>
      <c r="M5997" s="663">
        <v>49.38</v>
      </c>
      <c r="N5997" s="662">
        <v>1</v>
      </c>
      <c r="O5997" s="745">
        <v>0.5</v>
      </c>
      <c r="P5997" s="663">
        <v>49.38</v>
      </c>
      <c r="Q5997" s="678">
        <v>1</v>
      </c>
      <c r="R5997" s="662">
        <v>1</v>
      </c>
      <c r="S5997" s="678">
        <v>1</v>
      </c>
      <c r="T5997" s="745">
        <v>0.5</v>
      </c>
      <c r="U5997" s="701">
        <v>1</v>
      </c>
    </row>
    <row r="5998" spans="1:21" ht="14.4" customHeight="1" x14ac:dyDescent="0.3">
      <c r="A5998" s="661">
        <v>32</v>
      </c>
      <c r="B5998" s="662" t="s">
        <v>592</v>
      </c>
      <c r="C5998" s="662" t="s">
        <v>5111</v>
      </c>
      <c r="D5998" s="743" t="s">
        <v>7938</v>
      </c>
      <c r="E5998" s="744" t="s">
        <v>5146</v>
      </c>
      <c r="F5998" s="662" t="s">
        <v>5106</v>
      </c>
      <c r="G5998" s="662" t="s">
        <v>5539</v>
      </c>
      <c r="H5998" s="662" t="s">
        <v>593</v>
      </c>
      <c r="I5998" s="662" t="s">
        <v>2952</v>
      </c>
      <c r="J5998" s="662" t="s">
        <v>2953</v>
      </c>
      <c r="K5998" s="662" t="s">
        <v>2954</v>
      </c>
      <c r="L5998" s="663">
        <v>147.31</v>
      </c>
      <c r="M5998" s="663">
        <v>589.24</v>
      </c>
      <c r="N5998" s="662">
        <v>4</v>
      </c>
      <c r="O5998" s="745">
        <v>2</v>
      </c>
      <c r="P5998" s="663">
        <v>589.24</v>
      </c>
      <c r="Q5998" s="678">
        <v>1</v>
      </c>
      <c r="R5998" s="662">
        <v>4</v>
      </c>
      <c r="S5998" s="678">
        <v>1</v>
      </c>
      <c r="T5998" s="745">
        <v>2</v>
      </c>
      <c r="U5998" s="701">
        <v>1</v>
      </c>
    </row>
    <row r="5999" spans="1:21" ht="14.4" customHeight="1" x14ac:dyDescent="0.3">
      <c r="A5999" s="661">
        <v>32</v>
      </c>
      <c r="B5999" s="662" t="s">
        <v>592</v>
      </c>
      <c r="C5999" s="662" t="s">
        <v>5111</v>
      </c>
      <c r="D5999" s="743" t="s">
        <v>7938</v>
      </c>
      <c r="E5999" s="744" t="s">
        <v>5146</v>
      </c>
      <c r="F5999" s="662" t="s">
        <v>5106</v>
      </c>
      <c r="G5999" s="662" t="s">
        <v>5539</v>
      </c>
      <c r="H5999" s="662" t="s">
        <v>593</v>
      </c>
      <c r="I5999" s="662" t="s">
        <v>2952</v>
      </c>
      <c r="J5999" s="662" t="s">
        <v>2953</v>
      </c>
      <c r="K5999" s="662" t="s">
        <v>2954</v>
      </c>
      <c r="L5999" s="663">
        <v>132.97999999999999</v>
      </c>
      <c r="M5999" s="663">
        <v>132.97999999999999</v>
      </c>
      <c r="N5999" s="662">
        <v>1</v>
      </c>
      <c r="O5999" s="745">
        <v>0.5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32</v>
      </c>
      <c r="B6000" s="662" t="s">
        <v>592</v>
      </c>
      <c r="C6000" s="662" t="s">
        <v>5111</v>
      </c>
      <c r="D6000" s="743" t="s">
        <v>7938</v>
      </c>
      <c r="E6000" s="744" t="s">
        <v>5146</v>
      </c>
      <c r="F6000" s="662" t="s">
        <v>5106</v>
      </c>
      <c r="G6000" s="662" t="s">
        <v>5539</v>
      </c>
      <c r="H6000" s="662" t="s">
        <v>593</v>
      </c>
      <c r="I6000" s="662" t="s">
        <v>5540</v>
      </c>
      <c r="J6000" s="662" t="s">
        <v>2953</v>
      </c>
      <c r="K6000" s="662" t="s">
        <v>2954</v>
      </c>
      <c r="L6000" s="663">
        <v>147.31</v>
      </c>
      <c r="M6000" s="663">
        <v>294.62</v>
      </c>
      <c r="N6000" s="662">
        <v>2</v>
      </c>
      <c r="O6000" s="745">
        <v>0.5</v>
      </c>
      <c r="P6000" s="663">
        <v>294.62</v>
      </c>
      <c r="Q6000" s="678">
        <v>1</v>
      </c>
      <c r="R6000" s="662">
        <v>2</v>
      </c>
      <c r="S6000" s="678">
        <v>1</v>
      </c>
      <c r="T6000" s="745">
        <v>0.5</v>
      </c>
      <c r="U6000" s="701">
        <v>1</v>
      </c>
    </row>
    <row r="6001" spans="1:21" ht="14.4" customHeight="1" x14ac:dyDescent="0.3">
      <c r="A6001" s="661">
        <v>32</v>
      </c>
      <c r="B6001" s="662" t="s">
        <v>592</v>
      </c>
      <c r="C6001" s="662" t="s">
        <v>5111</v>
      </c>
      <c r="D6001" s="743" t="s">
        <v>7938</v>
      </c>
      <c r="E6001" s="744" t="s">
        <v>5146</v>
      </c>
      <c r="F6001" s="662" t="s">
        <v>5106</v>
      </c>
      <c r="G6001" s="662" t="s">
        <v>6128</v>
      </c>
      <c r="H6001" s="662" t="s">
        <v>593</v>
      </c>
      <c r="I6001" s="662" t="s">
        <v>3170</v>
      </c>
      <c r="J6001" s="662" t="s">
        <v>3171</v>
      </c>
      <c r="K6001" s="662" t="s">
        <v>3172</v>
      </c>
      <c r="L6001" s="663">
        <v>0</v>
      </c>
      <c r="M6001" s="663">
        <v>0</v>
      </c>
      <c r="N6001" s="662">
        <v>2</v>
      </c>
      <c r="O6001" s="745">
        <v>2</v>
      </c>
      <c r="P6001" s="663"/>
      <c r="Q6001" s="678"/>
      <c r="R6001" s="662"/>
      <c r="S6001" s="678">
        <v>0</v>
      </c>
      <c r="T6001" s="745"/>
      <c r="U6001" s="701">
        <v>0</v>
      </c>
    </row>
    <row r="6002" spans="1:21" ht="14.4" customHeight="1" x14ac:dyDescent="0.3">
      <c r="A6002" s="661">
        <v>32</v>
      </c>
      <c r="B6002" s="662" t="s">
        <v>592</v>
      </c>
      <c r="C6002" s="662" t="s">
        <v>5111</v>
      </c>
      <c r="D6002" s="743" t="s">
        <v>7938</v>
      </c>
      <c r="E6002" s="744" t="s">
        <v>5146</v>
      </c>
      <c r="F6002" s="662" t="s">
        <v>5106</v>
      </c>
      <c r="G6002" s="662" t="s">
        <v>6128</v>
      </c>
      <c r="H6002" s="662" t="s">
        <v>593</v>
      </c>
      <c r="I6002" s="662" t="s">
        <v>6133</v>
      </c>
      <c r="J6002" s="662" t="s">
        <v>3164</v>
      </c>
      <c r="K6002" s="662" t="s">
        <v>6134</v>
      </c>
      <c r="L6002" s="663">
        <v>0</v>
      </c>
      <c r="M6002" s="663">
        <v>0</v>
      </c>
      <c r="N6002" s="662">
        <v>1</v>
      </c>
      <c r="O6002" s="745">
        <v>1</v>
      </c>
      <c r="P6002" s="663">
        <v>0</v>
      </c>
      <c r="Q6002" s="678"/>
      <c r="R6002" s="662">
        <v>1</v>
      </c>
      <c r="S6002" s="678">
        <v>1</v>
      </c>
      <c r="T6002" s="745">
        <v>1</v>
      </c>
      <c r="U6002" s="701">
        <v>1</v>
      </c>
    </row>
    <row r="6003" spans="1:21" ht="14.4" customHeight="1" x14ac:dyDescent="0.3">
      <c r="A6003" s="661">
        <v>32</v>
      </c>
      <c r="B6003" s="662" t="s">
        <v>592</v>
      </c>
      <c r="C6003" s="662" t="s">
        <v>5111</v>
      </c>
      <c r="D6003" s="743" t="s">
        <v>7938</v>
      </c>
      <c r="E6003" s="744" t="s">
        <v>5146</v>
      </c>
      <c r="F6003" s="662" t="s">
        <v>5106</v>
      </c>
      <c r="G6003" s="662" t="s">
        <v>5358</v>
      </c>
      <c r="H6003" s="662" t="s">
        <v>593</v>
      </c>
      <c r="I6003" s="662" t="s">
        <v>917</v>
      </c>
      <c r="J6003" s="662" t="s">
        <v>5359</v>
      </c>
      <c r="K6003" s="662" t="s">
        <v>5360</v>
      </c>
      <c r="L6003" s="663">
        <v>73.989999999999995</v>
      </c>
      <c r="M6003" s="663">
        <v>147.97999999999999</v>
      </c>
      <c r="N6003" s="662">
        <v>2</v>
      </c>
      <c r="O6003" s="745">
        <v>1.5</v>
      </c>
      <c r="P6003" s="663">
        <v>73.989999999999995</v>
      </c>
      <c r="Q6003" s="678">
        <v>0.5</v>
      </c>
      <c r="R6003" s="662">
        <v>1</v>
      </c>
      <c r="S6003" s="678">
        <v>0.5</v>
      </c>
      <c r="T6003" s="745">
        <v>0.5</v>
      </c>
      <c r="U6003" s="701">
        <v>0.33333333333333331</v>
      </c>
    </row>
    <row r="6004" spans="1:21" ht="14.4" customHeight="1" x14ac:dyDescent="0.3">
      <c r="A6004" s="661">
        <v>32</v>
      </c>
      <c r="B6004" s="662" t="s">
        <v>592</v>
      </c>
      <c r="C6004" s="662" t="s">
        <v>5111</v>
      </c>
      <c r="D6004" s="743" t="s">
        <v>7938</v>
      </c>
      <c r="E6004" s="744" t="s">
        <v>5146</v>
      </c>
      <c r="F6004" s="662" t="s">
        <v>5106</v>
      </c>
      <c r="G6004" s="662" t="s">
        <v>5358</v>
      </c>
      <c r="H6004" s="662" t="s">
        <v>593</v>
      </c>
      <c r="I6004" s="662" t="s">
        <v>6135</v>
      </c>
      <c r="J6004" s="662" t="s">
        <v>5359</v>
      </c>
      <c r="K6004" s="662" t="s">
        <v>5360</v>
      </c>
      <c r="L6004" s="663">
        <v>0</v>
      </c>
      <c r="M6004" s="663">
        <v>0</v>
      </c>
      <c r="N6004" s="662">
        <v>3</v>
      </c>
      <c r="O6004" s="745">
        <v>1</v>
      </c>
      <c r="P6004" s="663">
        <v>0</v>
      </c>
      <c r="Q6004" s="678"/>
      <c r="R6004" s="662">
        <v>3</v>
      </c>
      <c r="S6004" s="678">
        <v>1</v>
      </c>
      <c r="T6004" s="745">
        <v>1</v>
      </c>
      <c r="U6004" s="701">
        <v>1</v>
      </c>
    </row>
    <row r="6005" spans="1:21" ht="14.4" customHeight="1" x14ac:dyDescent="0.3">
      <c r="A6005" s="661">
        <v>32</v>
      </c>
      <c r="B6005" s="662" t="s">
        <v>592</v>
      </c>
      <c r="C6005" s="662" t="s">
        <v>5111</v>
      </c>
      <c r="D6005" s="743" t="s">
        <v>7938</v>
      </c>
      <c r="E6005" s="744" t="s">
        <v>5146</v>
      </c>
      <c r="F6005" s="662" t="s">
        <v>5106</v>
      </c>
      <c r="G6005" s="662" t="s">
        <v>7845</v>
      </c>
      <c r="H6005" s="662" t="s">
        <v>593</v>
      </c>
      <c r="I6005" s="662" t="s">
        <v>871</v>
      </c>
      <c r="J6005" s="662" t="s">
        <v>872</v>
      </c>
      <c r="K6005" s="662" t="s">
        <v>7846</v>
      </c>
      <c r="L6005" s="663">
        <v>0</v>
      </c>
      <c r="M6005" s="663">
        <v>0</v>
      </c>
      <c r="N6005" s="662">
        <v>1</v>
      </c>
      <c r="O6005" s="745">
        <v>0.5</v>
      </c>
      <c r="P6005" s="663">
        <v>0</v>
      </c>
      <c r="Q6005" s="678"/>
      <c r="R6005" s="662">
        <v>1</v>
      </c>
      <c r="S6005" s="678">
        <v>1</v>
      </c>
      <c r="T6005" s="745">
        <v>0.5</v>
      </c>
      <c r="U6005" s="701">
        <v>1</v>
      </c>
    </row>
    <row r="6006" spans="1:21" ht="14.4" customHeight="1" x14ac:dyDescent="0.3">
      <c r="A6006" s="661">
        <v>32</v>
      </c>
      <c r="B6006" s="662" t="s">
        <v>592</v>
      </c>
      <c r="C6006" s="662" t="s">
        <v>5111</v>
      </c>
      <c r="D6006" s="743" t="s">
        <v>7938</v>
      </c>
      <c r="E6006" s="744" t="s">
        <v>5146</v>
      </c>
      <c r="F6006" s="662" t="s">
        <v>5106</v>
      </c>
      <c r="G6006" s="662" t="s">
        <v>7845</v>
      </c>
      <c r="H6006" s="662" t="s">
        <v>593</v>
      </c>
      <c r="I6006" s="662" t="s">
        <v>7847</v>
      </c>
      <c r="J6006" s="662" t="s">
        <v>872</v>
      </c>
      <c r="K6006" s="662" t="s">
        <v>7848</v>
      </c>
      <c r="L6006" s="663">
        <v>0</v>
      </c>
      <c r="M6006" s="663">
        <v>0</v>
      </c>
      <c r="N6006" s="662">
        <v>1</v>
      </c>
      <c r="O6006" s="745">
        <v>1</v>
      </c>
      <c r="P6006" s="663">
        <v>0</v>
      </c>
      <c r="Q6006" s="678"/>
      <c r="R6006" s="662">
        <v>1</v>
      </c>
      <c r="S6006" s="678">
        <v>1</v>
      </c>
      <c r="T6006" s="745">
        <v>1</v>
      </c>
      <c r="U6006" s="701">
        <v>1</v>
      </c>
    </row>
    <row r="6007" spans="1:21" ht="14.4" customHeight="1" x14ac:dyDescent="0.3">
      <c r="A6007" s="661">
        <v>32</v>
      </c>
      <c r="B6007" s="662" t="s">
        <v>592</v>
      </c>
      <c r="C6007" s="662" t="s">
        <v>5111</v>
      </c>
      <c r="D6007" s="743" t="s">
        <v>7938</v>
      </c>
      <c r="E6007" s="744" t="s">
        <v>5146</v>
      </c>
      <c r="F6007" s="662" t="s">
        <v>5106</v>
      </c>
      <c r="G6007" s="662" t="s">
        <v>5870</v>
      </c>
      <c r="H6007" s="662" t="s">
        <v>593</v>
      </c>
      <c r="I6007" s="662" t="s">
        <v>4398</v>
      </c>
      <c r="J6007" s="662" t="s">
        <v>4399</v>
      </c>
      <c r="K6007" s="662" t="s">
        <v>5871</v>
      </c>
      <c r="L6007" s="663">
        <v>77.14</v>
      </c>
      <c r="M6007" s="663">
        <v>154.28</v>
      </c>
      <c r="N6007" s="662">
        <v>2</v>
      </c>
      <c r="O6007" s="745">
        <v>2</v>
      </c>
      <c r="P6007" s="663"/>
      <c r="Q6007" s="678">
        <v>0</v>
      </c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32</v>
      </c>
      <c r="B6008" s="662" t="s">
        <v>592</v>
      </c>
      <c r="C6008" s="662" t="s">
        <v>5111</v>
      </c>
      <c r="D6008" s="743" t="s">
        <v>7938</v>
      </c>
      <c r="E6008" s="744" t="s">
        <v>5146</v>
      </c>
      <c r="F6008" s="662" t="s">
        <v>5106</v>
      </c>
      <c r="G6008" s="662" t="s">
        <v>5870</v>
      </c>
      <c r="H6008" s="662" t="s">
        <v>593</v>
      </c>
      <c r="I6008" s="662" t="s">
        <v>1711</v>
      </c>
      <c r="J6008" s="662" t="s">
        <v>1712</v>
      </c>
      <c r="K6008" s="662" t="s">
        <v>5872</v>
      </c>
      <c r="L6008" s="663">
        <v>38.56</v>
      </c>
      <c r="M6008" s="663">
        <v>154.24</v>
      </c>
      <c r="N6008" s="662">
        <v>4</v>
      </c>
      <c r="O6008" s="745">
        <v>1.5</v>
      </c>
      <c r="P6008" s="663">
        <v>154.24</v>
      </c>
      <c r="Q6008" s="678">
        <v>1</v>
      </c>
      <c r="R6008" s="662">
        <v>4</v>
      </c>
      <c r="S6008" s="678">
        <v>1</v>
      </c>
      <c r="T6008" s="745">
        <v>1.5</v>
      </c>
      <c r="U6008" s="701">
        <v>1</v>
      </c>
    </row>
    <row r="6009" spans="1:21" ht="14.4" customHeight="1" x14ac:dyDescent="0.3">
      <c r="A6009" s="661">
        <v>32</v>
      </c>
      <c r="B6009" s="662" t="s">
        <v>592</v>
      </c>
      <c r="C6009" s="662" t="s">
        <v>5111</v>
      </c>
      <c r="D6009" s="743" t="s">
        <v>7938</v>
      </c>
      <c r="E6009" s="744" t="s">
        <v>5146</v>
      </c>
      <c r="F6009" s="662" t="s">
        <v>5106</v>
      </c>
      <c r="G6009" s="662" t="s">
        <v>5727</v>
      </c>
      <c r="H6009" s="662" t="s">
        <v>593</v>
      </c>
      <c r="I6009" s="662" t="s">
        <v>692</v>
      </c>
      <c r="J6009" s="662" t="s">
        <v>5728</v>
      </c>
      <c r="K6009" s="662" t="s">
        <v>5729</v>
      </c>
      <c r="L6009" s="663">
        <v>44.59</v>
      </c>
      <c r="M6009" s="663">
        <v>89.18</v>
      </c>
      <c r="N6009" s="662">
        <v>2</v>
      </c>
      <c r="O6009" s="745">
        <v>1</v>
      </c>
      <c r="P6009" s="663">
        <v>89.18</v>
      </c>
      <c r="Q6009" s="678">
        <v>1</v>
      </c>
      <c r="R6009" s="662">
        <v>2</v>
      </c>
      <c r="S6009" s="678">
        <v>1</v>
      </c>
      <c r="T6009" s="745">
        <v>1</v>
      </c>
      <c r="U6009" s="701">
        <v>1</v>
      </c>
    </row>
    <row r="6010" spans="1:21" ht="14.4" customHeight="1" x14ac:dyDescent="0.3">
      <c r="A6010" s="661">
        <v>32</v>
      </c>
      <c r="B6010" s="662" t="s">
        <v>592</v>
      </c>
      <c r="C6010" s="662" t="s">
        <v>5111</v>
      </c>
      <c r="D6010" s="743" t="s">
        <v>7938</v>
      </c>
      <c r="E6010" s="744" t="s">
        <v>5146</v>
      </c>
      <c r="F6010" s="662" t="s">
        <v>5106</v>
      </c>
      <c r="G6010" s="662" t="s">
        <v>5394</v>
      </c>
      <c r="H6010" s="662" t="s">
        <v>593</v>
      </c>
      <c r="I6010" s="662" t="s">
        <v>5650</v>
      </c>
      <c r="J6010" s="662" t="s">
        <v>5396</v>
      </c>
      <c r="K6010" s="662" t="s">
        <v>2452</v>
      </c>
      <c r="L6010" s="663">
        <v>0</v>
      </c>
      <c r="M6010" s="663">
        <v>0</v>
      </c>
      <c r="N6010" s="662">
        <v>1</v>
      </c>
      <c r="O6010" s="745">
        <v>0.5</v>
      </c>
      <c r="P6010" s="663"/>
      <c r="Q6010" s="678"/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32</v>
      </c>
      <c r="B6011" s="662" t="s">
        <v>592</v>
      </c>
      <c r="C6011" s="662" t="s">
        <v>5111</v>
      </c>
      <c r="D6011" s="743" t="s">
        <v>7938</v>
      </c>
      <c r="E6011" s="744" t="s">
        <v>5146</v>
      </c>
      <c r="F6011" s="662" t="s">
        <v>5106</v>
      </c>
      <c r="G6011" s="662" t="s">
        <v>5394</v>
      </c>
      <c r="H6011" s="662" t="s">
        <v>593</v>
      </c>
      <c r="I6011" s="662" t="s">
        <v>3585</v>
      </c>
      <c r="J6011" s="662" t="s">
        <v>1178</v>
      </c>
      <c r="K6011" s="662" t="s">
        <v>3586</v>
      </c>
      <c r="L6011" s="663">
        <v>52.75</v>
      </c>
      <c r="M6011" s="663">
        <v>158.25</v>
      </c>
      <c r="N6011" s="662">
        <v>3</v>
      </c>
      <c r="O6011" s="745">
        <v>3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32</v>
      </c>
      <c r="B6012" s="662" t="s">
        <v>592</v>
      </c>
      <c r="C6012" s="662" t="s">
        <v>5111</v>
      </c>
      <c r="D6012" s="743" t="s">
        <v>7938</v>
      </c>
      <c r="E6012" s="744" t="s">
        <v>5146</v>
      </c>
      <c r="F6012" s="662" t="s">
        <v>5106</v>
      </c>
      <c r="G6012" s="662" t="s">
        <v>5394</v>
      </c>
      <c r="H6012" s="662" t="s">
        <v>593</v>
      </c>
      <c r="I6012" s="662" t="s">
        <v>5395</v>
      </c>
      <c r="J6012" s="662" t="s">
        <v>5396</v>
      </c>
      <c r="K6012" s="662" t="s">
        <v>5397</v>
      </c>
      <c r="L6012" s="663">
        <v>0</v>
      </c>
      <c r="M6012" s="663">
        <v>0</v>
      </c>
      <c r="N6012" s="662">
        <v>2</v>
      </c>
      <c r="O6012" s="745">
        <v>0.5</v>
      </c>
      <c r="P6012" s="663">
        <v>0</v>
      </c>
      <c r="Q6012" s="678"/>
      <c r="R6012" s="662">
        <v>2</v>
      </c>
      <c r="S6012" s="678">
        <v>1</v>
      </c>
      <c r="T6012" s="745">
        <v>0.5</v>
      </c>
      <c r="U6012" s="701">
        <v>1</v>
      </c>
    </row>
    <row r="6013" spans="1:21" ht="14.4" customHeight="1" x14ac:dyDescent="0.3">
      <c r="A6013" s="661">
        <v>32</v>
      </c>
      <c r="B6013" s="662" t="s">
        <v>592</v>
      </c>
      <c r="C6013" s="662" t="s">
        <v>5111</v>
      </c>
      <c r="D6013" s="743" t="s">
        <v>7938</v>
      </c>
      <c r="E6013" s="744" t="s">
        <v>5146</v>
      </c>
      <c r="F6013" s="662" t="s">
        <v>5106</v>
      </c>
      <c r="G6013" s="662" t="s">
        <v>5394</v>
      </c>
      <c r="H6013" s="662" t="s">
        <v>593</v>
      </c>
      <c r="I6013" s="662" t="s">
        <v>5395</v>
      </c>
      <c r="J6013" s="662" t="s">
        <v>5396</v>
      </c>
      <c r="K6013" s="662" t="s">
        <v>5397</v>
      </c>
      <c r="L6013" s="663">
        <v>29.54</v>
      </c>
      <c r="M6013" s="663">
        <v>177.23999999999998</v>
      </c>
      <c r="N6013" s="662">
        <v>6</v>
      </c>
      <c r="O6013" s="745">
        <v>3</v>
      </c>
      <c r="P6013" s="663">
        <v>177.23999999999998</v>
      </c>
      <c r="Q6013" s="678">
        <v>1</v>
      </c>
      <c r="R6013" s="662">
        <v>6</v>
      </c>
      <c r="S6013" s="678">
        <v>1</v>
      </c>
      <c r="T6013" s="745">
        <v>3</v>
      </c>
      <c r="U6013" s="701">
        <v>1</v>
      </c>
    </row>
    <row r="6014" spans="1:21" ht="14.4" customHeight="1" x14ac:dyDescent="0.3">
      <c r="A6014" s="661">
        <v>32</v>
      </c>
      <c r="B6014" s="662" t="s">
        <v>592</v>
      </c>
      <c r="C6014" s="662" t="s">
        <v>5111</v>
      </c>
      <c r="D6014" s="743" t="s">
        <v>7938</v>
      </c>
      <c r="E6014" s="744" t="s">
        <v>5146</v>
      </c>
      <c r="F6014" s="662" t="s">
        <v>5106</v>
      </c>
      <c r="G6014" s="662" t="s">
        <v>5437</v>
      </c>
      <c r="H6014" s="662" t="s">
        <v>593</v>
      </c>
      <c r="I6014" s="662" t="s">
        <v>5438</v>
      </c>
      <c r="J6014" s="662" t="s">
        <v>1457</v>
      </c>
      <c r="K6014" s="662" t="s">
        <v>5364</v>
      </c>
      <c r="L6014" s="663">
        <v>0</v>
      </c>
      <c r="M6014" s="663">
        <v>0</v>
      </c>
      <c r="N6014" s="662">
        <v>1</v>
      </c>
      <c r="O6014" s="745">
        <v>1</v>
      </c>
      <c r="P6014" s="663"/>
      <c r="Q6014" s="678"/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32</v>
      </c>
      <c r="B6015" s="662" t="s">
        <v>592</v>
      </c>
      <c r="C6015" s="662" t="s">
        <v>5111</v>
      </c>
      <c r="D6015" s="743" t="s">
        <v>7938</v>
      </c>
      <c r="E6015" s="744" t="s">
        <v>5146</v>
      </c>
      <c r="F6015" s="662" t="s">
        <v>5106</v>
      </c>
      <c r="G6015" s="662" t="s">
        <v>5756</v>
      </c>
      <c r="H6015" s="662" t="s">
        <v>593</v>
      </c>
      <c r="I6015" s="662" t="s">
        <v>3923</v>
      </c>
      <c r="J6015" s="662" t="s">
        <v>5757</v>
      </c>
      <c r="K6015" s="662" t="s">
        <v>5758</v>
      </c>
      <c r="L6015" s="663">
        <v>5927.29</v>
      </c>
      <c r="M6015" s="663">
        <v>17781.87</v>
      </c>
      <c r="N6015" s="662">
        <v>3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32</v>
      </c>
      <c r="B6016" s="662" t="s">
        <v>592</v>
      </c>
      <c r="C6016" s="662" t="s">
        <v>5111</v>
      </c>
      <c r="D6016" s="743" t="s">
        <v>7938</v>
      </c>
      <c r="E6016" s="744" t="s">
        <v>5146</v>
      </c>
      <c r="F6016" s="662" t="s">
        <v>5106</v>
      </c>
      <c r="G6016" s="662" t="s">
        <v>5756</v>
      </c>
      <c r="H6016" s="662" t="s">
        <v>593</v>
      </c>
      <c r="I6016" s="662" t="s">
        <v>5885</v>
      </c>
      <c r="J6016" s="662" t="s">
        <v>5757</v>
      </c>
      <c r="K6016" s="662" t="s">
        <v>5758</v>
      </c>
      <c r="L6016" s="663">
        <v>5927.29</v>
      </c>
      <c r="M6016" s="663">
        <v>11854.58</v>
      </c>
      <c r="N6016" s="662">
        <v>2</v>
      </c>
      <c r="O6016" s="745">
        <v>0.5</v>
      </c>
      <c r="P6016" s="663"/>
      <c r="Q6016" s="678">
        <v>0</v>
      </c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32</v>
      </c>
      <c r="B6017" s="662" t="s">
        <v>592</v>
      </c>
      <c r="C6017" s="662" t="s">
        <v>5111</v>
      </c>
      <c r="D6017" s="743" t="s">
        <v>7938</v>
      </c>
      <c r="E6017" s="744" t="s">
        <v>5146</v>
      </c>
      <c r="F6017" s="662" t="s">
        <v>5106</v>
      </c>
      <c r="G6017" s="662" t="s">
        <v>5269</v>
      </c>
      <c r="H6017" s="662" t="s">
        <v>593</v>
      </c>
      <c r="I6017" s="662" t="s">
        <v>970</v>
      </c>
      <c r="J6017" s="662" t="s">
        <v>5270</v>
      </c>
      <c r="K6017" s="662" t="s">
        <v>5271</v>
      </c>
      <c r="L6017" s="663">
        <v>88.76</v>
      </c>
      <c r="M6017" s="663">
        <v>4970.5600000000013</v>
      </c>
      <c r="N6017" s="662">
        <v>56</v>
      </c>
      <c r="O6017" s="745">
        <v>24.5</v>
      </c>
      <c r="P6017" s="663">
        <v>1863.96</v>
      </c>
      <c r="Q6017" s="678">
        <v>0.37499999999999989</v>
      </c>
      <c r="R6017" s="662">
        <v>21</v>
      </c>
      <c r="S6017" s="678">
        <v>0.375</v>
      </c>
      <c r="T6017" s="745">
        <v>10.5</v>
      </c>
      <c r="U6017" s="701">
        <v>0.42857142857142855</v>
      </c>
    </row>
    <row r="6018" spans="1:21" ht="14.4" customHeight="1" x14ac:dyDescent="0.3">
      <c r="A6018" s="661">
        <v>32</v>
      </c>
      <c r="B6018" s="662" t="s">
        <v>592</v>
      </c>
      <c r="C6018" s="662" t="s">
        <v>5111</v>
      </c>
      <c r="D6018" s="743" t="s">
        <v>7938</v>
      </c>
      <c r="E6018" s="744" t="s">
        <v>5146</v>
      </c>
      <c r="F6018" s="662" t="s">
        <v>5106</v>
      </c>
      <c r="G6018" s="662" t="s">
        <v>7849</v>
      </c>
      <c r="H6018" s="662" t="s">
        <v>593</v>
      </c>
      <c r="I6018" s="662" t="s">
        <v>7850</v>
      </c>
      <c r="J6018" s="662" t="s">
        <v>7851</v>
      </c>
      <c r="K6018" s="662" t="s">
        <v>5268</v>
      </c>
      <c r="L6018" s="663">
        <v>111.07</v>
      </c>
      <c r="M6018" s="663">
        <v>111.07</v>
      </c>
      <c r="N6018" s="662">
        <v>1</v>
      </c>
      <c r="O6018" s="745">
        <v>1</v>
      </c>
      <c r="P6018" s="663">
        <v>111.07</v>
      </c>
      <c r="Q6018" s="678">
        <v>1</v>
      </c>
      <c r="R6018" s="662">
        <v>1</v>
      </c>
      <c r="S6018" s="678">
        <v>1</v>
      </c>
      <c r="T6018" s="745">
        <v>1</v>
      </c>
      <c r="U6018" s="701">
        <v>1</v>
      </c>
    </row>
    <row r="6019" spans="1:21" ht="14.4" customHeight="1" x14ac:dyDescent="0.3">
      <c r="A6019" s="661">
        <v>32</v>
      </c>
      <c r="B6019" s="662" t="s">
        <v>592</v>
      </c>
      <c r="C6019" s="662" t="s">
        <v>5111</v>
      </c>
      <c r="D6019" s="743" t="s">
        <v>7938</v>
      </c>
      <c r="E6019" s="744" t="s">
        <v>5146</v>
      </c>
      <c r="F6019" s="662" t="s">
        <v>5106</v>
      </c>
      <c r="G6019" s="662" t="s">
        <v>5398</v>
      </c>
      <c r="H6019" s="662" t="s">
        <v>593</v>
      </c>
      <c r="I6019" s="662" t="s">
        <v>774</v>
      </c>
      <c r="J6019" s="662" t="s">
        <v>775</v>
      </c>
      <c r="K6019" s="662" t="s">
        <v>5399</v>
      </c>
      <c r="L6019" s="663">
        <v>733.55</v>
      </c>
      <c r="M6019" s="663">
        <v>733.55</v>
      </c>
      <c r="N6019" s="662">
        <v>1</v>
      </c>
      <c r="O6019" s="745">
        <v>1</v>
      </c>
      <c r="P6019" s="663">
        <v>733.55</v>
      </c>
      <c r="Q6019" s="678">
        <v>1</v>
      </c>
      <c r="R6019" s="662">
        <v>1</v>
      </c>
      <c r="S6019" s="678">
        <v>1</v>
      </c>
      <c r="T6019" s="745">
        <v>1</v>
      </c>
      <c r="U6019" s="701">
        <v>1</v>
      </c>
    </row>
    <row r="6020" spans="1:21" ht="14.4" customHeight="1" x14ac:dyDescent="0.3">
      <c r="A6020" s="661">
        <v>32</v>
      </c>
      <c r="B6020" s="662" t="s">
        <v>592</v>
      </c>
      <c r="C6020" s="662" t="s">
        <v>5111</v>
      </c>
      <c r="D6020" s="743" t="s">
        <v>7938</v>
      </c>
      <c r="E6020" s="744" t="s">
        <v>5146</v>
      </c>
      <c r="F6020" s="662" t="s">
        <v>5106</v>
      </c>
      <c r="G6020" s="662" t="s">
        <v>5361</v>
      </c>
      <c r="H6020" s="662" t="s">
        <v>2438</v>
      </c>
      <c r="I6020" s="662" t="s">
        <v>2722</v>
      </c>
      <c r="J6020" s="662" t="s">
        <v>4959</v>
      </c>
      <c r="K6020" s="662" t="s">
        <v>4960</v>
      </c>
      <c r="L6020" s="663">
        <v>445.45</v>
      </c>
      <c r="M6020" s="663">
        <v>445.45</v>
      </c>
      <c r="N6020" s="662">
        <v>1</v>
      </c>
      <c r="O6020" s="745">
        <v>0.5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32</v>
      </c>
      <c r="B6021" s="662" t="s">
        <v>592</v>
      </c>
      <c r="C6021" s="662" t="s">
        <v>5111</v>
      </c>
      <c r="D6021" s="743" t="s">
        <v>7938</v>
      </c>
      <c r="E6021" s="744" t="s">
        <v>5146</v>
      </c>
      <c r="F6021" s="662" t="s">
        <v>5106</v>
      </c>
      <c r="G6021" s="662" t="s">
        <v>5439</v>
      </c>
      <c r="H6021" s="662" t="s">
        <v>2438</v>
      </c>
      <c r="I6021" s="662" t="s">
        <v>2629</v>
      </c>
      <c r="J6021" s="662" t="s">
        <v>2504</v>
      </c>
      <c r="K6021" s="662" t="s">
        <v>2630</v>
      </c>
      <c r="L6021" s="663">
        <v>0</v>
      </c>
      <c r="M6021" s="663">
        <v>0</v>
      </c>
      <c r="N6021" s="662">
        <v>2</v>
      </c>
      <c r="O6021" s="745">
        <v>1.5</v>
      </c>
      <c r="P6021" s="663">
        <v>0</v>
      </c>
      <c r="Q6021" s="678"/>
      <c r="R6021" s="662">
        <v>1</v>
      </c>
      <c r="S6021" s="678">
        <v>0.5</v>
      </c>
      <c r="T6021" s="745">
        <v>1</v>
      </c>
      <c r="U6021" s="701">
        <v>0.66666666666666663</v>
      </c>
    </row>
    <row r="6022" spans="1:21" ht="14.4" customHeight="1" x14ac:dyDescent="0.3">
      <c r="A6022" s="661">
        <v>32</v>
      </c>
      <c r="B6022" s="662" t="s">
        <v>592</v>
      </c>
      <c r="C6022" s="662" t="s">
        <v>5111</v>
      </c>
      <c r="D6022" s="743" t="s">
        <v>7938</v>
      </c>
      <c r="E6022" s="744" t="s">
        <v>5146</v>
      </c>
      <c r="F6022" s="662" t="s">
        <v>5106</v>
      </c>
      <c r="G6022" s="662" t="s">
        <v>5272</v>
      </c>
      <c r="H6022" s="662" t="s">
        <v>593</v>
      </c>
      <c r="I6022" s="662" t="s">
        <v>1348</v>
      </c>
      <c r="J6022" s="662" t="s">
        <v>1349</v>
      </c>
      <c r="K6022" s="662" t="s">
        <v>1350</v>
      </c>
      <c r="L6022" s="663">
        <v>0</v>
      </c>
      <c r="M6022" s="663">
        <v>0</v>
      </c>
      <c r="N6022" s="662">
        <v>5</v>
      </c>
      <c r="O6022" s="745">
        <v>3</v>
      </c>
      <c r="P6022" s="663">
        <v>0</v>
      </c>
      <c r="Q6022" s="678"/>
      <c r="R6022" s="662">
        <v>4</v>
      </c>
      <c r="S6022" s="678">
        <v>0.8</v>
      </c>
      <c r="T6022" s="745">
        <v>2.5</v>
      </c>
      <c r="U6022" s="701">
        <v>0.83333333333333337</v>
      </c>
    </row>
    <row r="6023" spans="1:21" ht="14.4" customHeight="1" x14ac:dyDescent="0.3">
      <c r="A6023" s="661">
        <v>32</v>
      </c>
      <c r="B6023" s="662" t="s">
        <v>592</v>
      </c>
      <c r="C6023" s="662" t="s">
        <v>5111</v>
      </c>
      <c r="D6023" s="743" t="s">
        <v>7938</v>
      </c>
      <c r="E6023" s="744" t="s">
        <v>5146</v>
      </c>
      <c r="F6023" s="662" t="s">
        <v>5106</v>
      </c>
      <c r="G6023" s="662" t="s">
        <v>5759</v>
      </c>
      <c r="H6023" s="662" t="s">
        <v>2438</v>
      </c>
      <c r="I6023" s="662" t="s">
        <v>7128</v>
      </c>
      <c r="J6023" s="662" t="s">
        <v>7126</v>
      </c>
      <c r="K6023" s="662" t="s">
        <v>7129</v>
      </c>
      <c r="L6023" s="663">
        <v>73.03</v>
      </c>
      <c r="M6023" s="663">
        <v>146.06</v>
      </c>
      <c r="N6023" s="662">
        <v>2</v>
      </c>
      <c r="O6023" s="745">
        <v>1.5</v>
      </c>
      <c r="P6023" s="663">
        <v>146.06</v>
      </c>
      <c r="Q6023" s="678">
        <v>1</v>
      </c>
      <c r="R6023" s="662">
        <v>2</v>
      </c>
      <c r="S6023" s="678">
        <v>1</v>
      </c>
      <c r="T6023" s="745">
        <v>1.5</v>
      </c>
      <c r="U6023" s="701">
        <v>1</v>
      </c>
    </row>
    <row r="6024" spans="1:21" ht="14.4" customHeight="1" x14ac:dyDescent="0.3">
      <c r="A6024" s="661">
        <v>32</v>
      </c>
      <c r="B6024" s="662" t="s">
        <v>592</v>
      </c>
      <c r="C6024" s="662" t="s">
        <v>5111</v>
      </c>
      <c r="D6024" s="743" t="s">
        <v>7938</v>
      </c>
      <c r="E6024" s="744" t="s">
        <v>5146</v>
      </c>
      <c r="F6024" s="662" t="s">
        <v>5106</v>
      </c>
      <c r="G6024" s="662" t="s">
        <v>5759</v>
      </c>
      <c r="H6024" s="662" t="s">
        <v>2438</v>
      </c>
      <c r="I6024" s="662" t="s">
        <v>7852</v>
      </c>
      <c r="J6024" s="662" t="s">
        <v>7853</v>
      </c>
      <c r="K6024" s="662" t="s">
        <v>7854</v>
      </c>
      <c r="L6024" s="663">
        <v>108.26</v>
      </c>
      <c r="M6024" s="663">
        <v>108.26</v>
      </c>
      <c r="N6024" s="662">
        <v>1</v>
      </c>
      <c r="O6024" s="745">
        <v>1</v>
      </c>
      <c r="P6024" s="663">
        <v>108.26</v>
      </c>
      <c r="Q6024" s="678">
        <v>1</v>
      </c>
      <c r="R6024" s="662">
        <v>1</v>
      </c>
      <c r="S6024" s="678">
        <v>1</v>
      </c>
      <c r="T6024" s="745">
        <v>1</v>
      </c>
      <c r="U6024" s="701">
        <v>1</v>
      </c>
    </row>
    <row r="6025" spans="1:21" ht="14.4" customHeight="1" x14ac:dyDescent="0.3">
      <c r="A6025" s="661">
        <v>32</v>
      </c>
      <c r="B6025" s="662" t="s">
        <v>592</v>
      </c>
      <c r="C6025" s="662" t="s">
        <v>5111</v>
      </c>
      <c r="D6025" s="743" t="s">
        <v>7938</v>
      </c>
      <c r="E6025" s="744" t="s">
        <v>5146</v>
      </c>
      <c r="F6025" s="662" t="s">
        <v>5106</v>
      </c>
      <c r="G6025" s="662" t="s">
        <v>5759</v>
      </c>
      <c r="H6025" s="662" t="s">
        <v>2438</v>
      </c>
      <c r="I6025" s="662" t="s">
        <v>2507</v>
      </c>
      <c r="J6025" s="662" t="s">
        <v>2508</v>
      </c>
      <c r="K6025" s="662" t="s">
        <v>4874</v>
      </c>
      <c r="L6025" s="663">
        <v>82.99</v>
      </c>
      <c r="M6025" s="663">
        <v>82.99</v>
      </c>
      <c r="N6025" s="662">
        <v>1</v>
      </c>
      <c r="O6025" s="745">
        <v>1</v>
      </c>
      <c r="P6025" s="663"/>
      <c r="Q6025" s="678">
        <v>0</v>
      </c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32</v>
      </c>
      <c r="B6026" s="662" t="s">
        <v>592</v>
      </c>
      <c r="C6026" s="662" t="s">
        <v>5111</v>
      </c>
      <c r="D6026" s="743" t="s">
        <v>7938</v>
      </c>
      <c r="E6026" s="744" t="s">
        <v>5146</v>
      </c>
      <c r="F6026" s="662" t="s">
        <v>5106</v>
      </c>
      <c r="G6026" s="662" t="s">
        <v>7438</v>
      </c>
      <c r="H6026" s="662" t="s">
        <v>593</v>
      </c>
      <c r="I6026" s="662" t="s">
        <v>7439</v>
      </c>
      <c r="J6026" s="662" t="s">
        <v>7440</v>
      </c>
      <c r="K6026" s="662" t="s">
        <v>6817</v>
      </c>
      <c r="L6026" s="663">
        <v>64.56</v>
      </c>
      <c r="M6026" s="663">
        <v>129.12</v>
      </c>
      <c r="N6026" s="662">
        <v>2</v>
      </c>
      <c r="O6026" s="745">
        <v>1</v>
      </c>
      <c r="P6026" s="663"/>
      <c r="Q6026" s="678">
        <v>0</v>
      </c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32</v>
      </c>
      <c r="B6027" s="662" t="s">
        <v>592</v>
      </c>
      <c r="C6027" s="662" t="s">
        <v>5111</v>
      </c>
      <c r="D6027" s="743" t="s">
        <v>7938</v>
      </c>
      <c r="E6027" s="744" t="s">
        <v>5146</v>
      </c>
      <c r="F6027" s="662" t="s">
        <v>5106</v>
      </c>
      <c r="G6027" s="662" t="s">
        <v>7438</v>
      </c>
      <c r="H6027" s="662" t="s">
        <v>593</v>
      </c>
      <c r="I6027" s="662" t="s">
        <v>7855</v>
      </c>
      <c r="J6027" s="662" t="s">
        <v>7440</v>
      </c>
      <c r="K6027" s="662" t="s">
        <v>7856</v>
      </c>
      <c r="L6027" s="663">
        <v>0</v>
      </c>
      <c r="M6027" s="663">
        <v>0</v>
      </c>
      <c r="N6027" s="662">
        <v>1</v>
      </c>
      <c r="O6027" s="745">
        <v>0.5</v>
      </c>
      <c r="P6027" s="663">
        <v>0</v>
      </c>
      <c r="Q6027" s="678"/>
      <c r="R6027" s="662">
        <v>1</v>
      </c>
      <c r="S6027" s="678">
        <v>1</v>
      </c>
      <c r="T6027" s="745">
        <v>0.5</v>
      </c>
      <c r="U6027" s="701">
        <v>1</v>
      </c>
    </row>
    <row r="6028" spans="1:21" ht="14.4" customHeight="1" x14ac:dyDescent="0.3">
      <c r="A6028" s="661">
        <v>32</v>
      </c>
      <c r="B6028" s="662" t="s">
        <v>592</v>
      </c>
      <c r="C6028" s="662" t="s">
        <v>5111</v>
      </c>
      <c r="D6028" s="743" t="s">
        <v>7938</v>
      </c>
      <c r="E6028" s="744" t="s">
        <v>5146</v>
      </c>
      <c r="F6028" s="662" t="s">
        <v>5106</v>
      </c>
      <c r="G6028" s="662" t="s">
        <v>5168</v>
      </c>
      <c r="H6028" s="662" t="s">
        <v>593</v>
      </c>
      <c r="I6028" s="662" t="s">
        <v>814</v>
      </c>
      <c r="J6028" s="662" t="s">
        <v>5170</v>
      </c>
      <c r="K6028" s="662" t="s">
        <v>5446</v>
      </c>
      <c r="L6028" s="663">
        <v>0</v>
      </c>
      <c r="M6028" s="663">
        <v>0</v>
      </c>
      <c r="N6028" s="662">
        <v>2</v>
      </c>
      <c r="O6028" s="745">
        <v>1.5</v>
      </c>
      <c r="P6028" s="663"/>
      <c r="Q6028" s="678"/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32</v>
      </c>
      <c r="B6029" s="662" t="s">
        <v>592</v>
      </c>
      <c r="C6029" s="662" t="s">
        <v>5111</v>
      </c>
      <c r="D6029" s="743" t="s">
        <v>7938</v>
      </c>
      <c r="E6029" s="744" t="s">
        <v>5146</v>
      </c>
      <c r="F6029" s="662" t="s">
        <v>5106</v>
      </c>
      <c r="G6029" s="662" t="s">
        <v>5168</v>
      </c>
      <c r="H6029" s="662" t="s">
        <v>593</v>
      </c>
      <c r="I6029" s="662" t="s">
        <v>5169</v>
      </c>
      <c r="J6029" s="662" t="s">
        <v>5170</v>
      </c>
      <c r="K6029" s="662" t="s">
        <v>5171</v>
      </c>
      <c r="L6029" s="663">
        <v>0</v>
      </c>
      <c r="M6029" s="663">
        <v>0</v>
      </c>
      <c r="N6029" s="662">
        <v>3</v>
      </c>
      <c r="O6029" s="745">
        <v>2</v>
      </c>
      <c r="P6029" s="663">
        <v>0</v>
      </c>
      <c r="Q6029" s="678"/>
      <c r="R6029" s="662">
        <v>2</v>
      </c>
      <c r="S6029" s="678">
        <v>0.66666666666666663</v>
      </c>
      <c r="T6029" s="745">
        <v>1.5</v>
      </c>
      <c r="U6029" s="701">
        <v>0.75</v>
      </c>
    </row>
    <row r="6030" spans="1:21" ht="14.4" customHeight="1" x14ac:dyDescent="0.3">
      <c r="A6030" s="661">
        <v>32</v>
      </c>
      <c r="B6030" s="662" t="s">
        <v>592</v>
      </c>
      <c r="C6030" s="662" t="s">
        <v>5111</v>
      </c>
      <c r="D6030" s="743" t="s">
        <v>7938</v>
      </c>
      <c r="E6030" s="744" t="s">
        <v>5146</v>
      </c>
      <c r="F6030" s="662" t="s">
        <v>5106</v>
      </c>
      <c r="G6030" s="662" t="s">
        <v>5168</v>
      </c>
      <c r="H6030" s="662" t="s">
        <v>593</v>
      </c>
      <c r="I6030" s="662" t="s">
        <v>1055</v>
      </c>
      <c r="J6030" s="662" t="s">
        <v>1056</v>
      </c>
      <c r="K6030" s="662" t="s">
        <v>5895</v>
      </c>
      <c r="L6030" s="663">
        <v>0</v>
      </c>
      <c r="M6030" s="663">
        <v>0</v>
      </c>
      <c r="N6030" s="662">
        <v>1</v>
      </c>
      <c r="O6030" s="745">
        <v>0.5</v>
      </c>
      <c r="P6030" s="663">
        <v>0</v>
      </c>
      <c r="Q6030" s="678"/>
      <c r="R6030" s="662">
        <v>1</v>
      </c>
      <c r="S6030" s="678">
        <v>1</v>
      </c>
      <c r="T6030" s="745">
        <v>0.5</v>
      </c>
      <c r="U6030" s="701">
        <v>1</v>
      </c>
    </row>
    <row r="6031" spans="1:21" ht="14.4" customHeight="1" x14ac:dyDescent="0.3">
      <c r="A6031" s="661">
        <v>32</v>
      </c>
      <c r="B6031" s="662" t="s">
        <v>592</v>
      </c>
      <c r="C6031" s="662" t="s">
        <v>5111</v>
      </c>
      <c r="D6031" s="743" t="s">
        <v>7938</v>
      </c>
      <c r="E6031" s="744" t="s">
        <v>5146</v>
      </c>
      <c r="F6031" s="662" t="s">
        <v>5106</v>
      </c>
      <c r="G6031" s="662" t="s">
        <v>5168</v>
      </c>
      <c r="H6031" s="662" t="s">
        <v>593</v>
      </c>
      <c r="I6031" s="662" t="s">
        <v>5681</v>
      </c>
      <c r="J6031" s="662" t="s">
        <v>5682</v>
      </c>
      <c r="K6031" s="662" t="s">
        <v>5683</v>
      </c>
      <c r="L6031" s="663">
        <v>0</v>
      </c>
      <c r="M6031" s="663">
        <v>0</v>
      </c>
      <c r="N6031" s="662">
        <v>3</v>
      </c>
      <c r="O6031" s="745">
        <v>1.5</v>
      </c>
      <c r="P6031" s="663">
        <v>0</v>
      </c>
      <c r="Q6031" s="678"/>
      <c r="R6031" s="662">
        <v>3</v>
      </c>
      <c r="S6031" s="678">
        <v>1</v>
      </c>
      <c r="T6031" s="745">
        <v>1.5</v>
      </c>
      <c r="U6031" s="701">
        <v>1</v>
      </c>
    </row>
    <row r="6032" spans="1:21" ht="14.4" customHeight="1" x14ac:dyDescent="0.3">
      <c r="A6032" s="661">
        <v>32</v>
      </c>
      <c r="B6032" s="662" t="s">
        <v>592</v>
      </c>
      <c r="C6032" s="662" t="s">
        <v>5111</v>
      </c>
      <c r="D6032" s="743" t="s">
        <v>7938</v>
      </c>
      <c r="E6032" s="744" t="s">
        <v>5146</v>
      </c>
      <c r="F6032" s="662" t="s">
        <v>5106</v>
      </c>
      <c r="G6032" s="662" t="s">
        <v>5168</v>
      </c>
      <c r="H6032" s="662" t="s">
        <v>593</v>
      </c>
      <c r="I6032" s="662" t="s">
        <v>5684</v>
      </c>
      <c r="J6032" s="662" t="s">
        <v>5682</v>
      </c>
      <c r="K6032" s="662" t="s">
        <v>5278</v>
      </c>
      <c r="L6032" s="663">
        <v>0</v>
      </c>
      <c r="M6032" s="663">
        <v>0</v>
      </c>
      <c r="N6032" s="662">
        <v>1</v>
      </c>
      <c r="O6032" s="745">
        <v>0.5</v>
      </c>
      <c r="P6032" s="663"/>
      <c r="Q6032" s="678"/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32</v>
      </c>
      <c r="B6033" s="662" t="s">
        <v>592</v>
      </c>
      <c r="C6033" s="662" t="s">
        <v>5111</v>
      </c>
      <c r="D6033" s="743" t="s">
        <v>7938</v>
      </c>
      <c r="E6033" s="744" t="s">
        <v>5146</v>
      </c>
      <c r="F6033" s="662" t="s">
        <v>5106</v>
      </c>
      <c r="G6033" s="662" t="s">
        <v>5279</v>
      </c>
      <c r="H6033" s="662" t="s">
        <v>593</v>
      </c>
      <c r="I6033" s="662" t="s">
        <v>5280</v>
      </c>
      <c r="J6033" s="662" t="s">
        <v>2371</v>
      </c>
      <c r="K6033" s="662" t="s">
        <v>2372</v>
      </c>
      <c r="L6033" s="663">
        <v>727.03</v>
      </c>
      <c r="M6033" s="663">
        <v>727.03</v>
      </c>
      <c r="N6033" s="662">
        <v>1</v>
      </c>
      <c r="O6033" s="745">
        <v>0.5</v>
      </c>
      <c r="P6033" s="663">
        <v>727.03</v>
      </c>
      <c r="Q6033" s="678">
        <v>1</v>
      </c>
      <c r="R6033" s="662">
        <v>1</v>
      </c>
      <c r="S6033" s="678">
        <v>1</v>
      </c>
      <c r="T6033" s="745">
        <v>0.5</v>
      </c>
      <c r="U6033" s="701">
        <v>1</v>
      </c>
    </row>
    <row r="6034" spans="1:21" ht="14.4" customHeight="1" x14ac:dyDescent="0.3">
      <c r="A6034" s="661">
        <v>32</v>
      </c>
      <c r="B6034" s="662" t="s">
        <v>592</v>
      </c>
      <c r="C6034" s="662" t="s">
        <v>5111</v>
      </c>
      <c r="D6034" s="743" t="s">
        <v>7938</v>
      </c>
      <c r="E6034" s="744" t="s">
        <v>5146</v>
      </c>
      <c r="F6034" s="662" t="s">
        <v>5106</v>
      </c>
      <c r="G6034" s="662" t="s">
        <v>5279</v>
      </c>
      <c r="H6034" s="662" t="s">
        <v>593</v>
      </c>
      <c r="I6034" s="662" t="s">
        <v>6389</v>
      </c>
      <c r="J6034" s="662" t="s">
        <v>2415</v>
      </c>
      <c r="K6034" s="662" t="s">
        <v>6390</v>
      </c>
      <c r="L6034" s="663">
        <v>0</v>
      </c>
      <c r="M6034" s="663">
        <v>0</v>
      </c>
      <c r="N6034" s="662">
        <v>1</v>
      </c>
      <c r="O6034" s="745">
        <v>0.5</v>
      </c>
      <c r="P6034" s="663">
        <v>0</v>
      </c>
      <c r="Q6034" s="678"/>
      <c r="R6034" s="662">
        <v>1</v>
      </c>
      <c r="S6034" s="678">
        <v>1</v>
      </c>
      <c r="T6034" s="745">
        <v>0.5</v>
      </c>
      <c r="U6034" s="701">
        <v>1</v>
      </c>
    </row>
    <row r="6035" spans="1:21" ht="14.4" customHeight="1" x14ac:dyDescent="0.3">
      <c r="A6035" s="661">
        <v>32</v>
      </c>
      <c r="B6035" s="662" t="s">
        <v>592</v>
      </c>
      <c r="C6035" s="662" t="s">
        <v>5111</v>
      </c>
      <c r="D6035" s="743" t="s">
        <v>7938</v>
      </c>
      <c r="E6035" s="744" t="s">
        <v>5146</v>
      </c>
      <c r="F6035" s="662" t="s">
        <v>5106</v>
      </c>
      <c r="G6035" s="662" t="s">
        <v>6339</v>
      </c>
      <c r="H6035" s="662" t="s">
        <v>593</v>
      </c>
      <c r="I6035" s="662" t="s">
        <v>7857</v>
      </c>
      <c r="J6035" s="662" t="s">
        <v>7858</v>
      </c>
      <c r="K6035" s="662" t="s">
        <v>4960</v>
      </c>
      <c r="L6035" s="663">
        <v>552.41</v>
      </c>
      <c r="M6035" s="663">
        <v>552.41</v>
      </c>
      <c r="N6035" s="662">
        <v>1</v>
      </c>
      <c r="O6035" s="745">
        <v>0.5</v>
      </c>
      <c r="P6035" s="663"/>
      <c r="Q6035" s="678">
        <v>0</v>
      </c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32</v>
      </c>
      <c r="B6036" s="662" t="s">
        <v>592</v>
      </c>
      <c r="C6036" s="662" t="s">
        <v>5111</v>
      </c>
      <c r="D6036" s="743" t="s">
        <v>7938</v>
      </c>
      <c r="E6036" s="744" t="s">
        <v>5146</v>
      </c>
      <c r="F6036" s="662" t="s">
        <v>5106</v>
      </c>
      <c r="G6036" s="662" t="s">
        <v>6339</v>
      </c>
      <c r="H6036" s="662" t="s">
        <v>593</v>
      </c>
      <c r="I6036" s="662" t="s">
        <v>3624</v>
      </c>
      <c r="J6036" s="662" t="s">
        <v>2065</v>
      </c>
      <c r="K6036" s="662" t="s">
        <v>5352</v>
      </c>
      <c r="L6036" s="663">
        <v>552.41</v>
      </c>
      <c r="M6036" s="663">
        <v>2209.64</v>
      </c>
      <c r="N6036" s="662">
        <v>4</v>
      </c>
      <c r="O6036" s="745">
        <v>0.5</v>
      </c>
      <c r="P6036" s="663">
        <v>2209.64</v>
      </c>
      <c r="Q6036" s="678">
        <v>1</v>
      </c>
      <c r="R6036" s="662">
        <v>4</v>
      </c>
      <c r="S6036" s="678">
        <v>1</v>
      </c>
      <c r="T6036" s="745">
        <v>0.5</v>
      </c>
      <c r="U6036" s="701">
        <v>1</v>
      </c>
    </row>
    <row r="6037" spans="1:21" ht="14.4" customHeight="1" x14ac:dyDescent="0.3">
      <c r="A6037" s="661">
        <v>32</v>
      </c>
      <c r="B6037" s="662" t="s">
        <v>592</v>
      </c>
      <c r="C6037" s="662" t="s">
        <v>5111</v>
      </c>
      <c r="D6037" s="743" t="s">
        <v>7938</v>
      </c>
      <c r="E6037" s="744" t="s">
        <v>5146</v>
      </c>
      <c r="F6037" s="662" t="s">
        <v>5106</v>
      </c>
      <c r="G6037" s="662" t="s">
        <v>6339</v>
      </c>
      <c r="H6037" s="662" t="s">
        <v>593</v>
      </c>
      <c r="I6037" s="662" t="s">
        <v>2064</v>
      </c>
      <c r="J6037" s="662" t="s">
        <v>2065</v>
      </c>
      <c r="K6037" s="662" t="s">
        <v>6341</v>
      </c>
      <c r="L6037" s="663">
        <v>784</v>
      </c>
      <c r="M6037" s="663">
        <v>2352</v>
      </c>
      <c r="N6037" s="662">
        <v>3</v>
      </c>
      <c r="O6037" s="745">
        <v>0.5</v>
      </c>
      <c r="P6037" s="663">
        <v>2352</v>
      </c>
      <c r="Q6037" s="678">
        <v>1</v>
      </c>
      <c r="R6037" s="662">
        <v>3</v>
      </c>
      <c r="S6037" s="678">
        <v>1</v>
      </c>
      <c r="T6037" s="745">
        <v>0.5</v>
      </c>
      <c r="U6037" s="701">
        <v>1</v>
      </c>
    </row>
    <row r="6038" spans="1:21" ht="14.4" customHeight="1" x14ac:dyDescent="0.3">
      <c r="A6038" s="661">
        <v>32</v>
      </c>
      <c r="B6038" s="662" t="s">
        <v>592</v>
      </c>
      <c r="C6038" s="662" t="s">
        <v>5111</v>
      </c>
      <c r="D6038" s="743" t="s">
        <v>7938</v>
      </c>
      <c r="E6038" s="744" t="s">
        <v>5146</v>
      </c>
      <c r="F6038" s="662" t="s">
        <v>5106</v>
      </c>
      <c r="G6038" s="662" t="s">
        <v>5282</v>
      </c>
      <c r="H6038" s="662" t="s">
        <v>593</v>
      </c>
      <c r="I6038" s="662" t="s">
        <v>1037</v>
      </c>
      <c r="J6038" s="662" t="s">
        <v>5283</v>
      </c>
      <c r="K6038" s="662" t="s">
        <v>5284</v>
      </c>
      <c r="L6038" s="663">
        <v>53.57</v>
      </c>
      <c r="M6038" s="663">
        <v>428.56</v>
      </c>
      <c r="N6038" s="662">
        <v>8</v>
      </c>
      <c r="O6038" s="745">
        <v>6</v>
      </c>
      <c r="P6038" s="663">
        <v>374.99</v>
      </c>
      <c r="Q6038" s="678">
        <v>0.875</v>
      </c>
      <c r="R6038" s="662">
        <v>7</v>
      </c>
      <c r="S6038" s="678">
        <v>0.875</v>
      </c>
      <c r="T6038" s="745">
        <v>5.5</v>
      </c>
      <c r="U6038" s="701">
        <v>0.91666666666666663</v>
      </c>
    </row>
    <row r="6039" spans="1:21" ht="14.4" customHeight="1" x14ac:dyDescent="0.3">
      <c r="A6039" s="661">
        <v>32</v>
      </c>
      <c r="B6039" s="662" t="s">
        <v>592</v>
      </c>
      <c r="C6039" s="662" t="s">
        <v>5111</v>
      </c>
      <c r="D6039" s="743" t="s">
        <v>7938</v>
      </c>
      <c r="E6039" s="744" t="s">
        <v>5146</v>
      </c>
      <c r="F6039" s="662" t="s">
        <v>5106</v>
      </c>
      <c r="G6039" s="662" t="s">
        <v>5285</v>
      </c>
      <c r="H6039" s="662" t="s">
        <v>593</v>
      </c>
      <c r="I6039" s="662" t="s">
        <v>1359</v>
      </c>
      <c r="J6039" s="662" t="s">
        <v>1360</v>
      </c>
      <c r="K6039" s="662" t="s">
        <v>1361</v>
      </c>
      <c r="L6039" s="663">
        <v>54.99</v>
      </c>
      <c r="M6039" s="663">
        <v>54.99</v>
      </c>
      <c r="N6039" s="662">
        <v>1</v>
      </c>
      <c r="O6039" s="745">
        <v>1</v>
      </c>
      <c r="P6039" s="663"/>
      <c r="Q6039" s="678">
        <v>0</v>
      </c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32</v>
      </c>
      <c r="B6040" s="662" t="s">
        <v>592</v>
      </c>
      <c r="C6040" s="662" t="s">
        <v>5111</v>
      </c>
      <c r="D6040" s="743" t="s">
        <v>7938</v>
      </c>
      <c r="E6040" s="744" t="s">
        <v>5146</v>
      </c>
      <c r="F6040" s="662" t="s">
        <v>5106</v>
      </c>
      <c r="G6040" s="662" t="s">
        <v>5904</v>
      </c>
      <c r="H6040" s="662" t="s">
        <v>593</v>
      </c>
      <c r="I6040" s="662" t="s">
        <v>2948</v>
      </c>
      <c r="J6040" s="662" t="s">
        <v>2949</v>
      </c>
      <c r="K6040" s="662" t="s">
        <v>2950</v>
      </c>
      <c r="L6040" s="663">
        <v>115.13</v>
      </c>
      <c r="M6040" s="663">
        <v>345.39</v>
      </c>
      <c r="N6040" s="662">
        <v>3</v>
      </c>
      <c r="O6040" s="745">
        <v>1.5</v>
      </c>
      <c r="P6040" s="663">
        <v>230.26</v>
      </c>
      <c r="Q6040" s="678">
        <v>0.66666666666666663</v>
      </c>
      <c r="R6040" s="662">
        <v>2</v>
      </c>
      <c r="S6040" s="678">
        <v>0.66666666666666663</v>
      </c>
      <c r="T6040" s="745">
        <v>1</v>
      </c>
      <c r="U6040" s="701">
        <v>0.66666666666666663</v>
      </c>
    </row>
    <row r="6041" spans="1:21" ht="14.4" customHeight="1" x14ac:dyDescent="0.3">
      <c r="A6041" s="661">
        <v>32</v>
      </c>
      <c r="B6041" s="662" t="s">
        <v>592</v>
      </c>
      <c r="C6041" s="662" t="s">
        <v>5111</v>
      </c>
      <c r="D6041" s="743" t="s">
        <v>7938</v>
      </c>
      <c r="E6041" s="744" t="s">
        <v>5146</v>
      </c>
      <c r="F6041" s="662" t="s">
        <v>5106</v>
      </c>
      <c r="G6041" s="662" t="s">
        <v>5175</v>
      </c>
      <c r="H6041" s="662" t="s">
        <v>2438</v>
      </c>
      <c r="I6041" s="662" t="s">
        <v>5451</v>
      </c>
      <c r="J6041" s="662" t="s">
        <v>2474</v>
      </c>
      <c r="K6041" s="662" t="s">
        <v>5452</v>
      </c>
      <c r="L6041" s="663">
        <v>0</v>
      </c>
      <c r="M6041" s="663">
        <v>0</v>
      </c>
      <c r="N6041" s="662">
        <v>3</v>
      </c>
      <c r="O6041" s="745">
        <v>1.5</v>
      </c>
      <c r="P6041" s="663">
        <v>0</v>
      </c>
      <c r="Q6041" s="678"/>
      <c r="R6041" s="662">
        <v>1</v>
      </c>
      <c r="S6041" s="678">
        <v>0.33333333333333331</v>
      </c>
      <c r="T6041" s="745">
        <v>0.5</v>
      </c>
      <c r="U6041" s="701">
        <v>0.33333333333333331</v>
      </c>
    </row>
    <row r="6042" spans="1:21" ht="14.4" customHeight="1" x14ac:dyDescent="0.3">
      <c r="A6042" s="661">
        <v>32</v>
      </c>
      <c r="B6042" s="662" t="s">
        <v>592</v>
      </c>
      <c r="C6042" s="662" t="s">
        <v>5111</v>
      </c>
      <c r="D6042" s="743" t="s">
        <v>7938</v>
      </c>
      <c r="E6042" s="744" t="s">
        <v>5146</v>
      </c>
      <c r="F6042" s="662" t="s">
        <v>5106</v>
      </c>
      <c r="G6042" s="662" t="s">
        <v>5175</v>
      </c>
      <c r="H6042" s="662" t="s">
        <v>2438</v>
      </c>
      <c r="I6042" s="662" t="s">
        <v>2679</v>
      </c>
      <c r="J6042" s="662" t="s">
        <v>2474</v>
      </c>
      <c r="K6042" s="662" t="s">
        <v>4813</v>
      </c>
      <c r="L6042" s="663">
        <v>407.55</v>
      </c>
      <c r="M6042" s="663">
        <v>10596.300000000003</v>
      </c>
      <c r="N6042" s="662">
        <v>26</v>
      </c>
      <c r="O6042" s="745">
        <v>9</v>
      </c>
      <c r="P6042" s="663">
        <v>7743.4500000000016</v>
      </c>
      <c r="Q6042" s="678">
        <v>0.73076923076923073</v>
      </c>
      <c r="R6042" s="662">
        <v>19</v>
      </c>
      <c r="S6042" s="678">
        <v>0.73076923076923073</v>
      </c>
      <c r="T6042" s="745">
        <v>5.5</v>
      </c>
      <c r="U6042" s="701">
        <v>0.61111111111111116</v>
      </c>
    </row>
    <row r="6043" spans="1:21" ht="14.4" customHeight="1" x14ac:dyDescent="0.3">
      <c r="A6043" s="661">
        <v>32</v>
      </c>
      <c r="B6043" s="662" t="s">
        <v>592</v>
      </c>
      <c r="C6043" s="662" t="s">
        <v>5111</v>
      </c>
      <c r="D6043" s="743" t="s">
        <v>7938</v>
      </c>
      <c r="E6043" s="744" t="s">
        <v>5146</v>
      </c>
      <c r="F6043" s="662" t="s">
        <v>5106</v>
      </c>
      <c r="G6043" s="662" t="s">
        <v>5175</v>
      </c>
      <c r="H6043" s="662" t="s">
        <v>2438</v>
      </c>
      <c r="I6043" s="662" t="s">
        <v>2682</v>
      </c>
      <c r="J6043" s="662" t="s">
        <v>2474</v>
      </c>
      <c r="K6043" s="662" t="s">
        <v>4816</v>
      </c>
      <c r="L6043" s="663">
        <v>543.39</v>
      </c>
      <c r="M6043" s="663">
        <v>2716.95</v>
      </c>
      <c r="N6043" s="662">
        <v>5</v>
      </c>
      <c r="O6043" s="745">
        <v>2.5</v>
      </c>
      <c r="P6043" s="663">
        <v>2716.95</v>
      </c>
      <c r="Q6043" s="678">
        <v>1</v>
      </c>
      <c r="R6043" s="662">
        <v>5</v>
      </c>
      <c r="S6043" s="678">
        <v>1</v>
      </c>
      <c r="T6043" s="745">
        <v>2.5</v>
      </c>
      <c r="U6043" s="701">
        <v>1</v>
      </c>
    </row>
    <row r="6044" spans="1:21" ht="14.4" customHeight="1" x14ac:dyDescent="0.3">
      <c r="A6044" s="661">
        <v>32</v>
      </c>
      <c r="B6044" s="662" t="s">
        <v>592</v>
      </c>
      <c r="C6044" s="662" t="s">
        <v>5111</v>
      </c>
      <c r="D6044" s="743" t="s">
        <v>7938</v>
      </c>
      <c r="E6044" s="744" t="s">
        <v>5146</v>
      </c>
      <c r="F6044" s="662" t="s">
        <v>5106</v>
      </c>
      <c r="G6044" s="662" t="s">
        <v>5175</v>
      </c>
      <c r="H6044" s="662" t="s">
        <v>2438</v>
      </c>
      <c r="I6044" s="662" t="s">
        <v>2473</v>
      </c>
      <c r="J6044" s="662" t="s">
        <v>2474</v>
      </c>
      <c r="K6044" s="662" t="s">
        <v>4814</v>
      </c>
      <c r="L6044" s="663">
        <v>815.1</v>
      </c>
      <c r="M6044" s="663">
        <v>22822.799999999999</v>
      </c>
      <c r="N6044" s="662">
        <v>28</v>
      </c>
      <c r="O6044" s="745">
        <v>7.5</v>
      </c>
      <c r="P6044" s="663">
        <v>20377.5</v>
      </c>
      <c r="Q6044" s="678">
        <v>0.8928571428571429</v>
      </c>
      <c r="R6044" s="662">
        <v>25</v>
      </c>
      <c r="S6044" s="678">
        <v>0.8928571428571429</v>
      </c>
      <c r="T6044" s="745">
        <v>7</v>
      </c>
      <c r="U6044" s="701">
        <v>0.93333333333333335</v>
      </c>
    </row>
    <row r="6045" spans="1:21" ht="14.4" customHeight="1" x14ac:dyDescent="0.3">
      <c r="A6045" s="661">
        <v>32</v>
      </c>
      <c r="B6045" s="662" t="s">
        <v>592</v>
      </c>
      <c r="C6045" s="662" t="s">
        <v>5111</v>
      </c>
      <c r="D6045" s="743" t="s">
        <v>7938</v>
      </c>
      <c r="E6045" s="744" t="s">
        <v>5146</v>
      </c>
      <c r="F6045" s="662" t="s">
        <v>5106</v>
      </c>
      <c r="G6045" s="662" t="s">
        <v>5175</v>
      </c>
      <c r="H6045" s="662" t="s">
        <v>2438</v>
      </c>
      <c r="I6045" s="662" t="s">
        <v>2477</v>
      </c>
      <c r="J6045" s="662" t="s">
        <v>2474</v>
      </c>
      <c r="K6045" s="662" t="s">
        <v>4818</v>
      </c>
      <c r="L6045" s="663">
        <v>923.74</v>
      </c>
      <c r="M6045" s="663">
        <v>923.74</v>
      </c>
      <c r="N6045" s="662">
        <v>1</v>
      </c>
      <c r="O6045" s="745">
        <v>0.5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32</v>
      </c>
      <c r="B6046" s="662" t="s">
        <v>592</v>
      </c>
      <c r="C6046" s="662" t="s">
        <v>5111</v>
      </c>
      <c r="D6046" s="743" t="s">
        <v>7938</v>
      </c>
      <c r="E6046" s="744" t="s">
        <v>5146</v>
      </c>
      <c r="F6046" s="662" t="s">
        <v>5106</v>
      </c>
      <c r="G6046" s="662" t="s">
        <v>5175</v>
      </c>
      <c r="H6046" s="662" t="s">
        <v>2438</v>
      </c>
      <c r="I6046" s="662" t="s">
        <v>2480</v>
      </c>
      <c r="J6046" s="662" t="s">
        <v>2474</v>
      </c>
      <c r="K6046" s="662" t="s">
        <v>4815</v>
      </c>
      <c r="L6046" s="663">
        <v>1154.68</v>
      </c>
      <c r="M6046" s="663">
        <v>1154.68</v>
      </c>
      <c r="N6046" s="662">
        <v>1</v>
      </c>
      <c r="O6046" s="745">
        <v>0.5</v>
      </c>
      <c r="P6046" s="663">
        <v>1154.68</v>
      </c>
      <c r="Q6046" s="678">
        <v>1</v>
      </c>
      <c r="R6046" s="662">
        <v>1</v>
      </c>
      <c r="S6046" s="678">
        <v>1</v>
      </c>
      <c r="T6046" s="745">
        <v>0.5</v>
      </c>
      <c r="U6046" s="701">
        <v>1</v>
      </c>
    </row>
    <row r="6047" spans="1:21" ht="14.4" customHeight="1" x14ac:dyDescent="0.3">
      <c r="A6047" s="661">
        <v>32</v>
      </c>
      <c r="B6047" s="662" t="s">
        <v>592</v>
      </c>
      <c r="C6047" s="662" t="s">
        <v>5111</v>
      </c>
      <c r="D6047" s="743" t="s">
        <v>7938</v>
      </c>
      <c r="E6047" s="744" t="s">
        <v>5146</v>
      </c>
      <c r="F6047" s="662" t="s">
        <v>5106</v>
      </c>
      <c r="G6047" s="662" t="s">
        <v>5175</v>
      </c>
      <c r="H6047" s="662" t="s">
        <v>2438</v>
      </c>
      <c r="I6047" s="662" t="s">
        <v>4144</v>
      </c>
      <c r="J6047" s="662" t="s">
        <v>2557</v>
      </c>
      <c r="K6047" s="662" t="s">
        <v>4812</v>
      </c>
      <c r="L6047" s="663">
        <v>1385.62</v>
      </c>
      <c r="M6047" s="663">
        <v>23555.539999999997</v>
      </c>
      <c r="N6047" s="662">
        <v>17</v>
      </c>
      <c r="O6047" s="745">
        <v>6</v>
      </c>
      <c r="P6047" s="663">
        <v>16627.439999999999</v>
      </c>
      <c r="Q6047" s="678">
        <v>0.70588235294117652</v>
      </c>
      <c r="R6047" s="662">
        <v>12</v>
      </c>
      <c r="S6047" s="678">
        <v>0.70588235294117652</v>
      </c>
      <c r="T6047" s="745">
        <v>5</v>
      </c>
      <c r="U6047" s="701">
        <v>0.83333333333333337</v>
      </c>
    </row>
    <row r="6048" spans="1:21" ht="14.4" customHeight="1" x14ac:dyDescent="0.3">
      <c r="A6048" s="661">
        <v>32</v>
      </c>
      <c r="B6048" s="662" t="s">
        <v>592</v>
      </c>
      <c r="C6048" s="662" t="s">
        <v>5111</v>
      </c>
      <c r="D6048" s="743" t="s">
        <v>7938</v>
      </c>
      <c r="E6048" s="744" t="s">
        <v>5146</v>
      </c>
      <c r="F6048" s="662" t="s">
        <v>5106</v>
      </c>
      <c r="G6048" s="662" t="s">
        <v>5175</v>
      </c>
      <c r="H6048" s="662" t="s">
        <v>2438</v>
      </c>
      <c r="I6048" s="662" t="s">
        <v>2556</v>
      </c>
      <c r="J6048" s="662" t="s">
        <v>2557</v>
      </c>
      <c r="K6048" s="662" t="s">
        <v>4819</v>
      </c>
      <c r="L6048" s="663">
        <v>1847.49</v>
      </c>
      <c r="M6048" s="663">
        <v>5542.47</v>
      </c>
      <c r="N6048" s="662">
        <v>3</v>
      </c>
      <c r="O6048" s="745">
        <v>0.5</v>
      </c>
      <c r="P6048" s="663">
        <v>5542.47</v>
      </c>
      <c r="Q6048" s="678">
        <v>1</v>
      </c>
      <c r="R6048" s="662">
        <v>3</v>
      </c>
      <c r="S6048" s="678">
        <v>1</v>
      </c>
      <c r="T6048" s="745">
        <v>0.5</v>
      </c>
      <c r="U6048" s="701">
        <v>1</v>
      </c>
    </row>
    <row r="6049" spans="1:21" ht="14.4" customHeight="1" x14ac:dyDescent="0.3">
      <c r="A6049" s="661">
        <v>32</v>
      </c>
      <c r="B6049" s="662" t="s">
        <v>592</v>
      </c>
      <c r="C6049" s="662" t="s">
        <v>5111</v>
      </c>
      <c r="D6049" s="743" t="s">
        <v>7938</v>
      </c>
      <c r="E6049" s="744" t="s">
        <v>5146</v>
      </c>
      <c r="F6049" s="662" t="s">
        <v>5106</v>
      </c>
      <c r="G6049" s="662" t="s">
        <v>5175</v>
      </c>
      <c r="H6049" s="662" t="s">
        <v>2438</v>
      </c>
      <c r="I6049" s="662" t="s">
        <v>4532</v>
      </c>
      <c r="J6049" s="662" t="s">
        <v>2557</v>
      </c>
      <c r="K6049" s="662" t="s">
        <v>5079</v>
      </c>
      <c r="L6049" s="663">
        <v>2309.36</v>
      </c>
      <c r="M6049" s="663">
        <v>11546.8</v>
      </c>
      <c r="N6049" s="662">
        <v>5</v>
      </c>
      <c r="O6049" s="745">
        <v>2.5</v>
      </c>
      <c r="P6049" s="663">
        <v>6928.08</v>
      </c>
      <c r="Q6049" s="678">
        <v>0.6</v>
      </c>
      <c r="R6049" s="662">
        <v>3</v>
      </c>
      <c r="S6049" s="678">
        <v>0.6</v>
      </c>
      <c r="T6049" s="745">
        <v>0.5</v>
      </c>
      <c r="U6049" s="701">
        <v>0.2</v>
      </c>
    </row>
    <row r="6050" spans="1:21" ht="14.4" customHeight="1" x14ac:dyDescent="0.3">
      <c r="A6050" s="661">
        <v>32</v>
      </c>
      <c r="B6050" s="662" t="s">
        <v>592</v>
      </c>
      <c r="C6050" s="662" t="s">
        <v>5111</v>
      </c>
      <c r="D6050" s="743" t="s">
        <v>7938</v>
      </c>
      <c r="E6050" s="744" t="s">
        <v>5146</v>
      </c>
      <c r="F6050" s="662" t="s">
        <v>5106</v>
      </c>
      <c r="G6050" s="662" t="s">
        <v>5175</v>
      </c>
      <c r="H6050" s="662" t="s">
        <v>2438</v>
      </c>
      <c r="I6050" s="662" t="s">
        <v>2810</v>
      </c>
      <c r="J6050" s="662" t="s">
        <v>2474</v>
      </c>
      <c r="K6050" s="662" t="s">
        <v>4813</v>
      </c>
      <c r="L6050" s="663">
        <v>407.55</v>
      </c>
      <c r="M6050" s="663">
        <v>1630.2</v>
      </c>
      <c r="N6050" s="662">
        <v>4</v>
      </c>
      <c r="O6050" s="745">
        <v>1.5</v>
      </c>
      <c r="P6050" s="663">
        <v>1630.2</v>
      </c>
      <c r="Q6050" s="678">
        <v>1</v>
      </c>
      <c r="R6050" s="662">
        <v>4</v>
      </c>
      <c r="S6050" s="678">
        <v>1</v>
      </c>
      <c r="T6050" s="745">
        <v>1.5</v>
      </c>
      <c r="U6050" s="701">
        <v>1</v>
      </c>
    </row>
    <row r="6051" spans="1:21" ht="14.4" customHeight="1" x14ac:dyDescent="0.3">
      <c r="A6051" s="661">
        <v>32</v>
      </c>
      <c r="B6051" s="662" t="s">
        <v>592</v>
      </c>
      <c r="C6051" s="662" t="s">
        <v>5111</v>
      </c>
      <c r="D6051" s="743" t="s">
        <v>7938</v>
      </c>
      <c r="E6051" s="744" t="s">
        <v>5146</v>
      </c>
      <c r="F6051" s="662" t="s">
        <v>5106</v>
      </c>
      <c r="G6051" s="662" t="s">
        <v>6646</v>
      </c>
      <c r="H6051" s="662" t="s">
        <v>593</v>
      </c>
      <c r="I6051" s="662" t="s">
        <v>1215</v>
      </c>
      <c r="J6051" s="662" t="s">
        <v>1216</v>
      </c>
      <c r="K6051" s="662" t="s">
        <v>1217</v>
      </c>
      <c r="L6051" s="663">
        <v>32.76</v>
      </c>
      <c r="M6051" s="663">
        <v>65.52</v>
      </c>
      <c r="N6051" s="662">
        <v>2</v>
      </c>
      <c r="O6051" s="745">
        <v>1</v>
      </c>
      <c r="P6051" s="663">
        <v>65.52</v>
      </c>
      <c r="Q6051" s="678">
        <v>1</v>
      </c>
      <c r="R6051" s="662">
        <v>2</v>
      </c>
      <c r="S6051" s="678">
        <v>1</v>
      </c>
      <c r="T6051" s="745">
        <v>1</v>
      </c>
      <c r="U6051" s="701">
        <v>1</v>
      </c>
    </row>
    <row r="6052" spans="1:21" ht="14.4" customHeight="1" x14ac:dyDescent="0.3">
      <c r="A6052" s="661">
        <v>32</v>
      </c>
      <c r="B6052" s="662" t="s">
        <v>592</v>
      </c>
      <c r="C6052" s="662" t="s">
        <v>5111</v>
      </c>
      <c r="D6052" s="743" t="s">
        <v>7938</v>
      </c>
      <c r="E6052" s="744" t="s">
        <v>5146</v>
      </c>
      <c r="F6052" s="662" t="s">
        <v>5106</v>
      </c>
      <c r="G6052" s="662" t="s">
        <v>5559</v>
      </c>
      <c r="H6052" s="662" t="s">
        <v>2438</v>
      </c>
      <c r="I6052" s="662" t="s">
        <v>2451</v>
      </c>
      <c r="J6052" s="662" t="s">
        <v>1967</v>
      </c>
      <c r="K6052" s="662" t="s">
        <v>2452</v>
      </c>
      <c r="L6052" s="663">
        <v>48.42</v>
      </c>
      <c r="M6052" s="663">
        <v>96.84</v>
      </c>
      <c r="N6052" s="662">
        <v>2</v>
      </c>
      <c r="O6052" s="745">
        <v>1.5</v>
      </c>
      <c r="P6052" s="663">
        <v>48.42</v>
      </c>
      <c r="Q6052" s="678">
        <v>0.5</v>
      </c>
      <c r="R6052" s="662">
        <v>1</v>
      </c>
      <c r="S6052" s="678">
        <v>0.5</v>
      </c>
      <c r="T6052" s="745">
        <v>0.5</v>
      </c>
      <c r="U6052" s="701">
        <v>0.33333333333333331</v>
      </c>
    </row>
    <row r="6053" spans="1:21" ht="14.4" customHeight="1" x14ac:dyDescent="0.3">
      <c r="A6053" s="661">
        <v>32</v>
      </c>
      <c r="B6053" s="662" t="s">
        <v>592</v>
      </c>
      <c r="C6053" s="662" t="s">
        <v>5111</v>
      </c>
      <c r="D6053" s="743" t="s">
        <v>7938</v>
      </c>
      <c r="E6053" s="744" t="s">
        <v>5146</v>
      </c>
      <c r="F6053" s="662" t="s">
        <v>5106</v>
      </c>
      <c r="G6053" s="662" t="s">
        <v>5559</v>
      </c>
      <c r="H6053" s="662" t="s">
        <v>2438</v>
      </c>
      <c r="I6053" s="662" t="s">
        <v>6165</v>
      </c>
      <c r="J6053" s="662" t="s">
        <v>1967</v>
      </c>
      <c r="K6053" s="662" t="s">
        <v>5593</v>
      </c>
      <c r="L6053" s="663">
        <v>0</v>
      </c>
      <c r="M6053" s="663">
        <v>0</v>
      </c>
      <c r="N6053" s="662">
        <v>2</v>
      </c>
      <c r="O6053" s="745">
        <v>1.5</v>
      </c>
      <c r="P6053" s="663">
        <v>0</v>
      </c>
      <c r="Q6053" s="678"/>
      <c r="R6053" s="662">
        <v>2</v>
      </c>
      <c r="S6053" s="678">
        <v>1</v>
      </c>
      <c r="T6053" s="745">
        <v>1.5</v>
      </c>
      <c r="U6053" s="701">
        <v>1</v>
      </c>
    </row>
    <row r="6054" spans="1:21" ht="14.4" customHeight="1" x14ac:dyDescent="0.3">
      <c r="A6054" s="661">
        <v>32</v>
      </c>
      <c r="B6054" s="662" t="s">
        <v>592</v>
      </c>
      <c r="C6054" s="662" t="s">
        <v>5111</v>
      </c>
      <c r="D6054" s="743" t="s">
        <v>7938</v>
      </c>
      <c r="E6054" s="744" t="s">
        <v>5146</v>
      </c>
      <c r="F6054" s="662" t="s">
        <v>5106</v>
      </c>
      <c r="G6054" s="662" t="s">
        <v>5295</v>
      </c>
      <c r="H6054" s="662" t="s">
        <v>593</v>
      </c>
      <c r="I6054" s="662" t="s">
        <v>2944</v>
      </c>
      <c r="J6054" s="662" t="s">
        <v>2945</v>
      </c>
      <c r="K6054" s="662" t="s">
        <v>5296</v>
      </c>
      <c r="L6054" s="663">
        <v>78.33</v>
      </c>
      <c r="M6054" s="663">
        <v>313.32</v>
      </c>
      <c r="N6054" s="662">
        <v>4</v>
      </c>
      <c r="O6054" s="745">
        <v>1.5</v>
      </c>
      <c r="P6054" s="663">
        <v>313.32</v>
      </c>
      <c r="Q6054" s="678">
        <v>1</v>
      </c>
      <c r="R6054" s="662">
        <v>4</v>
      </c>
      <c r="S6054" s="678">
        <v>1</v>
      </c>
      <c r="T6054" s="745">
        <v>1.5</v>
      </c>
      <c r="U6054" s="701">
        <v>1</v>
      </c>
    </row>
    <row r="6055" spans="1:21" ht="14.4" customHeight="1" x14ac:dyDescent="0.3">
      <c r="A6055" s="661">
        <v>32</v>
      </c>
      <c r="B6055" s="662" t="s">
        <v>592</v>
      </c>
      <c r="C6055" s="662" t="s">
        <v>5111</v>
      </c>
      <c r="D6055" s="743" t="s">
        <v>7938</v>
      </c>
      <c r="E6055" s="744" t="s">
        <v>5146</v>
      </c>
      <c r="F6055" s="662" t="s">
        <v>5106</v>
      </c>
      <c r="G6055" s="662" t="s">
        <v>5295</v>
      </c>
      <c r="H6055" s="662" t="s">
        <v>593</v>
      </c>
      <c r="I6055" s="662" t="s">
        <v>5297</v>
      </c>
      <c r="J6055" s="662" t="s">
        <v>2945</v>
      </c>
      <c r="K6055" s="662" t="s">
        <v>4935</v>
      </c>
      <c r="L6055" s="663">
        <v>0</v>
      </c>
      <c r="M6055" s="663">
        <v>0</v>
      </c>
      <c r="N6055" s="662">
        <v>5</v>
      </c>
      <c r="O6055" s="745">
        <v>3</v>
      </c>
      <c r="P6055" s="663">
        <v>0</v>
      </c>
      <c r="Q6055" s="678"/>
      <c r="R6055" s="662">
        <v>5</v>
      </c>
      <c r="S6055" s="678">
        <v>1</v>
      </c>
      <c r="T6055" s="745">
        <v>3</v>
      </c>
      <c r="U6055" s="701">
        <v>1</v>
      </c>
    </row>
    <row r="6056" spans="1:21" ht="14.4" customHeight="1" x14ac:dyDescent="0.3">
      <c r="A6056" s="661">
        <v>32</v>
      </c>
      <c r="B6056" s="662" t="s">
        <v>592</v>
      </c>
      <c r="C6056" s="662" t="s">
        <v>5111</v>
      </c>
      <c r="D6056" s="743" t="s">
        <v>7938</v>
      </c>
      <c r="E6056" s="744" t="s">
        <v>5146</v>
      </c>
      <c r="F6056" s="662" t="s">
        <v>5106</v>
      </c>
      <c r="G6056" s="662" t="s">
        <v>5176</v>
      </c>
      <c r="H6056" s="662" t="s">
        <v>593</v>
      </c>
      <c r="I6056" s="662" t="s">
        <v>2422</v>
      </c>
      <c r="J6056" s="662" t="s">
        <v>826</v>
      </c>
      <c r="K6056" s="662" t="s">
        <v>830</v>
      </c>
      <c r="L6056" s="663">
        <v>301.2</v>
      </c>
      <c r="M6056" s="663">
        <v>301.2</v>
      </c>
      <c r="N6056" s="662">
        <v>1</v>
      </c>
      <c r="O6056" s="745">
        <v>1</v>
      </c>
      <c r="P6056" s="663">
        <v>301.2</v>
      </c>
      <c r="Q6056" s="678">
        <v>1</v>
      </c>
      <c r="R6056" s="662">
        <v>1</v>
      </c>
      <c r="S6056" s="678">
        <v>1</v>
      </c>
      <c r="T6056" s="745">
        <v>1</v>
      </c>
      <c r="U6056" s="701">
        <v>1</v>
      </c>
    </row>
    <row r="6057" spans="1:21" ht="14.4" customHeight="1" x14ac:dyDescent="0.3">
      <c r="A6057" s="661">
        <v>32</v>
      </c>
      <c r="B6057" s="662" t="s">
        <v>592</v>
      </c>
      <c r="C6057" s="662" t="s">
        <v>5111</v>
      </c>
      <c r="D6057" s="743" t="s">
        <v>7938</v>
      </c>
      <c r="E6057" s="744" t="s">
        <v>5146</v>
      </c>
      <c r="F6057" s="662" t="s">
        <v>5106</v>
      </c>
      <c r="G6057" s="662" t="s">
        <v>5176</v>
      </c>
      <c r="H6057" s="662" t="s">
        <v>593</v>
      </c>
      <c r="I6057" s="662" t="s">
        <v>5460</v>
      </c>
      <c r="J6057" s="662" t="s">
        <v>5461</v>
      </c>
      <c r="K6057" s="662" t="s">
        <v>5462</v>
      </c>
      <c r="L6057" s="663">
        <v>205.84</v>
      </c>
      <c r="M6057" s="663">
        <v>205.84</v>
      </c>
      <c r="N6057" s="662">
        <v>1</v>
      </c>
      <c r="O6057" s="745">
        <v>0.5</v>
      </c>
      <c r="P6057" s="663"/>
      <c r="Q6057" s="678">
        <v>0</v>
      </c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32</v>
      </c>
      <c r="B6058" s="662" t="s">
        <v>592</v>
      </c>
      <c r="C6058" s="662" t="s">
        <v>5111</v>
      </c>
      <c r="D6058" s="743" t="s">
        <v>7938</v>
      </c>
      <c r="E6058" s="744" t="s">
        <v>5146</v>
      </c>
      <c r="F6058" s="662" t="s">
        <v>5106</v>
      </c>
      <c r="G6058" s="662" t="s">
        <v>5176</v>
      </c>
      <c r="H6058" s="662" t="s">
        <v>593</v>
      </c>
      <c r="I6058" s="662" t="s">
        <v>5177</v>
      </c>
      <c r="J6058" s="662" t="s">
        <v>5178</v>
      </c>
      <c r="K6058" s="662" t="s">
        <v>827</v>
      </c>
      <c r="L6058" s="663">
        <v>93.71</v>
      </c>
      <c r="M6058" s="663">
        <v>655.97</v>
      </c>
      <c r="N6058" s="662">
        <v>7</v>
      </c>
      <c r="O6058" s="745">
        <v>4.5</v>
      </c>
      <c r="P6058" s="663">
        <v>562.26</v>
      </c>
      <c r="Q6058" s="678">
        <v>0.8571428571428571</v>
      </c>
      <c r="R6058" s="662">
        <v>6</v>
      </c>
      <c r="S6058" s="678">
        <v>0.8571428571428571</v>
      </c>
      <c r="T6058" s="745">
        <v>4</v>
      </c>
      <c r="U6058" s="701">
        <v>0.88888888888888884</v>
      </c>
    </row>
    <row r="6059" spans="1:21" ht="14.4" customHeight="1" x14ac:dyDescent="0.3">
      <c r="A6059" s="661">
        <v>32</v>
      </c>
      <c r="B6059" s="662" t="s">
        <v>592</v>
      </c>
      <c r="C6059" s="662" t="s">
        <v>5111</v>
      </c>
      <c r="D6059" s="743" t="s">
        <v>7938</v>
      </c>
      <c r="E6059" s="744" t="s">
        <v>5146</v>
      </c>
      <c r="F6059" s="662" t="s">
        <v>5106</v>
      </c>
      <c r="G6059" s="662" t="s">
        <v>5176</v>
      </c>
      <c r="H6059" s="662" t="s">
        <v>593</v>
      </c>
      <c r="I6059" s="662" t="s">
        <v>5177</v>
      </c>
      <c r="J6059" s="662" t="s">
        <v>5178</v>
      </c>
      <c r="K6059" s="662" t="s">
        <v>827</v>
      </c>
      <c r="L6059" s="663">
        <v>57.64</v>
      </c>
      <c r="M6059" s="663">
        <v>749.31999999999994</v>
      </c>
      <c r="N6059" s="662">
        <v>13</v>
      </c>
      <c r="O6059" s="745">
        <v>8.5</v>
      </c>
      <c r="P6059" s="663">
        <v>634.04</v>
      </c>
      <c r="Q6059" s="678">
        <v>0.84615384615384615</v>
      </c>
      <c r="R6059" s="662">
        <v>11</v>
      </c>
      <c r="S6059" s="678">
        <v>0.84615384615384615</v>
      </c>
      <c r="T6059" s="745">
        <v>7.5</v>
      </c>
      <c r="U6059" s="701">
        <v>0.88235294117647056</v>
      </c>
    </row>
    <row r="6060" spans="1:21" ht="14.4" customHeight="1" x14ac:dyDescent="0.3">
      <c r="A6060" s="661">
        <v>32</v>
      </c>
      <c r="B6060" s="662" t="s">
        <v>592</v>
      </c>
      <c r="C6060" s="662" t="s">
        <v>5111</v>
      </c>
      <c r="D6060" s="743" t="s">
        <v>7938</v>
      </c>
      <c r="E6060" s="744" t="s">
        <v>5146</v>
      </c>
      <c r="F6060" s="662" t="s">
        <v>5106</v>
      </c>
      <c r="G6060" s="662" t="s">
        <v>5176</v>
      </c>
      <c r="H6060" s="662" t="s">
        <v>593</v>
      </c>
      <c r="I6060" s="662" t="s">
        <v>5365</v>
      </c>
      <c r="J6060" s="662" t="s">
        <v>5178</v>
      </c>
      <c r="K6060" s="662" t="s">
        <v>830</v>
      </c>
      <c r="L6060" s="663">
        <v>301.2</v>
      </c>
      <c r="M6060" s="663">
        <v>3614.3999999999996</v>
      </c>
      <c r="N6060" s="662">
        <v>12</v>
      </c>
      <c r="O6060" s="745">
        <v>7</v>
      </c>
      <c r="P6060" s="663">
        <v>2409.6</v>
      </c>
      <c r="Q6060" s="678">
        <v>0.66666666666666674</v>
      </c>
      <c r="R6060" s="662">
        <v>8</v>
      </c>
      <c r="S6060" s="678">
        <v>0.66666666666666663</v>
      </c>
      <c r="T6060" s="745">
        <v>4.5</v>
      </c>
      <c r="U6060" s="701">
        <v>0.6428571428571429</v>
      </c>
    </row>
    <row r="6061" spans="1:21" ht="14.4" customHeight="1" x14ac:dyDescent="0.3">
      <c r="A6061" s="661">
        <v>32</v>
      </c>
      <c r="B6061" s="662" t="s">
        <v>592</v>
      </c>
      <c r="C6061" s="662" t="s">
        <v>5111</v>
      </c>
      <c r="D6061" s="743" t="s">
        <v>7938</v>
      </c>
      <c r="E6061" s="744" t="s">
        <v>5146</v>
      </c>
      <c r="F6061" s="662" t="s">
        <v>5106</v>
      </c>
      <c r="G6061" s="662" t="s">
        <v>5176</v>
      </c>
      <c r="H6061" s="662" t="s">
        <v>593</v>
      </c>
      <c r="I6061" s="662" t="s">
        <v>5365</v>
      </c>
      <c r="J6061" s="662" t="s">
        <v>5178</v>
      </c>
      <c r="K6061" s="662" t="s">
        <v>830</v>
      </c>
      <c r="L6061" s="663">
        <v>185.26</v>
      </c>
      <c r="M6061" s="663">
        <v>2408.38</v>
      </c>
      <c r="N6061" s="662">
        <v>13</v>
      </c>
      <c r="O6061" s="745">
        <v>7.5</v>
      </c>
      <c r="P6061" s="663">
        <v>1667.34</v>
      </c>
      <c r="Q6061" s="678">
        <v>0.69230769230769229</v>
      </c>
      <c r="R6061" s="662">
        <v>9</v>
      </c>
      <c r="S6061" s="678">
        <v>0.69230769230769229</v>
      </c>
      <c r="T6061" s="745">
        <v>5</v>
      </c>
      <c r="U6061" s="701">
        <v>0.66666666666666663</v>
      </c>
    </row>
    <row r="6062" spans="1:21" ht="14.4" customHeight="1" x14ac:dyDescent="0.3">
      <c r="A6062" s="661">
        <v>32</v>
      </c>
      <c r="B6062" s="662" t="s">
        <v>592</v>
      </c>
      <c r="C6062" s="662" t="s">
        <v>5111</v>
      </c>
      <c r="D6062" s="743" t="s">
        <v>7938</v>
      </c>
      <c r="E6062" s="744" t="s">
        <v>5146</v>
      </c>
      <c r="F6062" s="662" t="s">
        <v>5106</v>
      </c>
      <c r="G6062" s="662" t="s">
        <v>5176</v>
      </c>
      <c r="H6062" s="662" t="s">
        <v>593</v>
      </c>
      <c r="I6062" s="662" t="s">
        <v>5298</v>
      </c>
      <c r="J6062" s="662" t="s">
        <v>826</v>
      </c>
      <c r="K6062" s="662" t="s">
        <v>827</v>
      </c>
      <c r="L6062" s="663">
        <v>57.64</v>
      </c>
      <c r="M6062" s="663">
        <v>115.28</v>
      </c>
      <c r="N6062" s="662">
        <v>2</v>
      </c>
      <c r="O6062" s="745">
        <v>1</v>
      </c>
      <c r="P6062" s="663">
        <v>57.64</v>
      </c>
      <c r="Q6062" s="678">
        <v>0.5</v>
      </c>
      <c r="R6062" s="662">
        <v>1</v>
      </c>
      <c r="S6062" s="678">
        <v>0.5</v>
      </c>
      <c r="T6062" s="745">
        <v>0.5</v>
      </c>
      <c r="U6062" s="701">
        <v>0.5</v>
      </c>
    </row>
    <row r="6063" spans="1:21" ht="14.4" customHeight="1" x14ac:dyDescent="0.3">
      <c r="A6063" s="661">
        <v>32</v>
      </c>
      <c r="B6063" s="662" t="s">
        <v>592</v>
      </c>
      <c r="C6063" s="662" t="s">
        <v>5111</v>
      </c>
      <c r="D6063" s="743" t="s">
        <v>7938</v>
      </c>
      <c r="E6063" s="744" t="s">
        <v>5146</v>
      </c>
      <c r="F6063" s="662" t="s">
        <v>5106</v>
      </c>
      <c r="G6063" s="662" t="s">
        <v>5176</v>
      </c>
      <c r="H6063" s="662" t="s">
        <v>593</v>
      </c>
      <c r="I6063" s="662" t="s">
        <v>829</v>
      </c>
      <c r="J6063" s="662" t="s">
        <v>826</v>
      </c>
      <c r="K6063" s="662" t="s">
        <v>830</v>
      </c>
      <c r="L6063" s="663">
        <v>185.26</v>
      </c>
      <c r="M6063" s="663">
        <v>741.04</v>
      </c>
      <c r="N6063" s="662">
        <v>4</v>
      </c>
      <c r="O6063" s="745">
        <v>2</v>
      </c>
      <c r="P6063" s="663">
        <v>555.78</v>
      </c>
      <c r="Q6063" s="678">
        <v>0.75</v>
      </c>
      <c r="R6063" s="662">
        <v>3</v>
      </c>
      <c r="S6063" s="678">
        <v>0.75</v>
      </c>
      <c r="T6063" s="745">
        <v>1.5</v>
      </c>
      <c r="U6063" s="701">
        <v>0.75</v>
      </c>
    </row>
    <row r="6064" spans="1:21" ht="14.4" customHeight="1" x14ac:dyDescent="0.3">
      <c r="A6064" s="661">
        <v>32</v>
      </c>
      <c r="B6064" s="662" t="s">
        <v>592</v>
      </c>
      <c r="C6064" s="662" t="s">
        <v>5111</v>
      </c>
      <c r="D6064" s="743" t="s">
        <v>7938</v>
      </c>
      <c r="E6064" s="744" t="s">
        <v>5146</v>
      </c>
      <c r="F6064" s="662" t="s">
        <v>5106</v>
      </c>
      <c r="G6064" s="662" t="s">
        <v>5176</v>
      </c>
      <c r="H6064" s="662" t="s">
        <v>593</v>
      </c>
      <c r="I6064" s="662" t="s">
        <v>6815</v>
      </c>
      <c r="J6064" s="662" t="s">
        <v>5490</v>
      </c>
      <c r="K6064" s="662" t="s">
        <v>6398</v>
      </c>
      <c r="L6064" s="663">
        <v>0</v>
      </c>
      <c r="M6064" s="663">
        <v>0</v>
      </c>
      <c r="N6064" s="662">
        <v>1</v>
      </c>
      <c r="O6064" s="745">
        <v>1</v>
      </c>
      <c r="P6064" s="663"/>
      <c r="Q6064" s="678"/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32</v>
      </c>
      <c r="B6065" s="662" t="s">
        <v>592</v>
      </c>
      <c r="C6065" s="662" t="s">
        <v>5111</v>
      </c>
      <c r="D6065" s="743" t="s">
        <v>7938</v>
      </c>
      <c r="E6065" s="744" t="s">
        <v>5146</v>
      </c>
      <c r="F6065" s="662" t="s">
        <v>5106</v>
      </c>
      <c r="G6065" s="662" t="s">
        <v>5299</v>
      </c>
      <c r="H6065" s="662" t="s">
        <v>593</v>
      </c>
      <c r="I6065" s="662" t="s">
        <v>640</v>
      </c>
      <c r="J6065" s="662" t="s">
        <v>641</v>
      </c>
      <c r="K6065" s="662" t="s">
        <v>4798</v>
      </c>
      <c r="L6065" s="663">
        <v>475.77</v>
      </c>
      <c r="M6065" s="663">
        <v>5709.2400000000016</v>
      </c>
      <c r="N6065" s="662">
        <v>12</v>
      </c>
      <c r="O6065" s="745">
        <v>10</v>
      </c>
      <c r="P6065" s="663">
        <v>5709.2400000000016</v>
      </c>
      <c r="Q6065" s="678">
        <v>1</v>
      </c>
      <c r="R6065" s="662">
        <v>12</v>
      </c>
      <c r="S6065" s="678">
        <v>1</v>
      </c>
      <c r="T6065" s="745">
        <v>10</v>
      </c>
      <c r="U6065" s="701">
        <v>1</v>
      </c>
    </row>
    <row r="6066" spans="1:21" ht="14.4" customHeight="1" x14ac:dyDescent="0.3">
      <c r="A6066" s="661">
        <v>32</v>
      </c>
      <c r="B6066" s="662" t="s">
        <v>592</v>
      </c>
      <c r="C6066" s="662" t="s">
        <v>5111</v>
      </c>
      <c r="D6066" s="743" t="s">
        <v>7938</v>
      </c>
      <c r="E6066" s="744" t="s">
        <v>5146</v>
      </c>
      <c r="F6066" s="662" t="s">
        <v>5106</v>
      </c>
      <c r="G6066" s="662" t="s">
        <v>5299</v>
      </c>
      <c r="H6066" s="662" t="s">
        <v>593</v>
      </c>
      <c r="I6066" s="662" t="s">
        <v>640</v>
      </c>
      <c r="J6066" s="662" t="s">
        <v>641</v>
      </c>
      <c r="K6066" s="662" t="s">
        <v>4798</v>
      </c>
      <c r="L6066" s="663">
        <v>70.739999999999995</v>
      </c>
      <c r="M6066" s="663">
        <v>70.739999999999995</v>
      </c>
      <c r="N6066" s="662">
        <v>1</v>
      </c>
      <c r="O6066" s="745">
        <v>0.5</v>
      </c>
      <c r="P6066" s="663"/>
      <c r="Q6066" s="678">
        <v>0</v>
      </c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32</v>
      </c>
      <c r="B6067" s="662" t="s">
        <v>592</v>
      </c>
      <c r="C6067" s="662" t="s">
        <v>5111</v>
      </c>
      <c r="D6067" s="743" t="s">
        <v>7938</v>
      </c>
      <c r="E6067" s="744" t="s">
        <v>5146</v>
      </c>
      <c r="F6067" s="662" t="s">
        <v>5106</v>
      </c>
      <c r="G6067" s="662" t="s">
        <v>5299</v>
      </c>
      <c r="H6067" s="662" t="s">
        <v>593</v>
      </c>
      <c r="I6067" s="662" t="s">
        <v>3477</v>
      </c>
      <c r="J6067" s="662" t="s">
        <v>3478</v>
      </c>
      <c r="K6067" s="662" t="s">
        <v>5014</v>
      </c>
      <c r="L6067" s="663">
        <v>1300.49</v>
      </c>
      <c r="M6067" s="663">
        <v>1300.49</v>
      </c>
      <c r="N6067" s="662">
        <v>1</v>
      </c>
      <c r="O6067" s="745">
        <v>0.5</v>
      </c>
      <c r="P6067" s="663">
        <v>1300.49</v>
      </c>
      <c r="Q6067" s="678">
        <v>1</v>
      </c>
      <c r="R6067" s="662">
        <v>1</v>
      </c>
      <c r="S6067" s="678">
        <v>1</v>
      </c>
      <c r="T6067" s="745">
        <v>0.5</v>
      </c>
      <c r="U6067" s="701">
        <v>1</v>
      </c>
    </row>
    <row r="6068" spans="1:21" ht="14.4" customHeight="1" x14ac:dyDescent="0.3">
      <c r="A6068" s="661">
        <v>32</v>
      </c>
      <c r="B6068" s="662" t="s">
        <v>592</v>
      </c>
      <c r="C6068" s="662" t="s">
        <v>5111</v>
      </c>
      <c r="D6068" s="743" t="s">
        <v>7938</v>
      </c>
      <c r="E6068" s="744" t="s">
        <v>5146</v>
      </c>
      <c r="F6068" s="662" t="s">
        <v>5106</v>
      </c>
      <c r="G6068" s="662" t="s">
        <v>5299</v>
      </c>
      <c r="H6068" s="662" t="s">
        <v>593</v>
      </c>
      <c r="I6068" s="662" t="s">
        <v>644</v>
      </c>
      <c r="J6068" s="662" t="s">
        <v>645</v>
      </c>
      <c r="K6068" s="662" t="s">
        <v>3435</v>
      </c>
      <c r="L6068" s="663">
        <v>1300.49</v>
      </c>
      <c r="M6068" s="663">
        <v>5201.96</v>
      </c>
      <c r="N6068" s="662">
        <v>4</v>
      </c>
      <c r="O6068" s="745">
        <v>2.5</v>
      </c>
      <c r="P6068" s="663">
        <v>5201.96</v>
      </c>
      <c r="Q6068" s="678">
        <v>1</v>
      </c>
      <c r="R6068" s="662">
        <v>4</v>
      </c>
      <c r="S6068" s="678">
        <v>1</v>
      </c>
      <c r="T6068" s="745">
        <v>2.5</v>
      </c>
      <c r="U6068" s="701">
        <v>1</v>
      </c>
    </row>
    <row r="6069" spans="1:21" ht="14.4" customHeight="1" x14ac:dyDescent="0.3">
      <c r="A6069" s="661">
        <v>32</v>
      </c>
      <c r="B6069" s="662" t="s">
        <v>592</v>
      </c>
      <c r="C6069" s="662" t="s">
        <v>5111</v>
      </c>
      <c r="D6069" s="743" t="s">
        <v>7938</v>
      </c>
      <c r="E6069" s="744" t="s">
        <v>5146</v>
      </c>
      <c r="F6069" s="662" t="s">
        <v>5106</v>
      </c>
      <c r="G6069" s="662" t="s">
        <v>5299</v>
      </c>
      <c r="H6069" s="662" t="s">
        <v>593</v>
      </c>
      <c r="I6069" s="662" t="s">
        <v>644</v>
      </c>
      <c r="J6069" s="662" t="s">
        <v>645</v>
      </c>
      <c r="K6069" s="662" t="s">
        <v>3435</v>
      </c>
      <c r="L6069" s="663">
        <v>668.54</v>
      </c>
      <c r="M6069" s="663">
        <v>1337.08</v>
      </c>
      <c r="N6069" s="662">
        <v>2</v>
      </c>
      <c r="O6069" s="745">
        <v>1.5</v>
      </c>
      <c r="P6069" s="663">
        <v>668.54</v>
      </c>
      <c r="Q6069" s="678">
        <v>0.5</v>
      </c>
      <c r="R6069" s="662">
        <v>1</v>
      </c>
      <c r="S6069" s="678">
        <v>0.5</v>
      </c>
      <c r="T6069" s="745">
        <v>1</v>
      </c>
      <c r="U6069" s="701">
        <v>0.66666666666666663</v>
      </c>
    </row>
    <row r="6070" spans="1:21" ht="14.4" customHeight="1" x14ac:dyDescent="0.3">
      <c r="A6070" s="661">
        <v>32</v>
      </c>
      <c r="B6070" s="662" t="s">
        <v>592</v>
      </c>
      <c r="C6070" s="662" t="s">
        <v>5111</v>
      </c>
      <c r="D6070" s="743" t="s">
        <v>7938</v>
      </c>
      <c r="E6070" s="744" t="s">
        <v>5146</v>
      </c>
      <c r="F6070" s="662" t="s">
        <v>5106</v>
      </c>
      <c r="G6070" s="662" t="s">
        <v>5299</v>
      </c>
      <c r="H6070" s="662" t="s">
        <v>593</v>
      </c>
      <c r="I6070" s="662" t="s">
        <v>6818</v>
      </c>
      <c r="J6070" s="662" t="s">
        <v>5003</v>
      </c>
      <c r="K6070" s="662" t="s">
        <v>6819</v>
      </c>
      <c r="L6070" s="663">
        <v>0</v>
      </c>
      <c r="M6070" s="663">
        <v>0</v>
      </c>
      <c r="N6070" s="662">
        <v>1</v>
      </c>
      <c r="O6070" s="745">
        <v>1</v>
      </c>
      <c r="P6070" s="663">
        <v>0</v>
      </c>
      <c r="Q6070" s="678"/>
      <c r="R6070" s="662">
        <v>1</v>
      </c>
      <c r="S6070" s="678">
        <v>1</v>
      </c>
      <c r="T6070" s="745">
        <v>1</v>
      </c>
      <c r="U6070" s="701">
        <v>1</v>
      </c>
    </row>
    <row r="6071" spans="1:21" ht="14.4" customHeight="1" x14ac:dyDescent="0.3">
      <c r="A6071" s="661">
        <v>32</v>
      </c>
      <c r="B6071" s="662" t="s">
        <v>592</v>
      </c>
      <c r="C6071" s="662" t="s">
        <v>5111</v>
      </c>
      <c r="D6071" s="743" t="s">
        <v>7938</v>
      </c>
      <c r="E6071" s="744" t="s">
        <v>5146</v>
      </c>
      <c r="F6071" s="662" t="s">
        <v>5106</v>
      </c>
      <c r="G6071" s="662" t="s">
        <v>6532</v>
      </c>
      <c r="H6071" s="662" t="s">
        <v>593</v>
      </c>
      <c r="I6071" s="662" t="s">
        <v>755</v>
      </c>
      <c r="J6071" s="662" t="s">
        <v>6533</v>
      </c>
      <c r="K6071" s="662" t="s">
        <v>3157</v>
      </c>
      <c r="L6071" s="663">
        <v>0</v>
      </c>
      <c r="M6071" s="663">
        <v>0</v>
      </c>
      <c r="N6071" s="662">
        <v>4</v>
      </c>
      <c r="O6071" s="745">
        <v>3</v>
      </c>
      <c r="P6071" s="663">
        <v>0</v>
      </c>
      <c r="Q6071" s="678"/>
      <c r="R6071" s="662">
        <v>4</v>
      </c>
      <c r="S6071" s="678">
        <v>1</v>
      </c>
      <c r="T6071" s="745">
        <v>3</v>
      </c>
      <c r="U6071" s="701">
        <v>1</v>
      </c>
    </row>
    <row r="6072" spans="1:21" ht="14.4" customHeight="1" x14ac:dyDescent="0.3">
      <c r="A6072" s="661">
        <v>32</v>
      </c>
      <c r="B6072" s="662" t="s">
        <v>592</v>
      </c>
      <c r="C6072" s="662" t="s">
        <v>5111</v>
      </c>
      <c r="D6072" s="743" t="s">
        <v>7938</v>
      </c>
      <c r="E6072" s="744" t="s">
        <v>5146</v>
      </c>
      <c r="F6072" s="662" t="s">
        <v>5106</v>
      </c>
      <c r="G6072" s="662" t="s">
        <v>6534</v>
      </c>
      <c r="H6072" s="662" t="s">
        <v>593</v>
      </c>
      <c r="I6072" s="662" t="s">
        <v>1818</v>
      </c>
      <c r="J6072" s="662" t="s">
        <v>1819</v>
      </c>
      <c r="K6072" s="662" t="s">
        <v>1820</v>
      </c>
      <c r="L6072" s="663">
        <v>428.44</v>
      </c>
      <c r="M6072" s="663">
        <v>428.44</v>
      </c>
      <c r="N6072" s="662">
        <v>1</v>
      </c>
      <c r="O6072" s="745">
        <v>0.5</v>
      </c>
      <c r="P6072" s="663">
        <v>428.44</v>
      </c>
      <c r="Q6072" s="678">
        <v>1</v>
      </c>
      <c r="R6072" s="662">
        <v>1</v>
      </c>
      <c r="S6072" s="678">
        <v>1</v>
      </c>
      <c r="T6072" s="745">
        <v>0.5</v>
      </c>
      <c r="U6072" s="701">
        <v>1</v>
      </c>
    </row>
    <row r="6073" spans="1:21" ht="14.4" customHeight="1" x14ac:dyDescent="0.3">
      <c r="A6073" s="661">
        <v>32</v>
      </c>
      <c r="B6073" s="662" t="s">
        <v>592</v>
      </c>
      <c r="C6073" s="662" t="s">
        <v>5111</v>
      </c>
      <c r="D6073" s="743" t="s">
        <v>7938</v>
      </c>
      <c r="E6073" s="744" t="s">
        <v>5146</v>
      </c>
      <c r="F6073" s="662" t="s">
        <v>5106</v>
      </c>
      <c r="G6073" s="662" t="s">
        <v>7859</v>
      </c>
      <c r="H6073" s="662" t="s">
        <v>593</v>
      </c>
      <c r="I6073" s="662" t="s">
        <v>1416</v>
      </c>
      <c r="J6073" s="662" t="s">
        <v>1387</v>
      </c>
      <c r="K6073" s="662" t="s">
        <v>1417</v>
      </c>
      <c r="L6073" s="663">
        <v>0</v>
      </c>
      <c r="M6073" s="663">
        <v>0</v>
      </c>
      <c r="N6073" s="662">
        <v>6</v>
      </c>
      <c r="O6073" s="745">
        <v>4.5</v>
      </c>
      <c r="P6073" s="663">
        <v>0</v>
      </c>
      <c r="Q6073" s="678"/>
      <c r="R6073" s="662">
        <v>2</v>
      </c>
      <c r="S6073" s="678">
        <v>0.33333333333333331</v>
      </c>
      <c r="T6073" s="745">
        <v>1.5</v>
      </c>
      <c r="U6073" s="701">
        <v>0.33333333333333331</v>
      </c>
    </row>
    <row r="6074" spans="1:21" ht="14.4" customHeight="1" x14ac:dyDescent="0.3">
      <c r="A6074" s="661">
        <v>32</v>
      </c>
      <c r="B6074" s="662" t="s">
        <v>592</v>
      </c>
      <c r="C6074" s="662" t="s">
        <v>5111</v>
      </c>
      <c r="D6074" s="743" t="s">
        <v>7938</v>
      </c>
      <c r="E6074" s="744" t="s">
        <v>5146</v>
      </c>
      <c r="F6074" s="662" t="s">
        <v>5106</v>
      </c>
      <c r="G6074" s="662" t="s">
        <v>5366</v>
      </c>
      <c r="H6074" s="662" t="s">
        <v>2438</v>
      </c>
      <c r="I6074" s="662" t="s">
        <v>5402</v>
      </c>
      <c r="J6074" s="662" t="s">
        <v>5368</v>
      </c>
      <c r="K6074" s="662" t="s">
        <v>5403</v>
      </c>
      <c r="L6074" s="663">
        <v>28.81</v>
      </c>
      <c r="M6074" s="663">
        <v>57.62</v>
      </c>
      <c r="N6074" s="662">
        <v>2</v>
      </c>
      <c r="O6074" s="745">
        <v>1.5</v>
      </c>
      <c r="P6074" s="663">
        <v>28.81</v>
      </c>
      <c r="Q6074" s="678">
        <v>0.5</v>
      </c>
      <c r="R6074" s="662">
        <v>1</v>
      </c>
      <c r="S6074" s="678">
        <v>0.5</v>
      </c>
      <c r="T6074" s="745">
        <v>0.5</v>
      </c>
      <c r="U6074" s="701">
        <v>0.33333333333333331</v>
      </c>
    </row>
    <row r="6075" spans="1:21" ht="14.4" customHeight="1" x14ac:dyDescent="0.3">
      <c r="A6075" s="661">
        <v>32</v>
      </c>
      <c r="B6075" s="662" t="s">
        <v>592</v>
      </c>
      <c r="C6075" s="662" t="s">
        <v>5111</v>
      </c>
      <c r="D6075" s="743" t="s">
        <v>7938</v>
      </c>
      <c r="E6075" s="744" t="s">
        <v>5146</v>
      </c>
      <c r="F6075" s="662" t="s">
        <v>5106</v>
      </c>
      <c r="G6075" s="662" t="s">
        <v>5366</v>
      </c>
      <c r="H6075" s="662" t="s">
        <v>2438</v>
      </c>
      <c r="I6075" s="662" t="s">
        <v>5623</v>
      </c>
      <c r="J6075" s="662" t="s">
        <v>5368</v>
      </c>
      <c r="K6075" s="662" t="s">
        <v>5624</v>
      </c>
      <c r="L6075" s="663">
        <v>167.33</v>
      </c>
      <c r="M6075" s="663">
        <v>167.33</v>
      </c>
      <c r="N6075" s="662">
        <v>1</v>
      </c>
      <c r="O6075" s="745">
        <v>1</v>
      </c>
      <c r="P6075" s="663">
        <v>167.33</v>
      </c>
      <c r="Q6075" s="678">
        <v>1</v>
      </c>
      <c r="R6075" s="662">
        <v>1</v>
      </c>
      <c r="S6075" s="678">
        <v>1</v>
      </c>
      <c r="T6075" s="745">
        <v>1</v>
      </c>
      <c r="U6075" s="701">
        <v>1</v>
      </c>
    </row>
    <row r="6076" spans="1:21" ht="14.4" customHeight="1" x14ac:dyDescent="0.3">
      <c r="A6076" s="661">
        <v>32</v>
      </c>
      <c r="B6076" s="662" t="s">
        <v>592</v>
      </c>
      <c r="C6076" s="662" t="s">
        <v>5111</v>
      </c>
      <c r="D6076" s="743" t="s">
        <v>7938</v>
      </c>
      <c r="E6076" s="744" t="s">
        <v>5146</v>
      </c>
      <c r="F6076" s="662" t="s">
        <v>5106</v>
      </c>
      <c r="G6076" s="662" t="s">
        <v>5366</v>
      </c>
      <c r="H6076" s="662" t="s">
        <v>2438</v>
      </c>
      <c r="I6076" s="662" t="s">
        <v>2514</v>
      </c>
      <c r="J6076" s="662" t="s">
        <v>2515</v>
      </c>
      <c r="K6076" s="662" t="s">
        <v>4795</v>
      </c>
      <c r="L6076" s="663">
        <v>93.71</v>
      </c>
      <c r="M6076" s="663">
        <v>93.71</v>
      </c>
      <c r="N6076" s="662">
        <v>1</v>
      </c>
      <c r="O6076" s="745">
        <v>0.5</v>
      </c>
      <c r="P6076" s="663"/>
      <c r="Q6076" s="678">
        <v>0</v>
      </c>
      <c r="R6076" s="662"/>
      <c r="S6076" s="678">
        <v>0</v>
      </c>
      <c r="T6076" s="745"/>
      <c r="U6076" s="701">
        <v>0</v>
      </c>
    </row>
    <row r="6077" spans="1:21" ht="14.4" customHeight="1" x14ac:dyDescent="0.3">
      <c r="A6077" s="661">
        <v>32</v>
      </c>
      <c r="B6077" s="662" t="s">
        <v>592</v>
      </c>
      <c r="C6077" s="662" t="s">
        <v>5111</v>
      </c>
      <c r="D6077" s="743" t="s">
        <v>7938</v>
      </c>
      <c r="E6077" s="744" t="s">
        <v>5146</v>
      </c>
      <c r="F6077" s="662" t="s">
        <v>5106</v>
      </c>
      <c r="G6077" s="662" t="s">
        <v>5366</v>
      </c>
      <c r="H6077" s="662" t="s">
        <v>2438</v>
      </c>
      <c r="I6077" s="662" t="s">
        <v>7860</v>
      </c>
      <c r="J6077" s="662" t="s">
        <v>2515</v>
      </c>
      <c r="K6077" s="662" t="s">
        <v>7861</v>
      </c>
      <c r="L6077" s="663">
        <v>0</v>
      </c>
      <c r="M6077" s="663">
        <v>0</v>
      </c>
      <c r="N6077" s="662">
        <v>1</v>
      </c>
      <c r="O6077" s="745">
        <v>0.5</v>
      </c>
      <c r="P6077" s="663"/>
      <c r="Q6077" s="678"/>
      <c r="R6077" s="662"/>
      <c r="S6077" s="678">
        <v>0</v>
      </c>
      <c r="T6077" s="745"/>
      <c r="U6077" s="701">
        <v>0</v>
      </c>
    </row>
    <row r="6078" spans="1:21" ht="14.4" customHeight="1" x14ac:dyDescent="0.3">
      <c r="A6078" s="661">
        <v>32</v>
      </c>
      <c r="B6078" s="662" t="s">
        <v>592</v>
      </c>
      <c r="C6078" s="662" t="s">
        <v>5111</v>
      </c>
      <c r="D6078" s="743" t="s">
        <v>7938</v>
      </c>
      <c r="E6078" s="744" t="s">
        <v>5146</v>
      </c>
      <c r="F6078" s="662" t="s">
        <v>5106</v>
      </c>
      <c r="G6078" s="662" t="s">
        <v>5704</v>
      </c>
      <c r="H6078" s="662" t="s">
        <v>593</v>
      </c>
      <c r="I6078" s="662" t="s">
        <v>6352</v>
      </c>
      <c r="J6078" s="662" t="s">
        <v>1174</v>
      </c>
      <c r="K6078" s="662" t="s">
        <v>6353</v>
      </c>
      <c r="L6078" s="663">
        <v>0</v>
      </c>
      <c r="M6078" s="663">
        <v>0</v>
      </c>
      <c r="N6078" s="662">
        <v>1</v>
      </c>
      <c r="O6078" s="745">
        <v>0.5</v>
      </c>
      <c r="P6078" s="663">
        <v>0</v>
      </c>
      <c r="Q6078" s="678"/>
      <c r="R6078" s="662">
        <v>1</v>
      </c>
      <c r="S6078" s="678">
        <v>1</v>
      </c>
      <c r="T6078" s="745">
        <v>0.5</v>
      </c>
      <c r="U6078" s="701">
        <v>1</v>
      </c>
    </row>
    <row r="6079" spans="1:21" ht="14.4" customHeight="1" x14ac:dyDescent="0.3">
      <c r="A6079" s="661">
        <v>32</v>
      </c>
      <c r="B6079" s="662" t="s">
        <v>592</v>
      </c>
      <c r="C6079" s="662" t="s">
        <v>5111</v>
      </c>
      <c r="D6079" s="743" t="s">
        <v>7938</v>
      </c>
      <c r="E6079" s="744" t="s">
        <v>5146</v>
      </c>
      <c r="F6079" s="662" t="s">
        <v>5106</v>
      </c>
      <c r="G6079" s="662" t="s">
        <v>5705</v>
      </c>
      <c r="H6079" s="662" t="s">
        <v>2438</v>
      </c>
      <c r="I6079" s="662" t="s">
        <v>5932</v>
      </c>
      <c r="J6079" s="662" t="s">
        <v>5933</v>
      </c>
      <c r="K6079" s="662" t="s">
        <v>2608</v>
      </c>
      <c r="L6079" s="663">
        <v>599.6</v>
      </c>
      <c r="M6079" s="663">
        <v>599.6</v>
      </c>
      <c r="N6079" s="662">
        <v>1</v>
      </c>
      <c r="O6079" s="745">
        <v>1</v>
      </c>
      <c r="P6079" s="663"/>
      <c r="Q6079" s="678">
        <v>0</v>
      </c>
      <c r="R6079" s="662"/>
      <c r="S6079" s="678">
        <v>0</v>
      </c>
      <c r="T6079" s="745"/>
      <c r="U6079" s="701">
        <v>0</v>
      </c>
    </row>
    <row r="6080" spans="1:21" ht="14.4" customHeight="1" x14ac:dyDescent="0.3">
      <c r="A6080" s="661">
        <v>32</v>
      </c>
      <c r="B6080" s="662" t="s">
        <v>592</v>
      </c>
      <c r="C6080" s="662" t="s">
        <v>5111</v>
      </c>
      <c r="D6080" s="743" t="s">
        <v>7938</v>
      </c>
      <c r="E6080" s="744" t="s">
        <v>5146</v>
      </c>
      <c r="F6080" s="662" t="s">
        <v>5106</v>
      </c>
      <c r="G6080" s="662" t="s">
        <v>7862</v>
      </c>
      <c r="H6080" s="662" t="s">
        <v>593</v>
      </c>
      <c r="I6080" s="662" t="s">
        <v>7863</v>
      </c>
      <c r="J6080" s="662" t="s">
        <v>7864</v>
      </c>
      <c r="K6080" s="662" t="s">
        <v>7865</v>
      </c>
      <c r="L6080" s="663">
        <v>0</v>
      </c>
      <c r="M6080" s="663">
        <v>0</v>
      </c>
      <c r="N6080" s="662">
        <v>1</v>
      </c>
      <c r="O6080" s="745">
        <v>0.5</v>
      </c>
      <c r="P6080" s="663"/>
      <c r="Q6080" s="678"/>
      <c r="R6080" s="662"/>
      <c r="S6080" s="678">
        <v>0</v>
      </c>
      <c r="T6080" s="745"/>
      <c r="U6080" s="701">
        <v>0</v>
      </c>
    </row>
    <row r="6081" spans="1:21" ht="14.4" customHeight="1" x14ac:dyDescent="0.3">
      <c r="A6081" s="661">
        <v>32</v>
      </c>
      <c r="B6081" s="662" t="s">
        <v>592</v>
      </c>
      <c r="C6081" s="662" t="s">
        <v>5111</v>
      </c>
      <c r="D6081" s="743" t="s">
        <v>7938</v>
      </c>
      <c r="E6081" s="744" t="s">
        <v>5146</v>
      </c>
      <c r="F6081" s="662" t="s">
        <v>5106</v>
      </c>
      <c r="G6081" s="662" t="s">
        <v>5370</v>
      </c>
      <c r="H6081" s="662" t="s">
        <v>593</v>
      </c>
      <c r="I6081" s="662" t="s">
        <v>2197</v>
      </c>
      <c r="J6081" s="662" t="s">
        <v>2198</v>
      </c>
      <c r="K6081" s="662" t="s">
        <v>1306</v>
      </c>
      <c r="L6081" s="663">
        <v>108.44</v>
      </c>
      <c r="M6081" s="663">
        <v>216.88</v>
      </c>
      <c r="N6081" s="662">
        <v>2</v>
      </c>
      <c r="O6081" s="745">
        <v>1</v>
      </c>
      <c r="P6081" s="663">
        <v>108.44</v>
      </c>
      <c r="Q6081" s="678">
        <v>0.5</v>
      </c>
      <c r="R6081" s="662">
        <v>1</v>
      </c>
      <c r="S6081" s="678">
        <v>0.5</v>
      </c>
      <c r="T6081" s="745">
        <v>0.5</v>
      </c>
      <c r="U6081" s="701">
        <v>0.5</v>
      </c>
    </row>
    <row r="6082" spans="1:21" ht="14.4" customHeight="1" x14ac:dyDescent="0.3">
      <c r="A6082" s="661">
        <v>32</v>
      </c>
      <c r="B6082" s="662" t="s">
        <v>592</v>
      </c>
      <c r="C6082" s="662" t="s">
        <v>5111</v>
      </c>
      <c r="D6082" s="743" t="s">
        <v>7938</v>
      </c>
      <c r="E6082" s="744" t="s">
        <v>5146</v>
      </c>
      <c r="F6082" s="662" t="s">
        <v>5106</v>
      </c>
      <c r="G6082" s="662" t="s">
        <v>5466</v>
      </c>
      <c r="H6082" s="662" t="s">
        <v>2438</v>
      </c>
      <c r="I6082" s="662" t="s">
        <v>2819</v>
      </c>
      <c r="J6082" s="662" t="s">
        <v>2820</v>
      </c>
      <c r="K6082" s="662" t="s">
        <v>2821</v>
      </c>
      <c r="L6082" s="663">
        <v>194.26</v>
      </c>
      <c r="M6082" s="663">
        <v>971.3</v>
      </c>
      <c r="N6082" s="662">
        <v>5</v>
      </c>
      <c r="O6082" s="745">
        <v>1</v>
      </c>
      <c r="P6082" s="663">
        <v>971.3</v>
      </c>
      <c r="Q6082" s="678">
        <v>1</v>
      </c>
      <c r="R6082" s="662">
        <v>5</v>
      </c>
      <c r="S6082" s="678">
        <v>1</v>
      </c>
      <c r="T6082" s="745">
        <v>1</v>
      </c>
      <c r="U6082" s="701">
        <v>1</v>
      </c>
    </row>
    <row r="6083" spans="1:21" ht="14.4" customHeight="1" x14ac:dyDescent="0.3">
      <c r="A6083" s="661">
        <v>32</v>
      </c>
      <c r="B6083" s="662" t="s">
        <v>592</v>
      </c>
      <c r="C6083" s="662" t="s">
        <v>5111</v>
      </c>
      <c r="D6083" s="743" t="s">
        <v>7938</v>
      </c>
      <c r="E6083" s="744" t="s">
        <v>5146</v>
      </c>
      <c r="F6083" s="662" t="s">
        <v>5106</v>
      </c>
      <c r="G6083" s="662" t="s">
        <v>5466</v>
      </c>
      <c r="H6083" s="662" t="s">
        <v>2438</v>
      </c>
      <c r="I6083" s="662" t="s">
        <v>2857</v>
      </c>
      <c r="J6083" s="662" t="s">
        <v>2858</v>
      </c>
      <c r="K6083" s="662" t="s">
        <v>2831</v>
      </c>
      <c r="L6083" s="663">
        <v>82.04</v>
      </c>
      <c r="M6083" s="663">
        <v>656.32</v>
      </c>
      <c r="N6083" s="662">
        <v>8</v>
      </c>
      <c r="O6083" s="745">
        <v>2</v>
      </c>
      <c r="P6083" s="663">
        <v>82.04</v>
      </c>
      <c r="Q6083" s="678">
        <v>0.125</v>
      </c>
      <c r="R6083" s="662">
        <v>1</v>
      </c>
      <c r="S6083" s="678">
        <v>0.125</v>
      </c>
      <c r="T6083" s="745">
        <v>1</v>
      </c>
      <c r="U6083" s="701">
        <v>0.5</v>
      </c>
    </row>
    <row r="6084" spans="1:21" ht="14.4" customHeight="1" x14ac:dyDescent="0.3">
      <c r="A6084" s="661">
        <v>32</v>
      </c>
      <c r="B6084" s="662" t="s">
        <v>592</v>
      </c>
      <c r="C6084" s="662" t="s">
        <v>5111</v>
      </c>
      <c r="D6084" s="743" t="s">
        <v>7938</v>
      </c>
      <c r="E6084" s="744" t="s">
        <v>5146</v>
      </c>
      <c r="F6084" s="662" t="s">
        <v>5106</v>
      </c>
      <c r="G6084" s="662" t="s">
        <v>5466</v>
      </c>
      <c r="H6084" s="662" t="s">
        <v>2438</v>
      </c>
      <c r="I6084" s="662" t="s">
        <v>2857</v>
      </c>
      <c r="J6084" s="662" t="s">
        <v>2858</v>
      </c>
      <c r="K6084" s="662" t="s">
        <v>2831</v>
      </c>
      <c r="L6084" s="663">
        <v>176.47</v>
      </c>
      <c r="M6084" s="663">
        <v>352.94</v>
      </c>
      <c r="N6084" s="662">
        <v>2</v>
      </c>
      <c r="O6084" s="745">
        <v>2</v>
      </c>
      <c r="P6084" s="663">
        <v>352.94</v>
      </c>
      <c r="Q6084" s="678">
        <v>1</v>
      </c>
      <c r="R6084" s="662">
        <v>2</v>
      </c>
      <c r="S6084" s="678">
        <v>1</v>
      </c>
      <c r="T6084" s="745">
        <v>2</v>
      </c>
      <c r="U6084" s="701">
        <v>1</v>
      </c>
    </row>
    <row r="6085" spans="1:21" ht="14.4" customHeight="1" x14ac:dyDescent="0.3">
      <c r="A6085" s="661">
        <v>32</v>
      </c>
      <c r="B6085" s="662" t="s">
        <v>592</v>
      </c>
      <c r="C6085" s="662" t="s">
        <v>5111</v>
      </c>
      <c r="D6085" s="743" t="s">
        <v>7938</v>
      </c>
      <c r="E6085" s="744" t="s">
        <v>5146</v>
      </c>
      <c r="F6085" s="662" t="s">
        <v>5106</v>
      </c>
      <c r="G6085" s="662" t="s">
        <v>5466</v>
      </c>
      <c r="H6085" s="662" t="s">
        <v>2438</v>
      </c>
      <c r="I6085" s="662" t="s">
        <v>2861</v>
      </c>
      <c r="J6085" s="662" t="s">
        <v>2862</v>
      </c>
      <c r="K6085" s="662" t="s">
        <v>2831</v>
      </c>
      <c r="L6085" s="663">
        <v>82.04</v>
      </c>
      <c r="M6085" s="663">
        <v>656.32</v>
      </c>
      <c r="N6085" s="662">
        <v>8</v>
      </c>
      <c r="O6085" s="745">
        <v>1</v>
      </c>
      <c r="P6085" s="663"/>
      <c r="Q6085" s="678">
        <v>0</v>
      </c>
      <c r="R6085" s="662"/>
      <c r="S6085" s="678">
        <v>0</v>
      </c>
      <c r="T6085" s="745"/>
      <c r="U6085" s="701">
        <v>0</v>
      </c>
    </row>
    <row r="6086" spans="1:21" ht="14.4" customHeight="1" x14ac:dyDescent="0.3">
      <c r="A6086" s="661">
        <v>32</v>
      </c>
      <c r="B6086" s="662" t="s">
        <v>592</v>
      </c>
      <c r="C6086" s="662" t="s">
        <v>5111</v>
      </c>
      <c r="D6086" s="743" t="s">
        <v>7938</v>
      </c>
      <c r="E6086" s="744" t="s">
        <v>5146</v>
      </c>
      <c r="F6086" s="662" t="s">
        <v>5106</v>
      </c>
      <c r="G6086" s="662" t="s">
        <v>5466</v>
      </c>
      <c r="H6086" s="662" t="s">
        <v>2438</v>
      </c>
      <c r="I6086" s="662" t="s">
        <v>2861</v>
      </c>
      <c r="J6086" s="662" t="s">
        <v>2862</v>
      </c>
      <c r="K6086" s="662" t="s">
        <v>2831</v>
      </c>
      <c r="L6086" s="663">
        <v>176.47</v>
      </c>
      <c r="M6086" s="663">
        <v>352.94</v>
      </c>
      <c r="N6086" s="662">
        <v>2</v>
      </c>
      <c r="O6086" s="745">
        <v>1</v>
      </c>
      <c r="P6086" s="663">
        <v>352.94</v>
      </c>
      <c r="Q6086" s="678">
        <v>1</v>
      </c>
      <c r="R6086" s="662">
        <v>2</v>
      </c>
      <c r="S6086" s="678">
        <v>1</v>
      </c>
      <c r="T6086" s="745">
        <v>1</v>
      </c>
      <c r="U6086" s="701">
        <v>1</v>
      </c>
    </row>
    <row r="6087" spans="1:21" ht="14.4" customHeight="1" x14ac:dyDescent="0.3">
      <c r="A6087" s="661">
        <v>32</v>
      </c>
      <c r="B6087" s="662" t="s">
        <v>592</v>
      </c>
      <c r="C6087" s="662" t="s">
        <v>5111</v>
      </c>
      <c r="D6087" s="743" t="s">
        <v>7938</v>
      </c>
      <c r="E6087" s="744" t="s">
        <v>5146</v>
      </c>
      <c r="F6087" s="662" t="s">
        <v>5106</v>
      </c>
      <c r="G6087" s="662" t="s">
        <v>5466</v>
      </c>
      <c r="H6087" s="662" t="s">
        <v>2438</v>
      </c>
      <c r="I6087" s="662" t="s">
        <v>2859</v>
      </c>
      <c r="J6087" s="662" t="s">
        <v>2860</v>
      </c>
      <c r="K6087" s="662" t="s">
        <v>2831</v>
      </c>
      <c r="L6087" s="663">
        <v>82.04</v>
      </c>
      <c r="M6087" s="663">
        <v>656.32</v>
      </c>
      <c r="N6087" s="662">
        <v>8</v>
      </c>
      <c r="O6087" s="745">
        <v>1</v>
      </c>
      <c r="P6087" s="663"/>
      <c r="Q6087" s="678">
        <v>0</v>
      </c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32</v>
      </c>
      <c r="B6088" s="662" t="s">
        <v>592</v>
      </c>
      <c r="C6088" s="662" t="s">
        <v>5111</v>
      </c>
      <c r="D6088" s="743" t="s">
        <v>7938</v>
      </c>
      <c r="E6088" s="744" t="s">
        <v>5146</v>
      </c>
      <c r="F6088" s="662" t="s">
        <v>5106</v>
      </c>
      <c r="G6088" s="662" t="s">
        <v>5466</v>
      </c>
      <c r="H6088" s="662" t="s">
        <v>2438</v>
      </c>
      <c r="I6088" s="662" t="s">
        <v>2859</v>
      </c>
      <c r="J6088" s="662" t="s">
        <v>2860</v>
      </c>
      <c r="K6088" s="662" t="s">
        <v>2831</v>
      </c>
      <c r="L6088" s="663">
        <v>176.47</v>
      </c>
      <c r="M6088" s="663">
        <v>352.94</v>
      </c>
      <c r="N6088" s="662">
        <v>2</v>
      </c>
      <c r="O6088" s="745">
        <v>1</v>
      </c>
      <c r="P6088" s="663">
        <v>352.94</v>
      </c>
      <c r="Q6088" s="678">
        <v>1</v>
      </c>
      <c r="R6088" s="662">
        <v>2</v>
      </c>
      <c r="S6088" s="678">
        <v>1</v>
      </c>
      <c r="T6088" s="745">
        <v>1</v>
      </c>
      <c r="U6088" s="701">
        <v>1</v>
      </c>
    </row>
    <row r="6089" spans="1:21" ht="14.4" customHeight="1" x14ac:dyDescent="0.3">
      <c r="A6089" s="661">
        <v>32</v>
      </c>
      <c r="B6089" s="662" t="s">
        <v>592</v>
      </c>
      <c r="C6089" s="662" t="s">
        <v>5111</v>
      </c>
      <c r="D6089" s="743" t="s">
        <v>7938</v>
      </c>
      <c r="E6089" s="744" t="s">
        <v>5146</v>
      </c>
      <c r="F6089" s="662" t="s">
        <v>5106</v>
      </c>
      <c r="G6089" s="662" t="s">
        <v>5466</v>
      </c>
      <c r="H6089" s="662" t="s">
        <v>2438</v>
      </c>
      <c r="I6089" s="662" t="s">
        <v>2870</v>
      </c>
      <c r="J6089" s="662" t="s">
        <v>5000</v>
      </c>
      <c r="K6089" s="662" t="s">
        <v>2821</v>
      </c>
      <c r="L6089" s="663">
        <v>194.26</v>
      </c>
      <c r="M6089" s="663">
        <v>777.04</v>
      </c>
      <c r="N6089" s="662">
        <v>4</v>
      </c>
      <c r="O6089" s="745">
        <v>2</v>
      </c>
      <c r="P6089" s="663">
        <v>777.04</v>
      </c>
      <c r="Q6089" s="678">
        <v>1</v>
      </c>
      <c r="R6089" s="662">
        <v>4</v>
      </c>
      <c r="S6089" s="678">
        <v>1</v>
      </c>
      <c r="T6089" s="745">
        <v>2</v>
      </c>
      <c r="U6089" s="701">
        <v>1</v>
      </c>
    </row>
    <row r="6090" spans="1:21" ht="14.4" customHeight="1" x14ac:dyDescent="0.3">
      <c r="A6090" s="661">
        <v>32</v>
      </c>
      <c r="B6090" s="662" t="s">
        <v>592</v>
      </c>
      <c r="C6090" s="662" t="s">
        <v>5111</v>
      </c>
      <c r="D6090" s="743" t="s">
        <v>7938</v>
      </c>
      <c r="E6090" s="744" t="s">
        <v>5146</v>
      </c>
      <c r="F6090" s="662" t="s">
        <v>5106</v>
      </c>
      <c r="G6090" s="662" t="s">
        <v>5706</v>
      </c>
      <c r="H6090" s="662" t="s">
        <v>593</v>
      </c>
      <c r="I6090" s="662" t="s">
        <v>1245</v>
      </c>
      <c r="J6090" s="662" t="s">
        <v>1246</v>
      </c>
      <c r="K6090" s="662" t="s">
        <v>1247</v>
      </c>
      <c r="L6090" s="663">
        <v>70.08</v>
      </c>
      <c r="M6090" s="663">
        <v>70.08</v>
      </c>
      <c r="N6090" s="662">
        <v>1</v>
      </c>
      <c r="O6090" s="745">
        <v>1</v>
      </c>
      <c r="P6090" s="663">
        <v>70.08</v>
      </c>
      <c r="Q6090" s="678">
        <v>1</v>
      </c>
      <c r="R6090" s="662">
        <v>1</v>
      </c>
      <c r="S6090" s="678">
        <v>1</v>
      </c>
      <c r="T6090" s="745">
        <v>1</v>
      </c>
      <c r="U6090" s="701">
        <v>1</v>
      </c>
    </row>
    <row r="6091" spans="1:21" ht="14.4" customHeight="1" x14ac:dyDescent="0.3">
      <c r="A6091" s="661">
        <v>32</v>
      </c>
      <c r="B6091" s="662" t="s">
        <v>592</v>
      </c>
      <c r="C6091" s="662" t="s">
        <v>5111</v>
      </c>
      <c r="D6091" s="743" t="s">
        <v>7938</v>
      </c>
      <c r="E6091" s="744" t="s">
        <v>5146</v>
      </c>
      <c r="F6091" s="662" t="s">
        <v>5106</v>
      </c>
      <c r="G6091" s="662" t="s">
        <v>5179</v>
      </c>
      <c r="H6091" s="662" t="s">
        <v>593</v>
      </c>
      <c r="I6091" s="662" t="s">
        <v>672</v>
      </c>
      <c r="J6091" s="662" t="s">
        <v>5371</v>
      </c>
      <c r="K6091" s="662" t="s">
        <v>5290</v>
      </c>
      <c r="L6091" s="663">
        <v>24.78</v>
      </c>
      <c r="M6091" s="663">
        <v>322.14000000000004</v>
      </c>
      <c r="N6091" s="662">
        <v>13</v>
      </c>
      <c r="O6091" s="745">
        <v>4.5</v>
      </c>
      <c r="P6091" s="663">
        <v>322.14000000000004</v>
      </c>
      <c r="Q6091" s="678">
        <v>1</v>
      </c>
      <c r="R6091" s="662">
        <v>13</v>
      </c>
      <c r="S6091" s="678">
        <v>1</v>
      </c>
      <c r="T6091" s="745">
        <v>4.5</v>
      </c>
      <c r="U6091" s="701">
        <v>1</v>
      </c>
    </row>
    <row r="6092" spans="1:21" ht="14.4" customHeight="1" x14ac:dyDescent="0.3">
      <c r="A6092" s="661">
        <v>32</v>
      </c>
      <c r="B6092" s="662" t="s">
        <v>592</v>
      </c>
      <c r="C6092" s="662" t="s">
        <v>5111</v>
      </c>
      <c r="D6092" s="743" t="s">
        <v>7938</v>
      </c>
      <c r="E6092" s="744" t="s">
        <v>5146</v>
      </c>
      <c r="F6092" s="662" t="s">
        <v>5106</v>
      </c>
      <c r="G6092" s="662" t="s">
        <v>5179</v>
      </c>
      <c r="H6092" s="662" t="s">
        <v>593</v>
      </c>
      <c r="I6092" s="662" t="s">
        <v>1419</v>
      </c>
      <c r="J6092" s="662" t="s">
        <v>5180</v>
      </c>
      <c r="K6092" s="662" t="s">
        <v>5181</v>
      </c>
      <c r="L6092" s="663">
        <v>99.11</v>
      </c>
      <c r="M6092" s="663">
        <v>7235.0299999999979</v>
      </c>
      <c r="N6092" s="662">
        <v>73</v>
      </c>
      <c r="O6092" s="745">
        <v>32.5</v>
      </c>
      <c r="P6092" s="663">
        <v>5550.159999999998</v>
      </c>
      <c r="Q6092" s="678">
        <v>0.76712328767123283</v>
      </c>
      <c r="R6092" s="662">
        <v>56</v>
      </c>
      <c r="S6092" s="678">
        <v>0.76712328767123283</v>
      </c>
      <c r="T6092" s="745">
        <v>26</v>
      </c>
      <c r="U6092" s="701">
        <v>0.8</v>
      </c>
    </row>
    <row r="6093" spans="1:21" ht="14.4" customHeight="1" x14ac:dyDescent="0.3">
      <c r="A6093" s="661">
        <v>32</v>
      </c>
      <c r="B6093" s="662" t="s">
        <v>592</v>
      </c>
      <c r="C6093" s="662" t="s">
        <v>5111</v>
      </c>
      <c r="D6093" s="743" t="s">
        <v>7938</v>
      </c>
      <c r="E6093" s="744" t="s">
        <v>5146</v>
      </c>
      <c r="F6093" s="662" t="s">
        <v>5106</v>
      </c>
      <c r="G6093" s="662" t="s">
        <v>5301</v>
      </c>
      <c r="H6093" s="662" t="s">
        <v>593</v>
      </c>
      <c r="I6093" s="662" t="s">
        <v>1195</v>
      </c>
      <c r="J6093" s="662" t="s">
        <v>1196</v>
      </c>
      <c r="K6093" s="662" t="s">
        <v>1197</v>
      </c>
      <c r="L6093" s="663">
        <v>54.55</v>
      </c>
      <c r="M6093" s="663">
        <v>54.55</v>
      </c>
      <c r="N6093" s="662">
        <v>1</v>
      </c>
      <c r="O6093" s="745">
        <v>0.5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32</v>
      </c>
      <c r="B6094" s="662" t="s">
        <v>592</v>
      </c>
      <c r="C6094" s="662" t="s">
        <v>5111</v>
      </c>
      <c r="D6094" s="743" t="s">
        <v>7938</v>
      </c>
      <c r="E6094" s="744" t="s">
        <v>5146</v>
      </c>
      <c r="F6094" s="662" t="s">
        <v>5106</v>
      </c>
      <c r="G6094" s="662" t="s">
        <v>5404</v>
      </c>
      <c r="H6094" s="662" t="s">
        <v>2438</v>
      </c>
      <c r="I6094" s="662" t="s">
        <v>5597</v>
      </c>
      <c r="J6094" s="662" t="s">
        <v>2440</v>
      </c>
      <c r="K6094" s="662" t="s">
        <v>5450</v>
      </c>
      <c r="L6094" s="663">
        <v>40.22</v>
      </c>
      <c r="M6094" s="663">
        <v>40.22</v>
      </c>
      <c r="N6094" s="662">
        <v>1</v>
      </c>
      <c r="O6094" s="745">
        <v>0.5</v>
      </c>
      <c r="P6094" s="663">
        <v>40.22</v>
      </c>
      <c r="Q6094" s="678">
        <v>1</v>
      </c>
      <c r="R6094" s="662">
        <v>1</v>
      </c>
      <c r="S6094" s="678">
        <v>1</v>
      </c>
      <c r="T6094" s="745">
        <v>0.5</v>
      </c>
      <c r="U6094" s="701">
        <v>1</v>
      </c>
    </row>
    <row r="6095" spans="1:21" ht="14.4" customHeight="1" x14ac:dyDescent="0.3">
      <c r="A6095" s="661">
        <v>32</v>
      </c>
      <c r="B6095" s="662" t="s">
        <v>592</v>
      </c>
      <c r="C6095" s="662" t="s">
        <v>5111</v>
      </c>
      <c r="D6095" s="743" t="s">
        <v>7938</v>
      </c>
      <c r="E6095" s="744" t="s">
        <v>5146</v>
      </c>
      <c r="F6095" s="662" t="s">
        <v>5106</v>
      </c>
      <c r="G6095" s="662" t="s">
        <v>6179</v>
      </c>
      <c r="H6095" s="662" t="s">
        <v>593</v>
      </c>
      <c r="I6095" s="662" t="s">
        <v>2966</v>
      </c>
      <c r="J6095" s="662" t="s">
        <v>2967</v>
      </c>
      <c r="K6095" s="662" t="s">
        <v>6354</v>
      </c>
      <c r="L6095" s="663">
        <v>194.49</v>
      </c>
      <c r="M6095" s="663">
        <v>583.47</v>
      </c>
      <c r="N6095" s="662">
        <v>3</v>
      </c>
      <c r="O6095" s="745">
        <v>2</v>
      </c>
      <c r="P6095" s="663">
        <v>194.49</v>
      </c>
      <c r="Q6095" s="678">
        <v>0.33333333333333331</v>
      </c>
      <c r="R6095" s="662">
        <v>1</v>
      </c>
      <c r="S6095" s="678">
        <v>0.33333333333333331</v>
      </c>
      <c r="T6095" s="745">
        <v>1</v>
      </c>
      <c r="U6095" s="701">
        <v>0.5</v>
      </c>
    </row>
    <row r="6096" spans="1:21" ht="14.4" customHeight="1" x14ac:dyDescent="0.3">
      <c r="A6096" s="661">
        <v>32</v>
      </c>
      <c r="B6096" s="662" t="s">
        <v>592</v>
      </c>
      <c r="C6096" s="662" t="s">
        <v>5111</v>
      </c>
      <c r="D6096" s="743" t="s">
        <v>7938</v>
      </c>
      <c r="E6096" s="744" t="s">
        <v>5146</v>
      </c>
      <c r="F6096" s="662" t="s">
        <v>5106</v>
      </c>
      <c r="G6096" s="662" t="s">
        <v>5964</v>
      </c>
      <c r="H6096" s="662" t="s">
        <v>593</v>
      </c>
      <c r="I6096" s="662" t="s">
        <v>7321</v>
      </c>
      <c r="J6096" s="662" t="s">
        <v>5972</v>
      </c>
      <c r="K6096" s="662" t="s">
        <v>7322</v>
      </c>
      <c r="L6096" s="663">
        <v>0</v>
      </c>
      <c r="M6096" s="663">
        <v>0</v>
      </c>
      <c r="N6096" s="662">
        <v>1</v>
      </c>
      <c r="O6096" s="745">
        <v>0.5</v>
      </c>
      <c r="P6096" s="663">
        <v>0</v>
      </c>
      <c r="Q6096" s="678"/>
      <c r="R6096" s="662">
        <v>1</v>
      </c>
      <c r="S6096" s="678">
        <v>1</v>
      </c>
      <c r="T6096" s="745">
        <v>0.5</v>
      </c>
      <c r="U6096" s="701">
        <v>1</v>
      </c>
    </row>
    <row r="6097" spans="1:21" ht="14.4" customHeight="1" x14ac:dyDescent="0.3">
      <c r="A6097" s="661">
        <v>32</v>
      </c>
      <c r="B6097" s="662" t="s">
        <v>592</v>
      </c>
      <c r="C6097" s="662" t="s">
        <v>5111</v>
      </c>
      <c r="D6097" s="743" t="s">
        <v>7938</v>
      </c>
      <c r="E6097" s="744" t="s">
        <v>5146</v>
      </c>
      <c r="F6097" s="662" t="s">
        <v>5106</v>
      </c>
      <c r="G6097" s="662" t="s">
        <v>5964</v>
      </c>
      <c r="H6097" s="662" t="s">
        <v>593</v>
      </c>
      <c r="I6097" s="662" t="s">
        <v>5971</v>
      </c>
      <c r="J6097" s="662" t="s">
        <v>5972</v>
      </c>
      <c r="K6097" s="662" t="s">
        <v>5973</v>
      </c>
      <c r="L6097" s="663">
        <v>7923.1</v>
      </c>
      <c r="M6097" s="663">
        <v>7923.1</v>
      </c>
      <c r="N6097" s="662">
        <v>1</v>
      </c>
      <c r="O6097" s="745">
        <v>0.5</v>
      </c>
      <c r="P6097" s="663">
        <v>7923.1</v>
      </c>
      <c r="Q6097" s="678">
        <v>1</v>
      </c>
      <c r="R6097" s="662">
        <v>1</v>
      </c>
      <c r="S6097" s="678">
        <v>1</v>
      </c>
      <c r="T6097" s="745">
        <v>0.5</v>
      </c>
      <c r="U6097" s="701">
        <v>1</v>
      </c>
    </row>
    <row r="6098" spans="1:21" ht="14.4" customHeight="1" x14ac:dyDescent="0.3">
      <c r="A6098" s="661">
        <v>32</v>
      </c>
      <c r="B6098" s="662" t="s">
        <v>592</v>
      </c>
      <c r="C6098" s="662" t="s">
        <v>5111</v>
      </c>
      <c r="D6098" s="743" t="s">
        <v>7938</v>
      </c>
      <c r="E6098" s="744" t="s">
        <v>5146</v>
      </c>
      <c r="F6098" s="662" t="s">
        <v>5106</v>
      </c>
      <c r="G6098" s="662" t="s">
        <v>6410</v>
      </c>
      <c r="H6098" s="662" t="s">
        <v>2438</v>
      </c>
      <c r="I6098" s="662" t="s">
        <v>6411</v>
      </c>
      <c r="J6098" s="662" t="s">
        <v>6412</v>
      </c>
      <c r="K6098" s="662" t="s">
        <v>2674</v>
      </c>
      <c r="L6098" s="663">
        <v>374.74</v>
      </c>
      <c r="M6098" s="663">
        <v>374.74</v>
      </c>
      <c r="N6098" s="662">
        <v>1</v>
      </c>
      <c r="O6098" s="745">
        <v>0.5</v>
      </c>
      <c r="P6098" s="663">
        <v>374.74</v>
      </c>
      <c r="Q6098" s="678">
        <v>1</v>
      </c>
      <c r="R6098" s="662">
        <v>1</v>
      </c>
      <c r="S6098" s="678">
        <v>1</v>
      </c>
      <c r="T6098" s="745">
        <v>0.5</v>
      </c>
      <c r="U6098" s="701">
        <v>1</v>
      </c>
    </row>
    <row r="6099" spans="1:21" ht="14.4" customHeight="1" x14ac:dyDescent="0.3">
      <c r="A6099" s="661">
        <v>32</v>
      </c>
      <c r="B6099" s="662" t="s">
        <v>592</v>
      </c>
      <c r="C6099" s="662" t="s">
        <v>5111</v>
      </c>
      <c r="D6099" s="743" t="s">
        <v>7938</v>
      </c>
      <c r="E6099" s="744" t="s">
        <v>5146</v>
      </c>
      <c r="F6099" s="662" t="s">
        <v>5106</v>
      </c>
      <c r="G6099" s="662" t="s">
        <v>6410</v>
      </c>
      <c r="H6099" s="662" t="s">
        <v>2438</v>
      </c>
      <c r="I6099" s="662" t="s">
        <v>2599</v>
      </c>
      <c r="J6099" s="662" t="s">
        <v>2600</v>
      </c>
      <c r="K6099" s="662" t="s">
        <v>1128</v>
      </c>
      <c r="L6099" s="663">
        <v>181.13</v>
      </c>
      <c r="M6099" s="663">
        <v>181.13</v>
      </c>
      <c r="N6099" s="662">
        <v>1</v>
      </c>
      <c r="O6099" s="745">
        <v>0.5</v>
      </c>
      <c r="P6099" s="663">
        <v>181.13</v>
      </c>
      <c r="Q6099" s="678">
        <v>1</v>
      </c>
      <c r="R6099" s="662">
        <v>1</v>
      </c>
      <c r="S6099" s="678">
        <v>1</v>
      </c>
      <c r="T6099" s="745">
        <v>0.5</v>
      </c>
      <c r="U6099" s="701">
        <v>1</v>
      </c>
    </row>
    <row r="6100" spans="1:21" ht="14.4" customHeight="1" x14ac:dyDescent="0.3">
      <c r="A6100" s="661">
        <v>32</v>
      </c>
      <c r="B6100" s="662" t="s">
        <v>592</v>
      </c>
      <c r="C6100" s="662" t="s">
        <v>5111</v>
      </c>
      <c r="D6100" s="743" t="s">
        <v>7938</v>
      </c>
      <c r="E6100" s="744" t="s">
        <v>5146</v>
      </c>
      <c r="F6100" s="662" t="s">
        <v>5106</v>
      </c>
      <c r="G6100" s="662" t="s">
        <v>5562</v>
      </c>
      <c r="H6100" s="662" t="s">
        <v>593</v>
      </c>
      <c r="I6100" s="662" t="s">
        <v>1051</v>
      </c>
      <c r="J6100" s="662" t="s">
        <v>5563</v>
      </c>
      <c r="K6100" s="662" t="s">
        <v>5564</v>
      </c>
      <c r="L6100" s="663">
        <v>0</v>
      </c>
      <c r="M6100" s="663">
        <v>0</v>
      </c>
      <c r="N6100" s="662">
        <v>6</v>
      </c>
      <c r="O6100" s="745">
        <v>4</v>
      </c>
      <c r="P6100" s="663">
        <v>0</v>
      </c>
      <c r="Q6100" s="678"/>
      <c r="R6100" s="662">
        <v>3</v>
      </c>
      <c r="S6100" s="678">
        <v>0.5</v>
      </c>
      <c r="T6100" s="745">
        <v>2</v>
      </c>
      <c r="U6100" s="701">
        <v>0.5</v>
      </c>
    </row>
    <row r="6101" spans="1:21" ht="14.4" customHeight="1" x14ac:dyDescent="0.3">
      <c r="A6101" s="661">
        <v>32</v>
      </c>
      <c r="B6101" s="662" t="s">
        <v>592</v>
      </c>
      <c r="C6101" s="662" t="s">
        <v>5111</v>
      </c>
      <c r="D6101" s="743" t="s">
        <v>7938</v>
      </c>
      <c r="E6101" s="744" t="s">
        <v>5146</v>
      </c>
      <c r="F6101" s="662" t="s">
        <v>5106</v>
      </c>
      <c r="G6101" s="662" t="s">
        <v>5562</v>
      </c>
      <c r="H6101" s="662" t="s">
        <v>593</v>
      </c>
      <c r="I6101" s="662" t="s">
        <v>3803</v>
      </c>
      <c r="J6101" s="662" t="s">
        <v>3804</v>
      </c>
      <c r="K6101" s="662" t="s">
        <v>6275</v>
      </c>
      <c r="L6101" s="663">
        <v>0</v>
      </c>
      <c r="M6101" s="663">
        <v>0</v>
      </c>
      <c r="N6101" s="662">
        <v>4</v>
      </c>
      <c r="O6101" s="745">
        <v>1</v>
      </c>
      <c r="P6101" s="663">
        <v>0</v>
      </c>
      <c r="Q6101" s="678"/>
      <c r="R6101" s="662">
        <v>4</v>
      </c>
      <c r="S6101" s="678">
        <v>1</v>
      </c>
      <c r="T6101" s="745">
        <v>1</v>
      </c>
      <c r="U6101" s="701">
        <v>1</v>
      </c>
    </row>
    <row r="6102" spans="1:21" ht="14.4" customHeight="1" x14ac:dyDescent="0.3">
      <c r="A6102" s="661">
        <v>32</v>
      </c>
      <c r="B6102" s="662" t="s">
        <v>592</v>
      </c>
      <c r="C6102" s="662" t="s">
        <v>5111</v>
      </c>
      <c r="D6102" s="743" t="s">
        <v>7938</v>
      </c>
      <c r="E6102" s="744" t="s">
        <v>5146</v>
      </c>
      <c r="F6102" s="662" t="s">
        <v>5106</v>
      </c>
      <c r="G6102" s="662" t="s">
        <v>5305</v>
      </c>
      <c r="H6102" s="662" t="s">
        <v>593</v>
      </c>
      <c r="I6102" s="662" t="s">
        <v>5409</v>
      </c>
      <c r="J6102" s="662" t="s">
        <v>1064</v>
      </c>
      <c r="K6102" s="662" t="s">
        <v>5410</v>
      </c>
      <c r="L6102" s="663">
        <v>214.5</v>
      </c>
      <c r="M6102" s="663">
        <v>3432</v>
      </c>
      <c r="N6102" s="662">
        <v>16</v>
      </c>
      <c r="O6102" s="745">
        <v>12</v>
      </c>
      <c r="P6102" s="663">
        <v>1501.5</v>
      </c>
      <c r="Q6102" s="678">
        <v>0.4375</v>
      </c>
      <c r="R6102" s="662">
        <v>7</v>
      </c>
      <c r="S6102" s="678">
        <v>0.4375</v>
      </c>
      <c r="T6102" s="745">
        <v>6</v>
      </c>
      <c r="U6102" s="701">
        <v>0.5</v>
      </c>
    </row>
    <row r="6103" spans="1:21" ht="14.4" customHeight="1" x14ac:dyDescent="0.3">
      <c r="A6103" s="661">
        <v>32</v>
      </c>
      <c r="B6103" s="662" t="s">
        <v>592</v>
      </c>
      <c r="C6103" s="662" t="s">
        <v>5111</v>
      </c>
      <c r="D6103" s="743" t="s">
        <v>7938</v>
      </c>
      <c r="E6103" s="744" t="s">
        <v>5146</v>
      </c>
      <c r="F6103" s="662" t="s">
        <v>5106</v>
      </c>
      <c r="G6103" s="662" t="s">
        <v>5305</v>
      </c>
      <c r="H6103" s="662" t="s">
        <v>593</v>
      </c>
      <c r="I6103" s="662" t="s">
        <v>5974</v>
      </c>
      <c r="J6103" s="662" t="s">
        <v>5975</v>
      </c>
      <c r="K6103" s="662" t="s">
        <v>5976</v>
      </c>
      <c r="L6103" s="663">
        <v>143.34</v>
      </c>
      <c r="M6103" s="663">
        <v>286.68</v>
      </c>
      <c r="N6103" s="662">
        <v>2</v>
      </c>
      <c r="O6103" s="745">
        <v>1</v>
      </c>
      <c r="P6103" s="663"/>
      <c r="Q6103" s="678">
        <v>0</v>
      </c>
      <c r="R6103" s="662"/>
      <c r="S6103" s="678">
        <v>0</v>
      </c>
      <c r="T6103" s="745"/>
      <c r="U6103" s="701">
        <v>0</v>
      </c>
    </row>
    <row r="6104" spans="1:21" ht="14.4" customHeight="1" x14ac:dyDescent="0.3">
      <c r="A6104" s="661">
        <v>32</v>
      </c>
      <c r="B6104" s="662" t="s">
        <v>592</v>
      </c>
      <c r="C6104" s="662" t="s">
        <v>5111</v>
      </c>
      <c r="D6104" s="743" t="s">
        <v>7938</v>
      </c>
      <c r="E6104" s="744" t="s">
        <v>5146</v>
      </c>
      <c r="F6104" s="662" t="s">
        <v>5106</v>
      </c>
      <c r="G6104" s="662" t="s">
        <v>5305</v>
      </c>
      <c r="H6104" s="662" t="s">
        <v>593</v>
      </c>
      <c r="I6104" s="662" t="s">
        <v>7866</v>
      </c>
      <c r="J6104" s="662" t="s">
        <v>5978</v>
      </c>
      <c r="K6104" s="662" t="s">
        <v>1768</v>
      </c>
      <c r="L6104" s="663">
        <v>28.67</v>
      </c>
      <c r="M6104" s="663">
        <v>28.67</v>
      </c>
      <c r="N6104" s="662">
        <v>1</v>
      </c>
      <c r="O6104" s="745">
        <v>0.5</v>
      </c>
      <c r="P6104" s="663"/>
      <c r="Q6104" s="678">
        <v>0</v>
      </c>
      <c r="R6104" s="662"/>
      <c r="S6104" s="678">
        <v>0</v>
      </c>
      <c r="T6104" s="745"/>
      <c r="U6104" s="701">
        <v>0</v>
      </c>
    </row>
    <row r="6105" spans="1:21" ht="14.4" customHeight="1" x14ac:dyDescent="0.3">
      <c r="A6105" s="661">
        <v>32</v>
      </c>
      <c r="B6105" s="662" t="s">
        <v>592</v>
      </c>
      <c r="C6105" s="662" t="s">
        <v>5111</v>
      </c>
      <c r="D6105" s="743" t="s">
        <v>7938</v>
      </c>
      <c r="E6105" s="744" t="s">
        <v>5146</v>
      </c>
      <c r="F6105" s="662" t="s">
        <v>5106</v>
      </c>
      <c r="G6105" s="662" t="s">
        <v>5305</v>
      </c>
      <c r="H6105" s="662" t="s">
        <v>593</v>
      </c>
      <c r="I6105" s="662" t="s">
        <v>1063</v>
      </c>
      <c r="J6105" s="662" t="s">
        <v>1064</v>
      </c>
      <c r="K6105" s="662" t="s">
        <v>5306</v>
      </c>
      <c r="L6105" s="663">
        <v>107.25</v>
      </c>
      <c r="M6105" s="663">
        <v>214.5</v>
      </c>
      <c r="N6105" s="662">
        <v>2</v>
      </c>
      <c r="O6105" s="745">
        <v>1</v>
      </c>
      <c r="P6105" s="663">
        <v>107.25</v>
      </c>
      <c r="Q6105" s="678">
        <v>0.5</v>
      </c>
      <c r="R6105" s="662">
        <v>1</v>
      </c>
      <c r="S6105" s="678">
        <v>0.5</v>
      </c>
      <c r="T6105" s="745">
        <v>0.5</v>
      </c>
      <c r="U6105" s="701">
        <v>0.5</v>
      </c>
    </row>
    <row r="6106" spans="1:21" ht="14.4" customHeight="1" x14ac:dyDescent="0.3">
      <c r="A6106" s="661">
        <v>32</v>
      </c>
      <c r="B6106" s="662" t="s">
        <v>592</v>
      </c>
      <c r="C6106" s="662" t="s">
        <v>5111</v>
      </c>
      <c r="D6106" s="743" t="s">
        <v>7938</v>
      </c>
      <c r="E6106" s="744" t="s">
        <v>5146</v>
      </c>
      <c r="F6106" s="662" t="s">
        <v>5106</v>
      </c>
      <c r="G6106" s="662" t="s">
        <v>5377</v>
      </c>
      <c r="H6106" s="662" t="s">
        <v>2438</v>
      </c>
      <c r="I6106" s="662" t="s">
        <v>4208</v>
      </c>
      <c r="J6106" s="662" t="s">
        <v>5066</v>
      </c>
      <c r="K6106" s="662" t="s">
        <v>4626</v>
      </c>
      <c r="L6106" s="663">
        <v>123.2</v>
      </c>
      <c r="M6106" s="663">
        <v>123.2</v>
      </c>
      <c r="N6106" s="662">
        <v>1</v>
      </c>
      <c r="O6106" s="745">
        <v>0.5</v>
      </c>
      <c r="P6106" s="663">
        <v>123.2</v>
      </c>
      <c r="Q6106" s="678">
        <v>1</v>
      </c>
      <c r="R6106" s="662">
        <v>1</v>
      </c>
      <c r="S6106" s="678">
        <v>1</v>
      </c>
      <c r="T6106" s="745">
        <v>0.5</v>
      </c>
      <c r="U6106" s="701">
        <v>1</v>
      </c>
    </row>
    <row r="6107" spans="1:21" ht="14.4" customHeight="1" x14ac:dyDescent="0.3">
      <c r="A6107" s="661">
        <v>32</v>
      </c>
      <c r="B6107" s="662" t="s">
        <v>592</v>
      </c>
      <c r="C6107" s="662" t="s">
        <v>5111</v>
      </c>
      <c r="D6107" s="743" t="s">
        <v>7938</v>
      </c>
      <c r="E6107" s="744" t="s">
        <v>5146</v>
      </c>
      <c r="F6107" s="662" t="s">
        <v>5106</v>
      </c>
      <c r="G6107" s="662" t="s">
        <v>7212</v>
      </c>
      <c r="H6107" s="662" t="s">
        <v>2438</v>
      </c>
      <c r="I6107" s="662" t="s">
        <v>5032</v>
      </c>
      <c r="J6107" s="662" t="s">
        <v>5033</v>
      </c>
      <c r="K6107" s="662" t="s">
        <v>1128</v>
      </c>
      <c r="L6107" s="663">
        <v>62.46</v>
      </c>
      <c r="M6107" s="663">
        <v>124.92</v>
      </c>
      <c r="N6107" s="662">
        <v>2</v>
      </c>
      <c r="O6107" s="745">
        <v>0.5</v>
      </c>
      <c r="P6107" s="663"/>
      <c r="Q6107" s="678">
        <v>0</v>
      </c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32</v>
      </c>
      <c r="B6108" s="662" t="s">
        <v>592</v>
      </c>
      <c r="C6108" s="662" t="s">
        <v>5111</v>
      </c>
      <c r="D6108" s="743" t="s">
        <v>7938</v>
      </c>
      <c r="E6108" s="744" t="s">
        <v>5146</v>
      </c>
      <c r="F6108" s="662" t="s">
        <v>5106</v>
      </c>
      <c r="G6108" s="662" t="s">
        <v>5469</v>
      </c>
      <c r="H6108" s="662" t="s">
        <v>593</v>
      </c>
      <c r="I6108" s="662" t="s">
        <v>5470</v>
      </c>
      <c r="J6108" s="662" t="s">
        <v>5471</v>
      </c>
      <c r="K6108" s="662" t="s">
        <v>5472</v>
      </c>
      <c r="L6108" s="663">
        <v>0</v>
      </c>
      <c r="M6108" s="663">
        <v>0</v>
      </c>
      <c r="N6108" s="662">
        <v>2</v>
      </c>
      <c r="O6108" s="745">
        <v>1.5</v>
      </c>
      <c r="P6108" s="663">
        <v>0</v>
      </c>
      <c r="Q6108" s="678"/>
      <c r="R6108" s="662">
        <v>2</v>
      </c>
      <c r="S6108" s="678">
        <v>1</v>
      </c>
      <c r="T6108" s="745">
        <v>1.5</v>
      </c>
      <c r="U6108" s="701">
        <v>1</v>
      </c>
    </row>
    <row r="6109" spans="1:21" ht="14.4" customHeight="1" x14ac:dyDescent="0.3">
      <c r="A6109" s="661">
        <v>32</v>
      </c>
      <c r="B6109" s="662" t="s">
        <v>592</v>
      </c>
      <c r="C6109" s="662" t="s">
        <v>5111</v>
      </c>
      <c r="D6109" s="743" t="s">
        <v>7938</v>
      </c>
      <c r="E6109" s="744" t="s">
        <v>5146</v>
      </c>
      <c r="F6109" s="662" t="s">
        <v>5106</v>
      </c>
      <c r="G6109" s="662" t="s">
        <v>5309</v>
      </c>
      <c r="H6109" s="662" t="s">
        <v>593</v>
      </c>
      <c r="I6109" s="662" t="s">
        <v>910</v>
      </c>
      <c r="J6109" s="662" t="s">
        <v>5310</v>
      </c>
      <c r="K6109" s="662" t="s">
        <v>5268</v>
      </c>
      <c r="L6109" s="663">
        <v>0</v>
      </c>
      <c r="M6109" s="663">
        <v>0</v>
      </c>
      <c r="N6109" s="662">
        <v>9</v>
      </c>
      <c r="O6109" s="745">
        <v>6</v>
      </c>
      <c r="P6109" s="663">
        <v>0</v>
      </c>
      <c r="Q6109" s="678"/>
      <c r="R6109" s="662">
        <v>7</v>
      </c>
      <c r="S6109" s="678">
        <v>0.77777777777777779</v>
      </c>
      <c r="T6109" s="745">
        <v>4</v>
      </c>
      <c r="U6109" s="701">
        <v>0.66666666666666663</v>
      </c>
    </row>
    <row r="6110" spans="1:21" ht="14.4" customHeight="1" x14ac:dyDescent="0.3">
      <c r="A6110" s="661">
        <v>32</v>
      </c>
      <c r="B6110" s="662" t="s">
        <v>592</v>
      </c>
      <c r="C6110" s="662" t="s">
        <v>5111</v>
      </c>
      <c r="D6110" s="743" t="s">
        <v>7938</v>
      </c>
      <c r="E6110" s="744" t="s">
        <v>5146</v>
      </c>
      <c r="F6110" s="662" t="s">
        <v>5106</v>
      </c>
      <c r="G6110" s="662" t="s">
        <v>5311</v>
      </c>
      <c r="H6110" s="662" t="s">
        <v>593</v>
      </c>
      <c r="I6110" s="662" t="s">
        <v>6279</v>
      </c>
      <c r="J6110" s="662" t="s">
        <v>6280</v>
      </c>
      <c r="K6110" s="662" t="s">
        <v>2604</v>
      </c>
      <c r="L6110" s="663">
        <v>91.4</v>
      </c>
      <c r="M6110" s="663">
        <v>548.40000000000009</v>
      </c>
      <c r="N6110" s="662">
        <v>6</v>
      </c>
      <c r="O6110" s="745">
        <v>1.5</v>
      </c>
      <c r="P6110" s="663">
        <v>548.40000000000009</v>
      </c>
      <c r="Q6110" s="678">
        <v>1</v>
      </c>
      <c r="R6110" s="662">
        <v>6</v>
      </c>
      <c r="S6110" s="678">
        <v>1</v>
      </c>
      <c r="T6110" s="745">
        <v>1.5</v>
      </c>
      <c r="U6110" s="701">
        <v>1</v>
      </c>
    </row>
    <row r="6111" spans="1:21" ht="14.4" customHeight="1" x14ac:dyDescent="0.3">
      <c r="A6111" s="661">
        <v>32</v>
      </c>
      <c r="B6111" s="662" t="s">
        <v>592</v>
      </c>
      <c r="C6111" s="662" t="s">
        <v>5111</v>
      </c>
      <c r="D6111" s="743" t="s">
        <v>7938</v>
      </c>
      <c r="E6111" s="744" t="s">
        <v>5146</v>
      </c>
      <c r="F6111" s="662" t="s">
        <v>5106</v>
      </c>
      <c r="G6111" s="662" t="s">
        <v>5182</v>
      </c>
      <c r="H6111" s="662" t="s">
        <v>593</v>
      </c>
      <c r="I6111" s="662" t="s">
        <v>2928</v>
      </c>
      <c r="J6111" s="662" t="s">
        <v>2409</v>
      </c>
      <c r="K6111" s="662" t="s">
        <v>5313</v>
      </c>
      <c r="L6111" s="663">
        <v>22.44</v>
      </c>
      <c r="M6111" s="663">
        <v>134.64000000000001</v>
      </c>
      <c r="N6111" s="662">
        <v>6</v>
      </c>
      <c r="O6111" s="745">
        <v>2.5</v>
      </c>
      <c r="P6111" s="663">
        <v>134.64000000000001</v>
      </c>
      <c r="Q6111" s="678">
        <v>1</v>
      </c>
      <c r="R6111" s="662">
        <v>6</v>
      </c>
      <c r="S6111" s="678">
        <v>1</v>
      </c>
      <c r="T6111" s="745">
        <v>2.5</v>
      </c>
      <c r="U6111" s="701">
        <v>1</v>
      </c>
    </row>
    <row r="6112" spans="1:21" ht="14.4" customHeight="1" x14ac:dyDescent="0.3">
      <c r="A6112" s="661">
        <v>32</v>
      </c>
      <c r="B6112" s="662" t="s">
        <v>592</v>
      </c>
      <c r="C6112" s="662" t="s">
        <v>5111</v>
      </c>
      <c r="D6112" s="743" t="s">
        <v>7938</v>
      </c>
      <c r="E6112" s="744" t="s">
        <v>5146</v>
      </c>
      <c r="F6112" s="662" t="s">
        <v>5106</v>
      </c>
      <c r="G6112" s="662" t="s">
        <v>5182</v>
      </c>
      <c r="H6112" s="662" t="s">
        <v>593</v>
      </c>
      <c r="I6112" s="662" t="s">
        <v>2977</v>
      </c>
      <c r="J6112" s="662" t="s">
        <v>2978</v>
      </c>
      <c r="K6112" s="662" t="s">
        <v>5183</v>
      </c>
      <c r="L6112" s="663">
        <v>51.21</v>
      </c>
      <c r="M6112" s="663">
        <v>870.56999999999994</v>
      </c>
      <c r="N6112" s="662">
        <v>17</v>
      </c>
      <c r="O6112" s="745">
        <v>11</v>
      </c>
      <c r="P6112" s="663">
        <v>614.52</v>
      </c>
      <c r="Q6112" s="678">
        <v>0.70588235294117652</v>
      </c>
      <c r="R6112" s="662">
        <v>12</v>
      </c>
      <c r="S6112" s="678">
        <v>0.70588235294117652</v>
      </c>
      <c r="T6112" s="745">
        <v>8.5</v>
      </c>
      <c r="U6112" s="701">
        <v>0.77272727272727271</v>
      </c>
    </row>
    <row r="6113" spans="1:21" ht="14.4" customHeight="1" x14ac:dyDescent="0.3">
      <c r="A6113" s="661">
        <v>32</v>
      </c>
      <c r="B6113" s="662" t="s">
        <v>592</v>
      </c>
      <c r="C6113" s="662" t="s">
        <v>5111</v>
      </c>
      <c r="D6113" s="743" t="s">
        <v>7938</v>
      </c>
      <c r="E6113" s="744" t="s">
        <v>5146</v>
      </c>
      <c r="F6113" s="662" t="s">
        <v>5106</v>
      </c>
      <c r="G6113" s="662" t="s">
        <v>5182</v>
      </c>
      <c r="H6113" s="662" t="s">
        <v>593</v>
      </c>
      <c r="I6113" s="662" t="s">
        <v>2408</v>
      </c>
      <c r="J6113" s="662" t="s">
        <v>2409</v>
      </c>
      <c r="K6113" s="662" t="s">
        <v>2410</v>
      </c>
      <c r="L6113" s="663">
        <v>31.42</v>
      </c>
      <c r="M6113" s="663">
        <v>31.42</v>
      </c>
      <c r="N6113" s="662">
        <v>1</v>
      </c>
      <c r="O6113" s="745">
        <v>0.5</v>
      </c>
      <c r="P6113" s="663">
        <v>31.42</v>
      </c>
      <c r="Q6113" s="678">
        <v>1</v>
      </c>
      <c r="R6113" s="662">
        <v>1</v>
      </c>
      <c r="S6113" s="678">
        <v>1</v>
      </c>
      <c r="T6113" s="745">
        <v>0.5</v>
      </c>
      <c r="U6113" s="701">
        <v>1</v>
      </c>
    </row>
    <row r="6114" spans="1:21" ht="14.4" customHeight="1" x14ac:dyDescent="0.3">
      <c r="A6114" s="661">
        <v>32</v>
      </c>
      <c r="B6114" s="662" t="s">
        <v>592</v>
      </c>
      <c r="C6114" s="662" t="s">
        <v>5111</v>
      </c>
      <c r="D6114" s="743" t="s">
        <v>7938</v>
      </c>
      <c r="E6114" s="744" t="s">
        <v>5146</v>
      </c>
      <c r="F6114" s="662" t="s">
        <v>5106</v>
      </c>
      <c r="G6114" s="662" t="s">
        <v>6281</v>
      </c>
      <c r="H6114" s="662" t="s">
        <v>593</v>
      </c>
      <c r="I6114" s="662" t="s">
        <v>3439</v>
      </c>
      <c r="J6114" s="662" t="s">
        <v>3440</v>
      </c>
      <c r="K6114" s="662" t="s">
        <v>6282</v>
      </c>
      <c r="L6114" s="663">
        <v>186.27</v>
      </c>
      <c r="M6114" s="663">
        <v>186.27</v>
      </c>
      <c r="N6114" s="662">
        <v>1</v>
      </c>
      <c r="O6114" s="745">
        <v>0.5</v>
      </c>
      <c r="P6114" s="663">
        <v>186.27</v>
      </c>
      <c r="Q6114" s="678">
        <v>1</v>
      </c>
      <c r="R6114" s="662">
        <v>1</v>
      </c>
      <c r="S6114" s="678">
        <v>1</v>
      </c>
      <c r="T6114" s="745">
        <v>0.5</v>
      </c>
      <c r="U6114" s="701">
        <v>1</v>
      </c>
    </row>
    <row r="6115" spans="1:21" ht="14.4" customHeight="1" x14ac:dyDescent="0.3">
      <c r="A6115" s="661">
        <v>32</v>
      </c>
      <c r="B6115" s="662" t="s">
        <v>592</v>
      </c>
      <c r="C6115" s="662" t="s">
        <v>5111</v>
      </c>
      <c r="D6115" s="743" t="s">
        <v>7938</v>
      </c>
      <c r="E6115" s="744" t="s">
        <v>5146</v>
      </c>
      <c r="F6115" s="662" t="s">
        <v>5106</v>
      </c>
      <c r="G6115" s="662" t="s">
        <v>5514</v>
      </c>
      <c r="H6115" s="662" t="s">
        <v>593</v>
      </c>
      <c r="I6115" s="662" t="s">
        <v>3750</v>
      </c>
      <c r="J6115" s="662" t="s">
        <v>3751</v>
      </c>
      <c r="K6115" s="662" t="s">
        <v>6428</v>
      </c>
      <c r="L6115" s="663">
        <v>161.91</v>
      </c>
      <c r="M6115" s="663">
        <v>485.73</v>
      </c>
      <c r="N6115" s="662">
        <v>3</v>
      </c>
      <c r="O6115" s="745">
        <v>0.5</v>
      </c>
      <c r="P6115" s="663">
        <v>485.73</v>
      </c>
      <c r="Q6115" s="678">
        <v>1</v>
      </c>
      <c r="R6115" s="662">
        <v>3</v>
      </c>
      <c r="S6115" s="678">
        <v>1</v>
      </c>
      <c r="T6115" s="745">
        <v>0.5</v>
      </c>
      <c r="U6115" s="701">
        <v>1</v>
      </c>
    </row>
    <row r="6116" spans="1:21" ht="14.4" customHeight="1" x14ac:dyDescent="0.3">
      <c r="A6116" s="661">
        <v>32</v>
      </c>
      <c r="B6116" s="662" t="s">
        <v>592</v>
      </c>
      <c r="C6116" s="662" t="s">
        <v>5111</v>
      </c>
      <c r="D6116" s="743" t="s">
        <v>7938</v>
      </c>
      <c r="E6116" s="744" t="s">
        <v>5146</v>
      </c>
      <c r="F6116" s="662" t="s">
        <v>5106</v>
      </c>
      <c r="G6116" s="662" t="s">
        <v>5315</v>
      </c>
      <c r="H6116" s="662" t="s">
        <v>593</v>
      </c>
      <c r="I6116" s="662" t="s">
        <v>1703</v>
      </c>
      <c r="J6116" s="662" t="s">
        <v>1704</v>
      </c>
      <c r="K6116" s="662" t="s">
        <v>7326</v>
      </c>
      <c r="L6116" s="663">
        <v>132</v>
      </c>
      <c r="M6116" s="663">
        <v>132</v>
      </c>
      <c r="N6116" s="662">
        <v>1</v>
      </c>
      <c r="O6116" s="745">
        <v>1</v>
      </c>
      <c r="P6116" s="663">
        <v>132</v>
      </c>
      <c r="Q6116" s="678">
        <v>1</v>
      </c>
      <c r="R6116" s="662">
        <v>1</v>
      </c>
      <c r="S6116" s="678">
        <v>1</v>
      </c>
      <c r="T6116" s="745">
        <v>1</v>
      </c>
      <c r="U6116" s="701">
        <v>1</v>
      </c>
    </row>
    <row r="6117" spans="1:21" ht="14.4" customHeight="1" x14ac:dyDescent="0.3">
      <c r="A6117" s="661">
        <v>32</v>
      </c>
      <c r="B6117" s="662" t="s">
        <v>592</v>
      </c>
      <c r="C6117" s="662" t="s">
        <v>5111</v>
      </c>
      <c r="D6117" s="743" t="s">
        <v>7938</v>
      </c>
      <c r="E6117" s="744" t="s">
        <v>5146</v>
      </c>
      <c r="F6117" s="662" t="s">
        <v>5106</v>
      </c>
      <c r="G6117" s="662" t="s">
        <v>5322</v>
      </c>
      <c r="H6117" s="662" t="s">
        <v>2438</v>
      </c>
      <c r="I6117" s="662" t="s">
        <v>2483</v>
      </c>
      <c r="J6117" s="662" t="s">
        <v>2484</v>
      </c>
      <c r="K6117" s="662" t="s">
        <v>2485</v>
      </c>
      <c r="L6117" s="663">
        <v>31.32</v>
      </c>
      <c r="M6117" s="663">
        <v>93.960000000000008</v>
      </c>
      <c r="N6117" s="662">
        <v>3</v>
      </c>
      <c r="O6117" s="745">
        <v>2.5</v>
      </c>
      <c r="P6117" s="663">
        <v>93.960000000000008</v>
      </c>
      <c r="Q6117" s="678">
        <v>1</v>
      </c>
      <c r="R6117" s="662">
        <v>3</v>
      </c>
      <c r="S6117" s="678">
        <v>1</v>
      </c>
      <c r="T6117" s="745">
        <v>2.5</v>
      </c>
      <c r="U6117" s="701">
        <v>1</v>
      </c>
    </row>
    <row r="6118" spans="1:21" ht="14.4" customHeight="1" x14ac:dyDescent="0.3">
      <c r="A6118" s="661">
        <v>32</v>
      </c>
      <c r="B6118" s="662" t="s">
        <v>592</v>
      </c>
      <c r="C6118" s="662" t="s">
        <v>5111</v>
      </c>
      <c r="D6118" s="743" t="s">
        <v>7938</v>
      </c>
      <c r="E6118" s="744" t="s">
        <v>5146</v>
      </c>
      <c r="F6118" s="662" t="s">
        <v>5106</v>
      </c>
      <c r="G6118" s="662" t="s">
        <v>5322</v>
      </c>
      <c r="H6118" s="662" t="s">
        <v>2438</v>
      </c>
      <c r="I6118" s="662" t="s">
        <v>2553</v>
      </c>
      <c r="J6118" s="662" t="s">
        <v>2550</v>
      </c>
      <c r="K6118" s="662" t="s">
        <v>4957</v>
      </c>
      <c r="L6118" s="663">
        <v>156.61000000000001</v>
      </c>
      <c r="M6118" s="663">
        <v>469.83000000000004</v>
      </c>
      <c r="N6118" s="662">
        <v>3</v>
      </c>
      <c r="O6118" s="745">
        <v>1.5</v>
      </c>
      <c r="P6118" s="663">
        <v>469.83000000000004</v>
      </c>
      <c r="Q6118" s="678">
        <v>1</v>
      </c>
      <c r="R6118" s="662">
        <v>3</v>
      </c>
      <c r="S6118" s="678">
        <v>1</v>
      </c>
      <c r="T6118" s="745">
        <v>1.5</v>
      </c>
      <c r="U6118" s="701">
        <v>1</v>
      </c>
    </row>
    <row r="6119" spans="1:21" ht="14.4" customHeight="1" x14ac:dyDescent="0.3">
      <c r="A6119" s="661">
        <v>32</v>
      </c>
      <c r="B6119" s="662" t="s">
        <v>592</v>
      </c>
      <c r="C6119" s="662" t="s">
        <v>5111</v>
      </c>
      <c r="D6119" s="743" t="s">
        <v>7938</v>
      </c>
      <c r="E6119" s="744" t="s">
        <v>5146</v>
      </c>
      <c r="F6119" s="662" t="s">
        <v>5106</v>
      </c>
      <c r="G6119" s="662" t="s">
        <v>5323</v>
      </c>
      <c r="H6119" s="662" t="s">
        <v>593</v>
      </c>
      <c r="I6119" s="662" t="s">
        <v>5380</v>
      </c>
      <c r="J6119" s="662" t="s">
        <v>2329</v>
      </c>
      <c r="K6119" s="662" t="s">
        <v>780</v>
      </c>
      <c r="L6119" s="663">
        <v>100.62</v>
      </c>
      <c r="M6119" s="663">
        <v>201.24</v>
      </c>
      <c r="N6119" s="662">
        <v>2</v>
      </c>
      <c r="O6119" s="745">
        <v>1</v>
      </c>
      <c r="P6119" s="663">
        <v>201.24</v>
      </c>
      <c r="Q6119" s="678">
        <v>1</v>
      </c>
      <c r="R6119" s="662">
        <v>2</v>
      </c>
      <c r="S6119" s="678">
        <v>1</v>
      </c>
      <c r="T6119" s="745">
        <v>1</v>
      </c>
      <c r="U6119" s="701">
        <v>1</v>
      </c>
    </row>
    <row r="6120" spans="1:21" ht="14.4" customHeight="1" x14ac:dyDescent="0.3">
      <c r="A6120" s="661">
        <v>32</v>
      </c>
      <c r="B6120" s="662" t="s">
        <v>592</v>
      </c>
      <c r="C6120" s="662" t="s">
        <v>5111</v>
      </c>
      <c r="D6120" s="743" t="s">
        <v>7938</v>
      </c>
      <c r="E6120" s="744" t="s">
        <v>5146</v>
      </c>
      <c r="F6120" s="662" t="s">
        <v>5106</v>
      </c>
      <c r="G6120" s="662" t="s">
        <v>5323</v>
      </c>
      <c r="H6120" s="662" t="s">
        <v>593</v>
      </c>
      <c r="I6120" s="662" t="s">
        <v>7867</v>
      </c>
      <c r="J6120" s="662" t="s">
        <v>2329</v>
      </c>
      <c r="K6120" s="662" t="s">
        <v>5325</v>
      </c>
      <c r="L6120" s="663">
        <v>50.14</v>
      </c>
      <c r="M6120" s="663">
        <v>50.14</v>
      </c>
      <c r="N6120" s="662">
        <v>1</v>
      </c>
      <c r="O6120" s="745">
        <v>1</v>
      </c>
      <c r="P6120" s="663">
        <v>50.14</v>
      </c>
      <c r="Q6120" s="678">
        <v>1</v>
      </c>
      <c r="R6120" s="662">
        <v>1</v>
      </c>
      <c r="S6120" s="678">
        <v>1</v>
      </c>
      <c r="T6120" s="745">
        <v>1</v>
      </c>
      <c r="U6120" s="701">
        <v>1</v>
      </c>
    </row>
    <row r="6121" spans="1:21" ht="14.4" customHeight="1" x14ac:dyDescent="0.3">
      <c r="A6121" s="661">
        <v>32</v>
      </c>
      <c r="B6121" s="662" t="s">
        <v>592</v>
      </c>
      <c r="C6121" s="662" t="s">
        <v>5111</v>
      </c>
      <c r="D6121" s="743" t="s">
        <v>7938</v>
      </c>
      <c r="E6121" s="744" t="s">
        <v>5146</v>
      </c>
      <c r="F6121" s="662" t="s">
        <v>5106</v>
      </c>
      <c r="G6121" s="662" t="s">
        <v>5713</v>
      </c>
      <c r="H6121" s="662" t="s">
        <v>593</v>
      </c>
      <c r="I6121" s="662" t="s">
        <v>1542</v>
      </c>
      <c r="J6121" s="662" t="s">
        <v>1543</v>
      </c>
      <c r="K6121" s="662" t="s">
        <v>5714</v>
      </c>
      <c r="L6121" s="663">
        <v>264</v>
      </c>
      <c r="M6121" s="663">
        <v>528</v>
      </c>
      <c r="N6121" s="662">
        <v>2</v>
      </c>
      <c r="O6121" s="745">
        <v>0.5</v>
      </c>
      <c r="P6121" s="663">
        <v>528</v>
      </c>
      <c r="Q6121" s="678">
        <v>1</v>
      </c>
      <c r="R6121" s="662">
        <v>2</v>
      </c>
      <c r="S6121" s="678">
        <v>1</v>
      </c>
      <c r="T6121" s="745">
        <v>0.5</v>
      </c>
      <c r="U6121" s="701">
        <v>1</v>
      </c>
    </row>
    <row r="6122" spans="1:21" ht="14.4" customHeight="1" x14ac:dyDescent="0.3">
      <c r="A6122" s="661">
        <v>32</v>
      </c>
      <c r="B6122" s="662" t="s">
        <v>592</v>
      </c>
      <c r="C6122" s="662" t="s">
        <v>5111</v>
      </c>
      <c r="D6122" s="743" t="s">
        <v>7938</v>
      </c>
      <c r="E6122" s="744" t="s">
        <v>5146</v>
      </c>
      <c r="F6122" s="662" t="s">
        <v>5106</v>
      </c>
      <c r="G6122" s="662" t="s">
        <v>6025</v>
      </c>
      <c r="H6122" s="662" t="s">
        <v>593</v>
      </c>
      <c r="I6122" s="662" t="s">
        <v>3713</v>
      </c>
      <c r="J6122" s="662" t="s">
        <v>7333</v>
      </c>
      <c r="K6122" s="662" t="s">
        <v>7334</v>
      </c>
      <c r="L6122" s="663">
        <v>25.12</v>
      </c>
      <c r="M6122" s="663">
        <v>25.12</v>
      </c>
      <c r="N6122" s="662">
        <v>1</v>
      </c>
      <c r="O6122" s="745">
        <v>1</v>
      </c>
      <c r="P6122" s="663">
        <v>25.12</v>
      </c>
      <c r="Q6122" s="678">
        <v>1</v>
      </c>
      <c r="R6122" s="662">
        <v>1</v>
      </c>
      <c r="S6122" s="678">
        <v>1</v>
      </c>
      <c r="T6122" s="745">
        <v>1</v>
      </c>
      <c r="U6122" s="701">
        <v>1</v>
      </c>
    </row>
    <row r="6123" spans="1:21" ht="14.4" customHeight="1" x14ac:dyDescent="0.3">
      <c r="A6123" s="661">
        <v>32</v>
      </c>
      <c r="B6123" s="662" t="s">
        <v>592</v>
      </c>
      <c r="C6123" s="662" t="s">
        <v>5111</v>
      </c>
      <c r="D6123" s="743" t="s">
        <v>7938</v>
      </c>
      <c r="E6123" s="744" t="s">
        <v>5146</v>
      </c>
      <c r="F6123" s="662" t="s">
        <v>5106</v>
      </c>
      <c r="G6123" s="662" t="s">
        <v>6025</v>
      </c>
      <c r="H6123" s="662" t="s">
        <v>593</v>
      </c>
      <c r="I6123" s="662" t="s">
        <v>3601</v>
      </c>
      <c r="J6123" s="662" t="s">
        <v>6026</v>
      </c>
      <c r="K6123" s="662" t="s">
        <v>6027</v>
      </c>
      <c r="L6123" s="663">
        <v>25.12</v>
      </c>
      <c r="M6123" s="663">
        <v>25.12</v>
      </c>
      <c r="N6123" s="662">
        <v>1</v>
      </c>
      <c r="O6123" s="745">
        <v>0.5</v>
      </c>
      <c r="P6123" s="663">
        <v>25.12</v>
      </c>
      <c r="Q6123" s="678">
        <v>1</v>
      </c>
      <c r="R6123" s="662">
        <v>1</v>
      </c>
      <c r="S6123" s="678">
        <v>1</v>
      </c>
      <c r="T6123" s="745">
        <v>0.5</v>
      </c>
      <c r="U6123" s="701">
        <v>1</v>
      </c>
    </row>
    <row r="6124" spans="1:21" ht="14.4" customHeight="1" x14ac:dyDescent="0.3">
      <c r="A6124" s="661">
        <v>32</v>
      </c>
      <c r="B6124" s="662" t="s">
        <v>592</v>
      </c>
      <c r="C6124" s="662" t="s">
        <v>5111</v>
      </c>
      <c r="D6124" s="743" t="s">
        <v>7938</v>
      </c>
      <c r="E6124" s="744" t="s">
        <v>5146</v>
      </c>
      <c r="F6124" s="662" t="s">
        <v>5106</v>
      </c>
      <c r="G6124" s="662" t="s">
        <v>7868</v>
      </c>
      <c r="H6124" s="662" t="s">
        <v>593</v>
      </c>
      <c r="I6124" s="662" t="s">
        <v>1943</v>
      </c>
      <c r="J6124" s="662" t="s">
        <v>1944</v>
      </c>
      <c r="K6124" s="662" t="s">
        <v>1945</v>
      </c>
      <c r="L6124" s="663">
        <v>0</v>
      </c>
      <c r="M6124" s="663">
        <v>0</v>
      </c>
      <c r="N6124" s="662">
        <v>1</v>
      </c>
      <c r="O6124" s="745">
        <v>0.5</v>
      </c>
      <c r="P6124" s="663">
        <v>0</v>
      </c>
      <c r="Q6124" s="678"/>
      <c r="R6124" s="662">
        <v>1</v>
      </c>
      <c r="S6124" s="678">
        <v>1</v>
      </c>
      <c r="T6124" s="745">
        <v>0.5</v>
      </c>
      <c r="U6124" s="701">
        <v>1</v>
      </c>
    </row>
    <row r="6125" spans="1:21" ht="14.4" customHeight="1" x14ac:dyDescent="0.3">
      <c r="A6125" s="661">
        <v>32</v>
      </c>
      <c r="B6125" s="662" t="s">
        <v>592</v>
      </c>
      <c r="C6125" s="662" t="s">
        <v>5111</v>
      </c>
      <c r="D6125" s="743" t="s">
        <v>7938</v>
      </c>
      <c r="E6125" s="744" t="s">
        <v>5146</v>
      </c>
      <c r="F6125" s="662" t="s">
        <v>5106</v>
      </c>
      <c r="G6125" s="662" t="s">
        <v>5330</v>
      </c>
      <c r="H6125" s="662" t="s">
        <v>2438</v>
      </c>
      <c r="I6125" s="662" t="s">
        <v>2755</v>
      </c>
      <c r="J6125" s="662" t="s">
        <v>2756</v>
      </c>
      <c r="K6125" s="662" t="s">
        <v>3488</v>
      </c>
      <c r="L6125" s="663">
        <v>1427.23</v>
      </c>
      <c r="M6125" s="663">
        <v>8563.3799999999992</v>
      </c>
      <c r="N6125" s="662">
        <v>6</v>
      </c>
      <c r="O6125" s="745">
        <v>4</v>
      </c>
      <c r="P6125" s="663">
        <v>8563.3799999999992</v>
      </c>
      <c r="Q6125" s="678">
        <v>1</v>
      </c>
      <c r="R6125" s="662">
        <v>6</v>
      </c>
      <c r="S6125" s="678">
        <v>1</v>
      </c>
      <c r="T6125" s="745">
        <v>4</v>
      </c>
      <c r="U6125" s="701">
        <v>1</v>
      </c>
    </row>
    <row r="6126" spans="1:21" ht="14.4" customHeight="1" x14ac:dyDescent="0.3">
      <c r="A6126" s="661">
        <v>32</v>
      </c>
      <c r="B6126" s="662" t="s">
        <v>592</v>
      </c>
      <c r="C6126" s="662" t="s">
        <v>5111</v>
      </c>
      <c r="D6126" s="743" t="s">
        <v>7938</v>
      </c>
      <c r="E6126" s="744" t="s">
        <v>5146</v>
      </c>
      <c r="F6126" s="662" t="s">
        <v>5106</v>
      </c>
      <c r="G6126" s="662" t="s">
        <v>5604</v>
      </c>
      <c r="H6126" s="662" t="s">
        <v>593</v>
      </c>
      <c r="I6126" s="662" t="s">
        <v>1722</v>
      </c>
      <c r="J6126" s="662" t="s">
        <v>1723</v>
      </c>
      <c r="K6126" s="662" t="s">
        <v>5605</v>
      </c>
      <c r="L6126" s="663">
        <v>32709.68</v>
      </c>
      <c r="M6126" s="663">
        <v>65419.360000000001</v>
      </c>
      <c r="N6126" s="662">
        <v>2</v>
      </c>
      <c r="O6126" s="745">
        <v>1.5</v>
      </c>
      <c r="P6126" s="663">
        <v>65419.360000000001</v>
      </c>
      <c r="Q6126" s="678">
        <v>1</v>
      </c>
      <c r="R6126" s="662">
        <v>2</v>
      </c>
      <c r="S6126" s="678">
        <v>1</v>
      </c>
      <c r="T6126" s="745">
        <v>1.5</v>
      </c>
      <c r="U6126" s="701">
        <v>1</v>
      </c>
    </row>
    <row r="6127" spans="1:21" ht="14.4" customHeight="1" x14ac:dyDescent="0.3">
      <c r="A6127" s="661">
        <v>32</v>
      </c>
      <c r="B6127" s="662" t="s">
        <v>592</v>
      </c>
      <c r="C6127" s="662" t="s">
        <v>5111</v>
      </c>
      <c r="D6127" s="743" t="s">
        <v>7938</v>
      </c>
      <c r="E6127" s="744" t="s">
        <v>5146</v>
      </c>
      <c r="F6127" s="662" t="s">
        <v>5106</v>
      </c>
      <c r="G6127" s="662" t="s">
        <v>5577</v>
      </c>
      <c r="H6127" s="662" t="s">
        <v>593</v>
      </c>
      <c r="I6127" s="662" t="s">
        <v>7869</v>
      </c>
      <c r="J6127" s="662" t="s">
        <v>7399</v>
      </c>
      <c r="K6127" s="662" t="s">
        <v>6717</v>
      </c>
      <c r="L6127" s="663">
        <v>179.6</v>
      </c>
      <c r="M6127" s="663">
        <v>359.2</v>
      </c>
      <c r="N6127" s="662">
        <v>2</v>
      </c>
      <c r="O6127" s="745">
        <v>1</v>
      </c>
      <c r="P6127" s="663">
        <v>359.2</v>
      </c>
      <c r="Q6127" s="678">
        <v>1</v>
      </c>
      <c r="R6127" s="662">
        <v>2</v>
      </c>
      <c r="S6127" s="678">
        <v>1</v>
      </c>
      <c r="T6127" s="745">
        <v>1</v>
      </c>
      <c r="U6127" s="701">
        <v>1</v>
      </c>
    </row>
    <row r="6128" spans="1:21" ht="14.4" customHeight="1" x14ac:dyDescent="0.3">
      <c r="A6128" s="661">
        <v>32</v>
      </c>
      <c r="B6128" s="662" t="s">
        <v>592</v>
      </c>
      <c r="C6128" s="662" t="s">
        <v>5111</v>
      </c>
      <c r="D6128" s="743" t="s">
        <v>7938</v>
      </c>
      <c r="E6128" s="744" t="s">
        <v>5146</v>
      </c>
      <c r="F6128" s="662" t="s">
        <v>5106</v>
      </c>
      <c r="G6128" s="662" t="s">
        <v>5331</v>
      </c>
      <c r="H6128" s="662" t="s">
        <v>593</v>
      </c>
      <c r="I6128" s="662" t="s">
        <v>6839</v>
      </c>
      <c r="J6128" s="662" t="s">
        <v>1294</v>
      </c>
      <c r="K6128" s="662" t="s">
        <v>1201</v>
      </c>
      <c r="L6128" s="663">
        <v>0</v>
      </c>
      <c r="M6128" s="663">
        <v>0</v>
      </c>
      <c r="N6128" s="662">
        <v>3</v>
      </c>
      <c r="O6128" s="745">
        <v>0.5</v>
      </c>
      <c r="P6128" s="663"/>
      <c r="Q6128" s="678"/>
      <c r="R6128" s="662"/>
      <c r="S6128" s="678">
        <v>0</v>
      </c>
      <c r="T6128" s="745"/>
      <c r="U6128" s="701">
        <v>0</v>
      </c>
    </row>
    <row r="6129" spans="1:21" ht="14.4" customHeight="1" x14ac:dyDescent="0.3">
      <c r="A6129" s="661">
        <v>32</v>
      </c>
      <c r="B6129" s="662" t="s">
        <v>592</v>
      </c>
      <c r="C6129" s="662" t="s">
        <v>5111</v>
      </c>
      <c r="D6129" s="743" t="s">
        <v>7938</v>
      </c>
      <c r="E6129" s="744" t="s">
        <v>5146</v>
      </c>
      <c r="F6129" s="662" t="s">
        <v>5106</v>
      </c>
      <c r="G6129" s="662" t="s">
        <v>5331</v>
      </c>
      <c r="H6129" s="662" t="s">
        <v>593</v>
      </c>
      <c r="I6129" s="662" t="s">
        <v>5332</v>
      </c>
      <c r="J6129" s="662" t="s">
        <v>1294</v>
      </c>
      <c r="K6129" s="662" t="s">
        <v>780</v>
      </c>
      <c r="L6129" s="663">
        <v>0</v>
      </c>
      <c r="M6129" s="663">
        <v>0</v>
      </c>
      <c r="N6129" s="662">
        <v>1</v>
      </c>
      <c r="O6129" s="745">
        <v>0.5</v>
      </c>
      <c r="P6129" s="663">
        <v>0</v>
      </c>
      <c r="Q6129" s="678"/>
      <c r="R6129" s="662">
        <v>1</v>
      </c>
      <c r="S6129" s="678">
        <v>1</v>
      </c>
      <c r="T6129" s="745">
        <v>0.5</v>
      </c>
      <c r="U6129" s="701">
        <v>1</v>
      </c>
    </row>
    <row r="6130" spans="1:21" ht="14.4" customHeight="1" x14ac:dyDescent="0.3">
      <c r="A6130" s="661">
        <v>32</v>
      </c>
      <c r="B6130" s="662" t="s">
        <v>592</v>
      </c>
      <c r="C6130" s="662" t="s">
        <v>5111</v>
      </c>
      <c r="D6130" s="743" t="s">
        <v>7938</v>
      </c>
      <c r="E6130" s="744" t="s">
        <v>5146</v>
      </c>
      <c r="F6130" s="662" t="s">
        <v>5106</v>
      </c>
      <c r="G6130" s="662" t="s">
        <v>5331</v>
      </c>
      <c r="H6130" s="662" t="s">
        <v>593</v>
      </c>
      <c r="I6130" s="662" t="s">
        <v>7472</v>
      </c>
      <c r="J6130" s="662" t="s">
        <v>1294</v>
      </c>
      <c r="K6130" s="662" t="s">
        <v>7473</v>
      </c>
      <c r="L6130" s="663">
        <v>0</v>
      </c>
      <c r="M6130" s="663">
        <v>0</v>
      </c>
      <c r="N6130" s="662">
        <v>1</v>
      </c>
      <c r="O6130" s="745">
        <v>0.5</v>
      </c>
      <c r="P6130" s="663"/>
      <c r="Q6130" s="678"/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32</v>
      </c>
      <c r="B6131" s="662" t="s">
        <v>592</v>
      </c>
      <c r="C6131" s="662" t="s">
        <v>5111</v>
      </c>
      <c r="D6131" s="743" t="s">
        <v>7938</v>
      </c>
      <c r="E6131" s="744" t="s">
        <v>5146</v>
      </c>
      <c r="F6131" s="662" t="s">
        <v>5106</v>
      </c>
      <c r="G6131" s="662" t="s">
        <v>5580</v>
      </c>
      <c r="H6131" s="662" t="s">
        <v>593</v>
      </c>
      <c r="I6131" s="662" t="s">
        <v>7870</v>
      </c>
      <c r="J6131" s="662" t="s">
        <v>7401</v>
      </c>
      <c r="K6131" s="662" t="s">
        <v>7871</v>
      </c>
      <c r="L6131" s="663">
        <v>165.96</v>
      </c>
      <c r="M6131" s="663">
        <v>165.96</v>
      </c>
      <c r="N6131" s="662">
        <v>1</v>
      </c>
      <c r="O6131" s="745">
        <v>0.5</v>
      </c>
      <c r="P6131" s="663">
        <v>165.96</v>
      </c>
      <c r="Q6131" s="678">
        <v>1</v>
      </c>
      <c r="R6131" s="662">
        <v>1</v>
      </c>
      <c r="S6131" s="678">
        <v>1</v>
      </c>
      <c r="T6131" s="745">
        <v>0.5</v>
      </c>
      <c r="U6131" s="701">
        <v>1</v>
      </c>
    </row>
    <row r="6132" spans="1:21" ht="14.4" customHeight="1" x14ac:dyDescent="0.3">
      <c r="A6132" s="661">
        <v>32</v>
      </c>
      <c r="B6132" s="662" t="s">
        <v>592</v>
      </c>
      <c r="C6132" s="662" t="s">
        <v>5111</v>
      </c>
      <c r="D6132" s="743" t="s">
        <v>7938</v>
      </c>
      <c r="E6132" s="744" t="s">
        <v>5146</v>
      </c>
      <c r="F6132" s="662" t="s">
        <v>5106</v>
      </c>
      <c r="G6132" s="662" t="s">
        <v>5580</v>
      </c>
      <c r="H6132" s="662" t="s">
        <v>593</v>
      </c>
      <c r="I6132" s="662" t="s">
        <v>7872</v>
      </c>
      <c r="J6132" s="662" t="s">
        <v>7401</v>
      </c>
      <c r="K6132" s="662" t="s">
        <v>7873</v>
      </c>
      <c r="L6132" s="663">
        <v>0</v>
      </c>
      <c r="M6132" s="663">
        <v>0</v>
      </c>
      <c r="N6132" s="662">
        <v>1</v>
      </c>
      <c r="O6132" s="745">
        <v>0.5</v>
      </c>
      <c r="P6132" s="663">
        <v>0</v>
      </c>
      <c r="Q6132" s="678"/>
      <c r="R6132" s="662">
        <v>1</v>
      </c>
      <c r="S6132" s="678">
        <v>1</v>
      </c>
      <c r="T6132" s="745">
        <v>0.5</v>
      </c>
      <c r="U6132" s="701">
        <v>1</v>
      </c>
    </row>
    <row r="6133" spans="1:21" ht="14.4" customHeight="1" x14ac:dyDescent="0.3">
      <c r="A6133" s="661">
        <v>32</v>
      </c>
      <c r="B6133" s="662" t="s">
        <v>592</v>
      </c>
      <c r="C6133" s="662" t="s">
        <v>5111</v>
      </c>
      <c r="D6133" s="743" t="s">
        <v>7938</v>
      </c>
      <c r="E6133" s="744" t="s">
        <v>5146</v>
      </c>
      <c r="F6133" s="662" t="s">
        <v>5106</v>
      </c>
      <c r="G6133" s="662" t="s">
        <v>5333</v>
      </c>
      <c r="H6133" s="662" t="s">
        <v>2438</v>
      </c>
      <c r="I6133" s="662" t="s">
        <v>3200</v>
      </c>
      <c r="J6133" s="662" t="s">
        <v>3193</v>
      </c>
      <c r="K6133" s="662" t="s">
        <v>4935</v>
      </c>
      <c r="L6133" s="663">
        <v>13849.26</v>
      </c>
      <c r="M6133" s="663">
        <v>152341.86000000002</v>
      </c>
      <c r="N6133" s="662">
        <v>11</v>
      </c>
      <c r="O6133" s="745">
        <v>7</v>
      </c>
      <c r="P6133" s="663">
        <v>152341.86000000002</v>
      </c>
      <c r="Q6133" s="678">
        <v>1</v>
      </c>
      <c r="R6133" s="662">
        <v>11</v>
      </c>
      <c r="S6133" s="678">
        <v>1</v>
      </c>
      <c r="T6133" s="745">
        <v>7</v>
      </c>
      <c r="U6133" s="701">
        <v>1</v>
      </c>
    </row>
    <row r="6134" spans="1:21" ht="14.4" customHeight="1" x14ac:dyDescent="0.3">
      <c r="A6134" s="661">
        <v>32</v>
      </c>
      <c r="B6134" s="662" t="s">
        <v>592</v>
      </c>
      <c r="C6134" s="662" t="s">
        <v>5111</v>
      </c>
      <c r="D6134" s="743" t="s">
        <v>7938</v>
      </c>
      <c r="E6134" s="744" t="s">
        <v>5146</v>
      </c>
      <c r="F6134" s="662" t="s">
        <v>5106</v>
      </c>
      <c r="G6134" s="662" t="s">
        <v>5334</v>
      </c>
      <c r="H6134" s="662" t="s">
        <v>2438</v>
      </c>
      <c r="I6134" s="662" t="s">
        <v>7013</v>
      </c>
      <c r="J6134" s="662" t="s">
        <v>7014</v>
      </c>
      <c r="K6134" s="662" t="s">
        <v>7015</v>
      </c>
      <c r="L6134" s="663">
        <v>0</v>
      </c>
      <c r="M6134" s="663">
        <v>0</v>
      </c>
      <c r="N6134" s="662">
        <v>1</v>
      </c>
      <c r="O6134" s="745">
        <v>1</v>
      </c>
      <c r="P6134" s="663">
        <v>0</v>
      </c>
      <c r="Q6134" s="678"/>
      <c r="R6134" s="662">
        <v>1</v>
      </c>
      <c r="S6134" s="678">
        <v>1</v>
      </c>
      <c r="T6134" s="745">
        <v>1</v>
      </c>
      <c r="U6134" s="701">
        <v>1</v>
      </c>
    </row>
    <row r="6135" spans="1:21" ht="14.4" customHeight="1" x14ac:dyDescent="0.3">
      <c r="A6135" s="661">
        <v>32</v>
      </c>
      <c r="B6135" s="662" t="s">
        <v>592</v>
      </c>
      <c r="C6135" s="662" t="s">
        <v>5111</v>
      </c>
      <c r="D6135" s="743" t="s">
        <v>7938</v>
      </c>
      <c r="E6135" s="744" t="s">
        <v>5146</v>
      </c>
      <c r="F6135" s="662" t="s">
        <v>5106</v>
      </c>
      <c r="G6135" s="662" t="s">
        <v>5334</v>
      </c>
      <c r="H6135" s="662" t="s">
        <v>2438</v>
      </c>
      <c r="I6135" s="662" t="s">
        <v>2651</v>
      </c>
      <c r="J6135" s="662" t="s">
        <v>4809</v>
      </c>
      <c r="K6135" s="662" t="s">
        <v>4810</v>
      </c>
      <c r="L6135" s="663">
        <v>120.61</v>
      </c>
      <c r="M6135" s="663">
        <v>120.61</v>
      </c>
      <c r="N6135" s="662">
        <v>1</v>
      </c>
      <c r="O6135" s="745">
        <v>0.5</v>
      </c>
      <c r="P6135" s="663">
        <v>120.61</v>
      </c>
      <c r="Q6135" s="678">
        <v>1</v>
      </c>
      <c r="R6135" s="662">
        <v>1</v>
      </c>
      <c r="S6135" s="678">
        <v>1</v>
      </c>
      <c r="T6135" s="745">
        <v>0.5</v>
      </c>
      <c r="U6135" s="701">
        <v>1</v>
      </c>
    </row>
    <row r="6136" spans="1:21" ht="14.4" customHeight="1" x14ac:dyDescent="0.3">
      <c r="A6136" s="661">
        <v>32</v>
      </c>
      <c r="B6136" s="662" t="s">
        <v>592</v>
      </c>
      <c r="C6136" s="662" t="s">
        <v>5111</v>
      </c>
      <c r="D6136" s="743" t="s">
        <v>7938</v>
      </c>
      <c r="E6136" s="744" t="s">
        <v>5146</v>
      </c>
      <c r="F6136" s="662" t="s">
        <v>5106</v>
      </c>
      <c r="G6136" s="662" t="s">
        <v>5334</v>
      </c>
      <c r="H6136" s="662" t="s">
        <v>2438</v>
      </c>
      <c r="I6136" s="662" t="s">
        <v>6031</v>
      </c>
      <c r="J6136" s="662" t="s">
        <v>6032</v>
      </c>
      <c r="K6136" s="662" t="s">
        <v>1183</v>
      </c>
      <c r="L6136" s="663">
        <v>184.74</v>
      </c>
      <c r="M6136" s="663">
        <v>554.22</v>
      </c>
      <c r="N6136" s="662">
        <v>3</v>
      </c>
      <c r="O6136" s="745">
        <v>1.5</v>
      </c>
      <c r="P6136" s="663">
        <v>184.74</v>
      </c>
      <c r="Q6136" s="678">
        <v>0.33333333333333331</v>
      </c>
      <c r="R6136" s="662">
        <v>1</v>
      </c>
      <c r="S6136" s="678">
        <v>0.33333333333333331</v>
      </c>
      <c r="T6136" s="745">
        <v>0.5</v>
      </c>
      <c r="U6136" s="701">
        <v>0.33333333333333331</v>
      </c>
    </row>
    <row r="6137" spans="1:21" ht="14.4" customHeight="1" x14ac:dyDescent="0.3">
      <c r="A6137" s="661">
        <v>32</v>
      </c>
      <c r="B6137" s="662" t="s">
        <v>592</v>
      </c>
      <c r="C6137" s="662" t="s">
        <v>5111</v>
      </c>
      <c r="D6137" s="743" t="s">
        <v>7938</v>
      </c>
      <c r="E6137" s="744" t="s">
        <v>5146</v>
      </c>
      <c r="F6137" s="662" t="s">
        <v>5106</v>
      </c>
      <c r="G6137" s="662" t="s">
        <v>5583</v>
      </c>
      <c r="H6137" s="662" t="s">
        <v>593</v>
      </c>
      <c r="I6137" s="662" t="s">
        <v>6362</v>
      </c>
      <c r="J6137" s="662" t="s">
        <v>5668</v>
      </c>
      <c r="K6137" s="662" t="s">
        <v>6216</v>
      </c>
      <c r="L6137" s="663">
        <v>0</v>
      </c>
      <c r="M6137" s="663">
        <v>0</v>
      </c>
      <c r="N6137" s="662">
        <v>1</v>
      </c>
      <c r="O6137" s="745">
        <v>1</v>
      </c>
      <c r="P6137" s="663">
        <v>0</v>
      </c>
      <c r="Q6137" s="678"/>
      <c r="R6137" s="662">
        <v>1</v>
      </c>
      <c r="S6137" s="678">
        <v>1</v>
      </c>
      <c r="T6137" s="745">
        <v>1</v>
      </c>
      <c r="U6137" s="701">
        <v>1</v>
      </c>
    </row>
    <row r="6138" spans="1:21" ht="14.4" customHeight="1" x14ac:dyDescent="0.3">
      <c r="A6138" s="661">
        <v>32</v>
      </c>
      <c r="B6138" s="662" t="s">
        <v>592</v>
      </c>
      <c r="C6138" s="662" t="s">
        <v>5111</v>
      </c>
      <c r="D6138" s="743" t="s">
        <v>7938</v>
      </c>
      <c r="E6138" s="744" t="s">
        <v>5146</v>
      </c>
      <c r="F6138" s="662" t="s">
        <v>5106</v>
      </c>
      <c r="G6138" s="662" t="s">
        <v>5583</v>
      </c>
      <c r="H6138" s="662" t="s">
        <v>593</v>
      </c>
      <c r="I6138" s="662" t="s">
        <v>2242</v>
      </c>
      <c r="J6138" s="662" t="s">
        <v>2243</v>
      </c>
      <c r="K6138" s="662" t="s">
        <v>2244</v>
      </c>
      <c r="L6138" s="663">
        <v>0</v>
      </c>
      <c r="M6138" s="663">
        <v>0</v>
      </c>
      <c r="N6138" s="662">
        <v>2</v>
      </c>
      <c r="O6138" s="745">
        <v>2</v>
      </c>
      <c r="P6138" s="663">
        <v>0</v>
      </c>
      <c r="Q6138" s="678"/>
      <c r="R6138" s="662">
        <v>1</v>
      </c>
      <c r="S6138" s="678">
        <v>0.5</v>
      </c>
      <c r="T6138" s="745">
        <v>1</v>
      </c>
      <c r="U6138" s="701">
        <v>0.5</v>
      </c>
    </row>
    <row r="6139" spans="1:21" ht="14.4" customHeight="1" x14ac:dyDescent="0.3">
      <c r="A6139" s="661">
        <v>32</v>
      </c>
      <c r="B6139" s="662" t="s">
        <v>592</v>
      </c>
      <c r="C6139" s="662" t="s">
        <v>5111</v>
      </c>
      <c r="D6139" s="743" t="s">
        <v>7938</v>
      </c>
      <c r="E6139" s="744" t="s">
        <v>5146</v>
      </c>
      <c r="F6139" s="662" t="s">
        <v>5106</v>
      </c>
      <c r="G6139" s="662" t="s">
        <v>5583</v>
      </c>
      <c r="H6139" s="662" t="s">
        <v>593</v>
      </c>
      <c r="I6139" s="662" t="s">
        <v>7874</v>
      </c>
      <c r="J6139" s="662" t="s">
        <v>2243</v>
      </c>
      <c r="K6139" s="662" t="s">
        <v>5085</v>
      </c>
      <c r="L6139" s="663">
        <v>0</v>
      </c>
      <c r="M6139" s="663">
        <v>0</v>
      </c>
      <c r="N6139" s="662">
        <v>1</v>
      </c>
      <c r="O6139" s="745">
        <v>1</v>
      </c>
      <c r="P6139" s="663">
        <v>0</v>
      </c>
      <c r="Q6139" s="678"/>
      <c r="R6139" s="662">
        <v>1</v>
      </c>
      <c r="S6139" s="678">
        <v>1</v>
      </c>
      <c r="T6139" s="745">
        <v>1</v>
      </c>
      <c r="U6139" s="701">
        <v>1</v>
      </c>
    </row>
    <row r="6140" spans="1:21" ht="14.4" customHeight="1" x14ac:dyDescent="0.3">
      <c r="A6140" s="661">
        <v>32</v>
      </c>
      <c r="B6140" s="662" t="s">
        <v>592</v>
      </c>
      <c r="C6140" s="662" t="s">
        <v>5111</v>
      </c>
      <c r="D6140" s="743" t="s">
        <v>7938</v>
      </c>
      <c r="E6140" s="744" t="s">
        <v>5146</v>
      </c>
      <c r="F6140" s="662" t="s">
        <v>5106</v>
      </c>
      <c r="G6140" s="662" t="s">
        <v>5583</v>
      </c>
      <c r="H6140" s="662" t="s">
        <v>593</v>
      </c>
      <c r="I6140" s="662" t="s">
        <v>7016</v>
      </c>
      <c r="J6140" s="662" t="s">
        <v>2243</v>
      </c>
      <c r="K6140" s="662" t="s">
        <v>6216</v>
      </c>
      <c r="L6140" s="663">
        <v>0</v>
      </c>
      <c r="M6140" s="663">
        <v>0</v>
      </c>
      <c r="N6140" s="662">
        <v>2</v>
      </c>
      <c r="O6140" s="745">
        <v>1</v>
      </c>
      <c r="P6140" s="663">
        <v>0</v>
      </c>
      <c r="Q6140" s="678"/>
      <c r="R6140" s="662">
        <v>1</v>
      </c>
      <c r="S6140" s="678">
        <v>0.5</v>
      </c>
      <c r="T6140" s="745">
        <v>0.5</v>
      </c>
      <c r="U6140" s="701">
        <v>0.5</v>
      </c>
    </row>
    <row r="6141" spans="1:21" ht="14.4" customHeight="1" x14ac:dyDescent="0.3">
      <c r="A6141" s="661">
        <v>32</v>
      </c>
      <c r="B6141" s="662" t="s">
        <v>592</v>
      </c>
      <c r="C6141" s="662" t="s">
        <v>5111</v>
      </c>
      <c r="D6141" s="743" t="s">
        <v>7938</v>
      </c>
      <c r="E6141" s="744" t="s">
        <v>5146</v>
      </c>
      <c r="F6141" s="662" t="s">
        <v>5106</v>
      </c>
      <c r="G6141" s="662" t="s">
        <v>5583</v>
      </c>
      <c r="H6141" s="662" t="s">
        <v>593</v>
      </c>
      <c r="I6141" s="662" t="s">
        <v>5584</v>
      </c>
      <c r="J6141" s="662" t="s">
        <v>2243</v>
      </c>
      <c r="K6141" s="662" t="s">
        <v>5585</v>
      </c>
      <c r="L6141" s="663">
        <v>0</v>
      </c>
      <c r="M6141" s="663">
        <v>0</v>
      </c>
      <c r="N6141" s="662">
        <v>1</v>
      </c>
      <c r="O6141" s="745">
        <v>1</v>
      </c>
      <c r="P6141" s="663">
        <v>0</v>
      </c>
      <c r="Q6141" s="678"/>
      <c r="R6141" s="662">
        <v>1</v>
      </c>
      <c r="S6141" s="678">
        <v>1</v>
      </c>
      <c r="T6141" s="745">
        <v>1</v>
      </c>
      <c r="U6141" s="701">
        <v>1</v>
      </c>
    </row>
    <row r="6142" spans="1:21" ht="14.4" customHeight="1" x14ac:dyDescent="0.3">
      <c r="A6142" s="661">
        <v>32</v>
      </c>
      <c r="B6142" s="662" t="s">
        <v>592</v>
      </c>
      <c r="C6142" s="662" t="s">
        <v>5111</v>
      </c>
      <c r="D6142" s="743" t="s">
        <v>7938</v>
      </c>
      <c r="E6142" s="744" t="s">
        <v>5146</v>
      </c>
      <c r="F6142" s="662" t="s">
        <v>5106</v>
      </c>
      <c r="G6142" s="662" t="s">
        <v>5381</v>
      </c>
      <c r="H6142" s="662" t="s">
        <v>2438</v>
      </c>
      <c r="I6142" s="662" t="s">
        <v>3203</v>
      </c>
      <c r="J6142" s="662" t="s">
        <v>5055</v>
      </c>
      <c r="K6142" s="662" t="s">
        <v>5056</v>
      </c>
      <c r="L6142" s="663">
        <v>10386.950000000001</v>
      </c>
      <c r="M6142" s="663">
        <v>62321.7</v>
      </c>
      <c r="N6142" s="662">
        <v>6</v>
      </c>
      <c r="O6142" s="745">
        <v>3.5</v>
      </c>
      <c r="P6142" s="663">
        <v>62321.7</v>
      </c>
      <c r="Q6142" s="678">
        <v>1</v>
      </c>
      <c r="R6142" s="662">
        <v>6</v>
      </c>
      <c r="S6142" s="678">
        <v>1</v>
      </c>
      <c r="T6142" s="745">
        <v>3.5</v>
      </c>
      <c r="U6142" s="701">
        <v>1</v>
      </c>
    </row>
    <row r="6143" spans="1:21" ht="14.4" customHeight="1" x14ac:dyDescent="0.3">
      <c r="A6143" s="661">
        <v>32</v>
      </c>
      <c r="B6143" s="662" t="s">
        <v>592</v>
      </c>
      <c r="C6143" s="662" t="s">
        <v>5111</v>
      </c>
      <c r="D6143" s="743" t="s">
        <v>7938</v>
      </c>
      <c r="E6143" s="744" t="s">
        <v>5146</v>
      </c>
      <c r="F6143" s="662" t="s">
        <v>5106</v>
      </c>
      <c r="G6143" s="662" t="s">
        <v>5669</v>
      </c>
      <c r="H6143" s="662" t="s">
        <v>593</v>
      </c>
      <c r="I6143" s="662" t="s">
        <v>5670</v>
      </c>
      <c r="J6143" s="662" t="s">
        <v>5671</v>
      </c>
      <c r="K6143" s="662" t="s">
        <v>5672</v>
      </c>
      <c r="L6143" s="663">
        <v>0</v>
      </c>
      <c r="M6143" s="663">
        <v>0</v>
      </c>
      <c r="N6143" s="662">
        <v>1</v>
      </c>
      <c r="O6143" s="745">
        <v>1</v>
      </c>
      <c r="P6143" s="663"/>
      <c r="Q6143" s="678"/>
      <c r="R6143" s="662"/>
      <c r="S6143" s="678">
        <v>0</v>
      </c>
      <c r="T6143" s="745"/>
      <c r="U6143" s="701">
        <v>0</v>
      </c>
    </row>
    <row r="6144" spans="1:21" ht="14.4" customHeight="1" x14ac:dyDescent="0.3">
      <c r="A6144" s="661">
        <v>32</v>
      </c>
      <c r="B6144" s="662" t="s">
        <v>592</v>
      </c>
      <c r="C6144" s="662" t="s">
        <v>5111</v>
      </c>
      <c r="D6144" s="743" t="s">
        <v>7938</v>
      </c>
      <c r="E6144" s="744" t="s">
        <v>5146</v>
      </c>
      <c r="F6144" s="662" t="s">
        <v>5106</v>
      </c>
      <c r="G6144" s="662" t="s">
        <v>5335</v>
      </c>
      <c r="H6144" s="662" t="s">
        <v>593</v>
      </c>
      <c r="I6144" s="662" t="s">
        <v>7875</v>
      </c>
      <c r="J6144" s="662" t="s">
        <v>5337</v>
      </c>
      <c r="K6144" s="662" t="s">
        <v>7876</v>
      </c>
      <c r="L6144" s="663">
        <v>0</v>
      </c>
      <c r="M6144" s="663">
        <v>0</v>
      </c>
      <c r="N6144" s="662">
        <v>1</v>
      </c>
      <c r="O6144" s="745">
        <v>0.5</v>
      </c>
      <c r="P6144" s="663"/>
      <c r="Q6144" s="678"/>
      <c r="R6144" s="662"/>
      <c r="S6144" s="678">
        <v>0</v>
      </c>
      <c r="T6144" s="745"/>
      <c r="U6144" s="701">
        <v>0</v>
      </c>
    </row>
    <row r="6145" spans="1:21" ht="14.4" customHeight="1" x14ac:dyDescent="0.3">
      <c r="A6145" s="661">
        <v>32</v>
      </c>
      <c r="B6145" s="662" t="s">
        <v>592</v>
      </c>
      <c r="C6145" s="662" t="s">
        <v>5111</v>
      </c>
      <c r="D6145" s="743" t="s">
        <v>7938</v>
      </c>
      <c r="E6145" s="744" t="s">
        <v>5146</v>
      </c>
      <c r="F6145" s="662" t="s">
        <v>5107</v>
      </c>
      <c r="G6145" s="662" t="s">
        <v>5249</v>
      </c>
      <c r="H6145" s="662" t="s">
        <v>593</v>
      </c>
      <c r="I6145" s="662" t="s">
        <v>7025</v>
      </c>
      <c r="J6145" s="662" t="s">
        <v>5251</v>
      </c>
      <c r="K6145" s="662"/>
      <c r="L6145" s="663">
        <v>0</v>
      </c>
      <c r="M6145" s="663">
        <v>0</v>
      </c>
      <c r="N6145" s="662">
        <v>1</v>
      </c>
      <c r="O6145" s="745">
        <v>1</v>
      </c>
      <c r="P6145" s="663"/>
      <c r="Q6145" s="678"/>
      <c r="R6145" s="662"/>
      <c r="S6145" s="678">
        <v>0</v>
      </c>
      <c r="T6145" s="745"/>
      <c r="U6145" s="701">
        <v>0</v>
      </c>
    </row>
    <row r="6146" spans="1:21" ht="14.4" customHeight="1" x14ac:dyDescent="0.3">
      <c r="A6146" s="661">
        <v>32</v>
      </c>
      <c r="B6146" s="662" t="s">
        <v>592</v>
      </c>
      <c r="C6146" s="662" t="s">
        <v>5111</v>
      </c>
      <c r="D6146" s="743" t="s">
        <v>7938</v>
      </c>
      <c r="E6146" s="744" t="s">
        <v>5146</v>
      </c>
      <c r="F6146" s="662" t="s">
        <v>5107</v>
      </c>
      <c r="G6146" s="662" t="s">
        <v>5249</v>
      </c>
      <c r="H6146" s="662" t="s">
        <v>593</v>
      </c>
      <c r="I6146" s="662" t="s">
        <v>7448</v>
      </c>
      <c r="J6146" s="662" t="s">
        <v>5251</v>
      </c>
      <c r="K6146" s="662"/>
      <c r="L6146" s="663">
        <v>0</v>
      </c>
      <c r="M6146" s="663">
        <v>0</v>
      </c>
      <c r="N6146" s="662">
        <v>1</v>
      </c>
      <c r="O6146" s="745">
        <v>0.5</v>
      </c>
      <c r="P6146" s="663">
        <v>0</v>
      </c>
      <c r="Q6146" s="678"/>
      <c r="R6146" s="662">
        <v>1</v>
      </c>
      <c r="S6146" s="678">
        <v>1</v>
      </c>
      <c r="T6146" s="745">
        <v>0.5</v>
      </c>
      <c r="U6146" s="701">
        <v>1</v>
      </c>
    </row>
    <row r="6147" spans="1:21" ht="14.4" customHeight="1" x14ac:dyDescent="0.3">
      <c r="A6147" s="661">
        <v>32</v>
      </c>
      <c r="B6147" s="662" t="s">
        <v>592</v>
      </c>
      <c r="C6147" s="662" t="s">
        <v>5111</v>
      </c>
      <c r="D6147" s="743" t="s">
        <v>7938</v>
      </c>
      <c r="E6147" s="744" t="s">
        <v>5146</v>
      </c>
      <c r="F6147" s="662" t="s">
        <v>5108</v>
      </c>
      <c r="G6147" s="662" t="s">
        <v>5339</v>
      </c>
      <c r="H6147" s="662" t="s">
        <v>593</v>
      </c>
      <c r="I6147" s="662" t="s">
        <v>5340</v>
      </c>
      <c r="J6147" s="662" t="s">
        <v>5341</v>
      </c>
      <c r="K6147" s="662" t="s">
        <v>5342</v>
      </c>
      <c r="L6147" s="663">
        <v>1000</v>
      </c>
      <c r="M6147" s="663">
        <v>5000</v>
      </c>
      <c r="N6147" s="662">
        <v>5</v>
      </c>
      <c r="O6147" s="745">
        <v>5</v>
      </c>
      <c r="P6147" s="663">
        <v>1000</v>
      </c>
      <c r="Q6147" s="678">
        <v>0.2</v>
      </c>
      <c r="R6147" s="662">
        <v>1</v>
      </c>
      <c r="S6147" s="678">
        <v>0.2</v>
      </c>
      <c r="T6147" s="745">
        <v>1</v>
      </c>
      <c r="U6147" s="701">
        <v>0.2</v>
      </c>
    </row>
    <row r="6148" spans="1:21" ht="14.4" customHeight="1" x14ac:dyDescent="0.3">
      <c r="A6148" s="661">
        <v>32</v>
      </c>
      <c r="B6148" s="662" t="s">
        <v>592</v>
      </c>
      <c r="C6148" s="662" t="s">
        <v>5111</v>
      </c>
      <c r="D6148" s="743" t="s">
        <v>7938</v>
      </c>
      <c r="E6148" s="744" t="s">
        <v>5147</v>
      </c>
      <c r="F6148" s="662" t="s">
        <v>5106</v>
      </c>
      <c r="G6148" s="662" t="s">
        <v>5155</v>
      </c>
      <c r="H6148" s="662" t="s">
        <v>593</v>
      </c>
      <c r="I6148" s="662" t="s">
        <v>720</v>
      </c>
      <c r="J6148" s="662" t="s">
        <v>721</v>
      </c>
      <c r="K6148" s="662" t="s">
        <v>5156</v>
      </c>
      <c r="L6148" s="663">
        <v>40.58</v>
      </c>
      <c r="M6148" s="663">
        <v>40.58</v>
      </c>
      <c r="N6148" s="662">
        <v>1</v>
      </c>
      <c r="O6148" s="745">
        <v>1</v>
      </c>
      <c r="P6148" s="663"/>
      <c r="Q6148" s="678">
        <v>0</v>
      </c>
      <c r="R6148" s="662"/>
      <c r="S6148" s="678">
        <v>0</v>
      </c>
      <c r="T6148" s="745"/>
      <c r="U6148" s="701">
        <v>0</v>
      </c>
    </row>
    <row r="6149" spans="1:21" ht="14.4" customHeight="1" x14ac:dyDescent="0.3">
      <c r="A6149" s="661">
        <v>32</v>
      </c>
      <c r="B6149" s="662" t="s">
        <v>592</v>
      </c>
      <c r="C6149" s="662" t="s">
        <v>5111</v>
      </c>
      <c r="D6149" s="743" t="s">
        <v>7938</v>
      </c>
      <c r="E6149" s="744" t="s">
        <v>5147</v>
      </c>
      <c r="F6149" s="662" t="s">
        <v>5106</v>
      </c>
      <c r="G6149" s="662" t="s">
        <v>7620</v>
      </c>
      <c r="H6149" s="662" t="s">
        <v>593</v>
      </c>
      <c r="I6149" s="662" t="s">
        <v>7621</v>
      </c>
      <c r="J6149" s="662" t="s">
        <v>7622</v>
      </c>
      <c r="K6149" s="662" t="s">
        <v>7623</v>
      </c>
      <c r="L6149" s="663">
        <v>303.47000000000003</v>
      </c>
      <c r="M6149" s="663">
        <v>910.41000000000008</v>
      </c>
      <c r="N6149" s="662">
        <v>3</v>
      </c>
      <c r="O6149" s="745">
        <v>1</v>
      </c>
      <c r="P6149" s="663">
        <v>910.41000000000008</v>
      </c>
      <c r="Q6149" s="678">
        <v>1</v>
      </c>
      <c r="R6149" s="662">
        <v>3</v>
      </c>
      <c r="S6149" s="678">
        <v>1</v>
      </c>
      <c r="T6149" s="745">
        <v>1</v>
      </c>
      <c r="U6149" s="701">
        <v>1</v>
      </c>
    </row>
    <row r="6150" spans="1:21" ht="14.4" customHeight="1" x14ac:dyDescent="0.3">
      <c r="A6150" s="661">
        <v>32</v>
      </c>
      <c r="B6150" s="662" t="s">
        <v>592</v>
      </c>
      <c r="C6150" s="662" t="s">
        <v>5111</v>
      </c>
      <c r="D6150" s="743" t="s">
        <v>7938</v>
      </c>
      <c r="E6150" s="744" t="s">
        <v>5147</v>
      </c>
      <c r="F6150" s="662" t="s">
        <v>5106</v>
      </c>
      <c r="G6150" s="662" t="s">
        <v>5787</v>
      </c>
      <c r="H6150" s="662" t="s">
        <v>593</v>
      </c>
      <c r="I6150" s="662" t="s">
        <v>7489</v>
      </c>
      <c r="J6150" s="662" t="s">
        <v>7344</v>
      </c>
      <c r="K6150" s="662" t="s">
        <v>2794</v>
      </c>
      <c r="L6150" s="663">
        <v>353.18</v>
      </c>
      <c r="M6150" s="663">
        <v>353.18</v>
      </c>
      <c r="N6150" s="662">
        <v>1</v>
      </c>
      <c r="O6150" s="745">
        <v>1</v>
      </c>
      <c r="P6150" s="663"/>
      <c r="Q6150" s="678">
        <v>0</v>
      </c>
      <c r="R6150" s="662"/>
      <c r="S6150" s="678">
        <v>0</v>
      </c>
      <c r="T6150" s="745"/>
      <c r="U6150" s="701">
        <v>0</v>
      </c>
    </row>
    <row r="6151" spans="1:21" ht="14.4" customHeight="1" x14ac:dyDescent="0.3">
      <c r="A6151" s="661">
        <v>32</v>
      </c>
      <c r="B6151" s="662" t="s">
        <v>592</v>
      </c>
      <c r="C6151" s="662" t="s">
        <v>5111</v>
      </c>
      <c r="D6151" s="743" t="s">
        <v>7938</v>
      </c>
      <c r="E6151" s="744" t="s">
        <v>5147</v>
      </c>
      <c r="F6151" s="662" t="s">
        <v>5106</v>
      </c>
      <c r="G6151" s="662" t="s">
        <v>5787</v>
      </c>
      <c r="H6151" s="662" t="s">
        <v>2438</v>
      </c>
      <c r="I6151" s="662" t="s">
        <v>2793</v>
      </c>
      <c r="J6151" s="662" t="s">
        <v>2791</v>
      </c>
      <c r="K6151" s="662" t="s">
        <v>2794</v>
      </c>
      <c r="L6151" s="663">
        <v>353.18</v>
      </c>
      <c r="M6151" s="663">
        <v>353.18</v>
      </c>
      <c r="N6151" s="662">
        <v>1</v>
      </c>
      <c r="O6151" s="745">
        <v>1</v>
      </c>
      <c r="P6151" s="663">
        <v>353.18</v>
      </c>
      <c r="Q6151" s="678">
        <v>1</v>
      </c>
      <c r="R6151" s="662">
        <v>1</v>
      </c>
      <c r="S6151" s="678">
        <v>1</v>
      </c>
      <c r="T6151" s="745">
        <v>1</v>
      </c>
      <c r="U6151" s="701">
        <v>1</v>
      </c>
    </row>
    <row r="6152" spans="1:21" ht="14.4" customHeight="1" x14ac:dyDescent="0.3">
      <c r="A6152" s="661">
        <v>32</v>
      </c>
      <c r="B6152" s="662" t="s">
        <v>592</v>
      </c>
      <c r="C6152" s="662" t="s">
        <v>5111</v>
      </c>
      <c r="D6152" s="743" t="s">
        <v>7938</v>
      </c>
      <c r="E6152" s="744" t="s">
        <v>5147</v>
      </c>
      <c r="F6152" s="662" t="s">
        <v>5106</v>
      </c>
      <c r="G6152" s="662" t="s">
        <v>5159</v>
      </c>
      <c r="H6152" s="662" t="s">
        <v>593</v>
      </c>
      <c r="I6152" s="662" t="s">
        <v>778</v>
      </c>
      <c r="J6152" s="662" t="s">
        <v>779</v>
      </c>
      <c r="K6152" s="662" t="s">
        <v>4806</v>
      </c>
      <c r="L6152" s="663">
        <v>110.28</v>
      </c>
      <c r="M6152" s="663">
        <v>330.84000000000003</v>
      </c>
      <c r="N6152" s="662">
        <v>3</v>
      </c>
      <c r="O6152" s="745">
        <v>1</v>
      </c>
      <c r="P6152" s="663"/>
      <c r="Q6152" s="678">
        <v>0</v>
      </c>
      <c r="R6152" s="662"/>
      <c r="S6152" s="678">
        <v>0</v>
      </c>
      <c r="T6152" s="745"/>
      <c r="U6152" s="701">
        <v>0</v>
      </c>
    </row>
    <row r="6153" spans="1:21" ht="14.4" customHeight="1" x14ac:dyDescent="0.3">
      <c r="A6153" s="661">
        <v>32</v>
      </c>
      <c r="B6153" s="662" t="s">
        <v>592</v>
      </c>
      <c r="C6153" s="662" t="s">
        <v>5111</v>
      </c>
      <c r="D6153" s="743" t="s">
        <v>7938</v>
      </c>
      <c r="E6153" s="744" t="s">
        <v>5147</v>
      </c>
      <c r="F6153" s="662" t="s">
        <v>5106</v>
      </c>
      <c r="G6153" s="662" t="s">
        <v>7877</v>
      </c>
      <c r="H6153" s="662" t="s">
        <v>593</v>
      </c>
      <c r="I6153" s="662" t="s">
        <v>7878</v>
      </c>
      <c r="J6153" s="662" t="s">
        <v>7879</v>
      </c>
      <c r="K6153" s="662" t="s">
        <v>7880</v>
      </c>
      <c r="L6153" s="663">
        <v>170.49</v>
      </c>
      <c r="M6153" s="663">
        <v>340.98</v>
      </c>
      <c r="N6153" s="662">
        <v>2</v>
      </c>
      <c r="O6153" s="745">
        <v>1</v>
      </c>
      <c r="P6153" s="663">
        <v>340.98</v>
      </c>
      <c r="Q6153" s="678">
        <v>1</v>
      </c>
      <c r="R6153" s="662">
        <v>2</v>
      </c>
      <c r="S6153" s="678">
        <v>1</v>
      </c>
      <c r="T6153" s="745">
        <v>1</v>
      </c>
      <c r="U6153" s="701">
        <v>1</v>
      </c>
    </row>
    <row r="6154" spans="1:21" ht="14.4" customHeight="1" x14ac:dyDescent="0.3">
      <c r="A6154" s="661">
        <v>32</v>
      </c>
      <c r="B6154" s="662" t="s">
        <v>592</v>
      </c>
      <c r="C6154" s="662" t="s">
        <v>5111</v>
      </c>
      <c r="D6154" s="743" t="s">
        <v>7938</v>
      </c>
      <c r="E6154" s="744" t="s">
        <v>5147</v>
      </c>
      <c r="F6154" s="662" t="s">
        <v>5106</v>
      </c>
      <c r="G6154" s="662" t="s">
        <v>5295</v>
      </c>
      <c r="H6154" s="662" t="s">
        <v>593</v>
      </c>
      <c r="I6154" s="662" t="s">
        <v>2944</v>
      </c>
      <c r="J6154" s="662" t="s">
        <v>2945</v>
      </c>
      <c r="K6154" s="662" t="s">
        <v>5296</v>
      </c>
      <c r="L6154" s="663">
        <v>78.33</v>
      </c>
      <c r="M6154" s="663">
        <v>78.33</v>
      </c>
      <c r="N6154" s="662">
        <v>1</v>
      </c>
      <c r="O6154" s="745">
        <v>1</v>
      </c>
      <c r="P6154" s="663"/>
      <c r="Q6154" s="678">
        <v>0</v>
      </c>
      <c r="R6154" s="662"/>
      <c r="S6154" s="678">
        <v>0</v>
      </c>
      <c r="T6154" s="745"/>
      <c r="U6154" s="701">
        <v>0</v>
      </c>
    </row>
    <row r="6155" spans="1:21" ht="14.4" customHeight="1" x14ac:dyDescent="0.3">
      <c r="A6155" s="661">
        <v>32</v>
      </c>
      <c r="B6155" s="662" t="s">
        <v>592</v>
      </c>
      <c r="C6155" s="662" t="s">
        <v>5111</v>
      </c>
      <c r="D6155" s="743" t="s">
        <v>7938</v>
      </c>
      <c r="E6155" s="744" t="s">
        <v>5147</v>
      </c>
      <c r="F6155" s="662" t="s">
        <v>5106</v>
      </c>
      <c r="G6155" s="662" t="s">
        <v>5176</v>
      </c>
      <c r="H6155" s="662" t="s">
        <v>593</v>
      </c>
      <c r="I6155" s="662" t="s">
        <v>5177</v>
      </c>
      <c r="J6155" s="662" t="s">
        <v>5178</v>
      </c>
      <c r="K6155" s="662" t="s">
        <v>827</v>
      </c>
      <c r="L6155" s="663">
        <v>57.64</v>
      </c>
      <c r="M6155" s="663">
        <v>115.28</v>
      </c>
      <c r="N6155" s="662">
        <v>2</v>
      </c>
      <c r="O6155" s="745">
        <v>1</v>
      </c>
      <c r="P6155" s="663"/>
      <c r="Q6155" s="678">
        <v>0</v>
      </c>
      <c r="R6155" s="662"/>
      <c r="S6155" s="678">
        <v>0</v>
      </c>
      <c r="T6155" s="745"/>
      <c r="U6155" s="701">
        <v>0</v>
      </c>
    </row>
    <row r="6156" spans="1:21" ht="14.4" customHeight="1" x14ac:dyDescent="0.3">
      <c r="A6156" s="661">
        <v>32</v>
      </c>
      <c r="B6156" s="662" t="s">
        <v>592</v>
      </c>
      <c r="C6156" s="662" t="s">
        <v>5111</v>
      </c>
      <c r="D6156" s="743" t="s">
        <v>7938</v>
      </c>
      <c r="E6156" s="744" t="s">
        <v>5147</v>
      </c>
      <c r="F6156" s="662" t="s">
        <v>5106</v>
      </c>
      <c r="G6156" s="662" t="s">
        <v>5179</v>
      </c>
      <c r="H6156" s="662" t="s">
        <v>593</v>
      </c>
      <c r="I6156" s="662" t="s">
        <v>1419</v>
      </c>
      <c r="J6156" s="662" t="s">
        <v>5180</v>
      </c>
      <c r="K6156" s="662" t="s">
        <v>5181</v>
      </c>
      <c r="L6156" s="663">
        <v>99.11</v>
      </c>
      <c r="M6156" s="663">
        <v>198.22</v>
      </c>
      <c r="N6156" s="662">
        <v>2</v>
      </c>
      <c r="O6156" s="745">
        <v>1</v>
      </c>
      <c r="P6156" s="663"/>
      <c r="Q6156" s="678">
        <v>0</v>
      </c>
      <c r="R6156" s="662"/>
      <c r="S6156" s="678">
        <v>0</v>
      </c>
      <c r="T6156" s="745"/>
      <c r="U6156" s="701">
        <v>0</v>
      </c>
    </row>
    <row r="6157" spans="1:21" ht="14.4" customHeight="1" x14ac:dyDescent="0.3">
      <c r="A6157" s="661">
        <v>32</v>
      </c>
      <c r="B6157" s="662" t="s">
        <v>592</v>
      </c>
      <c r="C6157" s="662" t="s">
        <v>5111</v>
      </c>
      <c r="D6157" s="743" t="s">
        <v>7938</v>
      </c>
      <c r="E6157" s="744" t="s">
        <v>5148</v>
      </c>
      <c r="F6157" s="662" t="s">
        <v>5106</v>
      </c>
      <c r="G6157" s="662" t="s">
        <v>6057</v>
      </c>
      <c r="H6157" s="662" t="s">
        <v>2438</v>
      </c>
      <c r="I6157" s="662" t="s">
        <v>3092</v>
      </c>
      <c r="J6157" s="662" t="s">
        <v>3093</v>
      </c>
      <c r="K6157" s="662" t="s">
        <v>3094</v>
      </c>
      <c r="L6157" s="663">
        <v>70.540000000000006</v>
      </c>
      <c r="M6157" s="663">
        <v>282.16000000000003</v>
      </c>
      <c r="N6157" s="662">
        <v>4</v>
      </c>
      <c r="O6157" s="745">
        <v>1.5</v>
      </c>
      <c r="P6157" s="663">
        <v>70.540000000000006</v>
      </c>
      <c r="Q6157" s="678">
        <v>0.25</v>
      </c>
      <c r="R6157" s="662">
        <v>1</v>
      </c>
      <c r="S6157" s="678">
        <v>0.25</v>
      </c>
      <c r="T6157" s="745">
        <v>1</v>
      </c>
      <c r="U6157" s="701">
        <v>0.66666666666666663</v>
      </c>
    </row>
    <row r="6158" spans="1:21" ht="14.4" customHeight="1" x14ac:dyDescent="0.3">
      <c r="A6158" s="661">
        <v>32</v>
      </c>
      <c r="B6158" s="662" t="s">
        <v>592</v>
      </c>
      <c r="C6158" s="662" t="s">
        <v>5111</v>
      </c>
      <c r="D6158" s="743" t="s">
        <v>7938</v>
      </c>
      <c r="E6158" s="744" t="s">
        <v>5148</v>
      </c>
      <c r="F6158" s="662" t="s">
        <v>5106</v>
      </c>
      <c r="G6158" s="662" t="s">
        <v>6146</v>
      </c>
      <c r="H6158" s="662" t="s">
        <v>593</v>
      </c>
      <c r="I6158" s="662" t="s">
        <v>7881</v>
      </c>
      <c r="J6158" s="662" t="s">
        <v>7740</v>
      </c>
      <c r="K6158" s="662" t="s">
        <v>7882</v>
      </c>
      <c r="L6158" s="663">
        <v>0</v>
      </c>
      <c r="M6158" s="663">
        <v>0</v>
      </c>
      <c r="N6158" s="662">
        <v>1</v>
      </c>
      <c r="O6158" s="745">
        <v>1</v>
      </c>
      <c r="P6158" s="663">
        <v>0</v>
      </c>
      <c r="Q6158" s="678"/>
      <c r="R6158" s="662">
        <v>1</v>
      </c>
      <c r="S6158" s="678">
        <v>1</v>
      </c>
      <c r="T6158" s="745">
        <v>1</v>
      </c>
      <c r="U6158" s="701">
        <v>1</v>
      </c>
    </row>
    <row r="6159" spans="1:21" ht="14.4" customHeight="1" x14ac:dyDescent="0.3">
      <c r="A6159" s="661">
        <v>32</v>
      </c>
      <c r="B6159" s="662" t="s">
        <v>592</v>
      </c>
      <c r="C6159" s="662" t="s">
        <v>5111</v>
      </c>
      <c r="D6159" s="743" t="s">
        <v>7938</v>
      </c>
      <c r="E6159" s="744" t="s">
        <v>5148</v>
      </c>
      <c r="F6159" s="662" t="s">
        <v>5106</v>
      </c>
      <c r="G6159" s="662" t="s">
        <v>7744</v>
      </c>
      <c r="H6159" s="662" t="s">
        <v>593</v>
      </c>
      <c r="I6159" s="662" t="s">
        <v>7883</v>
      </c>
      <c r="J6159" s="662" t="s">
        <v>2997</v>
      </c>
      <c r="K6159" s="662" t="s">
        <v>7884</v>
      </c>
      <c r="L6159" s="663">
        <v>202.99</v>
      </c>
      <c r="M6159" s="663">
        <v>202.99</v>
      </c>
      <c r="N6159" s="662">
        <v>1</v>
      </c>
      <c r="O6159" s="745">
        <v>0.5</v>
      </c>
      <c r="P6159" s="663"/>
      <c r="Q6159" s="678">
        <v>0</v>
      </c>
      <c r="R6159" s="662"/>
      <c r="S6159" s="678">
        <v>0</v>
      </c>
      <c r="T6159" s="745"/>
      <c r="U6159" s="701">
        <v>0</v>
      </c>
    </row>
    <row r="6160" spans="1:21" ht="14.4" customHeight="1" x14ac:dyDescent="0.3">
      <c r="A6160" s="661">
        <v>32</v>
      </c>
      <c r="B6160" s="662" t="s">
        <v>592</v>
      </c>
      <c r="C6160" s="662" t="s">
        <v>5111</v>
      </c>
      <c r="D6160" s="743" t="s">
        <v>7938</v>
      </c>
      <c r="E6160" s="744" t="s">
        <v>5148</v>
      </c>
      <c r="F6160" s="662" t="s">
        <v>5106</v>
      </c>
      <c r="G6160" s="662" t="s">
        <v>7406</v>
      </c>
      <c r="H6160" s="662" t="s">
        <v>593</v>
      </c>
      <c r="I6160" s="662" t="s">
        <v>7407</v>
      </c>
      <c r="J6160" s="662" t="s">
        <v>7408</v>
      </c>
      <c r="K6160" s="662" t="s">
        <v>7409</v>
      </c>
      <c r="L6160" s="663">
        <v>0</v>
      </c>
      <c r="M6160" s="663">
        <v>0</v>
      </c>
      <c r="N6160" s="662">
        <v>2</v>
      </c>
      <c r="O6160" s="745">
        <v>2</v>
      </c>
      <c r="P6160" s="663">
        <v>0</v>
      </c>
      <c r="Q6160" s="678"/>
      <c r="R6160" s="662">
        <v>1</v>
      </c>
      <c r="S6160" s="678">
        <v>0.5</v>
      </c>
      <c r="T6160" s="745">
        <v>1</v>
      </c>
      <c r="U6160" s="701">
        <v>0.5</v>
      </c>
    </row>
    <row r="6161" spans="1:21" ht="14.4" customHeight="1" x14ac:dyDescent="0.3">
      <c r="A6161" s="661">
        <v>32</v>
      </c>
      <c r="B6161" s="662" t="s">
        <v>592</v>
      </c>
      <c r="C6161" s="662" t="s">
        <v>5111</v>
      </c>
      <c r="D6161" s="743" t="s">
        <v>7938</v>
      </c>
      <c r="E6161" s="744" t="s">
        <v>5148</v>
      </c>
      <c r="F6161" s="662" t="s">
        <v>5106</v>
      </c>
      <c r="G6161" s="662" t="s">
        <v>7406</v>
      </c>
      <c r="H6161" s="662" t="s">
        <v>593</v>
      </c>
      <c r="I6161" s="662" t="s">
        <v>7411</v>
      </c>
      <c r="J6161" s="662" t="s">
        <v>7408</v>
      </c>
      <c r="K6161" s="662" t="s">
        <v>7409</v>
      </c>
      <c r="L6161" s="663">
        <v>0</v>
      </c>
      <c r="M6161" s="663">
        <v>0</v>
      </c>
      <c r="N6161" s="662">
        <v>1</v>
      </c>
      <c r="O6161" s="745">
        <v>1</v>
      </c>
      <c r="P6161" s="663"/>
      <c r="Q6161" s="678"/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32</v>
      </c>
      <c r="B6162" s="662" t="s">
        <v>592</v>
      </c>
      <c r="C6162" s="662" t="s">
        <v>5111</v>
      </c>
      <c r="D6162" s="743" t="s">
        <v>7938</v>
      </c>
      <c r="E6162" s="744" t="s">
        <v>5150</v>
      </c>
      <c r="F6162" s="662" t="s">
        <v>5106</v>
      </c>
      <c r="G6162" s="662" t="s">
        <v>7885</v>
      </c>
      <c r="H6162" s="662" t="s">
        <v>593</v>
      </c>
      <c r="I6162" s="662" t="s">
        <v>7886</v>
      </c>
      <c r="J6162" s="662" t="s">
        <v>7887</v>
      </c>
      <c r="K6162" s="662" t="s">
        <v>7888</v>
      </c>
      <c r="L6162" s="663">
        <v>108.5</v>
      </c>
      <c r="M6162" s="663">
        <v>108.5</v>
      </c>
      <c r="N6162" s="662">
        <v>1</v>
      </c>
      <c r="O6162" s="745">
        <v>1</v>
      </c>
      <c r="P6162" s="663">
        <v>108.5</v>
      </c>
      <c r="Q6162" s="678">
        <v>1</v>
      </c>
      <c r="R6162" s="662">
        <v>1</v>
      </c>
      <c r="S6162" s="678">
        <v>1</v>
      </c>
      <c r="T6162" s="745">
        <v>1</v>
      </c>
      <c r="U6162" s="701">
        <v>1</v>
      </c>
    </row>
    <row r="6163" spans="1:21" ht="14.4" customHeight="1" x14ac:dyDescent="0.3">
      <c r="A6163" s="661">
        <v>32</v>
      </c>
      <c r="B6163" s="662" t="s">
        <v>592</v>
      </c>
      <c r="C6163" s="662" t="s">
        <v>5111</v>
      </c>
      <c r="D6163" s="743" t="s">
        <v>7938</v>
      </c>
      <c r="E6163" s="744" t="s">
        <v>5150</v>
      </c>
      <c r="F6163" s="662" t="s">
        <v>5106</v>
      </c>
      <c r="G6163" s="662" t="s">
        <v>5155</v>
      </c>
      <c r="H6163" s="662" t="s">
        <v>593</v>
      </c>
      <c r="I6163" s="662" t="s">
        <v>740</v>
      </c>
      <c r="J6163" s="662" t="s">
        <v>5197</v>
      </c>
      <c r="K6163" s="662" t="s">
        <v>1361</v>
      </c>
      <c r="L6163" s="663">
        <v>36.270000000000003</v>
      </c>
      <c r="M6163" s="663">
        <v>36.270000000000003</v>
      </c>
      <c r="N6163" s="662">
        <v>1</v>
      </c>
      <c r="O6163" s="745">
        <v>1</v>
      </c>
      <c r="P6163" s="663">
        <v>36.270000000000003</v>
      </c>
      <c r="Q6163" s="678">
        <v>1</v>
      </c>
      <c r="R6163" s="662">
        <v>1</v>
      </c>
      <c r="S6163" s="678">
        <v>1</v>
      </c>
      <c r="T6163" s="745">
        <v>1</v>
      </c>
      <c r="U6163" s="701">
        <v>1</v>
      </c>
    </row>
    <row r="6164" spans="1:21" ht="14.4" customHeight="1" x14ac:dyDescent="0.3">
      <c r="A6164" s="661">
        <v>32</v>
      </c>
      <c r="B6164" s="662" t="s">
        <v>592</v>
      </c>
      <c r="C6164" s="662" t="s">
        <v>5111</v>
      </c>
      <c r="D6164" s="743" t="s">
        <v>7938</v>
      </c>
      <c r="E6164" s="744" t="s">
        <v>5150</v>
      </c>
      <c r="F6164" s="662" t="s">
        <v>5106</v>
      </c>
      <c r="G6164" s="662" t="s">
        <v>5787</v>
      </c>
      <c r="H6164" s="662" t="s">
        <v>2438</v>
      </c>
      <c r="I6164" s="662" t="s">
        <v>4189</v>
      </c>
      <c r="J6164" s="662" t="s">
        <v>5036</v>
      </c>
      <c r="K6164" s="662" t="s">
        <v>5037</v>
      </c>
      <c r="L6164" s="663">
        <v>181.13</v>
      </c>
      <c r="M6164" s="663">
        <v>181.13</v>
      </c>
      <c r="N6164" s="662">
        <v>1</v>
      </c>
      <c r="O6164" s="745">
        <v>0.5</v>
      </c>
      <c r="P6164" s="663">
        <v>181.13</v>
      </c>
      <c r="Q6164" s="678">
        <v>1</v>
      </c>
      <c r="R6164" s="662">
        <v>1</v>
      </c>
      <c r="S6164" s="678">
        <v>1</v>
      </c>
      <c r="T6164" s="745">
        <v>0.5</v>
      </c>
      <c r="U6164" s="701">
        <v>1</v>
      </c>
    </row>
    <row r="6165" spans="1:21" ht="14.4" customHeight="1" x14ac:dyDescent="0.3">
      <c r="A6165" s="661">
        <v>32</v>
      </c>
      <c r="B6165" s="662" t="s">
        <v>592</v>
      </c>
      <c r="C6165" s="662" t="s">
        <v>5111</v>
      </c>
      <c r="D6165" s="743" t="s">
        <v>7938</v>
      </c>
      <c r="E6165" s="744" t="s">
        <v>5150</v>
      </c>
      <c r="F6165" s="662" t="s">
        <v>5106</v>
      </c>
      <c r="G6165" s="662" t="s">
        <v>6368</v>
      </c>
      <c r="H6165" s="662" t="s">
        <v>593</v>
      </c>
      <c r="I6165" s="662" t="s">
        <v>3690</v>
      </c>
      <c r="J6165" s="662" t="s">
        <v>3691</v>
      </c>
      <c r="K6165" s="662" t="s">
        <v>5013</v>
      </c>
      <c r="L6165" s="663">
        <v>450.81</v>
      </c>
      <c r="M6165" s="663">
        <v>450.81</v>
      </c>
      <c r="N6165" s="662">
        <v>1</v>
      </c>
      <c r="O6165" s="745">
        <v>1</v>
      </c>
      <c r="P6165" s="663">
        <v>450.81</v>
      </c>
      <c r="Q6165" s="678">
        <v>1</v>
      </c>
      <c r="R6165" s="662">
        <v>1</v>
      </c>
      <c r="S6165" s="678">
        <v>1</v>
      </c>
      <c r="T6165" s="745">
        <v>1</v>
      </c>
      <c r="U6165" s="701">
        <v>1</v>
      </c>
    </row>
    <row r="6166" spans="1:21" ht="14.4" customHeight="1" x14ac:dyDescent="0.3">
      <c r="A6166" s="661">
        <v>32</v>
      </c>
      <c r="B6166" s="662" t="s">
        <v>592</v>
      </c>
      <c r="C6166" s="662" t="s">
        <v>5111</v>
      </c>
      <c r="D6166" s="743" t="s">
        <v>7938</v>
      </c>
      <c r="E6166" s="744" t="s">
        <v>5150</v>
      </c>
      <c r="F6166" s="662" t="s">
        <v>5106</v>
      </c>
      <c r="G6166" s="662" t="s">
        <v>5159</v>
      </c>
      <c r="H6166" s="662" t="s">
        <v>593</v>
      </c>
      <c r="I6166" s="662" t="s">
        <v>778</v>
      </c>
      <c r="J6166" s="662" t="s">
        <v>779</v>
      </c>
      <c r="K6166" s="662" t="s">
        <v>4806</v>
      </c>
      <c r="L6166" s="663">
        <v>110.28</v>
      </c>
      <c r="M6166" s="663">
        <v>110.28</v>
      </c>
      <c r="N6166" s="662">
        <v>1</v>
      </c>
      <c r="O6166" s="745">
        <v>0.5</v>
      </c>
      <c r="P6166" s="663"/>
      <c r="Q6166" s="678">
        <v>0</v>
      </c>
      <c r="R6166" s="662"/>
      <c r="S6166" s="678">
        <v>0</v>
      </c>
      <c r="T6166" s="745"/>
      <c r="U6166" s="701">
        <v>0</v>
      </c>
    </row>
    <row r="6167" spans="1:21" ht="14.4" customHeight="1" x14ac:dyDescent="0.3">
      <c r="A6167" s="661">
        <v>32</v>
      </c>
      <c r="B6167" s="662" t="s">
        <v>592</v>
      </c>
      <c r="C6167" s="662" t="s">
        <v>5111</v>
      </c>
      <c r="D6167" s="743" t="s">
        <v>7938</v>
      </c>
      <c r="E6167" s="744" t="s">
        <v>5150</v>
      </c>
      <c r="F6167" s="662" t="s">
        <v>5106</v>
      </c>
      <c r="G6167" s="662" t="s">
        <v>6110</v>
      </c>
      <c r="H6167" s="662" t="s">
        <v>593</v>
      </c>
      <c r="I6167" s="662" t="s">
        <v>6772</v>
      </c>
      <c r="J6167" s="662" t="s">
        <v>6773</v>
      </c>
      <c r="K6167" s="662" t="s">
        <v>999</v>
      </c>
      <c r="L6167" s="663">
        <v>32.270000000000003</v>
      </c>
      <c r="M6167" s="663">
        <v>32.270000000000003</v>
      </c>
      <c r="N6167" s="662">
        <v>1</v>
      </c>
      <c r="O6167" s="745">
        <v>0.5</v>
      </c>
      <c r="P6167" s="663"/>
      <c r="Q6167" s="678">
        <v>0</v>
      </c>
      <c r="R6167" s="662"/>
      <c r="S6167" s="678">
        <v>0</v>
      </c>
      <c r="T6167" s="745"/>
      <c r="U6167" s="701">
        <v>0</v>
      </c>
    </row>
    <row r="6168" spans="1:21" ht="14.4" customHeight="1" x14ac:dyDescent="0.3">
      <c r="A6168" s="661">
        <v>32</v>
      </c>
      <c r="B6168" s="662" t="s">
        <v>592</v>
      </c>
      <c r="C6168" s="662" t="s">
        <v>5111</v>
      </c>
      <c r="D6168" s="743" t="s">
        <v>7938</v>
      </c>
      <c r="E6168" s="744" t="s">
        <v>5150</v>
      </c>
      <c r="F6168" s="662" t="s">
        <v>5106</v>
      </c>
      <c r="G6168" s="662" t="s">
        <v>5847</v>
      </c>
      <c r="H6168" s="662" t="s">
        <v>593</v>
      </c>
      <c r="I6168" s="662" t="s">
        <v>6246</v>
      </c>
      <c r="J6168" s="662" t="s">
        <v>3012</v>
      </c>
      <c r="K6168" s="662" t="s">
        <v>6247</v>
      </c>
      <c r="L6168" s="663">
        <v>0</v>
      </c>
      <c r="M6168" s="663">
        <v>0</v>
      </c>
      <c r="N6168" s="662">
        <v>1</v>
      </c>
      <c r="O6168" s="745">
        <v>1</v>
      </c>
      <c r="P6168" s="663">
        <v>0</v>
      </c>
      <c r="Q6168" s="678"/>
      <c r="R6168" s="662">
        <v>1</v>
      </c>
      <c r="S6168" s="678">
        <v>1</v>
      </c>
      <c r="T6168" s="745">
        <v>1</v>
      </c>
      <c r="U6168" s="701">
        <v>1</v>
      </c>
    </row>
    <row r="6169" spans="1:21" ht="14.4" customHeight="1" x14ac:dyDescent="0.3">
      <c r="A6169" s="661">
        <v>32</v>
      </c>
      <c r="B6169" s="662" t="s">
        <v>592</v>
      </c>
      <c r="C6169" s="662" t="s">
        <v>5111</v>
      </c>
      <c r="D6169" s="743" t="s">
        <v>7938</v>
      </c>
      <c r="E6169" s="744" t="s">
        <v>5150</v>
      </c>
      <c r="F6169" s="662" t="s">
        <v>5106</v>
      </c>
      <c r="G6169" s="662" t="s">
        <v>6128</v>
      </c>
      <c r="H6169" s="662" t="s">
        <v>593</v>
      </c>
      <c r="I6169" s="662" t="s">
        <v>3170</v>
      </c>
      <c r="J6169" s="662" t="s">
        <v>3171</v>
      </c>
      <c r="K6169" s="662" t="s">
        <v>3172</v>
      </c>
      <c r="L6169" s="663">
        <v>0</v>
      </c>
      <c r="M6169" s="663">
        <v>0</v>
      </c>
      <c r="N6169" s="662">
        <v>1</v>
      </c>
      <c r="O6169" s="745">
        <v>0.5</v>
      </c>
      <c r="P6169" s="663"/>
      <c r="Q6169" s="678"/>
      <c r="R6169" s="662"/>
      <c r="S6169" s="678">
        <v>0</v>
      </c>
      <c r="T6169" s="745"/>
      <c r="U6169" s="701">
        <v>0</v>
      </c>
    </row>
    <row r="6170" spans="1:21" ht="14.4" customHeight="1" x14ac:dyDescent="0.3">
      <c r="A6170" s="661">
        <v>32</v>
      </c>
      <c r="B6170" s="662" t="s">
        <v>592</v>
      </c>
      <c r="C6170" s="662" t="s">
        <v>5111</v>
      </c>
      <c r="D6170" s="743" t="s">
        <v>7938</v>
      </c>
      <c r="E6170" s="744" t="s">
        <v>5150</v>
      </c>
      <c r="F6170" s="662" t="s">
        <v>5106</v>
      </c>
      <c r="G6170" s="662" t="s">
        <v>6333</v>
      </c>
      <c r="H6170" s="662" t="s">
        <v>593</v>
      </c>
      <c r="I6170" s="662" t="s">
        <v>3565</v>
      </c>
      <c r="J6170" s="662" t="s">
        <v>6334</v>
      </c>
      <c r="K6170" s="662" t="s">
        <v>4828</v>
      </c>
      <c r="L6170" s="663">
        <v>38.56</v>
      </c>
      <c r="M6170" s="663">
        <v>77.12</v>
      </c>
      <c r="N6170" s="662">
        <v>2</v>
      </c>
      <c r="O6170" s="745">
        <v>1</v>
      </c>
      <c r="P6170" s="663">
        <v>77.12</v>
      </c>
      <c r="Q6170" s="678">
        <v>1</v>
      </c>
      <c r="R6170" s="662">
        <v>2</v>
      </c>
      <c r="S6170" s="678">
        <v>1</v>
      </c>
      <c r="T6170" s="745">
        <v>1</v>
      </c>
      <c r="U6170" s="701">
        <v>1</v>
      </c>
    </row>
    <row r="6171" spans="1:21" ht="14.4" customHeight="1" x14ac:dyDescent="0.3">
      <c r="A6171" s="661">
        <v>32</v>
      </c>
      <c r="B6171" s="662" t="s">
        <v>592</v>
      </c>
      <c r="C6171" s="662" t="s">
        <v>5111</v>
      </c>
      <c r="D6171" s="743" t="s">
        <v>7938</v>
      </c>
      <c r="E6171" s="744" t="s">
        <v>5150</v>
      </c>
      <c r="F6171" s="662" t="s">
        <v>5106</v>
      </c>
      <c r="G6171" s="662" t="s">
        <v>5400</v>
      </c>
      <c r="H6171" s="662" t="s">
        <v>2438</v>
      </c>
      <c r="I6171" s="662" t="s">
        <v>2495</v>
      </c>
      <c r="J6171" s="662" t="s">
        <v>2496</v>
      </c>
      <c r="K6171" s="662" t="s">
        <v>1760</v>
      </c>
      <c r="L6171" s="663">
        <v>37.159999999999997</v>
      </c>
      <c r="M6171" s="663">
        <v>37.159999999999997</v>
      </c>
      <c r="N6171" s="662">
        <v>1</v>
      </c>
      <c r="O6171" s="745">
        <v>0.5</v>
      </c>
      <c r="P6171" s="663">
        <v>37.159999999999997</v>
      </c>
      <c r="Q6171" s="678">
        <v>1</v>
      </c>
      <c r="R6171" s="662">
        <v>1</v>
      </c>
      <c r="S6171" s="678">
        <v>1</v>
      </c>
      <c r="T6171" s="745">
        <v>0.5</v>
      </c>
      <c r="U6171" s="701">
        <v>1</v>
      </c>
    </row>
    <row r="6172" spans="1:21" ht="14.4" customHeight="1" x14ac:dyDescent="0.3">
      <c r="A6172" s="661">
        <v>32</v>
      </c>
      <c r="B6172" s="662" t="s">
        <v>592</v>
      </c>
      <c r="C6172" s="662" t="s">
        <v>5111</v>
      </c>
      <c r="D6172" s="743" t="s">
        <v>7938</v>
      </c>
      <c r="E6172" s="744" t="s">
        <v>5150</v>
      </c>
      <c r="F6172" s="662" t="s">
        <v>5106</v>
      </c>
      <c r="G6172" s="662" t="s">
        <v>5285</v>
      </c>
      <c r="H6172" s="662" t="s">
        <v>593</v>
      </c>
      <c r="I6172" s="662" t="s">
        <v>932</v>
      </c>
      <c r="J6172" s="662" t="s">
        <v>4411</v>
      </c>
      <c r="K6172" s="662" t="s">
        <v>5401</v>
      </c>
      <c r="L6172" s="663">
        <v>17.559999999999999</v>
      </c>
      <c r="M6172" s="663">
        <v>17.559999999999999</v>
      </c>
      <c r="N6172" s="662">
        <v>1</v>
      </c>
      <c r="O6172" s="745">
        <v>1</v>
      </c>
      <c r="P6172" s="663">
        <v>17.559999999999999</v>
      </c>
      <c r="Q6172" s="678">
        <v>1</v>
      </c>
      <c r="R6172" s="662">
        <v>1</v>
      </c>
      <c r="S6172" s="678">
        <v>1</v>
      </c>
      <c r="T6172" s="745">
        <v>1</v>
      </c>
      <c r="U6172" s="701">
        <v>1</v>
      </c>
    </row>
    <row r="6173" spans="1:21" ht="14.4" customHeight="1" x14ac:dyDescent="0.3">
      <c r="A6173" s="661">
        <v>32</v>
      </c>
      <c r="B6173" s="662" t="s">
        <v>592</v>
      </c>
      <c r="C6173" s="662" t="s">
        <v>5111</v>
      </c>
      <c r="D6173" s="743" t="s">
        <v>7938</v>
      </c>
      <c r="E6173" s="744" t="s">
        <v>5150</v>
      </c>
      <c r="F6173" s="662" t="s">
        <v>5106</v>
      </c>
      <c r="G6173" s="662" t="s">
        <v>5904</v>
      </c>
      <c r="H6173" s="662" t="s">
        <v>593</v>
      </c>
      <c r="I6173" s="662" t="s">
        <v>2948</v>
      </c>
      <c r="J6173" s="662" t="s">
        <v>2949</v>
      </c>
      <c r="K6173" s="662" t="s">
        <v>2950</v>
      </c>
      <c r="L6173" s="663">
        <v>115.13</v>
      </c>
      <c r="M6173" s="663">
        <v>115.13</v>
      </c>
      <c r="N6173" s="662">
        <v>1</v>
      </c>
      <c r="O6173" s="745">
        <v>0.5</v>
      </c>
      <c r="P6173" s="663"/>
      <c r="Q6173" s="678">
        <v>0</v>
      </c>
      <c r="R6173" s="662"/>
      <c r="S6173" s="678">
        <v>0</v>
      </c>
      <c r="T6173" s="745"/>
      <c r="U6173" s="701">
        <v>0</v>
      </c>
    </row>
    <row r="6174" spans="1:21" ht="14.4" customHeight="1" x14ac:dyDescent="0.3">
      <c r="A6174" s="661">
        <v>32</v>
      </c>
      <c r="B6174" s="662" t="s">
        <v>592</v>
      </c>
      <c r="C6174" s="662" t="s">
        <v>5111</v>
      </c>
      <c r="D6174" s="743" t="s">
        <v>7938</v>
      </c>
      <c r="E6174" s="744" t="s">
        <v>5150</v>
      </c>
      <c r="F6174" s="662" t="s">
        <v>5106</v>
      </c>
      <c r="G6174" s="662" t="s">
        <v>5176</v>
      </c>
      <c r="H6174" s="662" t="s">
        <v>593</v>
      </c>
      <c r="I6174" s="662" t="s">
        <v>829</v>
      </c>
      <c r="J6174" s="662" t="s">
        <v>826</v>
      </c>
      <c r="K6174" s="662" t="s">
        <v>830</v>
      </c>
      <c r="L6174" s="663">
        <v>185.26</v>
      </c>
      <c r="M6174" s="663">
        <v>185.26</v>
      </c>
      <c r="N6174" s="662">
        <v>1</v>
      </c>
      <c r="O6174" s="745"/>
      <c r="P6174" s="663">
        <v>185.26</v>
      </c>
      <c r="Q6174" s="678">
        <v>1</v>
      </c>
      <c r="R6174" s="662">
        <v>1</v>
      </c>
      <c r="S6174" s="678">
        <v>1</v>
      </c>
      <c r="T6174" s="745"/>
      <c r="U6174" s="701"/>
    </row>
    <row r="6175" spans="1:21" ht="14.4" customHeight="1" x14ac:dyDescent="0.3">
      <c r="A6175" s="661">
        <v>32</v>
      </c>
      <c r="B6175" s="662" t="s">
        <v>592</v>
      </c>
      <c r="C6175" s="662" t="s">
        <v>5111</v>
      </c>
      <c r="D6175" s="743" t="s">
        <v>7938</v>
      </c>
      <c r="E6175" s="744" t="s">
        <v>5150</v>
      </c>
      <c r="F6175" s="662" t="s">
        <v>5106</v>
      </c>
      <c r="G6175" s="662" t="s">
        <v>5964</v>
      </c>
      <c r="H6175" s="662" t="s">
        <v>593</v>
      </c>
      <c r="I6175" s="662" t="s">
        <v>6274</v>
      </c>
      <c r="J6175" s="662" t="s">
        <v>5969</v>
      </c>
      <c r="K6175" s="662" t="s">
        <v>2520</v>
      </c>
      <c r="L6175" s="663">
        <v>1822.54</v>
      </c>
      <c r="M6175" s="663">
        <v>1822.54</v>
      </c>
      <c r="N6175" s="662">
        <v>1</v>
      </c>
      <c r="O6175" s="745">
        <v>1</v>
      </c>
      <c r="P6175" s="663">
        <v>1822.54</v>
      </c>
      <c r="Q6175" s="678">
        <v>1</v>
      </c>
      <c r="R6175" s="662">
        <v>1</v>
      </c>
      <c r="S6175" s="678">
        <v>1</v>
      </c>
      <c r="T6175" s="745">
        <v>1</v>
      </c>
      <c r="U6175" s="701">
        <v>1</v>
      </c>
    </row>
    <row r="6176" spans="1:21" ht="14.4" customHeight="1" x14ac:dyDescent="0.3">
      <c r="A6176" s="661">
        <v>32</v>
      </c>
      <c r="B6176" s="662" t="s">
        <v>592</v>
      </c>
      <c r="C6176" s="662" t="s">
        <v>5111</v>
      </c>
      <c r="D6176" s="743" t="s">
        <v>7938</v>
      </c>
      <c r="E6176" s="744" t="s">
        <v>5150</v>
      </c>
      <c r="F6176" s="662" t="s">
        <v>5106</v>
      </c>
      <c r="G6176" s="662" t="s">
        <v>5333</v>
      </c>
      <c r="H6176" s="662" t="s">
        <v>2438</v>
      </c>
      <c r="I6176" s="662" t="s">
        <v>3200</v>
      </c>
      <c r="J6176" s="662" t="s">
        <v>3193</v>
      </c>
      <c r="K6176" s="662" t="s">
        <v>4935</v>
      </c>
      <c r="L6176" s="663">
        <v>14791.84</v>
      </c>
      <c r="M6176" s="663">
        <v>29583.68</v>
      </c>
      <c r="N6176" s="662">
        <v>2</v>
      </c>
      <c r="O6176" s="745">
        <v>1</v>
      </c>
      <c r="P6176" s="663">
        <v>29583.68</v>
      </c>
      <c r="Q6176" s="678">
        <v>1</v>
      </c>
      <c r="R6176" s="662">
        <v>2</v>
      </c>
      <c r="S6176" s="678">
        <v>1</v>
      </c>
      <c r="T6176" s="745">
        <v>1</v>
      </c>
      <c r="U6176" s="701">
        <v>1</v>
      </c>
    </row>
    <row r="6177" spans="1:21" ht="14.4" customHeight="1" x14ac:dyDescent="0.3">
      <c r="A6177" s="661">
        <v>32</v>
      </c>
      <c r="B6177" s="662" t="s">
        <v>592</v>
      </c>
      <c r="C6177" s="662" t="s">
        <v>5113</v>
      </c>
      <c r="D6177" s="743" t="s">
        <v>7939</v>
      </c>
      <c r="E6177" s="744" t="s">
        <v>5123</v>
      </c>
      <c r="F6177" s="662" t="s">
        <v>5106</v>
      </c>
      <c r="G6177" s="662" t="s">
        <v>5151</v>
      </c>
      <c r="H6177" s="662" t="s">
        <v>593</v>
      </c>
      <c r="I6177" s="662" t="s">
        <v>1473</v>
      </c>
      <c r="J6177" s="662" t="s">
        <v>1474</v>
      </c>
      <c r="K6177" s="662" t="s">
        <v>1475</v>
      </c>
      <c r="L6177" s="663">
        <v>462.73</v>
      </c>
      <c r="M6177" s="663">
        <v>3239.11</v>
      </c>
      <c r="N6177" s="662">
        <v>7</v>
      </c>
      <c r="O6177" s="745">
        <v>2</v>
      </c>
      <c r="P6177" s="663">
        <v>3239.11</v>
      </c>
      <c r="Q6177" s="678">
        <v>1</v>
      </c>
      <c r="R6177" s="662">
        <v>7</v>
      </c>
      <c r="S6177" s="678">
        <v>1</v>
      </c>
      <c r="T6177" s="745">
        <v>2</v>
      </c>
      <c r="U6177" s="701">
        <v>1</v>
      </c>
    </row>
    <row r="6178" spans="1:21" ht="14.4" customHeight="1" x14ac:dyDescent="0.3">
      <c r="A6178" s="661">
        <v>32</v>
      </c>
      <c r="B6178" s="662" t="s">
        <v>592</v>
      </c>
      <c r="C6178" s="662" t="s">
        <v>5113</v>
      </c>
      <c r="D6178" s="743" t="s">
        <v>7939</v>
      </c>
      <c r="E6178" s="744" t="s">
        <v>5123</v>
      </c>
      <c r="F6178" s="662" t="s">
        <v>5106</v>
      </c>
      <c r="G6178" s="662" t="s">
        <v>5151</v>
      </c>
      <c r="H6178" s="662" t="s">
        <v>593</v>
      </c>
      <c r="I6178" s="662" t="s">
        <v>5492</v>
      </c>
      <c r="J6178" s="662" t="s">
        <v>1474</v>
      </c>
      <c r="K6178" s="662" t="s">
        <v>1475</v>
      </c>
      <c r="L6178" s="663">
        <v>462.73</v>
      </c>
      <c r="M6178" s="663">
        <v>462.73</v>
      </c>
      <c r="N6178" s="662">
        <v>1</v>
      </c>
      <c r="O6178" s="745">
        <v>0.5</v>
      </c>
      <c r="P6178" s="663">
        <v>462.73</v>
      </c>
      <c r="Q6178" s="678">
        <v>1</v>
      </c>
      <c r="R6178" s="662">
        <v>1</v>
      </c>
      <c r="S6178" s="678">
        <v>1</v>
      </c>
      <c r="T6178" s="745">
        <v>0.5</v>
      </c>
      <c r="U6178" s="701">
        <v>1</v>
      </c>
    </row>
    <row r="6179" spans="1:21" ht="14.4" customHeight="1" x14ac:dyDescent="0.3">
      <c r="A6179" s="661">
        <v>32</v>
      </c>
      <c r="B6179" s="662" t="s">
        <v>592</v>
      </c>
      <c r="C6179" s="662" t="s">
        <v>5113</v>
      </c>
      <c r="D6179" s="743" t="s">
        <v>7939</v>
      </c>
      <c r="E6179" s="744" t="s">
        <v>5123</v>
      </c>
      <c r="F6179" s="662" t="s">
        <v>5106</v>
      </c>
      <c r="G6179" s="662" t="s">
        <v>5191</v>
      </c>
      <c r="H6179" s="662" t="s">
        <v>593</v>
      </c>
      <c r="I6179" s="662" t="s">
        <v>7260</v>
      </c>
      <c r="J6179" s="662" t="s">
        <v>5193</v>
      </c>
      <c r="K6179" s="662" t="s">
        <v>5716</v>
      </c>
      <c r="L6179" s="663">
        <v>385.3</v>
      </c>
      <c r="M6179" s="663">
        <v>770.6</v>
      </c>
      <c r="N6179" s="662">
        <v>2</v>
      </c>
      <c r="O6179" s="745">
        <v>0.5</v>
      </c>
      <c r="P6179" s="663">
        <v>770.6</v>
      </c>
      <c r="Q6179" s="678">
        <v>1</v>
      </c>
      <c r="R6179" s="662">
        <v>2</v>
      </c>
      <c r="S6179" s="678">
        <v>1</v>
      </c>
      <c r="T6179" s="745">
        <v>0.5</v>
      </c>
      <c r="U6179" s="701">
        <v>1</v>
      </c>
    </row>
    <row r="6180" spans="1:21" ht="14.4" customHeight="1" x14ac:dyDescent="0.3">
      <c r="A6180" s="661">
        <v>32</v>
      </c>
      <c r="B6180" s="662" t="s">
        <v>592</v>
      </c>
      <c r="C6180" s="662" t="s">
        <v>5113</v>
      </c>
      <c r="D6180" s="743" t="s">
        <v>7939</v>
      </c>
      <c r="E6180" s="744" t="s">
        <v>5123</v>
      </c>
      <c r="F6180" s="662" t="s">
        <v>5106</v>
      </c>
      <c r="G6180" s="662" t="s">
        <v>5155</v>
      </c>
      <c r="H6180" s="662" t="s">
        <v>593</v>
      </c>
      <c r="I6180" s="662" t="s">
        <v>720</v>
      </c>
      <c r="J6180" s="662" t="s">
        <v>721</v>
      </c>
      <c r="K6180" s="662" t="s">
        <v>5156</v>
      </c>
      <c r="L6180" s="663">
        <v>40.58</v>
      </c>
      <c r="M6180" s="663">
        <v>40.58</v>
      </c>
      <c r="N6180" s="662">
        <v>1</v>
      </c>
      <c r="O6180" s="745">
        <v>0.5</v>
      </c>
      <c r="P6180" s="663"/>
      <c r="Q6180" s="678">
        <v>0</v>
      </c>
      <c r="R6180" s="662"/>
      <c r="S6180" s="678">
        <v>0</v>
      </c>
      <c r="T6180" s="745"/>
      <c r="U6180" s="701">
        <v>0</v>
      </c>
    </row>
    <row r="6181" spans="1:21" ht="14.4" customHeight="1" x14ac:dyDescent="0.3">
      <c r="A6181" s="661">
        <v>32</v>
      </c>
      <c r="B6181" s="662" t="s">
        <v>592</v>
      </c>
      <c r="C6181" s="662" t="s">
        <v>5113</v>
      </c>
      <c r="D6181" s="743" t="s">
        <v>7939</v>
      </c>
      <c r="E6181" s="744" t="s">
        <v>5123</v>
      </c>
      <c r="F6181" s="662" t="s">
        <v>5106</v>
      </c>
      <c r="G6181" s="662" t="s">
        <v>5155</v>
      </c>
      <c r="H6181" s="662" t="s">
        <v>593</v>
      </c>
      <c r="I6181" s="662" t="s">
        <v>720</v>
      </c>
      <c r="J6181" s="662" t="s">
        <v>721</v>
      </c>
      <c r="K6181" s="662" t="s">
        <v>5156</v>
      </c>
      <c r="L6181" s="663">
        <v>65.28</v>
      </c>
      <c r="M6181" s="663">
        <v>65.28</v>
      </c>
      <c r="N6181" s="662">
        <v>1</v>
      </c>
      <c r="O6181" s="745">
        <v>0.5</v>
      </c>
      <c r="P6181" s="663">
        <v>65.28</v>
      </c>
      <c r="Q6181" s="678">
        <v>1</v>
      </c>
      <c r="R6181" s="662">
        <v>1</v>
      </c>
      <c r="S6181" s="678">
        <v>1</v>
      </c>
      <c r="T6181" s="745">
        <v>0.5</v>
      </c>
      <c r="U6181" s="701">
        <v>1</v>
      </c>
    </row>
    <row r="6182" spans="1:21" ht="14.4" customHeight="1" x14ac:dyDescent="0.3">
      <c r="A6182" s="661">
        <v>32</v>
      </c>
      <c r="B6182" s="662" t="s">
        <v>592</v>
      </c>
      <c r="C6182" s="662" t="s">
        <v>5113</v>
      </c>
      <c r="D6182" s="743" t="s">
        <v>7939</v>
      </c>
      <c r="E6182" s="744" t="s">
        <v>5123</v>
      </c>
      <c r="F6182" s="662" t="s">
        <v>5106</v>
      </c>
      <c r="G6182" s="662" t="s">
        <v>5155</v>
      </c>
      <c r="H6182" s="662" t="s">
        <v>593</v>
      </c>
      <c r="I6182" s="662" t="s">
        <v>740</v>
      </c>
      <c r="J6182" s="662" t="s">
        <v>5197</v>
      </c>
      <c r="K6182" s="662" t="s">
        <v>1361</v>
      </c>
      <c r="L6182" s="663">
        <v>42.85</v>
      </c>
      <c r="M6182" s="663">
        <v>42.85</v>
      </c>
      <c r="N6182" s="662">
        <v>1</v>
      </c>
      <c r="O6182" s="745">
        <v>0.5</v>
      </c>
      <c r="P6182" s="663">
        <v>42.85</v>
      </c>
      <c r="Q6182" s="678">
        <v>1</v>
      </c>
      <c r="R6182" s="662">
        <v>1</v>
      </c>
      <c r="S6182" s="678">
        <v>1</v>
      </c>
      <c r="T6182" s="745">
        <v>0.5</v>
      </c>
      <c r="U6182" s="701">
        <v>1</v>
      </c>
    </row>
    <row r="6183" spans="1:21" ht="14.4" customHeight="1" x14ac:dyDescent="0.3">
      <c r="A6183" s="661">
        <v>32</v>
      </c>
      <c r="B6183" s="662" t="s">
        <v>592</v>
      </c>
      <c r="C6183" s="662" t="s">
        <v>5113</v>
      </c>
      <c r="D6183" s="743" t="s">
        <v>7939</v>
      </c>
      <c r="E6183" s="744" t="s">
        <v>5123</v>
      </c>
      <c r="F6183" s="662" t="s">
        <v>5106</v>
      </c>
      <c r="G6183" s="662" t="s">
        <v>5413</v>
      </c>
      <c r="H6183" s="662" t="s">
        <v>2438</v>
      </c>
      <c r="I6183" s="662" t="s">
        <v>2575</v>
      </c>
      <c r="J6183" s="662" t="s">
        <v>4976</v>
      </c>
      <c r="K6183" s="662" t="s">
        <v>4977</v>
      </c>
      <c r="L6183" s="663">
        <v>4.7</v>
      </c>
      <c r="M6183" s="663">
        <v>4.7</v>
      </c>
      <c r="N6183" s="662">
        <v>1</v>
      </c>
      <c r="O6183" s="745">
        <v>0.5</v>
      </c>
      <c r="P6183" s="663">
        <v>4.7</v>
      </c>
      <c r="Q6183" s="678">
        <v>1</v>
      </c>
      <c r="R6183" s="662">
        <v>1</v>
      </c>
      <c r="S6183" s="678">
        <v>1</v>
      </c>
      <c r="T6183" s="745">
        <v>0.5</v>
      </c>
      <c r="U6183" s="701">
        <v>1</v>
      </c>
    </row>
    <row r="6184" spans="1:21" ht="14.4" customHeight="1" x14ac:dyDescent="0.3">
      <c r="A6184" s="661">
        <v>32</v>
      </c>
      <c r="B6184" s="662" t="s">
        <v>592</v>
      </c>
      <c r="C6184" s="662" t="s">
        <v>5113</v>
      </c>
      <c r="D6184" s="743" t="s">
        <v>7939</v>
      </c>
      <c r="E6184" s="744" t="s">
        <v>5123</v>
      </c>
      <c r="F6184" s="662" t="s">
        <v>5106</v>
      </c>
      <c r="G6184" s="662" t="s">
        <v>5201</v>
      </c>
      <c r="H6184" s="662" t="s">
        <v>593</v>
      </c>
      <c r="I6184" s="662" t="s">
        <v>5520</v>
      </c>
      <c r="J6184" s="662" t="s">
        <v>1182</v>
      </c>
      <c r="K6184" s="662" t="s">
        <v>1217</v>
      </c>
      <c r="L6184" s="663">
        <v>0</v>
      </c>
      <c r="M6184" s="663">
        <v>0</v>
      </c>
      <c r="N6184" s="662">
        <v>1</v>
      </c>
      <c r="O6184" s="745">
        <v>0.5</v>
      </c>
      <c r="P6184" s="663"/>
      <c r="Q6184" s="678"/>
      <c r="R6184" s="662"/>
      <c r="S6184" s="678">
        <v>0</v>
      </c>
      <c r="T6184" s="745"/>
      <c r="U6184" s="701">
        <v>0</v>
      </c>
    </row>
    <row r="6185" spans="1:21" ht="14.4" customHeight="1" x14ac:dyDescent="0.3">
      <c r="A6185" s="661">
        <v>32</v>
      </c>
      <c r="B6185" s="662" t="s">
        <v>592</v>
      </c>
      <c r="C6185" s="662" t="s">
        <v>5113</v>
      </c>
      <c r="D6185" s="743" t="s">
        <v>7939</v>
      </c>
      <c r="E6185" s="744" t="s">
        <v>5123</v>
      </c>
      <c r="F6185" s="662" t="s">
        <v>5106</v>
      </c>
      <c r="G6185" s="662" t="s">
        <v>5201</v>
      </c>
      <c r="H6185" s="662" t="s">
        <v>593</v>
      </c>
      <c r="I6185" s="662" t="s">
        <v>7783</v>
      </c>
      <c r="J6185" s="662" t="s">
        <v>6367</v>
      </c>
      <c r="K6185" s="662" t="s">
        <v>1186</v>
      </c>
      <c r="L6185" s="663">
        <v>36.86</v>
      </c>
      <c r="M6185" s="663">
        <v>36.86</v>
      </c>
      <c r="N6185" s="662">
        <v>1</v>
      </c>
      <c r="O6185" s="745">
        <v>0.5</v>
      </c>
      <c r="P6185" s="663"/>
      <c r="Q6185" s="678">
        <v>0</v>
      </c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32</v>
      </c>
      <c r="B6186" s="662" t="s">
        <v>592</v>
      </c>
      <c r="C6186" s="662" t="s">
        <v>5113</v>
      </c>
      <c r="D6186" s="743" t="s">
        <v>7939</v>
      </c>
      <c r="E6186" s="744" t="s">
        <v>5123</v>
      </c>
      <c r="F6186" s="662" t="s">
        <v>5106</v>
      </c>
      <c r="G6186" s="662" t="s">
        <v>5157</v>
      </c>
      <c r="H6186" s="662" t="s">
        <v>2438</v>
      </c>
      <c r="I6186" s="662" t="s">
        <v>3061</v>
      </c>
      <c r="J6186" s="662" t="s">
        <v>2796</v>
      </c>
      <c r="K6186" s="662" t="s">
        <v>4879</v>
      </c>
      <c r="L6186" s="663">
        <v>154.36000000000001</v>
      </c>
      <c r="M6186" s="663">
        <v>308.72000000000003</v>
      </c>
      <c r="N6186" s="662">
        <v>2</v>
      </c>
      <c r="O6186" s="745">
        <v>1</v>
      </c>
      <c r="P6186" s="663">
        <v>308.72000000000003</v>
      </c>
      <c r="Q6186" s="678">
        <v>1</v>
      </c>
      <c r="R6186" s="662">
        <v>2</v>
      </c>
      <c r="S6186" s="678">
        <v>1</v>
      </c>
      <c r="T6186" s="745">
        <v>1</v>
      </c>
      <c r="U6186" s="701">
        <v>1</v>
      </c>
    </row>
    <row r="6187" spans="1:21" ht="14.4" customHeight="1" x14ac:dyDescent="0.3">
      <c r="A6187" s="661">
        <v>32</v>
      </c>
      <c r="B6187" s="662" t="s">
        <v>592</v>
      </c>
      <c r="C6187" s="662" t="s">
        <v>5113</v>
      </c>
      <c r="D6187" s="743" t="s">
        <v>7939</v>
      </c>
      <c r="E6187" s="744" t="s">
        <v>5123</v>
      </c>
      <c r="F6187" s="662" t="s">
        <v>5106</v>
      </c>
      <c r="G6187" s="662" t="s">
        <v>5523</v>
      </c>
      <c r="H6187" s="662" t="s">
        <v>2438</v>
      </c>
      <c r="I6187" s="662" t="s">
        <v>2518</v>
      </c>
      <c r="J6187" s="662" t="s">
        <v>2519</v>
      </c>
      <c r="K6187" s="662" t="s">
        <v>2520</v>
      </c>
      <c r="L6187" s="663">
        <v>65.540000000000006</v>
      </c>
      <c r="M6187" s="663">
        <v>65.540000000000006</v>
      </c>
      <c r="N6187" s="662">
        <v>1</v>
      </c>
      <c r="O6187" s="745">
        <v>0.5</v>
      </c>
      <c r="P6187" s="663">
        <v>65.540000000000006</v>
      </c>
      <c r="Q6187" s="678">
        <v>1</v>
      </c>
      <c r="R6187" s="662">
        <v>1</v>
      </c>
      <c r="S6187" s="678">
        <v>1</v>
      </c>
      <c r="T6187" s="745">
        <v>0.5</v>
      </c>
      <c r="U6187" s="701">
        <v>1</v>
      </c>
    </row>
    <row r="6188" spans="1:21" ht="14.4" customHeight="1" x14ac:dyDescent="0.3">
      <c r="A6188" s="661">
        <v>32</v>
      </c>
      <c r="B6188" s="662" t="s">
        <v>592</v>
      </c>
      <c r="C6188" s="662" t="s">
        <v>5113</v>
      </c>
      <c r="D6188" s="743" t="s">
        <v>7939</v>
      </c>
      <c r="E6188" s="744" t="s">
        <v>5123</v>
      </c>
      <c r="F6188" s="662" t="s">
        <v>5106</v>
      </c>
      <c r="G6188" s="662" t="s">
        <v>7889</v>
      </c>
      <c r="H6188" s="662" t="s">
        <v>593</v>
      </c>
      <c r="I6188" s="662" t="s">
        <v>1422</v>
      </c>
      <c r="J6188" s="662" t="s">
        <v>1423</v>
      </c>
      <c r="K6188" s="662" t="s">
        <v>1424</v>
      </c>
      <c r="L6188" s="663">
        <v>69.16</v>
      </c>
      <c r="M6188" s="663">
        <v>207.48</v>
      </c>
      <c r="N6188" s="662">
        <v>3</v>
      </c>
      <c r="O6188" s="745">
        <v>1</v>
      </c>
      <c r="P6188" s="663">
        <v>207.48</v>
      </c>
      <c r="Q6188" s="678">
        <v>1</v>
      </c>
      <c r="R6188" s="662">
        <v>3</v>
      </c>
      <c r="S6188" s="678">
        <v>1</v>
      </c>
      <c r="T6188" s="745">
        <v>1</v>
      </c>
      <c r="U6188" s="701">
        <v>1</v>
      </c>
    </row>
    <row r="6189" spans="1:21" ht="14.4" customHeight="1" x14ac:dyDescent="0.3">
      <c r="A6189" s="661">
        <v>32</v>
      </c>
      <c r="B6189" s="662" t="s">
        <v>592</v>
      </c>
      <c r="C6189" s="662" t="s">
        <v>5113</v>
      </c>
      <c r="D6189" s="743" t="s">
        <v>7939</v>
      </c>
      <c r="E6189" s="744" t="s">
        <v>5123</v>
      </c>
      <c r="F6189" s="662" t="s">
        <v>5106</v>
      </c>
      <c r="G6189" s="662" t="s">
        <v>5204</v>
      </c>
      <c r="H6189" s="662" t="s">
        <v>593</v>
      </c>
      <c r="I6189" s="662" t="s">
        <v>1009</v>
      </c>
      <c r="J6189" s="662" t="s">
        <v>5205</v>
      </c>
      <c r="K6189" s="662" t="s">
        <v>5206</v>
      </c>
      <c r="L6189" s="663">
        <v>0</v>
      </c>
      <c r="M6189" s="663">
        <v>0</v>
      </c>
      <c r="N6189" s="662">
        <v>3</v>
      </c>
      <c r="O6189" s="745">
        <v>1</v>
      </c>
      <c r="P6189" s="663">
        <v>0</v>
      </c>
      <c r="Q6189" s="678"/>
      <c r="R6189" s="662">
        <v>3</v>
      </c>
      <c r="S6189" s="678">
        <v>1</v>
      </c>
      <c r="T6189" s="745">
        <v>1</v>
      </c>
      <c r="U6189" s="701">
        <v>1</v>
      </c>
    </row>
    <row r="6190" spans="1:21" ht="14.4" customHeight="1" x14ac:dyDescent="0.3">
      <c r="A6190" s="661">
        <v>32</v>
      </c>
      <c r="B6190" s="662" t="s">
        <v>592</v>
      </c>
      <c r="C6190" s="662" t="s">
        <v>5113</v>
      </c>
      <c r="D6190" s="743" t="s">
        <v>7939</v>
      </c>
      <c r="E6190" s="744" t="s">
        <v>5123</v>
      </c>
      <c r="F6190" s="662" t="s">
        <v>5106</v>
      </c>
      <c r="G6190" s="662" t="s">
        <v>5158</v>
      </c>
      <c r="H6190" s="662" t="s">
        <v>2438</v>
      </c>
      <c r="I6190" s="662" t="s">
        <v>2621</v>
      </c>
      <c r="J6190" s="662" t="s">
        <v>2622</v>
      </c>
      <c r="K6190" s="662" t="s">
        <v>968</v>
      </c>
      <c r="L6190" s="663">
        <v>65.989999999999995</v>
      </c>
      <c r="M6190" s="663">
        <v>263.95999999999998</v>
      </c>
      <c r="N6190" s="662">
        <v>4</v>
      </c>
      <c r="O6190" s="745">
        <v>1.5</v>
      </c>
      <c r="P6190" s="663">
        <v>263.95999999999998</v>
      </c>
      <c r="Q6190" s="678">
        <v>1</v>
      </c>
      <c r="R6190" s="662">
        <v>4</v>
      </c>
      <c r="S6190" s="678">
        <v>1</v>
      </c>
      <c r="T6190" s="745">
        <v>1.5</v>
      </c>
      <c r="U6190" s="701">
        <v>1</v>
      </c>
    </row>
    <row r="6191" spans="1:21" ht="14.4" customHeight="1" x14ac:dyDescent="0.3">
      <c r="A6191" s="661">
        <v>32</v>
      </c>
      <c r="B6191" s="662" t="s">
        <v>592</v>
      </c>
      <c r="C6191" s="662" t="s">
        <v>5113</v>
      </c>
      <c r="D6191" s="743" t="s">
        <v>7939</v>
      </c>
      <c r="E6191" s="744" t="s">
        <v>5123</v>
      </c>
      <c r="F6191" s="662" t="s">
        <v>5106</v>
      </c>
      <c r="G6191" s="662" t="s">
        <v>5158</v>
      </c>
      <c r="H6191" s="662" t="s">
        <v>2438</v>
      </c>
      <c r="I6191" s="662" t="s">
        <v>2715</v>
      </c>
      <c r="J6191" s="662" t="s">
        <v>2466</v>
      </c>
      <c r="K6191" s="662" t="s">
        <v>1128</v>
      </c>
      <c r="L6191" s="663">
        <v>132</v>
      </c>
      <c r="M6191" s="663">
        <v>528</v>
      </c>
      <c r="N6191" s="662">
        <v>4</v>
      </c>
      <c r="O6191" s="745">
        <v>2</v>
      </c>
      <c r="P6191" s="663">
        <v>396</v>
      </c>
      <c r="Q6191" s="678">
        <v>0.75</v>
      </c>
      <c r="R6191" s="662">
        <v>3</v>
      </c>
      <c r="S6191" s="678">
        <v>0.75</v>
      </c>
      <c r="T6191" s="745">
        <v>1.5</v>
      </c>
      <c r="U6191" s="701">
        <v>0.75</v>
      </c>
    </row>
    <row r="6192" spans="1:21" ht="14.4" customHeight="1" x14ac:dyDescent="0.3">
      <c r="A6192" s="661">
        <v>32</v>
      </c>
      <c r="B6192" s="662" t="s">
        <v>592</v>
      </c>
      <c r="C6192" s="662" t="s">
        <v>5113</v>
      </c>
      <c r="D6192" s="743" t="s">
        <v>7939</v>
      </c>
      <c r="E6192" s="744" t="s">
        <v>5123</v>
      </c>
      <c r="F6192" s="662" t="s">
        <v>5106</v>
      </c>
      <c r="G6192" s="662" t="s">
        <v>5384</v>
      </c>
      <c r="H6192" s="662" t="s">
        <v>593</v>
      </c>
      <c r="I6192" s="662" t="s">
        <v>1793</v>
      </c>
      <c r="J6192" s="662" t="s">
        <v>1794</v>
      </c>
      <c r="K6192" s="662" t="s">
        <v>5498</v>
      </c>
      <c r="L6192" s="663">
        <v>1937.84</v>
      </c>
      <c r="M6192" s="663">
        <v>9689.1999999999989</v>
      </c>
      <c r="N6192" s="662">
        <v>5</v>
      </c>
      <c r="O6192" s="745">
        <v>1.5</v>
      </c>
      <c r="P6192" s="663">
        <v>9689.1999999999989</v>
      </c>
      <c r="Q6192" s="678">
        <v>1</v>
      </c>
      <c r="R6192" s="662">
        <v>5</v>
      </c>
      <c r="S6192" s="678">
        <v>1</v>
      </c>
      <c r="T6192" s="745">
        <v>1.5</v>
      </c>
      <c r="U6192" s="701">
        <v>1</v>
      </c>
    </row>
    <row r="6193" spans="1:21" ht="14.4" customHeight="1" x14ac:dyDescent="0.3">
      <c r="A6193" s="661">
        <v>32</v>
      </c>
      <c r="B6193" s="662" t="s">
        <v>592</v>
      </c>
      <c r="C6193" s="662" t="s">
        <v>5113</v>
      </c>
      <c r="D6193" s="743" t="s">
        <v>7939</v>
      </c>
      <c r="E6193" s="744" t="s">
        <v>5123</v>
      </c>
      <c r="F6193" s="662" t="s">
        <v>5106</v>
      </c>
      <c r="G6193" s="662" t="s">
        <v>5213</v>
      </c>
      <c r="H6193" s="662" t="s">
        <v>593</v>
      </c>
      <c r="I6193" s="662" t="s">
        <v>5217</v>
      </c>
      <c r="J6193" s="662" t="s">
        <v>5215</v>
      </c>
      <c r="K6193" s="662" t="s">
        <v>1760</v>
      </c>
      <c r="L6193" s="663">
        <v>0</v>
      </c>
      <c r="M6193" s="663">
        <v>0</v>
      </c>
      <c r="N6193" s="662">
        <v>1</v>
      </c>
      <c r="O6193" s="745">
        <v>0.5</v>
      </c>
      <c r="P6193" s="663">
        <v>0</v>
      </c>
      <c r="Q6193" s="678"/>
      <c r="R6193" s="662">
        <v>1</v>
      </c>
      <c r="S6193" s="678">
        <v>1</v>
      </c>
      <c r="T6193" s="745">
        <v>0.5</v>
      </c>
      <c r="U6193" s="701">
        <v>1</v>
      </c>
    </row>
    <row r="6194" spans="1:21" ht="14.4" customHeight="1" x14ac:dyDescent="0.3">
      <c r="A6194" s="661">
        <v>32</v>
      </c>
      <c r="B6194" s="662" t="s">
        <v>592</v>
      </c>
      <c r="C6194" s="662" t="s">
        <v>5113</v>
      </c>
      <c r="D6194" s="743" t="s">
        <v>7939</v>
      </c>
      <c r="E6194" s="744" t="s">
        <v>5123</v>
      </c>
      <c r="F6194" s="662" t="s">
        <v>5106</v>
      </c>
      <c r="G6194" s="662" t="s">
        <v>5805</v>
      </c>
      <c r="H6194" s="662" t="s">
        <v>593</v>
      </c>
      <c r="I6194" s="662" t="s">
        <v>1326</v>
      </c>
      <c r="J6194" s="662" t="s">
        <v>1327</v>
      </c>
      <c r="K6194" s="662" t="s">
        <v>7890</v>
      </c>
      <c r="L6194" s="663">
        <v>69.599999999999994</v>
      </c>
      <c r="M6194" s="663">
        <v>139.19999999999999</v>
      </c>
      <c r="N6194" s="662">
        <v>2</v>
      </c>
      <c r="O6194" s="745">
        <v>0.5</v>
      </c>
      <c r="P6194" s="663">
        <v>139.19999999999999</v>
      </c>
      <c r="Q6194" s="678">
        <v>1</v>
      </c>
      <c r="R6194" s="662">
        <v>2</v>
      </c>
      <c r="S6194" s="678">
        <v>1</v>
      </c>
      <c r="T6194" s="745">
        <v>0.5</v>
      </c>
      <c r="U6194" s="701">
        <v>1</v>
      </c>
    </row>
    <row r="6195" spans="1:21" ht="14.4" customHeight="1" x14ac:dyDescent="0.3">
      <c r="A6195" s="661">
        <v>32</v>
      </c>
      <c r="B6195" s="662" t="s">
        <v>592</v>
      </c>
      <c r="C6195" s="662" t="s">
        <v>5113</v>
      </c>
      <c r="D6195" s="743" t="s">
        <v>7939</v>
      </c>
      <c r="E6195" s="744" t="s">
        <v>5123</v>
      </c>
      <c r="F6195" s="662" t="s">
        <v>5106</v>
      </c>
      <c r="G6195" s="662" t="s">
        <v>5807</v>
      </c>
      <c r="H6195" s="662" t="s">
        <v>593</v>
      </c>
      <c r="I6195" s="662" t="s">
        <v>3896</v>
      </c>
      <c r="J6195" s="662" t="s">
        <v>2024</v>
      </c>
      <c r="K6195" s="662" t="s">
        <v>3897</v>
      </c>
      <c r="L6195" s="663">
        <v>73.069999999999993</v>
      </c>
      <c r="M6195" s="663">
        <v>73.069999999999993</v>
      </c>
      <c r="N6195" s="662">
        <v>1</v>
      </c>
      <c r="O6195" s="745">
        <v>0.5</v>
      </c>
      <c r="P6195" s="663">
        <v>73.069999999999993</v>
      </c>
      <c r="Q6195" s="678">
        <v>1</v>
      </c>
      <c r="R6195" s="662">
        <v>1</v>
      </c>
      <c r="S6195" s="678">
        <v>1</v>
      </c>
      <c r="T6195" s="745">
        <v>0.5</v>
      </c>
      <c r="U6195" s="701">
        <v>1</v>
      </c>
    </row>
    <row r="6196" spans="1:21" ht="14.4" customHeight="1" x14ac:dyDescent="0.3">
      <c r="A6196" s="661">
        <v>32</v>
      </c>
      <c r="B6196" s="662" t="s">
        <v>592</v>
      </c>
      <c r="C6196" s="662" t="s">
        <v>5113</v>
      </c>
      <c r="D6196" s="743" t="s">
        <v>7939</v>
      </c>
      <c r="E6196" s="744" t="s">
        <v>5123</v>
      </c>
      <c r="F6196" s="662" t="s">
        <v>5106</v>
      </c>
      <c r="G6196" s="662" t="s">
        <v>5159</v>
      </c>
      <c r="H6196" s="662" t="s">
        <v>593</v>
      </c>
      <c r="I6196" s="662" t="s">
        <v>778</v>
      </c>
      <c r="J6196" s="662" t="s">
        <v>779</v>
      </c>
      <c r="K6196" s="662" t="s">
        <v>4806</v>
      </c>
      <c r="L6196" s="663">
        <v>110.28</v>
      </c>
      <c r="M6196" s="663">
        <v>330.84000000000003</v>
      </c>
      <c r="N6196" s="662">
        <v>3</v>
      </c>
      <c r="O6196" s="745">
        <v>1</v>
      </c>
      <c r="P6196" s="663">
        <v>330.84000000000003</v>
      </c>
      <c r="Q6196" s="678">
        <v>1</v>
      </c>
      <c r="R6196" s="662">
        <v>3</v>
      </c>
      <c r="S6196" s="678">
        <v>1</v>
      </c>
      <c r="T6196" s="745">
        <v>1</v>
      </c>
      <c r="U6196" s="701">
        <v>1</v>
      </c>
    </row>
    <row r="6197" spans="1:21" ht="14.4" customHeight="1" x14ac:dyDescent="0.3">
      <c r="A6197" s="661">
        <v>32</v>
      </c>
      <c r="B6197" s="662" t="s">
        <v>592</v>
      </c>
      <c r="C6197" s="662" t="s">
        <v>5113</v>
      </c>
      <c r="D6197" s="743" t="s">
        <v>7939</v>
      </c>
      <c r="E6197" s="744" t="s">
        <v>5123</v>
      </c>
      <c r="F6197" s="662" t="s">
        <v>5106</v>
      </c>
      <c r="G6197" s="662" t="s">
        <v>5160</v>
      </c>
      <c r="H6197" s="662" t="s">
        <v>593</v>
      </c>
      <c r="I6197" s="662" t="s">
        <v>3159</v>
      </c>
      <c r="J6197" s="662" t="s">
        <v>3160</v>
      </c>
      <c r="K6197" s="662" t="s">
        <v>4933</v>
      </c>
      <c r="L6197" s="663">
        <v>2991.23</v>
      </c>
      <c r="M6197" s="663">
        <v>32903.53</v>
      </c>
      <c r="N6197" s="662">
        <v>11</v>
      </c>
      <c r="O6197" s="745">
        <v>6</v>
      </c>
      <c r="P6197" s="663">
        <v>29912.3</v>
      </c>
      <c r="Q6197" s="678">
        <v>0.90909090909090906</v>
      </c>
      <c r="R6197" s="662">
        <v>10</v>
      </c>
      <c r="S6197" s="678">
        <v>0.90909090909090906</v>
      </c>
      <c r="T6197" s="745">
        <v>5.5</v>
      </c>
      <c r="U6197" s="701">
        <v>0.91666666666666663</v>
      </c>
    </row>
    <row r="6198" spans="1:21" ht="14.4" customHeight="1" x14ac:dyDescent="0.3">
      <c r="A6198" s="661">
        <v>32</v>
      </c>
      <c r="B6198" s="662" t="s">
        <v>592</v>
      </c>
      <c r="C6198" s="662" t="s">
        <v>5113</v>
      </c>
      <c r="D6198" s="743" t="s">
        <v>7939</v>
      </c>
      <c r="E6198" s="744" t="s">
        <v>5123</v>
      </c>
      <c r="F6198" s="662" t="s">
        <v>5106</v>
      </c>
      <c r="G6198" s="662" t="s">
        <v>5160</v>
      </c>
      <c r="H6198" s="662" t="s">
        <v>593</v>
      </c>
      <c r="I6198" s="662" t="s">
        <v>5161</v>
      </c>
      <c r="J6198" s="662" t="s">
        <v>3160</v>
      </c>
      <c r="K6198" s="662" t="s">
        <v>5162</v>
      </c>
      <c r="L6198" s="663">
        <v>748.21</v>
      </c>
      <c r="M6198" s="663">
        <v>2992.84</v>
      </c>
      <c r="N6198" s="662">
        <v>4</v>
      </c>
      <c r="O6198" s="745">
        <v>2.5</v>
      </c>
      <c r="P6198" s="663">
        <v>2992.84</v>
      </c>
      <c r="Q6198" s="678">
        <v>1</v>
      </c>
      <c r="R6198" s="662">
        <v>4</v>
      </c>
      <c r="S6198" s="678">
        <v>1</v>
      </c>
      <c r="T6198" s="745">
        <v>2.5</v>
      </c>
      <c r="U6198" s="701">
        <v>1</v>
      </c>
    </row>
    <row r="6199" spans="1:21" ht="14.4" customHeight="1" x14ac:dyDescent="0.3">
      <c r="A6199" s="661">
        <v>32</v>
      </c>
      <c r="B6199" s="662" t="s">
        <v>592</v>
      </c>
      <c r="C6199" s="662" t="s">
        <v>5113</v>
      </c>
      <c r="D6199" s="743" t="s">
        <v>7939</v>
      </c>
      <c r="E6199" s="744" t="s">
        <v>5123</v>
      </c>
      <c r="F6199" s="662" t="s">
        <v>5106</v>
      </c>
      <c r="G6199" s="662" t="s">
        <v>5231</v>
      </c>
      <c r="H6199" s="662" t="s">
        <v>593</v>
      </c>
      <c r="I6199" s="662" t="s">
        <v>5235</v>
      </c>
      <c r="J6199" s="662" t="s">
        <v>5236</v>
      </c>
      <c r="K6199" s="662" t="s">
        <v>5237</v>
      </c>
      <c r="L6199" s="663">
        <v>0</v>
      </c>
      <c r="M6199" s="663">
        <v>0</v>
      </c>
      <c r="N6199" s="662">
        <v>1</v>
      </c>
      <c r="O6199" s="745">
        <v>0.5</v>
      </c>
      <c r="P6199" s="663">
        <v>0</v>
      </c>
      <c r="Q6199" s="678"/>
      <c r="R6199" s="662">
        <v>1</v>
      </c>
      <c r="S6199" s="678">
        <v>1</v>
      </c>
      <c r="T6199" s="745">
        <v>0.5</v>
      </c>
      <c r="U6199" s="701">
        <v>1</v>
      </c>
    </row>
    <row r="6200" spans="1:21" ht="14.4" customHeight="1" x14ac:dyDescent="0.3">
      <c r="A6200" s="661">
        <v>32</v>
      </c>
      <c r="B6200" s="662" t="s">
        <v>592</v>
      </c>
      <c r="C6200" s="662" t="s">
        <v>5113</v>
      </c>
      <c r="D6200" s="743" t="s">
        <v>7939</v>
      </c>
      <c r="E6200" s="744" t="s">
        <v>5123</v>
      </c>
      <c r="F6200" s="662" t="s">
        <v>5106</v>
      </c>
      <c r="G6200" s="662" t="s">
        <v>5532</v>
      </c>
      <c r="H6200" s="662" t="s">
        <v>2438</v>
      </c>
      <c r="I6200" s="662" t="s">
        <v>4147</v>
      </c>
      <c r="J6200" s="662" t="s">
        <v>4148</v>
      </c>
      <c r="K6200" s="662" t="s">
        <v>4149</v>
      </c>
      <c r="L6200" s="663">
        <v>848.49</v>
      </c>
      <c r="M6200" s="663">
        <v>848.49</v>
      </c>
      <c r="N6200" s="662">
        <v>1</v>
      </c>
      <c r="O6200" s="745">
        <v>0.5</v>
      </c>
      <c r="P6200" s="663">
        <v>848.49</v>
      </c>
      <c r="Q6200" s="678">
        <v>1</v>
      </c>
      <c r="R6200" s="662">
        <v>1</v>
      </c>
      <c r="S6200" s="678">
        <v>1</v>
      </c>
      <c r="T6200" s="745">
        <v>0.5</v>
      </c>
      <c r="U6200" s="701">
        <v>1</v>
      </c>
    </row>
    <row r="6201" spans="1:21" ht="14.4" customHeight="1" x14ac:dyDescent="0.3">
      <c r="A6201" s="661">
        <v>32</v>
      </c>
      <c r="B6201" s="662" t="s">
        <v>592</v>
      </c>
      <c r="C6201" s="662" t="s">
        <v>5113</v>
      </c>
      <c r="D6201" s="743" t="s">
        <v>7939</v>
      </c>
      <c r="E6201" s="744" t="s">
        <v>5123</v>
      </c>
      <c r="F6201" s="662" t="s">
        <v>5106</v>
      </c>
      <c r="G6201" s="662" t="s">
        <v>5425</v>
      </c>
      <c r="H6201" s="662" t="s">
        <v>2438</v>
      </c>
      <c r="I6201" s="662" t="s">
        <v>4166</v>
      </c>
      <c r="J6201" s="662" t="s">
        <v>4167</v>
      </c>
      <c r="K6201" s="662" t="s">
        <v>4168</v>
      </c>
      <c r="L6201" s="663">
        <v>46.25</v>
      </c>
      <c r="M6201" s="663">
        <v>46.25</v>
      </c>
      <c r="N6201" s="662">
        <v>1</v>
      </c>
      <c r="O6201" s="745">
        <v>0.5</v>
      </c>
      <c r="P6201" s="663">
        <v>46.25</v>
      </c>
      <c r="Q6201" s="678">
        <v>1</v>
      </c>
      <c r="R6201" s="662">
        <v>1</v>
      </c>
      <c r="S6201" s="678">
        <v>1</v>
      </c>
      <c r="T6201" s="745">
        <v>0.5</v>
      </c>
      <c r="U6201" s="701">
        <v>1</v>
      </c>
    </row>
    <row r="6202" spans="1:21" ht="14.4" customHeight="1" x14ac:dyDescent="0.3">
      <c r="A6202" s="661">
        <v>32</v>
      </c>
      <c r="B6202" s="662" t="s">
        <v>592</v>
      </c>
      <c r="C6202" s="662" t="s">
        <v>5113</v>
      </c>
      <c r="D6202" s="743" t="s">
        <v>7939</v>
      </c>
      <c r="E6202" s="744" t="s">
        <v>5123</v>
      </c>
      <c r="F6202" s="662" t="s">
        <v>5106</v>
      </c>
      <c r="G6202" s="662" t="s">
        <v>5239</v>
      </c>
      <c r="H6202" s="662" t="s">
        <v>593</v>
      </c>
      <c r="I6202" s="662" t="s">
        <v>963</v>
      </c>
      <c r="J6202" s="662" t="s">
        <v>964</v>
      </c>
      <c r="K6202" s="662" t="s">
        <v>5240</v>
      </c>
      <c r="L6202" s="663">
        <v>107.27</v>
      </c>
      <c r="M6202" s="663">
        <v>214.54</v>
      </c>
      <c r="N6202" s="662">
        <v>2</v>
      </c>
      <c r="O6202" s="745">
        <v>0.5</v>
      </c>
      <c r="P6202" s="663">
        <v>214.54</v>
      </c>
      <c r="Q6202" s="678">
        <v>1</v>
      </c>
      <c r="R6202" s="662">
        <v>2</v>
      </c>
      <c r="S6202" s="678">
        <v>1</v>
      </c>
      <c r="T6202" s="745">
        <v>0.5</v>
      </c>
      <c r="U6202" s="701">
        <v>1</v>
      </c>
    </row>
    <row r="6203" spans="1:21" ht="14.4" customHeight="1" x14ac:dyDescent="0.3">
      <c r="A6203" s="661">
        <v>32</v>
      </c>
      <c r="B6203" s="662" t="s">
        <v>592</v>
      </c>
      <c r="C6203" s="662" t="s">
        <v>5113</v>
      </c>
      <c r="D6203" s="743" t="s">
        <v>7939</v>
      </c>
      <c r="E6203" s="744" t="s">
        <v>5123</v>
      </c>
      <c r="F6203" s="662" t="s">
        <v>5106</v>
      </c>
      <c r="G6203" s="662" t="s">
        <v>5244</v>
      </c>
      <c r="H6203" s="662" t="s">
        <v>593</v>
      </c>
      <c r="I6203" s="662" t="s">
        <v>1283</v>
      </c>
      <c r="J6203" s="662" t="s">
        <v>1284</v>
      </c>
      <c r="K6203" s="662" t="s">
        <v>5245</v>
      </c>
      <c r="L6203" s="663">
        <v>420.07</v>
      </c>
      <c r="M6203" s="663">
        <v>420.07</v>
      </c>
      <c r="N6203" s="662">
        <v>1</v>
      </c>
      <c r="O6203" s="745">
        <v>0.5</v>
      </c>
      <c r="P6203" s="663">
        <v>420.07</v>
      </c>
      <c r="Q6203" s="678">
        <v>1</v>
      </c>
      <c r="R6203" s="662">
        <v>1</v>
      </c>
      <c r="S6203" s="678">
        <v>1</v>
      </c>
      <c r="T6203" s="745">
        <v>0.5</v>
      </c>
      <c r="U6203" s="701">
        <v>1</v>
      </c>
    </row>
    <row r="6204" spans="1:21" ht="14.4" customHeight="1" x14ac:dyDescent="0.3">
      <c r="A6204" s="661">
        <v>32</v>
      </c>
      <c r="B6204" s="662" t="s">
        <v>592</v>
      </c>
      <c r="C6204" s="662" t="s">
        <v>5113</v>
      </c>
      <c r="D6204" s="743" t="s">
        <v>7939</v>
      </c>
      <c r="E6204" s="744" t="s">
        <v>5123</v>
      </c>
      <c r="F6204" s="662" t="s">
        <v>5106</v>
      </c>
      <c r="G6204" s="662" t="s">
        <v>5166</v>
      </c>
      <c r="H6204" s="662" t="s">
        <v>593</v>
      </c>
      <c r="I6204" s="662" t="s">
        <v>1138</v>
      </c>
      <c r="J6204" s="662" t="s">
        <v>1139</v>
      </c>
      <c r="K6204" s="662" t="s">
        <v>1140</v>
      </c>
      <c r="L6204" s="663">
        <v>33</v>
      </c>
      <c r="M6204" s="663">
        <v>33</v>
      </c>
      <c r="N6204" s="662">
        <v>1</v>
      </c>
      <c r="O6204" s="745">
        <v>0.5</v>
      </c>
      <c r="P6204" s="663">
        <v>33</v>
      </c>
      <c r="Q6204" s="678">
        <v>1</v>
      </c>
      <c r="R6204" s="662">
        <v>1</v>
      </c>
      <c r="S6204" s="678">
        <v>1</v>
      </c>
      <c r="T6204" s="745">
        <v>0.5</v>
      </c>
      <c r="U6204" s="701">
        <v>1</v>
      </c>
    </row>
    <row r="6205" spans="1:21" ht="14.4" customHeight="1" x14ac:dyDescent="0.3">
      <c r="A6205" s="661">
        <v>32</v>
      </c>
      <c r="B6205" s="662" t="s">
        <v>592</v>
      </c>
      <c r="C6205" s="662" t="s">
        <v>5113</v>
      </c>
      <c r="D6205" s="743" t="s">
        <v>7939</v>
      </c>
      <c r="E6205" s="744" t="s">
        <v>5123</v>
      </c>
      <c r="F6205" s="662" t="s">
        <v>5106</v>
      </c>
      <c r="G6205" s="662" t="s">
        <v>5535</v>
      </c>
      <c r="H6205" s="662" t="s">
        <v>593</v>
      </c>
      <c r="I6205" s="662" t="s">
        <v>1614</v>
      </c>
      <c r="J6205" s="662" t="s">
        <v>1615</v>
      </c>
      <c r="K6205" s="662" t="s">
        <v>5536</v>
      </c>
      <c r="L6205" s="663">
        <v>34.6</v>
      </c>
      <c r="M6205" s="663">
        <v>34.6</v>
      </c>
      <c r="N6205" s="662">
        <v>1</v>
      </c>
      <c r="O6205" s="745">
        <v>0.5</v>
      </c>
      <c r="P6205" s="663">
        <v>34.6</v>
      </c>
      <c r="Q6205" s="678">
        <v>1</v>
      </c>
      <c r="R6205" s="662">
        <v>1</v>
      </c>
      <c r="S6205" s="678">
        <v>1</v>
      </c>
      <c r="T6205" s="745">
        <v>0.5</v>
      </c>
      <c r="U6205" s="701">
        <v>1</v>
      </c>
    </row>
    <row r="6206" spans="1:21" ht="14.4" customHeight="1" x14ac:dyDescent="0.3">
      <c r="A6206" s="661">
        <v>32</v>
      </c>
      <c r="B6206" s="662" t="s">
        <v>592</v>
      </c>
      <c r="C6206" s="662" t="s">
        <v>5113</v>
      </c>
      <c r="D6206" s="743" t="s">
        <v>7939</v>
      </c>
      <c r="E6206" s="744" t="s">
        <v>5123</v>
      </c>
      <c r="F6206" s="662" t="s">
        <v>5106</v>
      </c>
      <c r="G6206" s="662" t="s">
        <v>5428</v>
      </c>
      <c r="H6206" s="662" t="s">
        <v>593</v>
      </c>
      <c r="I6206" s="662" t="s">
        <v>7891</v>
      </c>
      <c r="J6206" s="662" t="s">
        <v>5838</v>
      </c>
      <c r="K6206" s="662" t="s">
        <v>7892</v>
      </c>
      <c r="L6206" s="663">
        <v>0</v>
      </c>
      <c r="M6206" s="663">
        <v>0</v>
      </c>
      <c r="N6206" s="662">
        <v>1</v>
      </c>
      <c r="O6206" s="745">
        <v>0.5</v>
      </c>
      <c r="P6206" s="663">
        <v>0</v>
      </c>
      <c r="Q6206" s="678"/>
      <c r="R6206" s="662">
        <v>1</v>
      </c>
      <c r="S6206" s="678">
        <v>1</v>
      </c>
      <c r="T6206" s="745">
        <v>0.5</v>
      </c>
      <c r="U6206" s="701">
        <v>1</v>
      </c>
    </row>
    <row r="6207" spans="1:21" ht="14.4" customHeight="1" x14ac:dyDescent="0.3">
      <c r="A6207" s="661">
        <v>32</v>
      </c>
      <c r="B6207" s="662" t="s">
        <v>592</v>
      </c>
      <c r="C6207" s="662" t="s">
        <v>5113</v>
      </c>
      <c r="D6207" s="743" t="s">
        <v>7939</v>
      </c>
      <c r="E6207" s="744" t="s">
        <v>5123</v>
      </c>
      <c r="F6207" s="662" t="s">
        <v>5106</v>
      </c>
      <c r="G6207" s="662" t="s">
        <v>5866</v>
      </c>
      <c r="H6207" s="662" t="s">
        <v>593</v>
      </c>
      <c r="I6207" s="662" t="s">
        <v>1811</v>
      </c>
      <c r="J6207" s="662" t="s">
        <v>1812</v>
      </c>
      <c r="K6207" s="662" t="s">
        <v>5867</v>
      </c>
      <c r="L6207" s="663">
        <v>0</v>
      </c>
      <c r="M6207" s="663">
        <v>0</v>
      </c>
      <c r="N6207" s="662">
        <v>1</v>
      </c>
      <c r="O6207" s="745">
        <v>0.5</v>
      </c>
      <c r="P6207" s="663">
        <v>0</v>
      </c>
      <c r="Q6207" s="678"/>
      <c r="R6207" s="662">
        <v>1</v>
      </c>
      <c r="S6207" s="678">
        <v>1</v>
      </c>
      <c r="T6207" s="745">
        <v>0.5</v>
      </c>
      <c r="U6207" s="701">
        <v>1</v>
      </c>
    </row>
    <row r="6208" spans="1:21" ht="14.4" customHeight="1" x14ac:dyDescent="0.3">
      <c r="A6208" s="661">
        <v>32</v>
      </c>
      <c r="B6208" s="662" t="s">
        <v>592</v>
      </c>
      <c r="C6208" s="662" t="s">
        <v>5113</v>
      </c>
      <c r="D6208" s="743" t="s">
        <v>7939</v>
      </c>
      <c r="E6208" s="744" t="s">
        <v>5123</v>
      </c>
      <c r="F6208" s="662" t="s">
        <v>5106</v>
      </c>
      <c r="G6208" s="662" t="s">
        <v>5269</v>
      </c>
      <c r="H6208" s="662" t="s">
        <v>593</v>
      </c>
      <c r="I6208" s="662" t="s">
        <v>970</v>
      </c>
      <c r="J6208" s="662" t="s">
        <v>5270</v>
      </c>
      <c r="K6208" s="662" t="s">
        <v>5271</v>
      </c>
      <c r="L6208" s="663">
        <v>88.76</v>
      </c>
      <c r="M6208" s="663">
        <v>976.36000000000013</v>
      </c>
      <c r="N6208" s="662">
        <v>11</v>
      </c>
      <c r="O6208" s="745">
        <v>4</v>
      </c>
      <c r="P6208" s="663">
        <v>710.08</v>
      </c>
      <c r="Q6208" s="678">
        <v>0.72727272727272718</v>
      </c>
      <c r="R6208" s="662">
        <v>8</v>
      </c>
      <c r="S6208" s="678">
        <v>0.72727272727272729</v>
      </c>
      <c r="T6208" s="745">
        <v>3.5</v>
      </c>
      <c r="U6208" s="701">
        <v>0.875</v>
      </c>
    </row>
    <row r="6209" spans="1:21" ht="14.4" customHeight="1" x14ac:dyDescent="0.3">
      <c r="A6209" s="661">
        <v>32</v>
      </c>
      <c r="B6209" s="662" t="s">
        <v>592</v>
      </c>
      <c r="C6209" s="662" t="s">
        <v>5113</v>
      </c>
      <c r="D6209" s="743" t="s">
        <v>7939</v>
      </c>
      <c r="E6209" s="744" t="s">
        <v>5123</v>
      </c>
      <c r="F6209" s="662" t="s">
        <v>5106</v>
      </c>
      <c r="G6209" s="662" t="s">
        <v>5272</v>
      </c>
      <c r="H6209" s="662" t="s">
        <v>593</v>
      </c>
      <c r="I6209" s="662" t="s">
        <v>1348</v>
      </c>
      <c r="J6209" s="662" t="s">
        <v>1349</v>
      </c>
      <c r="K6209" s="662" t="s">
        <v>1350</v>
      </c>
      <c r="L6209" s="663">
        <v>0</v>
      </c>
      <c r="M6209" s="663">
        <v>0</v>
      </c>
      <c r="N6209" s="662">
        <v>3</v>
      </c>
      <c r="O6209" s="745">
        <v>1.5</v>
      </c>
      <c r="P6209" s="663">
        <v>0</v>
      </c>
      <c r="Q6209" s="678"/>
      <c r="R6209" s="662">
        <v>2</v>
      </c>
      <c r="S6209" s="678">
        <v>0.66666666666666663</v>
      </c>
      <c r="T6209" s="745">
        <v>1</v>
      </c>
      <c r="U6209" s="701">
        <v>0.66666666666666663</v>
      </c>
    </row>
    <row r="6210" spans="1:21" ht="14.4" customHeight="1" x14ac:dyDescent="0.3">
      <c r="A6210" s="661">
        <v>32</v>
      </c>
      <c r="B6210" s="662" t="s">
        <v>592</v>
      </c>
      <c r="C6210" s="662" t="s">
        <v>5113</v>
      </c>
      <c r="D6210" s="743" t="s">
        <v>7939</v>
      </c>
      <c r="E6210" s="744" t="s">
        <v>5123</v>
      </c>
      <c r="F6210" s="662" t="s">
        <v>5106</v>
      </c>
      <c r="G6210" s="662" t="s">
        <v>5272</v>
      </c>
      <c r="H6210" s="662" t="s">
        <v>593</v>
      </c>
      <c r="I6210" s="662" t="s">
        <v>1095</v>
      </c>
      <c r="J6210" s="662" t="s">
        <v>1349</v>
      </c>
      <c r="K6210" s="662" t="s">
        <v>5545</v>
      </c>
      <c r="L6210" s="663">
        <v>0</v>
      </c>
      <c r="M6210" s="663">
        <v>0</v>
      </c>
      <c r="N6210" s="662">
        <v>1</v>
      </c>
      <c r="O6210" s="745">
        <v>0.5</v>
      </c>
      <c r="P6210" s="663">
        <v>0</v>
      </c>
      <c r="Q6210" s="678"/>
      <c r="R6210" s="662">
        <v>1</v>
      </c>
      <c r="S6210" s="678">
        <v>1</v>
      </c>
      <c r="T6210" s="745">
        <v>0.5</v>
      </c>
      <c r="U6210" s="701">
        <v>1</v>
      </c>
    </row>
    <row r="6211" spans="1:21" ht="14.4" customHeight="1" x14ac:dyDescent="0.3">
      <c r="A6211" s="661">
        <v>32</v>
      </c>
      <c r="B6211" s="662" t="s">
        <v>592</v>
      </c>
      <c r="C6211" s="662" t="s">
        <v>5113</v>
      </c>
      <c r="D6211" s="743" t="s">
        <v>7939</v>
      </c>
      <c r="E6211" s="744" t="s">
        <v>5123</v>
      </c>
      <c r="F6211" s="662" t="s">
        <v>5106</v>
      </c>
      <c r="G6211" s="662" t="s">
        <v>6470</v>
      </c>
      <c r="H6211" s="662" t="s">
        <v>593</v>
      </c>
      <c r="I6211" s="662" t="s">
        <v>7893</v>
      </c>
      <c r="J6211" s="662" t="s">
        <v>7894</v>
      </c>
      <c r="K6211" s="662" t="s">
        <v>7895</v>
      </c>
      <c r="L6211" s="663">
        <v>0</v>
      </c>
      <c r="M6211" s="663">
        <v>0</v>
      </c>
      <c r="N6211" s="662">
        <v>3</v>
      </c>
      <c r="O6211" s="745">
        <v>0.5</v>
      </c>
      <c r="P6211" s="663">
        <v>0</v>
      </c>
      <c r="Q6211" s="678"/>
      <c r="R6211" s="662">
        <v>3</v>
      </c>
      <c r="S6211" s="678">
        <v>1</v>
      </c>
      <c r="T6211" s="745">
        <v>0.5</v>
      </c>
      <c r="U6211" s="701">
        <v>1</v>
      </c>
    </row>
    <row r="6212" spans="1:21" ht="14.4" customHeight="1" x14ac:dyDescent="0.3">
      <c r="A6212" s="661">
        <v>32</v>
      </c>
      <c r="B6212" s="662" t="s">
        <v>592</v>
      </c>
      <c r="C6212" s="662" t="s">
        <v>5113</v>
      </c>
      <c r="D6212" s="743" t="s">
        <v>7939</v>
      </c>
      <c r="E6212" s="744" t="s">
        <v>5123</v>
      </c>
      <c r="F6212" s="662" t="s">
        <v>5106</v>
      </c>
      <c r="G6212" s="662" t="s">
        <v>5168</v>
      </c>
      <c r="H6212" s="662" t="s">
        <v>593</v>
      </c>
      <c r="I6212" s="662" t="s">
        <v>1020</v>
      </c>
      <c r="J6212" s="662" t="s">
        <v>5277</v>
      </c>
      <c r="K6212" s="662" t="s">
        <v>5278</v>
      </c>
      <c r="L6212" s="663">
        <v>0</v>
      </c>
      <c r="M6212" s="663">
        <v>0</v>
      </c>
      <c r="N6212" s="662">
        <v>1</v>
      </c>
      <c r="O6212" s="745">
        <v>0.5</v>
      </c>
      <c r="P6212" s="663">
        <v>0</v>
      </c>
      <c r="Q6212" s="678"/>
      <c r="R6212" s="662">
        <v>1</v>
      </c>
      <c r="S6212" s="678">
        <v>1</v>
      </c>
      <c r="T6212" s="745">
        <v>0.5</v>
      </c>
      <c r="U6212" s="701">
        <v>1</v>
      </c>
    </row>
    <row r="6213" spans="1:21" ht="14.4" customHeight="1" x14ac:dyDescent="0.3">
      <c r="A6213" s="661">
        <v>32</v>
      </c>
      <c r="B6213" s="662" t="s">
        <v>592</v>
      </c>
      <c r="C6213" s="662" t="s">
        <v>5113</v>
      </c>
      <c r="D6213" s="743" t="s">
        <v>7939</v>
      </c>
      <c r="E6213" s="744" t="s">
        <v>5123</v>
      </c>
      <c r="F6213" s="662" t="s">
        <v>5106</v>
      </c>
      <c r="G6213" s="662" t="s">
        <v>5400</v>
      </c>
      <c r="H6213" s="662" t="s">
        <v>2438</v>
      </c>
      <c r="I6213" s="662" t="s">
        <v>2499</v>
      </c>
      <c r="J6213" s="662" t="s">
        <v>2500</v>
      </c>
      <c r="K6213" s="662" t="s">
        <v>4860</v>
      </c>
      <c r="L6213" s="663">
        <v>247.78</v>
      </c>
      <c r="M6213" s="663">
        <v>247.78</v>
      </c>
      <c r="N6213" s="662">
        <v>1</v>
      </c>
      <c r="O6213" s="745">
        <v>0.5</v>
      </c>
      <c r="P6213" s="663">
        <v>247.78</v>
      </c>
      <c r="Q6213" s="678">
        <v>1</v>
      </c>
      <c r="R6213" s="662">
        <v>1</v>
      </c>
      <c r="S6213" s="678">
        <v>1</v>
      </c>
      <c r="T6213" s="745">
        <v>0.5</v>
      </c>
      <c r="U6213" s="701">
        <v>1</v>
      </c>
    </row>
    <row r="6214" spans="1:21" ht="14.4" customHeight="1" x14ac:dyDescent="0.3">
      <c r="A6214" s="661">
        <v>32</v>
      </c>
      <c r="B6214" s="662" t="s">
        <v>592</v>
      </c>
      <c r="C6214" s="662" t="s">
        <v>5113</v>
      </c>
      <c r="D6214" s="743" t="s">
        <v>7939</v>
      </c>
      <c r="E6214" s="744" t="s">
        <v>5123</v>
      </c>
      <c r="F6214" s="662" t="s">
        <v>5106</v>
      </c>
      <c r="G6214" s="662" t="s">
        <v>5285</v>
      </c>
      <c r="H6214" s="662" t="s">
        <v>593</v>
      </c>
      <c r="I6214" s="662" t="s">
        <v>3768</v>
      </c>
      <c r="J6214" s="662" t="s">
        <v>3769</v>
      </c>
      <c r="K6214" s="662" t="s">
        <v>3770</v>
      </c>
      <c r="L6214" s="663">
        <v>109.97</v>
      </c>
      <c r="M6214" s="663">
        <v>109.97</v>
      </c>
      <c r="N6214" s="662">
        <v>1</v>
      </c>
      <c r="O6214" s="745">
        <v>1</v>
      </c>
      <c r="P6214" s="663">
        <v>109.97</v>
      </c>
      <c r="Q6214" s="678">
        <v>1</v>
      </c>
      <c r="R6214" s="662">
        <v>1</v>
      </c>
      <c r="S6214" s="678">
        <v>1</v>
      </c>
      <c r="T6214" s="745">
        <v>1</v>
      </c>
      <c r="U6214" s="701">
        <v>1</v>
      </c>
    </row>
    <row r="6215" spans="1:21" ht="14.4" customHeight="1" x14ac:dyDescent="0.3">
      <c r="A6215" s="661">
        <v>32</v>
      </c>
      <c r="B6215" s="662" t="s">
        <v>592</v>
      </c>
      <c r="C6215" s="662" t="s">
        <v>5113</v>
      </c>
      <c r="D6215" s="743" t="s">
        <v>7939</v>
      </c>
      <c r="E6215" s="744" t="s">
        <v>5123</v>
      </c>
      <c r="F6215" s="662" t="s">
        <v>5106</v>
      </c>
      <c r="G6215" s="662" t="s">
        <v>5363</v>
      </c>
      <c r="H6215" s="662" t="s">
        <v>593</v>
      </c>
      <c r="I6215" s="662" t="s">
        <v>2925</v>
      </c>
      <c r="J6215" s="662" t="s">
        <v>733</v>
      </c>
      <c r="K6215" s="662" t="s">
        <v>5364</v>
      </c>
      <c r="L6215" s="663">
        <v>30.17</v>
      </c>
      <c r="M6215" s="663">
        <v>60.34</v>
      </c>
      <c r="N6215" s="662">
        <v>2</v>
      </c>
      <c r="O6215" s="745">
        <v>0.5</v>
      </c>
      <c r="P6215" s="663">
        <v>60.34</v>
      </c>
      <c r="Q6215" s="678">
        <v>1</v>
      </c>
      <c r="R6215" s="662">
        <v>2</v>
      </c>
      <c r="S6215" s="678">
        <v>1</v>
      </c>
      <c r="T6215" s="745">
        <v>0.5</v>
      </c>
      <c r="U6215" s="701">
        <v>1</v>
      </c>
    </row>
    <row r="6216" spans="1:21" ht="14.4" customHeight="1" x14ac:dyDescent="0.3">
      <c r="A6216" s="661">
        <v>32</v>
      </c>
      <c r="B6216" s="662" t="s">
        <v>592</v>
      </c>
      <c r="C6216" s="662" t="s">
        <v>5113</v>
      </c>
      <c r="D6216" s="743" t="s">
        <v>7939</v>
      </c>
      <c r="E6216" s="744" t="s">
        <v>5123</v>
      </c>
      <c r="F6216" s="662" t="s">
        <v>5106</v>
      </c>
      <c r="G6216" s="662" t="s">
        <v>5175</v>
      </c>
      <c r="H6216" s="662" t="s">
        <v>2438</v>
      </c>
      <c r="I6216" s="662" t="s">
        <v>2682</v>
      </c>
      <c r="J6216" s="662" t="s">
        <v>2474</v>
      </c>
      <c r="K6216" s="662" t="s">
        <v>4816</v>
      </c>
      <c r="L6216" s="663">
        <v>543.39</v>
      </c>
      <c r="M6216" s="663">
        <v>4890.51</v>
      </c>
      <c r="N6216" s="662">
        <v>9</v>
      </c>
      <c r="O6216" s="745">
        <v>1.5</v>
      </c>
      <c r="P6216" s="663">
        <v>4890.51</v>
      </c>
      <c r="Q6216" s="678">
        <v>1</v>
      </c>
      <c r="R6216" s="662">
        <v>9</v>
      </c>
      <c r="S6216" s="678">
        <v>1</v>
      </c>
      <c r="T6216" s="745">
        <v>1.5</v>
      </c>
      <c r="U6216" s="701">
        <v>1</v>
      </c>
    </row>
    <row r="6217" spans="1:21" ht="14.4" customHeight="1" x14ac:dyDescent="0.3">
      <c r="A6217" s="661">
        <v>32</v>
      </c>
      <c r="B6217" s="662" t="s">
        <v>592</v>
      </c>
      <c r="C6217" s="662" t="s">
        <v>5113</v>
      </c>
      <c r="D6217" s="743" t="s">
        <v>7939</v>
      </c>
      <c r="E6217" s="744" t="s">
        <v>5123</v>
      </c>
      <c r="F6217" s="662" t="s">
        <v>5106</v>
      </c>
      <c r="G6217" s="662" t="s">
        <v>5175</v>
      </c>
      <c r="H6217" s="662" t="s">
        <v>2438</v>
      </c>
      <c r="I6217" s="662" t="s">
        <v>2473</v>
      </c>
      <c r="J6217" s="662" t="s">
        <v>2474</v>
      </c>
      <c r="K6217" s="662" t="s">
        <v>4814</v>
      </c>
      <c r="L6217" s="663">
        <v>815.1</v>
      </c>
      <c r="M6217" s="663">
        <v>5705.7000000000007</v>
      </c>
      <c r="N6217" s="662">
        <v>7</v>
      </c>
      <c r="O6217" s="745">
        <v>2</v>
      </c>
      <c r="P6217" s="663">
        <v>5705.7000000000007</v>
      </c>
      <c r="Q6217" s="678">
        <v>1</v>
      </c>
      <c r="R6217" s="662">
        <v>7</v>
      </c>
      <c r="S6217" s="678">
        <v>1</v>
      </c>
      <c r="T6217" s="745">
        <v>2</v>
      </c>
      <c r="U6217" s="701">
        <v>1</v>
      </c>
    </row>
    <row r="6218" spans="1:21" ht="14.4" customHeight="1" x14ac:dyDescent="0.3">
      <c r="A6218" s="661">
        <v>32</v>
      </c>
      <c r="B6218" s="662" t="s">
        <v>592</v>
      </c>
      <c r="C6218" s="662" t="s">
        <v>5113</v>
      </c>
      <c r="D6218" s="743" t="s">
        <v>7939</v>
      </c>
      <c r="E6218" s="744" t="s">
        <v>5123</v>
      </c>
      <c r="F6218" s="662" t="s">
        <v>5106</v>
      </c>
      <c r="G6218" s="662" t="s">
        <v>5175</v>
      </c>
      <c r="H6218" s="662" t="s">
        <v>2438</v>
      </c>
      <c r="I6218" s="662" t="s">
        <v>2477</v>
      </c>
      <c r="J6218" s="662" t="s">
        <v>2474</v>
      </c>
      <c r="K6218" s="662" t="s">
        <v>4818</v>
      </c>
      <c r="L6218" s="663">
        <v>923.74</v>
      </c>
      <c r="M6218" s="663">
        <v>3694.96</v>
      </c>
      <c r="N6218" s="662">
        <v>4</v>
      </c>
      <c r="O6218" s="745">
        <v>1</v>
      </c>
      <c r="P6218" s="663">
        <v>3694.96</v>
      </c>
      <c r="Q6218" s="678">
        <v>1</v>
      </c>
      <c r="R6218" s="662">
        <v>4</v>
      </c>
      <c r="S6218" s="678">
        <v>1</v>
      </c>
      <c r="T6218" s="745">
        <v>1</v>
      </c>
      <c r="U6218" s="701">
        <v>1</v>
      </c>
    </row>
    <row r="6219" spans="1:21" ht="14.4" customHeight="1" x14ac:dyDescent="0.3">
      <c r="A6219" s="661">
        <v>32</v>
      </c>
      <c r="B6219" s="662" t="s">
        <v>592</v>
      </c>
      <c r="C6219" s="662" t="s">
        <v>5113</v>
      </c>
      <c r="D6219" s="743" t="s">
        <v>7939</v>
      </c>
      <c r="E6219" s="744" t="s">
        <v>5123</v>
      </c>
      <c r="F6219" s="662" t="s">
        <v>5106</v>
      </c>
      <c r="G6219" s="662" t="s">
        <v>5175</v>
      </c>
      <c r="H6219" s="662" t="s">
        <v>2438</v>
      </c>
      <c r="I6219" s="662" t="s">
        <v>2480</v>
      </c>
      <c r="J6219" s="662" t="s">
        <v>2474</v>
      </c>
      <c r="K6219" s="662" t="s">
        <v>4815</v>
      </c>
      <c r="L6219" s="663">
        <v>1154.68</v>
      </c>
      <c r="M6219" s="663">
        <v>3464.04</v>
      </c>
      <c r="N6219" s="662">
        <v>3</v>
      </c>
      <c r="O6219" s="745">
        <v>0.5</v>
      </c>
      <c r="P6219" s="663">
        <v>3464.04</v>
      </c>
      <c r="Q6219" s="678">
        <v>1</v>
      </c>
      <c r="R6219" s="662">
        <v>3</v>
      </c>
      <c r="S6219" s="678">
        <v>1</v>
      </c>
      <c r="T6219" s="745">
        <v>0.5</v>
      </c>
      <c r="U6219" s="701">
        <v>1</v>
      </c>
    </row>
    <row r="6220" spans="1:21" ht="14.4" customHeight="1" x14ac:dyDescent="0.3">
      <c r="A6220" s="661">
        <v>32</v>
      </c>
      <c r="B6220" s="662" t="s">
        <v>592</v>
      </c>
      <c r="C6220" s="662" t="s">
        <v>5113</v>
      </c>
      <c r="D6220" s="743" t="s">
        <v>7939</v>
      </c>
      <c r="E6220" s="744" t="s">
        <v>5123</v>
      </c>
      <c r="F6220" s="662" t="s">
        <v>5106</v>
      </c>
      <c r="G6220" s="662" t="s">
        <v>5175</v>
      </c>
      <c r="H6220" s="662" t="s">
        <v>2438</v>
      </c>
      <c r="I6220" s="662" t="s">
        <v>4144</v>
      </c>
      <c r="J6220" s="662" t="s">
        <v>2557</v>
      </c>
      <c r="K6220" s="662" t="s">
        <v>4812</v>
      </c>
      <c r="L6220" s="663">
        <v>1385.62</v>
      </c>
      <c r="M6220" s="663">
        <v>2771.24</v>
      </c>
      <c r="N6220" s="662">
        <v>2</v>
      </c>
      <c r="O6220" s="745">
        <v>1</v>
      </c>
      <c r="P6220" s="663">
        <v>2771.24</v>
      </c>
      <c r="Q6220" s="678">
        <v>1</v>
      </c>
      <c r="R6220" s="662">
        <v>2</v>
      </c>
      <c r="S6220" s="678">
        <v>1</v>
      </c>
      <c r="T6220" s="745">
        <v>1</v>
      </c>
      <c r="U6220" s="701">
        <v>1</v>
      </c>
    </row>
    <row r="6221" spans="1:21" ht="14.4" customHeight="1" x14ac:dyDescent="0.3">
      <c r="A6221" s="661">
        <v>32</v>
      </c>
      <c r="B6221" s="662" t="s">
        <v>592</v>
      </c>
      <c r="C6221" s="662" t="s">
        <v>5113</v>
      </c>
      <c r="D6221" s="743" t="s">
        <v>7939</v>
      </c>
      <c r="E6221" s="744" t="s">
        <v>5123</v>
      </c>
      <c r="F6221" s="662" t="s">
        <v>5106</v>
      </c>
      <c r="G6221" s="662" t="s">
        <v>7374</v>
      </c>
      <c r="H6221" s="662" t="s">
        <v>593</v>
      </c>
      <c r="I6221" s="662" t="s">
        <v>1805</v>
      </c>
      <c r="J6221" s="662" t="s">
        <v>1806</v>
      </c>
      <c r="K6221" s="662" t="s">
        <v>1186</v>
      </c>
      <c r="L6221" s="663">
        <v>47.53</v>
      </c>
      <c r="M6221" s="663">
        <v>95.06</v>
      </c>
      <c r="N6221" s="662">
        <v>2</v>
      </c>
      <c r="O6221" s="745">
        <v>0.5</v>
      </c>
      <c r="P6221" s="663">
        <v>95.06</v>
      </c>
      <c r="Q6221" s="678">
        <v>1</v>
      </c>
      <c r="R6221" s="662">
        <v>2</v>
      </c>
      <c r="S6221" s="678">
        <v>1</v>
      </c>
      <c r="T6221" s="745">
        <v>0.5</v>
      </c>
      <c r="U6221" s="701">
        <v>1</v>
      </c>
    </row>
    <row r="6222" spans="1:21" ht="14.4" customHeight="1" x14ac:dyDescent="0.3">
      <c r="A6222" s="661">
        <v>32</v>
      </c>
      <c r="B6222" s="662" t="s">
        <v>592</v>
      </c>
      <c r="C6222" s="662" t="s">
        <v>5113</v>
      </c>
      <c r="D6222" s="743" t="s">
        <v>7939</v>
      </c>
      <c r="E6222" s="744" t="s">
        <v>5123</v>
      </c>
      <c r="F6222" s="662" t="s">
        <v>5106</v>
      </c>
      <c r="G6222" s="662" t="s">
        <v>5295</v>
      </c>
      <c r="H6222" s="662" t="s">
        <v>593</v>
      </c>
      <c r="I6222" s="662" t="s">
        <v>2944</v>
      </c>
      <c r="J6222" s="662" t="s">
        <v>2945</v>
      </c>
      <c r="K6222" s="662" t="s">
        <v>5296</v>
      </c>
      <c r="L6222" s="663">
        <v>66.819999999999993</v>
      </c>
      <c r="M6222" s="663">
        <v>66.819999999999993</v>
      </c>
      <c r="N6222" s="662">
        <v>1</v>
      </c>
      <c r="O6222" s="745">
        <v>0.5</v>
      </c>
      <c r="P6222" s="663">
        <v>66.819999999999993</v>
      </c>
      <c r="Q6222" s="678">
        <v>1</v>
      </c>
      <c r="R6222" s="662">
        <v>1</v>
      </c>
      <c r="S6222" s="678">
        <v>1</v>
      </c>
      <c r="T6222" s="745">
        <v>0.5</v>
      </c>
      <c r="U6222" s="701">
        <v>1</v>
      </c>
    </row>
    <row r="6223" spans="1:21" ht="14.4" customHeight="1" x14ac:dyDescent="0.3">
      <c r="A6223" s="661">
        <v>32</v>
      </c>
      <c r="B6223" s="662" t="s">
        <v>592</v>
      </c>
      <c r="C6223" s="662" t="s">
        <v>5113</v>
      </c>
      <c r="D6223" s="743" t="s">
        <v>7939</v>
      </c>
      <c r="E6223" s="744" t="s">
        <v>5123</v>
      </c>
      <c r="F6223" s="662" t="s">
        <v>5106</v>
      </c>
      <c r="G6223" s="662" t="s">
        <v>5295</v>
      </c>
      <c r="H6223" s="662" t="s">
        <v>593</v>
      </c>
      <c r="I6223" s="662" t="s">
        <v>2944</v>
      </c>
      <c r="J6223" s="662" t="s">
        <v>2945</v>
      </c>
      <c r="K6223" s="662" t="s">
        <v>5296</v>
      </c>
      <c r="L6223" s="663">
        <v>78.33</v>
      </c>
      <c r="M6223" s="663">
        <v>234.99</v>
      </c>
      <c r="N6223" s="662">
        <v>3</v>
      </c>
      <c r="O6223" s="745">
        <v>1.5</v>
      </c>
      <c r="P6223" s="663">
        <v>234.99</v>
      </c>
      <c r="Q6223" s="678">
        <v>1</v>
      </c>
      <c r="R6223" s="662">
        <v>3</v>
      </c>
      <c r="S6223" s="678">
        <v>1</v>
      </c>
      <c r="T6223" s="745">
        <v>1.5</v>
      </c>
      <c r="U6223" s="701">
        <v>1</v>
      </c>
    </row>
    <row r="6224" spans="1:21" ht="14.4" customHeight="1" x14ac:dyDescent="0.3">
      <c r="A6224" s="661">
        <v>32</v>
      </c>
      <c r="B6224" s="662" t="s">
        <v>592</v>
      </c>
      <c r="C6224" s="662" t="s">
        <v>5113</v>
      </c>
      <c r="D6224" s="743" t="s">
        <v>7939</v>
      </c>
      <c r="E6224" s="744" t="s">
        <v>5123</v>
      </c>
      <c r="F6224" s="662" t="s">
        <v>5106</v>
      </c>
      <c r="G6224" s="662" t="s">
        <v>5295</v>
      </c>
      <c r="H6224" s="662" t="s">
        <v>593</v>
      </c>
      <c r="I6224" s="662" t="s">
        <v>5297</v>
      </c>
      <c r="J6224" s="662" t="s">
        <v>2945</v>
      </c>
      <c r="K6224" s="662" t="s">
        <v>4935</v>
      </c>
      <c r="L6224" s="663">
        <v>0</v>
      </c>
      <c r="M6224" s="663">
        <v>0</v>
      </c>
      <c r="N6224" s="662">
        <v>1</v>
      </c>
      <c r="O6224" s="745">
        <v>0.5</v>
      </c>
      <c r="P6224" s="663">
        <v>0</v>
      </c>
      <c r="Q6224" s="678"/>
      <c r="R6224" s="662">
        <v>1</v>
      </c>
      <c r="S6224" s="678">
        <v>1</v>
      </c>
      <c r="T6224" s="745">
        <v>0.5</v>
      </c>
      <c r="U6224" s="701">
        <v>1</v>
      </c>
    </row>
    <row r="6225" spans="1:21" ht="14.4" customHeight="1" x14ac:dyDescent="0.3">
      <c r="A6225" s="661">
        <v>32</v>
      </c>
      <c r="B6225" s="662" t="s">
        <v>592</v>
      </c>
      <c r="C6225" s="662" t="s">
        <v>5113</v>
      </c>
      <c r="D6225" s="743" t="s">
        <v>7939</v>
      </c>
      <c r="E6225" s="744" t="s">
        <v>5123</v>
      </c>
      <c r="F6225" s="662" t="s">
        <v>5106</v>
      </c>
      <c r="G6225" s="662" t="s">
        <v>5176</v>
      </c>
      <c r="H6225" s="662" t="s">
        <v>593</v>
      </c>
      <c r="I6225" s="662" t="s">
        <v>5177</v>
      </c>
      <c r="J6225" s="662" t="s">
        <v>5178</v>
      </c>
      <c r="K6225" s="662" t="s">
        <v>827</v>
      </c>
      <c r="L6225" s="663">
        <v>57.64</v>
      </c>
      <c r="M6225" s="663">
        <v>403.47999999999996</v>
      </c>
      <c r="N6225" s="662">
        <v>7</v>
      </c>
      <c r="O6225" s="745">
        <v>4.5</v>
      </c>
      <c r="P6225" s="663">
        <v>345.84</v>
      </c>
      <c r="Q6225" s="678">
        <v>0.85714285714285721</v>
      </c>
      <c r="R6225" s="662">
        <v>6</v>
      </c>
      <c r="S6225" s="678">
        <v>0.8571428571428571</v>
      </c>
      <c r="T6225" s="745">
        <v>3.5</v>
      </c>
      <c r="U6225" s="701">
        <v>0.77777777777777779</v>
      </c>
    </row>
    <row r="6226" spans="1:21" ht="14.4" customHeight="1" x14ac:dyDescent="0.3">
      <c r="A6226" s="661">
        <v>32</v>
      </c>
      <c r="B6226" s="662" t="s">
        <v>592</v>
      </c>
      <c r="C6226" s="662" t="s">
        <v>5113</v>
      </c>
      <c r="D6226" s="743" t="s">
        <v>7939</v>
      </c>
      <c r="E6226" s="744" t="s">
        <v>5123</v>
      </c>
      <c r="F6226" s="662" t="s">
        <v>5106</v>
      </c>
      <c r="G6226" s="662" t="s">
        <v>5176</v>
      </c>
      <c r="H6226" s="662" t="s">
        <v>593</v>
      </c>
      <c r="I6226" s="662" t="s">
        <v>5365</v>
      </c>
      <c r="J6226" s="662" t="s">
        <v>5178</v>
      </c>
      <c r="K6226" s="662" t="s">
        <v>830</v>
      </c>
      <c r="L6226" s="663">
        <v>301.2</v>
      </c>
      <c r="M6226" s="663">
        <v>301.2</v>
      </c>
      <c r="N6226" s="662">
        <v>1</v>
      </c>
      <c r="O6226" s="745">
        <v>0.5</v>
      </c>
      <c r="P6226" s="663"/>
      <c r="Q6226" s="678">
        <v>0</v>
      </c>
      <c r="R6226" s="662"/>
      <c r="S6226" s="678">
        <v>0</v>
      </c>
      <c r="T6226" s="745"/>
      <c r="U6226" s="701">
        <v>0</v>
      </c>
    </row>
    <row r="6227" spans="1:21" ht="14.4" customHeight="1" x14ac:dyDescent="0.3">
      <c r="A6227" s="661">
        <v>32</v>
      </c>
      <c r="B6227" s="662" t="s">
        <v>592</v>
      </c>
      <c r="C6227" s="662" t="s">
        <v>5113</v>
      </c>
      <c r="D6227" s="743" t="s">
        <v>7939</v>
      </c>
      <c r="E6227" s="744" t="s">
        <v>5123</v>
      </c>
      <c r="F6227" s="662" t="s">
        <v>5106</v>
      </c>
      <c r="G6227" s="662" t="s">
        <v>5176</v>
      </c>
      <c r="H6227" s="662" t="s">
        <v>593</v>
      </c>
      <c r="I6227" s="662" t="s">
        <v>5298</v>
      </c>
      <c r="J6227" s="662" t="s">
        <v>826</v>
      </c>
      <c r="K6227" s="662" t="s">
        <v>827</v>
      </c>
      <c r="L6227" s="663">
        <v>57.64</v>
      </c>
      <c r="M6227" s="663">
        <v>57.64</v>
      </c>
      <c r="N6227" s="662">
        <v>1</v>
      </c>
      <c r="O6227" s="745">
        <v>0.5</v>
      </c>
      <c r="P6227" s="663">
        <v>57.64</v>
      </c>
      <c r="Q6227" s="678">
        <v>1</v>
      </c>
      <c r="R6227" s="662">
        <v>1</v>
      </c>
      <c r="S6227" s="678">
        <v>1</v>
      </c>
      <c r="T6227" s="745">
        <v>0.5</v>
      </c>
      <c r="U6227" s="701">
        <v>1</v>
      </c>
    </row>
    <row r="6228" spans="1:21" ht="14.4" customHeight="1" x14ac:dyDescent="0.3">
      <c r="A6228" s="661">
        <v>32</v>
      </c>
      <c r="B6228" s="662" t="s">
        <v>592</v>
      </c>
      <c r="C6228" s="662" t="s">
        <v>5113</v>
      </c>
      <c r="D6228" s="743" t="s">
        <v>7939</v>
      </c>
      <c r="E6228" s="744" t="s">
        <v>5123</v>
      </c>
      <c r="F6228" s="662" t="s">
        <v>5106</v>
      </c>
      <c r="G6228" s="662" t="s">
        <v>5176</v>
      </c>
      <c r="H6228" s="662" t="s">
        <v>593</v>
      </c>
      <c r="I6228" s="662" t="s">
        <v>829</v>
      </c>
      <c r="J6228" s="662" t="s">
        <v>826</v>
      </c>
      <c r="K6228" s="662" t="s">
        <v>830</v>
      </c>
      <c r="L6228" s="663">
        <v>301.2</v>
      </c>
      <c r="M6228" s="663">
        <v>301.2</v>
      </c>
      <c r="N6228" s="662">
        <v>1</v>
      </c>
      <c r="O6228" s="745">
        <v>0.5</v>
      </c>
      <c r="P6228" s="663">
        <v>301.2</v>
      </c>
      <c r="Q6228" s="678">
        <v>1</v>
      </c>
      <c r="R6228" s="662">
        <v>1</v>
      </c>
      <c r="S6228" s="678">
        <v>1</v>
      </c>
      <c r="T6228" s="745">
        <v>0.5</v>
      </c>
      <c r="U6228" s="701">
        <v>1</v>
      </c>
    </row>
    <row r="6229" spans="1:21" ht="14.4" customHeight="1" x14ac:dyDescent="0.3">
      <c r="A6229" s="661">
        <v>32</v>
      </c>
      <c r="B6229" s="662" t="s">
        <v>592</v>
      </c>
      <c r="C6229" s="662" t="s">
        <v>5113</v>
      </c>
      <c r="D6229" s="743" t="s">
        <v>7939</v>
      </c>
      <c r="E6229" s="744" t="s">
        <v>5123</v>
      </c>
      <c r="F6229" s="662" t="s">
        <v>5106</v>
      </c>
      <c r="G6229" s="662" t="s">
        <v>5176</v>
      </c>
      <c r="H6229" s="662" t="s">
        <v>593</v>
      </c>
      <c r="I6229" s="662" t="s">
        <v>829</v>
      </c>
      <c r="J6229" s="662" t="s">
        <v>826</v>
      </c>
      <c r="K6229" s="662" t="s">
        <v>830</v>
      </c>
      <c r="L6229" s="663">
        <v>185.26</v>
      </c>
      <c r="M6229" s="663">
        <v>185.26</v>
      </c>
      <c r="N6229" s="662">
        <v>1</v>
      </c>
      <c r="O6229" s="745">
        <v>0.5</v>
      </c>
      <c r="P6229" s="663">
        <v>185.26</v>
      </c>
      <c r="Q6229" s="678">
        <v>1</v>
      </c>
      <c r="R6229" s="662">
        <v>1</v>
      </c>
      <c r="S6229" s="678">
        <v>1</v>
      </c>
      <c r="T6229" s="745">
        <v>0.5</v>
      </c>
      <c r="U6229" s="701">
        <v>1</v>
      </c>
    </row>
    <row r="6230" spans="1:21" ht="14.4" customHeight="1" x14ac:dyDescent="0.3">
      <c r="A6230" s="661">
        <v>32</v>
      </c>
      <c r="B6230" s="662" t="s">
        <v>592</v>
      </c>
      <c r="C6230" s="662" t="s">
        <v>5113</v>
      </c>
      <c r="D6230" s="743" t="s">
        <v>7939</v>
      </c>
      <c r="E6230" s="744" t="s">
        <v>5123</v>
      </c>
      <c r="F6230" s="662" t="s">
        <v>5106</v>
      </c>
      <c r="G6230" s="662" t="s">
        <v>5370</v>
      </c>
      <c r="H6230" s="662" t="s">
        <v>593</v>
      </c>
      <c r="I6230" s="662" t="s">
        <v>1134</v>
      </c>
      <c r="J6230" s="662" t="s">
        <v>1135</v>
      </c>
      <c r="K6230" s="662" t="s">
        <v>7896</v>
      </c>
      <c r="L6230" s="663">
        <v>120.09</v>
      </c>
      <c r="M6230" s="663">
        <v>600.45000000000005</v>
      </c>
      <c r="N6230" s="662">
        <v>5</v>
      </c>
      <c r="O6230" s="745">
        <v>0.5</v>
      </c>
      <c r="P6230" s="663">
        <v>600.45000000000005</v>
      </c>
      <c r="Q6230" s="678">
        <v>1</v>
      </c>
      <c r="R6230" s="662">
        <v>5</v>
      </c>
      <c r="S6230" s="678">
        <v>1</v>
      </c>
      <c r="T6230" s="745">
        <v>0.5</v>
      </c>
      <c r="U6230" s="701">
        <v>1</v>
      </c>
    </row>
    <row r="6231" spans="1:21" ht="14.4" customHeight="1" x14ac:dyDescent="0.3">
      <c r="A6231" s="661">
        <v>32</v>
      </c>
      <c r="B6231" s="662" t="s">
        <v>592</v>
      </c>
      <c r="C6231" s="662" t="s">
        <v>5113</v>
      </c>
      <c r="D6231" s="743" t="s">
        <v>7939</v>
      </c>
      <c r="E6231" s="744" t="s">
        <v>5123</v>
      </c>
      <c r="F6231" s="662" t="s">
        <v>5106</v>
      </c>
      <c r="G6231" s="662" t="s">
        <v>5179</v>
      </c>
      <c r="H6231" s="662" t="s">
        <v>593</v>
      </c>
      <c r="I6231" s="662" t="s">
        <v>1419</v>
      </c>
      <c r="J6231" s="662" t="s">
        <v>5180</v>
      </c>
      <c r="K6231" s="662" t="s">
        <v>5181</v>
      </c>
      <c r="L6231" s="663">
        <v>99.11</v>
      </c>
      <c r="M6231" s="663">
        <v>297.33</v>
      </c>
      <c r="N6231" s="662">
        <v>3</v>
      </c>
      <c r="O6231" s="745">
        <v>1</v>
      </c>
      <c r="P6231" s="663">
        <v>198.22</v>
      </c>
      <c r="Q6231" s="678">
        <v>0.66666666666666674</v>
      </c>
      <c r="R6231" s="662">
        <v>2</v>
      </c>
      <c r="S6231" s="678">
        <v>0.66666666666666663</v>
      </c>
      <c r="T6231" s="745">
        <v>0.5</v>
      </c>
      <c r="U6231" s="701">
        <v>0.5</v>
      </c>
    </row>
    <row r="6232" spans="1:21" ht="14.4" customHeight="1" x14ac:dyDescent="0.3">
      <c r="A6232" s="661">
        <v>32</v>
      </c>
      <c r="B6232" s="662" t="s">
        <v>592</v>
      </c>
      <c r="C6232" s="662" t="s">
        <v>5113</v>
      </c>
      <c r="D6232" s="743" t="s">
        <v>7939</v>
      </c>
      <c r="E6232" s="744" t="s">
        <v>5123</v>
      </c>
      <c r="F6232" s="662" t="s">
        <v>5106</v>
      </c>
      <c r="G6232" s="662" t="s">
        <v>7897</v>
      </c>
      <c r="H6232" s="662" t="s">
        <v>593</v>
      </c>
      <c r="I6232" s="662" t="s">
        <v>7898</v>
      </c>
      <c r="J6232" s="662" t="s">
        <v>3915</v>
      </c>
      <c r="K6232" s="662" t="s">
        <v>6994</v>
      </c>
      <c r="L6232" s="663">
        <v>0</v>
      </c>
      <c r="M6232" s="663">
        <v>0</v>
      </c>
      <c r="N6232" s="662">
        <v>1</v>
      </c>
      <c r="O6232" s="745">
        <v>0.5</v>
      </c>
      <c r="P6232" s="663">
        <v>0</v>
      </c>
      <c r="Q6232" s="678"/>
      <c r="R6232" s="662">
        <v>1</v>
      </c>
      <c r="S6232" s="678">
        <v>1</v>
      </c>
      <c r="T6232" s="745">
        <v>0.5</v>
      </c>
      <c r="U6232" s="701">
        <v>1</v>
      </c>
    </row>
    <row r="6233" spans="1:21" ht="14.4" customHeight="1" x14ac:dyDescent="0.3">
      <c r="A6233" s="661">
        <v>32</v>
      </c>
      <c r="B6233" s="662" t="s">
        <v>592</v>
      </c>
      <c r="C6233" s="662" t="s">
        <v>5113</v>
      </c>
      <c r="D6233" s="743" t="s">
        <v>7939</v>
      </c>
      <c r="E6233" s="744" t="s">
        <v>5123</v>
      </c>
      <c r="F6233" s="662" t="s">
        <v>5106</v>
      </c>
      <c r="G6233" s="662" t="s">
        <v>5309</v>
      </c>
      <c r="H6233" s="662" t="s">
        <v>593</v>
      </c>
      <c r="I6233" s="662" t="s">
        <v>910</v>
      </c>
      <c r="J6233" s="662" t="s">
        <v>5310</v>
      </c>
      <c r="K6233" s="662" t="s">
        <v>5268</v>
      </c>
      <c r="L6233" s="663">
        <v>0</v>
      </c>
      <c r="M6233" s="663">
        <v>0</v>
      </c>
      <c r="N6233" s="662">
        <v>1</v>
      </c>
      <c r="O6233" s="745">
        <v>1</v>
      </c>
      <c r="P6233" s="663">
        <v>0</v>
      </c>
      <c r="Q6233" s="678"/>
      <c r="R6233" s="662">
        <v>1</v>
      </c>
      <c r="S6233" s="678">
        <v>1</v>
      </c>
      <c r="T6233" s="745">
        <v>1</v>
      </c>
      <c r="U6233" s="701">
        <v>1</v>
      </c>
    </row>
    <row r="6234" spans="1:21" ht="14.4" customHeight="1" x14ac:dyDescent="0.3">
      <c r="A6234" s="661">
        <v>32</v>
      </c>
      <c r="B6234" s="662" t="s">
        <v>592</v>
      </c>
      <c r="C6234" s="662" t="s">
        <v>5113</v>
      </c>
      <c r="D6234" s="743" t="s">
        <v>7939</v>
      </c>
      <c r="E6234" s="744" t="s">
        <v>5123</v>
      </c>
      <c r="F6234" s="662" t="s">
        <v>5106</v>
      </c>
      <c r="G6234" s="662" t="s">
        <v>5182</v>
      </c>
      <c r="H6234" s="662" t="s">
        <v>593</v>
      </c>
      <c r="I6234" s="662" t="s">
        <v>2928</v>
      </c>
      <c r="J6234" s="662" t="s">
        <v>2409</v>
      </c>
      <c r="K6234" s="662" t="s">
        <v>5313</v>
      </c>
      <c r="L6234" s="663">
        <v>22.44</v>
      </c>
      <c r="M6234" s="663">
        <v>89.76</v>
      </c>
      <c r="N6234" s="662">
        <v>4</v>
      </c>
      <c r="O6234" s="745">
        <v>1.5</v>
      </c>
      <c r="P6234" s="663">
        <v>89.76</v>
      </c>
      <c r="Q6234" s="678">
        <v>1</v>
      </c>
      <c r="R6234" s="662">
        <v>4</v>
      </c>
      <c r="S6234" s="678">
        <v>1</v>
      </c>
      <c r="T6234" s="745">
        <v>1.5</v>
      </c>
      <c r="U6234" s="701">
        <v>1</v>
      </c>
    </row>
    <row r="6235" spans="1:21" ht="14.4" customHeight="1" x14ac:dyDescent="0.3">
      <c r="A6235" s="661">
        <v>32</v>
      </c>
      <c r="B6235" s="662" t="s">
        <v>592</v>
      </c>
      <c r="C6235" s="662" t="s">
        <v>5113</v>
      </c>
      <c r="D6235" s="743" t="s">
        <v>7939</v>
      </c>
      <c r="E6235" s="744" t="s">
        <v>5123</v>
      </c>
      <c r="F6235" s="662" t="s">
        <v>5106</v>
      </c>
      <c r="G6235" s="662" t="s">
        <v>5182</v>
      </c>
      <c r="H6235" s="662" t="s">
        <v>593</v>
      </c>
      <c r="I6235" s="662" t="s">
        <v>2977</v>
      </c>
      <c r="J6235" s="662" t="s">
        <v>2978</v>
      </c>
      <c r="K6235" s="662" t="s">
        <v>5183</v>
      </c>
      <c r="L6235" s="663">
        <v>51.21</v>
      </c>
      <c r="M6235" s="663">
        <v>307.26</v>
      </c>
      <c r="N6235" s="662">
        <v>6</v>
      </c>
      <c r="O6235" s="745">
        <v>2.5</v>
      </c>
      <c r="P6235" s="663">
        <v>204.84</v>
      </c>
      <c r="Q6235" s="678">
        <v>0.66666666666666674</v>
      </c>
      <c r="R6235" s="662">
        <v>4</v>
      </c>
      <c r="S6235" s="678">
        <v>0.66666666666666663</v>
      </c>
      <c r="T6235" s="745">
        <v>2</v>
      </c>
      <c r="U6235" s="701">
        <v>0.8</v>
      </c>
    </row>
    <row r="6236" spans="1:21" ht="14.4" customHeight="1" x14ac:dyDescent="0.3">
      <c r="A6236" s="661">
        <v>32</v>
      </c>
      <c r="B6236" s="662" t="s">
        <v>592</v>
      </c>
      <c r="C6236" s="662" t="s">
        <v>5113</v>
      </c>
      <c r="D6236" s="743" t="s">
        <v>7939</v>
      </c>
      <c r="E6236" s="744" t="s">
        <v>5123</v>
      </c>
      <c r="F6236" s="662" t="s">
        <v>5106</v>
      </c>
      <c r="G6236" s="662" t="s">
        <v>6671</v>
      </c>
      <c r="H6236" s="662" t="s">
        <v>2438</v>
      </c>
      <c r="I6236" s="662" t="s">
        <v>2458</v>
      </c>
      <c r="J6236" s="662" t="s">
        <v>2459</v>
      </c>
      <c r="K6236" s="662" t="s">
        <v>4858</v>
      </c>
      <c r="L6236" s="663">
        <v>131.54</v>
      </c>
      <c r="M6236" s="663">
        <v>131.54</v>
      </c>
      <c r="N6236" s="662">
        <v>1</v>
      </c>
      <c r="O6236" s="745">
        <v>0.5</v>
      </c>
      <c r="P6236" s="663">
        <v>131.54</v>
      </c>
      <c r="Q6236" s="678">
        <v>1</v>
      </c>
      <c r="R6236" s="662">
        <v>1</v>
      </c>
      <c r="S6236" s="678">
        <v>1</v>
      </c>
      <c r="T6236" s="745">
        <v>0.5</v>
      </c>
      <c r="U6236" s="701">
        <v>1</v>
      </c>
    </row>
    <row r="6237" spans="1:21" ht="14.4" customHeight="1" x14ac:dyDescent="0.3">
      <c r="A6237" s="661">
        <v>32</v>
      </c>
      <c r="B6237" s="662" t="s">
        <v>592</v>
      </c>
      <c r="C6237" s="662" t="s">
        <v>5113</v>
      </c>
      <c r="D6237" s="743" t="s">
        <v>7939</v>
      </c>
      <c r="E6237" s="744" t="s">
        <v>5123</v>
      </c>
      <c r="F6237" s="662" t="s">
        <v>5106</v>
      </c>
      <c r="G6237" s="662" t="s">
        <v>5473</v>
      </c>
      <c r="H6237" s="662" t="s">
        <v>2438</v>
      </c>
      <c r="I6237" s="662" t="s">
        <v>2639</v>
      </c>
      <c r="J6237" s="662" t="s">
        <v>2640</v>
      </c>
      <c r="K6237" s="662" t="s">
        <v>2641</v>
      </c>
      <c r="L6237" s="663">
        <v>109.97</v>
      </c>
      <c r="M6237" s="663">
        <v>109.97</v>
      </c>
      <c r="N6237" s="662">
        <v>1</v>
      </c>
      <c r="O6237" s="745">
        <v>0.5</v>
      </c>
      <c r="P6237" s="663"/>
      <c r="Q6237" s="678">
        <v>0</v>
      </c>
      <c r="R6237" s="662"/>
      <c r="S6237" s="678">
        <v>0</v>
      </c>
      <c r="T6237" s="745"/>
      <c r="U6237" s="701">
        <v>0</v>
      </c>
    </row>
    <row r="6238" spans="1:21" ht="14.4" customHeight="1" x14ac:dyDescent="0.3">
      <c r="A6238" s="661">
        <v>32</v>
      </c>
      <c r="B6238" s="662" t="s">
        <v>592</v>
      </c>
      <c r="C6238" s="662" t="s">
        <v>5113</v>
      </c>
      <c r="D6238" s="743" t="s">
        <v>7939</v>
      </c>
      <c r="E6238" s="744" t="s">
        <v>5123</v>
      </c>
      <c r="F6238" s="662" t="s">
        <v>5106</v>
      </c>
      <c r="G6238" s="662" t="s">
        <v>6545</v>
      </c>
      <c r="H6238" s="662" t="s">
        <v>593</v>
      </c>
      <c r="I6238" s="662" t="s">
        <v>6546</v>
      </c>
      <c r="J6238" s="662" t="s">
        <v>6547</v>
      </c>
      <c r="K6238" s="662" t="s">
        <v>6548</v>
      </c>
      <c r="L6238" s="663">
        <v>55.16</v>
      </c>
      <c r="M6238" s="663">
        <v>441.28</v>
      </c>
      <c r="N6238" s="662">
        <v>8</v>
      </c>
      <c r="O6238" s="745">
        <v>0.5</v>
      </c>
      <c r="P6238" s="663">
        <v>441.28</v>
      </c>
      <c r="Q6238" s="678">
        <v>1</v>
      </c>
      <c r="R6238" s="662">
        <v>8</v>
      </c>
      <c r="S6238" s="678">
        <v>1</v>
      </c>
      <c r="T6238" s="745">
        <v>0.5</v>
      </c>
      <c r="U6238" s="701">
        <v>1</v>
      </c>
    </row>
    <row r="6239" spans="1:21" ht="14.4" customHeight="1" x14ac:dyDescent="0.3">
      <c r="A6239" s="661">
        <v>32</v>
      </c>
      <c r="B6239" s="662" t="s">
        <v>592</v>
      </c>
      <c r="C6239" s="662" t="s">
        <v>5113</v>
      </c>
      <c r="D6239" s="743" t="s">
        <v>7939</v>
      </c>
      <c r="E6239" s="744" t="s">
        <v>5123</v>
      </c>
      <c r="F6239" s="662" t="s">
        <v>5106</v>
      </c>
      <c r="G6239" s="662" t="s">
        <v>5330</v>
      </c>
      <c r="H6239" s="662" t="s">
        <v>2438</v>
      </c>
      <c r="I6239" s="662" t="s">
        <v>2755</v>
      </c>
      <c r="J6239" s="662" t="s">
        <v>2756</v>
      </c>
      <c r="K6239" s="662" t="s">
        <v>3488</v>
      </c>
      <c r="L6239" s="663">
        <v>1427.23</v>
      </c>
      <c r="M6239" s="663">
        <v>12845.07</v>
      </c>
      <c r="N6239" s="662">
        <v>9</v>
      </c>
      <c r="O6239" s="745">
        <v>3.5</v>
      </c>
      <c r="P6239" s="663">
        <v>11417.84</v>
      </c>
      <c r="Q6239" s="678">
        <v>0.88888888888888895</v>
      </c>
      <c r="R6239" s="662">
        <v>8</v>
      </c>
      <c r="S6239" s="678">
        <v>0.88888888888888884</v>
      </c>
      <c r="T6239" s="745">
        <v>3</v>
      </c>
      <c r="U6239" s="701">
        <v>0.8571428571428571</v>
      </c>
    </row>
    <row r="6240" spans="1:21" ht="14.4" customHeight="1" x14ac:dyDescent="0.3">
      <c r="A6240" s="661">
        <v>32</v>
      </c>
      <c r="B6240" s="662" t="s">
        <v>592</v>
      </c>
      <c r="C6240" s="662" t="s">
        <v>5113</v>
      </c>
      <c r="D6240" s="743" t="s">
        <v>7939</v>
      </c>
      <c r="E6240" s="744" t="s">
        <v>5123</v>
      </c>
      <c r="F6240" s="662" t="s">
        <v>5106</v>
      </c>
      <c r="G6240" s="662" t="s">
        <v>5604</v>
      </c>
      <c r="H6240" s="662" t="s">
        <v>593</v>
      </c>
      <c r="I6240" s="662" t="s">
        <v>1722</v>
      </c>
      <c r="J6240" s="662" t="s">
        <v>1723</v>
      </c>
      <c r="K6240" s="662" t="s">
        <v>5605</v>
      </c>
      <c r="L6240" s="663">
        <v>32709.68</v>
      </c>
      <c r="M6240" s="663">
        <v>32709.68</v>
      </c>
      <c r="N6240" s="662">
        <v>1</v>
      </c>
      <c r="O6240" s="745">
        <v>0.5</v>
      </c>
      <c r="P6240" s="663">
        <v>32709.68</v>
      </c>
      <c r="Q6240" s="678">
        <v>1</v>
      </c>
      <c r="R6240" s="662">
        <v>1</v>
      </c>
      <c r="S6240" s="678">
        <v>1</v>
      </c>
      <c r="T6240" s="745">
        <v>0.5</v>
      </c>
      <c r="U6240" s="701">
        <v>1</v>
      </c>
    </row>
    <row r="6241" spans="1:21" ht="14.4" customHeight="1" x14ac:dyDescent="0.3">
      <c r="A6241" s="661">
        <v>32</v>
      </c>
      <c r="B6241" s="662" t="s">
        <v>592</v>
      </c>
      <c r="C6241" s="662" t="s">
        <v>5113</v>
      </c>
      <c r="D6241" s="743" t="s">
        <v>7939</v>
      </c>
      <c r="E6241" s="744" t="s">
        <v>5123</v>
      </c>
      <c r="F6241" s="662" t="s">
        <v>5106</v>
      </c>
      <c r="G6241" s="662" t="s">
        <v>5331</v>
      </c>
      <c r="H6241" s="662" t="s">
        <v>593</v>
      </c>
      <c r="I6241" s="662" t="s">
        <v>1293</v>
      </c>
      <c r="J6241" s="662" t="s">
        <v>1294</v>
      </c>
      <c r="K6241" s="662" t="s">
        <v>1295</v>
      </c>
      <c r="L6241" s="663">
        <v>271.94</v>
      </c>
      <c r="M6241" s="663">
        <v>271.94</v>
      </c>
      <c r="N6241" s="662">
        <v>1</v>
      </c>
      <c r="O6241" s="745">
        <v>0.5</v>
      </c>
      <c r="P6241" s="663">
        <v>271.94</v>
      </c>
      <c r="Q6241" s="678">
        <v>1</v>
      </c>
      <c r="R6241" s="662">
        <v>1</v>
      </c>
      <c r="S6241" s="678">
        <v>1</v>
      </c>
      <c r="T6241" s="745">
        <v>0.5</v>
      </c>
      <c r="U6241" s="701">
        <v>1</v>
      </c>
    </row>
    <row r="6242" spans="1:21" ht="14.4" customHeight="1" x14ac:dyDescent="0.3">
      <c r="A6242" s="661">
        <v>32</v>
      </c>
      <c r="B6242" s="662" t="s">
        <v>592</v>
      </c>
      <c r="C6242" s="662" t="s">
        <v>5113</v>
      </c>
      <c r="D6242" s="743" t="s">
        <v>7939</v>
      </c>
      <c r="E6242" s="744" t="s">
        <v>5123</v>
      </c>
      <c r="F6242" s="662" t="s">
        <v>5106</v>
      </c>
      <c r="G6242" s="662" t="s">
        <v>5333</v>
      </c>
      <c r="H6242" s="662" t="s">
        <v>2438</v>
      </c>
      <c r="I6242" s="662" t="s">
        <v>3200</v>
      </c>
      <c r="J6242" s="662" t="s">
        <v>3193</v>
      </c>
      <c r="K6242" s="662" t="s">
        <v>4935</v>
      </c>
      <c r="L6242" s="663">
        <v>13849.26</v>
      </c>
      <c r="M6242" s="663">
        <v>152341.85999999999</v>
      </c>
      <c r="N6242" s="662">
        <v>11</v>
      </c>
      <c r="O6242" s="745">
        <v>5</v>
      </c>
      <c r="P6242" s="663">
        <v>152341.85999999999</v>
      </c>
      <c r="Q6242" s="678">
        <v>1</v>
      </c>
      <c r="R6242" s="662">
        <v>11</v>
      </c>
      <c r="S6242" s="678">
        <v>1</v>
      </c>
      <c r="T6242" s="745">
        <v>5</v>
      </c>
      <c r="U6242" s="701">
        <v>1</v>
      </c>
    </row>
    <row r="6243" spans="1:21" ht="14.4" customHeight="1" x14ac:dyDescent="0.3">
      <c r="A6243" s="661">
        <v>32</v>
      </c>
      <c r="B6243" s="662" t="s">
        <v>592</v>
      </c>
      <c r="C6243" s="662" t="s">
        <v>5113</v>
      </c>
      <c r="D6243" s="743" t="s">
        <v>7939</v>
      </c>
      <c r="E6243" s="744" t="s">
        <v>5123</v>
      </c>
      <c r="F6243" s="662" t="s">
        <v>5106</v>
      </c>
      <c r="G6243" s="662" t="s">
        <v>5333</v>
      </c>
      <c r="H6243" s="662" t="s">
        <v>2438</v>
      </c>
      <c r="I6243" s="662" t="s">
        <v>3200</v>
      </c>
      <c r="J6243" s="662" t="s">
        <v>3193</v>
      </c>
      <c r="K6243" s="662" t="s">
        <v>4935</v>
      </c>
      <c r="L6243" s="663">
        <v>14791.84</v>
      </c>
      <c r="M6243" s="663">
        <v>59167.360000000001</v>
      </c>
      <c r="N6243" s="662">
        <v>4</v>
      </c>
      <c r="O6243" s="745">
        <v>1.5</v>
      </c>
      <c r="P6243" s="663">
        <v>59167.360000000001</v>
      </c>
      <c r="Q6243" s="678">
        <v>1</v>
      </c>
      <c r="R6243" s="662">
        <v>4</v>
      </c>
      <c r="S6243" s="678">
        <v>1</v>
      </c>
      <c r="T6243" s="745">
        <v>1.5</v>
      </c>
      <c r="U6243" s="701">
        <v>1</v>
      </c>
    </row>
    <row r="6244" spans="1:21" ht="14.4" customHeight="1" x14ac:dyDescent="0.3">
      <c r="A6244" s="661">
        <v>32</v>
      </c>
      <c r="B6244" s="662" t="s">
        <v>592</v>
      </c>
      <c r="C6244" s="662" t="s">
        <v>5113</v>
      </c>
      <c r="D6244" s="743" t="s">
        <v>7939</v>
      </c>
      <c r="E6244" s="744" t="s">
        <v>5125</v>
      </c>
      <c r="F6244" s="662" t="s">
        <v>5106</v>
      </c>
      <c r="G6244" s="662" t="s">
        <v>5191</v>
      </c>
      <c r="H6244" s="662" t="s">
        <v>593</v>
      </c>
      <c r="I6244" s="662" t="s">
        <v>5192</v>
      </c>
      <c r="J6244" s="662" t="s">
        <v>5193</v>
      </c>
      <c r="K6244" s="662" t="s">
        <v>5194</v>
      </c>
      <c r="L6244" s="663">
        <v>0</v>
      </c>
      <c r="M6244" s="663">
        <v>0</v>
      </c>
      <c r="N6244" s="662">
        <v>1</v>
      </c>
      <c r="O6244" s="745">
        <v>0.5</v>
      </c>
      <c r="P6244" s="663"/>
      <c r="Q6244" s="678"/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32</v>
      </c>
      <c r="B6245" s="662" t="s">
        <v>592</v>
      </c>
      <c r="C6245" s="662" t="s">
        <v>5113</v>
      </c>
      <c r="D6245" s="743" t="s">
        <v>7939</v>
      </c>
      <c r="E6245" s="744" t="s">
        <v>5125</v>
      </c>
      <c r="F6245" s="662" t="s">
        <v>5106</v>
      </c>
      <c r="G6245" s="662" t="s">
        <v>5212</v>
      </c>
      <c r="H6245" s="662" t="s">
        <v>593</v>
      </c>
      <c r="I6245" s="662" t="s">
        <v>2938</v>
      </c>
      <c r="J6245" s="662" t="s">
        <v>2939</v>
      </c>
      <c r="K6245" s="662" t="s">
        <v>2788</v>
      </c>
      <c r="L6245" s="663">
        <v>78.33</v>
      </c>
      <c r="M6245" s="663">
        <v>156.66</v>
      </c>
      <c r="N6245" s="662">
        <v>2</v>
      </c>
      <c r="O6245" s="745">
        <v>0.5</v>
      </c>
      <c r="P6245" s="663">
        <v>156.66</v>
      </c>
      <c r="Q6245" s="678">
        <v>1</v>
      </c>
      <c r="R6245" s="662">
        <v>2</v>
      </c>
      <c r="S6245" s="678">
        <v>1</v>
      </c>
      <c r="T6245" s="745">
        <v>0.5</v>
      </c>
      <c r="U6245" s="701">
        <v>1</v>
      </c>
    </row>
    <row r="6246" spans="1:21" ht="14.4" customHeight="1" x14ac:dyDescent="0.3">
      <c r="A6246" s="661">
        <v>32</v>
      </c>
      <c r="B6246" s="662" t="s">
        <v>592</v>
      </c>
      <c r="C6246" s="662" t="s">
        <v>5113</v>
      </c>
      <c r="D6246" s="743" t="s">
        <v>7939</v>
      </c>
      <c r="E6246" s="744" t="s">
        <v>5125</v>
      </c>
      <c r="F6246" s="662" t="s">
        <v>5106</v>
      </c>
      <c r="G6246" s="662" t="s">
        <v>5160</v>
      </c>
      <c r="H6246" s="662" t="s">
        <v>593</v>
      </c>
      <c r="I6246" s="662" t="s">
        <v>5161</v>
      </c>
      <c r="J6246" s="662" t="s">
        <v>3160</v>
      </c>
      <c r="K6246" s="662" t="s">
        <v>5162</v>
      </c>
      <c r="L6246" s="663">
        <v>748.21</v>
      </c>
      <c r="M6246" s="663">
        <v>1496.42</v>
      </c>
      <c r="N6246" s="662">
        <v>2</v>
      </c>
      <c r="O6246" s="745">
        <v>1</v>
      </c>
      <c r="P6246" s="663">
        <v>748.21</v>
      </c>
      <c r="Q6246" s="678">
        <v>0.5</v>
      </c>
      <c r="R6246" s="662">
        <v>1</v>
      </c>
      <c r="S6246" s="678">
        <v>0.5</v>
      </c>
      <c r="T6246" s="745">
        <v>0.5</v>
      </c>
      <c r="U6246" s="701">
        <v>0.5</v>
      </c>
    </row>
    <row r="6247" spans="1:21" ht="14.4" customHeight="1" x14ac:dyDescent="0.3">
      <c r="A6247" s="661">
        <v>32</v>
      </c>
      <c r="B6247" s="662" t="s">
        <v>592</v>
      </c>
      <c r="C6247" s="662" t="s">
        <v>5113</v>
      </c>
      <c r="D6247" s="743" t="s">
        <v>7939</v>
      </c>
      <c r="E6247" s="744" t="s">
        <v>5125</v>
      </c>
      <c r="F6247" s="662" t="s">
        <v>5106</v>
      </c>
      <c r="G6247" s="662" t="s">
        <v>5272</v>
      </c>
      <c r="H6247" s="662" t="s">
        <v>593</v>
      </c>
      <c r="I6247" s="662" t="s">
        <v>1348</v>
      </c>
      <c r="J6247" s="662" t="s">
        <v>1349</v>
      </c>
      <c r="K6247" s="662" t="s">
        <v>1350</v>
      </c>
      <c r="L6247" s="663">
        <v>0</v>
      </c>
      <c r="M6247" s="663">
        <v>0</v>
      </c>
      <c r="N6247" s="662">
        <v>1</v>
      </c>
      <c r="O6247" s="745">
        <v>0.5</v>
      </c>
      <c r="P6247" s="663"/>
      <c r="Q6247" s="678"/>
      <c r="R6247" s="662"/>
      <c r="S6247" s="678">
        <v>0</v>
      </c>
      <c r="T6247" s="745"/>
      <c r="U6247" s="701">
        <v>0</v>
      </c>
    </row>
    <row r="6248" spans="1:21" ht="14.4" customHeight="1" x14ac:dyDescent="0.3">
      <c r="A6248" s="661">
        <v>32</v>
      </c>
      <c r="B6248" s="662" t="s">
        <v>592</v>
      </c>
      <c r="C6248" s="662" t="s">
        <v>5113</v>
      </c>
      <c r="D6248" s="743" t="s">
        <v>7939</v>
      </c>
      <c r="E6248" s="744" t="s">
        <v>5125</v>
      </c>
      <c r="F6248" s="662" t="s">
        <v>5106</v>
      </c>
      <c r="G6248" s="662" t="s">
        <v>5363</v>
      </c>
      <c r="H6248" s="662" t="s">
        <v>593</v>
      </c>
      <c r="I6248" s="662" t="s">
        <v>2925</v>
      </c>
      <c r="J6248" s="662" t="s">
        <v>733</v>
      </c>
      <c r="K6248" s="662" t="s">
        <v>5364</v>
      </c>
      <c r="L6248" s="663">
        <v>34.19</v>
      </c>
      <c r="M6248" s="663">
        <v>34.19</v>
      </c>
      <c r="N6248" s="662">
        <v>1</v>
      </c>
      <c r="O6248" s="745">
        <v>0.5</v>
      </c>
      <c r="P6248" s="663"/>
      <c r="Q6248" s="678">
        <v>0</v>
      </c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32</v>
      </c>
      <c r="B6249" s="662" t="s">
        <v>592</v>
      </c>
      <c r="C6249" s="662" t="s">
        <v>5113</v>
      </c>
      <c r="D6249" s="743" t="s">
        <v>7939</v>
      </c>
      <c r="E6249" s="744" t="s">
        <v>5125</v>
      </c>
      <c r="F6249" s="662" t="s">
        <v>5106</v>
      </c>
      <c r="G6249" s="662" t="s">
        <v>5175</v>
      </c>
      <c r="H6249" s="662" t="s">
        <v>2438</v>
      </c>
      <c r="I6249" s="662" t="s">
        <v>2679</v>
      </c>
      <c r="J6249" s="662" t="s">
        <v>2474</v>
      </c>
      <c r="K6249" s="662" t="s">
        <v>4813</v>
      </c>
      <c r="L6249" s="663">
        <v>407.55</v>
      </c>
      <c r="M6249" s="663">
        <v>407.55</v>
      </c>
      <c r="N6249" s="662">
        <v>1</v>
      </c>
      <c r="O6249" s="745">
        <v>0.5</v>
      </c>
      <c r="P6249" s="663">
        <v>407.55</v>
      </c>
      <c r="Q6249" s="678">
        <v>1</v>
      </c>
      <c r="R6249" s="662">
        <v>1</v>
      </c>
      <c r="S6249" s="678">
        <v>1</v>
      </c>
      <c r="T6249" s="745">
        <v>0.5</v>
      </c>
      <c r="U6249" s="701">
        <v>1</v>
      </c>
    </row>
    <row r="6250" spans="1:21" ht="14.4" customHeight="1" x14ac:dyDescent="0.3">
      <c r="A6250" s="661">
        <v>32</v>
      </c>
      <c r="B6250" s="662" t="s">
        <v>592</v>
      </c>
      <c r="C6250" s="662" t="s">
        <v>5113</v>
      </c>
      <c r="D6250" s="743" t="s">
        <v>7939</v>
      </c>
      <c r="E6250" s="744" t="s">
        <v>5125</v>
      </c>
      <c r="F6250" s="662" t="s">
        <v>5106</v>
      </c>
      <c r="G6250" s="662" t="s">
        <v>5299</v>
      </c>
      <c r="H6250" s="662" t="s">
        <v>593</v>
      </c>
      <c r="I6250" s="662" t="s">
        <v>5917</v>
      </c>
      <c r="J6250" s="662" t="s">
        <v>5003</v>
      </c>
      <c r="K6250" s="662" t="s">
        <v>5918</v>
      </c>
      <c r="L6250" s="663">
        <v>0</v>
      </c>
      <c r="M6250" s="663">
        <v>0</v>
      </c>
      <c r="N6250" s="662">
        <v>1</v>
      </c>
      <c r="O6250" s="745">
        <v>0.5</v>
      </c>
      <c r="P6250" s="663">
        <v>0</v>
      </c>
      <c r="Q6250" s="678"/>
      <c r="R6250" s="662">
        <v>1</v>
      </c>
      <c r="S6250" s="678">
        <v>1</v>
      </c>
      <c r="T6250" s="745">
        <v>0.5</v>
      </c>
      <c r="U6250" s="701">
        <v>1</v>
      </c>
    </row>
    <row r="6251" spans="1:21" ht="14.4" customHeight="1" x14ac:dyDescent="0.3">
      <c r="A6251" s="661">
        <v>32</v>
      </c>
      <c r="B6251" s="662" t="s">
        <v>592</v>
      </c>
      <c r="C6251" s="662" t="s">
        <v>5113</v>
      </c>
      <c r="D6251" s="743" t="s">
        <v>7939</v>
      </c>
      <c r="E6251" s="744" t="s">
        <v>5127</v>
      </c>
      <c r="F6251" s="662" t="s">
        <v>5106</v>
      </c>
      <c r="G6251" s="662" t="s">
        <v>5151</v>
      </c>
      <c r="H6251" s="662" t="s">
        <v>593</v>
      </c>
      <c r="I6251" s="662" t="s">
        <v>5343</v>
      </c>
      <c r="J6251" s="662" t="s">
        <v>1474</v>
      </c>
      <c r="K6251" s="662" t="s">
        <v>5154</v>
      </c>
      <c r="L6251" s="663">
        <v>0</v>
      </c>
      <c r="M6251" s="663">
        <v>0</v>
      </c>
      <c r="N6251" s="662">
        <v>1</v>
      </c>
      <c r="O6251" s="745">
        <v>0.5</v>
      </c>
      <c r="P6251" s="663">
        <v>0</v>
      </c>
      <c r="Q6251" s="678"/>
      <c r="R6251" s="662">
        <v>1</v>
      </c>
      <c r="S6251" s="678">
        <v>1</v>
      </c>
      <c r="T6251" s="745">
        <v>0.5</v>
      </c>
      <c r="U6251" s="701">
        <v>1</v>
      </c>
    </row>
    <row r="6252" spans="1:21" ht="14.4" customHeight="1" x14ac:dyDescent="0.3">
      <c r="A6252" s="661">
        <v>32</v>
      </c>
      <c r="B6252" s="662" t="s">
        <v>592</v>
      </c>
      <c r="C6252" s="662" t="s">
        <v>5113</v>
      </c>
      <c r="D6252" s="743" t="s">
        <v>7939</v>
      </c>
      <c r="E6252" s="744" t="s">
        <v>5127</v>
      </c>
      <c r="F6252" s="662" t="s">
        <v>5106</v>
      </c>
      <c r="G6252" s="662" t="s">
        <v>5155</v>
      </c>
      <c r="H6252" s="662" t="s">
        <v>593</v>
      </c>
      <c r="I6252" s="662" t="s">
        <v>5195</v>
      </c>
      <c r="J6252" s="662" t="s">
        <v>721</v>
      </c>
      <c r="K6252" s="662" t="s">
        <v>5196</v>
      </c>
      <c r="L6252" s="663">
        <v>0</v>
      </c>
      <c r="M6252" s="663">
        <v>0</v>
      </c>
      <c r="N6252" s="662">
        <v>1</v>
      </c>
      <c r="O6252" s="745">
        <v>1</v>
      </c>
      <c r="P6252" s="663"/>
      <c r="Q6252" s="678"/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32</v>
      </c>
      <c r="B6253" s="662" t="s">
        <v>592</v>
      </c>
      <c r="C6253" s="662" t="s">
        <v>5113</v>
      </c>
      <c r="D6253" s="743" t="s">
        <v>7939</v>
      </c>
      <c r="E6253" s="744" t="s">
        <v>5127</v>
      </c>
      <c r="F6253" s="662" t="s">
        <v>5106</v>
      </c>
      <c r="G6253" s="662" t="s">
        <v>5155</v>
      </c>
      <c r="H6253" s="662" t="s">
        <v>593</v>
      </c>
      <c r="I6253" s="662" t="s">
        <v>5195</v>
      </c>
      <c r="J6253" s="662" t="s">
        <v>721</v>
      </c>
      <c r="K6253" s="662" t="s">
        <v>5196</v>
      </c>
      <c r="L6253" s="663">
        <v>135.25</v>
      </c>
      <c r="M6253" s="663">
        <v>135.25</v>
      </c>
      <c r="N6253" s="662">
        <v>1</v>
      </c>
      <c r="O6253" s="745">
        <v>1</v>
      </c>
      <c r="P6253" s="663"/>
      <c r="Q6253" s="678">
        <v>0</v>
      </c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32</v>
      </c>
      <c r="B6254" s="662" t="s">
        <v>592</v>
      </c>
      <c r="C6254" s="662" t="s">
        <v>5113</v>
      </c>
      <c r="D6254" s="743" t="s">
        <v>7939</v>
      </c>
      <c r="E6254" s="744" t="s">
        <v>5127</v>
      </c>
      <c r="F6254" s="662" t="s">
        <v>5106</v>
      </c>
      <c r="G6254" s="662" t="s">
        <v>5157</v>
      </c>
      <c r="H6254" s="662" t="s">
        <v>2438</v>
      </c>
      <c r="I6254" s="662" t="s">
        <v>4318</v>
      </c>
      <c r="J6254" s="662" t="s">
        <v>5044</v>
      </c>
      <c r="K6254" s="662" t="s">
        <v>4878</v>
      </c>
      <c r="L6254" s="663">
        <v>145.02000000000001</v>
      </c>
      <c r="M6254" s="663">
        <v>145.02000000000001</v>
      </c>
      <c r="N6254" s="662">
        <v>1</v>
      </c>
      <c r="O6254" s="745">
        <v>0.5</v>
      </c>
      <c r="P6254" s="663">
        <v>145.02000000000001</v>
      </c>
      <c r="Q6254" s="678">
        <v>1</v>
      </c>
      <c r="R6254" s="662">
        <v>1</v>
      </c>
      <c r="S6254" s="678">
        <v>1</v>
      </c>
      <c r="T6254" s="745">
        <v>0.5</v>
      </c>
      <c r="U6254" s="701">
        <v>1</v>
      </c>
    </row>
    <row r="6255" spans="1:21" ht="14.4" customHeight="1" x14ac:dyDescent="0.3">
      <c r="A6255" s="661">
        <v>32</v>
      </c>
      <c r="B6255" s="662" t="s">
        <v>592</v>
      </c>
      <c r="C6255" s="662" t="s">
        <v>5113</v>
      </c>
      <c r="D6255" s="743" t="s">
        <v>7939</v>
      </c>
      <c r="E6255" s="744" t="s">
        <v>5127</v>
      </c>
      <c r="F6255" s="662" t="s">
        <v>5106</v>
      </c>
      <c r="G6255" s="662" t="s">
        <v>5158</v>
      </c>
      <c r="H6255" s="662" t="s">
        <v>2438</v>
      </c>
      <c r="I6255" s="662" t="s">
        <v>2465</v>
      </c>
      <c r="J6255" s="662" t="s">
        <v>2466</v>
      </c>
      <c r="K6255" s="662" t="s">
        <v>2467</v>
      </c>
      <c r="L6255" s="663">
        <v>264</v>
      </c>
      <c r="M6255" s="663">
        <v>264</v>
      </c>
      <c r="N6255" s="662">
        <v>1</v>
      </c>
      <c r="O6255" s="745">
        <v>0.5</v>
      </c>
      <c r="P6255" s="663">
        <v>264</v>
      </c>
      <c r="Q6255" s="678">
        <v>1</v>
      </c>
      <c r="R6255" s="662">
        <v>1</v>
      </c>
      <c r="S6255" s="678">
        <v>1</v>
      </c>
      <c r="T6255" s="745">
        <v>0.5</v>
      </c>
      <c r="U6255" s="701">
        <v>1</v>
      </c>
    </row>
    <row r="6256" spans="1:21" ht="14.4" customHeight="1" x14ac:dyDescent="0.3">
      <c r="A6256" s="661">
        <v>32</v>
      </c>
      <c r="B6256" s="662" t="s">
        <v>592</v>
      </c>
      <c r="C6256" s="662" t="s">
        <v>5113</v>
      </c>
      <c r="D6256" s="743" t="s">
        <v>7939</v>
      </c>
      <c r="E6256" s="744" t="s">
        <v>5127</v>
      </c>
      <c r="F6256" s="662" t="s">
        <v>5106</v>
      </c>
      <c r="G6256" s="662" t="s">
        <v>5213</v>
      </c>
      <c r="H6256" s="662" t="s">
        <v>593</v>
      </c>
      <c r="I6256" s="662" t="s">
        <v>5217</v>
      </c>
      <c r="J6256" s="662" t="s">
        <v>5215</v>
      </c>
      <c r="K6256" s="662" t="s">
        <v>1760</v>
      </c>
      <c r="L6256" s="663">
        <v>0</v>
      </c>
      <c r="M6256" s="663">
        <v>0</v>
      </c>
      <c r="N6256" s="662">
        <v>1</v>
      </c>
      <c r="O6256" s="745">
        <v>1</v>
      </c>
      <c r="P6256" s="663">
        <v>0</v>
      </c>
      <c r="Q6256" s="678"/>
      <c r="R6256" s="662">
        <v>1</v>
      </c>
      <c r="S6256" s="678">
        <v>1</v>
      </c>
      <c r="T6256" s="745">
        <v>1</v>
      </c>
      <c r="U6256" s="701">
        <v>1</v>
      </c>
    </row>
    <row r="6257" spans="1:21" ht="14.4" customHeight="1" x14ac:dyDescent="0.3">
      <c r="A6257" s="661">
        <v>32</v>
      </c>
      <c r="B6257" s="662" t="s">
        <v>592</v>
      </c>
      <c r="C6257" s="662" t="s">
        <v>5113</v>
      </c>
      <c r="D6257" s="743" t="s">
        <v>7939</v>
      </c>
      <c r="E6257" s="744" t="s">
        <v>5127</v>
      </c>
      <c r="F6257" s="662" t="s">
        <v>5106</v>
      </c>
      <c r="G6257" s="662" t="s">
        <v>5160</v>
      </c>
      <c r="H6257" s="662" t="s">
        <v>593</v>
      </c>
      <c r="I6257" s="662" t="s">
        <v>3159</v>
      </c>
      <c r="J6257" s="662" t="s">
        <v>3160</v>
      </c>
      <c r="K6257" s="662" t="s">
        <v>4933</v>
      </c>
      <c r="L6257" s="663">
        <v>2991.23</v>
      </c>
      <c r="M6257" s="663">
        <v>2991.23</v>
      </c>
      <c r="N6257" s="662">
        <v>1</v>
      </c>
      <c r="O6257" s="745">
        <v>0.5</v>
      </c>
      <c r="P6257" s="663">
        <v>2991.23</v>
      </c>
      <c r="Q6257" s="678">
        <v>1</v>
      </c>
      <c r="R6257" s="662">
        <v>1</v>
      </c>
      <c r="S6257" s="678">
        <v>1</v>
      </c>
      <c r="T6257" s="745">
        <v>0.5</v>
      </c>
      <c r="U6257" s="701">
        <v>1</v>
      </c>
    </row>
    <row r="6258" spans="1:21" ht="14.4" customHeight="1" x14ac:dyDescent="0.3">
      <c r="A6258" s="661">
        <v>32</v>
      </c>
      <c r="B6258" s="662" t="s">
        <v>592</v>
      </c>
      <c r="C6258" s="662" t="s">
        <v>5113</v>
      </c>
      <c r="D6258" s="743" t="s">
        <v>7939</v>
      </c>
      <c r="E6258" s="744" t="s">
        <v>5127</v>
      </c>
      <c r="F6258" s="662" t="s">
        <v>5106</v>
      </c>
      <c r="G6258" s="662" t="s">
        <v>5160</v>
      </c>
      <c r="H6258" s="662" t="s">
        <v>593</v>
      </c>
      <c r="I6258" s="662" t="s">
        <v>5161</v>
      </c>
      <c r="J6258" s="662" t="s">
        <v>3160</v>
      </c>
      <c r="K6258" s="662" t="s">
        <v>5162</v>
      </c>
      <c r="L6258" s="663">
        <v>748.21</v>
      </c>
      <c r="M6258" s="663">
        <v>748.21</v>
      </c>
      <c r="N6258" s="662">
        <v>1</v>
      </c>
      <c r="O6258" s="745">
        <v>0.5</v>
      </c>
      <c r="P6258" s="663">
        <v>748.21</v>
      </c>
      <c r="Q6258" s="678">
        <v>1</v>
      </c>
      <c r="R6258" s="662">
        <v>1</v>
      </c>
      <c r="S6258" s="678">
        <v>1</v>
      </c>
      <c r="T6258" s="745">
        <v>0.5</v>
      </c>
      <c r="U6258" s="701">
        <v>1</v>
      </c>
    </row>
    <row r="6259" spans="1:21" ht="14.4" customHeight="1" x14ac:dyDescent="0.3">
      <c r="A6259" s="661">
        <v>32</v>
      </c>
      <c r="B6259" s="662" t="s">
        <v>592</v>
      </c>
      <c r="C6259" s="662" t="s">
        <v>5113</v>
      </c>
      <c r="D6259" s="743" t="s">
        <v>7939</v>
      </c>
      <c r="E6259" s="744" t="s">
        <v>5127</v>
      </c>
      <c r="F6259" s="662" t="s">
        <v>5106</v>
      </c>
      <c r="G6259" s="662" t="s">
        <v>5389</v>
      </c>
      <c r="H6259" s="662" t="s">
        <v>593</v>
      </c>
      <c r="I6259" s="662" t="s">
        <v>5390</v>
      </c>
      <c r="J6259" s="662" t="s">
        <v>5391</v>
      </c>
      <c r="K6259" s="662" t="s">
        <v>1190</v>
      </c>
      <c r="L6259" s="663">
        <v>0</v>
      </c>
      <c r="M6259" s="663">
        <v>0</v>
      </c>
      <c r="N6259" s="662">
        <v>1</v>
      </c>
      <c r="O6259" s="745">
        <v>0.5</v>
      </c>
      <c r="P6259" s="663"/>
      <c r="Q6259" s="678"/>
      <c r="R6259" s="662"/>
      <c r="S6259" s="678">
        <v>0</v>
      </c>
      <c r="T6259" s="745"/>
      <c r="U6259" s="701">
        <v>0</v>
      </c>
    </row>
    <row r="6260" spans="1:21" ht="14.4" customHeight="1" x14ac:dyDescent="0.3">
      <c r="A6260" s="661">
        <v>32</v>
      </c>
      <c r="B6260" s="662" t="s">
        <v>592</v>
      </c>
      <c r="C6260" s="662" t="s">
        <v>5113</v>
      </c>
      <c r="D6260" s="743" t="s">
        <v>7939</v>
      </c>
      <c r="E6260" s="744" t="s">
        <v>5127</v>
      </c>
      <c r="F6260" s="662" t="s">
        <v>5106</v>
      </c>
      <c r="G6260" s="662" t="s">
        <v>5166</v>
      </c>
      <c r="H6260" s="662" t="s">
        <v>593</v>
      </c>
      <c r="I6260" s="662" t="s">
        <v>1138</v>
      </c>
      <c r="J6260" s="662" t="s">
        <v>1139</v>
      </c>
      <c r="K6260" s="662" t="s">
        <v>1140</v>
      </c>
      <c r="L6260" s="663">
        <v>33</v>
      </c>
      <c r="M6260" s="663">
        <v>33</v>
      </c>
      <c r="N6260" s="662">
        <v>1</v>
      </c>
      <c r="O6260" s="745">
        <v>0.5</v>
      </c>
      <c r="P6260" s="663"/>
      <c r="Q6260" s="678">
        <v>0</v>
      </c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32</v>
      </c>
      <c r="B6261" s="662" t="s">
        <v>592</v>
      </c>
      <c r="C6261" s="662" t="s">
        <v>5113</v>
      </c>
      <c r="D6261" s="743" t="s">
        <v>7939</v>
      </c>
      <c r="E6261" s="744" t="s">
        <v>5127</v>
      </c>
      <c r="F6261" s="662" t="s">
        <v>5106</v>
      </c>
      <c r="G6261" s="662" t="s">
        <v>5175</v>
      </c>
      <c r="H6261" s="662" t="s">
        <v>2438</v>
      </c>
      <c r="I6261" s="662" t="s">
        <v>2477</v>
      </c>
      <c r="J6261" s="662" t="s">
        <v>2474</v>
      </c>
      <c r="K6261" s="662" t="s">
        <v>4818</v>
      </c>
      <c r="L6261" s="663">
        <v>923.74</v>
      </c>
      <c r="M6261" s="663">
        <v>2771.2200000000003</v>
      </c>
      <c r="N6261" s="662">
        <v>3</v>
      </c>
      <c r="O6261" s="745">
        <v>1</v>
      </c>
      <c r="P6261" s="663">
        <v>2771.2200000000003</v>
      </c>
      <c r="Q6261" s="678">
        <v>1</v>
      </c>
      <c r="R6261" s="662">
        <v>3</v>
      </c>
      <c r="S6261" s="678">
        <v>1</v>
      </c>
      <c r="T6261" s="745">
        <v>1</v>
      </c>
      <c r="U6261" s="701">
        <v>1</v>
      </c>
    </row>
    <row r="6262" spans="1:21" ht="14.4" customHeight="1" x14ac:dyDescent="0.3">
      <c r="A6262" s="661">
        <v>32</v>
      </c>
      <c r="B6262" s="662" t="s">
        <v>592</v>
      </c>
      <c r="C6262" s="662" t="s">
        <v>5113</v>
      </c>
      <c r="D6262" s="743" t="s">
        <v>7939</v>
      </c>
      <c r="E6262" s="744" t="s">
        <v>5127</v>
      </c>
      <c r="F6262" s="662" t="s">
        <v>5106</v>
      </c>
      <c r="G6262" s="662" t="s">
        <v>5295</v>
      </c>
      <c r="H6262" s="662" t="s">
        <v>593</v>
      </c>
      <c r="I6262" s="662" t="s">
        <v>5297</v>
      </c>
      <c r="J6262" s="662" t="s">
        <v>2945</v>
      </c>
      <c r="K6262" s="662" t="s">
        <v>4935</v>
      </c>
      <c r="L6262" s="663">
        <v>0</v>
      </c>
      <c r="M6262" s="663">
        <v>0</v>
      </c>
      <c r="N6262" s="662">
        <v>2</v>
      </c>
      <c r="O6262" s="745">
        <v>0.5</v>
      </c>
      <c r="P6262" s="663">
        <v>0</v>
      </c>
      <c r="Q6262" s="678"/>
      <c r="R6262" s="662">
        <v>2</v>
      </c>
      <c r="S6262" s="678">
        <v>1</v>
      </c>
      <c r="T6262" s="745">
        <v>0.5</v>
      </c>
      <c r="U6262" s="701">
        <v>1</v>
      </c>
    </row>
    <row r="6263" spans="1:21" ht="14.4" customHeight="1" x14ac:dyDescent="0.3">
      <c r="A6263" s="661">
        <v>32</v>
      </c>
      <c r="B6263" s="662" t="s">
        <v>592</v>
      </c>
      <c r="C6263" s="662" t="s">
        <v>5113</v>
      </c>
      <c r="D6263" s="743" t="s">
        <v>7939</v>
      </c>
      <c r="E6263" s="744" t="s">
        <v>5127</v>
      </c>
      <c r="F6263" s="662" t="s">
        <v>5106</v>
      </c>
      <c r="G6263" s="662" t="s">
        <v>5176</v>
      </c>
      <c r="H6263" s="662" t="s">
        <v>593</v>
      </c>
      <c r="I6263" s="662" t="s">
        <v>5365</v>
      </c>
      <c r="J6263" s="662" t="s">
        <v>5178</v>
      </c>
      <c r="K6263" s="662" t="s">
        <v>830</v>
      </c>
      <c r="L6263" s="663">
        <v>301.2</v>
      </c>
      <c r="M6263" s="663">
        <v>602.4</v>
      </c>
      <c r="N6263" s="662">
        <v>2</v>
      </c>
      <c r="O6263" s="745">
        <v>1</v>
      </c>
      <c r="P6263" s="663">
        <v>602.4</v>
      </c>
      <c r="Q6263" s="678">
        <v>1</v>
      </c>
      <c r="R6263" s="662">
        <v>2</v>
      </c>
      <c r="S6263" s="678">
        <v>1</v>
      </c>
      <c r="T6263" s="745">
        <v>1</v>
      </c>
      <c r="U6263" s="701">
        <v>1</v>
      </c>
    </row>
    <row r="6264" spans="1:21" ht="14.4" customHeight="1" x14ac:dyDescent="0.3">
      <c r="A6264" s="661">
        <v>32</v>
      </c>
      <c r="B6264" s="662" t="s">
        <v>592</v>
      </c>
      <c r="C6264" s="662" t="s">
        <v>5113</v>
      </c>
      <c r="D6264" s="743" t="s">
        <v>7939</v>
      </c>
      <c r="E6264" s="744" t="s">
        <v>5127</v>
      </c>
      <c r="F6264" s="662" t="s">
        <v>5106</v>
      </c>
      <c r="G6264" s="662" t="s">
        <v>5309</v>
      </c>
      <c r="H6264" s="662" t="s">
        <v>593</v>
      </c>
      <c r="I6264" s="662" t="s">
        <v>910</v>
      </c>
      <c r="J6264" s="662" t="s">
        <v>5310</v>
      </c>
      <c r="K6264" s="662" t="s">
        <v>5268</v>
      </c>
      <c r="L6264" s="663">
        <v>0</v>
      </c>
      <c r="M6264" s="663">
        <v>0</v>
      </c>
      <c r="N6264" s="662">
        <v>2</v>
      </c>
      <c r="O6264" s="745">
        <v>1</v>
      </c>
      <c r="P6264" s="663">
        <v>0</v>
      </c>
      <c r="Q6264" s="678"/>
      <c r="R6264" s="662">
        <v>2</v>
      </c>
      <c r="S6264" s="678">
        <v>1</v>
      </c>
      <c r="T6264" s="745">
        <v>1</v>
      </c>
      <c r="U6264" s="701">
        <v>1</v>
      </c>
    </row>
    <row r="6265" spans="1:21" ht="14.4" customHeight="1" x14ac:dyDescent="0.3">
      <c r="A6265" s="661">
        <v>32</v>
      </c>
      <c r="B6265" s="662" t="s">
        <v>592</v>
      </c>
      <c r="C6265" s="662" t="s">
        <v>5113</v>
      </c>
      <c r="D6265" s="743" t="s">
        <v>7939</v>
      </c>
      <c r="E6265" s="744" t="s">
        <v>5127</v>
      </c>
      <c r="F6265" s="662" t="s">
        <v>5106</v>
      </c>
      <c r="G6265" s="662" t="s">
        <v>5182</v>
      </c>
      <c r="H6265" s="662" t="s">
        <v>593</v>
      </c>
      <c r="I6265" s="662" t="s">
        <v>2928</v>
      </c>
      <c r="J6265" s="662" t="s">
        <v>2409</v>
      </c>
      <c r="K6265" s="662" t="s">
        <v>5313</v>
      </c>
      <c r="L6265" s="663">
        <v>22.44</v>
      </c>
      <c r="M6265" s="663">
        <v>134.64000000000001</v>
      </c>
      <c r="N6265" s="662">
        <v>6</v>
      </c>
      <c r="O6265" s="745">
        <v>1</v>
      </c>
      <c r="P6265" s="663">
        <v>134.64000000000001</v>
      </c>
      <c r="Q6265" s="678">
        <v>1</v>
      </c>
      <c r="R6265" s="662">
        <v>6</v>
      </c>
      <c r="S6265" s="678">
        <v>1</v>
      </c>
      <c r="T6265" s="745">
        <v>1</v>
      </c>
      <c r="U6265" s="701">
        <v>1</v>
      </c>
    </row>
    <row r="6266" spans="1:21" ht="14.4" customHeight="1" x14ac:dyDescent="0.3">
      <c r="A6266" s="661">
        <v>32</v>
      </c>
      <c r="B6266" s="662" t="s">
        <v>592</v>
      </c>
      <c r="C6266" s="662" t="s">
        <v>5113</v>
      </c>
      <c r="D6266" s="743" t="s">
        <v>7939</v>
      </c>
      <c r="E6266" s="744" t="s">
        <v>5127</v>
      </c>
      <c r="F6266" s="662" t="s">
        <v>5106</v>
      </c>
      <c r="G6266" s="662" t="s">
        <v>5182</v>
      </c>
      <c r="H6266" s="662" t="s">
        <v>593</v>
      </c>
      <c r="I6266" s="662" t="s">
        <v>3023</v>
      </c>
      <c r="J6266" s="662" t="s">
        <v>2978</v>
      </c>
      <c r="K6266" s="662" t="s">
        <v>5314</v>
      </c>
      <c r="L6266" s="663">
        <v>25.6</v>
      </c>
      <c r="M6266" s="663">
        <v>25.6</v>
      </c>
      <c r="N6266" s="662">
        <v>1</v>
      </c>
      <c r="O6266" s="745">
        <v>1</v>
      </c>
      <c r="P6266" s="663">
        <v>25.6</v>
      </c>
      <c r="Q6266" s="678">
        <v>1</v>
      </c>
      <c r="R6266" s="662">
        <v>1</v>
      </c>
      <c r="S6266" s="678">
        <v>1</v>
      </c>
      <c r="T6266" s="745">
        <v>1</v>
      </c>
      <c r="U6266" s="701">
        <v>1</v>
      </c>
    </row>
    <row r="6267" spans="1:21" ht="14.4" customHeight="1" x14ac:dyDescent="0.3">
      <c r="A6267" s="661">
        <v>32</v>
      </c>
      <c r="B6267" s="662" t="s">
        <v>592</v>
      </c>
      <c r="C6267" s="662" t="s">
        <v>5113</v>
      </c>
      <c r="D6267" s="743" t="s">
        <v>7939</v>
      </c>
      <c r="E6267" s="744" t="s">
        <v>5127</v>
      </c>
      <c r="F6267" s="662" t="s">
        <v>5106</v>
      </c>
      <c r="G6267" s="662" t="s">
        <v>5330</v>
      </c>
      <c r="H6267" s="662" t="s">
        <v>2438</v>
      </c>
      <c r="I6267" s="662" t="s">
        <v>2755</v>
      </c>
      <c r="J6267" s="662" t="s">
        <v>2756</v>
      </c>
      <c r="K6267" s="662" t="s">
        <v>3488</v>
      </c>
      <c r="L6267" s="663">
        <v>1427.23</v>
      </c>
      <c r="M6267" s="663">
        <v>9990.61</v>
      </c>
      <c r="N6267" s="662">
        <v>7</v>
      </c>
      <c r="O6267" s="745">
        <v>1.5</v>
      </c>
      <c r="P6267" s="663">
        <v>9990.61</v>
      </c>
      <c r="Q6267" s="678">
        <v>1</v>
      </c>
      <c r="R6267" s="662">
        <v>7</v>
      </c>
      <c r="S6267" s="678">
        <v>1</v>
      </c>
      <c r="T6267" s="745">
        <v>1.5</v>
      </c>
      <c r="U6267" s="701">
        <v>1</v>
      </c>
    </row>
    <row r="6268" spans="1:21" ht="14.4" customHeight="1" x14ac:dyDescent="0.3">
      <c r="A6268" s="661">
        <v>32</v>
      </c>
      <c r="B6268" s="662" t="s">
        <v>592</v>
      </c>
      <c r="C6268" s="662" t="s">
        <v>5113</v>
      </c>
      <c r="D6268" s="743" t="s">
        <v>7939</v>
      </c>
      <c r="E6268" s="744" t="s">
        <v>5127</v>
      </c>
      <c r="F6268" s="662" t="s">
        <v>5106</v>
      </c>
      <c r="G6268" s="662" t="s">
        <v>5333</v>
      </c>
      <c r="H6268" s="662" t="s">
        <v>2438</v>
      </c>
      <c r="I6268" s="662" t="s">
        <v>3200</v>
      </c>
      <c r="J6268" s="662" t="s">
        <v>3193</v>
      </c>
      <c r="K6268" s="662" t="s">
        <v>4935</v>
      </c>
      <c r="L6268" s="663">
        <v>13849.26</v>
      </c>
      <c r="M6268" s="663">
        <v>41547.78</v>
      </c>
      <c r="N6268" s="662">
        <v>3</v>
      </c>
      <c r="O6268" s="745">
        <v>0.5</v>
      </c>
      <c r="P6268" s="663">
        <v>41547.78</v>
      </c>
      <c r="Q6268" s="678">
        <v>1</v>
      </c>
      <c r="R6268" s="662">
        <v>3</v>
      </c>
      <c r="S6268" s="678">
        <v>1</v>
      </c>
      <c r="T6268" s="745">
        <v>0.5</v>
      </c>
      <c r="U6268" s="701">
        <v>1</v>
      </c>
    </row>
    <row r="6269" spans="1:21" ht="14.4" customHeight="1" x14ac:dyDescent="0.3">
      <c r="A6269" s="661">
        <v>32</v>
      </c>
      <c r="B6269" s="662" t="s">
        <v>592</v>
      </c>
      <c r="C6269" s="662" t="s">
        <v>5113</v>
      </c>
      <c r="D6269" s="743" t="s">
        <v>7939</v>
      </c>
      <c r="E6269" s="744" t="s">
        <v>5135</v>
      </c>
      <c r="F6269" s="662" t="s">
        <v>5106</v>
      </c>
      <c r="G6269" s="662" t="s">
        <v>5155</v>
      </c>
      <c r="H6269" s="662" t="s">
        <v>593</v>
      </c>
      <c r="I6269" s="662" t="s">
        <v>720</v>
      </c>
      <c r="J6269" s="662" t="s">
        <v>721</v>
      </c>
      <c r="K6269" s="662" t="s">
        <v>5156</v>
      </c>
      <c r="L6269" s="663">
        <v>40.58</v>
      </c>
      <c r="M6269" s="663">
        <v>121.74</v>
      </c>
      <c r="N6269" s="662">
        <v>3</v>
      </c>
      <c r="O6269" s="745">
        <v>2</v>
      </c>
      <c r="P6269" s="663">
        <v>81.16</v>
      </c>
      <c r="Q6269" s="678">
        <v>0.66666666666666663</v>
      </c>
      <c r="R6269" s="662">
        <v>2</v>
      </c>
      <c r="S6269" s="678">
        <v>0.66666666666666663</v>
      </c>
      <c r="T6269" s="745">
        <v>1.5</v>
      </c>
      <c r="U6269" s="701">
        <v>0.75</v>
      </c>
    </row>
    <row r="6270" spans="1:21" ht="14.4" customHeight="1" x14ac:dyDescent="0.3">
      <c r="A6270" s="661">
        <v>32</v>
      </c>
      <c r="B6270" s="662" t="s">
        <v>592</v>
      </c>
      <c r="C6270" s="662" t="s">
        <v>5113</v>
      </c>
      <c r="D6270" s="743" t="s">
        <v>7939</v>
      </c>
      <c r="E6270" s="744" t="s">
        <v>5135</v>
      </c>
      <c r="F6270" s="662" t="s">
        <v>5106</v>
      </c>
      <c r="G6270" s="662" t="s">
        <v>5201</v>
      </c>
      <c r="H6270" s="662" t="s">
        <v>593</v>
      </c>
      <c r="I6270" s="662" t="s">
        <v>5520</v>
      </c>
      <c r="J6270" s="662" t="s">
        <v>1182</v>
      </c>
      <c r="K6270" s="662" t="s">
        <v>1217</v>
      </c>
      <c r="L6270" s="663">
        <v>0</v>
      </c>
      <c r="M6270" s="663">
        <v>0</v>
      </c>
      <c r="N6270" s="662">
        <v>1</v>
      </c>
      <c r="O6270" s="745">
        <v>0.5</v>
      </c>
      <c r="P6270" s="663"/>
      <c r="Q6270" s="678"/>
      <c r="R6270" s="662"/>
      <c r="S6270" s="678">
        <v>0</v>
      </c>
      <c r="T6270" s="745"/>
      <c r="U6270" s="701">
        <v>0</v>
      </c>
    </row>
    <row r="6271" spans="1:21" ht="14.4" customHeight="1" x14ac:dyDescent="0.3">
      <c r="A6271" s="661">
        <v>32</v>
      </c>
      <c r="B6271" s="662" t="s">
        <v>592</v>
      </c>
      <c r="C6271" s="662" t="s">
        <v>5113</v>
      </c>
      <c r="D6271" s="743" t="s">
        <v>7939</v>
      </c>
      <c r="E6271" s="744" t="s">
        <v>5135</v>
      </c>
      <c r="F6271" s="662" t="s">
        <v>5106</v>
      </c>
      <c r="G6271" s="662" t="s">
        <v>5201</v>
      </c>
      <c r="H6271" s="662" t="s">
        <v>593</v>
      </c>
      <c r="I6271" s="662" t="s">
        <v>6055</v>
      </c>
      <c r="J6271" s="662" t="s">
        <v>1182</v>
      </c>
      <c r="K6271" s="662" t="s">
        <v>6056</v>
      </c>
      <c r="L6271" s="663">
        <v>0</v>
      </c>
      <c r="M6271" s="663">
        <v>0</v>
      </c>
      <c r="N6271" s="662">
        <v>1</v>
      </c>
      <c r="O6271" s="745">
        <v>0.5</v>
      </c>
      <c r="P6271" s="663">
        <v>0</v>
      </c>
      <c r="Q6271" s="678"/>
      <c r="R6271" s="662">
        <v>1</v>
      </c>
      <c r="S6271" s="678">
        <v>1</v>
      </c>
      <c r="T6271" s="745">
        <v>0.5</v>
      </c>
      <c r="U6271" s="701">
        <v>1</v>
      </c>
    </row>
    <row r="6272" spans="1:21" ht="14.4" customHeight="1" x14ac:dyDescent="0.3">
      <c r="A6272" s="661">
        <v>32</v>
      </c>
      <c r="B6272" s="662" t="s">
        <v>592</v>
      </c>
      <c r="C6272" s="662" t="s">
        <v>5113</v>
      </c>
      <c r="D6272" s="743" t="s">
        <v>7939</v>
      </c>
      <c r="E6272" s="744" t="s">
        <v>5135</v>
      </c>
      <c r="F6272" s="662" t="s">
        <v>5106</v>
      </c>
      <c r="G6272" s="662" t="s">
        <v>5201</v>
      </c>
      <c r="H6272" s="662" t="s">
        <v>593</v>
      </c>
      <c r="I6272" s="662" t="s">
        <v>7899</v>
      </c>
      <c r="J6272" s="662" t="s">
        <v>1182</v>
      </c>
      <c r="K6272" s="662" t="s">
        <v>7900</v>
      </c>
      <c r="L6272" s="663">
        <v>0</v>
      </c>
      <c r="M6272" s="663">
        <v>0</v>
      </c>
      <c r="N6272" s="662">
        <v>1</v>
      </c>
      <c r="O6272" s="745">
        <v>0.5</v>
      </c>
      <c r="P6272" s="663">
        <v>0</v>
      </c>
      <c r="Q6272" s="678"/>
      <c r="R6272" s="662">
        <v>1</v>
      </c>
      <c r="S6272" s="678">
        <v>1</v>
      </c>
      <c r="T6272" s="745">
        <v>0.5</v>
      </c>
      <c r="U6272" s="701">
        <v>1</v>
      </c>
    </row>
    <row r="6273" spans="1:21" ht="14.4" customHeight="1" x14ac:dyDescent="0.3">
      <c r="A6273" s="661">
        <v>32</v>
      </c>
      <c r="B6273" s="662" t="s">
        <v>592</v>
      </c>
      <c r="C6273" s="662" t="s">
        <v>5113</v>
      </c>
      <c r="D6273" s="743" t="s">
        <v>7939</v>
      </c>
      <c r="E6273" s="744" t="s">
        <v>5135</v>
      </c>
      <c r="F6273" s="662" t="s">
        <v>5106</v>
      </c>
      <c r="G6273" s="662" t="s">
        <v>5157</v>
      </c>
      <c r="H6273" s="662" t="s">
        <v>2438</v>
      </c>
      <c r="I6273" s="662" t="s">
        <v>3061</v>
      </c>
      <c r="J6273" s="662" t="s">
        <v>2796</v>
      </c>
      <c r="K6273" s="662" t="s">
        <v>4879</v>
      </c>
      <c r="L6273" s="663">
        <v>154.36000000000001</v>
      </c>
      <c r="M6273" s="663">
        <v>308.72000000000003</v>
      </c>
      <c r="N6273" s="662">
        <v>2</v>
      </c>
      <c r="O6273" s="745">
        <v>1</v>
      </c>
      <c r="P6273" s="663">
        <v>154.36000000000001</v>
      </c>
      <c r="Q6273" s="678">
        <v>0.5</v>
      </c>
      <c r="R6273" s="662">
        <v>1</v>
      </c>
      <c r="S6273" s="678">
        <v>0.5</v>
      </c>
      <c r="T6273" s="745">
        <v>0.5</v>
      </c>
      <c r="U6273" s="701">
        <v>0.5</v>
      </c>
    </row>
    <row r="6274" spans="1:21" ht="14.4" customHeight="1" x14ac:dyDescent="0.3">
      <c r="A6274" s="661">
        <v>32</v>
      </c>
      <c r="B6274" s="662" t="s">
        <v>592</v>
      </c>
      <c r="C6274" s="662" t="s">
        <v>5113</v>
      </c>
      <c r="D6274" s="743" t="s">
        <v>7939</v>
      </c>
      <c r="E6274" s="744" t="s">
        <v>5135</v>
      </c>
      <c r="F6274" s="662" t="s">
        <v>5106</v>
      </c>
      <c r="G6274" s="662" t="s">
        <v>5204</v>
      </c>
      <c r="H6274" s="662" t="s">
        <v>593</v>
      </c>
      <c r="I6274" s="662" t="s">
        <v>1009</v>
      </c>
      <c r="J6274" s="662" t="s">
        <v>5205</v>
      </c>
      <c r="K6274" s="662" t="s">
        <v>5206</v>
      </c>
      <c r="L6274" s="663">
        <v>0</v>
      </c>
      <c r="M6274" s="663">
        <v>0</v>
      </c>
      <c r="N6274" s="662">
        <v>2</v>
      </c>
      <c r="O6274" s="745">
        <v>1.5</v>
      </c>
      <c r="P6274" s="663">
        <v>0</v>
      </c>
      <c r="Q6274" s="678"/>
      <c r="R6274" s="662">
        <v>1</v>
      </c>
      <c r="S6274" s="678">
        <v>0.5</v>
      </c>
      <c r="T6274" s="745">
        <v>0.5</v>
      </c>
      <c r="U6274" s="701">
        <v>0.33333333333333331</v>
      </c>
    </row>
    <row r="6275" spans="1:21" ht="14.4" customHeight="1" x14ac:dyDescent="0.3">
      <c r="A6275" s="661">
        <v>32</v>
      </c>
      <c r="B6275" s="662" t="s">
        <v>592</v>
      </c>
      <c r="C6275" s="662" t="s">
        <v>5113</v>
      </c>
      <c r="D6275" s="743" t="s">
        <v>7939</v>
      </c>
      <c r="E6275" s="744" t="s">
        <v>5135</v>
      </c>
      <c r="F6275" s="662" t="s">
        <v>5106</v>
      </c>
      <c r="G6275" s="662" t="s">
        <v>5204</v>
      </c>
      <c r="H6275" s="662" t="s">
        <v>593</v>
      </c>
      <c r="I6275" s="662" t="s">
        <v>6240</v>
      </c>
      <c r="J6275" s="662" t="s">
        <v>5205</v>
      </c>
      <c r="K6275" s="662" t="s">
        <v>5206</v>
      </c>
      <c r="L6275" s="663">
        <v>0</v>
      </c>
      <c r="M6275" s="663">
        <v>0</v>
      </c>
      <c r="N6275" s="662">
        <v>1</v>
      </c>
      <c r="O6275" s="745">
        <v>0.5</v>
      </c>
      <c r="P6275" s="663"/>
      <c r="Q6275" s="678"/>
      <c r="R6275" s="662"/>
      <c r="S6275" s="678">
        <v>0</v>
      </c>
      <c r="T6275" s="745"/>
      <c r="U6275" s="701">
        <v>0</v>
      </c>
    </row>
    <row r="6276" spans="1:21" ht="14.4" customHeight="1" x14ac:dyDescent="0.3">
      <c r="A6276" s="661">
        <v>32</v>
      </c>
      <c r="B6276" s="662" t="s">
        <v>592</v>
      </c>
      <c r="C6276" s="662" t="s">
        <v>5113</v>
      </c>
      <c r="D6276" s="743" t="s">
        <v>7939</v>
      </c>
      <c r="E6276" s="744" t="s">
        <v>5135</v>
      </c>
      <c r="F6276" s="662" t="s">
        <v>5106</v>
      </c>
      <c r="G6276" s="662" t="s">
        <v>5212</v>
      </c>
      <c r="H6276" s="662" t="s">
        <v>593</v>
      </c>
      <c r="I6276" s="662" t="s">
        <v>2938</v>
      </c>
      <c r="J6276" s="662" t="s">
        <v>2939</v>
      </c>
      <c r="K6276" s="662" t="s">
        <v>2788</v>
      </c>
      <c r="L6276" s="663">
        <v>66.819999999999993</v>
      </c>
      <c r="M6276" s="663">
        <v>66.819999999999993</v>
      </c>
      <c r="N6276" s="662">
        <v>1</v>
      </c>
      <c r="O6276" s="745">
        <v>1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32</v>
      </c>
      <c r="B6277" s="662" t="s">
        <v>592</v>
      </c>
      <c r="C6277" s="662" t="s">
        <v>5113</v>
      </c>
      <c r="D6277" s="743" t="s">
        <v>7939</v>
      </c>
      <c r="E6277" s="744" t="s">
        <v>5135</v>
      </c>
      <c r="F6277" s="662" t="s">
        <v>5106</v>
      </c>
      <c r="G6277" s="662" t="s">
        <v>5212</v>
      </c>
      <c r="H6277" s="662" t="s">
        <v>593</v>
      </c>
      <c r="I6277" s="662" t="s">
        <v>7901</v>
      </c>
      <c r="J6277" s="662" t="s">
        <v>6755</v>
      </c>
      <c r="K6277" s="662" t="s">
        <v>5746</v>
      </c>
      <c r="L6277" s="663">
        <v>39.17</v>
      </c>
      <c r="M6277" s="663">
        <v>39.17</v>
      </c>
      <c r="N6277" s="662">
        <v>1</v>
      </c>
      <c r="O6277" s="745">
        <v>1</v>
      </c>
      <c r="P6277" s="663"/>
      <c r="Q6277" s="678">
        <v>0</v>
      </c>
      <c r="R6277" s="662"/>
      <c r="S6277" s="678">
        <v>0</v>
      </c>
      <c r="T6277" s="745"/>
      <c r="U6277" s="701">
        <v>0</v>
      </c>
    </row>
    <row r="6278" spans="1:21" ht="14.4" customHeight="1" x14ac:dyDescent="0.3">
      <c r="A6278" s="661">
        <v>32</v>
      </c>
      <c r="B6278" s="662" t="s">
        <v>592</v>
      </c>
      <c r="C6278" s="662" t="s">
        <v>5113</v>
      </c>
      <c r="D6278" s="743" t="s">
        <v>7939</v>
      </c>
      <c r="E6278" s="744" t="s">
        <v>5135</v>
      </c>
      <c r="F6278" s="662" t="s">
        <v>5106</v>
      </c>
      <c r="G6278" s="662" t="s">
        <v>5158</v>
      </c>
      <c r="H6278" s="662" t="s">
        <v>2438</v>
      </c>
      <c r="I6278" s="662" t="s">
        <v>2621</v>
      </c>
      <c r="J6278" s="662" t="s">
        <v>2622</v>
      </c>
      <c r="K6278" s="662" t="s">
        <v>968</v>
      </c>
      <c r="L6278" s="663">
        <v>65.989999999999995</v>
      </c>
      <c r="M6278" s="663">
        <v>197.96999999999997</v>
      </c>
      <c r="N6278" s="662">
        <v>3</v>
      </c>
      <c r="O6278" s="745">
        <v>2</v>
      </c>
      <c r="P6278" s="663">
        <v>197.96999999999997</v>
      </c>
      <c r="Q6278" s="678">
        <v>1</v>
      </c>
      <c r="R6278" s="662">
        <v>3</v>
      </c>
      <c r="S6278" s="678">
        <v>1</v>
      </c>
      <c r="T6278" s="745">
        <v>2</v>
      </c>
      <c r="U6278" s="701">
        <v>1</v>
      </c>
    </row>
    <row r="6279" spans="1:21" ht="14.4" customHeight="1" x14ac:dyDescent="0.3">
      <c r="A6279" s="661">
        <v>32</v>
      </c>
      <c r="B6279" s="662" t="s">
        <v>592</v>
      </c>
      <c r="C6279" s="662" t="s">
        <v>5113</v>
      </c>
      <c r="D6279" s="743" t="s">
        <v>7939</v>
      </c>
      <c r="E6279" s="744" t="s">
        <v>5135</v>
      </c>
      <c r="F6279" s="662" t="s">
        <v>5106</v>
      </c>
      <c r="G6279" s="662" t="s">
        <v>5158</v>
      </c>
      <c r="H6279" s="662" t="s">
        <v>2438</v>
      </c>
      <c r="I6279" s="662" t="s">
        <v>2715</v>
      </c>
      <c r="J6279" s="662" t="s">
        <v>2466</v>
      </c>
      <c r="K6279" s="662" t="s">
        <v>1128</v>
      </c>
      <c r="L6279" s="663">
        <v>132</v>
      </c>
      <c r="M6279" s="663">
        <v>132</v>
      </c>
      <c r="N6279" s="662">
        <v>1</v>
      </c>
      <c r="O6279" s="745">
        <v>0.5</v>
      </c>
      <c r="P6279" s="663">
        <v>132</v>
      </c>
      <c r="Q6279" s="678">
        <v>1</v>
      </c>
      <c r="R6279" s="662">
        <v>1</v>
      </c>
      <c r="S6279" s="678">
        <v>1</v>
      </c>
      <c r="T6279" s="745">
        <v>0.5</v>
      </c>
      <c r="U6279" s="701">
        <v>1</v>
      </c>
    </row>
    <row r="6280" spans="1:21" ht="14.4" customHeight="1" x14ac:dyDescent="0.3">
      <c r="A6280" s="661">
        <v>32</v>
      </c>
      <c r="B6280" s="662" t="s">
        <v>592</v>
      </c>
      <c r="C6280" s="662" t="s">
        <v>5113</v>
      </c>
      <c r="D6280" s="743" t="s">
        <v>7939</v>
      </c>
      <c r="E6280" s="744" t="s">
        <v>5135</v>
      </c>
      <c r="F6280" s="662" t="s">
        <v>5106</v>
      </c>
      <c r="G6280" s="662" t="s">
        <v>5807</v>
      </c>
      <c r="H6280" s="662" t="s">
        <v>593</v>
      </c>
      <c r="I6280" s="662" t="s">
        <v>3896</v>
      </c>
      <c r="J6280" s="662" t="s">
        <v>2024</v>
      </c>
      <c r="K6280" s="662" t="s">
        <v>3897</v>
      </c>
      <c r="L6280" s="663">
        <v>73.069999999999993</v>
      </c>
      <c r="M6280" s="663">
        <v>73.069999999999993</v>
      </c>
      <c r="N6280" s="662">
        <v>1</v>
      </c>
      <c r="O6280" s="745">
        <v>0.5</v>
      </c>
      <c r="P6280" s="663">
        <v>73.069999999999993</v>
      </c>
      <c r="Q6280" s="678">
        <v>1</v>
      </c>
      <c r="R6280" s="662">
        <v>1</v>
      </c>
      <c r="S6280" s="678">
        <v>1</v>
      </c>
      <c r="T6280" s="745">
        <v>0.5</v>
      </c>
      <c r="U6280" s="701">
        <v>1</v>
      </c>
    </row>
    <row r="6281" spans="1:21" ht="14.4" customHeight="1" x14ac:dyDescent="0.3">
      <c r="A6281" s="661">
        <v>32</v>
      </c>
      <c r="B6281" s="662" t="s">
        <v>592</v>
      </c>
      <c r="C6281" s="662" t="s">
        <v>5113</v>
      </c>
      <c r="D6281" s="743" t="s">
        <v>7939</v>
      </c>
      <c r="E6281" s="744" t="s">
        <v>5135</v>
      </c>
      <c r="F6281" s="662" t="s">
        <v>5106</v>
      </c>
      <c r="G6281" s="662" t="s">
        <v>5160</v>
      </c>
      <c r="H6281" s="662" t="s">
        <v>593</v>
      </c>
      <c r="I6281" s="662" t="s">
        <v>3159</v>
      </c>
      <c r="J6281" s="662" t="s">
        <v>3160</v>
      </c>
      <c r="K6281" s="662" t="s">
        <v>4933</v>
      </c>
      <c r="L6281" s="663">
        <v>2991.23</v>
      </c>
      <c r="M6281" s="663">
        <v>38885.99</v>
      </c>
      <c r="N6281" s="662">
        <v>13</v>
      </c>
      <c r="O6281" s="745">
        <v>6.5</v>
      </c>
      <c r="P6281" s="663">
        <v>26921.07</v>
      </c>
      <c r="Q6281" s="678">
        <v>0.69230769230769229</v>
      </c>
      <c r="R6281" s="662">
        <v>9</v>
      </c>
      <c r="S6281" s="678">
        <v>0.69230769230769229</v>
      </c>
      <c r="T6281" s="745">
        <v>4.5</v>
      </c>
      <c r="U6281" s="701">
        <v>0.69230769230769229</v>
      </c>
    </row>
    <row r="6282" spans="1:21" ht="14.4" customHeight="1" x14ac:dyDescent="0.3">
      <c r="A6282" s="661">
        <v>32</v>
      </c>
      <c r="B6282" s="662" t="s">
        <v>592</v>
      </c>
      <c r="C6282" s="662" t="s">
        <v>5113</v>
      </c>
      <c r="D6282" s="743" t="s">
        <v>7939</v>
      </c>
      <c r="E6282" s="744" t="s">
        <v>5135</v>
      </c>
      <c r="F6282" s="662" t="s">
        <v>5106</v>
      </c>
      <c r="G6282" s="662" t="s">
        <v>5231</v>
      </c>
      <c r="H6282" s="662" t="s">
        <v>593</v>
      </c>
      <c r="I6282" s="662" t="s">
        <v>5820</v>
      </c>
      <c r="J6282" s="662" t="s">
        <v>5424</v>
      </c>
      <c r="K6282" s="662" t="s">
        <v>5238</v>
      </c>
      <c r="L6282" s="663">
        <v>63.7</v>
      </c>
      <c r="M6282" s="663">
        <v>63.7</v>
      </c>
      <c r="N6282" s="662">
        <v>1</v>
      </c>
      <c r="O6282" s="745">
        <v>0.5</v>
      </c>
      <c r="P6282" s="663">
        <v>63.7</v>
      </c>
      <c r="Q6282" s="678">
        <v>1</v>
      </c>
      <c r="R6282" s="662">
        <v>1</v>
      </c>
      <c r="S6282" s="678">
        <v>1</v>
      </c>
      <c r="T6282" s="745">
        <v>0.5</v>
      </c>
      <c r="U6282" s="701">
        <v>1</v>
      </c>
    </row>
    <row r="6283" spans="1:21" ht="14.4" customHeight="1" x14ac:dyDescent="0.3">
      <c r="A6283" s="661">
        <v>32</v>
      </c>
      <c r="B6283" s="662" t="s">
        <v>592</v>
      </c>
      <c r="C6283" s="662" t="s">
        <v>5113</v>
      </c>
      <c r="D6283" s="743" t="s">
        <v>7939</v>
      </c>
      <c r="E6283" s="744" t="s">
        <v>5135</v>
      </c>
      <c r="F6283" s="662" t="s">
        <v>5106</v>
      </c>
      <c r="G6283" s="662" t="s">
        <v>5231</v>
      </c>
      <c r="H6283" s="662" t="s">
        <v>593</v>
      </c>
      <c r="I6283" s="662" t="s">
        <v>5235</v>
      </c>
      <c r="J6283" s="662" t="s">
        <v>5236</v>
      </c>
      <c r="K6283" s="662" t="s">
        <v>5237</v>
      </c>
      <c r="L6283" s="663">
        <v>0</v>
      </c>
      <c r="M6283" s="663">
        <v>0</v>
      </c>
      <c r="N6283" s="662">
        <v>1</v>
      </c>
      <c r="O6283" s="745">
        <v>0.5</v>
      </c>
      <c r="P6283" s="663"/>
      <c r="Q6283" s="678"/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32</v>
      </c>
      <c r="B6284" s="662" t="s">
        <v>592</v>
      </c>
      <c r="C6284" s="662" t="s">
        <v>5113</v>
      </c>
      <c r="D6284" s="743" t="s">
        <v>7939</v>
      </c>
      <c r="E6284" s="744" t="s">
        <v>5135</v>
      </c>
      <c r="F6284" s="662" t="s">
        <v>5106</v>
      </c>
      <c r="G6284" s="662" t="s">
        <v>5244</v>
      </c>
      <c r="H6284" s="662" t="s">
        <v>593</v>
      </c>
      <c r="I6284" s="662" t="s">
        <v>1283</v>
      </c>
      <c r="J6284" s="662" t="s">
        <v>1284</v>
      </c>
      <c r="K6284" s="662" t="s">
        <v>5245</v>
      </c>
      <c r="L6284" s="663">
        <v>420.07</v>
      </c>
      <c r="M6284" s="663">
        <v>420.07</v>
      </c>
      <c r="N6284" s="662">
        <v>1</v>
      </c>
      <c r="O6284" s="745">
        <v>0.5</v>
      </c>
      <c r="P6284" s="663">
        <v>420.07</v>
      </c>
      <c r="Q6284" s="678">
        <v>1</v>
      </c>
      <c r="R6284" s="662">
        <v>1</v>
      </c>
      <c r="S6284" s="678">
        <v>1</v>
      </c>
      <c r="T6284" s="745">
        <v>0.5</v>
      </c>
      <c r="U6284" s="701">
        <v>1</v>
      </c>
    </row>
    <row r="6285" spans="1:21" ht="14.4" customHeight="1" x14ac:dyDescent="0.3">
      <c r="A6285" s="661">
        <v>32</v>
      </c>
      <c r="B6285" s="662" t="s">
        <v>592</v>
      </c>
      <c r="C6285" s="662" t="s">
        <v>5113</v>
      </c>
      <c r="D6285" s="743" t="s">
        <v>7939</v>
      </c>
      <c r="E6285" s="744" t="s">
        <v>5135</v>
      </c>
      <c r="F6285" s="662" t="s">
        <v>5106</v>
      </c>
      <c r="G6285" s="662" t="s">
        <v>5166</v>
      </c>
      <c r="H6285" s="662" t="s">
        <v>593</v>
      </c>
      <c r="I6285" s="662" t="s">
        <v>1138</v>
      </c>
      <c r="J6285" s="662" t="s">
        <v>1139</v>
      </c>
      <c r="K6285" s="662" t="s">
        <v>1140</v>
      </c>
      <c r="L6285" s="663">
        <v>33</v>
      </c>
      <c r="M6285" s="663">
        <v>66</v>
      </c>
      <c r="N6285" s="662">
        <v>2</v>
      </c>
      <c r="O6285" s="745">
        <v>1</v>
      </c>
      <c r="P6285" s="663">
        <v>33</v>
      </c>
      <c r="Q6285" s="678">
        <v>0.5</v>
      </c>
      <c r="R6285" s="662">
        <v>1</v>
      </c>
      <c r="S6285" s="678">
        <v>0.5</v>
      </c>
      <c r="T6285" s="745">
        <v>0.5</v>
      </c>
      <c r="U6285" s="701">
        <v>0.5</v>
      </c>
    </row>
    <row r="6286" spans="1:21" ht="14.4" customHeight="1" x14ac:dyDescent="0.3">
      <c r="A6286" s="661">
        <v>32</v>
      </c>
      <c r="B6286" s="662" t="s">
        <v>592</v>
      </c>
      <c r="C6286" s="662" t="s">
        <v>5113</v>
      </c>
      <c r="D6286" s="743" t="s">
        <v>7939</v>
      </c>
      <c r="E6286" s="744" t="s">
        <v>5135</v>
      </c>
      <c r="F6286" s="662" t="s">
        <v>5106</v>
      </c>
      <c r="G6286" s="662" t="s">
        <v>5866</v>
      </c>
      <c r="H6286" s="662" t="s">
        <v>593</v>
      </c>
      <c r="I6286" s="662" t="s">
        <v>1811</v>
      </c>
      <c r="J6286" s="662" t="s">
        <v>1812</v>
      </c>
      <c r="K6286" s="662" t="s">
        <v>5867</v>
      </c>
      <c r="L6286" s="663">
        <v>0</v>
      </c>
      <c r="M6286" s="663">
        <v>0</v>
      </c>
      <c r="N6286" s="662">
        <v>1</v>
      </c>
      <c r="O6286" s="745">
        <v>0.5</v>
      </c>
      <c r="P6286" s="663">
        <v>0</v>
      </c>
      <c r="Q6286" s="678"/>
      <c r="R6286" s="662">
        <v>1</v>
      </c>
      <c r="S6286" s="678">
        <v>1</v>
      </c>
      <c r="T6286" s="745">
        <v>0.5</v>
      </c>
      <c r="U6286" s="701">
        <v>1</v>
      </c>
    </row>
    <row r="6287" spans="1:21" ht="14.4" customHeight="1" x14ac:dyDescent="0.3">
      <c r="A6287" s="661">
        <v>32</v>
      </c>
      <c r="B6287" s="662" t="s">
        <v>592</v>
      </c>
      <c r="C6287" s="662" t="s">
        <v>5113</v>
      </c>
      <c r="D6287" s="743" t="s">
        <v>7939</v>
      </c>
      <c r="E6287" s="744" t="s">
        <v>5135</v>
      </c>
      <c r="F6287" s="662" t="s">
        <v>5106</v>
      </c>
      <c r="G6287" s="662" t="s">
        <v>5269</v>
      </c>
      <c r="H6287" s="662" t="s">
        <v>593</v>
      </c>
      <c r="I6287" s="662" t="s">
        <v>970</v>
      </c>
      <c r="J6287" s="662" t="s">
        <v>5270</v>
      </c>
      <c r="K6287" s="662" t="s">
        <v>5271</v>
      </c>
      <c r="L6287" s="663">
        <v>88.76</v>
      </c>
      <c r="M6287" s="663">
        <v>88.76</v>
      </c>
      <c r="N6287" s="662">
        <v>1</v>
      </c>
      <c r="O6287" s="745">
        <v>0.5</v>
      </c>
      <c r="P6287" s="663"/>
      <c r="Q6287" s="678">
        <v>0</v>
      </c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32</v>
      </c>
      <c r="B6288" s="662" t="s">
        <v>592</v>
      </c>
      <c r="C6288" s="662" t="s">
        <v>5113</v>
      </c>
      <c r="D6288" s="743" t="s">
        <v>7939</v>
      </c>
      <c r="E6288" s="744" t="s">
        <v>5135</v>
      </c>
      <c r="F6288" s="662" t="s">
        <v>5106</v>
      </c>
      <c r="G6288" s="662" t="s">
        <v>5272</v>
      </c>
      <c r="H6288" s="662" t="s">
        <v>593</v>
      </c>
      <c r="I6288" s="662" t="s">
        <v>1348</v>
      </c>
      <c r="J6288" s="662" t="s">
        <v>1349</v>
      </c>
      <c r="K6288" s="662" t="s">
        <v>1350</v>
      </c>
      <c r="L6288" s="663">
        <v>0</v>
      </c>
      <c r="M6288" s="663">
        <v>0</v>
      </c>
      <c r="N6288" s="662">
        <v>1</v>
      </c>
      <c r="O6288" s="745">
        <v>0.5</v>
      </c>
      <c r="P6288" s="663">
        <v>0</v>
      </c>
      <c r="Q6288" s="678"/>
      <c r="R6288" s="662">
        <v>1</v>
      </c>
      <c r="S6288" s="678">
        <v>1</v>
      </c>
      <c r="T6288" s="745">
        <v>0.5</v>
      </c>
      <c r="U6288" s="701">
        <v>1</v>
      </c>
    </row>
    <row r="6289" spans="1:21" ht="14.4" customHeight="1" x14ac:dyDescent="0.3">
      <c r="A6289" s="661">
        <v>32</v>
      </c>
      <c r="B6289" s="662" t="s">
        <v>592</v>
      </c>
      <c r="C6289" s="662" t="s">
        <v>5113</v>
      </c>
      <c r="D6289" s="743" t="s">
        <v>7939</v>
      </c>
      <c r="E6289" s="744" t="s">
        <v>5135</v>
      </c>
      <c r="F6289" s="662" t="s">
        <v>5106</v>
      </c>
      <c r="G6289" s="662" t="s">
        <v>5168</v>
      </c>
      <c r="H6289" s="662" t="s">
        <v>593</v>
      </c>
      <c r="I6289" s="662" t="s">
        <v>814</v>
      </c>
      <c r="J6289" s="662" t="s">
        <v>5170</v>
      </c>
      <c r="K6289" s="662" t="s">
        <v>5446</v>
      </c>
      <c r="L6289" s="663">
        <v>0</v>
      </c>
      <c r="M6289" s="663">
        <v>0</v>
      </c>
      <c r="N6289" s="662">
        <v>2</v>
      </c>
      <c r="O6289" s="745">
        <v>1.5</v>
      </c>
      <c r="P6289" s="663">
        <v>0</v>
      </c>
      <c r="Q6289" s="678"/>
      <c r="R6289" s="662">
        <v>2</v>
      </c>
      <c r="S6289" s="678">
        <v>1</v>
      </c>
      <c r="T6289" s="745">
        <v>1.5</v>
      </c>
      <c r="U6289" s="701">
        <v>1</v>
      </c>
    </row>
    <row r="6290" spans="1:21" ht="14.4" customHeight="1" x14ac:dyDescent="0.3">
      <c r="A6290" s="661">
        <v>32</v>
      </c>
      <c r="B6290" s="662" t="s">
        <v>592</v>
      </c>
      <c r="C6290" s="662" t="s">
        <v>5113</v>
      </c>
      <c r="D6290" s="743" t="s">
        <v>7939</v>
      </c>
      <c r="E6290" s="744" t="s">
        <v>5135</v>
      </c>
      <c r="F6290" s="662" t="s">
        <v>5106</v>
      </c>
      <c r="G6290" s="662" t="s">
        <v>5168</v>
      </c>
      <c r="H6290" s="662" t="s">
        <v>593</v>
      </c>
      <c r="I6290" s="662" t="s">
        <v>5169</v>
      </c>
      <c r="J6290" s="662" t="s">
        <v>5170</v>
      </c>
      <c r="K6290" s="662" t="s">
        <v>5171</v>
      </c>
      <c r="L6290" s="663">
        <v>0</v>
      </c>
      <c r="M6290" s="663">
        <v>0</v>
      </c>
      <c r="N6290" s="662">
        <v>1</v>
      </c>
      <c r="O6290" s="745">
        <v>1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32</v>
      </c>
      <c r="B6291" s="662" t="s">
        <v>592</v>
      </c>
      <c r="C6291" s="662" t="s">
        <v>5113</v>
      </c>
      <c r="D6291" s="743" t="s">
        <v>7939</v>
      </c>
      <c r="E6291" s="744" t="s">
        <v>5135</v>
      </c>
      <c r="F6291" s="662" t="s">
        <v>5106</v>
      </c>
      <c r="G6291" s="662" t="s">
        <v>5175</v>
      </c>
      <c r="H6291" s="662" t="s">
        <v>2438</v>
      </c>
      <c r="I6291" s="662" t="s">
        <v>2473</v>
      </c>
      <c r="J6291" s="662" t="s">
        <v>2474</v>
      </c>
      <c r="K6291" s="662" t="s">
        <v>4814</v>
      </c>
      <c r="L6291" s="663">
        <v>815.1</v>
      </c>
      <c r="M6291" s="663">
        <v>1630.2</v>
      </c>
      <c r="N6291" s="662">
        <v>2</v>
      </c>
      <c r="O6291" s="745">
        <v>1</v>
      </c>
      <c r="P6291" s="663">
        <v>1630.2</v>
      </c>
      <c r="Q6291" s="678">
        <v>1</v>
      </c>
      <c r="R6291" s="662">
        <v>2</v>
      </c>
      <c r="S6291" s="678">
        <v>1</v>
      </c>
      <c r="T6291" s="745">
        <v>1</v>
      </c>
      <c r="U6291" s="701">
        <v>1</v>
      </c>
    </row>
    <row r="6292" spans="1:21" ht="14.4" customHeight="1" x14ac:dyDescent="0.3">
      <c r="A6292" s="661">
        <v>32</v>
      </c>
      <c r="B6292" s="662" t="s">
        <v>592</v>
      </c>
      <c r="C6292" s="662" t="s">
        <v>5113</v>
      </c>
      <c r="D6292" s="743" t="s">
        <v>7939</v>
      </c>
      <c r="E6292" s="744" t="s">
        <v>5135</v>
      </c>
      <c r="F6292" s="662" t="s">
        <v>5106</v>
      </c>
      <c r="G6292" s="662" t="s">
        <v>5175</v>
      </c>
      <c r="H6292" s="662" t="s">
        <v>2438</v>
      </c>
      <c r="I6292" s="662" t="s">
        <v>2480</v>
      </c>
      <c r="J6292" s="662" t="s">
        <v>2474</v>
      </c>
      <c r="K6292" s="662" t="s">
        <v>4815</v>
      </c>
      <c r="L6292" s="663">
        <v>1154.68</v>
      </c>
      <c r="M6292" s="663">
        <v>2309.36</v>
      </c>
      <c r="N6292" s="662">
        <v>2</v>
      </c>
      <c r="O6292" s="745">
        <v>1</v>
      </c>
      <c r="P6292" s="663">
        <v>2309.36</v>
      </c>
      <c r="Q6292" s="678">
        <v>1</v>
      </c>
      <c r="R6292" s="662">
        <v>2</v>
      </c>
      <c r="S6292" s="678">
        <v>1</v>
      </c>
      <c r="T6292" s="745">
        <v>1</v>
      </c>
      <c r="U6292" s="701">
        <v>1</v>
      </c>
    </row>
    <row r="6293" spans="1:21" ht="14.4" customHeight="1" x14ac:dyDescent="0.3">
      <c r="A6293" s="661">
        <v>32</v>
      </c>
      <c r="B6293" s="662" t="s">
        <v>592</v>
      </c>
      <c r="C6293" s="662" t="s">
        <v>5113</v>
      </c>
      <c r="D6293" s="743" t="s">
        <v>7939</v>
      </c>
      <c r="E6293" s="744" t="s">
        <v>5135</v>
      </c>
      <c r="F6293" s="662" t="s">
        <v>5106</v>
      </c>
      <c r="G6293" s="662" t="s">
        <v>5176</v>
      </c>
      <c r="H6293" s="662" t="s">
        <v>593</v>
      </c>
      <c r="I6293" s="662" t="s">
        <v>5177</v>
      </c>
      <c r="J6293" s="662" t="s">
        <v>5178</v>
      </c>
      <c r="K6293" s="662" t="s">
        <v>827</v>
      </c>
      <c r="L6293" s="663">
        <v>93.71</v>
      </c>
      <c r="M6293" s="663">
        <v>93.71</v>
      </c>
      <c r="N6293" s="662">
        <v>1</v>
      </c>
      <c r="O6293" s="745">
        <v>0.5</v>
      </c>
      <c r="P6293" s="663"/>
      <c r="Q6293" s="678">
        <v>0</v>
      </c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32</v>
      </c>
      <c r="B6294" s="662" t="s">
        <v>592</v>
      </c>
      <c r="C6294" s="662" t="s">
        <v>5113</v>
      </c>
      <c r="D6294" s="743" t="s">
        <v>7939</v>
      </c>
      <c r="E6294" s="744" t="s">
        <v>5135</v>
      </c>
      <c r="F6294" s="662" t="s">
        <v>5106</v>
      </c>
      <c r="G6294" s="662" t="s">
        <v>5176</v>
      </c>
      <c r="H6294" s="662" t="s">
        <v>593</v>
      </c>
      <c r="I6294" s="662" t="s">
        <v>5177</v>
      </c>
      <c r="J6294" s="662" t="s">
        <v>5178</v>
      </c>
      <c r="K6294" s="662" t="s">
        <v>827</v>
      </c>
      <c r="L6294" s="663">
        <v>57.64</v>
      </c>
      <c r="M6294" s="663">
        <v>57.64</v>
      </c>
      <c r="N6294" s="662">
        <v>1</v>
      </c>
      <c r="O6294" s="745">
        <v>1</v>
      </c>
      <c r="P6294" s="663">
        <v>57.64</v>
      </c>
      <c r="Q6294" s="678">
        <v>1</v>
      </c>
      <c r="R6294" s="662">
        <v>1</v>
      </c>
      <c r="S6294" s="678">
        <v>1</v>
      </c>
      <c r="T6294" s="745">
        <v>1</v>
      </c>
      <c r="U6294" s="701">
        <v>1</v>
      </c>
    </row>
    <row r="6295" spans="1:21" ht="14.4" customHeight="1" x14ac:dyDescent="0.3">
      <c r="A6295" s="661">
        <v>32</v>
      </c>
      <c r="B6295" s="662" t="s">
        <v>592</v>
      </c>
      <c r="C6295" s="662" t="s">
        <v>5113</v>
      </c>
      <c r="D6295" s="743" t="s">
        <v>7939</v>
      </c>
      <c r="E6295" s="744" t="s">
        <v>5135</v>
      </c>
      <c r="F6295" s="662" t="s">
        <v>5106</v>
      </c>
      <c r="G6295" s="662" t="s">
        <v>5176</v>
      </c>
      <c r="H6295" s="662" t="s">
        <v>593</v>
      </c>
      <c r="I6295" s="662" t="s">
        <v>5365</v>
      </c>
      <c r="J6295" s="662" t="s">
        <v>5178</v>
      </c>
      <c r="K6295" s="662" t="s">
        <v>830</v>
      </c>
      <c r="L6295" s="663">
        <v>301.2</v>
      </c>
      <c r="M6295" s="663">
        <v>602.4</v>
      </c>
      <c r="N6295" s="662">
        <v>2</v>
      </c>
      <c r="O6295" s="745">
        <v>1.5</v>
      </c>
      <c r="P6295" s="663">
        <v>602.4</v>
      </c>
      <c r="Q6295" s="678">
        <v>1</v>
      </c>
      <c r="R6295" s="662">
        <v>2</v>
      </c>
      <c r="S6295" s="678">
        <v>1</v>
      </c>
      <c r="T6295" s="745">
        <v>1.5</v>
      </c>
      <c r="U6295" s="701">
        <v>1</v>
      </c>
    </row>
    <row r="6296" spans="1:21" ht="14.4" customHeight="1" x14ac:dyDescent="0.3">
      <c r="A6296" s="661">
        <v>32</v>
      </c>
      <c r="B6296" s="662" t="s">
        <v>592</v>
      </c>
      <c r="C6296" s="662" t="s">
        <v>5113</v>
      </c>
      <c r="D6296" s="743" t="s">
        <v>7939</v>
      </c>
      <c r="E6296" s="744" t="s">
        <v>5135</v>
      </c>
      <c r="F6296" s="662" t="s">
        <v>5106</v>
      </c>
      <c r="G6296" s="662" t="s">
        <v>5176</v>
      </c>
      <c r="H6296" s="662" t="s">
        <v>593</v>
      </c>
      <c r="I6296" s="662" t="s">
        <v>5365</v>
      </c>
      <c r="J6296" s="662" t="s">
        <v>5178</v>
      </c>
      <c r="K6296" s="662" t="s">
        <v>830</v>
      </c>
      <c r="L6296" s="663">
        <v>185.26</v>
      </c>
      <c r="M6296" s="663">
        <v>185.26</v>
      </c>
      <c r="N6296" s="662">
        <v>1</v>
      </c>
      <c r="O6296" s="745">
        <v>0.5</v>
      </c>
      <c r="P6296" s="663"/>
      <c r="Q6296" s="678">
        <v>0</v>
      </c>
      <c r="R6296" s="662"/>
      <c r="S6296" s="678">
        <v>0</v>
      </c>
      <c r="T6296" s="745"/>
      <c r="U6296" s="701">
        <v>0</v>
      </c>
    </row>
    <row r="6297" spans="1:21" ht="14.4" customHeight="1" x14ac:dyDescent="0.3">
      <c r="A6297" s="661">
        <v>32</v>
      </c>
      <c r="B6297" s="662" t="s">
        <v>592</v>
      </c>
      <c r="C6297" s="662" t="s">
        <v>5113</v>
      </c>
      <c r="D6297" s="743" t="s">
        <v>7939</v>
      </c>
      <c r="E6297" s="744" t="s">
        <v>5135</v>
      </c>
      <c r="F6297" s="662" t="s">
        <v>5106</v>
      </c>
      <c r="G6297" s="662" t="s">
        <v>5705</v>
      </c>
      <c r="H6297" s="662" t="s">
        <v>593</v>
      </c>
      <c r="I6297" s="662" t="s">
        <v>7902</v>
      </c>
      <c r="J6297" s="662" t="s">
        <v>7903</v>
      </c>
      <c r="K6297" s="662" t="s">
        <v>999</v>
      </c>
      <c r="L6297" s="663">
        <v>161.44</v>
      </c>
      <c r="M6297" s="663">
        <v>161.44</v>
      </c>
      <c r="N6297" s="662">
        <v>1</v>
      </c>
      <c r="O6297" s="745">
        <v>0.5</v>
      </c>
      <c r="P6297" s="663"/>
      <c r="Q6297" s="678">
        <v>0</v>
      </c>
      <c r="R6297" s="662"/>
      <c r="S6297" s="678">
        <v>0</v>
      </c>
      <c r="T6297" s="745"/>
      <c r="U6297" s="701">
        <v>0</v>
      </c>
    </row>
    <row r="6298" spans="1:21" ht="14.4" customHeight="1" x14ac:dyDescent="0.3">
      <c r="A6298" s="661">
        <v>32</v>
      </c>
      <c r="B6298" s="662" t="s">
        <v>592</v>
      </c>
      <c r="C6298" s="662" t="s">
        <v>5113</v>
      </c>
      <c r="D6298" s="743" t="s">
        <v>7939</v>
      </c>
      <c r="E6298" s="744" t="s">
        <v>5135</v>
      </c>
      <c r="F6298" s="662" t="s">
        <v>5106</v>
      </c>
      <c r="G6298" s="662" t="s">
        <v>5179</v>
      </c>
      <c r="H6298" s="662" t="s">
        <v>593</v>
      </c>
      <c r="I6298" s="662" t="s">
        <v>1419</v>
      </c>
      <c r="J6298" s="662" t="s">
        <v>5180</v>
      </c>
      <c r="K6298" s="662" t="s">
        <v>5181</v>
      </c>
      <c r="L6298" s="663">
        <v>99.11</v>
      </c>
      <c r="M6298" s="663">
        <v>297.33</v>
      </c>
      <c r="N6298" s="662">
        <v>3</v>
      </c>
      <c r="O6298" s="745">
        <v>1.5</v>
      </c>
      <c r="P6298" s="663"/>
      <c r="Q6298" s="678">
        <v>0</v>
      </c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32</v>
      </c>
      <c r="B6299" s="662" t="s">
        <v>592</v>
      </c>
      <c r="C6299" s="662" t="s">
        <v>5113</v>
      </c>
      <c r="D6299" s="743" t="s">
        <v>7939</v>
      </c>
      <c r="E6299" s="744" t="s">
        <v>5135</v>
      </c>
      <c r="F6299" s="662" t="s">
        <v>5106</v>
      </c>
      <c r="G6299" s="662" t="s">
        <v>6179</v>
      </c>
      <c r="H6299" s="662" t="s">
        <v>593</v>
      </c>
      <c r="I6299" s="662" t="s">
        <v>2966</v>
      </c>
      <c r="J6299" s="662" t="s">
        <v>2967</v>
      </c>
      <c r="K6299" s="662" t="s">
        <v>6354</v>
      </c>
      <c r="L6299" s="663">
        <v>194.49</v>
      </c>
      <c r="M6299" s="663">
        <v>194.49</v>
      </c>
      <c r="N6299" s="662">
        <v>1</v>
      </c>
      <c r="O6299" s="745">
        <v>1</v>
      </c>
      <c r="P6299" s="663">
        <v>194.49</v>
      </c>
      <c r="Q6299" s="678">
        <v>1</v>
      </c>
      <c r="R6299" s="662">
        <v>1</v>
      </c>
      <c r="S6299" s="678">
        <v>1</v>
      </c>
      <c r="T6299" s="745">
        <v>1</v>
      </c>
      <c r="U6299" s="701">
        <v>1</v>
      </c>
    </row>
    <row r="6300" spans="1:21" ht="14.4" customHeight="1" x14ac:dyDescent="0.3">
      <c r="A6300" s="661">
        <v>32</v>
      </c>
      <c r="B6300" s="662" t="s">
        <v>592</v>
      </c>
      <c r="C6300" s="662" t="s">
        <v>5113</v>
      </c>
      <c r="D6300" s="743" t="s">
        <v>7939</v>
      </c>
      <c r="E6300" s="744" t="s">
        <v>5135</v>
      </c>
      <c r="F6300" s="662" t="s">
        <v>5106</v>
      </c>
      <c r="G6300" s="662" t="s">
        <v>5562</v>
      </c>
      <c r="H6300" s="662" t="s">
        <v>593</v>
      </c>
      <c r="I6300" s="662" t="s">
        <v>1051</v>
      </c>
      <c r="J6300" s="662" t="s">
        <v>5563</v>
      </c>
      <c r="K6300" s="662" t="s">
        <v>5564</v>
      </c>
      <c r="L6300" s="663">
        <v>0</v>
      </c>
      <c r="M6300" s="663">
        <v>0</v>
      </c>
      <c r="N6300" s="662">
        <v>2</v>
      </c>
      <c r="O6300" s="745">
        <v>1.5</v>
      </c>
      <c r="P6300" s="663">
        <v>0</v>
      </c>
      <c r="Q6300" s="678"/>
      <c r="R6300" s="662">
        <v>1</v>
      </c>
      <c r="S6300" s="678">
        <v>0.5</v>
      </c>
      <c r="T6300" s="745">
        <v>1</v>
      </c>
      <c r="U6300" s="701">
        <v>0.66666666666666663</v>
      </c>
    </row>
    <row r="6301" spans="1:21" ht="14.4" customHeight="1" x14ac:dyDescent="0.3">
      <c r="A6301" s="661">
        <v>32</v>
      </c>
      <c r="B6301" s="662" t="s">
        <v>592</v>
      </c>
      <c r="C6301" s="662" t="s">
        <v>5113</v>
      </c>
      <c r="D6301" s="743" t="s">
        <v>7939</v>
      </c>
      <c r="E6301" s="744" t="s">
        <v>5135</v>
      </c>
      <c r="F6301" s="662" t="s">
        <v>5106</v>
      </c>
      <c r="G6301" s="662" t="s">
        <v>5377</v>
      </c>
      <c r="H6301" s="662" t="s">
        <v>2438</v>
      </c>
      <c r="I6301" s="662" t="s">
        <v>4208</v>
      </c>
      <c r="J6301" s="662" t="s">
        <v>5066</v>
      </c>
      <c r="K6301" s="662" t="s">
        <v>4626</v>
      </c>
      <c r="L6301" s="663">
        <v>123.2</v>
      </c>
      <c r="M6301" s="663">
        <v>123.2</v>
      </c>
      <c r="N6301" s="662">
        <v>1</v>
      </c>
      <c r="O6301" s="745">
        <v>0.5</v>
      </c>
      <c r="P6301" s="663">
        <v>123.2</v>
      </c>
      <c r="Q6301" s="678">
        <v>1</v>
      </c>
      <c r="R6301" s="662">
        <v>1</v>
      </c>
      <c r="S6301" s="678">
        <v>1</v>
      </c>
      <c r="T6301" s="745">
        <v>0.5</v>
      </c>
      <c r="U6301" s="701">
        <v>1</v>
      </c>
    </row>
    <row r="6302" spans="1:21" ht="14.4" customHeight="1" x14ac:dyDescent="0.3">
      <c r="A6302" s="661">
        <v>32</v>
      </c>
      <c r="B6302" s="662" t="s">
        <v>592</v>
      </c>
      <c r="C6302" s="662" t="s">
        <v>5113</v>
      </c>
      <c r="D6302" s="743" t="s">
        <v>7939</v>
      </c>
      <c r="E6302" s="744" t="s">
        <v>5135</v>
      </c>
      <c r="F6302" s="662" t="s">
        <v>5106</v>
      </c>
      <c r="G6302" s="662" t="s">
        <v>5182</v>
      </c>
      <c r="H6302" s="662" t="s">
        <v>593</v>
      </c>
      <c r="I6302" s="662" t="s">
        <v>2928</v>
      </c>
      <c r="J6302" s="662" t="s">
        <v>2409</v>
      </c>
      <c r="K6302" s="662" t="s">
        <v>5313</v>
      </c>
      <c r="L6302" s="663">
        <v>22.44</v>
      </c>
      <c r="M6302" s="663">
        <v>201.96</v>
      </c>
      <c r="N6302" s="662">
        <v>9</v>
      </c>
      <c r="O6302" s="745">
        <v>6</v>
      </c>
      <c r="P6302" s="663">
        <v>157.08000000000001</v>
      </c>
      <c r="Q6302" s="678">
        <v>0.77777777777777779</v>
      </c>
      <c r="R6302" s="662">
        <v>7</v>
      </c>
      <c r="S6302" s="678">
        <v>0.77777777777777779</v>
      </c>
      <c r="T6302" s="745">
        <v>4.5</v>
      </c>
      <c r="U6302" s="701">
        <v>0.75</v>
      </c>
    </row>
    <row r="6303" spans="1:21" ht="14.4" customHeight="1" x14ac:dyDescent="0.3">
      <c r="A6303" s="661">
        <v>32</v>
      </c>
      <c r="B6303" s="662" t="s">
        <v>592</v>
      </c>
      <c r="C6303" s="662" t="s">
        <v>5113</v>
      </c>
      <c r="D6303" s="743" t="s">
        <v>7939</v>
      </c>
      <c r="E6303" s="744" t="s">
        <v>5135</v>
      </c>
      <c r="F6303" s="662" t="s">
        <v>5106</v>
      </c>
      <c r="G6303" s="662" t="s">
        <v>5182</v>
      </c>
      <c r="H6303" s="662" t="s">
        <v>593</v>
      </c>
      <c r="I6303" s="662" t="s">
        <v>2408</v>
      </c>
      <c r="J6303" s="662" t="s">
        <v>2409</v>
      </c>
      <c r="K6303" s="662" t="s">
        <v>2410</v>
      </c>
      <c r="L6303" s="663">
        <v>31.42</v>
      </c>
      <c r="M6303" s="663">
        <v>31.42</v>
      </c>
      <c r="N6303" s="662">
        <v>1</v>
      </c>
      <c r="O6303" s="745">
        <v>0.5</v>
      </c>
      <c r="P6303" s="663">
        <v>31.42</v>
      </c>
      <c r="Q6303" s="678">
        <v>1</v>
      </c>
      <c r="R6303" s="662">
        <v>1</v>
      </c>
      <c r="S6303" s="678">
        <v>1</v>
      </c>
      <c r="T6303" s="745">
        <v>0.5</v>
      </c>
      <c r="U6303" s="701">
        <v>1</v>
      </c>
    </row>
    <row r="6304" spans="1:21" ht="14.4" customHeight="1" x14ac:dyDescent="0.3">
      <c r="A6304" s="661">
        <v>32</v>
      </c>
      <c r="B6304" s="662" t="s">
        <v>592</v>
      </c>
      <c r="C6304" s="662" t="s">
        <v>5113</v>
      </c>
      <c r="D6304" s="743" t="s">
        <v>7939</v>
      </c>
      <c r="E6304" s="744" t="s">
        <v>5135</v>
      </c>
      <c r="F6304" s="662" t="s">
        <v>5106</v>
      </c>
      <c r="G6304" s="662" t="s">
        <v>6281</v>
      </c>
      <c r="H6304" s="662" t="s">
        <v>593</v>
      </c>
      <c r="I6304" s="662" t="s">
        <v>3439</v>
      </c>
      <c r="J6304" s="662" t="s">
        <v>3440</v>
      </c>
      <c r="K6304" s="662" t="s">
        <v>6282</v>
      </c>
      <c r="L6304" s="663">
        <v>186.27</v>
      </c>
      <c r="M6304" s="663">
        <v>372.54</v>
      </c>
      <c r="N6304" s="662">
        <v>2</v>
      </c>
      <c r="O6304" s="745">
        <v>1.5</v>
      </c>
      <c r="P6304" s="663">
        <v>186.27</v>
      </c>
      <c r="Q6304" s="678">
        <v>0.5</v>
      </c>
      <c r="R6304" s="662">
        <v>1</v>
      </c>
      <c r="S6304" s="678">
        <v>0.5</v>
      </c>
      <c r="T6304" s="745">
        <v>0.5</v>
      </c>
      <c r="U6304" s="701">
        <v>0.33333333333333331</v>
      </c>
    </row>
    <row r="6305" spans="1:21" ht="14.4" customHeight="1" x14ac:dyDescent="0.3">
      <c r="A6305" s="661">
        <v>32</v>
      </c>
      <c r="B6305" s="662" t="s">
        <v>592</v>
      </c>
      <c r="C6305" s="662" t="s">
        <v>5113</v>
      </c>
      <c r="D6305" s="743" t="s">
        <v>7939</v>
      </c>
      <c r="E6305" s="744" t="s">
        <v>5135</v>
      </c>
      <c r="F6305" s="662" t="s">
        <v>5106</v>
      </c>
      <c r="G6305" s="662" t="s">
        <v>6360</v>
      </c>
      <c r="H6305" s="662" t="s">
        <v>593</v>
      </c>
      <c r="I6305" s="662" t="s">
        <v>3944</v>
      </c>
      <c r="J6305" s="662" t="s">
        <v>3945</v>
      </c>
      <c r="K6305" s="662" t="s">
        <v>6361</v>
      </c>
      <c r="L6305" s="663">
        <v>5354.94</v>
      </c>
      <c r="M6305" s="663">
        <v>5354.94</v>
      </c>
      <c r="N6305" s="662">
        <v>1</v>
      </c>
      <c r="O6305" s="745">
        <v>1</v>
      </c>
      <c r="P6305" s="663">
        <v>5354.94</v>
      </c>
      <c r="Q6305" s="678">
        <v>1</v>
      </c>
      <c r="R6305" s="662">
        <v>1</v>
      </c>
      <c r="S6305" s="678">
        <v>1</v>
      </c>
      <c r="T6305" s="745">
        <v>1</v>
      </c>
      <c r="U6305" s="701">
        <v>1</v>
      </c>
    </row>
    <row r="6306" spans="1:21" ht="14.4" customHeight="1" x14ac:dyDescent="0.3">
      <c r="A6306" s="661">
        <v>32</v>
      </c>
      <c r="B6306" s="662" t="s">
        <v>592</v>
      </c>
      <c r="C6306" s="662" t="s">
        <v>5113</v>
      </c>
      <c r="D6306" s="743" t="s">
        <v>7939</v>
      </c>
      <c r="E6306" s="744" t="s">
        <v>5135</v>
      </c>
      <c r="F6306" s="662" t="s">
        <v>5106</v>
      </c>
      <c r="G6306" s="662" t="s">
        <v>5330</v>
      </c>
      <c r="H6306" s="662" t="s">
        <v>2438</v>
      </c>
      <c r="I6306" s="662" t="s">
        <v>2755</v>
      </c>
      <c r="J6306" s="662" t="s">
        <v>2756</v>
      </c>
      <c r="K6306" s="662" t="s">
        <v>3488</v>
      </c>
      <c r="L6306" s="663">
        <v>1427.23</v>
      </c>
      <c r="M6306" s="663">
        <v>15699.529999999999</v>
      </c>
      <c r="N6306" s="662">
        <v>11</v>
      </c>
      <c r="O6306" s="745">
        <v>5.5</v>
      </c>
      <c r="P6306" s="663">
        <v>11417.839999999998</v>
      </c>
      <c r="Q6306" s="678">
        <v>0.72727272727272718</v>
      </c>
      <c r="R6306" s="662">
        <v>8</v>
      </c>
      <c r="S6306" s="678">
        <v>0.72727272727272729</v>
      </c>
      <c r="T6306" s="745">
        <v>4</v>
      </c>
      <c r="U6306" s="701">
        <v>0.72727272727272729</v>
      </c>
    </row>
    <row r="6307" spans="1:21" ht="14.4" customHeight="1" x14ac:dyDescent="0.3">
      <c r="A6307" s="661">
        <v>32</v>
      </c>
      <c r="B6307" s="662" t="s">
        <v>592</v>
      </c>
      <c r="C6307" s="662" t="s">
        <v>5113</v>
      </c>
      <c r="D6307" s="743" t="s">
        <v>7939</v>
      </c>
      <c r="E6307" s="744" t="s">
        <v>5135</v>
      </c>
      <c r="F6307" s="662" t="s">
        <v>5106</v>
      </c>
      <c r="G6307" s="662" t="s">
        <v>5604</v>
      </c>
      <c r="H6307" s="662" t="s">
        <v>593</v>
      </c>
      <c r="I6307" s="662" t="s">
        <v>1722</v>
      </c>
      <c r="J6307" s="662" t="s">
        <v>1723</v>
      </c>
      <c r="K6307" s="662" t="s">
        <v>5605</v>
      </c>
      <c r="L6307" s="663">
        <v>32709.68</v>
      </c>
      <c r="M6307" s="663">
        <v>32709.68</v>
      </c>
      <c r="N6307" s="662">
        <v>1</v>
      </c>
      <c r="O6307" s="745">
        <v>1</v>
      </c>
      <c r="P6307" s="663">
        <v>32709.68</v>
      </c>
      <c r="Q6307" s="678">
        <v>1</v>
      </c>
      <c r="R6307" s="662">
        <v>1</v>
      </c>
      <c r="S6307" s="678">
        <v>1</v>
      </c>
      <c r="T6307" s="745">
        <v>1</v>
      </c>
      <c r="U6307" s="701">
        <v>1</v>
      </c>
    </row>
    <row r="6308" spans="1:21" ht="14.4" customHeight="1" x14ac:dyDescent="0.3">
      <c r="A6308" s="661">
        <v>32</v>
      </c>
      <c r="B6308" s="662" t="s">
        <v>592</v>
      </c>
      <c r="C6308" s="662" t="s">
        <v>5113</v>
      </c>
      <c r="D6308" s="743" t="s">
        <v>7939</v>
      </c>
      <c r="E6308" s="744" t="s">
        <v>5135</v>
      </c>
      <c r="F6308" s="662" t="s">
        <v>5106</v>
      </c>
      <c r="G6308" s="662" t="s">
        <v>5333</v>
      </c>
      <c r="H6308" s="662" t="s">
        <v>2438</v>
      </c>
      <c r="I6308" s="662" t="s">
        <v>3200</v>
      </c>
      <c r="J6308" s="662" t="s">
        <v>3193</v>
      </c>
      <c r="K6308" s="662" t="s">
        <v>4935</v>
      </c>
      <c r="L6308" s="663">
        <v>13849.26</v>
      </c>
      <c r="M6308" s="663">
        <v>27698.52</v>
      </c>
      <c r="N6308" s="662">
        <v>2</v>
      </c>
      <c r="O6308" s="745">
        <v>0.5</v>
      </c>
      <c r="P6308" s="663">
        <v>27698.52</v>
      </c>
      <c r="Q6308" s="678">
        <v>1</v>
      </c>
      <c r="R6308" s="662">
        <v>2</v>
      </c>
      <c r="S6308" s="678">
        <v>1</v>
      </c>
      <c r="T6308" s="745">
        <v>0.5</v>
      </c>
      <c r="U6308" s="701">
        <v>1</v>
      </c>
    </row>
    <row r="6309" spans="1:21" ht="14.4" customHeight="1" x14ac:dyDescent="0.3">
      <c r="A6309" s="661">
        <v>32</v>
      </c>
      <c r="B6309" s="662" t="s">
        <v>592</v>
      </c>
      <c r="C6309" s="662" t="s">
        <v>5113</v>
      </c>
      <c r="D6309" s="743" t="s">
        <v>7939</v>
      </c>
      <c r="E6309" s="744" t="s">
        <v>5137</v>
      </c>
      <c r="F6309" s="662" t="s">
        <v>5106</v>
      </c>
      <c r="G6309" s="662" t="s">
        <v>5201</v>
      </c>
      <c r="H6309" s="662" t="s">
        <v>593</v>
      </c>
      <c r="I6309" s="662" t="s">
        <v>1185</v>
      </c>
      <c r="J6309" s="662" t="s">
        <v>1182</v>
      </c>
      <c r="K6309" s="662" t="s">
        <v>1186</v>
      </c>
      <c r="L6309" s="663">
        <v>31.09</v>
      </c>
      <c r="M6309" s="663">
        <v>31.09</v>
      </c>
      <c r="N6309" s="662">
        <v>1</v>
      </c>
      <c r="O6309" s="745">
        <v>0.5</v>
      </c>
      <c r="P6309" s="663">
        <v>31.09</v>
      </c>
      <c r="Q6309" s="678">
        <v>1</v>
      </c>
      <c r="R6309" s="662">
        <v>1</v>
      </c>
      <c r="S6309" s="678">
        <v>1</v>
      </c>
      <c r="T6309" s="745">
        <v>0.5</v>
      </c>
      <c r="U6309" s="701">
        <v>1</v>
      </c>
    </row>
    <row r="6310" spans="1:21" ht="14.4" customHeight="1" x14ac:dyDescent="0.3">
      <c r="A6310" s="661">
        <v>32</v>
      </c>
      <c r="B6310" s="662" t="s">
        <v>592</v>
      </c>
      <c r="C6310" s="662" t="s">
        <v>5113</v>
      </c>
      <c r="D6310" s="743" t="s">
        <v>7939</v>
      </c>
      <c r="E6310" s="744" t="s">
        <v>5137</v>
      </c>
      <c r="F6310" s="662" t="s">
        <v>5106</v>
      </c>
      <c r="G6310" s="662" t="s">
        <v>5384</v>
      </c>
      <c r="H6310" s="662" t="s">
        <v>593</v>
      </c>
      <c r="I6310" s="662" t="s">
        <v>1793</v>
      </c>
      <c r="J6310" s="662" t="s">
        <v>1794</v>
      </c>
      <c r="K6310" s="662" t="s">
        <v>5498</v>
      </c>
      <c r="L6310" s="663">
        <v>1937.84</v>
      </c>
      <c r="M6310" s="663">
        <v>1937.84</v>
      </c>
      <c r="N6310" s="662">
        <v>1</v>
      </c>
      <c r="O6310" s="745">
        <v>0.5</v>
      </c>
      <c r="P6310" s="663">
        <v>1937.84</v>
      </c>
      <c r="Q6310" s="678">
        <v>1</v>
      </c>
      <c r="R6310" s="662">
        <v>1</v>
      </c>
      <c r="S6310" s="678">
        <v>1</v>
      </c>
      <c r="T6310" s="745">
        <v>0.5</v>
      </c>
      <c r="U6310" s="701">
        <v>1</v>
      </c>
    </row>
    <row r="6311" spans="1:21" ht="14.4" customHeight="1" x14ac:dyDescent="0.3">
      <c r="A6311" s="661">
        <v>32</v>
      </c>
      <c r="B6311" s="662" t="s">
        <v>592</v>
      </c>
      <c r="C6311" s="662" t="s">
        <v>5113</v>
      </c>
      <c r="D6311" s="743" t="s">
        <v>7939</v>
      </c>
      <c r="E6311" s="744" t="s">
        <v>5137</v>
      </c>
      <c r="F6311" s="662" t="s">
        <v>5106</v>
      </c>
      <c r="G6311" s="662" t="s">
        <v>5160</v>
      </c>
      <c r="H6311" s="662" t="s">
        <v>593</v>
      </c>
      <c r="I6311" s="662" t="s">
        <v>3159</v>
      </c>
      <c r="J6311" s="662" t="s">
        <v>3160</v>
      </c>
      <c r="K6311" s="662" t="s">
        <v>4933</v>
      </c>
      <c r="L6311" s="663">
        <v>2991.23</v>
      </c>
      <c r="M6311" s="663">
        <v>2991.23</v>
      </c>
      <c r="N6311" s="662">
        <v>1</v>
      </c>
      <c r="O6311" s="745">
        <v>1</v>
      </c>
      <c r="P6311" s="663"/>
      <c r="Q6311" s="678">
        <v>0</v>
      </c>
      <c r="R6311" s="662"/>
      <c r="S6311" s="678">
        <v>0</v>
      </c>
      <c r="T6311" s="745"/>
      <c r="U6311" s="701">
        <v>0</v>
      </c>
    </row>
    <row r="6312" spans="1:21" ht="14.4" customHeight="1" x14ac:dyDescent="0.3">
      <c r="A6312" s="661">
        <v>32</v>
      </c>
      <c r="B6312" s="662" t="s">
        <v>592</v>
      </c>
      <c r="C6312" s="662" t="s">
        <v>5113</v>
      </c>
      <c r="D6312" s="743" t="s">
        <v>7939</v>
      </c>
      <c r="E6312" s="744" t="s">
        <v>5137</v>
      </c>
      <c r="F6312" s="662" t="s">
        <v>5106</v>
      </c>
      <c r="G6312" s="662" t="s">
        <v>5269</v>
      </c>
      <c r="H6312" s="662" t="s">
        <v>593</v>
      </c>
      <c r="I6312" s="662" t="s">
        <v>970</v>
      </c>
      <c r="J6312" s="662" t="s">
        <v>5270</v>
      </c>
      <c r="K6312" s="662" t="s">
        <v>5271</v>
      </c>
      <c r="L6312" s="663">
        <v>88.76</v>
      </c>
      <c r="M6312" s="663">
        <v>88.76</v>
      </c>
      <c r="N6312" s="662">
        <v>1</v>
      </c>
      <c r="O6312" s="745">
        <v>0.5</v>
      </c>
      <c r="P6312" s="663">
        <v>88.76</v>
      </c>
      <c r="Q6312" s="678">
        <v>1</v>
      </c>
      <c r="R6312" s="662">
        <v>1</v>
      </c>
      <c r="S6312" s="678">
        <v>1</v>
      </c>
      <c r="T6312" s="745">
        <v>0.5</v>
      </c>
      <c r="U6312" s="701">
        <v>1</v>
      </c>
    </row>
    <row r="6313" spans="1:21" ht="14.4" customHeight="1" x14ac:dyDescent="0.3">
      <c r="A6313" s="661">
        <v>32</v>
      </c>
      <c r="B6313" s="662" t="s">
        <v>592</v>
      </c>
      <c r="C6313" s="662" t="s">
        <v>5113</v>
      </c>
      <c r="D6313" s="743" t="s">
        <v>7939</v>
      </c>
      <c r="E6313" s="744" t="s">
        <v>5137</v>
      </c>
      <c r="F6313" s="662" t="s">
        <v>5106</v>
      </c>
      <c r="G6313" s="662" t="s">
        <v>5168</v>
      </c>
      <c r="H6313" s="662" t="s">
        <v>593</v>
      </c>
      <c r="I6313" s="662" t="s">
        <v>1020</v>
      </c>
      <c r="J6313" s="662" t="s">
        <v>5277</v>
      </c>
      <c r="K6313" s="662" t="s">
        <v>5278</v>
      </c>
      <c r="L6313" s="663">
        <v>0</v>
      </c>
      <c r="M6313" s="663">
        <v>0</v>
      </c>
      <c r="N6313" s="662">
        <v>1</v>
      </c>
      <c r="O6313" s="745">
        <v>0.5</v>
      </c>
      <c r="P6313" s="663">
        <v>0</v>
      </c>
      <c r="Q6313" s="678"/>
      <c r="R6313" s="662">
        <v>1</v>
      </c>
      <c r="S6313" s="678">
        <v>1</v>
      </c>
      <c r="T6313" s="745">
        <v>0.5</v>
      </c>
      <c r="U6313" s="701">
        <v>1</v>
      </c>
    </row>
    <row r="6314" spans="1:21" ht="14.4" customHeight="1" x14ac:dyDescent="0.3">
      <c r="A6314" s="661">
        <v>32</v>
      </c>
      <c r="B6314" s="662" t="s">
        <v>592</v>
      </c>
      <c r="C6314" s="662" t="s">
        <v>5113</v>
      </c>
      <c r="D6314" s="743" t="s">
        <v>7939</v>
      </c>
      <c r="E6314" s="744" t="s">
        <v>5137</v>
      </c>
      <c r="F6314" s="662" t="s">
        <v>5106</v>
      </c>
      <c r="G6314" s="662" t="s">
        <v>5182</v>
      </c>
      <c r="H6314" s="662" t="s">
        <v>593</v>
      </c>
      <c r="I6314" s="662" t="s">
        <v>2928</v>
      </c>
      <c r="J6314" s="662" t="s">
        <v>2409</v>
      </c>
      <c r="K6314" s="662" t="s">
        <v>5313</v>
      </c>
      <c r="L6314" s="663">
        <v>22.44</v>
      </c>
      <c r="M6314" s="663">
        <v>44.88</v>
      </c>
      <c r="N6314" s="662">
        <v>2</v>
      </c>
      <c r="O6314" s="745">
        <v>0.5</v>
      </c>
      <c r="P6314" s="663">
        <v>44.88</v>
      </c>
      <c r="Q6314" s="678">
        <v>1</v>
      </c>
      <c r="R6314" s="662">
        <v>2</v>
      </c>
      <c r="S6314" s="678">
        <v>1</v>
      </c>
      <c r="T6314" s="745">
        <v>0.5</v>
      </c>
      <c r="U6314" s="701">
        <v>1</v>
      </c>
    </row>
    <row r="6315" spans="1:21" ht="14.4" customHeight="1" x14ac:dyDescent="0.3">
      <c r="A6315" s="661">
        <v>32</v>
      </c>
      <c r="B6315" s="662" t="s">
        <v>592</v>
      </c>
      <c r="C6315" s="662" t="s">
        <v>5113</v>
      </c>
      <c r="D6315" s="743" t="s">
        <v>7939</v>
      </c>
      <c r="E6315" s="744" t="s">
        <v>5137</v>
      </c>
      <c r="F6315" s="662" t="s">
        <v>5106</v>
      </c>
      <c r="G6315" s="662" t="s">
        <v>5330</v>
      </c>
      <c r="H6315" s="662" t="s">
        <v>2438</v>
      </c>
      <c r="I6315" s="662" t="s">
        <v>2755</v>
      </c>
      <c r="J6315" s="662" t="s">
        <v>2756</v>
      </c>
      <c r="K6315" s="662" t="s">
        <v>3488</v>
      </c>
      <c r="L6315" s="663">
        <v>1427.23</v>
      </c>
      <c r="M6315" s="663">
        <v>1427.23</v>
      </c>
      <c r="N6315" s="662">
        <v>1</v>
      </c>
      <c r="O6315" s="745">
        <v>1</v>
      </c>
      <c r="P6315" s="663">
        <v>1427.23</v>
      </c>
      <c r="Q6315" s="678">
        <v>1</v>
      </c>
      <c r="R6315" s="662">
        <v>1</v>
      </c>
      <c r="S6315" s="678">
        <v>1</v>
      </c>
      <c r="T6315" s="745">
        <v>1</v>
      </c>
      <c r="U6315" s="701">
        <v>1</v>
      </c>
    </row>
    <row r="6316" spans="1:21" ht="14.4" customHeight="1" x14ac:dyDescent="0.3">
      <c r="A6316" s="661">
        <v>32</v>
      </c>
      <c r="B6316" s="662" t="s">
        <v>592</v>
      </c>
      <c r="C6316" s="662" t="s">
        <v>5113</v>
      </c>
      <c r="D6316" s="743" t="s">
        <v>7939</v>
      </c>
      <c r="E6316" s="744" t="s">
        <v>5137</v>
      </c>
      <c r="F6316" s="662" t="s">
        <v>5106</v>
      </c>
      <c r="G6316" s="662" t="s">
        <v>5381</v>
      </c>
      <c r="H6316" s="662" t="s">
        <v>2438</v>
      </c>
      <c r="I6316" s="662" t="s">
        <v>3203</v>
      </c>
      <c r="J6316" s="662" t="s">
        <v>5055</v>
      </c>
      <c r="K6316" s="662" t="s">
        <v>5056</v>
      </c>
      <c r="L6316" s="663">
        <v>10386.950000000001</v>
      </c>
      <c r="M6316" s="663">
        <v>20773.900000000001</v>
      </c>
      <c r="N6316" s="662">
        <v>2</v>
      </c>
      <c r="O6316" s="745">
        <v>0.5</v>
      </c>
      <c r="P6316" s="663">
        <v>20773.900000000001</v>
      </c>
      <c r="Q6316" s="678">
        <v>1</v>
      </c>
      <c r="R6316" s="662">
        <v>2</v>
      </c>
      <c r="S6316" s="678">
        <v>1</v>
      </c>
      <c r="T6316" s="745">
        <v>0.5</v>
      </c>
      <c r="U6316" s="701">
        <v>1</v>
      </c>
    </row>
    <row r="6317" spans="1:21" ht="14.4" customHeight="1" x14ac:dyDescent="0.3">
      <c r="A6317" s="661">
        <v>32</v>
      </c>
      <c r="B6317" s="662" t="s">
        <v>592</v>
      </c>
      <c r="C6317" s="662" t="s">
        <v>5113</v>
      </c>
      <c r="D6317" s="743" t="s">
        <v>7939</v>
      </c>
      <c r="E6317" s="744" t="s">
        <v>5138</v>
      </c>
      <c r="F6317" s="662" t="s">
        <v>5106</v>
      </c>
      <c r="G6317" s="662" t="s">
        <v>5151</v>
      </c>
      <c r="H6317" s="662" t="s">
        <v>593</v>
      </c>
      <c r="I6317" s="662" t="s">
        <v>1699</v>
      </c>
      <c r="J6317" s="662" t="s">
        <v>1700</v>
      </c>
      <c r="K6317" s="662" t="s">
        <v>5152</v>
      </c>
      <c r="L6317" s="663">
        <v>1295.6400000000001</v>
      </c>
      <c r="M6317" s="663">
        <v>2591.2800000000002</v>
      </c>
      <c r="N6317" s="662">
        <v>2</v>
      </c>
      <c r="O6317" s="745">
        <v>1</v>
      </c>
      <c r="P6317" s="663">
        <v>2591.2800000000002</v>
      </c>
      <c r="Q6317" s="678">
        <v>1</v>
      </c>
      <c r="R6317" s="662">
        <v>2</v>
      </c>
      <c r="S6317" s="678">
        <v>1</v>
      </c>
      <c r="T6317" s="745">
        <v>1</v>
      </c>
      <c r="U6317" s="701">
        <v>1</v>
      </c>
    </row>
    <row r="6318" spans="1:21" ht="14.4" customHeight="1" x14ac:dyDescent="0.3">
      <c r="A6318" s="661">
        <v>32</v>
      </c>
      <c r="B6318" s="662" t="s">
        <v>592</v>
      </c>
      <c r="C6318" s="662" t="s">
        <v>5113</v>
      </c>
      <c r="D6318" s="743" t="s">
        <v>7939</v>
      </c>
      <c r="E6318" s="744" t="s">
        <v>5138</v>
      </c>
      <c r="F6318" s="662" t="s">
        <v>5106</v>
      </c>
      <c r="G6318" s="662" t="s">
        <v>5151</v>
      </c>
      <c r="H6318" s="662" t="s">
        <v>593</v>
      </c>
      <c r="I6318" s="662" t="s">
        <v>5153</v>
      </c>
      <c r="J6318" s="662" t="s">
        <v>1474</v>
      </c>
      <c r="K6318" s="662" t="s">
        <v>5154</v>
      </c>
      <c r="L6318" s="663">
        <v>0</v>
      </c>
      <c r="M6318" s="663">
        <v>0</v>
      </c>
      <c r="N6318" s="662">
        <v>1</v>
      </c>
      <c r="O6318" s="745">
        <v>1</v>
      </c>
      <c r="P6318" s="663">
        <v>0</v>
      </c>
      <c r="Q6318" s="678"/>
      <c r="R6318" s="662">
        <v>1</v>
      </c>
      <c r="S6318" s="678">
        <v>1</v>
      </c>
      <c r="T6318" s="745">
        <v>1</v>
      </c>
      <c r="U6318" s="701">
        <v>1</v>
      </c>
    </row>
    <row r="6319" spans="1:21" ht="14.4" customHeight="1" x14ac:dyDescent="0.3">
      <c r="A6319" s="661">
        <v>32</v>
      </c>
      <c r="B6319" s="662" t="s">
        <v>592</v>
      </c>
      <c r="C6319" s="662" t="s">
        <v>5113</v>
      </c>
      <c r="D6319" s="743" t="s">
        <v>7939</v>
      </c>
      <c r="E6319" s="744" t="s">
        <v>5138</v>
      </c>
      <c r="F6319" s="662" t="s">
        <v>5106</v>
      </c>
      <c r="G6319" s="662" t="s">
        <v>5155</v>
      </c>
      <c r="H6319" s="662" t="s">
        <v>593</v>
      </c>
      <c r="I6319" s="662" t="s">
        <v>5344</v>
      </c>
      <c r="J6319" s="662" t="s">
        <v>5197</v>
      </c>
      <c r="K6319" s="662" t="s">
        <v>3770</v>
      </c>
      <c r="L6319" s="663">
        <v>0</v>
      </c>
      <c r="M6319" s="663">
        <v>0</v>
      </c>
      <c r="N6319" s="662">
        <v>1</v>
      </c>
      <c r="O6319" s="745">
        <v>0.5</v>
      </c>
      <c r="P6319" s="663">
        <v>0</v>
      </c>
      <c r="Q6319" s="678"/>
      <c r="R6319" s="662">
        <v>1</v>
      </c>
      <c r="S6319" s="678">
        <v>1</v>
      </c>
      <c r="T6319" s="745">
        <v>0.5</v>
      </c>
      <c r="U6319" s="701">
        <v>1</v>
      </c>
    </row>
    <row r="6320" spans="1:21" ht="14.4" customHeight="1" x14ac:dyDescent="0.3">
      <c r="A6320" s="661">
        <v>32</v>
      </c>
      <c r="B6320" s="662" t="s">
        <v>592</v>
      </c>
      <c r="C6320" s="662" t="s">
        <v>5113</v>
      </c>
      <c r="D6320" s="743" t="s">
        <v>7939</v>
      </c>
      <c r="E6320" s="744" t="s">
        <v>5138</v>
      </c>
      <c r="F6320" s="662" t="s">
        <v>5106</v>
      </c>
      <c r="G6320" s="662" t="s">
        <v>5155</v>
      </c>
      <c r="H6320" s="662" t="s">
        <v>593</v>
      </c>
      <c r="I6320" s="662" t="s">
        <v>5195</v>
      </c>
      <c r="J6320" s="662" t="s">
        <v>721</v>
      </c>
      <c r="K6320" s="662" t="s">
        <v>5196</v>
      </c>
      <c r="L6320" s="663">
        <v>0</v>
      </c>
      <c r="M6320" s="663">
        <v>0</v>
      </c>
      <c r="N6320" s="662">
        <v>2</v>
      </c>
      <c r="O6320" s="745">
        <v>1</v>
      </c>
      <c r="P6320" s="663"/>
      <c r="Q6320" s="678"/>
      <c r="R6320" s="662"/>
      <c r="S6320" s="678">
        <v>0</v>
      </c>
      <c r="T6320" s="745"/>
      <c r="U6320" s="701">
        <v>0</v>
      </c>
    </row>
    <row r="6321" spans="1:21" ht="14.4" customHeight="1" x14ac:dyDescent="0.3">
      <c r="A6321" s="661">
        <v>32</v>
      </c>
      <c r="B6321" s="662" t="s">
        <v>592</v>
      </c>
      <c r="C6321" s="662" t="s">
        <v>5113</v>
      </c>
      <c r="D6321" s="743" t="s">
        <v>7939</v>
      </c>
      <c r="E6321" s="744" t="s">
        <v>5138</v>
      </c>
      <c r="F6321" s="662" t="s">
        <v>5106</v>
      </c>
      <c r="G6321" s="662" t="s">
        <v>5155</v>
      </c>
      <c r="H6321" s="662" t="s">
        <v>593</v>
      </c>
      <c r="I6321" s="662" t="s">
        <v>5195</v>
      </c>
      <c r="J6321" s="662" t="s">
        <v>721</v>
      </c>
      <c r="K6321" s="662" t="s">
        <v>5196</v>
      </c>
      <c r="L6321" s="663">
        <v>135.25</v>
      </c>
      <c r="M6321" s="663">
        <v>270.5</v>
      </c>
      <c r="N6321" s="662">
        <v>2</v>
      </c>
      <c r="O6321" s="745">
        <v>1.5</v>
      </c>
      <c r="P6321" s="663">
        <v>135.25</v>
      </c>
      <c r="Q6321" s="678">
        <v>0.5</v>
      </c>
      <c r="R6321" s="662">
        <v>1</v>
      </c>
      <c r="S6321" s="678">
        <v>0.5</v>
      </c>
      <c r="T6321" s="745">
        <v>0.5</v>
      </c>
      <c r="U6321" s="701">
        <v>0.33333333333333331</v>
      </c>
    </row>
    <row r="6322" spans="1:21" ht="14.4" customHeight="1" x14ac:dyDescent="0.3">
      <c r="A6322" s="661">
        <v>32</v>
      </c>
      <c r="B6322" s="662" t="s">
        <v>592</v>
      </c>
      <c r="C6322" s="662" t="s">
        <v>5113</v>
      </c>
      <c r="D6322" s="743" t="s">
        <v>7939</v>
      </c>
      <c r="E6322" s="744" t="s">
        <v>5138</v>
      </c>
      <c r="F6322" s="662" t="s">
        <v>5106</v>
      </c>
      <c r="G6322" s="662" t="s">
        <v>5201</v>
      </c>
      <c r="H6322" s="662" t="s">
        <v>593</v>
      </c>
      <c r="I6322" s="662" t="s">
        <v>5628</v>
      </c>
      <c r="J6322" s="662" t="s">
        <v>1182</v>
      </c>
      <c r="K6322" s="662" t="s">
        <v>1186</v>
      </c>
      <c r="L6322" s="663">
        <v>0</v>
      </c>
      <c r="M6322" s="663">
        <v>0</v>
      </c>
      <c r="N6322" s="662">
        <v>1</v>
      </c>
      <c r="O6322" s="745">
        <v>1</v>
      </c>
      <c r="P6322" s="663"/>
      <c r="Q6322" s="678"/>
      <c r="R6322" s="662"/>
      <c r="S6322" s="678">
        <v>0</v>
      </c>
      <c r="T6322" s="745"/>
      <c r="U6322" s="701">
        <v>0</v>
      </c>
    </row>
    <row r="6323" spans="1:21" ht="14.4" customHeight="1" x14ac:dyDescent="0.3">
      <c r="A6323" s="661">
        <v>32</v>
      </c>
      <c r="B6323" s="662" t="s">
        <v>592</v>
      </c>
      <c r="C6323" s="662" t="s">
        <v>5113</v>
      </c>
      <c r="D6323" s="743" t="s">
        <v>7939</v>
      </c>
      <c r="E6323" s="744" t="s">
        <v>5138</v>
      </c>
      <c r="F6323" s="662" t="s">
        <v>5106</v>
      </c>
      <c r="G6323" s="662" t="s">
        <v>5201</v>
      </c>
      <c r="H6323" s="662" t="s">
        <v>593</v>
      </c>
      <c r="I6323" s="662" t="s">
        <v>1181</v>
      </c>
      <c r="J6323" s="662" t="s">
        <v>1182</v>
      </c>
      <c r="K6323" s="662" t="s">
        <v>1183</v>
      </c>
      <c r="L6323" s="663">
        <v>194.24</v>
      </c>
      <c r="M6323" s="663">
        <v>194.24</v>
      </c>
      <c r="N6323" s="662">
        <v>1</v>
      </c>
      <c r="O6323" s="745">
        <v>0.5</v>
      </c>
      <c r="P6323" s="663">
        <v>194.24</v>
      </c>
      <c r="Q6323" s="678">
        <v>1</v>
      </c>
      <c r="R6323" s="662">
        <v>1</v>
      </c>
      <c r="S6323" s="678">
        <v>1</v>
      </c>
      <c r="T6323" s="745">
        <v>0.5</v>
      </c>
      <c r="U6323" s="701">
        <v>1</v>
      </c>
    </row>
    <row r="6324" spans="1:21" ht="14.4" customHeight="1" x14ac:dyDescent="0.3">
      <c r="A6324" s="661">
        <v>32</v>
      </c>
      <c r="B6324" s="662" t="s">
        <v>592</v>
      </c>
      <c r="C6324" s="662" t="s">
        <v>5113</v>
      </c>
      <c r="D6324" s="743" t="s">
        <v>7939</v>
      </c>
      <c r="E6324" s="744" t="s">
        <v>5138</v>
      </c>
      <c r="F6324" s="662" t="s">
        <v>5106</v>
      </c>
      <c r="G6324" s="662" t="s">
        <v>5201</v>
      </c>
      <c r="H6324" s="662" t="s">
        <v>593</v>
      </c>
      <c r="I6324" s="662" t="s">
        <v>5202</v>
      </c>
      <c r="J6324" s="662" t="s">
        <v>1182</v>
      </c>
      <c r="K6324" s="662" t="s">
        <v>5203</v>
      </c>
      <c r="L6324" s="663">
        <v>0</v>
      </c>
      <c r="M6324" s="663">
        <v>0</v>
      </c>
      <c r="N6324" s="662">
        <v>1</v>
      </c>
      <c r="O6324" s="745">
        <v>0.5</v>
      </c>
      <c r="P6324" s="663">
        <v>0</v>
      </c>
      <c r="Q6324" s="678"/>
      <c r="R6324" s="662">
        <v>1</v>
      </c>
      <c r="S6324" s="678">
        <v>1</v>
      </c>
      <c r="T6324" s="745">
        <v>0.5</v>
      </c>
      <c r="U6324" s="701">
        <v>1</v>
      </c>
    </row>
    <row r="6325" spans="1:21" ht="14.4" customHeight="1" x14ac:dyDescent="0.3">
      <c r="A6325" s="661">
        <v>32</v>
      </c>
      <c r="B6325" s="662" t="s">
        <v>592</v>
      </c>
      <c r="C6325" s="662" t="s">
        <v>5113</v>
      </c>
      <c r="D6325" s="743" t="s">
        <v>7939</v>
      </c>
      <c r="E6325" s="744" t="s">
        <v>5138</v>
      </c>
      <c r="F6325" s="662" t="s">
        <v>5106</v>
      </c>
      <c r="G6325" s="662" t="s">
        <v>5157</v>
      </c>
      <c r="H6325" s="662" t="s">
        <v>2438</v>
      </c>
      <c r="I6325" s="662" t="s">
        <v>3061</v>
      </c>
      <c r="J6325" s="662" t="s">
        <v>2796</v>
      </c>
      <c r="K6325" s="662" t="s">
        <v>4879</v>
      </c>
      <c r="L6325" s="663">
        <v>154.36000000000001</v>
      </c>
      <c r="M6325" s="663">
        <v>308.72000000000003</v>
      </c>
      <c r="N6325" s="662">
        <v>2</v>
      </c>
      <c r="O6325" s="745">
        <v>1</v>
      </c>
      <c r="P6325" s="663"/>
      <c r="Q6325" s="678">
        <v>0</v>
      </c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32</v>
      </c>
      <c r="B6326" s="662" t="s">
        <v>592</v>
      </c>
      <c r="C6326" s="662" t="s">
        <v>5113</v>
      </c>
      <c r="D6326" s="743" t="s">
        <v>7939</v>
      </c>
      <c r="E6326" s="744" t="s">
        <v>5138</v>
      </c>
      <c r="F6326" s="662" t="s">
        <v>5106</v>
      </c>
      <c r="G6326" s="662" t="s">
        <v>5630</v>
      </c>
      <c r="H6326" s="662" t="s">
        <v>593</v>
      </c>
      <c r="I6326" s="662" t="s">
        <v>5790</v>
      </c>
      <c r="J6326" s="662" t="s">
        <v>5791</v>
      </c>
      <c r="K6326" s="662" t="s">
        <v>5792</v>
      </c>
      <c r="L6326" s="663">
        <v>16.38</v>
      </c>
      <c r="M6326" s="663">
        <v>16.38</v>
      </c>
      <c r="N6326" s="662">
        <v>1</v>
      </c>
      <c r="O6326" s="745">
        <v>0.5</v>
      </c>
      <c r="P6326" s="663"/>
      <c r="Q6326" s="678">
        <v>0</v>
      </c>
      <c r="R6326" s="662"/>
      <c r="S6326" s="678">
        <v>0</v>
      </c>
      <c r="T6326" s="745"/>
      <c r="U6326" s="701">
        <v>0</v>
      </c>
    </row>
    <row r="6327" spans="1:21" ht="14.4" customHeight="1" x14ac:dyDescent="0.3">
      <c r="A6327" s="661">
        <v>32</v>
      </c>
      <c r="B6327" s="662" t="s">
        <v>592</v>
      </c>
      <c r="C6327" s="662" t="s">
        <v>5113</v>
      </c>
      <c r="D6327" s="743" t="s">
        <v>7939</v>
      </c>
      <c r="E6327" s="744" t="s">
        <v>5138</v>
      </c>
      <c r="F6327" s="662" t="s">
        <v>5106</v>
      </c>
      <c r="G6327" s="662" t="s">
        <v>5630</v>
      </c>
      <c r="H6327" s="662" t="s">
        <v>593</v>
      </c>
      <c r="I6327" s="662" t="s">
        <v>7904</v>
      </c>
      <c r="J6327" s="662" t="s">
        <v>7905</v>
      </c>
      <c r="K6327" s="662" t="s">
        <v>7906</v>
      </c>
      <c r="L6327" s="663">
        <v>0</v>
      </c>
      <c r="M6327" s="663">
        <v>0</v>
      </c>
      <c r="N6327" s="662">
        <v>1</v>
      </c>
      <c r="O6327" s="745">
        <v>0.5</v>
      </c>
      <c r="P6327" s="663"/>
      <c r="Q6327" s="678"/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32</v>
      </c>
      <c r="B6328" s="662" t="s">
        <v>592</v>
      </c>
      <c r="C6328" s="662" t="s">
        <v>5113</v>
      </c>
      <c r="D6328" s="743" t="s">
        <v>7939</v>
      </c>
      <c r="E6328" s="744" t="s">
        <v>5138</v>
      </c>
      <c r="F6328" s="662" t="s">
        <v>5106</v>
      </c>
      <c r="G6328" s="662" t="s">
        <v>5204</v>
      </c>
      <c r="H6328" s="662" t="s">
        <v>593</v>
      </c>
      <c r="I6328" s="662" t="s">
        <v>1009</v>
      </c>
      <c r="J6328" s="662" t="s">
        <v>5205</v>
      </c>
      <c r="K6328" s="662" t="s">
        <v>5206</v>
      </c>
      <c r="L6328" s="663">
        <v>0</v>
      </c>
      <c r="M6328" s="663">
        <v>0</v>
      </c>
      <c r="N6328" s="662">
        <v>6</v>
      </c>
      <c r="O6328" s="745">
        <v>2.5</v>
      </c>
      <c r="P6328" s="663">
        <v>0</v>
      </c>
      <c r="Q6328" s="678"/>
      <c r="R6328" s="662">
        <v>4</v>
      </c>
      <c r="S6328" s="678">
        <v>0.66666666666666663</v>
      </c>
      <c r="T6328" s="745">
        <v>1.5</v>
      </c>
      <c r="U6328" s="701">
        <v>0.6</v>
      </c>
    </row>
    <row r="6329" spans="1:21" ht="14.4" customHeight="1" x14ac:dyDescent="0.3">
      <c r="A6329" s="661">
        <v>32</v>
      </c>
      <c r="B6329" s="662" t="s">
        <v>592</v>
      </c>
      <c r="C6329" s="662" t="s">
        <v>5113</v>
      </c>
      <c r="D6329" s="743" t="s">
        <v>7939</v>
      </c>
      <c r="E6329" s="744" t="s">
        <v>5138</v>
      </c>
      <c r="F6329" s="662" t="s">
        <v>5106</v>
      </c>
      <c r="G6329" s="662" t="s">
        <v>5207</v>
      </c>
      <c r="H6329" s="662" t="s">
        <v>593</v>
      </c>
      <c r="I6329" s="662" t="s">
        <v>2934</v>
      </c>
      <c r="J6329" s="662" t="s">
        <v>2935</v>
      </c>
      <c r="K6329" s="662" t="s">
        <v>2788</v>
      </c>
      <c r="L6329" s="663">
        <v>170.52</v>
      </c>
      <c r="M6329" s="663">
        <v>170.52</v>
      </c>
      <c r="N6329" s="662">
        <v>1</v>
      </c>
      <c r="O6329" s="745">
        <v>0.5</v>
      </c>
      <c r="P6329" s="663">
        <v>170.52</v>
      </c>
      <c r="Q6329" s="678">
        <v>1</v>
      </c>
      <c r="R6329" s="662">
        <v>1</v>
      </c>
      <c r="S6329" s="678">
        <v>1</v>
      </c>
      <c r="T6329" s="745">
        <v>0.5</v>
      </c>
      <c r="U6329" s="701">
        <v>1</v>
      </c>
    </row>
    <row r="6330" spans="1:21" ht="14.4" customHeight="1" x14ac:dyDescent="0.3">
      <c r="A6330" s="661">
        <v>32</v>
      </c>
      <c r="B6330" s="662" t="s">
        <v>592</v>
      </c>
      <c r="C6330" s="662" t="s">
        <v>5113</v>
      </c>
      <c r="D6330" s="743" t="s">
        <v>7939</v>
      </c>
      <c r="E6330" s="744" t="s">
        <v>5138</v>
      </c>
      <c r="F6330" s="662" t="s">
        <v>5106</v>
      </c>
      <c r="G6330" s="662" t="s">
        <v>5208</v>
      </c>
      <c r="H6330" s="662" t="s">
        <v>2438</v>
      </c>
      <c r="I6330" s="662" t="s">
        <v>2443</v>
      </c>
      <c r="J6330" s="662" t="s">
        <v>2444</v>
      </c>
      <c r="K6330" s="662" t="s">
        <v>4992</v>
      </c>
      <c r="L6330" s="663">
        <v>227.32</v>
      </c>
      <c r="M6330" s="663">
        <v>227.32</v>
      </c>
      <c r="N6330" s="662">
        <v>1</v>
      </c>
      <c r="O6330" s="745">
        <v>0.5</v>
      </c>
      <c r="P6330" s="663">
        <v>227.32</v>
      </c>
      <c r="Q6330" s="678">
        <v>1</v>
      </c>
      <c r="R6330" s="662">
        <v>1</v>
      </c>
      <c r="S6330" s="678">
        <v>1</v>
      </c>
      <c r="T6330" s="745">
        <v>0.5</v>
      </c>
      <c r="U6330" s="701">
        <v>1</v>
      </c>
    </row>
    <row r="6331" spans="1:21" ht="14.4" customHeight="1" x14ac:dyDescent="0.3">
      <c r="A6331" s="661">
        <v>32</v>
      </c>
      <c r="B6331" s="662" t="s">
        <v>592</v>
      </c>
      <c r="C6331" s="662" t="s">
        <v>5113</v>
      </c>
      <c r="D6331" s="743" t="s">
        <v>7939</v>
      </c>
      <c r="E6331" s="744" t="s">
        <v>5138</v>
      </c>
      <c r="F6331" s="662" t="s">
        <v>5106</v>
      </c>
      <c r="G6331" s="662" t="s">
        <v>5208</v>
      </c>
      <c r="H6331" s="662" t="s">
        <v>2438</v>
      </c>
      <c r="I6331" s="662" t="s">
        <v>2560</v>
      </c>
      <c r="J6331" s="662" t="s">
        <v>2444</v>
      </c>
      <c r="K6331" s="662" t="s">
        <v>968</v>
      </c>
      <c r="L6331" s="663">
        <v>69.16</v>
      </c>
      <c r="M6331" s="663">
        <v>69.16</v>
      </c>
      <c r="N6331" s="662">
        <v>1</v>
      </c>
      <c r="O6331" s="745">
        <v>0.5</v>
      </c>
      <c r="P6331" s="663">
        <v>69.16</v>
      </c>
      <c r="Q6331" s="678">
        <v>1</v>
      </c>
      <c r="R6331" s="662">
        <v>1</v>
      </c>
      <c r="S6331" s="678">
        <v>1</v>
      </c>
      <c r="T6331" s="745">
        <v>0.5</v>
      </c>
      <c r="U6331" s="701">
        <v>1</v>
      </c>
    </row>
    <row r="6332" spans="1:21" ht="14.4" customHeight="1" x14ac:dyDescent="0.3">
      <c r="A6332" s="661">
        <v>32</v>
      </c>
      <c r="B6332" s="662" t="s">
        <v>592</v>
      </c>
      <c r="C6332" s="662" t="s">
        <v>5113</v>
      </c>
      <c r="D6332" s="743" t="s">
        <v>7939</v>
      </c>
      <c r="E6332" s="744" t="s">
        <v>5138</v>
      </c>
      <c r="F6332" s="662" t="s">
        <v>5106</v>
      </c>
      <c r="G6332" s="662" t="s">
        <v>5158</v>
      </c>
      <c r="H6332" s="662" t="s">
        <v>2438</v>
      </c>
      <c r="I6332" s="662" t="s">
        <v>2621</v>
      </c>
      <c r="J6332" s="662" t="s">
        <v>2622</v>
      </c>
      <c r="K6332" s="662" t="s">
        <v>968</v>
      </c>
      <c r="L6332" s="663">
        <v>65.989999999999995</v>
      </c>
      <c r="M6332" s="663">
        <v>263.95999999999998</v>
      </c>
      <c r="N6332" s="662">
        <v>4</v>
      </c>
      <c r="O6332" s="745">
        <v>2</v>
      </c>
      <c r="P6332" s="663">
        <v>197.96999999999997</v>
      </c>
      <c r="Q6332" s="678">
        <v>0.75</v>
      </c>
      <c r="R6332" s="662">
        <v>3</v>
      </c>
      <c r="S6332" s="678">
        <v>0.75</v>
      </c>
      <c r="T6332" s="745">
        <v>1.5</v>
      </c>
      <c r="U6332" s="701">
        <v>0.75</v>
      </c>
    </row>
    <row r="6333" spans="1:21" ht="14.4" customHeight="1" x14ac:dyDescent="0.3">
      <c r="A6333" s="661">
        <v>32</v>
      </c>
      <c r="B6333" s="662" t="s">
        <v>592</v>
      </c>
      <c r="C6333" s="662" t="s">
        <v>5113</v>
      </c>
      <c r="D6333" s="743" t="s">
        <v>7939</v>
      </c>
      <c r="E6333" s="744" t="s">
        <v>5138</v>
      </c>
      <c r="F6333" s="662" t="s">
        <v>5106</v>
      </c>
      <c r="G6333" s="662" t="s">
        <v>5158</v>
      </c>
      <c r="H6333" s="662" t="s">
        <v>2438</v>
      </c>
      <c r="I6333" s="662" t="s">
        <v>2465</v>
      </c>
      <c r="J6333" s="662" t="s">
        <v>2466</v>
      </c>
      <c r="K6333" s="662" t="s">
        <v>2467</v>
      </c>
      <c r="L6333" s="663">
        <v>264</v>
      </c>
      <c r="M6333" s="663">
        <v>792</v>
      </c>
      <c r="N6333" s="662">
        <v>3</v>
      </c>
      <c r="O6333" s="745">
        <v>2</v>
      </c>
      <c r="P6333" s="663">
        <v>792</v>
      </c>
      <c r="Q6333" s="678">
        <v>1</v>
      </c>
      <c r="R6333" s="662">
        <v>3</v>
      </c>
      <c r="S6333" s="678">
        <v>1</v>
      </c>
      <c r="T6333" s="745">
        <v>2</v>
      </c>
      <c r="U6333" s="701">
        <v>1</v>
      </c>
    </row>
    <row r="6334" spans="1:21" ht="14.4" customHeight="1" x14ac:dyDescent="0.3">
      <c r="A6334" s="661">
        <v>32</v>
      </c>
      <c r="B6334" s="662" t="s">
        <v>592</v>
      </c>
      <c r="C6334" s="662" t="s">
        <v>5113</v>
      </c>
      <c r="D6334" s="743" t="s">
        <v>7939</v>
      </c>
      <c r="E6334" s="744" t="s">
        <v>5138</v>
      </c>
      <c r="F6334" s="662" t="s">
        <v>5106</v>
      </c>
      <c r="G6334" s="662" t="s">
        <v>5384</v>
      </c>
      <c r="H6334" s="662" t="s">
        <v>593</v>
      </c>
      <c r="I6334" s="662" t="s">
        <v>1793</v>
      </c>
      <c r="J6334" s="662" t="s">
        <v>1794</v>
      </c>
      <c r="K6334" s="662" t="s">
        <v>5498</v>
      </c>
      <c r="L6334" s="663">
        <v>1937.84</v>
      </c>
      <c r="M6334" s="663">
        <v>5813.5199999999995</v>
      </c>
      <c r="N6334" s="662">
        <v>3</v>
      </c>
      <c r="O6334" s="745">
        <v>2</v>
      </c>
      <c r="P6334" s="663">
        <v>3875.68</v>
      </c>
      <c r="Q6334" s="678">
        <v>0.66666666666666674</v>
      </c>
      <c r="R6334" s="662">
        <v>2</v>
      </c>
      <c r="S6334" s="678">
        <v>0.66666666666666663</v>
      </c>
      <c r="T6334" s="745">
        <v>1</v>
      </c>
      <c r="U6334" s="701">
        <v>0.5</v>
      </c>
    </row>
    <row r="6335" spans="1:21" ht="14.4" customHeight="1" x14ac:dyDescent="0.3">
      <c r="A6335" s="661">
        <v>32</v>
      </c>
      <c r="B6335" s="662" t="s">
        <v>592</v>
      </c>
      <c r="C6335" s="662" t="s">
        <v>5113</v>
      </c>
      <c r="D6335" s="743" t="s">
        <v>7939</v>
      </c>
      <c r="E6335" s="744" t="s">
        <v>5138</v>
      </c>
      <c r="F6335" s="662" t="s">
        <v>5106</v>
      </c>
      <c r="G6335" s="662" t="s">
        <v>5160</v>
      </c>
      <c r="H6335" s="662" t="s">
        <v>593</v>
      </c>
      <c r="I6335" s="662" t="s">
        <v>3159</v>
      </c>
      <c r="J6335" s="662" t="s">
        <v>3160</v>
      </c>
      <c r="K6335" s="662" t="s">
        <v>4933</v>
      </c>
      <c r="L6335" s="663">
        <v>2991.23</v>
      </c>
      <c r="M6335" s="663">
        <v>38885.99</v>
      </c>
      <c r="N6335" s="662">
        <v>13</v>
      </c>
      <c r="O6335" s="745">
        <v>7.5</v>
      </c>
      <c r="P6335" s="663">
        <v>26921.07</v>
      </c>
      <c r="Q6335" s="678">
        <v>0.69230769230769229</v>
      </c>
      <c r="R6335" s="662">
        <v>9</v>
      </c>
      <c r="S6335" s="678">
        <v>0.69230769230769229</v>
      </c>
      <c r="T6335" s="745">
        <v>5</v>
      </c>
      <c r="U6335" s="701">
        <v>0.66666666666666663</v>
      </c>
    </row>
    <row r="6336" spans="1:21" ht="14.4" customHeight="1" x14ac:dyDescent="0.3">
      <c r="A6336" s="661">
        <v>32</v>
      </c>
      <c r="B6336" s="662" t="s">
        <v>592</v>
      </c>
      <c r="C6336" s="662" t="s">
        <v>5113</v>
      </c>
      <c r="D6336" s="743" t="s">
        <v>7939</v>
      </c>
      <c r="E6336" s="744" t="s">
        <v>5138</v>
      </c>
      <c r="F6336" s="662" t="s">
        <v>5106</v>
      </c>
      <c r="G6336" s="662" t="s">
        <v>5160</v>
      </c>
      <c r="H6336" s="662" t="s">
        <v>593</v>
      </c>
      <c r="I6336" s="662" t="s">
        <v>5161</v>
      </c>
      <c r="J6336" s="662" t="s">
        <v>3160</v>
      </c>
      <c r="K6336" s="662" t="s">
        <v>5162</v>
      </c>
      <c r="L6336" s="663">
        <v>748.21</v>
      </c>
      <c r="M6336" s="663">
        <v>4489.26</v>
      </c>
      <c r="N6336" s="662">
        <v>6</v>
      </c>
      <c r="O6336" s="745">
        <v>3.5</v>
      </c>
      <c r="P6336" s="663">
        <v>2992.84</v>
      </c>
      <c r="Q6336" s="678">
        <v>0.66666666666666663</v>
      </c>
      <c r="R6336" s="662">
        <v>4</v>
      </c>
      <c r="S6336" s="678">
        <v>0.66666666666666663</v>
      </c>
      <c r="T6336" s="745">
        <v>2.5</v>
      </c>
      <c r="U6336" s="701">
        <v>0.7142857142857143</v>
      </c>
    </row>
    <row r="6337" spans="1:21" ht="14.4" customHeight="1" x14ac:dyDescent="0.3">
      <c r="A6337" s="661">
        <v>32</v>
      </c>
      <c r="B6337" s="662" t="s">
        <v>592</v>
      </c>
      <c r="C6337" s="662" t="s">
        <v>5113</v>
      </c>
      <c r="D6337" s="743" t="s">
        <v>7939</v>
      </c>
      <c r="E6337" s="744" t="s">
        <v>5138</v>
      </c>
      <c r="F6337" s="662" t="s">
        <v>5106</v>
      </c>
      <c r="G6337" s="662" t="s">
        <v>5231</v>
      </c>
      <c r="H6337" s="662" t="s">
        <v>593</v>
      </c>
      <c r="I6337" s="662" t="s">
        <v>5235</v>
      </c>
      <c r="J6337" s="662" t="s">
        <v>5236</v>
      </c>
      <c r="K6337" s="662" t="s">
        <v>5237</v>
      </c>
      <c r="L6337" s="663">
        <v>0</v>
      </c>
      <c r="M6337" s="663">
        <v>0</v>
      </c>
      <c r="N6337" s="662">
        <v>1</v>
      </c>
      <c r="O6337" s="745">
        <v>0.5</v>
      </c>
      <c r="P6337" s="663">
        <v>0</v>
      </c>
      <c r="Q6337" s="678"/>
      <c r="R6337" s="662">
        <v>1</v>
      </c>
      <c r="S6337" s="678">
        <v>1</v>
      </c>
      <c r="T6337" s="745">
        <v>0.5</v>
      </c>
      <c r="U6337" s="701">
        <v>1</v>
      </c>
    </row>
    <row r="6338" spans="1:21" ht="14.4" customHeight="1" x14ac:dyDescent="0.3">
      <c r="A6338" s="661">
        <v>32</v>
      </c>
      <c r="B6338" s="662" t="s">
        <v>592</v>
      </c>
      <c r="C6338" s="662" t="s">
        <v>5113</v>
      </c>
      <c r="D6338" s="743" t="s">
        <v>7939</v>
      </c>
      <c r="E6338" s="744" t="s">
        <v>5138</v>
      </c>
      <c r="F6338" s="662" t="s">
        <v>5106</v>
      </c>
      <c r="G6338" s="662" t="s">
        <v>5231</v>
      </c>
      <c r="H6338" s="662" t="s">
        <v>593</v>
      </c>
      <c r="I6338" s="662" t="s">
        <v>1074</v>
      </c>
      <c r="J6338" s="662" t="s">
        <v>5236</v>
      </c>
      <c r="K6338" s="662" t="s">
        <v>5238</v>
      </c>
      <c r="L6338" s="663">
        <v>63.7</v>
      </c>
      <c r="M6338" s="663">
        <v>63.7</v>
      </c>
      <c r="N6338" s="662">
        <v>1</v>
      </c>
      <c r="O6338" s="745">
        <v>0.5</v>
      </c>
      <c r="P6338" s="663"/>
      <c r="Q6338" s="678">
        <v>0</v>
      </c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32</v>
      </c>
      <c r="B6339" s="662" t="s">
        <v>592</v>
      </c>
      <c r="C6339" s="662" t="s">
        <v>5113</v>
      </c>
      <c r="D6339" s="743" t="s">
        <v>7939</v>
      </c>
      <c r="E6339" s="744" t="s">
        <v>5138</v>
      </c>
      <c r="F6339" s="662" t="s">
        <v>5106</v>
      </c>
      <c r="G6339" s="662" t="s">
        <v>6104</v>
      </c>
      <c r="H6339" s="662" t="s">
        <v>593</v>
      </c>
      <c r="I6339" s="662" t="s">
        <v>7907</v>
      </c>
      <c r="J6339" s="662" t="s">
        <v>7908</v>
      </c>
      <c r="K6339" s="662" t="s">
        <v>7909</v>
      </c>
      <c r="L6339" s="663">
        <v>0</v>
      </c>
      <c r="M6339" s="663">
        <v>0</v>
      </c>
      <c r="N6339" s="662">
        <v>1</v>
      </c>
      <c r="O6339" s="745">
        <v>0.5</v>
      </c>
      <c r="P6339" s="663"/>
      <c r="Q6339" s="678"/>
      <c r="R6339" s="662"/>
      <c r="S6339" s="678">
        <v>0</v>
      </c>
      <c r="T6339" s="745"/>
      <c r="U6339" s="701">
        <v>0</v>
      </c>
    </row>
    <row r="6340" spans="1:21" ht="14.4" customHeight="1" x14ac:dyDescent="0.3">
      <c r="A6340" s="661">
        <v>32</v>
      </c>
      <c r="B6340" s="662" t="s">
        <v>592</v>
      </c>
      <c r="C6340" s="662" t="s">
        <v>5113</v>
      </c>
      <c r="D6340" s="743" t="s">
        <v>7939</v>
      </c>
      <c r="E6340" s="744" t="s">
        <v>5138</v>
      </c>
      <c r="F6340" s="662" t="s">
        <v>5106</v>
      </c>
      <c r="G6340" s="662" t="s">
        <v>5239</v>
      </c>
      <c r="H6340" s="662" t="s">
        <v>593</v>
      </c>
      <c r="I6340" s="662" t="s">
        <v>963</v>
      </c>
      <c r="J6340" s="662" t="s">
        <v>964</v>
      </c>
      <c r="K6340" s="662" t="s">
        <v>5240</v>
      </c>
      <c r="L6340" s="663">
        <v>156.77000000000001</v>
      </c>
      <c r="M6340" s="663">
        <v>470.31000000000006</v>
      </c>
      <c r="N6340" s="662">
        <v>3</v>
      </c>
      <c r="O6340" s="745">
        <v>0.5</v>
      </c>
      <c r="P6340" s="663"/>
      <c r="Q6340" s="678">
        <v>0</v>
      </c>
      <c r="R6340" s="662"/>
      <c r="S6340" s="678">
        <v>0</v>
      </c>
      <c r="T6340" s="745"/>
      <c r="U6340" s="701">
        <v>0</v>
      </c>
    </row>
    <row r="6341" spans="1:21" ht="14.4" customHeight="1" x14ac:dyDescent="0.3">
      <c r="A6341" s="661">
        <v>32</v>
      </c>
      <c r="B6341" s="662" t="s">
        <v>592</v>
      </c>
      <c r="C6341" s="662" t="s">
        <v>5113</v>
      </c>
      <c r="D6341" s="743" t="s">
        <v>7939</v>
      </c>
      <c r="E6341" s="744" t="s">
        <v>5138</v>
      </c>
      <c r="F6341" s="662" t="s">
        <v>5106</v>
      </c>
      <c r="G6341" s="662" t="s">
        <v>5239</v>
      </c>
      <c r="H6341" s="662" t="s">
        <v>593</v>
      </c>
      <c r="I6341" s="662" t="s">
        <v>963</v>
      </c>
      <c r="J6341" s="662" t="s">
        <v>964</v>
      </c>
      <c r="K6341" s="662" t="s">
        <v>5240</v>
      </c>
      <c r="L6341" s="663">
        <v>107.27</v>
      </c>
      <c r="M6341" s="663">
        <v>107.27</v>
      </c>
      <c r="N6341" s="662">
        <v>1</v>
      </c>
      <c r="O6341" s="745">
        <v>0.5</v>
      </c>
      <c r="P6341" s="663"/>
      <c r="Q6341" s="678">
        <v>0</v>
      </c>
      <c r="R6341" s="662"/>
      <c r="S6341" s="678">
        <v>0</v>
      </c>
      <c r="T6341" s="745"/>
      <c r="U6341" s="701">
        <v>0</v>
      </c>
    </row>
    <row r="6342" spans="1:21" ht="14.4" customHeight="1" x14ac:dyDescent="0.3">
      <c r="A6342" s="661">
        <v>32</v>
      </c>
      <c r="B6342" s="662" t="s">
        <v>592</v>
      </c>
      <c r="C6342" s="662" t="s">
        <v>5113</v>
      </c>
      <c r="D6342" s="743" t="s">
        <v>7939</v>
      </c>
      <c r="E6342" s="744" t="s">
        <v>5138</v>
      </c>
      <c r="F6342" s="662" t="s">
        <v>5106</v>
      </c>
      <c r="G6342" s="662" t="s">
        <v>5166</v>
      </c>
      <c r="H6342" s="662" t="s">
        <v>593</v>
      </c>
      <c r="I6342" s="662" t="s">
        <v>1138</v>
      </c>
      <c r="J6342" s="662" t="s">
        <v>1139</v>
      </c>
      <c r="K6342" s="662" t="s">
        <v>1140</v>
      </c>
      <c r="L6342" s="663">
        <v>33</v>
      </c>
      <c r="M6342" s="663">
        <v>132</v>
      </c>
      <c r="N6342" s="662">
        <v>4</v>
      </c>
      <c r="O6342" s="745">
        <v>2.5</v>
      </c>
      <c r="P6342" s="663">
        <v>99</v>
      </c>
      <c r="Q6342" s="678">
        <v>0.75</v>
      </c>
      <c r="R6342" s="662">
        <v>3</v>
      </c>
      <c r="S6342" s="678">
        <v>0.75</v>
      </c>
      <c r="T6342" s="745">
        <v>2</v>
      </c>
      <c r="U6342" s="701">
        <v>0.8</v>
      </c>
    </row>
    <row r="6343" spans="1:21" ht="14.4" customHeight="1" x14ac:dyDescent="0.3">
      <c r="A6343" s="661">
        <v>32</v>
      </c>
      <c r="B6343" s="662" t="s">
        <v>592</v>
      </c>
      <c r="C6343" s="662" t="s">
        <v>5113</v>
      </c>
      <c r="D6343" s="743" t="s">
        <v>7939</v>
      </c>
      <c r="E6343" s="744" t="s">
        <v>5138</v>
      </c>
      <c r="F6343" s="662" t="s">
        <v>5106</v>
      </c>
      <c r="G6343" s="662" t="s">
        <v>5166</v>
      </c>
      <c r="H6343" s="662" t="s">
        <v>593</v>
      </c>
      <c r="I6343" s="662" t="s">
        <v>810</v>
      </c>
      <c r="J6343" s="662" t="s">
        <v>811</v>
      </c>
      <c r="K6343" s="662" t="s">
        <v>5352</v>
      </c>
      <c r="L6343" s="663">
        <v>55.01</v>
      </c>
      <c r="M6343" s="663">
        <v>55.01</v>
      </c>
      <c r="N6343" s="662">
        <v>1</v>
      </c>
      <c r="O6343" s="745">
        <v>0.5</v>
      </c>
      <c r="P6343" s="663"/>
      <c r="Q6343" s="678">
        <v>0</v>
      </c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32</v>
      </c>
      <c r="B6344" s="662" t="s">
        <v>592</v>
      </c>
      <c r="C6344" s="662" t="s">
        <v>5113</v>
      </c>
      <c r="D6344" s="743" t="s">
        <v>7939</v>
      </c>
      <c r="E6344" s="744" t="s">
        <v>5138</v>
      </c>
      <c r="F6344" s="662" t="s">
        <v>5106</v>
      </c>
      <c r="G6344" s="662" t="s">
        <v>5535</v>
      </c>
      <c r="H6344" s="662" t="s">
        <v>593</v>
      </c>
      <c r="I6344" s="662" t="s">
        <v>1614</v>
      </c>
      <c r="J6344" s="662" t="s">
        <v>1615</v>
      </c>
      <c r="K6344" s="662" t="s">
        <v>5536</v>
      </c>
      <c r="L6344" s="663">
        <v>34.6</v>
      </c>
      <c r="M6344" s="663">
        <v>34.6</v>
      </c>
      <c r="N6344" s="662">
        <v>1</v>
      </c>
      <c r="O6344" s="745">
        <v>0.5</v>
      </c>
      <c r="P6344" s="663"/>
      <c r="Q6344" s="678">
        <v>0</v>
      </c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32</v>
      </c>
      <c r="B6345" s="662" t="s">
        <v>592</v>
      </c>
      <c r="C6345" s="662" t="s">
        <v>5113</v>
      </c>
      <c r="D6345" s="743" t="s">
        <v>7939</v>
      </c>
      <c r="E6345" s="744" t="s">
        <v>5138</v>
      </c>
      <c r="F6345" s="662" t="s">
        <v>5106</v>
      </c>
      <c r="G6345" s="662" t="s">
        <v>6114</v>
      </c>
      <c r="H6345" s="662" t="s">
        <v>593</v>
      </c>
      <c r="I6345" s="662" t="s">
        <v>3527</v>
      </c>
      <c r="J6345" s="662" t="s">
        <v>3528</v>
      </c>
      <c r="K6345" s="662" t="s">
        <v>4828</v>
      </c>
      <c r="L6345" s="663">
        <v>0</v>
      </c>
      <c r="M6345" s="663">
        <v>0</v>
      </c>
      <c r="N6345" s="662">
        <v>1</v>
      </c>
      <c r="O6345" s="745">
        <v>1</v>
      </c>
      <c r="P6345" s="663">
        <v>0</v>
      </c>
      <c r="Q6345" s="678"/>
      <c r="R6345" s="662">
        <v>1</v>
      </c>
      <c r="S6345" s="678">
        <v>1</v>
      </c>
      <c r="T6345" s="745">
        <v>1</v>
      </c>
      <c r="U6345" s="701">
        <v>1</v>
      </c>
    </row>
    <row r="6346" spans="1:21" ht="14.4" customHeight="1" x14ac:dyDescent="0.3">
      <c r="A6346" s="661">
        <v>32</v>
      </c>
      <c r="B6346" s="662" t="s">
        <v>592</v>
      </c>
      <c r="C6346" s="662" t="s">
        <v>5113</v>
      </c>
      <c r="D6346" s="743" t="s">
        <v>7939</v>
      </c>
      <c r="E6346" s="744" t="s">
        <v>5138</v>
      </c>
      <c r="F6346" s="662" t="s">
        <v>5106</v>
      </c>
      <c r="G6346" s="662" t="s">
        <v>5539</v>
      </c>
      <c r="H6346" s="662" t="s">
        <v>593</v>
      </c>
      <c r="I6346" s="662" t="s">
        <v>2952</v>
      </c>
      <c r="J6346" s="662" t="s">
        <v>2953</v>
      </c>
      <c r="K6346" s="662" t="s">
        <v>2954</v>
      </c>
      <c r="L6346" s="663">
        <v>132.97999999999999</v>
      </c>
      <c r="M6346" s="663">
        <v>132.97999999999999</v>
      </c>
      <c r="N6346" s="662">
        <v>1</v>
      </c>
      <c r="O6346" s="745">
        <v>0.5</v>
      </c>
      <c r="P6346" s="663">
        <v>132.97999999999999</v>
      </c>
      <c r="Q6346" s="678">
        <v>1</v>
      </c>
      <c r="R6346" s="662">
        <v>1</v>
      </c>
      <c r="S6346" s="678">
        <v>1</v>
      </c>
      <c r="T6346" s="745">
        <v>0.5</v>
      </c>
      <c r="U6346" s="701">
        <v>1</v>
      </c>
    </row>
    <row r="6347" spans="1:21" ht="14.4" customHeight="1" x14ac:dyDescent="0.3">
      <c r="A6347" s="661">
        <v>32</v>
      </c>
      <c r="B6347" s="662" t="s">
        <v>592</v>
      </c>
      <c r="C6347" s="662" t="s">
        <v>5113</v>
      </c>
      <c r="D6347" s="743" t="s">
        <v>7939</v>
      </c>
      <c r="E6347" s="744" t="s">
        <v>5138</v>
      </c>
      <c r="F6347" s="662" t="s">
        <v>5106</v>
      </c>
      <c r="G6347" s="662" t="s">
        <v>5756</v>
      </c>
      <c r="H6347" s="662" t="s">
        <v>593</v>
      </c>
      <c r="I6347" s="662" t="s">
        <v>6141</v>
      </c>
      <c r="J6347" s="662" t="s">
        <v>5757</v>
      </c>
      <c r="K6347" s="662" t="s">
        <v>5758</v>
      </c>
      <c r="L6347" s="663">
        <v>3161.19</v>
      </c>
      <c r="M6347" s="663">
        <v>3161.19</v>
      </c>
      <c r="N6347" s="662">
        <v>1</v>
      </c>
      <c r="O6347" s="745">
        <v>0.5</v>
      </c>
      <c r="P6347" s="663">
        <v>3161.19</v>
      </c>
      <c r="Q6347" s="678">
        <v>1</v>
      </c>
      <c r="R6347" s="662">
        <v>1</v>
      </c>
      <c r="S6347" s="678">
        <v>1</v>
      </c>
      <c r="T6347" s="745">
        <v>0.5</v>
      </c>
      <c r="U6347" s="701">
        <v>1</v>
      </c>
    </row>
    <row r="6348" spans="1:21" ht="14.4" customHeight="1" x14ac:dyDescent="0.3">
      <c r="A6348" s="661">
        <v>32</v>
      </c>
      <c r="B6348" s="662" t="s">
        <v>592</v>
      </c>
      <c r="C6348" s="662" t="s">
        <v>5113</v>
      </c>
      <c r="D6348" s="743" t="s">
        <v>7939</v>
      </c>
      <c r="E6348" s="744" t="s">
        <v>5138</v>
      </c>
      <c r="F6348" s="662" t="s">
        <v>5106</v>
      </c>
      <c r="G6348" s="662" t="s">
        <v>5269</v>
      </c>
      <c r="H6348" s="662" t="s">
        <v>593</v>
      </c>
      <c r="I6348" s="662" t="s">
        <v>970</v>
      </c>
      <c r="J6348" s="662" t="s">
        <v>5270</v>
      </c>
      <c r="K6348" s="662" t="s">
        <v>5271</v>
      </c>
      <c r="L6348" s="663">
        <v>88.76</v>
      </c>
      <c r="M6348" s="663">
        <v>798.84000000000015</v>
      </c>
      <c r="N6348" s="662">
        <v>9</v>
      </c>
      <c r="O6348" s="745">
        <v>4.5</v>
      </c>
      <c r="P6348" s="663">
        <v>355.04</v>
      </c>
      <c r="Q6348" s="678">
        <v>0.44444444444444436</v>
      </c>
      <c r="R6348" s="662">
        <v>4</v>
      </c>
      <c r="S6348" s="678">
        <v>0.44444444444444442</v>
      </c>
      <c r="T6348" s="745">
        <v>3</v>
      </c>
      <c r="U6348" s="701">
        <v>0.66666666666666663</v>
      </c>
    </row>
    <row r="6349" spans="1:21" ht="14.4" customHeight="1" x14ac:dyDescent="0.3">
      <c r="A6349" s="661">
        <v>32</v>
      </c>
      <c r="B6349" s="662" t="s">
        <v>592</v>
      </c>
      <c r="C6349" s="662" t="s">
        <v>5113</v>
      </c>
      <c r="D6349" s="743" t="s">
        <v>7939</v>
      </c>
      <c r="E6349" s="744" t="s">
        <v>5138</v>
      </c>
      <c r="F6349" s="662" t="s">
        <v>5106</v>
      </c>
      <c r="G6349" s="662" t="s">
        <v>6470</v>
      </c>
      <c r="H6349" s="662" t="s">
        <v>593</v>
      </c>
      <c r="I6349" s="662" t="s">
        <v>7893</v>
      </c>
      <c r="J6349" s="662" t="s">
        <v>7894</v>
      </c>
      <c r="K6349" s="662" t="s">
        <v>7895</v>
      </c>
      <c r="L6349" s="663">
        <v>0</v>
      </c>
      <c r="M6349" s="663">
        <v>0</v>
      </c>
      <c r="N6349" s="662">
        <v>2</v>
      </c>
      <c r="O6349" s="745">
        <v>0.5</v>
      </c>
      <c r="P6349" s="663">
        <v>0</v>
      </c>
      <c r="Q6349" s="678"/>
      <c r="R6349" s="662">
        <v>2</v>
      </c>
      <c r="S6349" s="678">
        <v>1</v>
      </c>
      <c r="T6349" s="745">
        <v>0.5</v>
      </c>
      <c r="U6349" s="701">
        <v>1</v>
      </c>
    </row>
    <row r="6350" spans="1:21" ht="14.4" customHeight="1" x14ac:dyDescent="0.3">
      <c r="A6350" s="661">
        <v>32</v>
      </c>
      <c r="B6350" s="662" t="s">
        <v>592</v>
      </c>
      <c r="C6350" s="662" t="s">
        <v>5113</v>
      </c>
      <c r="D6350" s="743" t="s">
        <v>7939</v>
      </c>
      <c r="E6350" s="744" t="s">
        <v>5138</v>
      </c>
      <c r="F6350" s="662" t="s">
        <v>5106</v>
      </c>
      <c r="G6350" s="662" t="s">
        <v>5168</v>
      </c>
      <c r="H6350" s="662" t="s">
        <v>593</v>
      </c>
      <c r="I6350" s="662" t="s">
        <v>1020</v>
      </c>
      <c r="J6350" s="662" t="s">
        <v>5277</v>
      </c>
      <c r="K6350" s="662" t="s">
        <v>5278</v>
      </c>
      <c r="L6350" s="663">
        <v>0</v>
      </c>
      <c r="M6350" s="663">
        <v>0</v>
      </c>
      <c r="N6350" s="662">
        <v>1</v>
      </c>
      <c r="O6350" s="745">
        <v>0.5</v>
      </c>
      <c r="P6350" s="663">
        <v>0</v>
      </c>
      <c r="Q6350" s="678"/>
      <c r="R6350" s="662">
        <v>1</v>
      </c>
      <c r="S6350" s="678">
        <v>1</v>
      </c>
      <c r="T6350" s="745">
        <v>0.5</v>
      </c>
      <c r="U6350" s="701">
        <v>1</v>
      </c>
    </row>
    <row r="6351" spans="1:21" ht="14.4" customHeight="1" x14ac:dyDescent="0.3">
      <c r="A6351" s="661">
        <v>32</v>
      </c>
      <c r="B6351" s="662" t="s">
        <v>592</v>
      </c>
      <c r="C6351" s="662" t="s">
        <v>5113</v>
      </c>
      <c r="D6351" s="743" t="s">
        <v>7939</v>
      </c>
      <c r="E6351" s="744" t="s">
        <v>5138</v>
      </c>
      <c r="F6351" s="662" t="s">
        <v>5106</v>
      </c>
      <c r="G6351" s="662" t="s">
        <v>5168</v>
      </c>
      <c r="H6351" s="662" t="s">
        <v>593</v>
      </c>
      <c r="I6351" s="662" t="s">
        <v>1055</v>
      </c>
      <c r="J6351" s="662" t="s">
        <v>1056</v>
      </c>
      <c r="K6351" s="662" t="s">
        <v>5895</v>
      </c>
      <c r="L6351" s="663">
        <v>0</v>
      </c>
      <c r="M6351" s="663">
        <v>0</v>
      </c>
      <c r="N6351" s="662">
        <v>1</v>
      </c>
      <c r="O6351" s="745">
        <v>1</v>
      </c>
      <c r="P6351" s="663"/>
      <c r="Q6351" s="678"/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32</v>
      </c>
      <c r="B6352" s="662" t="s">
        <v>592</v>
      </c>
      <c r="C6352" s="662" t="s">
        <v>5113</v>
      </c>
      <c r="D6352" s="743" t="s">
        <v>7939</v>
      </c>
      <c r="E6352" s="744" t="s">
        <v>5138</v>
      </c>
      <c r="F6352" s="662" t="s">
        <v>5106</v>
      </c>
      <c r="G6352" s="662" t="s">
        <v>5281</v>
      </c>
      <c r="H6352" s="662" t="s">
        <v>593</v>
      </c>
      <c r="I6352" s="662" t="s">
        <v>2183</v>
      </c>
      <c r="J6352" s="662" t="s">
        <v>2184</v>
      </c>
      <c r="K6352" s="662" t="s">
        <v>7910</v>
      </c>
      <c r="L6352" s="663">
        <v>36.729999999999997</v>
      </c>
      <c r="M6352" s="663">
        <v>36.729999999999997</v>
      </c>
      <c r="N6352" s="662">
        <v>1</v>
      </c>
      <c r="O6352" s="745">
        <v>0.5</v>
      </c>
      <c r="P6352" s="663"/>
      <c r="Q6352" s="678">
        <v>0</v>
      </c>
      <c r="R6352" s="662"/>
      <c r="S6352" s="678">
        <v>0</v>
      </c>
      <c r="T6352" s="745"/>
      <c r="U6352" s="701">
        <v>0</v>
      </c>
    </row>
    <row r="6353" spans="1:21" ht="14.4" customHeight="1" x14ac:dyDescent="0.3">
      <c r="A6353" s="661">
        <v>32</v>
      </c>
      <c r="B6353" s="662" t="s">
        <v>592</v>
      </c>
      <c r="C6353" s="662" t="s">
        <v>5113</v>
      </c>
      <c r="D6353" s="743" t="s">
        <v>7939</v>
      </c>
      <c r="E6353" s="744" t="s">
        <v>5138</v>
      </c>
      <c r="F6353" s="662" t="s">
        <v>5106</v>
      </c>
      <c r="G6353" s="662" t="s">
        <v>5285</v>
      </c>
      <c r="H6353" s="662" t="s">
        <v>593</v>
      </c>
      <c r="I6353" s="662" t="s">
        <v>5286</v>
      </c>
      <c r="J6353" s="662" t="s">
        <v>1170</v>
      </c>
      <c r="K6353" s="662" t="s">
        <v>1171</v>
      </c>
      <c r="L6353" s="663">
        <v>27.5</v>
      </c>
      <c r="M6353" s="663">
        <v>82.5</v>
      </c>
      <c r="N6353" s="662">
        <v>3</v>
      </c>
      <c r="O6353" s="745">
        <v>2</v>
      </c>
      <c r="P6353" s="663">
        <v>55</v>
      </c>
      <c r="Q6353" s="678">
        <v>0.66666666666666663</v>
      </c>
      <c r="R6353" s="662">
        <v>2</v>
      </c>
      <c r="S6353" s="678">
        <v>0.66666666666666663</v>
      </c>
      <c r="T6353" s="745">
        <v>1</v>
      </c>
      <c r="U6353" s="701">
        <v>0.5</v>
      </c>
    </row>
    <row r="6354" spans="1:21" ht="14.4" customHeight="1" x14ac:dyDescent="0.3">
      <c r="A6354" s="661">
        <v>32</v>
      </c>
      <c r="B6354" s="662" t="s">
        <v>592</v>
      </c>
      <c r="C6354" s="662" t="s">
        <v>5113</v>
      </c>
      <c r="D6354" s="743" t="s">
        <v>7939</v>
      </c>
      <c r="E6354" s="744" t="s">
        <v>5138</v>
      </c>
      <c r="F6354" s="662" t="s">
        <v>5106</v>
      </c>
      <c r="G6354" s="662" t="s">
        <v>5285</v>
      </c>
      <c r="H6354" s="662" t="s">
        <v>593</v>
      </c>
      <c r="I6354" s="662" t="s">
        <v>7156</v>
      </c>
      <c r="J6354" s="662" t="s">
        <v>852</v>
      </c>
      <c r="K6354" s="662" t="s">
        <v>7157</v>
      </c>
      <c r="L6354" s="663">
        <v>38.04</v>
      </c>
      <c r="M6354" s="663">
        <v>38.04</v>
      </c>
      <c r="N6354" s="662">
        <v>1</v>
      </c>
      <c r="O6354" s="745">
        <v>0.5</v>
      </c>
      <c r="P6354" s="663">
        <v>38.04</v>
      </c>
      <c r="Q6354" s="678">
        <v>1</v>
      </c>
      <c r="R6354" s="662">
        <v>1</v>
      </c>
      <c r="S6354" s="678">
        <v>1</v>
      </c>
      <c r="T6354" s="745">
        <v>0.5</v>
      </c>
      <c r="U6354" s="701">
        <v>1</v>
      </c>
    </row>
    <row r="6355" spans="1:21" ht="14.4" customHeight="1" x14ac:dyDescent="0.3">
      <c r="A6355" s="661">
        <v>32</v>
      </c>
      <c r="B6355" s="662" t="s">
        <v>592</v>
      </c>
      <c r="C6355" s="662" t="s">
        <v>5113</v>
      </c>
      <c r="D6355" s="743" t="s">
        <v>7939</v>
      </c>
      <c r="E6355" s="744" t="s">
        <v>5138</v>
      </c>
      <c r="F6355" s="662" t="s">
        <v>5106</v>
      </c>
      <c r="G6355" s="662" t="s">
        <v>5363</v>
      </c>
      <c r="H6355" s="662" t="s">
        <v>593</v>
      </c>
      <c r="I6355" s="662" t="s">
        <v>2925</v>
      </c>
      <c r="J6355" s="662" t="s">
        <v>733</v>
      </c>
      <c r="K6355" s="662" t="s">
        <v>5364</v>
      </c>
      <c r="L6355" s="663">
        <v>30.17</v>
      </c>
      <c r="M6355" s="663">
        <v>60.34</v>
      </c>
      <c r="N6355" s="662">
        <v>2</v>
      </c>
      <c r="O6355" s="745">
        <v>0.5</v>
      </c>
      <c r="P6355" s="663">
        <v>60.34</v>
      </c>
      <c r="Q6355" s="678">
        <v>1</v>
      </c>
      <c r="R6355" s="662">
        <v>2</v>
      </c>
      <c r="S6355" s="678">
        <v>1</v>
      </c>
      <c r="T6355" s="745">
        <v>0.5</v>
      </c>
      <c r="U6355" s="701">
        <v>1</v>
      </c>
    </row>
    <row r="6356" spans="1:21" ht="14.4" customHeight="1" x14ac:dyDescent="0.3">
      <c r="A6356" s="661">
        <v>32</v>
      </c>
      <c r="B6356" s="662" t="s">
        <v>592</v>
      </c>
      <c r="C6356" s="662" t="s">
        <v>5113</v>
      </c>
      <c r="D6356" s="743" t="s">
        <v>7939</v>
      </c>
      <c r="E6356" s="744" t="s">
        <v>5138</v>
      </c>
      <c r="F6356" s="662" t="s">
        <v>5106</v>
      </c>
      <c r="G6356" s="662" t="s">
        <v>5175</v>
      </c>
      <c r="H6356" s="662" t="s">
        <v>2438</v>
      </c>
      <c r="I6356" s="662" t="s">
        <v>2473</v>
      </c>
      <c r="J6356" s="662" t="s">
        <v>2474</v>
      </c>
      <c r="K6356" s="662" t="s">
        <v>4814</v>
      </c>
      <c r="L6356" s="663">
        <v>815.1</v>
      </c>
      <c r="M6356" s="663">
        <v>4890.6000000000004</v>
      </c>
      <c r="N6356" s="662">
        <v>6</v>
      </c>
      <c r="O6356" s="745">
        <v>1.5</v>
      </c>
      <c r="P6356" s="663">
        <v>3260.4</v>
      </c>
      <c r="Q6356" s="678">
        <v>0.66666666666666663</v>
      </c>
      <c r="R6356" s="662">
        <v>4</v>
      </c>
      <c r="S6356" s="678">
        <v>0.66666666666666663</v>
      </c>
      <c r="T6356" s="745">
        <v>1</v>
      </c>
      <c r="U6356" s="701">
        <v>0.66666666666666663</v>
      </c>
    </row>
    <row r="6357" spans="1:21" ht="14.4" customHeight="1" x14ac:dyDescent="0.3">
      <c r="A6357" s="661">
        <v>32</v>
      </c>
      <c r="B6357" s="662" t="s">
        <v>592</v>
      </c>
      <c r="C6357" s="662" t="s">
        <v>5113</v>
      </c>
      <c r="D6357" s="743" t="s">
        <v>7939</v>
      </c>
      <c r="E6357" s="744" t="s">
        <v>5138</v>
      </c>
      <c r="F6357" s="662" t="s">
        <v>5106</v>
      </c>
      <c r="G6357" s="662" t="s">
        <v>5175</v>
      </c>
      <c r="H6357" s="662" t="s">
        <v>2438</v>
      </c>
      <c r="I6357" s="662" t="s">
        <v>2477</v>
      </c>
      <c r="J6357" s="662" t="s">
        <v>2474</v>
      </c>
      <c r="K6357" s="662" t="s">
        <v>4818</v>
      </c>
      <c r="L6357" s="663">
        <v>923.74</v>
      </c>
      <c r="M6357" s="663">
        <v>6466.18</v>
      </c>
      <c r="N6357" s="662">
        <v>7</v>
      </c>
      <c r="O6357" s="745">
        <v>2.5</v>
      </c>
      <c r="P6357" s="663">
        <v>4618.7000000000007</v>
      </c>
      <c r="Q6357" s="678">
        <v>0.71428571428571441</v>
      </c>
      <c r="R6357" s="662">
        <v>5</v>
      </c>
      <c r="S6357" s="678">
        <v>0.7142857142857143</v>
      </c>
      <c r="T6357" s="745">
        <v>2</v>
      </c>
      <c r="U6357" s="701">
        <v>0.8</v>
      </c>
    </row>
    <row r="6358" spans="1:21" ht="14.4" customHeight="1" x14ac:dyDescent="0.3">
      <c r="A6358" s="661">
        <v>32</v>
      </c>
      <c r="B6358" s="662" t="s">
        <v>592</v>
      </c>
      <c r="C6358" s="662" t="s">
        <v>5113</v>
      </c>
      <c r="D6358" s="743" t="s">
        <v>7939</v>
      </c>
      <c r="E6358" s="744" t="s">
        <v>5138</v>
      </c>
      <c r="F6358" s="662" t="s">
        <v>5106</v>
      </c>
      <c r="G6358" s="662" t="s">
        <v>5175</v>
      </c>
      <c r="H6358" s="662" t="s">
        <v>2438</v>
      </c>
      <c r="I6358" s="662" t="s">
        <v>2556</v>
      </c>
      <c r="J6358" s="662" t="s">
        <v>2557</v>
      </c>
      <c r="K6358" s="662" t="s">
        <v>4819</v>
      </c>
      <c r="L6358" s="663">
        <v>1847.49</v>
      </c>
      <c r="M6358" s="663">
        <v>3694.98</v>
      </c>
      <c r="N6358" s="662">
        <v>2</v>
      </c>
      <c r="O6358" s="745">
        <v>0.5</v>
      </c>
      <c r="P6358" s="663">
        <v>3694.98</v>
      </c>
      <c r="Q6358" s="678">
        <v>1</v>
      </c>
      <c r="R6358" s="662">
        <v>2</v>
      </c>
      <c r="S6358" s="678">
        <v>1</v>
      </c>
      <c r="T6358" s="745">
        <v>0.5</v>
      </c>
      <c r="U6358" s="701">
        <v>1</v>
      </c>
    </row>
    <row r="6359" spans="1:21" ht="14.4" customHeight="1" x14ac:dyDescent="0.3">
      <c r="A6359" s="661">
        <v>32</v>
      </c>
      <c r="B6359" s="662" t="s">
        <v>592</v>
      </c>
      <c r="C6359" s="662" t="s">
        <v>5113</v>
      </c>
      <c r="D6359" s="743" t="s">
        <v>7939</v>
      </c>
      <c r="E6359" s="744" t="s">
        <v>5138</v>
      </c>
      <c r="F6359" s="662" t="s">
        <v>5106</v>
      </c>
      <c r="G6359" s="662" t="s">
        <v>5295</v>
      </c>
      <c r="H6359" s="662" t="s">
        <v>593</v>
      </c>
      <c r="I6359" s="662" t="s">
        <v>2944</v>
      </c>
      <c r="J6359" s="662" t="s">
        <v>2945</v>
      </c>
      <c r="K6359" s="662" t="s">
        <v>5296</v>
      </c>
      <c r="L6359" s="663">
        <v>78.33</v>
      </c>
      <c r="M6359" s="663">
        <v>78.33</v>
      </c>
      <c r="N6359" s="662">
        <v>1</v>
      </c>
      <c r="O6359" s="745">
        <v>0.5</v>
      </c>
      <c r="P6359" s="663">
        <v>78.33</v>
      </c>
      <c r="Q6359" s="678">
        <v>1</v>
      </c>
      <c r="R6359" s="662">
        <v>1</v>
      </c>
      <c r="S6359" s="678">
        <v>1</v>
      </c>
      <c r="T6359" s="745">
        <v>0.5</v>
      </c>
      <c r="U6359" s="701">
        <v>1</v>
      </c>
    </row>
    <row r="6360" spans="1:21" ht="14.4" customHeight="1" x14ac:dyDescent="0.3">
      <c r="A6360" s="661">
        <v>32</v>
      </c>
      <c r="B6360" s="662" t="s">
        <v>592</v>
      </c>
      <c r="C6360" s="662" t="s">
        <v>5113</v>
      </c>
      <c r="D6360" s="743" t="s">
        <v>7939</v>
      </c>
      <c r="E6360" s="744" t="s">
        <v>5138</v>
      </c>
      <c r="F6360" s="662" t="s">
        <v>5106</v>
      </c>
      <c r="G6360" s="662" t="s">
        <v>5176</v>
      </c>
      <c r="H6360" s="662" t="s">
        <v>593</v>
      </c>
      <c r="I6360" s="662" t="s">
        <v>5177</v>
      </c>
      <c r="J6360" s="662" t="s">
        <v>5178</v>
      </c>
      <c r="K6360" s="662" t="s">
        <v>827</v>
      </c>
      <c r="L6360" s="663">
        <v>57.64</v>
      </c>
      <c r="M6360" s="663">
        <v>57.64</v>
      </c>
      <c r="N6360" s="662">
        <v>1</v>
      </c>
      <c r="O6360" s="745">
        <v>0.5</v>
      </c>
      <c r="P6360" s="663">
        <v>57.64</v>
      </c>
      <c r="Q6360" s="678">
        <v>1</v>
      </c>
      <c r="R6360" s="662">
        <v>1</v>
      </c>
      <c r="S6360" s="678">
        <v>1</v>
      </c>
      <c r="T6360" s="745">
        <v>0.5</v>
      </c>
      <c r="U6360" s="701">
        <v>1</v>
      </c>
    </row>
    <row r="6361" spans="1:21" ht="14.4" customHeight="1" x14ac:dyDescent="0.3">
      <c r="A6361" s="661">
        <v>32</v>
      </c>
      <c r="B6361" s="662" t="s">
        <v>592</v>
      </c>
      <c r="C6361" s="662" t="s">
        <v>5113</v>
      </c>
      <c r="D6361" s="743" t="s">
        <v>7939</v>
      </c>
      <c r="E6361" s="744" t="s">
        <v>5138</v>
      </c>
      <c r="F6361" s="662" t="s">
        <v>5106</v>
      </c>
      <c r="G6361" s="662" t="s">
        <v>5176</v>
      </c>
      <c r="H6361" s="662" t="s">
        <v>593</v>
      </c>
      <c r="I6361" s="662" t="s">
        <v>5365</v>
      </c>
      <c r="J6361" s="662" t="s">
        <v>5178</v>
      </c>
      <c r="K6361" s="662" t="s">
        <v>830</v>
      </c>
      <c r="L6361" s="663">
        <v>301.2</v>
      </c>
      <c r="M6361" s="663">
        <v>301.2</v>
      </c>
      <c r="N6361" s="662">
        <v>1</v>
      </c>
      <c r="O6361" s="745">
        <v>0.5</v>
      </c>
      <c r="P6361" s="663">
        <v>301.2</v>
      </c>
      <c r="Q6361" s="678">
        <v>1</v>
      </c>
      <c r="R6361" s="662">
        <v>1</v>
      </c>
      <c r="S6361" s="678">
        <v>1</v>
      </c>
      <c r="T6361" s="745">
        <v>0.5</v>
      </c>
      <c r="U6361" s="701">
        <v>1</v>
      </c>
    </row>
    <row r="6362" spans="1:21" ht="14.4" customHeight="1" x14ac:dyDescent="0.3">
      <c r="A6362" s="661">
        <v>32</v>
      </c>
      <c r="B6362" s="662" t="s">
        <v>592</v>
      </c>
      <c r="C6362" s="662" t="s">
        <v>5113</v>
      </c>
      <c r="D6362" s="743" t="s">
        <v>7939</v>
      </c>
      <c r="E6362" s="744" t="s">
        <v>5138</v>
      </c>
      <c r="F6362" s="662" t="s">
        <v>5106</v>
      </c>
      <c r="G6362" s="662" t="s">
        <v>5176</v>
      </c>
      <c r="H6362" s="662" t="s">
        <v>593</v>
      </c>
      <c r="I6362" s="662" t="s">
        <v>5365</v>
      </c>
      <c r="J6362" s="662" t="s">
        <v>5178</v>
      </c>
      <c r="K6362" s="662" t="s">
        <v>830</v>
      </c>
      <c r="L6362" s="663">
        <v>185.26</v>
      </c>
      <c r="M6362" s="663">
        <v>555.78</v>
      </c>
      <c r="N6362" s="662">
        <v>3</v>
      </c>
      <c r="O6362" s="745">
        <v>2</v>
      </c>
      <c r="P6362" s="663">
        <v>185.26</v>
      </c>
      <c r="Q6362" s="678">
        <v>0.33333333333333331</v>
      </c>
      <c r="R6362" s="662">
        <v>1</v>
      </c>
      <c r="S6362" s="678">
        <v>0.33333333333333331</v>
      </c>
      <c r="T6362" s="745">
        <v>0.5</v>
      </c>
      <c r="U6362" s="701">
        <v>0.25</v>
      </c>
    </row>
    <row r="6363" spans="1:21" ht="14.4" customHeight="1" x14ac:dyDescent="0.3">
      <c r="A6363" s="661">
        <v>32</v>
      </c>
      <c r="B6363" s="662" t="s">
        <v>592</v>
      </c>
      <c r="C6363" s="662" t="s">
        <v>5113</v>
      </c>
      <c r="D6363" s="743" t="s">
        <v>7939</v>
      </c>
      <c r="E6363" s="744" t="s">
        <v>5138</v>
      </c>
      <c r="F6363" s="662" t="s">
        <v>5106</v>
      </c>
      <c r="G6363" s="662" t="s">
        <v>5176</v>
      </c>
      <c r="H6363" s="662" t="s">
        <v>593</v>
      </c>
      <c r="I6363" s="662" t="s">
        <v>829</v>
      </c>
      <c r="J6363" s="662" t="s">
        <v>826</v>
      </c>
      <c r="K6363" s="662" t="s">
        <v>830</v>
      </c>
      <c r="L6363" s="663">
        <v>185.26</v>
      </c>
      <c r="M6363" s="663">
        <v>370.52</v>
      </c>
      <c r="N6363" s="662">
        <v>2</v>
      </c>
      <c r="O6363" s="745">
        <v>1</v>
      </c>
      <c r="P6363" s="663">
        <v>370.52</v>
      </c>
      <c r="Q6363" s="678">
        <v>1</v>
      </c>
      <c r="R6363" s="662">
        <v>2</v>
      </c>
      <c r="S6363" s="678">
        <v>1</v>
      </c>
      <c r="T6363" s="745">
        <v>1</v>
      </c>
      <c r="U6363" s="701">
        <v>1</v>
      </c>
    </row>
    <row r="6364" spans="1:21" ht="14.4" customHeight="1" x14ac:dyDescent="0.3">
      <c r="A6364" s="661">
        <v>32</v>
      </c>
      <c r="B6364" s="662" t="s">
        <v>592</v>
      </c>
      <c r="C6364" s="662" t="s">
        <v>5113</v>
      </c>
      <c r="D6364" s="743" t="s">
        <v>7939</v>
      </c>
      <c r="E6364" s="744" t="s">
        <v>5138</v>
      </c>
      <c r="F6364" s="662" t="s">
        <v>5106</v>
      </c>
      <c r="G6364" s="662" t="s">
        <v>6532</v>
      </c>
      <c r="H6364" s="662" t="s">
        <v>593</v>
      </c>
      <c r="I6364" s="662" t="s">
        <v>755</v>
      </c>
      <c r="J6364" s="662" t="s">
        <v>6533</v>
      </c>
      <c r="K6364" s="662" t="s">
        <v>3157</v>
      </c>
      <c r="L6364" s="663">
        <v>0</v>
      </c>
      <c r="M6364" s="663">
        <v>0</v>
      </c>
      <c r="N6364" s="662">
        <v>1</v>
      </c>
      <c r="O6364" s="745">
        <v>1</v>
      </c>
      <c r="P6364" s="663">
        <v>0</v>
      </c>
      <c r="Q6364" s="678"/>
      <c r="R6364" s="662">
        <v>1</v>
      </c>
      <c r="S6364" s="678">
        <v>1</v>
      </c>
      <c r="T6364" s="745">
        <v>1</v>
      </c>
      <c r="U6364" s="701">
        <v>1</v>
      </c>
    </row>
    <row r="6365" spans="1:21" ht="14.4" customHeight="1" x14ac:dyDescent="0.3">
      <c r="A6365" s="661">
        <v>32</v>
      </c>
      <c r="B6365" s="662" t="s">
        <v>592</v>
      </c>
      <c r="C6365" s="662" t="s">
        <v>5113</v>
      </c>
      <c r="D6365" s="743" t="s">
        <v>7939</v>
      </c>
      <c r="E6365" s="744" t="s">
        <v>5138</v>
      </c>
      <c r="F6365" s="662" t="s">
        <v>5106</v>
      </c>
      <c r="G6365" s="662" t="s">
        <v>5366</v>
      </c>
      <c r="H6365" s="662" t="s">
        <v>2438</v>
      </c>
      <c r="I6365" s="662" t="s">
        <v>7911</v>
      </c>
      <c r="J6365" s="662" t="s">
        <v>2515</v>
      </c>
      <c r="K6365" s="662" t="s">
        <v>7912</v>
      </c>
      <c r="L6365" s="663">
        <v>0</v>
      </c>
      <c r="M6365" s="663">
        <v>0</v>
      </c>
      <c r="N6365" s="662">
        <v>1</v>
      </c>
      <c r="O6365" s="745">
        <v>0.5</v>
      </c>
      <c r="P6365" s="663"/>
      <c r="Q6365" s="678"/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32</v>
      </c>
      <c r="B6366" s="662" t="s">
        <v>592</v>
      </c>
      <c r="C6366" s="662" t="s">
        <v>5113</v>
      </c>
      <c r="D6366" s="743" t="s">
        <v>7939</v>
      </c>
      <c r="E6366" s="744" t="s">
        <v>5138</v>
      </c>
      <c r="F6366" s="662" t="s">
        <v>5106</v>
      </c>
      <c r="G6366" s="662" t="s">
        <v>5465</v>
      </c>
      <c r="H6366" s="662" t="s">
        <v>2438</v>
      </c>
      <c r="I6366" s="662" t="s">
        <v>7913</v>
      </c>
      <c r="J6366" s="662" t="s">
        <v>7631</v>
      </c>
      <c r="K6366" s="662" t="s">
        <v>7914</v>
      </c>
      <c r="L6366" s="663">
        <v>96.53</v>
      </c>
      <c r="M6366" s="663">
        <v>193.06</v>
      </c>
      <c r="N6366" s="662">
        <v>2</v>
      </c>
      <c r="O6366" s="745">
        <v>1</v>
      </c>
      <c r="P6366" s="663">
        <v>96.53</v>
      </c>
      <c r="Q6366" s="678">
        <v>0.5</v>
      </c>
      <c r="R6366" s="662">
        <v>1</v>
      </c>
      <c r="S6366" s="678">
        <v>0.5</v>
      </c>
      <c r="T6366" s="745">
        <v>0.5</v>
      </c>
      <c r="U6366" s="701">
        <v>0.5</v>
      </c>
    </row>
    <row r="6367" spans="1:21" ht="14.4" customHeight="1" x14ac:dyDescent="0.3">
      <c r="A6367" s="661">
        <v>32</v>
      </c>
      <c r="B6367" s="662" t="s">
        <v>592</v>
      </c>
      <c r="C6367" s="662" t="s">
        <v>5113</v>
      </c>
      <c r="D6367" s="743" t="s">
        <v>7939</v>
      </c>
      <c r="E6367" s="744" t="s">
        <v>5138</v>
      </c>
      <c r="F6367" s="662" t="s">
        <v>5106</v>
      </c>
      <c r="G6367" s="662" t="s">
        <v>5706</v>
      </c>
      <c r="H6367" s="662" t="s">
        <v>593</v>
      </c>
      <c r="I6367" s="662" t="s">
        <v>1245</v>
      </c>
      <c r="J6367" s="662" t="s">
        <v>1246</v>
      </c>
      <c r="K6367" s="662" t="s">
        <v>1247</v>
      </c>
      <c r="L6367" s="663">
        <v>70.08</v>
      </c>
      <c r="M6367" s="663">
        <v>140.16</v>
      </c>
      <c r="N6367" s="662">
        <v>2</v>
      </c>
      <c r="O6367" s="745">
        <v>1</v>
      </c>
      <c r="P6367" s="663">
        <v>140.16</v>
      </c>
      <c r="Q6367" s="678">
        <v>1</v>
      </c>
      <c r="R6367" s="662">
        <v>2</v>
      </c>
      <c r="S6367" s="678">
        <v>1</v>
      </c>
      <c r="T6367" s="745">
        <v>1</v>
      </c>
      <c r="U6367" s="701">
        <v>1</v>
      </c>
    </row>
    <row r="6368" spans="1:21" ht="14.4" customHeight="1" x14ac:dyDescent="0.3">
      <c r="A6368" s="661">
        <v>32</v>
      </c>
      <c r="B6368" s="662" t="s">
        <v>592</v>
      </c>
      <c r="C6368" s="662" t="s">
        <v>5113</v>
      </c>
      <c r="D6368" s="743" t="s">
        <v>7939</v>
      </c>
      <c r="E6368" s="744" t="s">
        <v>5138</v>
      </c>
      <c r="F6368" s="662" t="s">
        <v>5106</v>
      </c>
      <c r="G6368" s="662" t="s">
        <v>5179</v>
      </c>
      <c r="H6368" s="662" t="s">
        <v>593</v>
      </c>
      <c r="I6368" s="662" t="s">
        <v>1419</v>
      </c>
      <c r="J6368" s="662" t="s">
        <v>5180</v>
      </c>
      <c r="K6368" s="662" t="s">
        <v>5181</v>
      </c>
      <c r="L6368" s="663">
        <v>99.11</v>
      </c>
      <c r="M6368" s="663">
        <v>1189.32</v>
      </c>
      <c r="N6368" s="662">
        <v>12</v>
      </c>
      <c r="O6368" s="745">
        <v>3</v>
      </c>
      <c r="P6368" s="663">
        <v>693.77</v>
      </c>
      <c r="Q6368" s="678">
        <v>0.58333333333333337</v>
      </c>
      <c r="R6368" s="662">
        <v>7</v>
      </c>
      <c r="S6368" s="678">
        <v>0.58333333333333337</v>
      </c>
      <c r="T6368" s="745">
        <v>1.5</v>
      </c>
      <c r="U6368" s="701">
        <v>0.5</v>
      </c>
    </row>
    <row r="6369" spans="1:21" ht="14.4" customHeight="1" x14ac:dyDescent="0.3">
      <c r="A6369" s="661">
        <v>32</v>
      </c>
      <c r="B6369" s="662" t="s">
        <v>592</v>
      </c>
      <c r="C6369" s="662" t="s">
        <v>5113</v>
      </c>
      <c r="D6369" s="743" t="s">
        <v>7939</v>
      </c>
      <c r="E6369" s="744" t="s">
        <v>5138</v>
      </c>
      <c r="F6369" s="662" t="s">
        <v>5106</v>
      </c>
      <c r="G6369" s="662" t="s">
        <v>5372</v>
      </c>
      <c r="H6369" s="662" t="s">
        <v>2438</v>
      </c>
      <c r="I6369" s="662" t="s">
        <v>2525</v>
      </c>
      <c r="J6369" s="662" t="s">
        <v>2526</v>
      </c>
      <c r="K6369" s="662" t="s">
        <v>4825</v>
      </c>
      <c r="L6369" s="663">
        <v>160.1</v>
      </c>
      <c r="M6369" s="663">
        <v>320.2</v>
      </c>
      <c r="N6369" s="662">
        <v>2</v>
      </c>
      <c r="O6369" s="745">
        <v>0.5</v>
      </c>
      <c r="P6369" s="663">
        <v>320.2</v>
      </c>
      <c r="Q6369" s="678">
        <v>1</v>
      </c>
      <c r="R6369" s="662">
        <v>2</v>
      </c>
      <c r="S6369" s="678">
        <v>1</v>
      </c>
      <c r="T6369" s="745">
        <v>0.5</v>
      </c>
      <c r="U6369" s="701">
        <v>1</v>
      </c>
    </row>
    <row r="6370" spans="1:21" ht="14.4" customHeight="1" x14ac:dyDescent="0.3">
      <c r="A6370" s="661">
        <v>32</v>
      </c>
      <c r="B6370" s="662" t="s">
        <v>592</v>
      </c>
      <c r="C6370" s="662" t="s">
        <v>5113</v>
      </c>
      <c r="D6370" s="743" t="s">
        <v>7939</v>
      </c>
      <c r="E6370" s="744" t="s">
        <v>5138</v>
      </c>
      <c r="F6370" s="662" t="s">
        <v>5106</v>
      </c>
      <c r="G6370" s="662" t="s">
        <v>5404</v>
      </c>
      <c r="H6370" s="662" t="s">
        <v>593</v>
      </c>
      <c r="I6370" s="662" t="s">
        <v>7915</v>
      </c>
      <c r="J6370" s="662" t="s">
        <v>7633</v>
      </c>
      <c r="K6370" s="662" t="s">
        <v>1186</v>
      </c>
      <c r="L6370" s="663">
        <v>0</v>
      </c>
      <c r="M6370" s="663">
        <v>0</v>
      </c>
      <c r="N6370" s="662">
        <v>1</v>
      </c>
      <c r="O6370" s="745">
        <v>0.5</v>
      </c>
      <c r="P6370" s="663"/>
      <c r="Q6370" s="678"/>
      <c r="R6370" s="662"/>
      <c r="S6370" s="678">
        <v>0</v>
      </c>
      <c r="T6370" s="745"/>
      <c r="U6370" s="701">
        <v>0</v>
      </c>
    </row>
    <row r="6371" spans="1:21" ht="14.4" customHeight="1" x14ac:dyDescent="0.3">
      <c r="A6371" s="661">
        <v>32</v>
      </c>
      <c r="B6371" s="662" t="s">
        <v>592</v>
      </c>
      <c r="C6371" s="662" t="s">
        <v>5113</v>
      </c>
      <c r="D6371" s="743" t="s">
        <v>7939</v>
      </c>
      <c r="E6371" s="744" t="s">
        <v>5138</v>
      </c>
      <c r="F6371" s="662" t="s">
        <v>5106</v>
      </c>
      <c r="G6371" s="662" t="s">
        <v>5373</v>
      </c>
      <c r="H6371" s="662" t="s">
        <v>593</v>
      </c>
      <c r="I6371" s="662" t="s">
        <v>5958</v>
      </c>
      <c r="J6371" s="662" t="s">
        <v>5375</v>
      </c>
      <c r="K6371" s="662" t="s">
        <v>5959</v>
      </c>
      <c r="L6371" s="663">
        <v>0</v>
      </c>
      <c r="M6371" s="663">
        <v>0</v>
      </c>
      <c r="N6371" s="662">
        <v>1</v>
      </c>
      <c r="O6371" s="745">
        <v>0.5</v>
      </c>
      <c r="P6371" s="663"/>
      <c r="Q6371" s="678"/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32</v>
      </c>
      <c r="B6372" s="662" t="s">
        <v>592</v>
      </c>
      <c r="C6372" s="662" t="s">
        <v>5113</v>
      </c>
      <c r="D6372" s="743" t="s">
        <v>7939</v>
      </c>
      <c r="E6372" s="744" t="s">
        <v>5138</v>
      </c>
      <c r="F6372" s="662" t="s">
        <v>5106</v>
      </c>
      <c r="G6372" s="662" t="s">
        <v>7778</v>
      </c>
      <c r="H6372" s="662" t="s">
        <v>593</v>
      </c>
      <c r="I6372" s="662" t="s">
        <v>7916</v>
      </c>
      <c r="J6372" s="662" t="s">
        <v>3031</v>
      </c>
      <c r="K6372" s="662" t="s">
        <v>5947</v>
      </c>
      <c r="L6372" s="663">
        <v>0</v>
      </c>
      <c r="M6372" s="663">
        <v>0</v>
      </c>
      <c r="N6372" s="662">
        <v>2</v>
      </c>
      <c r="O6372" s="745">
        <v>0.5</v>
      </c>
      <c r="P6372" s="663"/>
      <c r="Q6372" s="678"/>
      <c r="R6372" s="662"/>
      <c r="S6372" s="678">
        <v>0</v>
      </c>
      <c r="T6372" s="745"/>
      <c r="U6372" s="701">
        <v>0</v>
      </c>
    </row>
    <row r="6373" spans="1:21" ht="14.4" customHeight="1" x14ac:dyDescent="0.3">
      <c r="A6373" s="661">
        <v>32</v>
      </c>
      <c r="B6373" s="662" t="s">
        <v>592</v>
      </c>
      <c r="C6373" s="662" t="s">
        <v>5113</v>
      </c>
      <c r="D6373" s="743" t="s">
        <v>7939</v>
      </c>
      <c r="E6373" s="744" t="s">
        <v>5138</v>
      </c>
      <c r="F6373" s="662" t="s">
        <v>5106</v>
      </c>
      <c r="G6373" s="662" t="s">
        <v>5309</v>
      </c>
      <c r="H6373" s="662" t="s">
        <v>593</v>
      </c>
      <c r="I6373" s="662" t="s">
        <v>910</v>
      </c>
      <c r="J6373" s="662" t="s">
        <v>5310</v>
      </c>
      <c r="K6373" s="662" t="s">
        <v>5268</v>
      </c>
      <c r="L6373" s="663">
        <v>0</v>
      </c>
      <c r="M6373" s="663">
        <v>0</v>
      </c>
      <c r="N6373" s="662">
        <v>2</v>
      </c>
      <c r="O6373" s="745">
        <v>1</v>
      </c>
      <c r="P6373" s="663">
        <v>0</v>
      </c>
      <c r="Q6373" s="678"/>
      <c r="R6373" s="662">
        <v>2</v>
      </c>
      <c r="S6373" s="678">
        <v>1</v>
      </c>
      <c r="T6373" s="745">
        <v>1</v>
      </c>
      <c r="U6373" s="701">
        <v>1</v>
      </c>
    </row>
    <row r="6374" spans="1:21" ht="14.4" customHeight="1" x14ac:dyDescent="0.3">
      <c r="A6374" s="661">
        <v>32</v>
      </c>
      <c r="B6374" s="662" t="s">
        <v>592</v>
      </c>
      <c r="C6374" s="662" t="s">
        <v>5113</v>
      </c>
      <c r="D6374" s="743" t="s">
        <v>7939</v>
      </c>
      <c r="E6374" s="744" t="s">
        <v>5138</v>
      </c>
      <c r="F6374" s="662" t="s">
        <v>5106</v>
      </c>
      <c r="G6374" s="662" t="s">
        <v>5311</v>
      </c>
      <c r="H6374" s="662" t="s">
        <v>593</v>
      </c>
      <c r="I6374" s="662" t="s">
        <v>752</v>
      </c>
      <c r="J6374" s="662" t="s">
        <v>753</v>
      </c>
      <c r="K6374" s="662" t="s">
        <v>5243</v>
      </c>
      <c r="L6374" s="663">
        <v>42.08</v>
      </c>
      <c r="M6374" s="663">
        <v>84.16</v>
      </c>
      <c r="N6374" s="662">
        <v>2</v>
      </c>
      <c r="O6374" s="745">
        <v>0.5</v>
      </c>
      <c r="P6374" s="663"/>
      <c r="Q6374" s="678">
        <v>0</v>
      </c>
      <c r="R6374" s="662"/>
      <c r="S6374" s="678">
        <v>0</v>
      </c>
      <c r="T6374" s="745"/>
      <c r="U6374" s="701">
        <v>0</v>
      </c>
    </row>
    <row r="6375" spans="1:21" ht="14.4" customHeight="1" x14ac:dyDescent="0.3">
      <c r="A6375" s="661">
        <v>32</v>
      </c>
      <c r="B6375" s="662" t="s">
        <v>592</v>
      </c>
      <c r="C6375" s="662" t="s">
        <v>5113</v>
      </c>
      <c r="D6375" s="743" t="s">
        <v>7939</v>
      </c>
      <c r="E6375" s="744" t="s">
        <v>5138</v>
      </c>
      <c r="F6375" s="662" t="s">
        <v>5106</v>
      </c>
      <c r="G6375" s="662" t="s">
        <v>5311</v>
      </c>
      <c r="H6375" s="662" t="s">
        <v>593</v>
      </c>
      <c r="I6375" s="662" t="s">
        <v>752</v>
      </c>
      <c r="J6375" s="662" t="s">
        <v>753</v>
      </c>
      <c r="K6375" s="662" t="s">
        <v>5243</v>
      </c>
      <c r="L6375" s="663">
        <v>30.47</v>
      </c>
      <c r="M6375" s="663">
        <v>60.94</v>
      </c>
      <c r="N6375" s="662">
        <v>2</v>
      </c>
      <c r="O6375" s="745">
        <v>0.5</v>
      </c>
      <c r="P6375" s="663"/>
      <c r="Q6375" s="678">
        <v>0</v>
      </c>
      <c r="R6375" s="662"/>
      <c r="S6375" s="678">
        <v>0</v>
      </c>
      <c r="T6375" s="745"/>
      <c r="U6375" s="701">
        <v>0</v>
      </c>
    </row>
    <row r="6376" spans="1:21" ht="14.4" customHeight="1" x14ac:dyDescent="0.3">
      <c r="A6376" s="661">
        <v>32</v>
      </c>
      <c r="B6376" s="662" t="s">
        <v>592</v>
      </c>
      <c r="C6376" s="662" t="s">
        <v>5113</v>
      </c>
      <c r="D6376" s="743" t="s">
        <v>7939</v>
      </c>
      <c r="E6376" s="744" t="s">
        <v>5138</v>
      </c>
      <c r="F6376" s="662" t="s">
        <v>5106</v>
      </c>
      <c r="G6376" s="662" t="s">
        <v>5182</v>
      </c>
      <c r="H6376" s="662" t="s">
        <v>593</v>
      </c>
      <c r="I6376" s="662" t="s">
        <v>2928</v>
      </c>
      <c r="J6376" s="662" t="s">
        <v>2409</v>
      </c>
      <c r="K6376" s="662" t="s">
        <v>5313</v>
      </c>
      <c r="L6376" s="663">
        <v>22.44</v>
      </c>
      <c r="M6376" s="663">
        <v>269.28000000000003</v>
      </c>
      <c r="N6376" s="662">
        <v>12</v>
      </c>
      <c r="O6376" s="745">
        <v>4</v>
      </c>
      <c r="P6376" s="663">
        <v>201.96</v>
      </c>
      <c r="Q6376" s="678">
        <v>0.75</v>
      </c>
      <c r="R6376" s="662">
        <v>9</v>
      </c>
      <c r="S6376" s="678">
        <v>0.75</v>
      </c>
      <c r="T6376" s="745">
        <v>3</v>
      </c>
      <c r="U6376" s="701">
        <v>0.75</v>
      </c>
    </row>
    <row r="6377" spans="1:21" ht="14.4" customHeight="1" x14ac:dyDescent="0.3">
      <c r="A6377" s="661">
        <v>32</v>
      </c>
      <c r="B6377" s="662" t="s">
        <v>592</v>
      </c>
      <c r="C6377" s="662" t="s">
        <v>5113</v>
      </c>
      <c r="D6377" s="743" t="s">
        <v>7939</v>
      </c>
      <c r="E6377" s="744" t="s">
        <v>5138</v>
      </c>
      <c r="F6377" s="662" t="s">
        <v>5106</v>
      </c>
      <c r="G6377" s="662" t="s">
        <v>5182</v>
      </c>
      <c r="H6377" s="662" t="s">
        <v>593</v>
      </c>
      <c r="I6377" s="662" t="s">
        <v>2977</v>
      </c>
      <c r="J6377" s="662" t="s">
        <v>2978</v>
      </c>
      <c r="K6377" s="662" t="s">
        <v>5183</v>
      </c>
      <c r="L6377" s="663">
        <v>51.21</v>
      </c>
      <c r="M6377" s="663">
        <v>102.42</v>
      </c>
      <c r="N6377" s="662">
        <v>2</v>
      </c>
      <c r="O6377" s="745">
        <v>0.5</v>
      </c>
      <c r="P6377" s="663">
        <v>102.42</v>
      </c>
      <c r="Q6377" s="678">
        <v>1</v>
      </c>
      <c r="R6377" s="662">
        <v>2</v>
      </c>
      <c r="S6377" s="678">
        <v>1</v>
      </c>
      <c r="T6377" s="745">
        <v>0.5</v>
      </c>
      <c r="U6377" s="701">
        <v>1</v>
      </c>
    </row>
    <row r="6378" spans="1:21" ht="14.4" customHeight="1" x14ac:dyDescent="0.3">
      <c r="A6378" s="661">
        <v>32</v>
      </c>
      <c r="B6378" s="662" t="s">
        <v>592</v>
      </c>
      <c r="C6378" s="662" t="s">
        <v>5113</v>
      </c>
      <c r="D6378" s="743" t="s">
        <v>7939</v>
      </c>
      <c r="E6378" s="744" t="s">
        <v>5138</v>
      </c>
      <c r="F6378" s="662" t="s">
        <v>5106</v>
      </c>
      <c r="G6378" s="662" t="s">
        <v>5476</v>
      </c>
      <c r="H6378" s="662" t="s">
        <v>593</v>
      </c>
      <c r="I6378" s="662" t="s">
        <v>832</v>
      </c>
      <c r="J6378" s="662" t="s">
        <v>5478</v>
      </c>
      <c r="K6378" s="662" t="s">
        <v>834</v>
      </c>
      <c r="L6378" s="663">
        <v>149.69</v>
      </c>
      <c r="M6378" s="663">
        <v>149.69</v>
      </c>
      <c r="N6378" s="662">
        <v>1</v>
      </c>
      <c r="O6378" s="745">
        <v>0.5</v>
      </c>
      <c r="P6378" s="663">
        <v>149.69</v>
      </c>
      <c r="Q6378" s="678">
        <v>1</v>
      </c>
      <c r="R6378" s="662">
        <v>1</v>
      </c>
      <c r="S6378" s="678">
        <v>1</v>
      </c>
      <c r="T6378" s="745">
        <v>0.5</v>
      </c>
      <c r="U6378" s="701">
        <v>1</v>
      </c>
    </row>
    <row r="6379" spans="1:21" ht="14.4" customHeight="1" x14ac:dyDescent="0.3">
      <c r="A6379" s="661">
        <v>32</v>
      </c>
      <c r="B6379" s="662" t="s">
        <v>592</v>
      </c>
      <c r="C6379" s="662" t="s">
        <v>5113</v>
      </c>
      <c r="D6379" s="743" t="s">
        <v>7939</v>
      </c>
      <c r="E6379" s="744" t="s">
        <v>5138</v>
      </c>
      <c r="F6379" s="662" t="s">
        <v>5106</v>
      </c>
      <c r="G6379" s="662" t="s">
        <v>6194</v>
      </c>
      <c r="H6379" s="662" t="s">
        <v>593</v>
      </c>
      <c r="I6379" s="662" t="s">
        <v>3709</v>
      </c>
      <c r="J6379" s="662" t="s">
        <v>3710</v>
      </c>
      <c r="K6379" s="662" t="s">
        <v>7813</v>
      </c>
      <c r="L6379" s="663">
        <v>961.42</v>
      </c>
      <c r="M6379" s="663">
        <v>961.42</v>
      </c>
      <c r="N6379" s="662">
        <v>1</v>
      </c>
      <c r="O6379" s="745">
        <v>1</v>
      </c>
      <c r="P6379" s="663">
        <v>961.42</v>
      </c>
      <c r="Q6379" s="678">
        <v>1</v>
      </c>
      <c r="R6379" s="662">
        <v>1</v>
      </c>
      <c r="S6379" s="678">
        <v>1</v>
      </c>
      <c r="T6379" s="745">
        <v>1</v>
      </c>
      <c r="U6379" s="701">
        <v>1</v>
      </c>
    </row>
    <row r="6380" spans="1:21" ht="14.4" customHeight="1" x14ac:dyDescent="0.3">
      <c r="A6380" s="661">
        <v>32</v>
      </c>
      <c r="B6380" s="662" t="s">
        <v>592</v>
      </c>
      <c r="C6380" s="662" t="s">
        <v>5113</v>
      </c>
      <c r="D6380" s="743" t="s">
        <v>7939</v>
      </c>
      <c r="E6380" s="744" t="s">
        <v>5138</v>
      </c>
      <c r="F6380" s="662" t="s">
        <v>5106</v>
      </c>
      <c r="G6380" s="662" t="s">
        <v>6360</v>
      </c>
      <c r="H6380" s="662" t="s">
        <v>593</v>
      </c>
      <c r="I6380" s="662" t="s">
        <v>3944</v>
      </c>
      <c r="J6380" s="662" t="s">
        <v>3945</v>
      </c>
      <c r="K6380" s="662" t="s">
        <v>6361</v>
      </c>
      <c r="L6380" s="663">
        <v>5354.94</v>
      </c>
      <c r="M6380" s="663">
        <v>5354.94</v>
      </c>
      <c r="N6380" s="662">
        <v>1</v>
      </c>
      <c r="O6380" s="745">
        <v>1</v>
      </c>
      <c r="P6380" s="663">
        <v>5354.94</v>
      </c>
      <c r="Q6380" s="678">
        <v>1</v>
      </c>
      <c r="R6380" s="662">
        <v>1</v>
      </c>
      <c r="S6380" s="678">
        <v>1</v>
      </c>
      <c r="T6380" s="745">
        <v>1</v>
      </c>
      <c r="U6380" s="701">
        <v>1</v>
      </c>
    </row>
    <row r="6381" spans="1:21" ht="14.4" customHeight="1" x14ac:dyDescent="0.3">
      <c r="A6381" s="661">
        <v>32</v>
      </c>
      <c r="B6381" s="662" t="s">
        <v>592</v>
      </c>
      <c r="C6381" s="662" t="s">
        <v>5113</v>
      </c>
      <c r="D6381" s="743" t="s">
        <v>7939</v>
      </c>
      <c r="E6381" s="744" t="s">
        <v>5138</v>
      </c>
      <c r="F6381" s="662" t="s">
        <v>5106</v>
      </c>
      <c r="G6381" s="662" t="s">
        <v>5689</v>
      </c>
      <c r="H6381" s="662" t="s">
        <v>593</v>
      </c>
      <c r="I6381" s="662" t="s">
        <v>1650</v>
      </c>
      <c r="J6381" s="662" t="s">
        <v>1651</v>
      </c>
      <c r="K6381" s="662" t="s">
        <v>7814</v>
      </c>
      <c r="L6381" s="663">
        <v>86.72</v>
      </c>
      <c r="M6381" s="663">
        <v>86.72</v>
      </c>
      <c r="N6381" s="662">
        <v>1</v>
      </c>
      <c r="O6381" s="745">
        <v>1</v>
      </c>
      <c r="P6381" s="663">
        <v>86.72</v>
      </c>
      <c r="Q6381" s="678">
        <v>1</v>
      </c>
      <c r="R6381" s="662">
        <v>1</v>
      </c>
      <c r="S6381" s="678">
        <v>1</v>
      </c>
      <c r="T6381" s="745">
        <v>1</v>
      </c>
      <c r="U6381" s="701">
        <v>1</v>
      </c>
    </row>
    <row r="6382" spans="1:21" ht="14.4" customHeight="1" x14ac:dyDescent="0.3">
      <c r="A6382" s="661">
        <v>32</v>
      </c>
      <c r="B6382" s="662" t="s">
        <v>592</v>
      </c>
      <c r="C6382" s="662" t="s">
        <v>5113</v>
      </c>
      <c r="D6382" s="743" t="s">
        <v>7939</v>
      </c>
      <c r="E6382" s="744" t="s">
        <v>5138</v>
      </c>
      <c r="F6382" s="662" t="s">
        <v>5106</v>
      </c>
      <c r="G6382" s="662" t="s">
        <v>5330</v>
      </c>
      <c r="H6382" s="662" t="s">
        <v>2438</v>
      </c>
      <c r="I6382" s="662" t="s">
        <v>2755</v>
      </c>
      <c r="J6382" s="662" t="s">
        <v>2756</v>
      </c>
      <c r="K6382" s="662" t="s">
        <v>3488</v>
      </c>
      <c r="L6382" s="663">
        <v>1427.23</v>
      </c>
      <c r="M6382" s="663">
        <v>12845.069999999998</v>
      </c>
      <c r="N6382" s="662">
        <v>9</v>
      </c>
      <c r="O6382" s="745">
        <v>3.5</v>
      </c>
      <c r="P6382" s="663">
        <v>11417.839999999998</v>
      </c>
      <c r="Q6382" s="678">
        <v>0.88888888888888895</v>
      </c>
      <c r="R6382" s="662">
        <v>8</v>
      </c>
      <c r="S6382" s="678">
        <v>0.88888888888888884</v>
      </c>
      <c r="T6382" s="745">
        <v>3</v>
      </c>
      <c r="U6382" s="701">
        <v>0.8571428571428571</v>
      </c>
    </row>
    <row r="6383" spans="1:21" ht="14.4" customHeight="1" x14ac:dyDescent="0.3">
      <c r="A6383" s="661">
        <v>32</v>
      </c>
      <c r="B6383" s="662" t="s">
        <v>592</v>
      </c>
      <c r="C6383" s="662" t="s">
        <v>5113</v>
      </c>
      <c r="D6383" s="743" t="s">
        <v>7939</v>
      </c>
      <c r="E6383" s="744" t="s">
        <v>5138</v>
      </c>
      <c r="F6383" s="662" t="s">
        <v>5106</v>
      </c>
      <c r="G6383" s="662" t="s">
        <v>5333</v>
      </c>
      <c r="H6383" s="662" t="s">
        <v>2438</v>
      </c>
      <c r="I6383" s="662" t="s">
        <v>3200</v>
      </c>
      <c r="J6383" s="662" t="s">
        <v>3193</v>
      </c>
      <c r="K6383" s="662" t="s">
        <v>4935</v>
      </c>
      <c r="L6383" s="663">
        <v>13849.26</v>
      </c>
      <c r="M6383" s="663">
        <v>13849.26</v>
      </c>
      <c r="N6383" s="662">
        <v>1</v>
      </c>
      <c r="O6383" s="745">
        <v>0.5</v>
      </c>
      <c r="P6383" s="663">
        <v>13849.26</v>
      </c>
      <c r="Q6383" s="678">
        <v>1</v>
      </c>
      <c r="R6383" s="662">
        <v>1</v>
      </c>
      <c r="S6383" s="678">
        <v>1</v>
      </c>
      <c r="T6383" s="745">
        <v>0.5</v>
      </c>
      <c r="U6383" s="701">
        <v>1</v>
      </c>
    </row>
    <row r="6384" spans="1:21" ht="14.4" customHeight="1" x14ac:dyDescent="0.3">
      <c r="A6384" s="661">
        <v>32</v>
      </c>
      <c r="B6384" s="662" t="s">
        <v>592</v>
      </c>
      <c r="C6384" s="662" t="s">
        <v>5113</v>
      </c>
      <c r="D6384" s="743" t="s">
        <v>7939</v>
      </c>
      <c r="E6384" s="744" t="s">
        <v>5138</v>
      </c>
      <c r="F6384" s="662" t="s">
        <v>5106</v>
      </c>
      <c r="G6384" s="662" t="s">
        <v>5334</v>
      </c>
      <c r="H6384" s="662" t="s">
        <v>2438</v>
      </c>
      <c r="I6384" s="662" t="s">
        <v>2651</v>
      </c>
      <c r="J6384" s="662" t="s">
        <v>4809</v>
      </c>
      <c r="K6384" s="662" t="s">
        <v>4810</v>
      </c>
      <c r="L6384" s="663">
        <v>120.61</v>
      </c>
      <c r="M6384" s="663">
        <v>241.22</v>
      </c>
      <c r="N6384" s="662">
        <v>2</v>
      </c>
      <c r="O6384" s="745">
        <v>1</v>
      </c>
      <c r="P6384" s="663">
        <v>120.61</v>
      </c>
      <c r="Q6384" s="678">
        <v>0.5</v>
      </c>
      <c r="R6384" s="662">
        <v>1</v>
      </c>
      <c r="S6384" s="678">
        <v>0.5</v>
      </c>
      <c r="T6384" s="745">
        <v>0.5</v>
      </c>
      <c r="U6384" s="701">
        <v>0.5</v>
      </c>
    </row>
    <row r="6385" spans="1:21" ht="14.4" customHeight="1" x14ac:dyDescent="0.3">
      <c r="A6385" s="661">
        <v>32</v>
      </c>
      <c r="B6385" s="662" t="s">
        <v>592</v>
      </c>
      <c r="C6385" s="662" t="s">
        <v>5113</v>
      </c>
      <c r="D6385" s="743" t="s">
        <v>7939</v>
      </c>
      <c r="E6385" s="744" t="s">
        <v>5138</v>
      </c>
      <c r="F6385" s="662" t="s">
        <v>5106</v>
      </c>
      <c r="G6385" s="662" t="s">
        <v>5381</v>
      </c>
      <c r="H6385" s="662" t="s">
        <v>2438</v>
      </c>
      <c r="I6385" s="662" t="s">
        <v>3203</v>
      </c>
      <c r="J6385" s="662" t="s">
        <v>5055</v>
      </c>
      <c r="K6385" s="662" t="s">
        <v>5056</v>
      </c>
      <c r="L6385" s="663">
        <v>10386.950000000001</v>
      </c>
      <c r="M6385" s="663">
        <v>31160.850000000002</v>
      </c>
      <c r="N6385" s="662">
        <v>3</v>
      </c>
      <c r="O6385" s="745">
        <v>0.5</v>
      </c>
      <c r="P6385" s="663">
        <v>31160.850000000002</v>
      </c>
      <c r="Q6385" s="678">
        <v>1</v>
      </c>
      <c r="R6385" s="662">
        <v>3</v>
      </c>
      <c r="S6385" s="678">
        <v>1</v>
      </c>
      <c r="T6385" s="745">
        <v>0.5</v>
      </c>
      <c r="U6385" s="701">
        <v>1</v>
      </c>
    </row>
    <row r="6386" spans="1:21" ht="14.4" customHeight="1" x14ac:dyDescent="0.3">
      <c r="A6386" s="661">
        <v>32</v>
      </c>
      <c r="B6386" s="662" t="s">
        <v>592</v>
      </c>
      <c r="C6386" s="662" t="s">
        <v>5113</v>
      </c>
      <c r="D6386" s="743" t="s">
        <v>7939</v>
      </c>
      <c r="E6386" s="744" t="s">
        <v>5140</v>
      </c>
      <c r="F6386" s="662" t="s">
        <v>5106</v>
      </c>
      <c r="G6386" s="662" t="s">
        <v>5151</v>
      </c>
      <c r="H6386" s="662" t="s">
        <v>593</v>
      </c>
      <c r="I6386" s="662" t="s">
        <v>1699</v>
      </c>
      <c r="J6386" s="662" t="s">
        <v>1700</v>
      </c>
      <c r="K6386" s="662" t="s">
        <v>5152</v>
      </c>
      <c r="L6386" s="663">
        <v>1295.6400000000001</v>
      </c>
      <c r="M6386" s="663">
        <v>1295.6400000000001</v>
      </c>
      <c r="N6386" s="662">
        <v>1</v>
      </c>
      <c r="O6386" s="745">
        <v>0.5</v>
      </c>
      <c r="P6386" s="663"/>
      <c r="Q6386" s="678">
        <v>0</v>
      </c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32</v>
      </c>
      <c r="B6387" s="662" t="s">
        <v>592</v>
      </c>
      <c r="C6387" s="662" t="s">
        <v>5113</v>
      </c>
      <c r="D6387" s="743" t="s">
        <v>7939</v>
      </c>
      <c r="E6387" s="744" t="s">
        <v>5140</v>
      </c>
      <c r="F6387" s="662" t="s">
        <v>5106</v>
      </c>
      <c r="G6387" s="662" t="s">
        <v>5155</v>
      </c>
      <c r="H6387" s="662" t="s">
        <v>593</v>
      </c>
      <c r="I6387" s="662" t="s">
        <v>720</v>
      </c>
      <c r="J6387" s="662" t="s">
        <v>721</v>
      </c>
      <c r="K6387" s="662" t="s">
        <v>5156</v>
      </c>
      <c r="L6387" s="663">
        <v>65.28</v>
      </c>
      <c r="M6387" s="663">
        <v>65.28</v>
      </c>
      <c r="N6387" s="662">
        <v>1</v>
      </c>
      <c r="O6387" s="745">
        <v>1</v>
      </c>
      <c r="P6387" s="663">
        <v>65.28</v>
      </c>
      <c r="Q6387" s="678">
        <v>1</v>
      </c>
      <c r="R6387" s="662">
        <v>1</v>
      </c>
      <c r="S6387" s="678">
        <v>1</v>
      </c>
      <c r="T6387" s="745">
        <v>1</v>
      </c>
      <c r="U6387" s="701">
        <v>1</v>
      </c>
    </row>
    <row r="6388" spans="1:21" ht="14.4" customHeight="1" x14ac:dyDescent="0.3">
      <c r="A6388" s="661">
        <v>32</v>
      </c>
      <c r="B6388" s="662" t="s">
        <v>592</v>
      </c>
      <c r="C6388" s="662" t="s">
        <v>5113</v>
      </c>
      <c r="D6388" s="743" t="s">
        <v>7939</v>
      </c>
      <c r="E6388" s="744" t="s">
        <v>5140</v>
      </c>
      <c r="F6388" s="662" t="s">
        <v>5106</v>
      </c>
      <c r="G6388" s="662" t="s">
        <v>5157</v>
      </c>
      <c r="H6388" s="662" t="s">
        <v>2438</v>
      </c>
      <c r="I6388" s="662" t="s">
        <v>3061</v>
      </c>
      <c r="J6388" s="662" t="s">
        <v>2796</v>
      </c>
      <c r="K6388" s="662" t="s">
        <v>4879</v>
      </c>
      <c r="L6388" s="663">
        <v>154.36000000000001</v>
      </c>
      <c r="M6388" s="663">
        <v>308.72000000000003</v>
      </c>
      <c r="N6388" s="662">
        <v>2</v>
      </c>
      <c r="O6388" s="745">
        <v>0.5</v>
      </c>
      <c r="P6388" s="663">
        <v>308.72000000000003</v>
      </c>
      <c r="Q6388" s="678">
        <v>1</v>
      </c>
      <c r="R6388" s="662">
        <v>2</v>
      </c>
      <c r="S6388" s="678">
        <v>1</v>
      </c>
      <c r="T6388" s="745">
        <v>0.5</v>
      </c>
      <c r="U6388" s="701">
        <v>1</v>
      </c>
    </row>
    <row r="6389" spans="1:21" ht="14.4" customHeight="1" x14ac:dyDescent="0.3">
      <c r="A6389" s="661">
        <v>32</v>
      </c>
      <c r="B6389" s="662" t="s">
        <v>592</v>
      </c>
      <c r="C6389" s="662" t="s">
        <v>5113</v>
      </c>
      <c r="D6389" s="743" t="s">
        <v>7939</v>
      </c>
      <c r="E6389" s="744" t="s">
        <v>5140</v>
      </c>
      <c r="F6389" s="662" t="s">
        <v>5106</v>
      </c>
      <c r="G6389" s="662" t="s">
        <v>5224</v>
      </c>
      <c r="H6389" s="662" t="s">
        <v>593</v>
      </c>
      <c r="I6389" s="662" t="s">
        <v>4117</v>
      </c>
      <c r="J6389" s="662" t="s">
        <v>4118</v>
      </c>
      <c r="K6389" s="662" t="s">
        <v>2244</v>
      </c>
      <c r="L6389" s="663">
        <v>8540.5</v>
      </c>
      <c r="M6389" s="663">
        <v>8540.5</v>
      </c>
      <c r="N6389" s="662">
        <v>1</v>
      </c>
      <c r="O6389" s="745">
        <v>0.5</v>
      </c>
      <c r="P6389" s="663">
        <v>8540.5</v>
      </c>
      <c r="Q6389" s="678">
        <v>1</v>
      </c>
      <c r="R6389" s="662">
        <v>1</v>
      </c>
      <c r="S6389" s="678">
        <v>1</v>
      </c>
      <c r="T6389" s="745">
        <v>0.5</v>
      </c>
      <c r="U6389" s="701">
        <v>1</v>
      </c>
    </row>
    <row r="6390" spans="1:21" ht="14.4" customHeight="1" x14ac:dyDescent="0.3">
      <c r="A6390" s="661">
        <v>32</v>
      </c>
      <c r="B6390" s="662" t="s">
        <v>592</v>
      </c>
      <c r="C6390" s="662" t="s">
        <v>5113</v>
      </c>
      <c r="D6390" s="743" t="s">
        <v>7939</v>
      </c>
      <c r="E6390" s="744" t="s">
        <v>5140</v>
      </c>
      <c r="F6390" s="662" t="s">
        <v>5106</v>
      </c>
      <c r="G6390" s="662" t="s">
        <v>5248</v>
      </c>
      <c r="H6390" s="662" t="s">
        <v>593</v>
      </c>
      <c r="I6390" s="662" t="s">
        <v>5354</v>
      </c>
      <c r="J6390" s="662" t="s">
        <v>3187</v>
      </c>
      <c r="K6390" s="662" t="s">
        <v>5355</v>
      </c>
      <c r="L6390" s="663">
        <v>0</v>
      </c>
      <c r="M6390" s="663">
        <v>0</v>
      </c>
      <c r="N6390" s="662">
        <v>2</v>
      </c>
      <c r="O6390" s="745">
        <v>1</v>
      </c>
      <c r="P6390" s="663">
        <v>0</v>
      </c>
      <c r="Q6390" s="678"/>
      <c r="R6390" s="662">
        <v>2</v>
      </c>
      <c r="S6390" s="678">
        <v>1</v>
      </c>
      <c r="T6390" s="745">
        <v>1</v>
      </c>
      <c r="U6390" s="701">
        <v>1</v>
      </c>
    </row>
    <row r="6391" spans="1:21" ht="14.4" customHeight="1" x14ac:dyDescent="0.3">
      <c r="A6391" s="661">
        <v>32</v>
      </c>
      <c r="B6391" s="662" t="s">
        <v>592</v>
      </c>
      <c r="C6391" s="662" t="s">
        <v>5113</v>
      </c>
      <c r="D6391" s="743" t="s">
        <v>7939</v>
      </c>
      <c r="E6391" s="744" t="s">
        <v>5140</v>
      </c>
      <c r="F6391" s="662" t="s">
        <v>5106</v>
      </c>
      <c r="G6391" s="662" t="s">
        <v>5262</v>
      </c>
      <c r="H6391" s="662" t="s">
        <v>593</v>
      </c>
      <c r="I6391" s="662" t="s">
        <v>5265</v>
      </c>
      <c r="J6391" s="662" t="s">
        <v>2963</v>
      </c>
      <c r="K6391" s="662" t="s">
        <v>5266</v>
      </c>
      <c r="L6391" s="663">
        <v>98.75</v>
      </c>
      <c r="M6391" s="663">
        <v>98.75</v>
      </c>
      <c r="N6391" s="662">
        <v>1</v>
      </c>
      <c r="O6391" s="745">
        <v>0.5</v>
      </c>
      <c r="P6391" s="663">
        <v>98.75</v>
      </c>
      <c r="Q6391" s="678">
        <v>1</v>
      </c>
      <c r="R6391" s="662">
        <v>1</v>
      </c>
      <c r="S6391" s="678">
        <v>1</v>
      </c>
      <c r="T6391" s="745">
        <v>0.5</v>
      </c>
      <c r="U6391" s="701">
        <v>1</v>
      </c>
    </row>
    <row r="6392" spans="1:21" ht="14.4" customHeight="1" x14ac:dyDescent="0.3">
      <c r="A6392" s="661">
        <v>32</v>
      </c>
      <c r="B6392" s="662" t="s">
        <v>592</v>
      </c>
      <c r="C6392" s="662" t="s">
        <v>5113</v>
      </c>
      <c r="D6392" s="743" t="s">
        <v>7939</v>
      </c>
      <c r="E6392" s="744" t="s">
        <v>5140</v>
      </c>
      <c r="F6392" s="662" t="s">
        <v>5106</v>
      </c>
      <c r="G6392" s="662" t="s">
        <v>5269</v>
      </c>
      <c r="H6392" s="662" t="s">
        <v>593</v>
      </c>
      <c r="I6392" s="662" t="s">
        <v>970</v>
      </c>
      <c r="J6392" s="662" t="s">
        <v>5270</v>
      </c>
      <c r="K6392" s="662" t="s">
        <v>5271</v>
      </c>
      <c r="L6392" s="663">
        <v>88.76</v>
      </c>
      <c r="M6392" s="663">
        <v>177.52</v>
      </c>
      <c r="N6392" s="662">
        <v>2</v>
      </c>
      <c r="O6392" s="745">
        <v>0.5</v>
      </c>
      <c r="P6392" s="663">
        <v>177.52</v>
      </c>
      <c r="Q6392" s="678">
        <v>1</v>
      </c>
      <c r="R6392" s="662">
        <v>2</v>
      </c>
      <c r="S6392" s="678">
        <v>1</v>
      </c>
      <c r="T6392" s="745">
        <v>0.5</v>
      </c>
      <c r="U6392" s="701">
        <v>1</v>
      </c>
    </row>
    <row r="6393" spans="1:21" ht="14.4" customHeight="1" x14ac:dyDescent="0.3">
      <c r="A6393" s="661">
        <v>32</v>
      </c>
      <c r="B6393" s="662" t="s">
        <v>592</v>
      </c>
      <c r="C6393" s="662" t="s">
        <v>5113</v>
      </c>
      <c r="D6393" s="743" t="s">
        <v>7939</v>
      </c>
      <c r="E6393" s="744" t="s">
        <v>5140</v>
      </c>
      <c r="F6393" s="662" t="s">
        <v>5106</v>
      </c>
      <c r="G6393" s="662" t="s">
        <v>5182</v>
      </c>
      <c r="H6393" s="662" t="s">
        <v>593</v>
      </c>
      <c r="I6393" s="662" t="s">
        <v>2977</v>
      </c>
      <c r="J6393" s="662" t="s">
        <v>2978</v>
      </c>
      <c r="K6393" s="662" t="s">
        <v>5183</v>
      </c>
      <c r="L6393" s="663">
        <v>51.21</v>
      </c>
      <c r="M6393" s="663">
        <v>153.63</v>
      </c>
      <c r="N6393" s="662">
        <v>3</v>
      </c>
      <c r="O6393" s="745">
        <v>0.5</v>
      </c>
      <c r="P6393" s="663"/>
      <c r="Q6393" s="678">
        <v>0</v>
      </c>
      <c r="R6393" s="662"/>
      <c r="S6393" s="678">
        <v>0</v>
      </c>
      <c r="T6393" s="745"/>
      <c r="U6393" s="701">
        <v>0</v>
      </c>
    </row>
    <row r="6394" spans="1:21" ht="14.4" customHeight="1" x14ac:dyDescent="0.3">
      <c r="A6394" s="661">
        <v>32</v>
      </c>
      <c r="B6394" s="662" t="s">
        <v>592</v>
      </c>
      <c r="C6394" s="662" t="s">
        <v>5113</v>
      </c>
      <c r="D6394" s="743" t="s">
        <v>7939</v>
      </c>
      <c r="E6394" s="744" t="s">
        <v>5143</v>
      </c>
      <c r="F6394" s="662" t="s">
        <v>5106</v>
      </c>
      <c r="G6394" s="662" t="s">
        <v>5155</v>
      </c>
      <c r="H6394" s="662" t="s">
        <v>593</v>
      </c>
      <c r="I6394" s="662" t="s">
        <v>5195</v>
      </c>
      <c r="J6394" s="662" t="s">
        <v>721</v>
      </c>
      <c r="K6394" s="662" t="s">
        <v>5196</v>
      </c>
      <c r="L6394" s="663">
        <v>0</v>
      </c>
      <c r="M6394" s="663">
        <v>0</v>
      </c>
      <c r="N6394" s="662">
        <v>1</v>
      </c>
      <c r="O6394" s="745">
        <v>0.5</v>
      </c>
      <c r="P6394" s="663">
        <v>0</v>
      </c>
      <c r="Q6394" s="678"/>
      <c r="R6394" s="662">
        <v>1</v>
      </c>
      <c r="S6394" s="678">
        <v>1</v>
      </c>
      <c r="T6394" s="745">
        <v>0.5</v>
      </c>
      <c r="U6394" s="701">
        <v>1</v>
      </c>
    </row>
    <row r="6395" spans="1:21" ht="14.4" customHeight="1" x14ac:dyDescent="0.3">
      <c r="A6395" s="661">
        <v>32</v>
      </c>
      <c r="B6395" s="662" t="s">
        <v>592</v>
      </c>
      <c r="C6395" s="662" t="s">
        <v>5113</v>
      </c>
      <c r="D6395" s="743" t="s">
        <v>7939</v>
      </c>
      <c r="E6395" s="744" t="s">
        <v>5143</v>
      </c>
      <c r="F6395" s="662" t="s">
        <v>5106</v>
      </c>
      <c r="G6395" s="662" t="s">
        <v>5155</v>
      </c>
      <c r="H6395" s="662" t="s">
        <v>593</v>
      </c>
      <c r="I6395" s="662" t="s">
        <v>5673</v>
      </c>
      <c r="J6395" s="662" t="s">
        <v>721</v>
      </c>
      <c r="K6395" s="662" t="s">
        <v>5674</v>
      </c>
      <c r="L6395" s="663">
        <v>121.75</v>
      </c>
      <c r="M6395" s="663">
        <v>121.75</v>
      </c>
      <c r="N6395" s="662">
        <v>1</v>
      </c>
      <c r="O6395" s="745">
        <v>0.5</v>
      </c>
      <c r="P6395" s="663">
        <v>121.75</v>
      </c>
      <c r="Q6395" s="678">
        <v>1</v>
      </c>
      <c r="R6395" s="662">
        <v>1</v>
      </c>
      <c r="S6395" s="678">
        <v>1</v>
      </c>
      <c r="T6395" s="745">
        <v>0.5</v>
      </c>
      <c r="U6395" s="701">
        <v>1</v>
      </c>
    </row>
    <row r="6396" spans="1:21" ht="14.4" customHeight="1" x14ac:dyDescent="0.3">
      <c r="A6396" s="661">
        <v>32</v>
      </c>
      <c r="B6396" s="662" t="s">
        <v>592</v>
      </c>
      <c r="C6396" s="662" t="s">
        <v>5113</v>
      </c>
      <c r="D6396" s="743" t="s">
        <v>7939</v>
      </c>
      <c r="E6396" s="744" t="s">
        <v>5143</v>
      </c>
      <c r="F6396" s="662" t="s">
        <v>5106</v>
      </c>
      <c r="G6396" s="662" t="s">
        <v>5675</v>
      </c>
      <c r="H6396" s="662" t="s">
        <v>593</v>
      </c>
      <c r="I6396" s="662" t="s">
        <v>7917</v>
      </c>
      <c r="J6396" s="662" t="s">
        <v>1111</v>
      </c>
      <c r="K6396" s="662" t="s">
        <v>7918</v>
      </c>
      <c r="L6396" s="663">
        <v>0</v>
      </c>
      <c r="M6396" s="663">
        <v>0</v>
      </c>
      <c r="N6396" s="662">
        <v>1</v>
      </c>
      <c r="O6396" s="745">
        <v>1</v>
      </c>
      <c r="P6396" s="663">
        <v>0</v>
      </c>
      <c r="Q6396" s="678"/>
      <c r="R6396" s="662">
        <v>1</v>
      </c>
      <c r="S6396" s="678">
        <v>1</v>
      </c>
      <c r="T6396" s="745">
        <v>1</v>
      </c>
      <c r="U6396" s="701">
        <v>1</v>
      </c>
    </row>
    <row r="6397" spans="1:21" ht="14.4" customHeight="1" x14ac:dyDescent="0.3">
      <c r="A6397" s="661">
        <v>32</v>
      </c>
      <c r="B6397" s="662" t="s">
        <v>592</v>
      </c>
      <c r="C6397" s="662" t="s">
        <v>5113</v>
      </c>
      <c r="D6397" s="743" t="s">
        <v>7939</v>
      </c>
      <c r="E6397" s="744" t="s">
        <v>5143</v>
      </c>
      <c r="F6397" s="662" t="s">
        <v>5106</v>
      </c>
      <c r="G6397" s="662" t="s">
        <v>5160</v>
      </c>
      <c r="H6397" s="662" t="s">
        <v>593</v>
      </c>
      <c r="I6397" s="662" t="s">
        <v>5161</v>
      </c>
      <c r="J6397" s="662" t="s">
        <v>3160</v>
      </c>
      <c r="K6397" s="662" t="s">
        <v>5162</v>
      </c>
      <c r="L6397" s="663">
        <v>748.21</v>
      </c>
      <c r="M6397" s="663">
        <v>748.21</v>
      </c>
      <c r="N6397" s="662">
        <v>1</v>
      </c>
      <c r="O6397" s="745">
        <v>0.5</v>
      </c>
      <c r="P6397" s="663">
        <v>748.21</v>
      </c>
      <c r="Q6397" s="678">
        <v>1</v>
      </c>
      <c r="R6397" s="662">
        <v>1</v>
      </c>
      <c r="S6397" s="678">
        <v>1</v>
      </c>
      <c r="T6397" s="745">
        <v>0.5</v>
      </c>
      <c r="U6397" s="701">
        <v>1</v>
      </c>
    </row>
    <row r="6398" spans="1:21" ht="14.4" customHeight="1" x14ac:dyDescent="0.3">
      <c r="A6398" s="661">
        <v>32</v>
      </c>
      <c r="B6398" s="662" t="s">
        <v>592</v>
      </c>
      <c r="C6398" s="662" t="s">
        <v>5113</v>
      </c>
      <c r="D6398" s="743" t="s">
        <v>7939</v>
      </c>
      <c r="E6398" s="744" t="s">
        <v>5143</v>
      </c>
      <c r="F6398" s="662" t="s">
        <v>5106</v>
      </c>
      <c r="G6398" s="662" t="s">
        <v>5244</v>
      </c>
      <c r="H6398" s="662" t="s">
        <v>593</v>
      </c>
      <c r="I6398" s="662" t="s">
        <v>1283</v>
      </c>
      <c r="J6398" s="662" t="s">
        <v>1284</v>
      </c>
      <c r="K6398" s="662" t="s">
        <v>5245</v>
      </c>
      <c r="L6398" s="663">
        <v>420.07</v>
      </c>
      <c r="M6398" s="663">
        <v>420.07</v>
      </c>
      <c r="N6398" s="662">
        <v>1</v>
      </c>
      <c r="O6398" s="745">
        <v>0.5</v>
      </c>
      <c r="P6398" s="663">
        <v>420.07</v>
      </c>
      <c r="Q6398" s="678">
        <v>1</v>
      </c>
      <c r="R6398" s="662">
        <v>1</v>
      </c>
      <c r="S6398" s="678">
        <v>1</v>
      </c>
      <c r="T6398" s="745">
        <v>0.5</v>
      </c>
      <c r="U6398" s="701">
        <v>1</v>
      </c>
    </row>
    <row r="6399" spans="1:21" ht="14.4" customHeight="1" x14ac:dyDescent="0.3">
      <c r="A6399" s="661">
        <v>32</v>
      </c>
      <c r="B6399" s="662" t="s">
        <v>592</v>
      </c>
      <c r="C6399" s="662" t="s">
        <v>5113</v>
      </c>
      <c r="D6399" s="743" t="s">
        <v>7939</v>
      </c>
      <c r="E6399" s="744" t="s">
        <v>5143</v>
      </c>
      <c r="F6399" s="662" t="s">
        <v>5106</v>
      </c>
      <c r="G6399" s="662" t="s">
        <v>5537</v>
      </c>
      <c r="H6399" s="662" t="s">
        <v>593</v>
      </c>
      <c r="I6399" s="662" t="s">
        <v>859</v>
      </c>
      <c r="J6399" s="662" t="s">
        <v>860</v>
      </c>
      <c r="K6399" s="662" t="s">
        <v>5538</v>
      </c>
      <c r="L6399" s="663">
        <v>151.51</v>
      </c>
      <c r="M6399" s="663">
        <v>151.51</v>
      </c>
      <c r="N6399" s="662">
        <v>1</v>
      </c>
      <c r="O6399" s="745">
        <v>0.5</v>
      </c>
      <c r="P6399" s="663">
        <v>151.51</v>
      </c>
      <c r="Q6399" s="678">
        <v>1</v>
      </c>
      <c r="R6399" s="662">
        <v>1</v>
      </c>
      <c r="S6399" s="678">
        <v>1</v>
      </c>
      <c r="T6399" s="745">
        <v>0.5</v>
      </c>
      <c r="U6399" s="701">
        <v>1</v>
      </c>
    </row>
    <row r="6400" spans="1:21" ht="14.4" customHeight="1" x14ac:dyDescent="0.3">
      <c r="A6400" s="661">
        <v>32</v>
      </c>
      <c r="B6400" s="662" t="s">
        <v>592</v>
      </c>
      <c r="C6400" s="662" t="s">
        <v>5113</v>
      </c>
      <c r="D6400" s="743" t="s">
        <v>7939</v>
      </c>
      <c r="E6400" s="744" t="s">
        <v>5143</v>
      </c>
      <c r="F6400" s="662" t="s">
        <v>5106</v>
      </c>
      <c r="G6400" s="662" t="s">
        <v>5843</v>
      </c>
      <c r="H6400" s="662" t="s">
        <v>593</v>
      </c>
      <c r="I6400" s="662" t="s">
        <v>5844</v>
      </c>
      <c r="J6400" s="662" t="s">
        <v>803</v>
      </c>
      <c r="K6400" s="662" t="s">
        <v>5845</v>
      </c>
      <c r="L6400" s="663">
        <v>0</v>
      </c>
      <c r="M6400" s="663">
        <v>0</v>
      </c>
      <c r="N6400" s="662">
        <v>1</v>
      </c>
      <c r="O6400" s="745">
        <v>0.5</v>
      </c>
      <c r="P6400" s="663">
        <v>0</v>
      </c>
      <c r="Q6400" s="678"/>
      <c r="R6400" s="662">
        <v>1</v>
      </c>
      <c r="S6400" s="678">
        <v>1</v>
      </c>
      <c r="T6400" s="745">
        <v>0.5</v>
      </c>
      <c r="U6400" s="701">
        <v>1</v>
      </c>
    </row>
    <row r="6401" spans="1:21" ht="14.4" customHeight="1" x14ac:dyDescent="0.3">
      <c r="A6401" s="661">
        <v>32</v>
      </c>
      <c r="B6401" s="662" t="s">
        <v>592</v>
      </c>
      <c r="C6401" s="662" t="s">
        <v>5113</v>
      </c>
      <c r="D6401" s="743" t="s">
        <v>7939</v>
      </c>
      <c r="E6401" s="744" t="s">
        <v>5143</v>
      </c>
      <c r="F6401" s="662" t="s">
        <v>5106</v>
      </c>
      <c r="G6401" s="662" t="s">
        <v>5262</v>
      </c>
      <c r="H6401" s="662" t="s">
        <v>593</v>
      </c>
      <c r="I6401" s="662" t="s">
        <v>5263</v>
      </c>
      <c r="J6401" s="662" t="s">
        <v>2963</v>
      </c>
      <c r="K6401" s="662" t="s">
        <v>5264</v>
      </c>
      <c r="L6401" s="663">
        <v>49.38</v>
      </c>
      <c r="M6401" s="663">
        <v>49.38</v>
      </c>
      <c r="N6401" s="662">
        <v>1</v>
      </c>
      <c r="O6401" s="745">
        <v>0.5</v>
      </c>
      <c r="P6401" s="663">
        <v>49.38</v>
      </c>
      <c r="Q6401" s="678">
        <v>1</v>
      </c>
      <c r="R6401" s="662">
        <v>1</v>
      </c>
      <c r="S6401" s="678">
        <v>1</v>
      </c>
      <c r="T6401" s="745">
        <v>0.5</v>
      </c>
      <c r="U6401" s="701">
        <v>1</v>
      </c>
    </row>
    <row r="6402" spans="1:21" ht="14.4" customHeight="1" x14ac:dyDescent="0.3">
      <c r="A6402" s="661">
        <v>32</v>
      </c>
      <c r="B6402" s="662" t="s">
        <v>592</v>
      </c>
      <c r="C6402" s="662" t="s">
        <v>5113</v>
      </c>
      <c r="D6402" s="743" t="s">
        <v>7939</v>
      </c>
      <c r="E6402" s="744" t="s">
        <v>5143</v>
      </c>
      <c r="F6402" s="662" t="s">
        <v>5106</v>
      </c>
      <c r="G6402" s="662" t="s">
        <v>5269</v>
      </c>
      <c r="H6402" s="662" t="s">
        <v>593</v>
      </c>
      <c r="I6402" s="662" t="s">
        <v>970</v>
      </c>
      <c r="J6402" s="662" t="s">
        <v>5270</v>
      </c>
      <c r="K6402" s="662" t="s">
        <v>5271</v>
      </c>
      <c r="L6402" s="663">
        <v>88.76</v>
      </c>
      <c r="M6402" s="663">
        <v>177.52</v>
      </c>
      <c r="N6402" s="662">
        <v>2</v>
      </c>
      <c r="O6402" s="745">
        <v>0.5</v>
      </c>
      <c r="P6402" s="663">
        <v>177.52</v>
      </c>
      <c r="Q6402" s="678">
        <v>1</v>
      </c>
      <c r="R6402" s="662">
        <v>2</v>
      </c>
      <c r="S6402" s="678">
        <v>1</v>
      </c>
      <c r="T6402" s="745">
        <v>0.5</v>
      </c>
      <c r="U6402" s="701">
        <v>1</v>
      </c>
    </row>
    <row r="6403" spans="1:21" ht="14.4" customHeight="1" x14ac:dyDescent="0.3">
      <c r="A6403" s="661">
        <v>32</v>
      </c>
      <c r="B6403" s="662" t="s">
        <v>592</v>
      </c>
      <c r="C6403" s="662" t="s">
        <v>5113</v>
      </c>
      <c r="D6403" s="743" t="s">
        <v>7939</v>
      </c>
      <c r="E6403" s="744" t="s">
        <v>5143</v>
      </c>
      <c r="F6403" s="662" t="s">
        <v>5106</v>
      </c>
      <c r="G6403" s="662" t="s">
        <v>5279</v>
      </c>
      <c r="H6403" s="662" t="s">
        <v>593</v>
      </c>
      <c r="I6403" s="662" t="s">
        <v>5280</v>
      </c>
      <c r="J6403" s="662" t="s">
        <v>2371</v>
      </c>
      <c r="K6403" s="662" t="s">
        <v>2372</v>
      </c>
      <c r="L6403" s="663">
        <v>727.03</v>
      </c>
      <c r="M6403" s="663">
        <v>727.03</v>
      </c>
      <c r="N6403" s="662">
        <v>1</v>
      </c>
      <c r="O6403" s="745">
        <v>0.5</v>
      </c>
      <c r="P6403" s="663">
        <v>727.03</v>
      </c>
      <c r="Q6403" s="678">
        <v>1</v>
      </c>
      <c r="R6403" s="662">
        <v>1</v>
      </c>
      <c r="S6403" s="678">
        <v>1</v>
      </c>
      <c r="T6403" s="745">
        <v>0.5</v>
      </c>
      <c r="U6403" s="701">
        <v>1</v>
      </c>
    </row>
    <row r="6404" spans="1:21" ht="14.4" customHeight="1" x14ac:dyDescent="0.3">
      <c r="A6404" s="661">
        <v>32</v>
      </c>
      <c r="B6404" s="662" t="s">
        <v>592</v>
      </c>
      <c r="C6404" s="662" t="s">
        <v>5113</v>
      </c>
      <c r="D6404" s="743" t="s">
        <v>7939</v>
      </c>
      <c r="E6404" s="744" t="s">
        <v>5143</v>
      </c>
      <c r="F6404" s="662" t="s">
        <v>5106</v>
      </c>
      <c r="G6404" s="662" t="s">
        <v>5295</v>
      </c>
      <c r="H6404" s="662" t="s">
        <v>593</v>
      </c>
      <c r="I6404" s="662" t="s">
        <v>2944</v>
      </c>
      <c r="J6404" s="662" t="s">
        <v>2945</v>
      </c>
      <c r="K6404" s="662" t="s">
        <v>5296</v>
      </c>
      <c r="L6404" s="663">
        <v>78.33</v>
      </c>
      <c r="M6404" s="663">
        <v>78.33</v>
      </c>
      <c r="N6404" s="662">
        <v>1</v>
      </c>
      <c r="O6404" s="745">
        <v>1</v>
      </c>
      <c r="P6404" s="663">
        <v>78.33</v>
      </c>
      <c r="Q6404" s="678">
        <v>1</v>
      </c>
      <c r="R6404" s="662">
        <v>1</v>
      </c>
      <c r="S6404" s="678">
        <v>1</v>
      </c>
      <c r="T6404" s="745">
        <v>1</v>
      </c>
      <c r="U6404" s="701">
        <v>1</v>
      </c>
    </row>
    <row r="6405" spans="1:21" ht="14.4" customHeight="1" x14ac:dyDescent="0.3">
      <c r="A6405" s="661">
        <v>32</v>
      </c>
      <c r="B6405" s="662" t="s">
        <v>592</v>
      </c>
      <c r="C6405" s="662" t="s">
        <v>5113</v>
      </c>
      <c r="D6405" s="743" t="s">
        <v>7939</v>
      </c>
      <c r="E6405" s="744" t="s">
        <v>5143</v>
      </c>
      <c r="F6405" s="662" t="s">
        <v>5106</v>
      </c>
      <c r="G6405" s="662" t="s">
        <v>5179</v>
      </c>
      <c r="H6405" s="662" t="s">
        <v>593</v>
      </c>
      <c r="I6405" s="662" t="s">
        <v>672</v>
      </c>
      <c r="J6405" s="662" t="s">
        <v>5371</v>
      </c>
      <c r="K6405" s="662" t="s">
        <v>5290</v>
      </c>
      <c r="L6405" s="663">
        <v>24.78</v>
      </c>
      <c r="M6405" s="663">
        <v>49.56</v>
      </c>
      <c r="N6405" s="662">
        <v>2</v>
      </c>
      <c r="O6405" s="745">
        <v>0.5</v>
      </c>
      <c r="P6405" s="663">
        <v>49.56</v>
      </c>
      <c r="Q6405" s="678">
        <v>1</v>
      </c>
      <c r="R6405" s="662">
        <v>2</v>
      </c>
      <c r="S6405" s="678">
        <v>1</v>
      </c>
      <c r="T6405" s="745">
        <v>0.5</v>
      </c>
      <c r="U6405" s="701">
        <v>1</v>
      </c>
    </row>
    <row r="6406" spans="1:21" ht="14.4" customHeight="1" x14ac:dyDescent="0.3">
      <c r="A6406" s="661">
        <v>32</v>
      </c>
      <c r="B6406" s="662" t="s">
        <v>592</v>
      </c>
      <c r="C6406" s="662" t="s">
        <v>5113</v>
      </c>
      <c r="D6406" s="743" t="s">
        <v>7939</v>
      </c>
      <c r="E6406" s="744" t="s">
        <v>5143</v>
      </c>
      <c r="F6406" s="662" t="s">
        <v>5106</v>
      </c>
      <c r="G6406" s="662" t="s">
        <v>5404</v>
      </c>
      <c r="H6406" s="662" t="s">
        <v>2438</v>
      </c>
      <c r="I6406" s="662" t="s">
        <v>5952</v>
      </c>
      <c r="J6406" s="662" t="s">
        <v>2440</v>
      </c>
      <c r="K6406" s="662" t="s">
        <v>4035</v>
      </c>
      <c r="L6406" s="663">
        <v>0</v>
      </c>
      <c r="M6406" s="663">
        <v>0</v>
      </c>
      <c r="N6406" s="662">
        <v>1</v>
      </c>
      <c r="O6406" s="745">
        <v>0.5</v>
      </c>
      <c r="P6406" s="663">
        <v>0</v>
      </c>
      <c r="Q6406" s="678"/>
      <c r="R6406" s="662">
        <v>1</v>
      </c>
      <c r="S6406" s="678">
        <v>1</v>
      </c>
      <c r="T6406" s="745">
        <v>0.5</v>
      </c>
      <c r="U6406" s="701">
        <v>1</v>
      </c>
    </row>
    <row r="6407" spans="1:21" ht="14.4" customHeight="1" x14ac:dyDescent="0.3">
      <c r="A6407" s="661">
        <v>32</v>
      </c>
      <c r="B6407" s="662" t="s">
        <v>592</v>
      </c>
      <c r="C6407" s="662" t="s">
        <v>5113</v>
      </c>
      <c r="D6407" s="743" t="s">
        <v>7939</v>
      </c>
      <c r="E6407" s="744" t="s">
        <v>5143</v>
      </c>
      <c r="F6407" s="662" t="s">
        <v>5106</v>
      </c>
      <c r="G6407" s="662" t="s">
        <v>6213</v>
      </c>
      <c r="H6407" s="662" t="s">
        <v>593</v>
      </c>
      <c r="I6407" s="662" t="s">
        <v>806</v>
      </c>
      <c r="J6407" s="662" t="s">
        <v>807</v>
      </c>
      <c r="K6407" s="662" t="s">
        <v>808</v>
      </c>
      <c r="L6407" s="663">
        <v>79.069999999999993</v>
      </c>
      <c r="M6407" s="663">
        <v>79.069999999999993</v>
      </c>
      <c r="N6407" s="662">
        <v>1</v>
      </c>
      <c r="O6407" s="745">
        <v>0.5</v>
      </c>
      <c r="P6407" s="663">
        <v>79.069999999999993</v>
      </c>
      <c r="Q6407" s="678">
        <v>1</v>
      </c>
      <c r="R6407" s="662">
        <v>1</v>
      </c>
      <c r="S6407" s="678">
        <v>1</v>
      </c>
      <c r="T6407" s="745">
        <v>0.5</v>
      </c>
      <c r="U6407" s="701">
        <v>1</v>
      </c>
    </row>
    <row r="6408" spans="1:21" ht="14.4" customHeight="1" x14ac:dyDescent="0.3">
      <c r="A6408" s="661">
        <v>32</v>
      </c>
      <c r="B6408" s="662" t="s">
        <v>592</v>
      </c>
      <c r="C6408" s="662" t="s">
        <v>5113</v>
      </c>
      <c r="D6408" s="743" t="s">
        <v>7939</v>
      </c>
      <c r="E6408" s="744" t="s">
        <v>5143</v>
      </c>
      <c r="F6408" s="662" t="s">
        <v>5106</v>
      </c>
      <c r="G6408" s="662" t="s">
        <v>5330</v>
      </c>
      <c r="H6408" s="662" t="s">
        <v>2438</v>
      </c>
      <c r="I6408" s="662" t="s">
        <v>2755</v>
      </c>
      <c r="J6408" s="662" t="s">
        <v>2756</v>
      </c>
      <c r="K6408" s="662" t="s">
        <v>3488</v>
      </c>
      <c r="L6408" s="663">
        <v>1427.23</v>
      </c>
      <c r="M6408" s="663">
        <v>2854.46</v>
      </c>
      <c r="N6408" s="662">
        <v>2</v>
      </c>
      <c r="O6408" s="745">
        <v>0.5</v>
      </c>
      <c r="P6408" s="663">
        <v>2854.46</v>
      </c>
      <c r="Q6408" s="678">
        <v>1</v>
      </c>
      <c r="R6408" s="662">
        <v>2</v>
      </c>
      <c r="S6408" s="678">
        <v>1</v>
      </c>
      <c r="T6408" s="745">
        <v>0.5</v>
      </c>
      <c r="U6408" s="701">
        <v>1</v>
      </c>
    </row>
    <row r="6409" spans="1:21" ht="14.4" customHeight="1" x14ac:dyDescent="0.3">
      <c r="A6409" s="661">
        <v>32</v>
      </c>
      <c r="B6409" s="662" t="s">
        <v>592</v>
      </c>
      <c r="C6409" s="662" t="s">
        <v>5113</v>
      </c>
      <c r="D6409" s="743" t="s">
        <v>7939</v>
      </c>
      <c r="E6409" s="744" t="s">
        <v>5143</v>
      </c>
      <c r="F6409" s="662" t="s">
        <v>5106</v>
      </c>
      <c r="G6409" s="662" t="s">
        <v>5333</v>
      </c>
      <c r="H6409" s="662" t="s">
        <v>2438</v>
      </c>
      <c r="I6409" s="662" t="s">
        <v>3200</v>
      </c>
      <c r="J6409" s="662" t="s">
        <v>3193</v>
      </c>
      <c r="K6409" s="662" t="s">
        <v>4935</v>
      </c>
      <c r="L6409" s="663">
        <v>14791.84</v>
      </c>
      <c r="M6409" s="663">
        <v>14791.84</v>
      </c>
      <c r="N6409" s="662">
        <v>1</v>
      </c>
      <c r="O6409" s="745">
        <v>0.5</v>
      </c>
      <c r="P6409" s="663">
        <v>14791.84</v>
      </c>
      <c r="Q6409" s="678">
        <v>1</v>
      </c>
      <c r="R6409" s="662">
        <v>1</v>
      </c>
      <c r="S6409" s="678">
        <v>1</v>
      </c>
      <c r="T6409" s="745">
        <v>0.5</v>
      </c>
      <c r="U6409" s="701">
        <v>1</v>
      </c>
    </row>
    <row r="6410" spans="1:21" ht="14.4" customHeight="1" x14ac:dyDescent="0.3">
      <c r="A6410" s="661">
        <v>32</v>
      </c>
      <c r="B6410" s="662" t="s">
        <v>592</v>
      </c>
      <c r="C6410" s="662" t="s">
        <v>5113</v>
      </c>
      <c r="D6410" s="743" t="s">
        <v>7939</v>
      </c>
      <c r="E6410" s="744" t="s">
        <v>5144</v>
      </c>
      <c r="F6410" s="662" t="s">
        <v>5106</v>
      </c>
      <c r="G6410" s="662" t="s">
        <v>5191</v>
      </c>
      <c r="H6410" s="662" t="s">
        <v>593</v>
      </c>
      <c r="I6410" s="662" t="s">
        <v>1459</v>
      </c>
      <c r="J6410" s="662" t="s">
        <v>5193</v>
      </c>
      <c r="K6410" s="662" t="s">
        <v>5716</v>
      </c>
      <c r="L6410" s="663">
        <v>385.3</v>
      </c>
      <c r="M6410" s="663">
        <v>770.6</v>
      </c>
      <c r="N6410" s="662">
        <v>2</v>
      </c>
      <c r="O6410" s="745">
        <v>0.5</v>
      </c>
      <c r="P6410" s="663"/>
      <c r="Q6410" s="678">
        <v>0</v>
      </c>
      <c r="R6410" s="662"/>
      <c r="S6410" s="678">
        <v>0</v>
      </c>
      <c r="T6410" s="745"/>
      <c r="U6410" s="701">
        <v>0</v>
      </c>
    </row>
    <row r="6411" spans="1:21" ht="14.4" customHeight="1" x14ac:dyDescent="0.3">
      <c r="A6411" s="661">
        <v>32</v>
      </c>
      <c r="B6411" s="662" t="s">
        <v>592</v>
      </c>
      <c r="C6411" s="662" t="s">
        <v>5113</v>
      </c>
      <c r="D6411" s="743" t="s">
        <v>7939</v>
      </c>
      <c r="E6411" s="744" t="s">
        <v>5144</v>
      </c>
      <c r="F6411" s="662" t="s">
        <v>5106</v>
      </c>
      <c r="G6411" s="662" t="s">
        <v>5191</v>
      </c>
      <c r="H6411" s="662" t="s">
        <v>593</v>
      </c>
      <c r="I6411" s="662" t="s">
        <v>5192</v>
      </c>
      <c r="J6411" s="662" t="s">
        <v>5193</v>
      </c>
      <c r="K6411" s="662" t="s">
        <v>5194</v>
      </c>
      <c r="L6411" s="663">
        <v>0</v>
      </c>
      <c r="M6411" s="663">
        <v>0</v>
      </c>
      <c r="N6411" s="662">
        <v>1</v>
      </c>
      <c r="O6411" s="745">
        <v>0.5</v>
      </c>
      <c r="P6411" s="663">
        <v>0</v>
      </c>
      <c r="Q6411" s="678"/>
      <c r="R6411" s="662">
        <v>1</v>
      </c>
      <c r="S6411" s="678">
        <v>1</v>
      </c>
      <c r="T6411" s="745">
        <v>0.5</v>
      </c>
      <c r="U6411" s="701">
        <v>1</v>
      </c>
    </row>
    <row r="6412" spans="1:21" ht="14.4" customHeight="1" x14ac:dyDescent="0.3">
      <c r="A6412" s="661">
        <v>32</v>
      </c>
      <c r="B6412" s="662" t="s">
        <v>592</v>
      </c>
      <c r="C6412" s="662" t="s">
        <v>5113</v>
      </c>
      <c r="D6412" s="743" t="s">
        <v>7939</v>
      </c>
      <c r="E6412" s="744" t="s">
        <v>5144</v>
      </c>
      <c r="F6412" s="662" t="s">
        <v>5106</v>
      </c>
      <c r="G6412" s="662" t="s">
        <v>5155</v>
      </c>
      <c r="H6412" s="662" t="s">
        <v>593</v>
      </c>
      <c r="I6412" s="662" t="s">
        <v>720</v>
      </c>
      <c r="J6412" s="662" t="s">
        <v>721</v>
      </c>
      <c r="K6412" s="662" t="s">
        <v>5156</v>
      </c>
      <c r="L6412" s="663">
        <v>40.58</v>
      </c>
      <c r="M6412" s="663">
        <v>40.58</v>
      </c>
      <c r="N6412" s="662">
        <v>1</v>
      </c>
      <c r="O6412" s="745">
        <v>0.5</v>
      </c>
      <c r="P6412" s="663">
        <v>40.58</v>
      </c>
      <c r="Q6412" s="678">
        <v>1</v>
      </c>
      <c r="R6412" s="662">
        <v>1</v>
      </c>
      <c r="S6412" s="678">
        <v>1</v>
      </c>
      <c r="T6412" s="745">
        <v>0.5</v>
      </c>
      <c r="U6412" s="701">
        <v>1</v>
      </c>
    </row>
    <row r="6413" spans="1:21" ht="14.4" customHeight="1" x14ac:dyDescent="0.3">
      <c r="A6413" s="661">
        <v>32</v>
      </c>
      <c r="B6413" s="662" t="s">
        <v>592</v>
      </c>
      <c r="C6413" s="662" t="s">
        <v>5113</v>
      </c>
      <c r="D6413" s="743" t="s">
        <v>7939</v>
      </c>
      <c r="E6413" s="744" t="s">
        <v>5144</v>
      </c>
      <c r="F6413" s="662" t="s">
        <v>5106</v>
      </c>
      <c r="G6413" s="662" t="s">
        <v>5155</v>
      </c>
      <c r="H6413" s="662" t="s">
        <v>593</v>
      </c>
      <c r="I6413" s="662" t="s">
        <v>720</v>
      </c>
      <c r="J6413" s="662" t="s">
        <v>721</v>
      </c>
      <c r="K6413" s="662" t="s">
        <v>5156</v>
      </c>
      <c r="L6413" s="663">
        <v>65.28</v>
      </c>
      <c r="M6413" s="663">
        <v>65.28</v>
      </c>
      <c r="N6413" s="662">
        <v>1</v>
      </c>
      <c r="O6413" s="745">
        <v>0.5</v>
      </c>
      <c r="P6413" s="663">
        <v>65.28</v>
      </c>
      <c r="Q6413" s="678">
        <v>1</v>
      </c>
      <c r="R6413" s="662">
        <v>1</v>
      </c>
      <c r="S6413" s="678">
        <v>1</v>
      </c>
      <c r="T6413" s="745">
        <v>0.5</v>
      </c>
      <c r="U6413" s="701">
        <v>1</v>
      </c>
    </row>
    <row r="6414" spans="1:21" ht="14.4" customHeight="1" x14ac:dyDescent="0.3">
      <c r="A6414" s="661">
        <v>32</v>
      </c>
      <c r="B6414" s="662" t="s">
        <v>592</v>
      </c>
      <c r="C6414" s="662" t="s">
        <v>5113</v>
      </c>
      <c r="D6414" s="743" t="s">
        <v>7939</v>
      </c>
      <c r="E6414" s="744" t="s">
        <v>5144</v>
      </c>
      <c r="F6414" s="662" t="s">
        <v>5106</v>
      </c>
      <c r="G6414" s="662" t="s">
        <v>5155</v>
      </c>
      <c r="H6414" s="662" t="s">
        <v>593</v>
      </c>
      <c r="I6414" s="662" t="s">
        <v>5195</v>
      </c>
      <c r="J6414" s="662" t="s">
        <v>721</v>
      </c>
      <c r="K6414" s="662" t="s">
        <v>5196</v>
      </c>
      <c r="L6414" s="663">
        <v>0</v>
      </c>
      <c r="M6414" s="663">
        <v>0</v>
      </c>
      <c r="N6414" s="662">
        <v>2</v>
      </c>
      <c r="O6414" s="745">
        <v>1</v>
      </c>
      <c r="P6414" s="663">
        <v>0</v>
      </c>
      <c r="Q6414" s="678"/>
      <c r="R6414" s="662">
        <v>2</v>
      </c>
      <c r="S6414" s="678">
        <v>1</v>
      </c>
      <c r="T6414" s="745">
        <v>1</v>
      </c>
      <c r="U6414" s="701">
        <v>1</v>
      </c>
    </row>
    <row r="6415" spans="1:21" ht="14.4" customHeight="1" x14ac:dyDescent="0.3">
      <c r="A6415" s="661">
        <v>32</v>
      </c>
      <c r="B6415" s="662" t="s">
        <v>592</v>
      </c>
      <c r="C6415" s="662" t="s">
        <v>5113</v>
      </c>
      <c r="D6415" s="743" t="s">
        <v>7939</v>
      </c>
      <c r="E6415" s="744" t="s">
        <v>5144</v>
      </c>
      <c r="F6415" s="662" t="s">
        <v>5106</v>
      </c>
      <c r="G6415" s="662" t="s">
        <v>5155</v>
      </c>
      <c r="H6415" s="662" t="s">
        <v>593</v>
      </c>
      <c r="I6415" s="662" t="s">
        <v>740</v>
      </c>
      <c r="J6415" s="662" t="s">
        <v>5197</v>
      </c>
      <c r="K6415" s="662" t="s">
        <v>1361</v>
      </c>
      <c r="L6415" s="663">
        <v>36.270000000000003</v>
      </c>
      <c r="M6415" s="663">
        <v>36.270000000000003</v>
      </c>
      <c r="N6415" s="662">
        <v>1</v>
      </c>
      <c r="O6415" s="745">
        <v>0.5</v>
      </c>
      <c r="P6415" s="663">
        <v>36.270000000000003</v>
      </c>
      <c r="Q6415" s="678">
        <v>1</v>
      </c>
      <c r="R6415" s="662">
        <v>1</v>
      </c>
      <c r="S6415" s="678">
        <v>1</v>
      </c>
      <c r="T6415" s="745">
        <v>0.5</v>
      </c>
      <c r="U6415" s="701">
        <v>1</v>
      </c>
    </row>
    <row r="6416" spans="1:21" ht="14.4" customHeight="1" x14ac:dyDescent="0.3">
      <c r="A6416" s="661">
        <v>32</v>
      </c>
      <c r="B6416" s="662" t="s">
        <v>592</v>
      </c>
      <c r="C6416" s="662" t="s">
        <v>5113</v>
      </c>
      <c r="D6416" s="743" t="s">
        <v>7939</v>
      </c>
      <c r="E6416" s="744" t="s">
        <v>5144</v>
      </c>
      <c r="F6416" s="662" t="s">
        <v>5106</v>
      </c>
      <c r="G6416" s="662" t="s">
        <v>5413</v>
      </c>
      <c r="H6416" s="662" t="s">
        <v>2438</v>
      </c>
      <c r="I6416" s="662" t="s">
        <v>7919</v>
      </c>
      <c r="J6416" s="662" t="s">
        <v>7920</v>
      </c>
      <c r="K6416" s="662" t="s">
        <v>7921</v>
      </c>
      <c r="L6416" s="663">
        <v>14.11</v>
      </c>
      <c r="M6416" s="663">
        <v>14.11</v>
      </c>
      <c r="N6416" s="662">
        <v>1</v>
      </c>
      <c r="O6416" s="745">
        <v>0.5</v>
      </c>
      <c r="P6416" s="663">
        <v>14.11</v>
      </c>
      <c r="Q6416" s="678">
        <v>1</v>
      </c>
      <c r="R6416" s="662">
        <v>1</v>
      </c>
      <c r="S6416" s="678">
        <v>1</v>
      </c>
      <c r="T6416" s="745">
        <v>0.5</v>
      </c>
      <c r="U6416" s="701">
        <v>1</v>
      </c>
    </row>
    <row r="6417" spans="1:21" ht="14.4" customHeight="1" x14ac:dyDescent="0.3">
      <c r="A6417" s="661">
        <v>32</v>
      </c>
      <c r="B6417" s="662" t="s">
        <v>592</v>
      </c>
      <c r="C6417" s="662" t="s">
        <v>5113</v>
      </c>
      <c r="D6417" s="743" t="s">
        <v>7939</v>
      </c>
      <c r="E6417" s="744" t="s">
        <v>5144</v>
      </c>
      <c r="F6417" s="662" t="s">
        <v>5106</v>
      </c>
      <c r="G6417" s="662" t="s">
        <v>5157</v>
      </c>
      <c r="H6417" s="662" t="s">
        <v>593</v>
      </c>
      <c r="I6417" s="662" t="s">
        <v>5493</v>
      </c>
      <c r="J6417" s="662" t="s">
        <v>2406</v>
      </c>
      <c r="K6417" s="662" t="s">
        <v>5494</v>
      </c>
      <c r="L6417" s="663">
        <v>154.36000000000001</v>
      </c>
      <c r="M6417" s="663">
        <v>154.36000000000001</v>
      </c>
      <c r="N6417" s="662">
        <v>1</v>
      </c>
      <c r="O6417" s="745">
        <v>0.5</v>
      </c>
      <c r="P6417" s="663">
        <v>154.36000000000001</v>
      </c>
      <c r="Q6417" s="678">
        <v>1</v>
      </c>
      <c r="R6417" s="662">
        <v>1</v>
      </c>
      <c r="S6417" s="678">
        <v>1</v>
      </c>
      <c r="T6417" s="745">
        <v>0.5</v>
      </c>
      <c r="U6417" s="701">
        <v>1</v>
      </c>
    </row>
    <row r="6418" spans="1:21" ht="14.4" customHeight="1" x14ac:dyDescent="0.3">
      <c r="A6418" s="661">
        <v>32</v>
      </c>
      <c r="B6418" s="662" t="s">
        <v>592</v>
      </c>
      <c r="C6418" s="662" t="s">
        <v>5113</v>
      </c>
      <c r="D6418" s="743" t="s">
        <v>7939</v>
      </c>
      <c r="E6418" s="744" t="s">
        <v>5144</v>
      </c>
      <c r="F6418" s="662" t="s">
        <v>5106</v>
      </c>
      <c r="G6418" s="662" t="s">
        <v>5157</v>
      </c>
      <c r="H6418" s="662" t="s">
        <v>593</v>
      </c>
      <c r="I6418" s="662" t="s">
        <v>6501</v>
      </c>
      <c r="J6418" s="662" t="s">
        <v>2406</v>
      </c>
      <c r="K6418" s="662" t="s">
        <v>4879</v>
      </c>
      <c r="L6418" s="663">
        <v>0</v>
      </c>
      <c r="M6418" s="663">
        <v>0</v>
      </c>
      <c r="N6418" s="662">
        <v>1</v>
      </c>
      <c r="O6418" s="745">
        <v>0.5</v>
      </c>
      <c r="P6418" s="663">
        <v>0</v>
      </c>
      <c r="Q6418" s="678"/>
      <c r="R6418" s="662">
        <v>1</v>
      </c>
      <c r="S6418" s="678">
        <v>1</v>
      </c>
      <c r="T6418" s="745">
        <v>0.5</v>
      </c>
      <c r="U6418" s="701">
        <v>1</v>
      </c>
    </row>
    <row r="6419" spans="1:21" ht="14.4" customHeight="1" x14ac:dyDescent="0.3">
      <c r="A6419" s="661">
        <v>32</v>
      </c>
      <c r="B6419" s="662" t="s">
        <v>592</v>
      </c>
      <c r="C6419" s="662" t="s">
        <v>5113</v>
      </c>
      <c r="D6419" s="743" t="s">
        <v>7939</v>
      </c>
      <c r="E6419" s="744" t="s">
        <v>5144</v>
      </c>
      <c r="F6419" s="662" t="s">
        <v>5106</v>
      </c>
      <c r="G6419" s="662" t="s">
        <v>5588</v>
      </c>
      <c r="H6419" s="662" t="s">
        <v>2438</v>
      </c>
      <c r="I6419" s="662" t="s">
        <v>1368</v>
      </c>
      <c r="J6419" s="662" t="s">
        <v>2655</v>
      </c>
      <c r="K6419" s="662" t="s">
        <v>2656</v>
      </c>
      <c r="L6419" s="663">
        <v>103.8</v>
      </c>
      <c r="M6419" s="663">
        <v>103.8</v>
      </c>
      <c r="N6419" s="662">
        <v>1</v>
      </c>
      <c r="O6419" s="745">
        <v>0.5</v>
      </c>
      <c r="P6419" s="663">
        <v>103.8</v>
      </c>
      <c r="Q6419" s="678">
        <v>1</v>
      </c>
      <c r="R6419" s="662">
        <v>1</v>
      </c>
      <c r="S6419" s="678">
        <v>1</v>
      </c>
      <c r="T6419" s="745">
        <v>0.5</v>
      </c>
      <c r="U6419" s="701">
        <v>1</v>
      </c>
    </row>
    <row r="6420" spans="1:21" ht="14.4" customHeight="1" x14ac:dyDescent="0.3">
      <c r="A6420" s="661">
        <v>32</v>
      </c>
      <c r="B6420" s="662" t="s">
        <v>592</v>
      </c>
      <c r="C6420" s="662" t="s">
        <v>5113</v>
      </c>
      <c r="D6420" s="743" t="s">
        <v>7939</v>
      </c>
      <c r="E6420" s="744" t="s">
        <v>5144</v>
      </c>
      <c r="F6420" s="662" t="s">
        <v>5106</v>
      </c>
      <c r="G6420" s="662" t="s">
        <v>5523</v>
      </c>
      <c r="H6420" s="662" t="s">
        <v>2438</v>
      </c>
      <c r="I6420" s="662" t="s">
        <v>2518</v>
      </c>
      <c r="J6420" s="662" t="s">
        <v>2519</v>
      </c>
      <c r="K6420" s="662" t="s">
        <v>2520</v>
      </c>
      <c r="L6420" s="663">
        <v>65.540000000000006</v>
      </c>
      <c r="M6420" s="663">
        <v>65.540000000000006</v>
      </c>
      <c r="N6420" s="662">
        <v>1</v>
      </c>
      <c r="O6420" s="745">
        <v>0.5</v>
      </c>
      <c r="P6420" s="663">
        <v>65.540000000000006</v>
      </c>
      <c r="Q6420" s="678">
        <v>1</v>
      </c>
      <c r="R6420" s="662">
        <v>1</v>
      </c>
      <c r="S6420" s="678">
        <v>1</v>
      </c>
      <c r="T6420" s="745">
        <v>0.5</v>
      </c>
      <c r="U6420" s="701">
        <v>1</v>
      </c>
    </row>
    <row r="6421" spans="1:21" ht="14.4" customHeight="1" x14ac:dyDescent="0.3">
      <c r="A6421" s="661">
        <v>32</v>
      </c>
      <c r="B6421" s="662" t="s">
        <v>592</v>
      </c>
      <c r="C6421" s="662" t="s">
        <v>5113</v>
      </c>
      <c r="D6421" s="743" t="s">
        <v>7939</v>
      </c>
      <c r="E6421" s="744" t="s">
        <v>5144</v>
      </c>
      <c r="F6421" s="662" t="s">
        <v>5106</v>
      </c>
      <c r="G6421" s="662" t="s">
        <v>5523</v>
      </c>
      <c r="H6421" s="662" t="s">
        <v>2438</v>
      </c>
      <c r="I6421" s="662" t="s">
        <v>2522</v>
      </c>
      <c r="J6421" s="662" t="s">
        <v>2519</v>
      </c>
      <c r="K6421" s="662" t="s">
        <v>2523</v>
      </c>
      <c r="L6421" s="663">
        <v>229.38</v>
      </c>
      <c r="M6421" s="663">
        <v>229.38</v>
      </c>
      <c r="N6421" s="662">
        <v>1</v>
      </c>
      <c r="O6421" s="745">
        <v>0.5</v>
      </c>
      <c r="P6421" s="663">
        <v>229.38</v>
      </c>
      <c r="Q6421" s="678">
        <v>1</v>
      </c>
      <c r="R6421" s="662">
        <v>1</v>
      </c>
      <c r="S6421" s="678">
        <v>1</v>
      </c>
      <c r="T6421" s="745">
        <v>0.5</v>
      </c>
      <c r="U6421" s="701">
        <v>1</v>
      </c>
    </row>
    <row r="6422" spans="1:21" ht="14.4" customHeight="1" x14ac:dyDescent="0.3">
      <c r="A6422" s="661">
        <v>32</v>
      </c>
      <c r="B6422" s="662" t="s">
        <v>592</v>
      </c>
      <c r="C6422" s="662" t="s">
        <v>5113</v>
      </c>
      <c r="D6422" s="743" t="s">
        <v>7939</v>
      </c>
      <c r="E6422" s="744" t="s">
        <v>5144</v>
      </c>
      <c r="F6422" s="662" t="s">
        <v>5106</v>
      </c>
      <c r="G6422" s="662" t="s">
        <v>5630</v>
      </c>
      <c r="H6422" s="662" t="s">
        <v>2438</v>
      </c>
      <c r="I6422" s="662" t="s">
        <v>6239</v>
      </c>
      <c r="J6422" s="662" t="s">
        <v>4136</v>
      </c>
      <c r="K6422" s="662" t="s">
        <v>2674</v>
      </c>
      <c r="L6422" s="663">
        <v>210.66</v>
      </c>
      <c r="M6422" s="663">
        <v>210.66</v>
      </c>
      <c r="N6422" s="662">
        <v>1</v>
      </c>
      <c r="O6422" s="745">
        <v>0.5</v>
      </c>
      <c r="P6422" s="663">
        <v>210.66</v>
      </c>
      <c r="Q6422" s="678">
        <v>1</v>
      </c>
      <c r="R6422" s="662">
        <v>1</v>
      </c>
      <c r="S6422" s="678">
        <v>1</v>
      </c>
      <c r="T6422" s="745">
        <v>0.5</v>
      </c>
      <c r="U6422" s="701">
        <v>1</v>
      </c>
    </row>
    <row r="6423" spans="1:21" ht="14.4" customHeight="1" x14ac:dyDescent="0.3">
      <c r="A6423" s="661">
        <v>32</v>
      </c>
      <c r="B6423" s="662" t="s">
        <v>592</v>
      </c>
      <c r="C6423" s="662" t="s">
        <v>5113</v>
      </c>
      <c r="D6423" s="743" t="s">
        <v>7939</v>
      </c>
      <c r="E6423" s="744" t="s">
        <v>5144</v>
      </c>
      <c r="F6423" s="662" t="s">
        <v>5106</v>
      </c>
      <c r="G6423" s="662" t="s">
        <v>5212</v>
      </c>
      <c r="H6423" s="662" t="s">
        <v>593</v>
      </c>
      <c r="I6423" s="662" t="s">
        <v>2938</v>
      </c>
      <c r="J6423" s="662" t="s">
        <v>2939</v>
      </c>
      <c r="K6423" s="662" t="s">
        <v>2788</v>
      </c>
      <c r="L6423" s="663">
        <v>78.33</v>
      </c>
      <c r="M6423" s="663">
        <v>78.33</v>
      </c>
      <c r="N6423" s="662">
        <v>1</v>
      </c>
      <c r="O6423" s="745">
        <v>0.5</v>
      </c>
      <c r="P6423" s="663">
        <v>78.33</v>
      </c>
      <c r="Q6423" s="678">
        <v>1</v>
      </c>
      <c r="R6423" s="662">
        <v>1</v>
      </c>
      <c r="S6423" s="678">
        <v>1</v>
      </c>
      <c r="T6423" s="745">
        <v>0.5</v>
      </c>
      <c r="U6423" s="701">
        <v>1</v>
      </c>
    </row>
    <row r="6424" spans="1:21" ht="14.4" customHeight="1" x14ac:dyDescent="0.3">
      <c r="A6424" s="661">
        <v>32</v>
      </c>
      <c r="B6424" s="662" t="s">
        <v>592</v>
      </c>
      <c r="C6424" s="662" t="s">
        <v>5113</v>
      </c>
      <c r="D6424" s="743" t="s">
        <v>7939</v>
      </c>
      <c r="E6424" s="744" t="s">
        <v>5144</v>
      </c>
      <c r="F6424" s="662" t="s">
        <v>5106</v>
      </c>
      <c r="G6424" s="662" t="s">
        <v>5158</v>
      </c>
      <c r="H6424" s="662" t="s">
        <v>2438</v>
      </c>
      <c r="I6424" s="662" t="s">
        <v>2621</v>
      </c>
      <c r="J6424" s="662" t="s">
        <v>2622</v>
      </c>
      <c r="K6424" s="662" t="s">
        <v>968</v>
      </c>
      <c r="L6424" s="663">
        <v>65.989999999999995</v>
      </c>
      <c r="M6424" s="663">
        <v>197.96999999999997</v>
      </c>
      <c r="N6424" s="662">
        <v>3</v>
      </c>
      <c r="O6424" s="745">
        <v>1.5</v>
      </c>
      <c r="P6424" s="663">
        <v>197.96999999999997</v>
      </c>
      <c r="Q6424" s="678">
        <v>1</v>
      </c>
      <c r="R6424" s="662">
        <v>3</v>
      </c>
      <c r="S6424" s="678">
        <v>1</v>
      </c>
      <c r="T6424" s="745">
        <v>1.5</v>
      </c>
      <c r="U6424" s="701">
        <v>1</v>
      </c>
    </row>
    <row r="6425" spans="1:21" ht="14.4" customHeight="1" x14ac:dyDescent="0.3">
      <c r="A6425" s="661">
        <v>32</v>
      </c>
      <c r="B6425" s="662" t="s">
        <v>592</v>
      </c>
      <c r="C6425" s="662" t="s">
        <v>5113</v>
      </c>
      <c r="D6425" s="743" t="s">
        <v>7939</v>
      </c>
      <c r="E6425" s="744" t="s">
        <v>5144</v>
      </c>
      <c r="F6425" s="662" t="s">
        <v>5106</v>
      </c>
      <c r="G6425" s="662" t="s">
        <v>5384</v>
      </c>
      <c r="H6425" s="662" t="s">
        <v>593</v>
      </c>
      <c r="I6425" s="662" t="s">
        <v>1793</v>
      </c>
      <c r="J6425" s="662" t="s">
        <v>1794</v>
      </c>
      <c r="K6425" s="662" t="s">
        <v>5498</v>
      </c>
      <c r="L6425" s="663">
        <v>1937.84</v>
      </c>
      <c r="M6425" s="663">
        <v>1937.84</v>
      </c>
      <c r="N6425" s="662">
        <v>1</v>
      </c>
      <c r="O6425" s="745">
        <v>0.5</v>
      </c>
      <c r="P6425" s="663">
        <v>1937.84</v>
      </c>
      <c r="Q6425" s="678">
        <v>1</v>
      </c>
      <c r="R6425" s="662">
        <v>1</v>
      </c>
      <c r="S6425" s="678">
        <v>1</v>
      </c>
      <c r="T6425" s="745">
        <v>0.5</v>
      </c>
      <c r="U6425" s="701">
        <v>1</v>
      </c>
    </row>
    <row r="6426" spans="1:21" ht="14.4" customHeight="1" x14ac:dyDescent="0.3">
      <c r="A6426" s="661">
        <v>32</v>
      </c>
      <c r="B6426" s="662" t="s">
        <v>592</v>
      </c>
      <c r="C6426" s="662" t="s">
        <v>5113</v>
      </c>
      <c r="D6426" s="743" t="s">
        <v>7939</v>
      </c>
      <c r="E6426" s="744" t="s">
        <v>5144</v>
      </c>
      <c r="F6426" s="662" t="s">
        <v>5106</v>
      </c>
      <c r="G6426" s="662" t="s">
        <v>5218</v>
      </c>
      <c r="H6426" s="662" t="s">
        <v>593</v>
      </c>
      <c r="I6426" s="662" t="s">
        <v>1161</v>
      </c>
      <c r="J6426" s="662" t="s">
        <v>1162</v>
      </c>
      <c r="K6426" s="662" t="s">
        <v>5219</v>
      </c>
      <c r="L6426" s="663">
        <v>923.74</v>
      </c>
      <c r="M6426" s="663">
        <v>1847.48</v>
      </c>
      <c r="N6426" s="662">
        <v>2</v>
      </c>
      <c r="O6426" s="745">
        <v>1</v>
      </c>
      <c r="P6426" s="663">
        <v>1847.48</v>
      </c>
      <c r="Q6426" s="678">
        <v>1</v>
      </c>
      <c r="R6426" s="662">
        <v>2</v>
      </c>
      <c r="S6426" s="678">
        <v>1</v>
      </c>
      <c r="T6426" s="745">
        <v>1</v>
      </c>
      <c r="U6426" s="701">
        <v>1</v>
      </c>
    </row>
    <row r="6427" spans="1:21" ht="14.4" customHeight="1" x14ac:dyDescent="0.3">
      <c r="A6427" s="661">
        <v>32</v>
      </c>
      <c r="B6427" s="662" t="s">
        <v>592</v>
      </c>
      <c r="C6427" s="662" t="s">
        <v>5113</v>
      </c>
      <c r="D6427" s="743" t="s">
        <v>7939</v>
      </c>
      <c r="E6427" s="744" t="s">
        <v>5144</v>
      </c>
      <c r="F6427" s="662" t="s">
        <v>5106</v>
      </c>
      <c r="G6427" s="662" t="s">
        <v>6454</v>
      </c>
      <c r="H6427" s="662" t="s">
        <v>593</v>
      </c>
      <c r="I6427" s="662" t="s">
        <v>7922</v>
      </c>
      <c r="J6427" s="662" t="s">
        <v>7923</v>
      </c>
      <c r="K6427" s="662" t="s">
        <v>7924</v>
      </c>
      <c r="L6427" s="663">
        <v>5322.08</v>
      </c>
      <c r="M6427" s="663">
        <v>5322.08</v>
      </c>
      <c r="N6427" s="662">
        <v>1</v>
      </c>
      <c r="O6427" s="745">
        <v>0.5</v>
      </c>
      <c r="P6427" s="663">
        <v>5322.08</v>
      </c>
      <c r="Q6427" s="678">
        <v>1</v>
      </c>
      <c r="R6427" s="662">
        <v>1</v>
      </c>
      <c r="S6427" s="678">
        <v>1</v>
      </c>
      <c r="T6427" s="745">
        <v>0.5</v>
      </c>
      <c r="U6427" s="701">
        <v>1</v>
      </c>
    </row>
    <row r="6428" spans="1:21" ht="14.4" customHeight="1" x14ac:dyDescent="0.3">
      <c r="A6428" s="661">
        <v>32</v>
      </c>
      <c r="B6428" s="662" t="s">
        <v>592</v>
      </c>
      <c r="C6428" s="662" t="s">
        <v>5113</v>
      </c>
      <c r="D6428" s="743" t="s">
        <v>7939</v>
      </c>
      <c r="E6428" s="744" t="s">
        <v>5144</v>
      </c>
      <c r="F6428" s="662" t="s">
        <v>5106</v>
      </c>
      <c r="G6428" s="662" t="s">
        <v>5160</v>
      </c>
      <c r="H6428" s="662" t="s">
        <v>593</v>
      </c>
      <c r="I6428" s="662" t="s">
        <v>3159</v>
      </c>
      <c r="J6428" s="662" t="s">
        <v>3160</v>
      </c>
      <c r="K6428" s="662" t="s">
        <v>4933</v>
      </c>
      <c r="L6428" s="663">
        <v>2991.23</v>
      </c>
      <c r="M6428" s="663">
        <v>38885.99</v>
      </c>
      <c r="N6428" s="662">
        <v>13</v>
      </c>
      <c r="O6428" s="745">
        <v>8</v>
      </c>
      <c r="P6428" s="663">
        <v>32903.53</v>
      </c>
      <c r="Q6428" s="678">
        <v>0.84615384615384615</v>
      </c>
      <c r="R6428" s="662">
        <v>11</v>
      </c>
      <c r="S6428" s="678">
        <v>0.84615384615384615</v>
      </c>
      <c r="T6428" s="745">
        <v>7</v>
      </c>
      <c r="U6428" s="701">
        <v>0.875</v>
      </c>
    </row>
    <row r="6429" spans="1:21" ht="14.4" customHeight="1" x14ac:dyDescent="0.3">
      <c r="A6429" s="661">
        <v>32</v>
      </c>
      <c r="B6429" s="662" t="s">
        <v>592</v>
      </c>
      <c r="C6429" s="662" t="s">
        <v>5113</v>
      </c>
      <c r="D6429" s="743" t="s">
        <v>7939</v>
      </c>
      <c r="E6429" s="744" t="s">
        <v>5144</v>
      </c>
      <c r="F6429" s="662" t="s">
        <v>5106</v>
      </c>
      <c r="G6429" s="662" t="s">
        <v>5160</v>
      </c>
      <c r="H6429" s="662" t="s">
        <v>593</v>
      </c>
      <c r="I6429" s="662" t="s">
        <v>5161</v>
      </c>
      <c r="J6429" s="662" t="s">
        <v>3160</v>
      </c>
      <c r="K6429" s="662" t="s">
        <v>5162</v>
      </c>
      <c r="L6429" s="663">
        <v>748.21</v>
      </c>
      <c r="M6429" s="663">
        <v>1496.42</v>
      </c>
      <c r="N6429" s="662">
        <v>2</v>
      </c>
      <c r="O6429" s="745">
        <v>1.5</v>
      </c>
      <c r="P6429" s="663">
        <v>1496.42</v>
      </c>
      <c r="Q6429" s="678">
        <v>1</v>
      </c>
      <c r="R6429" s="662">
        <v>2</v>
      </c>
      <c r="S6429" s="678">
        <v>1</v>
      </c>
      <c r="T6429" s="745">
        <v>1.5</v>
      </c>
      <c r="U6429" s="701">
        <v>1</v>
      </c>
    </row>
    <row r="6430" spans="1:21" ht="14.4" customHeight="1" x14ac:dyDescent="0.3">
      <c r="A6430" s="661">
        <v>32</v>
      </c>
      <c r="B6430" s="662" t="s">
        <v>592</v>
      </c>
      <c r="C6430" s="662" t="s">
        <v>5113</v>
      </c>
      <c r="D6430" s="743" t="s">
        <v>7939</v>
      </c>
      <c r="E6430" s="744" t="s">
        <v>5144</v>
      </c>
      <c r="F6430" s="662" t="s">
        <v>5106</v>
      </c>
      <c r="G6430" s="662" t="s">
        <v>5244</v>
      </c>
      <c r="H6430" s="662" t="s">
        <v>593</v>
      </c>
      <c r="I6430" s="662" t="s">
        <v>1283</v>
      </c>
      <c r="J6430" s="662" t="s">
        <v>1284</v>
      </c>
      <c r="K6430" s="662" t="s">
        <v>5245</v>
      </c>
      <c r="L6430" s="663">
        <v>420.07</v>
      </c>
      <c r="M6430" s="663">
        <v>840.14</v>
      </c>
      <c r="N6430" s="662">
        <v>2</v>
      </c>
      <c r="O6430" s="745">
        <v>1</v>
      </c>
      <c r="P6430" s="663">
        <v>840.14</v>
      </c>
      <c r="Q6430" s="678">
        <v>1</v>
      </c>
      <c r="R6430" s="662">
        <v>2</v>
      </c>
      <c r="S6430" s="678">
        <v>1</v>
      </c>
      <c r="T6430" s="745">
        <v>1</v>
      </c>
      <c r="U6430" s="701">
        <v>1</v>
      </c>
    </row>
    <row r="6431" spans="1:21" ht="14.4" customHeight="1" x14ac:dyDescent="0.3">
      <c r="A6431" s="661">
        <v>32</v>
      </c>
      <c r="B6431" s="662" t="s">
        <v>592</v>
      </c>
      <c r="C6431" s="662" t="s">
        <v>5113</v>
      </c>
      <c r="D6431" s="743" t="s">
        <v>7939</v>
      </c>
      <c r="E6431" s="744" t="s">
        <v>5144</v>
      </c>
      <c r="F6431" s="662" t="s">
        <v>5106</v>
      </c>
      <c r="G6431" s="662" t="s">
        <v>5166</v>
      </c>
      <c r="H6431" s="662" t="s">
        <v>593</v>
      </c>
      <c r="I6431" s="662" t="s">
        <v>1138</v>
      </c>
      <c r="J6431" s="662" t="s">
        <v>1139</v>
      </c>
      <c r="K6431" s="662" t="s">
        <v>1140</v>
      </c>
      <c r="L6431" s="663">
        <v>33</v>
      </c>
      <c r="M6431" s="663">
        <v>33</v>
      </c>
      <c r="N6431" s="662">
        <v>1</v>
      </c>
      <c r="O6431" s="745">
        <v>0.5</v>
      </c>
      <c r="P6431" s="663">
        <v>33</v>
      </c>
      <c r="Q6431" s="678">
        <v>1</v>
      </c>
      <c r="R6431" s="662">
        <v>1</v>
      </c>
      <c r="S6431" s="678">
        <v>1</v>
      </c>
      <c r="T6431" s="745">
        <v>0.5</v>
      </c>
      <c r="U6431" s="701">
        <v>1</v>
      </c>
    </row>
    <row r="6432" spans="1:21" ht="14.4" customHeight="1" x14ac:dyDescent="0.3">
      <c r="A6432" s="661">
        <v>32</v>
      </c>
      <c r="B6432" s="662" t="s">
        <v>592</v>
      </c>
      <c r="C6432" s="662" t="s">
        <v>5113</v>
      </c>
      <c r="D6432" s="743" t="s">
        <v>7939</v>
      </c>
      <c r="E6432" s="744" t="s">
        <v>5144</v>
      </c>
      <c r="F6432" s="662" t="s">
        <v>5106</v>
      </c>
      <c r="G6432" s="662" t="s">
        <v>5868</v>
      </c>
      <c r="H6432" s="662" t="s">
        <v>593</v>
      </c>
      <c r="I6432" s="662" t="s">
        <v>2922</v>
      </c>
      <c r="J6432" s="662" t="s">
        <v>2923</v>
      </c>
      <c r="K6432" s="662" t="s">
        <v>5869</v>
      </c>
      <c r="L6432" s="663">
        <v>61.97</v>
      </c>
      <c r="M6432" s="663">
        <v>61.97</v>
      </c>
      <c r="N6432" s="662">
        <v>1</v>
      </c>
      <c r="O6432" s="745">
        <v>1</v>
      </c>
      <c r="P6432" s="663">
        <v>61.97</v>
      </c>
      <c r="Q6432" s="678">
        <v>1</v>
      </c>
      <c r="R6432" s="662">
        <v>1</v>
      </c>
      <c r="S6432" s="678">
        <v>1</v>
      </c>
      <c r="T6432" s="745">
        <v>1</v>
      </c>
      <c r="U6432" s="701">
        <v>1</v>
      </c>
    </row>
    <row r="6433" spans="1:21" ht="14.4" customHeight="1" x14ac:dyDescent="0.3">
      <c r="A6433" s="661">
        <v>32</v>
      </c>
      <c r="B6433" s="662" t="s">
        <v>592</v>
      </c>
      <c r="C6433" s="662" t="s">
        <v>5113</v>
      </c>
      <c r="D6433" s="743" t="s">
        <v>7939</v>
      </c>
      <c r="E6433" s="744" t="s">
        <v>5144</v>
      </c>
      <c r="F6433" s="662" t="s">
        <v>5106</v>
      </c>
      <c r="G6433" s="662" t="s">
        <v>5756</v>
      </c>
      <c r="H6433" s="662" t="s">
        <v>593</v>
      </c>
      <c r="I6433" s="662" t="s">
        <v>3923</v>
      </c>
      <c r="J6433" s="662" t="s">
        <v>5757</v>
      </c>
      <c r="K6433" s="662" t="s">
        <v>5758</v>
      </c>
      <c r="L6433" s="663">
        <v>3161.19</v>
      </c>
      <c r="M6433" s="663">
        <v>3161.19</v>
      </c>
      <c r="N6433" s="662">
        <v>1</v>
      </c>
      <c r="O6433" s="745">
        <v>0.5</v>
      </c>
      <c r="P6433" s="663">
        <v>3161.19</v>
      </c>
      <c r="Q6433" s="678">
        <v>1</v>
      </c>
      <c r="R6433" s="662">
        <v>1</v>
      </c>
      <c r="S6433" s="678">
        <v>1</v>
      </c>
      <c r="T6433" s="745">
        <v>0.5</v>
      </c>
      <c r="U6433" s="701">
        <v>1</v>
      </c>
    </row>
    <row r="6434" spans="1:21" ht="14.4" customHeight="1" x14ac:dyDescent="0.3">
      <c r="A6434" s="661">
        <v>32</v>
      </c>
      <c r="B6434" s="662" t="s">
        <v>592</v>
      </c>
      <c r="C6434" s="662" t="s">
        <v>5113</v>
      </c>
      <c r="D6434" s="743" t="s">
        <v>7939</v>
      </c>
      <c r="E6434" s="744" t="s">
        <v>5144</v>
      </c>
      <c r="F6434" s="662" t="s">
        <v>5106</v>
      </c>
      <c r="G6434" s="662" t="s">
        <v>5269</v>
      </c>
      <c r="H6434" s="662" t="s">
        <v>593</v>
      </c>
      <c r="I6434" s="662" t="s">
        <v>970</v>
      </c>
      <c r="J6434" s="662" t="s">
        <v>5270</v>
      </c>
      <c r="K6434" s="662" t="s">
        <v>5271</v>
      </c>
      <c r="L6434" s="663">
        <v>88.76</v>
      </c>
      <c r="M6434" s="663">
        <v>355.04</v>
      </c>
      <c r="N6434" s="662">
        <v>4</v>
      </c>
      <c r="O6434" s="745">
        <v>2.5</v>
      </c>
      <c r="P6434" s="663">
        <v>355.04</v>
      </c>
      <c r="Q6434" s="678">
        <v>1</v>
      </c>
      <c r="R6434" s="662">
        <v>4</v>
      </c>
      <c r="S6434" s="678">
        <v>1</v>
      </c>
      <c r="T6434" s="745">
        <v>2.5</v>
      </c>
      <c r="U6434" s="701">
        <v>1</v>
      </c>
    </row>
    <row r="6435" spans="1:21" ht="14.4" customHeight="1" x14ac:dyDescent="0.3">
      <c r="A6435" s="661">
        <v>32</v>
      </c>
      <c r="B6435" s="662" t="s">
        <v>592</v>
      </c>
      <c r="C6435" s="662" t="s">
        <v>5113</v>
      </c>
      <c r="D6435" s="743" t="s">
        <v>7939</v>
      </c>
      <c r="E6435" s="744" t="s">
        <v>5144</v>
      </c>
      <c r="F6435" s="662" t="s">
        <v>5106</v>
      </c>
      <c r="G6435" s="662" t="s">
        <v>5272</v>
      </c>
      <c r="H6435" s="662" t="s">
        <v>593</v>
      </c>
      <c r="I6435" s="662" t="s">
        <v>1095</v>
      </c>
      <c r="J6435" s="662" t="s">
        <v>1349</v>
      </c>
      <c r="K6435" s="662" t="s">
        <v>5545</v>
      </c>
      <c r="L6435" s="663">
        <v>0</v>
      </c>
      <c r="M6435" s="663">
        <v>0</v>
      </c>
      <c r="N6435" s="662">
        <v>2</v>
      </c>
      <c r="O6435" s="745">
        <v>1</v>
      </c>
      <c r="P6435" s="663">
        <v>0</v>
      </c>
      <c r="Q6435" s="678"/>
      <c r="R6435" s="662">
        <v>2</v>
      </c>
      <c r="S6435" s="678">
        <v>1</v>
      </c>
      <c r="T6435" s="745">
        <v>1</v>
      </c>
      <c r="U6435" s="701">
        <v>1</v>
      </c>
    </row>
    <row r="6436" spans="1:21" ht="14.4" customHeight="1" x14ac:dyDescent="0.3">
      <c r="A6436" s="661">
        <v>32</v>
      </c>
      <c r="B6436" s="662" t="s">
        <v>592</v>
      </c>
      <c r="C6436" s="662" t="s">
        <v>5113</v>
      </c>
      <c r="D6436" s="743" t="s">
        <v>7939</v>
      </c>
      <c r="E6436" s="744" t="s">
        <v>5144</v>
      </c>
      <c r="F6436" s="662" t="s">
        <v>5106</v>
      </c>
      <c r="G6436" s="662" t="s">
        <v>6470</v>
      </c>
      <c r="H6436" s="662" t="s">
        <v>593</v>
      </c>
      <c r="I6436" s="662" t="s">
        <v>3997</v>
      </c>
      <c r="J6436" s="662" t="s">
        <v>3998</v>
      </c>
      <c r="K6436" s="662" t="s">
        <v>6471</v>
      </c>
      <c r="L6436" s="663">
        <v>0</v>
      </c>
      <c r="M6436" s="663">
        <v>0</v>
      </c>
      <c r="N6436" s="662">
        <v>1</v>
      </c>
      <c r="O6436" s="745">
        <v>0.5</v>
      </c>
      <c r="P6436" s="663">
        <v>0</v>
      </c>
      <c r="Q6436" s="678"/>
      <c r="R6436" s="662">
        <v>1</v>
      </c>
      <c r="S6436" s="678">
        <v>1</v>
      </c>
      <c r="T6436" s="745">
        <v>0.5</v>
      </c>
      <c r="U6436" s="701">
        <v>1</v>
      </c>
    </row>
    <row r="6437" spans="1:21" ht="14.4" customHeight="1" x14ac:dyDescent="0.3">
      <c r="A6437" s="661">
        <v>32</v>
      </c>
      <c r="B6437" s="662" t="s">
        <v>592</v>
      </c>
      <c r="C6437" s="662" t="s">
        <v>5113</v>
      </c>
      <c r="D6437" s="743" t="s">
        <v>7939</v>
      </c>
      <c r="E6437" s="744" t="s">
        <v>5144</v>
      </c>
      <c r="F6437" s="662" t="s">
        <v>5106</v>
      </c>
      <c r="G6437" s="662" t="s">
        <v>5168</v>
      </c>
      <c r="H6437" s="662" t="s">
        <v>593</v>
      </c>
      <c r="I6437" s="662" t="s">
        <v>814</v>
      </c>
      <c r="J6437" s="662" t="s">
        <v>5170</v>
      </c>
      <c r="K6437" s="662" t="s">
        <v>5446</v>
      </c>
      <c r="L6437" s="663">
        <v>0</v>
      </c>
      <c r="M6437" s="663">
        <v>0</v>
      </c>
      <c r="N6437" s="662">
        <v>1</v>
      </c>
      <c r="O6437" s="745">
        <v>0.5</v>
      </c>
      <c r="P6437" s="663"/>
      <c r="Q6437" s="678"/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32</v>
      </c>
      <c r="B6438" s="662" t="s">
        <v>592</v>
      </c>
      <c r="C6438" s="662" t="s">
        <v>5113</v>
      </c>
      <c r="D6438" s="743" t="s">
        <v>7939</v>
      </c>
      <c r="E6438" s="744" t="s">
        <v>5144</v>
      </c>
      <c r="F6438" s="662" t="s">
        <v>5106</v>
      </c>
      <c r="G6438" s="662" t="s">
        <v>5400</v>
      </c>
      <c r="H6438" s="662" t="s">
        <v>2438</v>
      </c>
      <c r="I6438" s="662" t="s">
        <v>2499</v>
      </c>
      <c r="J6438" s="662" t="s">
        <v>2500</v>
      </c>
      <c r="K6438" s="662" t="s">
        <v>4860</v>
      </c>
      <c r="L6438" s="663">
        <v>247.78</v>
      </c>
      <c r="M6438" s="663">
        <v>247.78</v>
      </c>
      <c r="N6438" s="662">
        <v>1</v>
      </c>
      <c r="O6438" s="745">
        <v>0.5</v>
      </c>
      <c r="P6438" s="663">
        <v>247.78</v>
      </c>
      <c r="Q6438" s="678">
        <v>1</v>
      </c>
      <c r="R6438" s="662">
        <v>1</v>
      </c>
      <c r="S6438" s="678">
        <v>1</v>
      </c>
      <c r="T6438" s="745">
        <v>0.5</v>
      </c>
      <c r="U6438" s="701">
        <v>1</v>
      </c>
    </row>
    <row r="6439" spans="1:21" ht="14.4" customHeight="1" x14ac:dyDescent="0.3">
      <c r="A6439" s="661">
        <v>32</v>
      </c>
      <c r="B6439" s="662" t="s">
        <v>592</v>
      </c>
      <c r="C6439" s="662" t="s">
        <v>5113</v>
      </c>
      <c r="D6439" s="743" t="s">
        <v>7939</v>
      </c>
      <c r="E6439" s="744" t="s">
        <v>5144</v>
      </c>
      <c r="F6439" s="662" t="s">
        <v>5106</v>
      </c>
      <c r="G6439" s="662" t="s">
        <v>5285</v>
      </c>
      <c r="H6439" s="662" t="s">
        <v>593</v>
      </c>
      <c r="I6439" s="662" t="s">
        <v>5286</v>
      </c>
      <c r="J6439" s="662" t="s">
        <v>1170</v>
      </c>
      <c r="K6439" s="662" t="s">
        <v>1171</v>
      </c>
      <c r="L6439" s="663">
        <v>27.5</v>
      </c>
      <c r="M6439" s="663">
        <v>27.5</v>
      </c>
      <c r="N6439" s="662">
        <v>1</v>
      </c>
      <c r="O6439" s="745">
        <v>0.5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32</v>
      </c>
      <c r="B6440" s="662" t="s">
        <v>592</v>
      </c>
      <c r="C6440" s="662" t="s">
        <v>5113</v>
      </c>
      <c r="D6440" s="743" t="s">
        <v>7939</v>
      </c>
      <c r="E6440" s="744" t="s">
        <v>5144</v>
      </c>
      <c r="F6440" s="662" t="s">
        <v>5106</v>
      </c>
      <c r="G6440" s="662" t="s">
        <v>5285</v>
      </c>
      <c r="H6440" s="662" t="s">
        <v>593</v>
      </c>
      <c r="I6440" s="662" t="s">
        <v>3972</v>
      </c>
      <c r="J6440" s="662" t="s">
        <v>5592</v>
      </c>
      <c r="K6440" s="662" t="s">
        <v>5593</v>
      </c>
      <c r="L6440" s="663">
        <v>65.98</v>
      </c>
      <c r="M6440" s="663">
        <v>65.98</v>
      </c>
      <c r="N6440" s="662">
        <v>1</v>
      </c>
      <c r="O6440" s="745">
        <v>0.5</v>
      </c>
      <c r="P6440" s="663">
        <v>65.98</v>
      </c>
      <c r="Q6440" s="678">
        <v>1</v>
      </c>
      <c r="R6440" s="662">
        <v>1</v>
      </c>
      <c r="S6440" s="678">
        <v>1</v>
      </c>
      <c r="T6440" s="745">
        <v>0.5</v>
      </c>
      <c r="U6440" s="701">
        <v>1</v>
      </c>
    </row>
    <row r="6441" spans="1:21" ht="14.4" customHeight="1" x14ac:dyDescent="0.3">
      <c r="A6441" s="661">
        <v>32</v>
      </c>
      <c r="B6441" s="662" t="s">
        <v>592</v>
      </c>
      <c r="C6441" s="662" t="s">
        <v>5113</v>
      </c>
      <c r="D6441" s="743" t="s">
        <v>7939</v>
      </c>
      <c r="E6441" s="744" t="s">
        <v>5144</v>
      </c>
      <c r="F6441" s="662" t="s">
        <v>5106</v>
      </c>
      <c r="G6441" s="662" t="s">
        <v>5175</v>
      </c>
      <c r="H6441" s="662" t="s">
        <v>2438</v>
      </c>
      <c r="I6441" s="662" t="s">
        <v>2473</v>
      </c>
      <c r="J6441" s="662" t="s">
        <v>2474</v>
      </c>
      <c r="K6441" s="662" t="s">
        <v>4814</v>
      </c>
      <c r="L6441" s="663">
        <v>815.1</v>
      </c>
      <c r="M6441" s="663">
        <v>2445.3000000000002</v>
      </c>
      <c r="N6441" s="662">
        <v>3</v>
      </c>
      <c r="O6441" s="745">
        <v>1</v>
      </c>
      <c r="P6441" s="663">
        <v>2445.3000000000002</v>
      </c>
      <c r="Q6441" s="678">
        <v>1</v>
      </c>
      <c r="R6441" s="662">
        <v>3</v>
      </c>
      <c r="S6441" s="678">
        <v>1</v>
      </c>
      <c r="T6441" s="745">
        <v>1</v>
      </c>
      <c r="U6441" s="701">
        <v>1</v>
      </c>
    </row>
    <row r="6442" spans="1:21" ht="14.4" customHeight="1" x14ac:dyDescent="0.3">
      <c r="A6442" s="661">
        <v>32</v>
      </c>
      <c r="B6442" s="662" t="s">
        <v>592</v>
      </c>
      <c r="C6442" s="662" t="s">
        <v>5113</v>
      </c>
      <c r="D6442" s="743" t="s">
        <v>7939</v>
      </c>
      <c r="E6442" s="744" t="s">
        <v>5144</v>
      </c>
      <c r="F6442" s="662" t="s">
        <v>5106</v>
      </c>
      <c r="G6442" s="662" t="s">
        <v>5175</v>
      </c>
      <c r="H6442" s="662" t="s">
        <v>2438</v>
      </c>
      <c r="I6442" s="662" t="s">
        <v>4532</v>
      </c>
      <c r="J6442" s="662" t="s">
        <v>2557</v>
      </c>
      <c r="K6442" s="662" t="s">
        <v>5079</v>
      </c>
      <c r="L6442" s="663">
        <v>2309.36</v>
      </c>
      <c r="M6442" s="663">
        <v>4618.72</v>
      </c>
      <c r="N6442" s="662">
        <v>2</v>
      </c>
      <c r="O6442" s="745">
        <v>0.5</v>
      </c>
      <c r="P6442" s="663"/>
      <c r="Q6442" s="678">
        <v>0</v>
      </c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32</v>
      </c>
      <c r="B6443" s="662" t="s">
        <v>592</v>
      </c>
      <c r="C6443" s="662" t="s">
        <v>5113</v>
      </c>
      <c r="D6443" s="743" t="s">
        <v>7939</v>
      </c>
      <c r="E6443" s="744" t="s">
        <v>5144</v>
      </c>
      <c r="F6443" s="662" t="s">
        <v>5106</v>
      </c>
      <c r="G6443" s="662" t="s">
        <v>5295</v>
      </c>
      <c r="H6443" s="662" t="s">
        <v>593</v>
      </c>
      <c r="I6443" s="662" t="s">
        <v>2944</v>
      </c>
      <c r="J6443" s="662" t="s">
        <v>2945</v>
      </c>
      <c r="K6443" s="662" t="s">
        <v>5296</v>
      </c>
      <c r="L6443" s="663">
        <v>78.33</v>
      </c>
      <c r="M6443" s="663">
        <v>78.33</v>
      </c>
      <c r="N6443" s="662">
        <v>1</v>
      </c>
      <c r="O6443" s="745">
        <v>1</v>
      </c>
      <c r="P6443" s="663">
        <v>78.33</v>
      </c>
      <c r="Q6443" s="678">
        <v>1</v>
      </c>
      <c r="R6443" s="662">
        <v>1</v>
      </c>
      <c r="S6443" s="678">
        <v>1</v>
      </c>
      <c r="T6443" s="745">
        <v>1</v>
      </c>
      <c r="U6443" s="701">
        <v>1</v>
      </c>
    </row>
    <row r="6444" spans="1:21" ht="14.4" customHeight="1" x14ac:dyDescent="0.3">
      <c r="A6444" s="661">
        <v>32</v>
      </c>
      <c r="B6444" s="662" t="s">
        <v>592</v>
      </c>
      <c r="C6444" s="662" t="s">
        <v>5113</v>
      </c>
      <c r="D6444" s="743" t="s">
        <v>7939</v>
      </c>
      <c r="E6444" s="744" t="s">
        <v>5144</v>
      </c>
      <c r="F6444" s="662" t="s">
        <v>5106</v>
      </c>
      <c r="G6444" s="662" t="s">
        <v>5176</v>
      </c>
      <c r="H6444" s="662" t="s">
        <v>593</v>
      </c>
      <c r="I6444" s="662" t="s">
        <v>5177</v>
      </c>
      <c r="J6444" s="662" t="s">
        <v>5178</v>
      </c>
      <c r="K6444" s="662" t="s">
        <v>827</v>
      </c>
      <c r="L6444" s="663">
        <v>57.64</v>
      </c>
      <c r="M6444" s="663">
        <v>57.64</v>
      </c>
      <c r="N6444" s="662">
        <v>1</v>
      </c>
      <c r="O6444" s="745">
        <v>0.5</v>
      </c>
      <c r="P6444" s="663">
        <v>57.64</v>
      </c>
      <c r="Q6444" s="678">
        <v>1</v>
      </c>
      <c r="R6444" s="662">
        <v>1</v>
      </c>
      <c r="S6444" s="678">
        <v>1</v>
      </c>
      <c r="T6444" s="745">
        <v>0.5</v>
      </c>
      <c r="U6444" s="701">
        <v>1</v>
      </c>
    </row>
    <row r="6445" spans="1:21" ht="14.4" customHeight="1" x14ac:dyDescent="0.3">
      <c r="A6445" s="661">
        <v>32</v>
      </c>
      <c r="B6445" s="662" t="s">
        <v>592</v>
      </c>
      <c r="C6445" s="662" t="s">
        <v>5113</v>
      </c>
      <c r="D6445" s="743" t="s">
        <v>7939</v>
      </c>
      <c r="E6445" s="744" t="s">
        <v>5144</v>
      </c>
      <c r="F6445" s="662" t="s">
        <v>5106</v>
      </c>
      <c r="G6445" s="662" t="s">
        <v>5176</v>
      </c>
      <c r="H6445" s="662" t="s">
        <v>593</v>
      </c>
      <c r="I6445" s="662" t="s">
        <v>5365</v>
      </c>
      <c r="J6445" s="662" t="s">
        <v>5178</v>
      </c>
      <c r="K6445" s="662" t="s">
        <v>830</v>
      </c>
      <c r="L6445" s="663">
        <v>185.26</v>
      </c>
      <c r="M6445" s="663">
        <v>555.78</v>
      </c>
      <c r="N6445" s="662">
        <v>3</v>
      </c>
      <c r="O6445" s="745">
        <v>1.5</v>
      </c>
      <c r="P6445" s="663">
        <v>370.52</v>
      </c>
      <c r="Q6445" s="678">
        <v>0.66666666666666663</v>
      </c>
      <c r="R6445" s="662">
        <v>2</v>
      </c>
      <c r="S6445" s="678">
        <v>0.66666666666666663</v>
      </c>
      <c r="T6445" s="745">
        <v>1</v>
      </c>
      <c r="U6445" s="701">
        <v>0.66666666666666663</v>
      </c>
    </row>
    <row r="6446" spans="1:21" ht="14.4" customHeight="1" x14ac:dyDescent="0.3">
      <c r="A6446" s="661">
        <v>32</v>
      </c>
      <c r="B6446" s="662" t="s">
        <v>592</v>
      </c>
      <c r="C6446" s="662" t="s">
        <v>5113</v>
      </c>
      <c r="D6446" s="743" t="s">
        <v>7939</v>
      </c>
      <c r="E6446" s="744" t="s">
        <v>5144</v>
      </c>
      <c r="F6446" s="662" t="s">
        <v>5106</v>
      </c>
      <c r="G6446" s="662" t="s">
        <v>5176</v>
      </c>
      <c r="H6446" s="662" t="s">
        <v>593</v>
      </c>
      <c r="I6446" s="662" t="s">
        <v>5298</v>
      </c>
      <c r="J6446" s="662" t="s">
        <v>826</v>
      </c>
      <c r="K6446" s="662" t="s">
        <v>827</v>
      </c>
      <c r="L6446" s="663">
        <v>57.64</v>
      </c>
      <c r="M6446" s="663">
        <v>57.64</v>
      </c>
      <c r="N6446" s="662">
        <v>1</v>
      </c>
      <c r="O6446" s="745">
        <v>0.5</v>
      </c>
      <c r="P6446" s="663">
        <v>57.64</v>
      </c>
      <c r="Q6446" s="678">
        <v>1</v>
      </c>
      <c r="R6446" s="662">
        <v>1</v>
      </c>
      <c r="S6446" s="678">
        <v>1</v>
      </c>
      <c r="T6446" s="745">
        <v>0.5</v>
      </c>
      <c r="U6446" s="701">
        <v>1</v>
      </c>
    </row>
    <row r="6447" spans="1:21" ht="14.4" customHeight="1" x14ac:dyDescent="0.3">
      <c r="A6447" s="661">
        <v>32</v>
      </c>
      <c r="B6447" s="662" t="s">
        <v>592</v>
      </c>
      <c r="C6447" s="662" t="s">
        <v>5113</v>
      </c>
      <c r="D6447" s="743" t="s">
        <v>7939</v>
      </c>
      <c r="E6447" s="744" t="s">
        <v>5144</v>
      </c>
      <c r="F6447" s="662" t="s">
        <v>5106</v>
      </c>
      <c r="G6447" s="662" t="s">
        <v>5176</v>
      </c>
      <c r="H6447" s="662" t="s">
        <v>593</v>
      </c>
      <c r="I6447" s="662" t="s">
        <v>829</v>
      </c>
      <c r="J6447" s="662" t="s">
        <v>826</v>
      </c>
      <c r="K6447" s="662" t="s">
        <v>830</v>
      </c>
      <c r="L6447" s="663">
        <v>185.26</v>
      </c>
      <c r="M6447" s="663">
        <v>741.04</v>
      </c>
      <c r="N6447" s="662">
        <v>4</v>
      </c>
      <c r="O6447" s="745">
        <v>3</v>
      </c>
      <c r="P6447" s="663">
        <v>741.04</v>
      </c>
      <c r="Q6447" s="678">
        <v>1</v>
      </c>
      <c r="R6447" s="662">
        <v>4</v>
      </c>
      <c r="S6447" s="678">
        <v>1</v>
      </c>
      <c r="T6447" s="745">
        <v>3</v>
      </c>
      <c r="U6447" s="701">
        <v>1</v>
      </c>
    </row>
    <row r="6448" spans="1:21" ht="14.4" customHeight="1" x14ac:dyDescent="0.3">
      <c r="A6448" s="661">
        <v>32</v>
      </c>
      <c r="B6448" s="662" t="s">
        <v>592</v>
      </c>
      <c r="C6448" s="662" t="s">
        <v>5113</v>
      </c>
      <c r="D6448" s="743" t="s">
        <v>7939</v>
      </c>
      <c r="E6448" s="744" t="s">
        <v>5144</v>
      </c>
      <c r="F6448" s="662" t="s">
        <v>5106</v>
      </c>
      <c r="G6448" s="662" t="s">
        <v>5176</v>
      </c>
      <c r="H6448" s="662" t="s">
        <v>593</v>
      </c>
      <c r="I6448" s="662" t="s">
        <v>5916</v>
      </c>
      <c r="J6448" s="662" t="s">
        <v>826</v>
      </c>
      <c r="K6448" s="662" t="s">
        <v>830</v>
      </c>
      <c r="L6448" s="663">
        <v>301.2</v>
      </c>
      <c r="M6448" s="663">
        <v>301.2</v>
      </c>
      <c r="N6448" s="662">
        <v>1</v>
      </c>
      <c r="O6448" s="745">
        <v>0.5</v>
      </c>
      <c r="P6448" s="663">
        <v>301.2</v>
      </c>
      <c r="Q6448" s="678">
        <v>1</v>
      </c>
      <c r="R6448" s="662">
        <v>1</v>
      </c>
      <c r="S6448" s="678">
        <v>1</v>
      </c>
      <c r="T6448" s="745">
        <v>0.5</v>
      </c>
      <c r="U6448" s="701">
        <v>1</v>
      </c>
    </row>
    <row r="6449" spans="1:21" ht="14.4" customHeight="1" x14ac:dyDescent="0.3">
      <c r="A6449" s="661">
        <v>32</v>
      </c>
      <c r="B6449" s="662" t="s">
        <v>592</v>
      </c>
      <c r="C6449" s="662" t="s">
        <v>5113</v>
      </c>
      <c r="D6449" s="743" t="s">
        <v>7939</v>
      </c>
      <c r="E6449" s="744" t="s">
        <v>5144</v>
      </c>
      <c r="F6449" s="662" t="s">
        <v>5106</v>
      </c>
      <c r="G6449" s="662" t="s">
        <v>5937</v>
      </c>
      <c r="H6449" s="662" t="s">
        <v>2438</v>
      </c>
      <c r="I6449" s="662" t="s">
        <v>4204</v>
      </c>
      <c r="J6449" s="662" t="s">
        <v>4171</v>
      </c>
      <c r="K6449" s="662" t="s">
        <v>1295</v>
      </c>
      <c r="L6449" s="663">
        <v>583.62</v>
      </c>
      <c r="M6449" s="663">
        <v>583.62</v>
      </c>
      <c r="N6449" s="662">
        <v>1</v>
      </c>
      <c r="O6449" s="745">
        <v>0.5</v>
      </c>
      <c r="P6449" s="663">
        <v>583.62</v>
      </c>
      <c r="Q6449" s="678">
        <v>1</v>
      </c>
      <c r="R6449" s="662">
        <v>1</v>
      </c>
      <c r="S6449" s="678">
        <v>1</v>
      </c>
      <c r="T6449" s="745">
        <v>0.5</v>
      </c>
      <c r="U6449" s="701">
        <v>1</v>
      </c>
    </row>
    <row r="6450" spans="1:21" ht="14.4" customHeight="1" x14ac:dyDescent="0.3">
      <c r="A6450" s="661">
        <v>32</v>
      </c>
      <c r="B6450" s="662" t="s">
        <v>592</v>
      </c>
      <c r="C6450" s="662" t="s">
        <v>5113</v>
      </c>
      <c r="D6450" s="743" t="s">
        <v>7939</v>
      </c>
      <c r="E6450" s="744" t="s">
        <v>5144</v>
      </c>
      <c r="F6450" s="662" t="s">
        <v>5106</v>
      </c>
      <c r="G6450" s="662" t="s">
        <v>5370</v>
      </c>
      <c r="H6450" s="662" t="s">
        <v>593</v>
      </c>
      <c r="I6450" s="662" t="s">
        <v>2197</v>
      </c>
      <c r="J6450" s="662" t="s">
        <v>2198</v>
      </c>
      <c r="K6450" s="662" t="s">
        <v>1306</v>
      </c>
      <c r="L6450" s="663">
        <v>108.44</v>
      </c>
      <c r="M6450" s="663">
        <v>108.44</v>
      </c>
      <c r="N6450" s="662">
        <v>1</v>
      </c>
      <c r="O6450" s="745">
        <v>0.5</v>
      </c>
      <c r="P6450" s="663">
        <v>108.44</v>
      </c>
      <c r="Q6450" s="678">
        <v>1</v>
      </c>
      <c r="R6450" s="662">
        <v>1</v>
      </c>
      <c r="S6450" s="678">
        <v>1</v>
      </c>
      <c r="T6450" s="745">
        <v>0.5</v>
      </c>
      <c r="U6450" s="701">
        <v>1</v>
      </c>
    </row>
    <row r="6451" spans="1:21" ht="14.4" customHeight="1" x14ac:dyDescent="0.3">
      <c r="A6451" s="661">
        <v>32</v>
      </c>
      <c r="B6451" s="662" t="s">
        <v>592</v>
      </c>
      <c r="C6451" s="662" t="s">
        <v>5113</v>
      </c>
      <c r="D6451" s="743" t="s">
        <v>7939</v>
      </c>
      <c r="E6451" s="744" t="s">
        <v>5144</v>
      </c>
      <c r="F6451" s="662" t="s">
        <v>5106</v>
      </c>
      <c r="G6451" s="662" t="s">
        <v>5179</v>
      </c>
      <c r="H6451" s="662" t="s">
        <v>593</v>
      </c>
      <c r="I6451" s="662" t="s">
        <v>672</v>
      </c>
      <c r="J6451" s="662" t="s">
        <v>5371</v>
      </c>
      <c r="K6451" s="662" t="s">
        <v>5290</v>
      </c>
      <c r="L6451" s="663">
        <v>24.78</v>
      </c>
      <c r="M6451" s="663">
        <v>24.78</v>
      </c>
      <c r="N6451" s="662">
        <v>1</v>
      </c>
      <c r="O6451" s="745">
        <v>1</v>
      </c>
      <c r="P6451" s="663">
        <v>24.78</v>
      </c>
      <c r="Q6451" s="678">
        <v>1</v>
      </c>
      <c r="R6451" s="662">
        <v>1</v>
      </c>
      <c r="S6451" s="678">
        <v>1</v>
      </c>
      <c r="T6451" s="745">
        <v>1</v>
      </c>
      <c r="U6451" s="701">
        <v>1</v>
      </c>
    </row>
    <row r="6452" spans="1:21" ht="14.4" customHeight="1" x14ac:dyDescent="0.3">
      <c r="A6452" s="661">
        <v>32</v>
      </c>
      <c r="B6452" s="662" t="s">
        <v>592</v>
      </c>
      <c r="C6452" s="662" t="s">
        <v>5113</v>
      </c>
      <c r="D6452" s="743" t="s">
        <v>7939</v>
      </c>
      <c r="E6452" s="744" t="s">
        <v>5144</v>
      </c>
      <c r="F6452" s="662" t="s">
        <v>5106</v>
      </c>
      <c r="G6452" s="662" t="s">
        <v>5179</v>
      </c>
      <c r="H6452" s="662" t="s">
        <v>593</v>
      </c>
      <c r="I6452" s="662" t="s">
        <v>1419</v>
      </c>
      <c r="J6452" s="662" t="s">
        <v>5180</v>
      </c>
      <c r="K6452" s="662" t="s">
        <v>5181</v>
      </c>
      <c r="L6452" s="663">
        <v>99.11</v>
      </c>
      <c r="M6452" s="663">
        <v>99.11</v>
      </c>
      <c r="N6452" s="662">
        <v>1</v>
      </c>
      <c r="O6452" s="745">
        <v>0.5</v>
      </c>
      <c r="P6452" s="663">
        <v>99.11</v>
      </c>
      <c r="Q6452" s="678">
        <v>1</v>
      </c>
      <c r="R6452" s="662">
        <v>1</v>
      </c>
      <c r="S6452" s="678">
        <v>1</v>
      </c>
      <c r="T6452" s="745">
        <v>0.5</v>
      </c>
      <c r="U6452" s="701">
        <v>1</v>
      </c>
    </row>
    <row r="6453" spans="1:21" ht="14.4" customHeight="1" x14ac:dyDescent="0.3">
      <c r="A6453" s="661">
        <v>32</v>
      </c>
      <c r="B6453" s="662" t="s">
        <v>592</v>
      </c>
      <c r="C6453" s="662" t="s">
        <v>5113</v>
      </c>
      <c r="D6453" s="743" t="s">
        <v>7939</v>
      </c>
      <c r="E6453" s="744" t="s">
        <v>5144</v>
      </c>
      <c r="F6453" s="662" t="s">
        <v>5106</v>
      </c>
      <c r="G6453" s="662" t="s">
        <v>5562</v>
      </c>
      <c r="H6453" s="662" t="s">
        <v>593</v>
      </c>
      <c r="I6453" s="662" t="s">
        <v>1051</v>
      </c>
      <c r="J6453" s="662" t="s">
        <v>5563</v>
      </c>
      <c r="K6453" s="662" t="s">
        <v>5564</v>
      </c>
      <c r="L6453" s="663">
        <v>0</v>
      </c>
      <c r="M6453" s="663">
        <v>0</v>
      </c>
      <c r="N6453" s="662">
        <v>1</v>
      </c>
      <c r="O6453" s="745">
        <v>0.5</v>
      </c>
      <c r="P6453" s="663">
        <v>0</v>
      </c>
      <c r="Q6453" s="678"/>
      <c r="R6453" s="662">
        <v>1</v>
      </c>
      <c r="S6453" s="678">
        <v>1</v>
      </c>
      <c r="T6453" s="745">
        <v>0.5</v>
      </c>
      <c r="U6453" s="701">
        <v>1</v>
      </c>
    </row>
    <row r="6454" spans="1:21" ht="14.4" customHeight="1" x14ac:dyDescent="0.3">
      <c r="A6454" s="661">
        <v>32</v>
      </c>
      <c r="B6454" s="662" t="s">
        <v>592</v>
      </c>
      <c r="C6454" s="662" t="s">
        <v>5113</v>
      </c>
      <c r="D6454" s="743" t="s">
        <v>7939</v>
      </c>
      <c r="E6454" s="744" t="s">
        <v>5144</v>
      </c>
      <c r="F6454" s="662" t="s">
        <v>5106</v>
      </c>
      <c r="G6454" s="662" t="s">
        <v>5562</v>
      </c>
      <c r="H6454" s="662" t="s">
        <v>593</v>
      </c>
      <c r="I6454" s="662" t="s">
        <v>3803</v>
      </c>
      <c r="J6454" s="662" t="s">
        <v>3804</v>
      </c>
      <c r="K6454" s="662" t="s">
        <v>6275</v>
      </c>
      <c r="L6454" s="663">
        <v>0</v>
      </c>
      <c r="M6454" s="663">
        <v>0</v>
      </c>
      <c r="N6454" s="662">
        <v>1</v>
      </c>
      <c r="O6454" s="745">
        <v>0.5</v>
      </c>
      <c r="P6454" s="663">
        <v>0</v>
      </c>
      <c r="Q6454" s="678"/>
      <c r="R6454" s="662">
        <v>1</v>
      </c>
      <c r="S6454" s="678">
        <v>1</v>
      </c>
      <c r="T6454" s="745">
        <v>0.5</v>
      </c>
      <c r="U6454" s="701">
        <v>1</v>
      </c>
    </row>
    <row r="6455" spans="1:21" ht="14.4" customHeight="1" x14ac:dyDescent="0.3">
      <c r="A6455" s="661">
        <v>32</v>
      </c>
      <c r="B6455" s="662" t="s">
        <v>592</v>
      </c>
      <c r="C6455" s="662" t="s">
        <v>5113</v>
      </c>
      <c r="D6455" s="743" t="s">
        <v>7939</v>
      </c>
      <c r="E6455" s="744" t="s">
        <v>5144</v>
      </c>
      <c r="F6455" s="662" t="s">
        <v>5106</v>
      </c>
      <c r="G6455" s="662" t="s">
        <v>5309</v>
      </c>
      <c r="H6455" s="662" t="s">
        <v>593</v>
      </c>
      <c r="I6455" s="662" t="s">
        <v>910</v>
      </c>
      <c r="J6455" s="662" t="s">
        <v>5310</v>
      </c>
      <c r="K6455" s="662" t="s">
        <v>5268</v>
      </c>
      <c r="L6455" s="663">
        <v>0</v>
      </c>
      <c r="M6455" s="663">
        <v>0</v>
      </c>
      <c r="N6455" s="662">
        <v>3</v>
      </c>
      <c r="O6455" s="745">
        <v>2</v>
      </c>
      <c r="P6455" s="663">
        <v>0</v>
      </c>
      <c r="Q6455" s="678"/>
      <c r="R6455" s="662">
        <v>3</v>
      </c>
      <c r="S6455" s="678">
        <v>1</v>
      </c>
      <c r="T6455" s="745">
        <v>2</v>
      </c>
      <c r="U6455" s="701">
        <v>1</v>
      </c>
    </row>
    <row r="6456" spans="1:21" ht="14.4" customHeight="1" x14ac:dyDescent="0.3">
      <c r="A6456" s="661">
        <v>32</v>
      </c>
      <c r="B6456" s="662" t="s">
        <v>592</v>
      </c>
      <c r="C6456" s="662" t="s">
        <v>5113</v>
      </c>
      <c r="D6456" s="743" t="s">
        <v>7939</v>
      </c>
      <c r="E6456" s="744" t="s">
        <v>5144</v>
      </c>
      <c r="F6456" s="662" t="s">
        <v>5106</v>
      </c>
      <c r="G6456" s="662" t="s">
        <v>5182</v>
      </c>
      <c r="H6456" s="662" t="s">
        <v>593</v>
      </c>
      <c r="I6456" s="662" t="s">
        <v>2977</v>
      </c>
      <c r="J6456" s="662" t="s">
        <v>2978</v>
      </c>
      <c r="K6456" s="662" t="s">
        <v>5183</v>
      </c>
      <c r="L6456" s="663">
        <v>51.21</v>
      </c>
      <c r="M6456" s="663">
        <v>51.21</v>
      </c>
      <c r="N6456" s="662">
        <v>1</v>
      </c>
      <c r="O6456" s="745">
        <v>0.5</v>
      </c>
      <c r="P6456" s="663">
        <v>51.21</v>
      </c>
      <c r="Q6456" s="678">
        <v>1</v>
      </c>
      <c r="R6456" s="662">
        <v>1</v>
      </c>
      <c r="S6456" s="678">
        <v>1</v>
      </c>
      <c r="T6456" s="745">
        <v>0.5</v>
      </c>
      <c r="U6456" s="701">
        <v>1</v>
      </c>
    </row>
    <row r="6457" spans="1:21" ht="14.4" customHeight="1" x14ac:dyDescent="0.3">
      <c r="A6457" s="661">
        <v>32</v>
      </c>
      <c r="B6457" s="662" t="s">
        <v>592</v>
      </c>
      <c r="C6457" s="662" t="s">
        <v>5113</v>
      </c>
      <c r="D6457" s="743" t="s">
        <v>7939</v>
      </c>
      <c r="E6457" s="744" t="s">
        <v>5144</v>
      </c>
      <c r="F6457" s="662" t="s">
        <v>5106</v>
      </c>
      <c r="G6457" s="662" t="s">
        <v>5182</v>
      </c>
      <c r="H6457" s="662" t="s">
        <v>593</v>
      </c>
      <c r="I6457" s="662" t="s">
        <v>2408</v>
      </c>
      <c r="J6457" s="662" t="s">
        <v>2409</v>
      </c>
      <c r="K6457" s="662" t="s">
        <v>2410</v>
      </c>
      <c r="L6457" s="663">
        <v>31.42</v>
      </c>
      <c r="M6457" s="663">
        <v>31.42</v>
      </c>
      <c r="N6457" s="662">
        <v>1</v>
      </c>
      <c r="O6457" s="745">
        <v>0.5</v>
      </c>
      <c r="P6457" s="663">
        <v>31.42</v>
      </c>
      <c r="Q6457" s="678">
        <v>1</v>
      </c>
      <c r="R6457" s="662">
        <v>1</v>
      </c>
      <c r="S6457" s="678">
        <v>1</v>
      </c>
      <c r="T6457" s="745">
        <v>0.5</v>
      </c>
      <c r="U6457" s="701">
        <v>1</v>
      </c>
    </row>
    <row r="6458" spans="1:21" ht="14.4" customHeight="1" x14ac:dyDescent="0.3">
      <c r="A6458" s="661">
        <v>32</v>
      </c>
      <c r="B6458" s="662" t="s">
        <v>592</v>
      </c>
      <c r="C6458" s="662" t="s">
        <v>5113</v>
      </c>
      <c r="D6458" s="743" t="s">
        <v>7939</v>
      </c>
      <c r="E6458" s="744" t="s">
        <v>5144</v>
      </c>
      <c r="F6458" s="662" t="s">
        <v>5106</v>
      </c>
      <c r="G6458" s="662" t="s">
        <v>5476</v>
      </c>
      <c r="H6458" s="662" t="s">
        <v>593</v>
      </c>
      <c r="I6458" s="662" t="s">
        <v>7581</v>
      </c>
      <c r="J6458" s="662" t="s">
        <v>5478</v>
      </c>
      <c r="K6458" s="662" t="s">
        <v>6683</v>
      </c>
      <c r="L6458" s="663">
        <v>0</v>
      </c>
      <c r="M6458" s="663">
        <v>0</v>
      </c>
      <c r="N6458" s="662">
        <v>1</v>
      </c>
      <c r="O6458" s="745">
        <v>0.5</v>
      </c>
      <c r="P6458" s="663">
        <v>0</v>
      </c>
      <c r="Q6458" s="678"/>
      <c r="R6458" s="662">
        <v>1</v>
      </c>
      <c r="S6458" s="678">
        <v>1</v>
      </c>
      <c r="T6458" s="745">
        <v>0.5</v>
      </c>
      <c r="U6458" s="701">
        <v>1</v>
      </c>
    </row>
    <row r="6459" spans="1:21" ht="14.4" customHeight="1" x14ac:dyDescent="0.3">
      <c r="A6459" s="661">
        <v>32</v>
      </c>
      <c r="B6459" s="662" t="s">
        <v>592</v>
      </c>
      <c r="C6459" s="662" t="s">
        <v>5113</v>
      </c>
      <c r="D6459" s="743" t="s">
        <v>7939</v>
      </c>
      <c r="E6459" s="744" t="s">
        <v>5144</v>
      </c>
      <c r="F6459" s="662" t="s">
        <v>5106</v>
      </c>
      <c r="G6459" s="662" t="s">
        <v>6545</v>
      </c>
      <c r="H6459" s="662" t="s">
        <v>593</v>
      </c>
      <c r="I6459" s="662" t="s">
        <v>6546</v>
      </c>
      <c r="J6459" s="662" t="s">
        <v>6547</v>
      </c>
      <c r="K6459" s="662" t="s">
        <v>6548</v>
      </c>
      <c r="L6459" s="663">
        <v>55.16</v>
      </c>
      <c r="M6459" s="663">
        <v>165.48</v>
      </c>
      <c r="N6459" s="662">
        <v>3</v>
      </c>
      <c r="O6459" s="745">
        <v>0.5</v>
      </c>
      <c r="P6459" s="663">
        <v>165.48</v>
      </c>
      <c r="Q6459" s="678">
        <v>1</v>
      </c>
      <c r="R6459" s="662">
        <v>3</v>
      </c>
      <c r="S6459" s="678">
        <v>1</v>
      </c>
      <c r="T6459" s="745">
        <v>0.5</v>
      </c>
      <c r="U6459" s="701">
        <v>1</v>
      </c>
    </row>
    <row r="6460" spans="1:21" ht="14.4" customHeight="1" x14ac:dyDescent="0.3">
      <c r="A6460" s="661">
        <v>32</v>
      </c>
      <c r="B6460" s="662" t="s">
        <v>592</v>
      </c>
      <c r="C6460" s="662" t="s">
        <v>5113</v>
      </c>
      <c r="D6460" s="743" t="s">
        <v>7939</v>
      </c>
      <c r="E6460" s="744" t="s">
        <v>5144</v>
      </c>
      <c r="F6460" s="662" t="s">
        <v>5106</v>
      </c>
      <c r="G6460" s="662" t="s">
        <v>6194</v>
      </c>
      <c r="H6460" s="662" t="s">
        <v>593</v>
      </c>
      <c r="I6460" s="662" t="s">
        <v>3709</v>
      </c>
      <c r="J6460" s="662" t="s">
        <v>3710</v>
      </c>
      <c r="K6460" s="662" t="s">
        <v>7813</v>
      </c>
      <c r="L6460" s="663">
        <v>841.94</v>
      </c>
      <c r="M6460" s="663">
        <v>841.94</v>
      </c>
      <c r="N6460" s="662">
        <v>1</v>
      </c>
      <c r="O6460" s="745">
        <v>0.5</v>
      </c>
      <c r="P6460" s="663">
        <v>841.94</v>
      </c>
      <c r="Q6460" s="678">
        <v>1</v>
      </c>
      <c r="R6460" s="662">
        <v>1</v>
      </c>
      <c r="S6460" s="678">
        <v>1</v>
      </c>
      <c r="T6460" s="745">
        <v>0.5</v>
      </c>
      <c r="U6460" s="701">
        <v>1</v>
      </c>
    </row>
    <row r="6461" spans="1:21" ht="14.4" customHeight="1" x14ac:dyDescent="0.3">
      <c r="A6461" s="661">
        <v>32</v>
      </c>
      <c r="B6461" s="662" t="s">
        <v>592</v>
      </c>
      <c r="C6461" s="662" t="s">
        <v>5113</v>
      </c>
      <c r="D6461" s="743" t="s">
        <v>7939</v>
      </c>
      <c r="E6461" s="744" t="s">
        <v>5144</v>
      </c>
      <c r="F6461" s="662" t="s">
        <v>5106</v>
      </c>
      <c r="G6461" s="662" t="s">
        <v>6360</v>
      </c>
      <c r="H6461" s="662" t="s">
        <v>593</v>
      </c>
      <c r="I6461" s="662" t="s">
        <v>7636</v>
      </c>
      <c r="J6461" s="662" t="s">
        <v>3945</v>
      </c>
      <c r="K6461" s="662" t="s">
        <v>6361</v>
      </c>
      <c r="L6461" s="663">
        <v>4844.6099999999997</v>
      </c>
      <c r="M6461" s="663">
        <v>9689.2199999999993</v>
      </c>
      <c r="N6461" s="662">
        <v>2</v>
      </c>
      <c r="O6461" s="745">
        <v>0.5</v>
      </c>
      <c r="P6461" s="663">
        <v>9689.2199999999993</v>
      </c>
      <c r="Q6461" s="678">
        <v>1</v>
      </c>
      <c r="R6461" s="662">
        <v>2</v>
      </c>
      <c r="S6461" s="678">
        <v>1</v>
      </c>
      <c r="T6461" s="745">
        <v>0.5</v>
      </c>
      <c r="U6461" s="701">
        <v>1</v>
      </c>
    </row>
    <row r="6462" spans="1:21" ht="14.4" customHeight="1" x14ac:dyDescent="0.3">
      <c r="A6462" s="661">
        <v>32</v>
      </c>
      <c r="B6462" s="662" t="s">
        <v>592</v>
      </c>
      <c r="C6462" s="662" t="s">
        <v>5113</v>
      </c>
      <c r="D6462" s="743" t="s">
        <v>7939</v>
      </c>
      <c r="E6462" s="744" t="s">
        <v>5144</v>
      </c>
      <c r="F6462" s="662" t="s">
        <v>5106</v>
      </c>
      <c r="G6462" s="662" t="s">
        <v>5330</v>
      </c>
      <c r="H6462" s="662" t="s">
        <v>2438</v>
      </c>
      <c r="I6462" s="662" t="s">
        <v>2755</v>
      </c>
      <c r="J6462" s="662" t="s">
        <v>2756</v>
      </c>
      <c r="K6462" s="662" t="s">
        <v>3488</v>
      </c>
      <c r="L6462" s="663">
        <v>1427.23</v>
      </c>
      <c r="M6462" s="663">
        <v>14272.299999999997</v>
      </c>
      <c r="N6462" s="662">
        <v>10</v>
      </c>
      <c r="O6462" s="745">
        <v>6</v>
      </c>
      <c r="P6462" s="663">
        <v>12845.069999999998</v>
      </c>
      <c r="Q6462" s="678">
        <v>0.9</v>
      </c>
      <c r="R6462" s="662">
        <v>9</v>
      </c>
      <c r="S6462" s="678">
        <v>0.9</v>
      </c>
      <c r="T6462" s="745">
        <v>5.5</v>
      </c>
      <c r="U6462" s="701">
        <v>0.91666666666666663</v>
      </c>
    </row>
    <row r="6463" spans="1:21" ht="14.4" customHeight="1" x14ac:dyDescent="0.3">
      <c r="A6463" s="661">
        <v>32</v>
      </c>
      <c r="B6463" s="662" t="s">
        <v>592</v>
      </c>
      <c r="C6463" s="662" t="s">
        <v>5113</v>
      </c>
      <c r="D6463" s="743" t="s">
        <v>7939</v>
      </c>
      <c r="E6463" s="744" t="s">
        <v>5144</v>
      </c>
      <c r="F6463" s="662" t="s">
        <v>5106</v>
      </c>
      <c r="G6463" s="662" t="s">
        <v>5333</v>
      </c>
      <c r="H6463" s="662" t="s">
        <v>2438</v>
      </c>
      <c r="I6463" s="662" t="s">
        <v>3200</v>
      </c>
      <c r="J6463" s="662" t="s">
        <v>3193</v>
      </c>
      <c r="K6463" s="662" t="s">
        <v>4935</v>
      </c>
      <c r="L6463" s="663">
        <v>13849.26</v>
      </c>
      <c r="M6463" s="663">
        <v>124643.34</v>
      </c>
      <c r="N6463" s="662">
        <v>9</v>
      </c>
      <c r="O6463" s="745">
        <v>2</v>
      </c>
      <c r="P6463" s="663">
        <v>124643.34</v>
      </c>
      <c r="Q6463" s="678">
        <v>1</v>
      </c>
      <c r="R6463" s="662">
        <v>9</v>
      </c>
      <c r="S6463" s="678">
        <v>1</v>
      </c>
      <c r="T6463" s="745">
        <v>2</v>
      </c>
      <c r="U6463" s="701">
        <v>1</v>
      </c>
    </row>
    <row r="6464" spans="1:21" ht="14.4" customHeight="1" x14ac:dyDescent="0.3">
      <c r="A6464" s="661">
        <v>32</v>
      </c>
      <c r="B6464" s="662" t="s">
        <v>592</v>
      </c>
      <c r="C6464" s="662" t="s">
        <v>5113</v>
      </c>
      <c r="D6464" s="743" t="s">
        <v>7939</v>
      </c>
      <c r="E6464" s="744" t="s">
        <v>5144</v>
      </c>
      <c r="F6464" s="662" t="s">
        <v>5106</v>
      </c>
      <c r="G6464" s="662" t="s">
        <v>5333</v>
      </c>
      <c r="H6464" s="662" t="s">
        <v>2438</v>
      </c>
      <c r="I6464" s="662" t="s">
        <v>3200</v>
      </c>
      <c r="J6464" s="662" t="s">
        <v>3193</v>
      </c>
      <c r="K6464" s="662" t="s">
        <v>4935</v>
      </c>
      <c r="L6464" s="663">
        <v>14791.84</v>
      </c>
      <c r="M6464" s="663">
        <v>162710.24</v>
      </c>
      <c r="N6464" s="662">
        <v>11</v>
      </c>
      <c r="O6464" s="745">
        <v>2</v>
      </c>
      <c r="P6464" s="663">
        <v>162710.24</v>
      </c>
      <c r="Q6464" s="678">
        <v>1</v>
      </c>
      <c r="R6464" s="662">
        <v>11</v>
      </c>
      <c r="S6464" s="678">
        <v>1</v>
      </c>
      <c r="T6464" s="745">
        <v>2</v>
      </c>
      <c r="U6464" s="701">
        <v>1</v>
      </c>
    </row>
    <row r="6465" spans="1:21" ht="14.4" customHeight="1" x14ac:dyDescent="0.3">
      <c r="A6465" s="661">
        <v>32</v>
      </c>
      <c r="B6465" s="662" t="s">
        <v>592</v>
      </c>
      <c r="C6465" s="662" t="s">
        <v>5113</v>
      </c>
      <c r="D6465" s="743" t="s">
        <v>7939</v>
      </c>
      <c r="E6465" s="744" t="s">
        <v>5144</v>
      </c>
      <c r="F6465" s="662" t="s">
        <v>5106</v>
      </c>
      <c r="G6465" s="662" t="s">
        <v>5583</v>
      </c>
      <c r="H6465" s="662" t="s">
        <v>593</v>
      </c>
      <c r="I6465" s="662" t="s">
        <v>2242</v>
      </c>
      <c r="J6465" s="662" t="s">
        <v>2243</v>
      </c>
      <c r="K6465" s="662" t="s">
        <v>2244</v>
      </c>
      <c r="L6465" s="663">
        <v>0</v>
      </c>
      <c r="M6465" s="663">
        <v>0</v>
      </c>
      <c r="N6465" s="662">
        <v>1</v>
      </c>
      <c r="O6465" s="745">
        <v>0.5</v>
      </c>
      <c r="P6465" s="663">
        <v>0</v>
      </c>
      <c r="Q6465" s="678"/>
      <c r="R6465" s="662">
        <v>1</v>
      </c>
      <c r="S6465" s="678">
        <v>1</v>
      </c>
      <c r="T6465" s="745">
        <v>0.5</v>
      </c>
      <c r="U6465" s="701">
        <v>1</v>
      </c>
    </row>
    <row r="6466" spans="1:21" ht="14.4" customHeight="1" x14ac:dyDescent="0.3">
      <c r="A6466" s="661">
        <v>32</v>
      </c>
      <c r="B6466" s="662" t="s">
        <v>592</v>
      </c>
      <c r="C6466" s="662" t="s">
        <v>5113</v>
      </c>
      <c r="D6466" s="743" t="s">
        <v>7939</v>
      </c>
      <c r="E6466" s="744" t="s">
        <v>5146</v>
      </c>
      <c r="F6466" s="662" t="s">
        <v>5106</v>
      </c>
      <c r="G6466" s="662" t="s">
        <v>5212</v>
      </c>
      <c r="H6466" s="662" t="s">
        <v>593</v>
      </c>
      <c r="I6466" s="662" t="s">
        <v>3055</v>
      </c>
      <c r="J6466" s="662" t="s">
        <v>3056</v>
      </c>
      <c r="K6466" s="662" t="s">
        <v>2788</v>
      </c>
      <c r="L6466" s="663">
        <v>78.33</v>
      </c>
      <c r="M6466" s="663">
        <v>156.66</v>
      </c>
      <c r="N6466" s="662">
        <v>2</v>
      </c>
      <c r="O6466" s="745">
        <v>0.5</v>
      </c>
      <c r="P6466" s="663">
        <v>156.66</v>
      </c>
      <c r="Q6466" s="678">
        <v>1</v>
      </c>
      <c r="R6466" s="662">
        <v>2</v>
      </c>
      <c r="S6466" s="678">
        <v>1</v>
      </c>
      <c r="T6466" s="745">
        <v>0.5</v>
      </c>
      <c r="U6466" s="701">
        <v>1</v>
      </c>
    </row>
    <row r="6467" spans="1:21" ht="14.4" customHeight="1" x14ac:dyDescent="0.3">
      <c r="A6467" s="661">
        <v>32</v>
      </c>
      <c r="B6467" s="662" t="s">
        <v>592</v>
      </c>
      <c r="C6467" s="662" t="s">
        <v>5113</v>
      </c>
      <c r="D6467" s="743" t="s">
        <v>7939</v>
      </c>
      <c r="E6467" s="744" t="s">
        <v>5146</v>
      </c>
      <c r="F6467" s="662" t="s">
        <v>5106</v>
      </c>
      <c r="G6467" s="662" t="s">
        <v>5160</v>
      </c>
      <c r="H6467" s="662" t="s">
        <v>593</v>
      </c>
      <c r="I6467" s="662" t="s">
        <v>3159</v>
      </c>
      <c r="J6467" s="662" t="s">
        <v>3160</v>
      </c>
      <c r="K6467" s="662" t="s">
        <v>4933</v>
      </c>
      <c r="L6467" s="663">
        <v>2991.23</v>
      </c>
      <c r="M6467" s="663">
        <v>2991.23</v>
      </c>
      <c r="N6467" s="662">
        <v>1</v>
      </c>
      <c r="O6467" s="745">
        <v>0.5</v>
      </c>
      <c r="P6467" s="663">
        <v>2991.23</v>
      </c>
      <c r="Q6467" s="678">
        <v>1</v>
      </c>
      <c r="R6467" s="662">
        <v>1</v>
      </c>
      <c r="S6467" s="678">
        <v>1</v>
      </c>
      <c r="T6467" s="745">
        <v>0.5</v>
      </c>
      <c r="U6467" s="701">
        <v>1</v>
      </c>
    </row>
    <row r="6468" spans="1:21" ht="14.4" customHeight="1" x14ac:dyDescent="0.3">
      <c r="A6468" s="661">
        <v>32</v>
      </c>
      <c r="B6468" s="662" t="s">
        <v>592</v>
      </c>
      <c r="C6468" s="662" t="s">
        <v>5113</v>
      </c>
      <c r="D6468" s="743" t="s">
        <v>7939</v>
      </c>
      <c r="E6468" s="744" t="s">
        <v>5146</v>
      </c>
      <c r="F6468" s="662" t="s">
        <v>5106</v>
      </c>
      <c r="G6468" s="662" t="s">
        <v>5239</v>
      </c>
      <c r="H6468" s="662" t="s">
        <v>593</v>
      </c>
      <c r="I6468" s="662" t="s">
        <v>963</v>
      </c>
      <c r="J6468" s="662" t="s">
        <v>964</v>
      </c>
      <c r="K6468" s="662" t="s">
        <v>5240</v>
      </c>
      <c r="L6468" s="663">
        <v>107.27</v>
      </c>
      <c r="M6468" s="663">
        <v>107.27</v>
      </c>
      <c r="N6468" s="662">
        <v>1</v>
      </c>
      <c r="O6468" s="745">
        <v>1</v>
      </c>
      <c r="P6468" s="663">
        <v>107.27</v>
      </c>
      <c r="Q6468" s="678">
        <v>1</v>
      </c>
      <c r="R6468" s="662">
        <v>1</v>
      </c>
      <c r="S6468" s="678">
        <v>1</v>
      </c>
      <c r="T6468" s="745">
        <v>1</v>
      </c>
      <c r="U6468" s="701">
        <v>1</v>
      </c>
    </row>
    <row r="6469" spans="1:21" ht="14.4" customHeight="1" x14ac:dyDescent="0.3">
      <c r="A6469" s="661">
        <v>32</v>
      </c>
      <c r="B6469" s="662" t="s">
        <v>592</v>
      </c>
      <c r="C6469" s="662" t="s">
        <v>5113</v>
      </c>
      <c r="D6469" s="743" t="s">
        <v>7939</v>
      </c>
      <c r="E6469" s="744" t="s">
        <v>5148</v>
      </c>
      <c r="F6469" s="662" t="s">
        <v>5106</v>
      </c>
      <c r="G6469" s="662" t="s">
        <v>5157</v>
      </c>
      <c r="H6469" s="662" t="s">
        <v>2438</v>
      </c>
      <c r="I6469" s="662" t="s">
        <v>3061</v>
      </c>
      <c r="J6469" s="662" t="s">
        <v>2796</v>
      </c>
      <c r="K6469" s="662" t="s">
        <v>4879</v>
      </c>
      <c r="L6469" s="663">
        <v>154.36000000000001</v>
      </c>
      <c r="M6469" s="663">
        <v>308.72000000000003</v>
      </c>
      <c r="N6469" s="662">
        <v>2</v>
      </c>
      <c r="O6469" s="745">
        <v>1.5</v>
      </c>
      <c r="P6469" s="663">
        <v>308.72000000000003</v>
      </c>
      <c r="Q6469" s="678">
        <v>1</v>
      </c>
      <c r="R6469" s="662">
        <v>2</v>
      </c>
      <c r="S6469" s="678">
        <v>1</v>
      </c>
      <c r="T6469" s="745">
        <v>1.5</v>
      </c>
      <c r="U6469" s="701">
        <v>1</v>
      </c>
    </row>
    <row r="6470" spans="1:21" ht="14.4" customHeight="1" x14ac:dyDescent="0.3">
      <c r="A6470" s="661">
        <v>32</v>
      </c>
      <c r="B6470" s="662" t="s">
        <v>592</v>
      </c>
      <c r="C6470" s="662" t="s">
        <v>5113</v>
      </c>
      <c r="D6470" s="743" t="s">
        <v>7939</v>
      </c>
      <c r="E6470" s="744" t="s">
        <v>5148</v>
      </c>
      <c r="F6470" s="662" t="s">
        <v>5106</v>
      </c>
      <c r="G6470" s="662" t="s">
        <v>5207</v>
      </c>
      <c r="H6470" s="662" t="s">
        <v>593</v>
      </c>
      <c r="I6470" s="662" t="s">
        <v>5526</v>
      </c>
      <c r="J6470" s="662" t="s">
        <v>2935</v>
      </c>
      <c r="K6470" s="662" t="s">
        <v>2911</v>
      </c>
      <c r="L6470" s="663">
        <v>0</v>
      </c>
      <c r="M6470" s="663">
        <v>0</v>
      </c>
      <c r="N6470" s="662">
        <v>1</v>
      </c>
      <c r="O6470" s="745">
        <v>0.5</v>
      </c>
      <c r="P6470" s="663"/>
      <c r="Q6470" s="678"/>
      <c r="R6470" s="662"/>
      <c r="S6470" s="678">
        <v>0</v>
      </c>
      <c r="T6470" s="745"/>
      <c r="U6470" s="701">
        <v>0</v>
      </c>
    </row>
    <row r="6471" spans="1:21" ht="14.4" customHeight="1" x14ac:dyDescent="0.3">
      <c r="A6471" s="661">
        <v>32</v>
      </c>
      <c r="B6471" s="662" t="s">
        <v>592</v>
      </c>
      <c r="C6471" s="662" t="s">
        <v>5113</v>
      </c>
      <c r="D6471" s="743" t="s">
        <v>7939</v>
      </c>
      <c r="E6471" s="744" t="s">
        <v>5148</v>
      </c>
      <c r="F6471" s="662" t="s">
        <v>5106</v>
      </c>
      <c r="G6471" s="662" t="s">
        <v>5160</v>
      </c>
      <c r="H6471" s="662" t="s">
        <v>593</v>
      </c>
      <c r="I6471" s="662" t="s">
        <v>5161</v>
      </c>
      <c r="J6471" s="662" t="s">
        <v>3160</v>
      </c>
      <c r="K6471" s="662" t="s">
        <v>5162</v>
      </c>
      <c r="L6471" s="663">
        <v>748.21</v>
      </c>
      <c r="M6471" s="663">
        <v>1496.42</v>
      </c>
      <c r="N6471" s="662">
        <v>2</v>
      </c>
      <c r="O6471" s="745">
        <v>0.5</v>
      </c>
      <c r="P6471" s="663">
        <v>1496.42</v>
      </c>
      <c r="Q6471" s="678">
        <v>1</v>
      </c>
      <c r="R6471" s="662">
        <v>2</v>
      </c>
      <c r="S6471" s="678">
        <v>1</v>
      </c>
      <c r="T6471" s="745">
        <v>0.5</v>
      </c>
      <c r="U6471" s="701">
        <v>1</v>
      </c>
    </row>
    <row r="6472" spans="1:21" ht="14.4" customHeight="1" x14ac:dyDescent="0.3">
      <c r="A6472" s="661">
        <v>32</v>
      </c>
      <c r="B6472" s="662" t="s">
        <v>592</v>
      </c>
      <c r="C6472" s="662" t="s">
        <v>5113</v>
      </c>
      <c r="D6472" s="743" t="s">
        <v>7939</v>
      </c>
      <c r="E6472" s="744" t="s">
        <v>5148</v>
      </c>
      <c r="F6472" s="662" t="s">
        <v>5106</v>
      </c>
      <c r="G6472" s="662" t="s">
        <v>5231</v>
      </c>
      <c r="H6472" s="662" t="s">
        <v>593</v>
      </c>
      <c r="I6472" s="662" t="s">
        <v>5235</v>
      </c>
      <c r="J6472" s="662" t="s">
        <v>5236</v>
      </c>
      <c r="K6472" s="662" t="s">
        <v>5237</v>
      </c>
      <c r="L6472" s="663">
        <v>0</v>
      </c>
      <c r="M6472" s="663">
        <v>0</v>
      </c>
      <c r="N6472" s="662">
        <v>1</v>
      </c>
      <c r="O6472" s="745">
        <v>0.5</v>
      </c>
      <c r="P6472" s="663"/>
      <c r="Q6472" s="678"/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32</v>
      </c>
      <c r="B6473" s="662" t="s">
        <v>592</v>
      </c>
      <c r="C6473" s="662" t="s">
        <v>5113</v>
      </c>
      <c r="D6473" s="743" t="s">
        <v>7939</v>
      </c>
      <c r="E6473" s="744" t="s">
        <v>5148</v>
      </c>
      <c r="F6473" s="662" t="s">
        <v>5106</v>
      </c>
      <c r="G6473" s="662" t="s">
        <v>6110</v>
      </c>
      <c r="H6473" s="662" t="s">
        <v>593</v>
      </c>
      <c r="I6473" s="662" t="s">
        <v>7764</v>
      </c>
      <c r="J6473" s="662" t="s">
        <v>1049</v>
      </c>
      <c r="K6473" s="662" t="s">
        <v>1179</v>
      </c>
      <c r="L6473" s="663">
        <v>0</v>
      </c>
      <c r="M6473" s="663">
        <v>0</v>
      </c>
      <c r="N6473" s="662">
        <v>1</v>
      </c>
      <c r="O6473" s="745">
        <v>1</v>
      </c>
      <c r="P6473" s="663">
        <v>0</v>
      </c>
      <c r="Q6473" s="678"/>
      <c r="R6473" s="662">
        <v>1</v>
      </c>
      <c r="S6473" s="678">
        <v>1</v>
      </c>
      <c r="T6473" s="745">
        <v>1</v>
      </c>
      <c r="U6473" s="701">
        <v>1</v>
      </c>
    </row>
    <row r="6474" spans="1:21" ht="14.4" customHeight="1" x14ac:dyDescent="0.3">
      <c r="A6474" s="661">
        <v>32</v>
      </c>
      <c r="B6474" s="662" t="s">
        <v>592</v>
      </c>
      <c r="C6474" s="662" t="s">
        <v>5113</v>
      </c>
      <c r="D6474" s="743" t="s">
        <v>7939</v>
      </c>
      <c r="E6474" s="744" t="s">
        <v>5148</v>
      </c>
      <c r="F6474" s="662" t="s">
        <v>5106</v>
      </c>
      <c r="G6474" s="662" t="s">
        <v>5866</v>
      </c>
      <c r="H6474" s="662" t="s">
        <v>593</v>
      </c>
      <c r="I6474" s="662" t="s">
        <v>1811</v>
      </c>
      <c r="J6474" s="662" t="s">
        <v>1812</v>
      </c>
      <c r="K6474" s="662" t="s">
        <v>5867</v>
      </c>
      <c r="L6474" s="663">
        <v>0</v>
      </c>
      <c r="M6474" s="663">
        <v>0</v>
      </c>
      <c r="N6474" s="662">
        <v>1</v>
      </c>
      <c r="O6474" s="745">
        <v>0.5</v>
      </c>
      <c r="P6474" s="663">
        <v>0</v>
      </c>
      <c r="Q6474" s="678"/>
      <c r="R6474" s="662">
        <v>1</v>
      </c>
      <c r="S6474" s="678">
        <v>1</v>
      </c>
      <c r="T6474" s="745">
        <v>0.5</v>
      </c>
      <c r="U6474" s="701">
        <v>1</v>
      </c>
    </row>
    <row r="6475" spans="1:21" ht="14.4" customHeight="1" x14ac:dyDescent="0.3">
      <c r="A6475" s="661">
        <v>32</v>
      </c>
      <c r="B6475" s="662" t="s">
        <v>592</v>
      </c>
      <c r="C6475" s="662" t="s">
        <v>5113</v>
      </c>
      <c r="D6475" s="743" t="s">
        <v>7939</v>
      </c>
      <c r="E6475" s="744" t="s">
        <v>5148</v>
      </c>
      <c r="F6475" s="662" t="s">
        <v>5106</v>
      </c>
      <c r="G6475" s="662" t="s">
        <v>5309</v>
      </c>
      <c r="H6475" s="662" t="s">
        <v>593</v>
      </c>
      <c r="I6475" s="662" t="s">
        <v>910</v>
      </c>
      <c r="J6475" s="662" t="s">
        <v>5310</v>
      </c>
      <c r="K6475" s="662" t="s">
        <v>5268</v>
      </c>
      <c r="L6475" s="663">
        <v>0</v>
      </c>
      <c r="M6475" s="663">
        <v>0</v>
      </c>
      <c r="N6475" s="662">
        <v>3</v>
      </c>
      <c r="O6475" s="745">
        <v>0.5</v>
      </c>
      <c r="P6475" s="663"/>
      <c r="Q6475" s="678"/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32</v>
      </c>
      <c r="B6476" s="662" t="s">
        <v>592</v>
      </c>
      <c r="C6476" s="662" t="s">
        <v>5113</v>
      </c>
      <c r="D6476" s="743" t="s">
        <v>7939</v>
      </c>
      <c r="E6476" s="744" t="s">
        <v>5148</v>
      </c>
      <c r="F6476" s="662" t="s">
        <v>5106</v>
      </c>
      <c r="G6476" s="662" t="s">
        <v>5311</v>
      </c>
      <c r="H6476" s="662" t="s">
        <v>593</v>
      </c>
      <c r="I6476" s="662" t="s">
        <v>752</v>
      </c>
      <c r="J6476" s="662" t="s">
        <v>753</v>
      </c>
      <c r="K6476" s="662" t="s">
        <v>5243</v>
      </c>
      <c r="L6476" s="663">
        <v>42.08</v>
      </c>
      <c r="M6476" s="663">
        <v>84.16</v>
      </c>
      <c r="N6476" s="662">
        <v>2</v>
      </c>
      <c r="O6476" s="745">
        <v>0.5</v>
      </c>
      <c r="P6476" s="663"/>
      <c r="Q6476" s="678">
        <v>0</v>
      </c>
      <c r="R6476" s="662"/>
      <c r="S6476" s="678">
        <v>0</v>
      </c>
      <c r="T6476" s="745"/>
      <c r="U6476" s="701">
        <v>0</v>
      </c>
    </row>
    <row r="6477" spans="1:21" ht="14.4" customHeight="1" x14ac:dyDescent="0.3">
      <c r="A6477" s="661">
        <v>32</v>
      </c>
      <c r="B6477" s="662" t="s">
        <v>592</v>
      </c>
      <c r="C6477" s="662" t="s">
        <v>5113</v>
      </c>
      <c r="D6477" s="743" t="s">
        <v>7939</v>
      </c>
      <c r="E6477" s="744" t="s">
        <v>5148</v>
      </c>
      <c r="F6477" s="662" t="s">
        <v>5106</v>
      </c>
      <c r="G6477" s="662" t="s">
        <v>5583</v>
      </c>
      <c r="H6477" s="662" t="s">
        <v>593</v>
      </c>
      <c r="I6477" s="662" t="s">
        <v>2242</v>
      </c>
      <c r="J6477" s="662" t="s">
        <v>2243</v>
      </c>
      <c r="K6477" s="662" t="s">
        <v>2244</v>
      </c>
      <c r="L6477" s="663">
        <v>0</v>
      </c>
      <c r="M6477" s="663">
        <v>0</v>
      </c>
      <c r="N6477" s="662">
        <v>1</v>
      </c>
      <c r="O6477" s="745">
        <v>0.5</v>
      </c>
      <c r="P6477" s="663">
        <v>0</v>
      </c>
      <c r="Q6477" s="678"/>
      <c r="R6477" s="662">
        <v>1</v>
      </c>
      <c r="S6477" s="678">
        <v>1</v>
      </c>
      <c r="T6477" s="745">
        <v>0.5</v>
      </c>
      <c r="U6477" s="701">
        <v>1</v>
      </c>
    </row>
    <row r="6478" spans="1:21" ht="14.4" customHeight="1" x14ac:dyDescent="0.3">
      <c r="A6478" s="661">
        <v>32</v>
      </c>
      <c r="B6478" s="662" t="s">
        <v>592</v>
      </c>
      <c r="C6478" s="662" t="s">
        <v>5113</v>
      </c>
      <c r="D6478" s="743" t="s">
        <v>7939</v>
      </c>
      <c r="E6478" s="744" t="s">
        <v>5149</v>
      </c>
      <c r="F6478" s="662" t="s">
        <v>5106</v>
      </c>
      <c r="G6478" s="662" t="s">
        <v>5151</v>
      </c>
      <c r="H6478" s="662" t="s">
        <v>593</v>
      </c>
      <c r="I6478" s="662" t="s">
        <v>1699</v>
      </c>
      <c r="J6478" s="662" t="s">
        <v>1700</v>
      </c>
      <c r="K6478" s="662" t="s">
        <v>5152</v>
      </c>
      <c r="L6478" s="663">
        <v>1295.6400000000001</v>
      </c>
      <c r="M6478" s="663">
        <v>3886.92</v>
      </c>
      <c r="N6478" s="662">
        <v>3</v>
      </c>
      <c r="O6478" s="745">
        <v>1.5</v>
      </c>
      <c r="P6478" s="663">
        <v>3886.92</v>
      </c>
      <c r="Q6478" s="678">
        <v>1</v>
      </c>
      <c r="R6478" s="662">
        <v>3</v>
      </c>
      <c r="S6478" s="678">
        <v>1</v>
      </c>
      <c r="T6478" s="745">
        <v>1.5</v>
      </c>
      <c r="U6478" s="701">
        <v>1</v>
      </c>
    </row>
    <row r="6479" spans="1:21" ht="14.4" customHeight="1" x14ac:dyDescent="0.3">
      <c r="A6479" s="661">
        <v>32</v>
      </c>
      <c r="B6479" s="662" t="s">
        <v>592</v>
      </c>
      <c r="C6479" s="662" t="s">
        <v>5113</v>
      </c>
      <c r="D6479" s="743" t="s">
        <v>7939</v>
      </c>
      <c r="E6479" s="744" t="s">
        <v>5149</v>
      </c>
      <c r="F6479" s="662" t="s">
        <v>5106</v>
      </c>
      <c r="G6479" s="662" t="s">
        <v>5155</v>
      </c>
      <c r="H6479" s="662" t="s">
        <v>593</v>
      </c>
      <c r="I6479" s="662" t="s">
        <v>5768</v>
      </c>
      <c r="J6479" s="662" t="s">
        <v>5412</v>
      </c>
      <c r="K6479" s="662" t="s">
        <v>3770</v>
      </c>
      <c r="L6479" s="663">
        <v>85.71</v>
      </c>
      <c r="M6479" s="663">
        <v>85.71</v>
      </c>
      <c r="N6479" s="662">
        <v>1</v>
      </c>
      <c r="O6479" s="745">
        <v>0.5</v>
      </c>
      <c r="P6479" s="663"/>
      <c r="Q6479" s="678">
        <v>0</v>
      </c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32</v>
      </c>
      <c r="B6480" s="662" t="s">
        <v>592</v>
      </c>
      <c r="C6480" s="662" t="s">
        <v>5113</v>
      </c>
      <c r="D6480" s="743" t="s">
        <v>7939</v>
      </c>
      <c r="E6480" s="744" t="s">
        <v>5149</v>
      </c>
      <c r="F6480" s="662" t="s">
        <v>5106</v>
      </c>
      <c r="G6480" s="662" t="s">
        <v>5155</v>
      </c>
      <c r="H6480" s="662" t="s">
        <v>593</v>
      </c>
      <c r="I6480" s="662" t="s">
        <v>720</v>
      </c>
      <c r="J6480" s="662" t="s">
        <v>721</v>
      </c>
      <c r="K6480" s="662" t="s">
        <v>5156</v>
      </c>
      <c r="L6480" s="663">
        <v>40.58</v>
      </c>
      <c r="M6480" s="663">
        <v>40.58</v>
      </c>
      <c r="N6480" s="662">
        <v>1</v>
      </c>
      <c r="O6480" s="745">
        <v>0.5</v>
      </c>
      <c r="P6480" s="663">
        <v>40.58</v>
      </c>
      <c r="Q6480" s="678">
        <v>1</v>
      </c>
      <c r="R6480" s="662">
        <v>1</v>
      </c>
      <c r="S6480" s="678">
        <v>1</v>
      </c>
      <c r="T6480" s="745">
        <v>0.5</v>
      </c>
      <c r="U6480" s="701">
        <v>1</v>
      </c>
    </row>
    <row r="6481" spans="1:21" ht="14.4" customHeight="1" x14ac:dyDescent="0.3">
      <c r="A6481" s="661">
        <v>32</v>
      </c>
      <c r="B6481" s="662" t="s">
        <v>592</v>
      </c>
      <c r="C6481" s="662" t="s">
        <v>5113</v>
      </c>
      <c r="D6481" s="743" t="s">
        <v>7939</v>
      </c>
      <c r="E6481" s="744" t="s">
        <v>5149</v>
      </c>
      <c r="F6481" s="662" t="s">
        <v>5106</v>
      </c>
      <c r="G6481" s="662" t="s">
        <v>5155</v>
      </c>
      <c r="H6481" s="662" t="s">
        <v>593</v>
      </c>
      <c r="I6481" s="662" t="s">
        <v>720</v>
      </c>
      <c r="J6481" s="662" t="s">
        <v>721</v>
      </c>
      <c r="K6481" s="662" t="s">
        <v>5156</v>
      </c>
      <c r="L6481" s="663">
        <v>65.28</v>
      </c>
      <c r="M6481" s="663">
        <v>195.84</v>
      </c>
      <c r="N6481" s="662">
        <v>3</v>
      </c>
      <c r="O6481" s="745">
        <v>1.5</v>
      </c>
      <c r="P6481" s="663">
        <v>130.56</v>
      </c>
      <c r="Q6481" s="678">
        <v>0.66666666666666663</v>
      </c>
      <c r="R6481" s="662">
        <v>2</v>
      </c>
      <c r="S6481" s="678">
        <v>0.66666666666666663</v>
      </c>
      <c r="T6481" s="745">
        <v>1</v>
      </c>
      <c r="U6481" s="701">
        <v>0.66666666666666663</v>
      </c>
    </row>
    <row r="6482" spans="1:21" ht="14.4" customHeight="1" x14ac:dyDescent="0.3">
      <c r="A6482" s="661">
        <v>32</v>
      </c>
      <c r="B6482" s="662" t="s">
        <v>592</v>
      </c>
      <c r="C6482" s="662" t="s">
        <v>5113</v>
      </c>
      <c r="D6482" s="743" t="s">
        <v>7939</v>
      </c>
      <c r="E6482" s="744" t="s">
        <v>5149</v>
      </c>
      <c r="F6482" s="662" t="s">
        <v>5106</v>
      </c>
      <c r="G6482" s="662" t="s">
        <v>5413</v>
      </c>
      <c r="H6482" s="662" t="s">
        <v>2438</v>
      </c>
      <c r="I6482" s="662" t="s">
        <v>2575</v>
      </c>
      <c r="J6482" s="662" t="s">
        <v>4976</v>
      </c>
      <c r="K6482" s="662" t="s">
        <v>4977</v>
      </c>
      <c r="L6482" s="663">
        <v>4.7</v>
      </c>
      <c r="M6482" s="663">
        <v>14.100000000000001</v>
      </c>
      <c r="N6482" s="662">
        <v>3</v>
      </c>
      <c r="O6482" s="745">
        <v>1.5</v>
      </c>
      <c r="P6482" s="663">
        <v>9.4</v>
      </c>
      <c r="Q6482" s="678">
        <v>0.66666666666666663</v>
      </c>
      <c r="R6482" s="662">
        <v>2</v>
      </c>
      <c r="S6482" s="678">
        <v>0.66666666666666663</v>
      </c>
      <c r="T6482" s="745">
        <v>1</v>
      </c>
      <c r="U6482" s="701">
        <v>0.66666666666666663</v>
      </c>
    </row>
    <row r="6483" spans="1:21" ht="14.4" customHeight="1" x14ac:dyDescent="0.3">
      <c r="A6483" s="661">
        <v>32</v>
      </c>
      <c r="B6483" s="662" t="s">
        <v>592</v>
      </c>
      <c r="C6483" s="662" t="s">
        <v>5113</v>
      </c>
      <c r="D6483" s="743" t="s">
        <v>7939</v>
      </c>
      <c r="E6483" s="744" t="s">
        <v>5149</v>
      </c>
      <c r="F6483" s="662" t="s">
        <v>5106</v>
      </c>
      <c r="G6483" s="662" t="s">
        <v>5201</v>
      </c>
      <c r="H6483" s="662" t="s">
        <v>593</v>
      </c>
      <c r="I6483" s="662" t="s">
        <v>3588</v>
      </c>
      <c r="J6483" s="662" t="s">
        <v>1189</v>
      </c>
      <c r="K6483" s="662" t="s">
        <v>2735</v>
      </c>
      <c r="L6483" s="663">
        <v>62.18</v>
      </c>
      <c r="M6483" s="663">
        <v>62.18</v>
      </c>
      <c r="N6483" s="662">
        <v>1</v>
      </c>
      <c r="O6483" s="745">
        <v>0.5</v>
      </c>
      <c r="P6483" s="663"/>
      <c r="Q6483" s="678">
        <v>0</v>
      </c>
      <c r="R6483" s="662"/>
      <c r="S6483" s="678">
        <v>0</v>
      </c>
      <c r="T6483" s="745"/>
      <c r="U6483" s="701">
        <v>0</v>
      </c>
    </row>
    <row r="6484" spans="1:21" ht="14.4" customHeight="1" x14ac:dyDescent="0.3">
      <c r="A6484" s="661">
        <v>32</v>
      </c>
      <c r="B6484" s="662" t="s">
        <v>592</v>
      </c>
      <c r="C6484" s="662" t="s">
        <v>5113</v>
      </c>
      <c r="D6484" s="743" t="s">
        <v>7939</v>
      </c>
      <c r="E6484" s="744" t="s">
        <v>5149</v>
      </c>
      <c r="F6484" s="662" t="s">
        <v>5106</v>
      </c>
      <c r="G6484" s="662" t="s">
        <v>5201</v>
      </c>
      <c r="H6484" s="662" t="s">
        <v>593</v>
      </c>
      <c r="I6484" s="662" t="s">
        <v>7899</v>
      </c>
      <c r="J6484" s="662" t="s">
        <v>1182</v>
      </c>
      <c r="K6484" s="662" t="s">
        <v>7900</v>
      </c>
      <c r="L6484" s="663">
        <v>0</v>
      </c>
      <c r="M6484" s="663">
        <v>0</v>
      </c>
      <c r="N6484" s="662">
        <v>2</v>
      </c>
      <c r="O6484" s="745">
        <v>0.5</v>
      </c>
      <c r="P6484" s="663"/>
      <c r="Q6484" s="678"/>
      <c r="R6484" s="662"/>
      <c r="S6484" s="678">
        <v>0</v>
      </c>
      <c r="T6484" s="745"/>
      <c r="U6484" s="701">
        <v>0</v>
      </c>
    </row>
    <row r="6485" spans="1:21" ht="14.4" customHeight="1" x14ac:dyDescent="0.3">
      <c r="A6485" s="661">
        <v>32</v>
      </c>
      <c r="B6485" s="662" t="s">
        <v>592</v>
      </c>
      <c r="C6485" s="662" t="s">
        <v>5113</v>
      </c>
      <c r="D6485" s="743" t="s">
        <v>7939</v>
      </c>
      <c r="E6485" s="744" t="s">
        <v>5149</v>
      </c>
      <c r="F6485" s="662" t="s">
        <v>5106</v>
      </c>
      <c r="G6485" s="662" t="s">
        <v>5157</v>
      </c>
      <c r="H6485" s="662" t="s">
        <v>2438</v>
      </c>
      <c r="I6485" s="662" t="s">
        <v>3061</v>
      </c>
      <c r="J6485" s="662" t="s">
        <v>2796</v>
      </c>
      <c r="K6485" s="662" t="s">
        <v>4879</v>
      </c>
      <c r="L6485" s="663">
        <v>154.36000000000001</v>
      </c>
      <c r="M6485" s="663">
        <v>308.72000000000003</v>
      </c>
      <c r="N6485" s="662">
        <v>2</v>
      </c>
      <c r="O6485" s="745">
        <v>1</v>
      </c>
      <c r="P6485" s="663">
        <v>154.36000000000001</v>
      </c>
      <c r="Q6485" s="678">
        <v>0.5</v>
      </c>
      <c r="R6485" s="662">
        <v>1</v>
      </c>
      <c r="S6485" s="678">
        <v>0.5</v>
      </c>
      <c r="T6485" s="745">
        <v>0.5</v>
      </c>
      <c r="U6485" s="701">
        <v>0.5</v>
      </c>
    </row>
    <row r="6486" spans="1:21" ht="14.4" customHeight="1" x14ac:dyDescent="0.3">
      <c r="A6486" s="661">
        <v>32</v>
      </c>
      <c r="B6486" s="662" t="s">
        <v>592</v>
      </c>
      <c r="C6486" s="662" t="s">
        <v>5113</v>
      </c>
      <c r="D6486" s="743" t="s">
        <v>7939</v>
      </c>
      <c r="E6486" s="744" t="s">
        <v>5149</v>
      </c>
      <c r="F6486" s="662" t="s">
        <v>5106</v>
      </c>
      <c r="G6486" s="662" t="s">
        <v>7043</v>
      </c>
      <c r="H6486" s="662" t="s">
        <v>593</v>
      </c>
      <c r="I6486" s="662" t="s">
        <v>7044</v>
      </c>
      <c r="J6486" s="662" t="s">
        <v>7045</v>
      </c>
      <c r="K6486" s="662" t="s">
        <v>2077</v>
      </c>
      <c r="L6486" s="663">
        <v>150.1</v>
      </c>
      <c r="M6486" s="663">
        <v>150.1</v>
      </c>
      <c r="N6486" s="662">
        <v>1</v>
      </c>
      <c r="O6486" s="745">
        <v>0.5</v>
      </c>
      <c r="P6486" s="663"/>
      <c r="Q6486" s="678">
        <v>0</v>
      </c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32</v>
      </c>
      <c r="B6487" s="662" t="s">
        <v>592</v>
      </c>
      <c r="C6487" s="662" t="s">
        <v>5113</v>
      </c>
      <c r="D6487" s="743" t="s">
        <v>7939</v>
      </c>
      <c r="E6487" s="744" t="s">
        <v>5149</v>
      </c>
      <c r="F6487" s="662" t="s">
        <v>5106</v>
      </c>
      <c r="G6487" s="662" t="s">
        <v>5787</v>
      </c>
      <c r="H6487" s="662" t="s">
        <v>2438</v>
      </c>
      <c r="I6487" s="662" t="s">
        <v>2579</v>
      </c>
      <c r="J6487" s="662" t="s">
        <v>4155</v>
      </c>
      <c r="K6487" s="662" t="s">
        <v>1128</v>
      </c>
      <c r="L6487" s="663">
        <v>117.73</v>
      </c>
      <c r="M6487" s="663">
        <v>117.73</v>
      </c>
      <c r="N6487" s="662">
        <v>1</v>
      </c>
      <c r="O6487" s="745">
        <v>0.5</v>
      </c>
      <c r="P6487" s="663">
        <v>117.73</v>
      </c>
      <c r="Q6487" s="678">
        <v>1</v>
      </c>
      <c r="R6487" s="662">
        <v>1</v>
      </c>
      <c r="S6487" s="678">
        <v>1</v>
      </c>
      <c r="T6487" s="745">
        <v>0.5</v>
      </c>
      <c r="U6487" s="701">
        <v>1</v>
      </c>
    </row>
    <row r="6488" spans="1:21" ht="14.4" customHeight="1" x14ac:dyDescent="0.3">
      <c r="A6488" s="661">
        <v>32</v>
      </c>
      <c r="B6488" s="662" t="s">
        <v>592</v>
      </c>
      <c r="C6488" s="662" t="s">
        <v>5113</v>
      </c>
      <c r="D6488" s="743" t="s">
        <v>7939</v>
      </c>
      <c r="E6488" s="744" t="s">
        <v>5149</v>
      </c>
      <c r="F6488" s="662" t="s">
        <v>5106</v>
      </c>
      <c r="G6488" s="662" t="s">
        <v>5630</v>
      </c>
      <c r="H6488" s="662" t="s">
        <v>2438</v>
      </c>
      <c r="I6488" s="662" t="s">
        <v>4135</v>
      </c>
      <c r="J6488" s="662" t="s">
        <v>4136</v>
      </c>
      <c r="K6488" s="662" t="s">
        <v>968</v>
      </c>
      <c r="L6488" s="663">
        <v>70.23</v>
      </c>
      <c r="M6488" s="663">
        <v>140.46</v>
      </c>
      <c r="N6488" s="662">
        <v>2</v>
      </c>
      <c r="O6488" s="745">
        <v>1</v>
      </c>
      <c r="P6488" s="663">
        <v>70.23</v>
      </c>
      <c r="Q6488" s="678">
        <v>0.5</v>
      </c>
      <c r="R6488" s="662">
        <v>1</v>
      </c>
      <c r="S6488" s="678">
        <v>0.5</v>
      </c>
      <c r="T6488" s="745">
        <v>0.5</v>
      </c>
      <c r="U6488" s="701">
        <v>0.5</v>
      </c>
    </row>
    <row r="6489" spans="1:21" ht="14.4" customHeight="1" x14ac:dyDescent="0.3">
      <c r="A6489" s="661">
        <v>32</v>
      </c>
      <c r="B6489" s="662" t="s">
        <v>592</v>
      </c>
      <c r="C6489" s="662" t="s">
        <v>5113</v>
      </c>
      <c r="D6489" s="743" t="s">
        <v>7939</v>
      </c>
      <c r="E6489" s="744" t="s">
        <v>5149</v>
      </c>
      <c r="F6489" s="662" t="s">
        <v>5106</v>
      </c>
      <c r="G6489" s="662" t="s">
        <v>5204</v>
      </c>
      <c r="H6489" s="662" t="s">
        <v>593</v>
      </c>
      <c r="I6489" s="662" t="s">
        <v>1013</v>
      </c>
      <c r="J6489" s="662" t="s">
        <v>5796</v>
      </c>
      <c r="K6489" s="662" t="s">
        <v>4168</v>
      </c>
      <c r="L6489" s="663">
        <v>0</v>
      </c>
      <c r="M6489" s="663">
        <v>0</v>
      </c>
      <c r="N6489" s="662">
        <v>1</v>
      </c>
      <c r="O6489" s="745">
        <v>1</v>
      </c>
      <c r="P6489" s="663">
        <v>0</v>
      </c>
      <c r="Q6489" s="678"/>
      <c r="R6489" s="662">
        <v>1</v>
      </c>
      <c r="S6489" s="678">
        <v>1</v>
      </c>
      <c r="T6489" s="745">
        <v>1</v>
      </c>
      <c r="U6489" s="701">
        <v>1</v>
      </c>
    </row>
    <row r="6490" spans="1:21" ht="14.4" customHeight="1" x14ac:dyDescent="0.3">
      <c r="A6490" s="661">
        <v>32</v>
      </c>
      <c r="B6490" s="662" t="s">
        <v>592</v>
      </c>
      <c r="C6490" s="662" t="s">
        <v>5113</v>
      </c>
      <c r="D6490" s="743" t="s">
        <v>7939</v>
      </c>
      <c r="E6490" s="744" t="s">
        <v>5149</v>
      </c>
      <c r="F6490" s="662" t="s">
        <v>5106</v>
      </c>
      <c r="G6490" s="662" t="s">
        <v>5208</v>
      </c>
      <c r="H6490" s="662" t="s">
        <v>2438</v>
      </c>
      <c r="I6490" s="662" t="s">
        <v>4535</v>
      </c>
      <c r="J6490" s="662" t="s">
        <v>2444</v>
      </c>
      <c r="K6490" s="662" t="s">
        <v>5085</v>
      </c>
      <c r="L6490" s="663">
        <v>0</v>
      </c>
      <c r="M6490" s="663">
        <v>0</v>
      </c>
      <c r="N6490" s="662">
        <v>1</v>
      </c>
      <c r="O6490" s="745">
        <v>0.5</v>
      </c>
      <c r="P6490" s="663">
        <v>0</v>
      </c>
      <c r="Q6490" s="678"/>
      <c r="R6490" s="662">
        <v>1</v>
      </c>
      <c r="S6490" s="678">
        <v>1</v>
      </c>
      <c r="T6490" s="745">
        <v>0.5</v>
      </c>
      <c r="U6490" s="701">
        <v>1</v>
      </c>
    </row>
    <row r="6491" spans="1:21" ht="14.4" customHeight="1" x14ac:dyDescent="0.3">
      <c r="A6491" s="661">
        <v>32</v>
      </c>
      <c r="B6491" s="662" t="s">
        <v>592</v>
      </c>
      <c r="C6491" s="662" t="s">
        <v>5113</v>
      </c>
      <c r="D6491" s="743" t="s">
        <v>7939</v>
      </c>
      <c r="E6491" s="744" t="s">
        <v>5149</v>
      </c>
      <c r="F6491" s="662" t="s">
        <v>5106</v>
      </c>
      <c r="G6491" s="662" t="s">
        <v>5158</v>
      </c>
      <c r="H6491" s="662" t="s">
        <v>2438</v>
      </c>
      <c r="I6491" s="662" t="s">
        <v>2621</v>
      </c>
      <c r="J6491" s="662" t="s">
        <v>2622</v>
      </c>
      <c r="K6491" s="662" t="s">
        <v>968</v>
      </c>
      <c r="L6491" s="663">
        <v>65.989999999999995</v>
      </c>
      <c r="M6491" s="663">
        <v>131.97999999999999</v>
      </c>
      <c r="N6491" s="662">
        <v>2</v>
      </c>
      <c r="O6491" s="745">
        <v>1</v>
      </c>
      <c r="P6491" s="663">
        <v>131.97999999999999</v>
      </c>
      <c r="Q6491" s="678">
        <v>1</v>
      </c>
      <c r="R6491" s="662">
        <v>2</v>
      </c>
      <c r="S6491" s="678">
        <v>1</v>
      </c>
      <c r="T6491" s="745">
        <v>1</v>
      </c>
      <c r="U6491" s="701">
        <v>1</v>
      </c>
    </row>
    <row r="6492" spans="1:21" ht="14.4" customHeight="1" x14ac:dyDescent="0.3">
      <c r="A6492" s="661">
        <v>32</v>
      </c>
      <c r="B6492" s="662" t="s">
        <v>592</v>
      </c>
      <c r="C6492" s="662" t="s">
        <v>5113</v>
      </c>
      <c r="D6492" s="743" t="s">
        <v>7939</v>
      </c>
      <c r="E6492" s="744" t="s">
        <v>5149</v>
      </c>
      <c r="F6492" s="662" t="s">
        <v>5106</v>
      </c>
      <c r="G6492" s="662" t="s">
        <v>5158</v>
      </c>
      <c r="H6492" s="662" t="s">
        <v>2438</v>
      </c>
      <c r="I6492" s="662" t="s">
        <v>2715</v>
      </c>
      <c r="J6492" s="662" t="s">
        <v>2466</v>
      </c>
      <c r="K6492" s="662" t="s">
        <v>1128</v>
      </c>
      <c r="L6492" s="663">
        <v>132</v>
      </c>
      <c r="M6492" s="663">
        <v>132</v>
      </c>
      <c r="N6492" s="662">
        <v>1</v>
      </c>
      <c r="O6492" s="745">
        <v>0.5</v>
      </c>
      <c r="P6492" s="663">
        <v>132</v>
      </c>
      <c r="Q6492" s="678">
        <v>1</v>
      </c>
      <c r="R6492" s="662">
        <v>1</v>
      </c>
      <c r="S6492" s="678">
        <v>1</v>
      </c>
      <c r="T6492" s="745">
        <v>0.5</v>
      </c>
      <c r="U6492" s="701">
        <v>1</v>
      </c>
    </row>
    <row r="6493" spans="1:21" ht="14.4" customHeight="1" x14ac:dyDescent="0.3">
      <c r="A6493" s="661">
        <v>32</v>
      </c>
      <c r="B6493" s="662" t="s">
        <v>592</v>
      </c>
      <c r="C6493" s="662" t="s">
        <v>5113</v>
      </c>
      <c r="D6493" s="743" t="s">
        <v>7939</v>
      </c>
      <c r="E6493" s="744" t="s">
        <v>5149</v>
      </c>
      <c r="F6493" s="662" t="s">
        <v>5106</v>
      </c>
      <c r="G6493" s="662" t="s">
        <v>7925</v>
      </c>
      <c r="H6493" s="662" t="s">
        <v>593</v>
      </c>
      <c r="I6493" s="662" t="s">
        <v>1973</v>
      </c>
      <c r="J6493" s="662" t="s">
        <v>1974</v>
      </c>
      <c r="K6493" s="662" t="s">
        <v>3533</v>
      </c>
      <c r="L6493" s="663">
        <v>0</v>
      </c>
      <c r="M6493" s="663">
        <v>0</v>
      </c>
      <c r="N6493" s="662">
        <v>1</v>
      </c>
      <c r="O6493" s="745">
        <v>0.5</v>
      </c>
      <c r="P6493" s="663"/>
      <c r="Q6493" s="678"/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32</v>
      </c>
      <c r="B6494" s="662" t="s">
        <v>592</v>
      </c>
      <c r="C6494" s="662" t="s">
        <v>5113</v>
      </c>
      <c r="D6494" s="743" t="s">
        <v>7939</v>
      </c>
      <c r="E6494" s="744" t="s">
        <v>5149</v>
      </c>
      <c r="F6494" s="662" t="s">
        <v>5106</v>
      </c>
      <c r="G6494" s="662" t="s">
        <v>6317</v>
      </c>
      <c r="H6494" s="662" t="s">
        <v>2438</v>
      </c>
      <c r="I6494" s="662" t="s">
        <v>7926</v>
      </c>
      <c r="J6494" s="662" t="s">
        <v>6319</v>
      </c>
      <c r="K6494" s="662" t="s">
        <v>7927</v>
      </c>
      <c r="L6494" s="663">
        <v>0</v>
      </c>
      <c r="M6494" s="663">
        <v>0</v>
      </c>
      <c r="N6494" s="662">
        <v>3</v>
      </c>
      <c r="O6494" s="745">
        <v>1.5</v>
      </c>
      <c r="P6494" s="663">
        <v>0</v>
      </c>
      <c r="Q6494" s="678"/>
      <c r="R6494" s="662">
        <v>2</v>
      </c>
      <c r="S6494" s="678">
        <v>0.66666666666666663</v>
      </c>
      <c r="T6494" s="745">
        <v>1</v>
      </c>
      <c r="U6494" s="701">
        <v>0.66666666666666663</v>
      </c>
    </row>
    <row r="6495" spans="1:21" ht="14.4" customHeight="1" x14ac:dyDescent="0.3">
      <c r="A6495" s="661">
        <v>32</v>
      </c>
      <c r="B6495" s="662" t="s">
        <v>592</v>
      </c>
      <c r="C6495" s="662" t="s">
        <v>5113</v>
      </c>
      <c r="D6495" s="743" t="s">
        <v>7939</v>
      </c>
      <c r="E6495" s="744" t="s">
        <v>5149</v>
      </c>
      <c r="F6495" s="662" t="s">
        <v>5106</v>
      </c>
      <c r="G6495" s="662" t="s">
        <v>5160</v>
      </c>
      <c r="H6495" s="662" t="s">
        <v>593</v>
      </c>
      <c r="I6495" s="662" t="s">
        <v>3159</v>
      </c>
      <c r="J6495" s="662" t="s">
        <v>3160</v>
      </c>
      <c r="K6495" s="662" t="s">
        <v>4933</v>
      </c>
      <c r="L6495" s="663">
        <v>2991.23</v>
      </c>
      <c r="M6495" s="663">
        <v>2991.23</v>
      </c>
      <c r="N6495" s="662">
        <v>1</v>
      </c>
      <c r="O6495" s="745">
        <v>0.5</v>
      </c>
      <c r="P6495" s="663"/>
      <c r="Q6495" s="678">
        <v>0</v>
      </c>
      <c r="R6495" s="662"/>
      <c r="S6495" s="678">
        <v>0</v>
      </c>
      <c r="T6495" s="745"/>
      <c r="U6495" s="701">
        <v>0</v>
      </c>
    </row>
    <row r="6496" spans="1:21" ht="14.4" customHeight="1" x14ac:dyDescent="0.3">
      <c r="A6496" s="661">
        <v>32</v>
      </c>
      <c r="B6496" s="662" t="s">
        <v>592</v>
      </c>
      <c r="C6496" s="662" t="s">
        <v>5113</v>
      </c>
      <c r="D6496" s="743" t="s">
        <v>7939</v>
      </c>
      <c r="E6496" s="744" t="s">
        <v>5149</v>
      </c>
      <c r="F6496" s="662" t="s">
        <v>5106</v>
      </c>
      <c r="G6496" s="662" t="s">
        <v>5160</v>
      </c>
      <c r="H6496" s="662" t="s">
        <v>593</v>
      </c>
      <c r="I6496" s="662" t="s">
        <v>5161</v>
      </c>
      <c r="J6496" s="662" t="s">
        <v>3160</v>
      </c>
      <c r="K6496" s="662" t="s">
        <v>5162</v>
      </c>
      <c r="L6496" s="663">
        <v>748.21</v>
      </c>
      <c r="M6496" s="663">
        <v>10474.94</v>
      </c>
      <c r="N6496" s="662">
        <v>14</v>
      </c>
      <c r="O6496" s="745">
        <v>7</v>
      </c>
      <c r="P6496" s="663">
        <v>7482.1</v>
      </c>
      <c r="Q6496" s="678">
        <v>0.7142857142857143</v>
      </c>
      <c r="R6496" s="662">
        <v>10</v>
      </c>
      <c r="S6496" s="678">
        <v>0.7142857142857143</v>
      </c>
      <c r="T6496" s="745">
        <v>5.5</v>
      </c>
      <c r="U6496" s="701">
        <v>0.7857142857142857</v>
      </c>
    </row>
    <row r="6497" spans="1:21" ht="14.4" customHeight="1" x14ac:dyDescent="0.3">
      <c r="A6497" s="661">
        <v>32</v>
      </c>
      <c r="B6497" s="662" t="s">
        <v>592</v>
      </c>
      <c r="C6497" s="662" t="s">
        <v>5113</v>
      </c>
      <c r="D6497" s="743" t="s">
        <v>7939</v>
      </c>
      <c r="E6497" s="744" t="s">
        <v>5149</v>
      </c>
      <c r="F6497" s="662" t="s">
        <v>5106</v>
      </c>
      <c r="G6497" s="662" t="s">
        <v>5532</v>
      </c>
      <c r="H6497" s="662" t="s">
        <v>2438</v>
      </c>
      <c r="I6497" s="662" t="s">
        <v>4205</v>
      </c>
      <c r="J6497" s="662" t="s">
        <v>4206</v>
      </c>
      <c r="K6497" s="662" t="s">
        <v>3485</v>
      </c>
      <c r="L6497" s="663">
        <v>478.07</v>
      </c>
      <c r="M6497" s="663">
        <v>1434.21</v>
      </c>
      <c r="N6497" s="662">
        <v>3</v>
      </c>
      <c r="O6497" s="745">
        <v>1.5</v>
      </c>
      <c r="P6497" s="663">
        <v>956.14</v>
      </c>
      <c r="Q6497" s="678">
        <v>0.66666666666666663</v>
      </c>
      <c r="R6497" s="662">
        <v>2</v>
      </c>
      <c r="S6497" s="678">
        <v>0.66666666666666663</v>
      </c>
      <c r="T6497" s="745">
        <v>1</v>
      </c>
      <c r="U6497" s="701">
        <v>0.66666666666666663</v>
      </c>
    </row>
    <row r="6498" spans="1:21" ht="14.4" customHeight="1" x14ac:dyDescent="0.3">
      <c r="A6498" s="661">
        <v>32</v>
      </c>
      <c r="B6498" s="662" t="s">
        <v>592</v>
      </c>
      <c r="C6498" s="662" t="s">
        <v>5113</v>
      </c>
      <c r="D6498" s="743" t="s">
        <v>7939</v>
      </c>
      <c r="E6498" s="744" t="s">
        <v>5149</v>
      </c>
      <c r="F6498" s="662" t="s">
        <v>5106</v>
      </c>
      <c r="G6498" s="662" t="s">
        <v>5425</v>
      </c>
      <c r="H6498" s="662" t="s">
        <v>2438</v>
      </c>
      <c r="I6498" s="662" t="s">
        <v>4166</v>
      </c>
      <c r="J6498" s="662" t="s">
        <v>4167</v>
      </c>
      <c r="K6498" s="662" t="s">
        <v>4168</v>
      </c>
      <c r="L6498" s="663">
        <v>46.25</v>
      </c>
      <c r="M6498" s="663">
        <v>46.25</v>
      </c>
      <c r="N6498" s="662">
        <v>1</v>
      </c>
      <c r="O6498" s="745">
        <v>0.5</v>
      </c>
      <c r="P6498" s="663">
        <v>46.25</v>
      </c>
      <c r="Q6498" s="678">
        <v>1</v>
      </c>
      <c r="R6498" s="662">
        <v>1</v>
      </c>
      <c r="S6498" s="678">
        <v>1</v>
      </c>
      <c r="T6498" s="745">
        <v>0.5</v>
      </c>
      <c r="U6498" s="701">
        <v>1</v>
      </c>
    </row>
    <row r="6499" spans="1:21" ht="14.4" customHeight="1" x14ac:dyDescent="0.3">
      <c r="A6499" s="661">
        <v>32</v>
      </c>
      <c r="B6499" s="662" t="s">
        <v>592</v>
      </c>
      <c r="C6499" s="662" t="s">
        <v>5113</v>
      </c>
      <c r="D6499" s="743" t="s">
        <v>7939</v>
      </c>
      <c r="E6499" s="744" t="s">
        <v>5149</v>
      </c>
      <c r="F6499" s="662" t="s">
        <v>5106</v>
      </c>
      <c r="G6499" s="662" t="s">
        <v>7928</v>
      </c>
      <c r="H6499" s="662" t="s">
        <v>593</v>
      </c>
      <c r="I6499" s="662" t="s">
        <v>4388</v>
      </c>
      <c r="J6499" s="662" t="s">
        <v>4389</v>
      </c>
      <c r="K6499" s="662" t="s">
        <v>1186</v>
      </c>
      <c r="L6499" s="663">
        <v>23.13</v>
      </c>
      <c r="M6499" s="663">
        <v>23.13</v>
      </c>
      <c r="N6499" s="662">
        <v>1</v>
      </c>
      <c r="O6499" s="745">
        <v>0.5</v>
      </c>
      <c r="P6499" s="663"/>
      <c r="Q6499" s="678">
        <v>0</v>
      </c>
      <c r="R6499" s="662"/>
      <c r="S6499" s="678">
        <v>0</v>
      </c>
      <c r="T6499" s="745"/>
      <c r="U6499" s="701">
        <v>0</v>
      </c>
    </row>
    <row r="6500" spans="1:21" ht="14.4" customHeight="1" x14ac:dyDescent="0.3">
      <c r="A6500" s="661">
        <v>32</v>
      </c>
      <c r="B6500" s="662" t="s">
        <v>592</v>
      </c>
      <c r="C6500" s="662" t="s">
        <v>5113</v>
      </c>
      <c r="D6500" s="743" t="s">
        <v>7939</v>
      </c>
      <c r="E6500" s="744" t="s">
        <v>5149</v>
      </c>
      <c r="F6500" s="662" t="s">
        <v>5106</v>
      </c>
      <c r="G6500" s="662" t="s">
        <v>5239</v>
      </c>
      <c r="H6500" s="662" t="s">
        <v>593</v>
      </c>
      <c r="I6500" s="662" t="s">
        <v>963</v>
      </c>
      <c r="J6500" s="662" t="s">
        <v>964</v>
      </c>
      <c r="K6500" s="662" t="s">
        <v>5240</v>
      </c>
      <c r="L6500" s="663">
        <v>107.27</v>
      </c>
      <c r="M6500" s="663">
        <v>214.54</v>
      </c>
      <c r="N6500" s="662">
        <v>2</v>
      </c>
      <c r="O6500" s="745">
        <v>1</v>
      </c>
      <c r="P6500" s="663">
        <v>214.54</v>
      </c>
      <c r="Q6500" s="678">
        <v>1</v>
      </c>
      <c r="R6500" s="662">
        <v>2</v>
      </c>
      <c r="S6500" s="678">
        <v>1</v>
      </c>
      <c r="T6500" s="745">
        <v>1</v>
      </c>
      <c r="U6500" s="701">
        <v>1</v>
      </c>
    </row>
    <row r="6501" spans="1:21" ht="14.4" customHeight="1" x14ac:dyDescent="0.3">
      <c r="A6501" s="661">
        <v>32</v>
      </c>
      <c r="B6501" s="662" t="s">
        <v>592</v>
      </c>
      <c r="C6501" s="662" t="s">
        <v>5113</v>
      </c>
      <c r="D6501" s="743" t="s">
        <v>7939</v>
      </c>
      <c r="E6501" s="744" t="s">
        <v>5149</v>
      </c>
      <c r="F6501" s="662" t="s">
        <v>5106</v>
      </c>
      <c r="G6501" s="662" t="s">
        <v>5239</v>
      </c>
      <c r="H6501" s="662" t="s">
        <v>593</v>
      </c>
      <c r="I6501" s="662" t="s">
        <v>5829</v>
      </c>
      <c r="J6501" s="662" t="s">
        <v>964</v>
      </c>
      <c r="K6501" s="662" t="s">
        <v>5240</v>
      </c>
      <c r="L6501" s="663">
        <v>107.27</v>
      </c>
      <c r="M6501" s="663">
        <v>107.27</v>
      </c>
      <c r="N6501" s="662">
        <v>1</v>
      </c>
      <c r="O6501" s="745">
        <v>0.5</v>
      </c>
      <c r="P6501" s="663"/>
      <c r="Q6501" s="678">
        <v>0</v>
      </c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32</v>
      </c>
      <c r="B6502" s="662" t="s">
        <v>592</v>
      </c>
      <c r="C6502" s="662" t="s">
        <v>5113</v>
      </c>
      <c r="D6502" s="743" t="s">
        <v>7939</v>
      </c>
      <c r="E6502" s="744" t="s">
        <v>5149</v>
      </c>
      <c r="F6502" s="662" t="s">
        <v>5106</v>
      </c>
      <c r="G6502" s="662" t="s">
        <v>6110</v>
      </c>
      <c r="H6502" s="662" t="s">
        <v>593</v>
      </c>
      <c r="I6502" s="662" t="s">
        <v>7764</v>
      </c>
      <c r="J6502" s="662" t="s">
        <v>1049</v>
      </c>
      <c r="K6502" s="662" t="s">
        <v>1179</v>
      </c>
      <c r="L6502" s="663">
        <v>0</v>
      </c>
      <c r="M6502" s="663">
        <v>0</v>
      </c>
      <c r="N6502" s="662">
        <v>2</v>
      </c>
      <c r="O6502" s="745">
        <v>0.5</v>
      </c>
      <c r="P6502" s="663">
        <v>0</v>
      </c>
      <c r="Q6502" s="678"/>
      <c r="R6502" s="662">
        <v>2</v>
      </c>
      <c r="S6502" s="678">
        <v>1</v>
      </c>
      <c r="T6502" s="745">
        <v>0.5</v>
      </c>
      <c r="U6502" s="701">
        <v>1</v>
      </c>
    </row>
    <row r="6503" spans="1:21" ht="14.4" customHeight="1" x14ac:dyDescent="0.3">
      <c r="A6503" s="661">
        <v>32</v>
      </c>
      <c r="B6503" s="662" t="s">
        <v>592</v>
      </c>
      <c r="C6503" s="662" t="s">
        <v>5113</v>
      </c>
      <c r="D6503" s="743" t="s">
        <v>7939</v>
      </c>
      <c r="E6503" s="744" t="s">
        <v>5149</v>
      </c>
      <c r="F6503" s="662" t="s">
        <v>5106</v>
      </c>
      <c r="G6503" s="662" t="s">
        <v>5244</v>
      </c>
      <c r="H6503" s="662" t="s">
        <v>593</v>
      </c>
      <c r="I6503" s="662" t="s">
        <v>1283</v>
      </c>
      <c r="J6503" s="662" t="s">
        <v>1284</v>
      </c>
      <c r="K6503" s="662" t="s">
        <v>5245</v>
      </c>
      <c r="L6503" s="663">
        <v>420.07</v>
      </c>
      <c r="M6503" s="663">
        <v>420.07</v>
      </c>
      <c r="N6503" s="662">
        <v>1</v>
      </c>
      <c r="O6503" s="745">
        <v>0.5</v>
      </c>
      <c r="P6503" s="663">
        <v>420.07</v>
      </c>
      <c r="Q6503" s="678">
        <v>1</v>
      </c>
      <c r="R6503" s="662">
        <v>1</v>
      </c>
      <c r="S6503" s="678">
        <v>1</v>
      </c>
      <c r="T6503" s="745">
        <v>0.5</v>
      </c>
      <c r="U6503" s="701">
        <v>1</v>
      </c>
    </row>
    <row r="6504" spans="1:21" ht="14.4" customHeight="1" x14ac:dyDescent="0.3">
      <c r="A6504" s="661">
        <v>32</v>
      </c>
      <c r="B6504" s="662" t="s">
        <v>592</v>
      </c>
      <c r="C6504" s="662" t="s">
        <v>5113</v>
      </c>
      <c r="D6504" s="743" t="s">
        <v>7939</v>
      </c>
      <c r="E6504" s="744" t="s">
        <v>5149</v>
      </c>
      <c r="F6504" s="662" t="s">
        <v>5106</v>
      </c>
      <c r="G6504" s="662" t="s">
        <v>5166</v>
      </c>
      <c r="H6504" s="662" t="s">
        <v>593</v>
      </c>
      <c r="I6504" s="662" t="s">
        <v>1138</v>
      </c>
      <c r="J6504" s="662" t="s">
        <v>1139</v>
      </c>
      <c r="K6504" s="662" t="s">
        <v>1140</v>
      </c>
      <c r="L6504" s="663">
        <v>33</v>
      </c>
      <c r="M6504" s="663">
        <v>33</v>
      </c>
      <c r="N6504" s="662">
        <v>1</v>
      </c>
      <c r="O6504" s="745">
        <v>0.5</v>
      </c>
      <c r="P6504" s="663">
        <v>33</v>
      </c>
      <c r="Q6504" s="678">
        <v>1</v>
      </c>
      <c r="R6504" s="662">
        <v>1</v>
      </c>
      <c r="S6504" s="678">
        <v>1</v>
      </c>
      <c r="T6504" s="745">
        <v>0.5</v>
      </c>
      <c r="U6504" s="701">
        <v>1</v>
      </c>
    </row>
    <row r="6505" spans="1:21" ht="14.4" customHeight="1" x14ac:dyDescent="0.3">
      <c r="A6505" s="661">
        <v>32</v>
      </c>
      <c r="B6505" s="662" t="s">
        <v>592</v>
      </c>
      <c r="C6505" s="662" t="s">
        <v>5113</v>
      </c>
      <c r="D6505" s="743" t="s">
        <v>7939</v>
      </c>
      <c r="E6505" s="744" t="s">
        <v>5149</v>
      </c>
      <c r="F6505" s="662" t="s">
        <v>5106</v>
      </c>
      <c r="G6505" s="662" t="s">
        <v>5392</v>
      </c>
      <c r="H6505" s="662" t="s">
        <v>593</v>
      </c>
      <c r="I6505" s="662" t="s">
        <v>4401</v>
      </c>
      <c r="J6505" s="662" t="s">
        <v>5393</v>
      </c>
      <c r="K6505" s="662" t="s">
        <v>4035</v>
      </c>
      <c r="L6505" s="663">
        <v>45.86</v>
      </c>
      <c r="M6505" s="663">
        <v>45.86</v>
      </c>
      <c r="N6505" s="662">
        <v>1</v>
      </c>
      <c r="O6505" s="745">
        <v>0.5</v>
      </c>
      <c r="P6505" s="663"/>
      <c r="Q6505" s="678">
        <v>0</v>
      </c>
      <c r="R6505" s="662"/>
      <c r="S6505" s="678">
        <v>0</v>
      </c>
      <c r="T6505" s="745"/>
      <c r="U6505" s="701">
        <v>0</v>
      </c>
    </row>
    <row r="6506" spans="1:21" ht="14.4" customHeight="1" x14ac:dyDescent="0.3">
      <c r="A6506" s="661">
        <v>32</v>
      </c>
      <c r="B6506" s="662" t="s">
        <v>592</v>
      </c>
      <c r="C6506" s="662" t="s">
        <v>5113</v>
      </c>
      <c r="D6506" s="743" t="s">
        <v>7939</v>
      </c>
      <c r="E6506" s="744" t="s">
        <v>5149</v>
      </c>
      <c r="F6506" s="662" t="s">
        <v>5106</v>
      </c>
      <c r="G6506" s="662" t="s">
        <v>5756</v>
      </c>
      <c r="H6506" s="662" t="s">
        <v>593</v>
      </c>
      <c r="I6506" s="662" t="s">
        <v>5886</v>
      </c>
      <c r="J6506" s="662" t="s">
        <v>5757</v>
      </c>
      <c r="K6506" s="662" t="s">
        <v>5758</v>
      </c>
      <c r="L6506" s="663">
        <v>3161.19</v>
      </c>
      <c r="M6506" s="663">
        <v>3161.19</v>
      </c>
      <c r="N6506" s="662">
        <v>1</v>
      </c>
      <c r="O6506" s="745">
        <v>0.5</v>
      </c>
      <c r="P6506" s="663">
        <v>3161.19</v>
      </c>
      <c r="Q6506" s="678">
        <v>1</v>
      </c>
      <c r="R6506" s="662">
        <v>1</v>
      </c>
      <c r="S6506" s="678">
        <v>1</v>
      </c>
      <c r="T6506" s="745">
        <v>0.5</v>
      </c>
      <c r="U6506" s="701">
        <v>1</v>
      </c>
    </row>
    <row r="6507" spans="1:21" ht="14.4" customHeight="1" x14ac:dyDescent="0.3">
      <c r="A6507" s="661">
        <v>32</v>
      </c>
      <c r="B6507" s="662" t="s">
        <v>592</v>
      </c>
      <c r="C6507" s="662" t="s">
        <v>5113</v>
      </c>
      <c r="D6507" s="743" t="s">
        <v>7939</v>
      </c>
      <c r="E6507" s="744" t="s">
        <v>5149</v>
      </c>
      <c r="F6507" s="662" t="s">
        <v>5106</v>
      </c>
      <c r="G6507" s="662" t="s">
        <v>5269</v>
      </c>
      <c r="H6507" s="662" t="s">
        <v>593</v>
      </c>
      <c r="I6507" s="662" t="s">
        <v>970</v>
      </c>
      <c r="J6507" s="662" t="s">
        <v>5270</v>
      </c>
      <c r="K6507" s="662" t="s">
        <v>5271</v>
      </c>
      <c r="L6507" s="663">
        <v>88.76</v>
      </c>
      <c r="M6507" s="663">
        <v>710.08000000000015</v>
      </c>
      <c r="N6507" s="662">
        <v>8</v>
      </c>
      <c r="O6507" s="745">
        <v>2.5</v>
      </c>
      <c r="P6507" s="663">
        <v>710.08000000000015</v>
      </c>
      <c r="Q6507" s="678">
        <v>1</v>
      </c>
      <c r="R6507" s="662">
        <v>8</v>
      </c>
      <c r="S6507" s="678">
        <v>1</v>
      </c>
      <c r="T6507" s="745">
        <v>2.5</v>
      </c>
      <c r="U6507" s="701">
        <v>1</v>
      </c>
    </row>
    <row r="6508" spans="1:21" ht="14.4" customHeight="1" x14ac:dyDescent="0.3">
      <c r="A6508" s="661">
        <v>32</v>
      </c>
      <c r="B6508" s="662" t="s">
        <v>592</v>
      </c>
      <c r="C6508" s="662" t="s">
        <v>5113</v>
      </c>
      <c r="D6508" s="743" t="s">
        <v>7939</v>
      </c>
      <c r="E6508" s="744" t="s">
        <v>5149</v>
      </c>
      <c r="F6508" s="662" t="s">
        <v>5106</v>
      </c>
      <c r="G6508" s="662" t="s">
        <v>6470</v>
      </c>
      <c r="H6508" s="662" t="s">
        <v>593</v>
      </c>
      <c r="I6508" s="662" t="s">
        <v>7929</v>
      </c>
      <c r="J6508" s="662" t="s">
        <v>3998</v>
      </c>
      <c r="K6508" s="662" t="s">
        <v>3999</v>
      </c>
      <c r="L6508" s="663">
        <v>0</v>
      </c>
      <c r="M6508" s="663">
        <v>0</v>
      </c>
      <c r="N6508" s="662">
        <v>1</v>
      </c>
      <c r="O6508" s="745">
        <v>0.5</v>
      </c>
      <c r="P6508" s="663"/>
      <c r="Q6508" s="678"/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32</v>
      </c>
      <c r="B6509" s="662" t="s">
        <v>592</v>
      </c>
      <c r="C6509" s="662" t="s">
        <v>5113</v>
      </c>
      <c r="D6509" s="743" t="s">
        <v>7939</v>
      </c>
      <c r="E6509" s="744" t="s">
        <v>5149</v>
      </c>
      <c r="F6509" s="662" t="s">
        <v>5106</v>
      </c>
      <c r="G6509" s="662" t="s">
        <v>5168</v>
      </c>
      <c r="H6509" s="662" t="s">
        <v>593</v>
      </c>
      <c r="I6509" s="662" t="s">
        <v>7930</v>
      </c>
      <c r="J6509" s="662" t="s">
        <v>5170</v>
      </c>
      <c r="K6509" s="662" t="s">
        <v>7931</v>
      </c>
      <c r="L6509" s="663">
        <v>0</v>
      </c>
      <c r="M6509" s="663">
        <v>0</v>
      </c>
      <c r="N6509" s="662">
        <v>1</v>
      </c>
      <c r="O6509" s="745">
        <v>1</v>
      </c>
      <c r="P6509" s="663"/>
      <c r="Q6509" s="678"/>
      <c r="R6509" s="662"/>
      <c r="S6509" s="678">
        <v>0</v>
      </c>
      <c r="T6509" s="745"/>
      <c r="U6509" s="701">
        <v>0</v>
      </c>
    </row>
    <row r="6510" spans="1:21" ht="14.4" customHeight="1" x14ac:dyDescent="0.3">
      <c r="A6510" s="661">
        <v>32</v>
      </c>
      <c r="B6510" s="662" t="s">
        <v>592</v>
      </c>
      <c r="C6510" s="662" t="s">
        <v>5113</v>
      </c>
      <c r="D6510" s="743" t="s">
        <v>7939</v>
      </c>
      <c r="E6510" s="744" t="s">
        <v>5149</v>
      </c>
      <c r="F6510" s="662" t="s">
        <v>5106</v>
      </c>
      <c r="G6510" s="662" t="s">
        <v>6263</v>
      </c>
      <c r="H6510" s="662" t="s">
        <v>593</v>
      </c>
      <c r="I6510" s="662" t="s">
        <v>2157</v>
      </c>
      <c r="J6510" s="662" t="s">
        <v>2158</v>
      </c>
      <c r="K6510" s="662" t="s">
        <v>2159</v>
      </c>
      <c r="L6510" s="663">
        <v>90.95</v>
      </c>
      <c r="M6510" s="663">
        <v>90.95</v>
      </c>
      <c r="N6510" s="662">
        <v>1</v>
      </c>
      <c r="O6510" s="745">
        <v>1</v>
      </c>
      <c r="P6510" s="663"/>
      <c r="Q6510" s="678">
        <v>0</v>
      </c>
      <c r="R6510" s="662"/>
      <c r="S6510" s="678">
        <v>0</v>
      </c>
      <c r="T6510" s="745"/>
      <c r="U6510" s="701">
        <v>0</v>
      </c>
    </row>
    <row r="6511" spans="1:21" ht="14.4" customHeight="1" x14ac:dyDescent="0.3">
      <c r="A6511" s="661">
        <v>32</v>
      </c>
      <c r="B6511" s="662" t="s">
        <v>592</v>
      </c>
      <c r="C6511" s="662" t="s">
        <v>5113</v>
      </c>
      <c r="D6511" s="743" t="s">
        <v>7939</v>
      </c>
      <c r="E6511" s="744" t="s">
        <v>5149</v>
      </c>
      <c r="F6511" s="662" t="s">
        <v>5106</v>
      </c>
      <c r="G6511" s="662" t="s">
        <v>5172</v>
      </c>
      <c r="H6511" s="662" t="s">
        <v>2438</v>
      </c>
      <c r="I6511" s="662" t="s">
        <v>2748</v>
      </c>
      <c r="J6511" s="662" t="s">
        <v>2749</v>
      </c>
      <c r="K6511" s="662" t="s">
        <v>2750</v>
      </c>
      <c r="L6511" s="663">
        <v>70.3</v>
      </c>
      <c r="M6511" s="663">
        <v>70.3</v>
      </c>
      <c r="N6511" s="662">
        <v>1</v>
      </c>
      <c r="O6511" s="745">
        <v>0.5</v>
      </c>
      <c r="P6511" s="663"/>
      <c r="Q6511" s="678">
        <v>0</v>
      </c>
      <c r="R6511" s="662"/>
      <c r="S6511" s="678">
        <v>0</v>
      </c>
      <c r="T6511" s="745"/>
      <c r="U6511" s="701">
        <v>0</v>
      </c>
    </row>
    <row r="6512" spans="1:21" ht="14.4" customHeight="1" x14ac:dyDescent="0.3">
      <c r="A6512" s="661">
        <v>32</v>
      </c>
      <c r="B6512" s="662" t="s">
        <v>592</v>
      </c>
      <c r="C6512" s="662" t="s">
        <v>5113</v>
      </c>
      <c r="D6512" s="743" t="s">
        <v>7939</v>
      </c>
      <c r="E6512" s="744" t="s">
        <v>5149</v>
      </c>
      <c r="F6512" s="662" t="s">
        <v>5106</v>
      </c>
      <c r="G6512" s="662" t="s">
        <v>5175</v>
      </c>
      <c r="H6512" s="662" t="s">
        <v>2438</v>
      </c>
      <c r="I6512" s="662" t="s">
        <v>2473</v>
      </c>
      <c r="J6512" s="662" t="s">
        <v>2474</v>
      </c>
      <c r="K6512" s="662" t="s">
        <v>4814</v>
      </c>
      <c r="L6512" s="663">
        <v>815.1</v>
      </c>
      <c r="M6512" s="663">
        <v>2445.3000000000002</v>
      </c>
      <c r="N6512" s="662">
        <v>3</v>
      </c>
      <c r="O6512" s="745">
        <v>1.5</v>
      </c>
      <c r="P6512" s="663">
        <v>815.1</v>
      </c>
      <c r="Q6512" s="678">
        <v>0.33333333333333331</v>
      </c>
      <c r="R6512" s="662">
        <v>1</v>
      </c>
      <c r="S6512" s="678">
        <v>0.33333333333333331</v>
      </c>
      <c r="T6512" s="745">
        <v>1</v>
      </c>
      <c r="U6512" s="701">
        <v>0.66666666666666663</v>
      </c>
    </row>
    <row r="6513" spans="1:21" ht="14.4" customHeight="1" x14ac:dyDescent="0.3">
      <c r="A6513" s="661">
        <v>32</v>
      </c>
      <c r="B6513" s="662" t="s">
        <v>592</v>
      </c>
      <c r="C6513" s="662" t="s">
        <v>5113</v>
      </c>
      <c r="D6513" s="743" t="s">
        <v>7939</v>
      </c>
      <c r="E6513" s="744" t="s">
        <v>5149</v>
      </c>
      <c r="F6513" s="662" t="s">
        <v>5106</v>
      </c>
      <c r="G6513" s="662" t="s">
        <v>5175</v>
      </c>
      <c r="H6513" s="662" t="s">
        <v>2438</v>
      </c>
      <c r="I6513" s="662" t="s">
        <v>2477</v>
      </c>
      <c r="J6513" s="662" t="s">
        <v>2474</v>
      </c>
      <c r="K6513" s="662" t="s">
        <v>4818</v>
      </c>
      <c r="L6513" s="663">
        <v>923.74</v>
      </c>
      <c r="M6513" s="663">
        <v>3694.96</v>
      </c>
      <c r="N6513" s="662">
        <v>4</v>
      </c>
      <c r="O6513" s="745">
        <v>2</v>
      </c>
      <c r="P6513" s="663">
        <v>3694.96</v>
      </c>
      <c r="Q6513" s="678">
        <v>1</v>
      </c>
      <c r="R6513" s="662">
        <v>4</v>
      </c>
      <c r="S6513" s="678">
        <v>1</v>
      </c>
      <c r="T6513" s="745">
        <v>2</v>
      </c>
      <c r="U6513" s="701">
        <v>1</v>
      </c>
    </row>
    <row r="6514" spans="1:21" ht="14.4" customHeight="1" x14ac:dyDescent="0.3">
      <c r="A6514" s="661">
        <v>32</v>
      </c>
      <c r="B6514" s="662" t="s">
        <v>592</v>
      </c>
      <c r="C6514" s="662" t="s">
        <v>5113</v>
      </c>
      <c r="D6514" s="743" t="s">
        <v>7939</v>
      </c>
      <c r="E6514" s="744" t="s">
        <v>5149</v>
      </c>
      <c r="F6514" s="662" t="s">
        <v>5106</v>
      </c>
      <c r="G6514" s="662" t="s">
        <v>5175</v>
      </c>
      <c r="H6514" s="662" t="s">
        <v>2438</v>
      </c>
      <c r="I6514" s="662" t="s">
        <v>4144</v>
      </c>
      <c r="J6514" s="662" t="s">
        <v>2557</v>
      </c>
      <c r="K6514" s="662" t="s">
        <v>4812</v>
      </c>
      <c r="L6514" s="663">
        <v>1385.62</v>
      </c>
      <c r="M6514" s="663">
        <v>1385.62</v>
      </c>
      <c r="N6514" s="662">
        <v>1</v>
      </c>
      <c r="O6514" s="745">
        <v>0.5</v>
      </c>
      <c r="P6514" s="663">
        <v>1385.62</v>
      </c>
      <c r="Q6514" s="678">
        <v>1</v>
      </c>
      <c r="R6514" s="662">
        <v>1</v>
      </c>
      <c r="S6514" s="678">
        <v>1</v>
      </c>
      <c r="T6514" s="745">
        <v>0.5</v>
      </c>
      <c r="U6514" s="701">
        <v>1</v>
      </c>
    </row>
    <row r="6515" spans="1:21" ht="14.4" customHeight="1" x14ac:dyDescent="0.3">
      <c r="A6515" s="661">
        <v>32</v>
      </c>
      <c r="B6515" s="662" t="s">
        <v>592</v>
      </c>
      <c r="C6515" s="662" t="s">
        <v>5113</v>
      </c>
      <c r="D6515" s="743" t="s">
        <v>7939</v>
      </c>
      <c r="E6515" s="744" t="s">
        <v>5149</v>
      </c>
      <c r="F6515" s="662" t="s">
        <v>5106</v>
      </c>
      <c r="G6515" s="662" t="s">
        <v>5176</v>
      </c>
      <c r="H6515" s="662" t="s">
        <v>593</v>
      </c>
      <c r="I6515" s="662" t="s">
        <v>825</v>
      </c>
      <c r="J6515" s="662" t="s">
        <v>826</v>
      </c>
      <c r="K6515" s="662" t="s">
        <v>827</v>
      </c>
      <c r="L6515" s="663">
        <v>93.71</v>
      </c>
      <c r="M6515" s="663">
        <v>93.71</v>
      </c>
      <c r="N6515" s="662">
        <v>1</v>
      </c>
      <c r="O6515" s="745">
        <v>0.5</v>
      </c>
      <c r="P6515" s="663">
        <v>93.71</v>
      </c>
      <c r="Q6515" s="678">
        <v>1</v>
      </c>
      <c r="R6515" s="662">
        <v>1</v>
      </c>
      <c r="S6515" s="678">
        <v>1</v>
      </c>
      <c r="T6515" s="745">
        <v>0.5</v>
      </c>
      <c r="U6515" s="701">
        <v>1</v>
      </c>
    </row>
    <row r="6516" spans="1:21" ht="14.4" customHeight="1" x14ac:dyDescent="0.3">
      <c r="A6516" s="661">
        <v>32</v>
      </c>
      <c r="B6516" s="662" t="s">
        <v>592</v>
      </c>
      <c r="C6516" s="662" t="s">
        <v>5113</v>
      </c>
      <c r="D6516" s="743" t="s">
        <v>7939</v>
      </c>
      <c r="E6516" s="744" t="s">
        <v>5149</v>
      </c>
      <c r="F6516" s="662" t="s">
        <v>5106</v>
      </c>
      <c r="G6516" s="662" t="s">
        <v>5176</v>
      </c>
      <c r="H6516" s="662" t="s">
        <v>593</v>
      </c>
      <c r="I6516" s="662" t="s">
        <v>5177</v>
      </c>
      <c r="J6516" s="662" t="s">
        <v>5178</v>
      </c>
      <c r="K6516" s="662" t="s">
        <v>827</v>
      </c>
      <c r="L6516" s="663">
        <v>57.64</v>
      </c>
      <c r="M6516" s="663">
        <v>172.92000000000002</v>
      </c>
      <c r="N6516" s="662">
        <v>3</v>
      </c>
      <c r="O6516" s="745">
        <v>1.5</v>
      </c>
      <c r="P6516" s="663">
        <v>115.28</v>
      </c>
      <c r="Q6516" s="678">
        <v>0.66666666666666663</v>
      </c>
      <c r="R6516" s="662">
        <v>2</v>
      </c>
      <c r="S6516" s="678">
        <v>0.66666666666666663</v>
      </c>
      <c r="T6516" s="745">
        <v>1</v>
      </c>
      <c r="U6516" s="701">
        <v>0.66666666666666663</v>
      </c>
    </row>
    <row r="6517" spans="1:21" ht="14.4" customHeight="1" x14ac:dyDescent="0.3">
      <c r="A6517" s="661">
        <v>32</v>
      </c>
      <c r="B6517" s="662" t="s">
        <v>592</v>
      </c>
      <c r="C6517" s="662" t="s">
        <v>5113</v>
      </c>
      <c r="D6517" s="743" t="s">
        <v>7939</v>
      </c>
      <c r="E6517" s="744" t="s">
        <v>5149</v>
      </c>
      <c r="F6517" s="662" t="s">
        <v>5106</v>
      </c>
      <c r="G6517" s="662" t="s">
        <v>5176</v>
      </c>
      <c r="H6517" s="662" t="s">
        <v>593</v>
      </c>
      <c r="I6517" s="662" t="s">
        <v>5365</v>
      </c>
      <c r="J6517" s="662" t="s">
        <v>5178</v>
      </c>
      <c r="K6517" s="662" t="s">
        <v>830</v>
      </c>
      <c r="L6517" s="663">
        <v>185.26</v>
      </c>
      <c r="M6517" s="663">
        <v>370.52</v>
      </c>
      <c r="N6517" s="662">
        <v>2</v>
      </c>
      <c r="O6517" s="745">
        <v>1</v>
      </c>
      <c r="P6517" s="663">
        <v>370.52</v>
      </c>
      <c r="Q6517" s="678">
        <v>1</v>
      </c>
      <c r="R6517" s="662">
        <v>2</v>
      </c>
      <c r="S6517" s="678">
        <v>1</v>
      </c>
      <c r="T6517" s="745">
        <v>1</v>
      </c>
      <c r="U6517" s="701">
        <v>1</v>
      </c>
    </row>
    <row r="6518" spans="1:21" ht="14.4" customHeight="1" x14ac:dyDescent="0.3">
      <c r="A6518" s="661">
        <v>32</v>
      </c>
      <c r="B6518" s="662" t="s">
        <v>592</v>
      </c>
      <c r="C6518" s="662" t="s">
        <v>5113</v>
      </c>
      <c r="D6518" s="743" t="s">
        <v>7939</v>
      </c>
      <c r="E6518" s="744" t="s">
        <v>5149</v>
      </c>
      <c r="F6518" s="662" t="s">
        <v>5106</v>
      </c>
      <c r="G6518" s="662" t="s">
        <v>5176</v>
      </c>
      <c r="H6518" s="662" t="s">
        <v>593</v>
      </c>
      <c r="I6518" s="662" t="s">
        <v>829</v>
      </c>
      <c r="J6518" s="662" t="s">
        <v>826</v>
      </c>
      <c r="K6518" s="662" t="s">
        <v>830</v>
      </c>
      <c r="L6518" s="663">
        <v>185.26</v>
      </c>
      <c r="M6518" s="663">
        <v>370.52</v>
      </c>
      <c r="N6518" s="662">
        <v>2</v>
      </c>
      <c r="O6518" s="745">
        <v>1.5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32</v>
      </c>
      <c r="B6519" s="662" t="s">
        <v>592</v>
      </c>
      <c r="C6519" s="662" t="s">
        <v>5113</v>
      </c>
      <c r="D6519" s="743" t="s">
        <v>7939</v>
      </c>
      <c r="E6519" s="744" t="s">
        <v>5149</v>
      </c>
      <c r="F6519" s="662" t="s">
        <v>5106</v>
      </c>
      <c r="G6519" s="662" t="s">
        <v>5937</v>
      </c>
      <c r="H6519" s="662" t="s">
        <v>2438</v>
      </c>
      <c r="I6519" s="662" t="s">
        <v>4170</v>
      </c>
      <c r="J6519" s="662" t="s">
        <v>4171</v>
      </c>
      <c r="K6519" s="662" t="s">
        <v>1201</v>
      </c>
      <c r="L6519" s="663">
        <v>194.54</v>
      </c>
      <c r="M6519" s="663">
        <v>389.08</v>
      </c>
      <c r="N6519" s="662">
        <v>2</v>
      </c>
      <c r="O6519" s="745">
        <v>1</v>
      </c>
      <c r="P6519" s="663">
        <v>194.54</v>
      </c>
      <c r="Q6519" s="678">
        <v>0.5</v>
      </c>
      <c r="R6519" s="662">
        <v>1</v>
      </c>
      <c r="S6519" s="678">
        <v>0.5</v>
      </c>
      <c r="T6519" s="745">
        <v>0.5</v>
      </c>
      <c r="U6519" s="701">
        <v>0.5</v>
      </c>
    </row>
    <row r="6520" spans="1:21" ht="14.4" customHeight="1" x14ac:dyDescent="0.3">
      <c r="A6520" s="661">
        <v>32</v>
      </c>
      <c r="B6520" s="662" t="s">
        <v>592</v>
      </c>
      <c r="C6520" s="662" t="s">
        <v>5113</v>
      </c>
      <c r="D6520" s="743" t="s">
        <v>7939</v>
      </c>
      <c r="E6520" s="744" t="s">
        <v>5149</v>
      </c>
      <c r="F6520" s="662" t="s">
        <v>5106</v>
      </c>
      <c r="G6520" s="662" t="s">
        <v>5706</v>
      </c>
      <c r="H6520" s="662" t="s">
        <v>593</v>
      </c>
      <c r="I6520" s="662" t="s">
        <v>1245</v>
      </c>
      <c r="J6520" s="662" t="s">
        <v>1246</v>
      </c>
      <c r="K6520" s="662" t="s">
        <v>1247</v>
      </c>
      <c r="L6520" s="663">
        <v>70.08</v>
      </c>
      <c r="M6520" s="663">
        <v>70.08</v>
      </c>
      <c r="N6520" s="662">
        <v>1</v>
      </c>
      <c r="O6520" s="745">
        <v>1</v>
      </c>
      <c r="P6520" s="663">
        <v>70.08</v>
      </c>
      <c r="Q6520" s="678">
        <v>1</v>
      </c>
      <c r="R6520" s="662">
        <v>1</v>
      </c>
      <c r="S6520" s="678">
        <v>1</v>
      </c>
      <c r="T6520" s="745">
        <v>1</v>
      </c>
      <c r="U6520" s="701">
        <v>1</v>
      </c>
    </row>
    <row r="6521" spans="1:21" ht="14.4" customHeight="1" x14ac:dyDescent="0.3">
      <c r="A6521" s="661">
        <v>32</v>
      </c>
      <c r="B6521" s="662" t="s">
        <v>592</v>
      </c>
      <c r="C6521" s="662" t="s">
        <v>5113</v>
      </c>
      <c r="D6521" s="743" t="s">
        <v>7939</v>
      </c>
      <c r="E6521" s="744" t="s">
        <v>5149</v>
      </c>
      <c r="F6521" s="662" t="s">
        <v>5106</v>
      </c>
      <c r="G6521" s="662" t="s">
        <v>5179</v>
      </c>
      <c r="H6521" s="662" t="s">
        <v>593</v>
      </c>
      <c r="I6521" s="662" t="s">
        <v>672</v>
      </c>
      <c r="J6521" s="662" t="s">
        <v>5371</v>
      </c>
      <c r="K6521" s="662" t="s">
        <v>5290</v>
      </c>
      <c r="L6521" s="663">
        <v>24.78</v>
      </c>
      <c r="M6521" s="663">
        <v>24.78</v>
      </c>
      <c r="N6521" s="662">
        <v>1</v>
      </c>
      <c r="O6521" s="745">
        <v>0.5</v>
      </c>
      <c r="P6521" s="663">
        <v>24.78</v>
      </c>
      <c r="Q6521" s="678">
        <v>1</v>
      </c>
      <c r="R6521" s="662">
        <v>1</v>
      </c>
      <c r="S6521" s="678">
        <v>1</v>
      </c>
      <c r="T6521" s="745">
        <v>0.5</v>
      </c>
      <c r="U6521" s="701">
        <v>1</v>
      </c>
    </row>
    <row r="6522" spans="1:21" ht="14.4" customHeight="1" x14ac:dyDescent="0.3">
      <c r="A6522" s="661">
        <v>32</v>
      </c>
      <c r="B6522" s="662" t="s">
        <v>592</v>
      </c>
      <c r="C6522" s="662" t="s">
        <v>5113</v>
      </c>
      <c r="D6522" s="743" t="s">
        <v>7939</v>
      </c>
      <c r="E6522" s="744" t="s">
        <v>5149</v>
      </c>
      <c r="F6522" s="662" t="s">
        <v>5106</v>
      </c>
      <c r="G6522" s="662" t="s">
        <v>5179</v>
      </c>
      <c r="H6522" s="662" t="s">
        <v>593</v>
      </c>
      <c r="I6522" s="662" t="s">
        <v>1419</v>
      </c>
      <c r="J6522" s="662" t="s">
        <v>5180</v>
      </c>
      <c r="K6522" s="662" t="s">
        <v>5181</v>
      </c>
      <c r="L6522" s="663">
        <v>99.11</v>
      </c>
      <c r="M6522" s="663">
        <v>99.11</v>
      </c>
      <c r="N6522" s="662">
        <v>1</v>
      </c>
      <c r="O6522" s="745">
        <v>1</v>
      </c>
      <c r="P6522" s="663"/>
      <c r="Q6522" s="678">
        <v>0</v>
      </c>
      <c r="R6522" s="662"/>
      <c r="S6522" s="678">
        <v>0</v>
      </c>
      <c r="T6522" s="745"/>
      <c r="U6522" s="701">
        <v>0</v>
      </c>
    </row>
    <row r="6523" spans="1:21" ht="14.4" customHeight="1" x14ac:dyDescent="0.3">
      <c r="A6523" s="661">
        <v>32</v>
      </c>
      <c r="B6523" s="662" t="s">
        <v>592</v>
      </c>
      <c r="C6523" s="662" t="s">
        <v>5113</v>
      </c>
      <c r="D6523" s="743" t="s">
        <v>7939</v>
      </c>
      <c r="E6523" s="744" t="s">
        <v>5149</v>
      </c>
      <c r="F6523" s="662" t="s">
        <v>5106</v>
      </c>
      <c r="G6523" s="662" t="s">
        <v>5404</v>
      </c>
      <c r="H6523" s="662" t="s">
        <v>2438</v>
      </c>
      <c r="I6523" s="662" t="s">
        <v>5405</v>
      </c>
      <c r="J6523" s="662" t="s">
        <v>4124</v>
      </c>
      <c r="K6523" s="662" t="s">
        <v>5406</v>
      </c>
      <c r="L6523" s="663">
        <v>0</v>
      </c>
      <c r="M6523" s="663">
        <v>0</v>
      </c>
      <c r="N6523" s="662">
        <v>2</v>
      </c>
      <c r="O6523" s="745">
        <v>0.5</v>
      </c>
      <c r="P6523" s="663"/>
      <c r="Q6523" s="678"/>
      <c r="R6523" s="662"/>
      <c r="S6523" s="678">
        <v>0</v>
      </c>
      <c r="T6523" s="745"/>
      <c r="U6523" s="701">
        <v>0</v>
      </c>
    </row>
    <row r="6524" spans="1:21" ht="14.4" customHeight="1" x14ac:dyDescent="0.3">
      <c r="A6524" s="661">
        <v>32</v>
      </c>
      <c r="B6524" s="662" t="s">
        <v>592</v>
      </c>
      <c r="C6524" s="662" t="s">
        <v>5113</v>
      </c>
      <c r="D6524" s="743" t="s">
        <v>7939</v>
      </c>
      <c r="E6524" s="744" t="s">
        <v>5149</v>
      </c>
      <c r="F6524" s="662" t="s">
        <v>5106</v>
      </c>
      <c r="G6524" s="662" t="s">
        <v>5562</v>
      </c>
      <c r="H6524" s="662" t="s">
        <v>593</v>
      </c>
      <c r="I6524" s="662" t="s">
        <v>3803</v>
      </c>
      <c r="J6524" s="662" t="s">
        <v>3804</v>
      </c>
      <c r="K6524" s="662" t="s">
        <v>6275</v>
      </c>
      <c r="L6524" s="663">
        <v>0</v>
      </c>
      <c r="M6524" s="663">
        <v>0</v>
      </c>
      <c r="N6524" s="662">
        <v>3</v>
      </c>
      <c r="O6524" s="745">
        <v>1</v>
      </c>
      <c r="P6524" s="663">
        <v>0</v>
      </c>
      <c r="Q6524" s="678"/>
      <c r="R6524" s="662">
        <v>1</v>
      </c>
      <c r="S6524" s="678">
        <v>0.33333333333333331</v>
      </c>
      <c r="T6524" s="745">
        <v>0.5</v>
      </c>
      <c r="U6524" s="701">
        <v>0.5</v>
      </c>
    </row>
    <row r="6525" spans="1:21" ht="14.4" customHeight="1" x14ac:dyDescent="0.3">
      <c r="A6525" s="661">
        <v>32</v>
      </c>
      <c r="B6525" s="662" t="s">
        <v>592</v>
      </c>
      <c r="C6525" s="662" t="s">
        <v>5113</v>
      </c>
      <c r="D6525" s="743" t="s">
        <v>7939</v>
      </c>
      <c r="E6525" s="744" t="s">
        <v>5149</v>
      </c>
      <c r="F6525" s="662" t="s">
        <v>5106</v>
      </c>
      <c r="G6525" s="662" t="s">
        <v>5377</v>
      </c>
      <c r="H6525" s="662" t="s">
        <v>2438</v>
      </c>
      <c r="I6525" s="662" t="s">
        <v>2602</v>
      </c>
      <c r="J6525" s="662" t="s">
        <v>2603</v>
      </c>
      <c r="K6525" s="662" t="s">
        <v>2604</v>
      </c>
      <c r="L6525" s="663">
        <v>132</v>
      </c>
      <c r="M6525" s="663">
        <v>132</v>
      </c>
      <c r="N6525" s="662">
        <v>1</v>
      </c>
      <c r="O6525" s="745">
        <v>0.5</v>
      </c>
      <c r="P6525" s="663"/>
      <c r="Q6525" s="678">
        <v>0</v>
      </c>
      <c r="R6525" s="662"/>
      <c r="S6525" s="678">
        <v>0</v>
      </c>
      <c r="T6525" s="745"/>
      <c r="U6525" s="701">
        <v>0</v>
      </c>
    </row>
    <row r="6526" spans="1:21" ht="14.4" customHeight="1" x14ac:dyDescent="0.3">
      <c r="A6526" s="661">
        <v>32</v>
      </c>
      <c r="B6526" s="662" t="s">
        <v>592</v>
      </c>
      <c r="C6526" s="662" t="s">
        <v>5113</v>
      </c>
      <c r="D6526" s="743" t="s">
        <v>7939</v>
      </c>
      <c r="E6526" s="744" t="s">
        <v>5149</v>
      </c>
      <c r="F6526" s="662" t="s">
        <v>5106</v>
      </c>
      <c r="G6526" s="662" t="s">
        <v>5309</v>
      </c>
      <c r="H6526" s="662" t="s">
        <v>593</v>
      </c>
      <c r="I6526" s="662" t="s">
        <v>910</v>
      </c>
      <c r="J6526" s="662" t="s">
        <v>5310</v>
      </c>
      <c r="K6526" s="662" t="s">
        <v>5268</v>
      </c>
      <c r="L6526" s="663">
        <v>0</v>
      </c>
      <c r="M6526" s="663">
        <v>0</v>
      </c>
      <c r="N6526" s="662">
        <v>5</v>
      </c>
      <c r="O6526" s="745">
        <v>3</v>
      </c>
      <c r="P6526" s="663">
        <v>0</v>
      </c>
      <c r="Q6526" s="678"/>
      <c r="R6526" s="662">
        <v>5</v>
      </c>
      <c r="S6526" s="678">
        <v>1</v>
      </c>
      <c r="T6526" s="745">
        <v>3</v>
      </c>
      <c r="U6526" s="701">
        <v>1</v>
      </c>
    </row>
    <row r="6527" spans="1:21" ht="14.4" customHeight="1" x14ac:dyDescent="0.3">
      <c r="A6527" s="661">
        <v>32</v>
      </c>
      <c r="B6527" s="662" t="s">
        <v>592</v>
      </c>
      <c r="C6527" s="662" t="s">
        <v>5113</v>
      </c>
      <c r="D6527" s="743" t="s">
        <v>7939</v>
      </c>
      <c r="E6527" s="744" t="s">
        <v>5149</v>
      </c>
      <c r="F6527" s="662" t="s">
        <v>5106</v>
      </c>
      <c r="G6527" s="662" t="s">
        <v>5182</v>
      </c>
      <c r="H6527" s="662" t="s">
        <v>593</v>
      </c>
      <c r="I6527" s="662" t="s">
        <v>2408</v>
      </c>
      <c r="J6527" s="662" t="s">
        <v>2409</v>
      </c>
      <c r="K6527" s="662" t="s">
        <v>2410</v>
      </c>
      <c r="L6527" s="663">
        <v>31.42</v>
      </c>
      <c r="M6527" s="663">
        <v>125.68</v>
      </c>
      <c r="N6527" s="662">
        <v>4</v>
      </c>
      <c r="O6527" s="745">
        <v>1.5</v>
      </c>
      <c r="P6527" s="663">
        <v>125.68</v>
      </c>
      <c r="Q6527" s="678">
        <v>1</v>
      </c>
      <c r="R6527" s="662">
        <v>4</v>
      </c>
      <c r="S6527" s="678">
        <v>1</v>
      </c>
      <c r="T6527" s="745">
        <v>1.5</v>
      </c>
      <c r="U6527" s="701">
        <v>1</v>
      </c>
    </row>
    <row r="6528" spans="1:21" ht="14.4" customHeight="1" x14ac:dyDescent="0.3">
      <c r="A6528" s="661">
        <v>32</v>
      </c>
      <c r="B6528" s="662" t="s">
        <v>592</v>
      </c>
      <c r="C6528" s="662" t="s">
        <v>5113</v>
      </c>
      <c r="D6528" s="743" t="s">
        <v>7939</v>
      </c>
      <c r="E6528" s="744" t="s">
        <v>5149</v>
      </c>
      <c r="F6528" s="662" t="s">
        <v>5106</v>
      </c>
      <c r="G6528" s="662" t="s">
        <v>6831</v>
      </c>
      <c r="H6528" s="662" t="s">
        <v>593</v>
      </c>
      <c r="I6528" s="662" t="s">
        <v>3790</v>
      </c>
      <c r="J6528" s="662" t="s">
        <v>6832</v>
      </c>
      <c r="K6528" s="662" t="s">
        <v>6833</v>
      </c>
      <c r="L6528" s="663">
        <v>72.58</v>
      </c>
      <c r="M6528" s="663">
        <v>72.58</v>
      </c>
      <c r="N6528" s="662">
        <v>1</v>
      </c>
      <c r="O6528" s="745">
        <v>0.5</v>
      </c>
      <c r="P6528" s="663"/>
      <c r="Q6528" s="678">
        <v>0</v>
      </c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32</v>
      </c>
      <c r="B6529" s="662" t="s">
        <v>592</v>
      </c>
      <c r="C6529" s="662" t="s">
        <v>5113</v>
      </c>
      <c r="D6529" s="743" t="s">
        <v>7939</v>
      </c>
      <c r="E6529" s="744" t="s">
        <v>5149</v>
      </c>
      <c r="F6529" s="662" t="s">
        <v>5106</v>
      </c>
      <c r="G6529" s="662" t="s">
        <v>6281</v>
      </c>
      <c r="H6529" s="662" t="s">
        <v>593</v>
      </c>
      <c r="I6529" s="662" t="s">
        <v>3439</v>
      </c>
      <c r="J6529" s="662" t="s">
        <v>3440</v>
      </c>
      <c r="K6529" s="662" t="s">
        <v>6282</v>
      </c>
      <c r="L6529" s="663">
        <v>186.27</v>
      </c>
      <c r="M6529" s="663">
        <v>186.27</v>
      </c>
      <c r="N6529" s="662">
        <v>1</v>
      </c>
      <c r="O6529" s="745">
        <v>0.5</v>
      </c>
      <c r="P6529" s="663">
        <v>186.27</v>
      </c>
      <c r="Q6529" s="678">
        <v>1</v>
      </c>
      <c r="R6529" s="662">
        <v>1</v>
      </c>
      <c r="S6529" s="678">
        <v>1</v>
      </c>
      <c r="T6529" s="745">
        <v>0.5</v>
      </c>
      <c r="U6529" s="701">
        <v>1</v>
      </c>
    </row>
    <row r="6530" spans="1:21" ht="14.4" customHeight="1" x14ac:dyDescent="0.3">
      <c r="A6530" s="661">
        <v>32</v>
      </c>
      <c r="B6530" s="662" t="s">
        <v>592</v>
      </c>
      <c r="C6530" s="662" t="s">
        <v>5113</v>
      </c>
      <c r="D6530" s="743" t="s">
        <v>7939</v>
      </c>
      <c r="E6530" s="744" t="s">
        <v>5149</v>
      </c>
      <c r="F6530" s="662" t="s">
        <v>5106</v>
      </c>
      <c r="G6530" s="662" t="s">
        <v>5473</v>
      </c>
      <c r="H6530" s="662" t="s">
        <v>2438</v>
      </c>
      <c r="I6530" s="662" t="s">
        <v>2639</v>
      </c>
      <c r="J6530" s="662" t="s">
        <v>2640</v>
      </c>
      <c r="K6530" s="662" t="s">
        <v>2641</v>
      </c>
      <c r="L6530" s="663">
        <v>109.97</v>
      </c>
      <c r="M6530" s="663">
        <v>109.97</v>
      </c>
      <c r="N6530" s="662">
        <v>1</v>
      </c>
      <c r="O6530" s="745">
        <v>1</v>
      </c>
      <c r="P6530" s="663">
        <v>109.97</v>
      </c>
      <c r="Q6530" s="678">
        <v>1</v>
      </c>
      <c r="R6530" s="662">
        <v>1</v>
      </c>
      <c r="S6530" s="678">
        <v>1</v>
      </c>
      <c r="T6530" s="745">
        <v>1</v>
      </c>
      <c r="U6530" s="701">
        <v>1</v>
      </c>
    </row>
    <row r="6531" spans="1:21" ht="14.4" customHeight="1" x14ac:dyDescent="0.3">
      <c r="A6531" s="661">
        <v>32</v>
      </c>
      <c r="B6531" s="662" t="s">
        <v>592</v>
      </c>
      <c r="C6531" s="662" t="s">
        <v>5113</v>
      </c>
      <c r="D6531" s="743" t="s">
        <v>7939</v>
      </c>
      <c r="E6531" s="744" t="s">
        <v>5149</v>
      </c>
      <c r="F6531" s="662" t="s">
        <v>5106</v>
      </c>
      <c r="G6531" s="662" t="s">
        <v>5322</v>
      </c>
      <c r="H6531" s="662" t="s">
        <v>2438</v>
      </c>
      <c r="I6531" s="662" t="s">
        <v>2483</v>
      </c>
      <c r="J6531" s="662" t="s">
        <v>2484</v>
      </c>
      <c r="K6531" s="662" t="s">
        <v>2485</v>
      </c>
      <c r="L6531" s="663">
        <v>31.32</v>
      </c>
      <c r="M6531" s="663">
        <v>62.64</v>
      </c>
      <c r="N6531" s="662">
        <v>2</v>
      </c>
      <c r="O6531" s="745">
        <v>1</v>
      </c>
      <c r="P6531" s="663">
        <v>31.32</v>
      </c>
      <c r="Q6531" s="678">
        <v>0.5</v>
      </c>
      <c r="R6531" s="662">
        <v>1</v>
      </c>
      <c r="S6531" s="678">
        <v>0.5</v>
      </c>
      <c r="T6531" s="745">
        <v>0.5</v>
      </c>
      <c r="U6531" s="701">
        <v>0.5</v>
      </c>
    </row>
    <row r="6532" spans="1:21" ht="14.4" customHeight="1" x14ac:dyDescent="0.3">
      <c r="A6532" s="661">
        <v>32</v>
      </c>
      <c r="B6532" s="662" t="s">
        <v>592</v>
      </c>
      <c r="C6532" s="662" t="s">
        <v>5113</v>
      </c>
      <c r="D6532" s="743" t="s">
        <v>7939</v>
      </c>
      <c r="E6532" s="744" t="s">
        <v>5149</v>
      </c>
      <c r="F6532" s="662" t="s">
        <v>5106</v>
      </c>
      <c r="G6532" s="662" t="s">
        <v>6360</v>
      </c>
      <c r="H6532" s="662" t="s">
        <v>593</v>
      </c>
      <c r="I6532" s="662" t="s">
        <v>3944</v>
      </c>
      <c r="J6532" s="662" t="s">
        <v>3945</v>
      </c>
      <c r="K6532" s="662" t="s">
        <v>6361</v>
      </c>
      <c r="L6532" s="663">
        <v>4844.6099999999997</v>
      </c>
      <c r="M6532" s="663">
        <v>19378.439999999999</v>
      </c>
      <c r="N6532" s="662">
        <v>4</v>
      </c>
      <c r="O6532" s="745">
        <v>1</v>
      </c>
      <c r="P6532" s="663">
        <v>19378.439999999999</v>
      </c>
      <c r="Q6532" s="678">
        <v>1</v>
      </c>
      <c r="R6532" s="662">
        <v>4</v>
      </c>
      <c r="S6532" s="678">
        <v>1</v>
      </c>
      <c r="T6532" s="745">
        <v>1</v>
      </c>
      <c r="U6532" s="701">
        <v>1</v>
      </c>
    </row>
    <row r="6533" spans="1:21" ht="14.4" customHeight="1" x14ac:dyDescent="0.3">
      <c r="A6533" s="661">
        <v>32</v>
      </c>
      <c r="B6533" s="662" t="s">
        <v>592</v>
      </c>
      <c r="C6533" s="662" t="s">
        <v>5113</v>
      </c>
      <c r="D6533" s="743" t="s">
        <v>7939</v>
      </c>
      <c r="E6533" s="744" t="s">
        <v>5149</v>
      </c>
      <c r="F6533" s="662" t="s">
        <v>5106</v>
      </c>
      <c r="G6533" s="662" t="s">
        <v>6711</v>
      </c>
      <c r="H6533" s="662" t="s">
        <v>593</v>
      </c>
      <c r="I6533" s="662" t="s">
        <v>7932</v>
      </c>
      <c r="J6533" s="662" t="s">
        <v>2392</v>
      </c>
      <c r="K6533" s="662" t="s">
        <v>6713</v>
      </c>
      <c r="L6533" s="663">
        <v>0</v>
      </c>
      <c r="M6533" s="663">
        <v>0</v>
      </c>
      <c r="N6533" s="662">
        <v>1</v>
      </c>
      <c r="O6533" s="745">
        <v>0.5</v>
      </c>
      <c r="P6533" s="663"/>
      <c r="Q6533" s="678"/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32</v>
      </c>
      <c r="B6534" s="662" t="s">
        <v>592</v>
      </c>
      <c r="C6534" s="662" t="s">
        <v>5113</v>
      </c>
      <c r="D6534" s="743" t="s">
        <v>7939</v>
      </c>
      <c r="E6534" s="744" t="s">
        <v>5149</v>
      </c>
      <c r="F6534" s="662" t="s">
        <v>5106</v>
      </c>
      <c r="G6534" s="662" t="s">
        <v>5330</v>
      </c>
      <c r="H6534" s="662" t="s">
        <v>2438</v>
      </c>
      <c r="I6534" s="662" t="s">
        <v>2755</v>
      </c>
      <c r="J6534" s="662" t="s">
        <v>2756</v>
      </c>
      <c r="K6534" s="662" t="s">
        <v>3488</v>
      </c>
      <c r="L6534" s="663">
        <v>1427.23</v>
      </c>
      <c r="M6534" s="663">
        <v>5708.92</v>
      </c>
      <c r="N6534" s="662">
        <v>4</v>
      </c>
      <c r="O6534" s="745">
        <v>2</v>
      </c>
      <c r="P6534" s="663">
        <v>5708.92</v>
      </c>
      <c r="Q6534" s="678">
        <v>1</v>
      </c>
      <c r="R6534" s="662">
        <v>4</v>
      </c>
      <c r="S6534" s="678">
        <v>1</v>
      </c>
      <c r="T6534" s="745">
        <v>2</v>
      </c>
      <c r="U6534" s="701">
        <v>1</v>
      </c>
    </row>
    <row r="6535" spans="1:21" ht="14.4" customHeight="1" x14ac:dyDescent="0.3">
      <c r="A6535" s="661">
        <v>32</v>
      </c>
      <c r="B6535" s="662" t="s">
        <v>592</v>
      </c>
      <c r="C6535" s="662" t="s">
        <v>5113</v>
      </c>
      <c r="D6535" s="743" t="s">
        <v>7939</v>
      </c>
      <c r="E6535" s="744" t="s">
        <v>5149</v>
      </c>
      <c r="F6535" s="662" t="s">
        <v>5106</v>
      </c>
      <c r="G6535" s="662" t="s">
        <v>5331</v>
      </c>
      <c r="H6535" s="662" t="s">
        <v>593</v>
      </c>
      <c r="I6535" s="662" t="s">
        <v>6839</v>
      </c>
      <c r="J6535" s="662" t="s">
        <v>1294</v>
      </c>
      <c r="K6535" s="662" t="s">
        <v>1201</v>
      </c>
      <c r="L6535" s="663">
        <v>0</v>
      </c>
      <c r="M6535" s="663">
        <v>0</v>
      </c>
      <c r="N6535" s="662">
        <v>1</v>
      </c>
      <c r="O6535" s="745">
        <v>0.5</v>
      </c>
      <c r="P6535" s="663">
        <v>0</v>
      </c>
      <c r="Q6535" s="678"/>
      <c r="R6535" s="662">
        <v>1</v>
      </c>
      <c r="S6535" s="678">
        <v>1</v>
      </c>
      <c r="T6535" s="745">
        <v>0.5</v>
      </c>
      <c r="U6535" s="701">
        <v>1</v>
      </c>
    </row>
    <row r="6536" spans="1:21" ht="14.4" customHeight="1" x14ac:dyDescent="0.3">
      <c r="A6536" s="661">
        <v>32</v>
      </c>
      <c r="B6536" s="662" t="s">
        <v>592</v>
      </c>
      <c r="C6536" s="662" t="s">
        <v>5113</v>
      </c>
      <c r="D6536" s="743" t="s">
        <v>7939</v>
      </c>
      <c r="E6536" s="744" t="s">
        <v>5149</v>
      </c>
      <c r="F6536" s="662" t="s">
        <v>5106</v>
      </c>
      <c r="G6536" s="662" t="s">
        <v>5333</v>
      </c>
      <c r="H6536" s="662" t="s">
        <v>2438</v>
      </c>
      <c r="I6536" s="662" t="s">
        <v>3200</v>
      </c>
      <c r="J6536" s="662" t="s">
        <v>3193</v>
      </c>
      <c r="K6536" s="662" t="s">
        <v>4935</v>
      </c>
      <c r="L6536" s="663">
        <v>13849.26</v>
      </c>
      <c r="M6536" s="663">
        <v>13849.26</v>
      </c>
      <c r="N6536" s="662">
        <v>1</v>
      </c>
      <c r="O6536" s="745">
        <v>0.5</v>
      </c>
      <c r="P6536" s="663">
        <v>13849.26</v>
      </c>
      <c r="Q6536" s="678">
        <v>1</v>
      </c>
      <c r="R6536" s="662">
        <v>1</v>
      </c>
      <c r="S6536" s="678">
        <v>1</v>
      </c>
      <c r="T6536" s="745">
        <v>0.5</v>
      </c>
      <c r="U6536" s="701">
        <v>1</v>
      </c>
    </row>
    <row r="6537" spans="1:21" ht="14.4" customHeight="1" x14ac:dyDescent="0.3">
      <c r="A6537" s="661">
        <v>32</v>
      </c>
      <c r="B6537" s="662" t="s">
        <v>592</v>
      </c>
      <c r="C6537" s="662" t="s">
        <v>5113</v>
      </c>
      <c r="D6537" s="743" t="s">
        <v>7939</v>
      </c>
      <c r="E6537" s="744" t="s">
        <v>5150</v>
      </c>
      <c r="F6537" s="662" t="s">
        <v>5106</v>
      </c>
      <c r="G6537" s="662" t="s">
        <v>5151</v>
      </c>
      <c r="H6537" s="662" t="s">
        <v>593</v>
      </c>
      <c r="I6537" s="662" t="s">
        <v>1618</v>
      </c>
      <c r="J6537" s="662" t="s">
        <v>1619</v>
      </c>
      <c r="K6537" s="662" t="s">
        <v>1577</v>
      </c>
      <c r="L6537" s="663">
        <v>263.26</v>
      </c>
      <c r="M6537" s="663">
        <v>263.26</v>
      </c>
      <c r="N6537" s="662">
        <v>1</v>
      </c>
      <c r="O6537" s="745">
        <v>0.5</v>
      </c>
      <c r="P6537" s="663">
        <v>263.26</v>
      </c>
      <c r="Q6537" s="678">
        <v>1</v>
      </c>
      <c r="R6537" s="662">
        <v>1</v>
      </c>
      <c r="S6537" s="678">
        <v>1</v>
      </c>
      <c r="T6537" s="745">
        <v>0.5</v>
      </c>
      <c r="U6537" s="701">
        <v>1</v>
      </c>
    </row>
    <row r="6538" spans="1:21" ht="14.4" customHeight="1" x14ac:dyDescent="0.3">
      <c r="A6538" s="661">
        <v>32</v>
      </c>
      <c r="B6538" s="662" t="s">
        <v>592</v>
      </c>
      <c r="C6538" s="662" t="s">
        <v>5113</v>
      </c>
      <c r="D6538" s="743" t="s">
        <v>7939</v>
      </c>
      <c r="E6538" s="744" t="s">
        <v>5150</v>
      </c>
      <c r="F6538" s="662" t="s">
        <v>5106</v>
      </c>
      <c r="G6538" s="662" t="s">
        <v>5155</v>
      </c>
      <c r="H6538" s="662" t="s">
        <v>593</v>
      </c>
      <c r="I6538" s="662" t="s">
        <v>5195</v>
      </c>
      <c r="J6538" s="662" t="s">
        <v>721</v>
      </c>
      <c r="K6538" s="662" t="s">
        <v>5196</v>
      </c>
      <c r="L6538" s="663">
        <v>0</v>
      </c>
      <c r="M6538" s="663">
        <v>0</v>
      </c>
      <c r="N6538" s="662">
        <v>1</v>
      </c>
      <c r="O6538" s="745">
        <v>0.5</v>
      </c>
      <c r="P6538" s="663">
        <v>0</v>
      </c>
      <c r="Q6538" s="678"/>
      <c r="R6538" s="662">
        <v>1</v>
      </c>
      <c r="S6538" s="678">
        <v>1</v>
      </c>
      <c r="T6538" s="745">
        <v>0.5</v>
      </c>
      <c r="U6538" s="701">
        <v>1</v>
      </c>
    </row>
    <row r="6539" spans="1:21" ht="14.4" customHeight="1" x14ac:dyDescent="0.3">
      <c r="A6539" s="661">
        <v>32</v>
      </c>
      <c r="B6539" s="662" t="s">
        <v>592</v>
      </c>
      <c r="C6539" s="662" t="s">
        <v>5113</v>
      </c>
      <c r="D6539" s="743" t="s">
        <v>7939</v>
      </c>
      <c r="E6539" s="744" t="s">
        <v>5150</v>
      </c>
      <c r="F6539" s="662" t="s">
        <v>5106</v>
      </c>
      <c r="G6539" s="662" t="s">
        <v>5204</v>
      </c>
      <c r="H6539" s="662" t="s">
        <v>593</v>
      </c>
      <c r="I6539" s="662" t="s">
        <v>1009</v>
      </c>
      <c r="J6539" s="662" t="s">
        <v>5205</v>
      </c>
      <c r="K6539" s="662" t="s">
        <v>5206</v>
      </c>
      <c r="L6539" s="663">
        <v>0</v>
      </c>
      <c r="M6539" s="663">
        <v>0</v>
      </c>
      <c r="N6539" s="662">
        <v>1</v>
      </c>
      <c r="O6539" s="745">
        <v>0.5</v>
      </c>
      <c r="P6539" s="663">
        <v>0</v>
      </c>
      <c r="Q6539" s="678"/>
      <c r="R6539" s="662">
        <v>1</v>
      </c>
      <c r="S6539" s="678">
        <v>1</v>
      </c>
      <c r="T6539" s="745">
        <v>0.5</v>
      </c>
      <c r="U6539" s="701">
        <v>1</v>
      </c>
    </row>
    <row r="6540" spans="1:21" ht="14.4" customHeight="1" x14ac:dyDescent="0.3">
      <c r="A6540" s="661">
        <v>32</v>
      </c>
      <c r="B6540" s="662" t="s">
        <v>592</v>
      </c>
      <c r="C6540" s="662" t="s">
        <v>5113</v>
      </c>
      <c r="D6540" s="743" t="s">
        <v>7939</v>
      </c>
      <c r="E6540" s="744" t="s">
        <v>5150</v>
      </c>
      <c r="F6540" s="662" t="s">
        <v>5106</v>
      </c>
      <c r="G6540" s="662" t="s">
        <v>5158</v>
      </c>
      <c r="H6540" s="662" t="s">
        <v>2438</v>
      </c>
      <c r="I6540" s="662" t="s">
        <v>2621</v>
      </c>
      <c r="J6540" s="662" t="s">
        <v>2622</v>
      </c>
      <c r="K6540" s="662" t="s">
        <v>968</v>
      </c>
      <c r="L6540" s="663">
        <v>65.989999999999995</v>
      </c>
      <c r="M6540" s="663">
        <v>65.989999999999995</v>
      </c>
      <c r="N6540" s="662">
        <v>1</v>
      </c>
      <c r="O6540" s="745">
        <v>0.5</v>
      </c>
      <c r="P6540" s="663">
        <v>65.989999999999995</v>
      </c>
      <c r="Q6540" s="678">
        <v>1</v>
      </c>
      <c r="R6540" s="662">
        <v>1</v>
      </c>
      <c r="S6540" s="678">
        <v>1</v>
      </c>
      <c r="T6540" s="745">
        <v>0.5</v>
      </c>
      <c r="U6540" s="701">
        <v>1</v>
      </c>
    </row>
    <row r="6541" spans="1:21" ht="14.4" customHeight="1" x14ac:dyDescent="0.3">
      <c r="A6541" s="661">
        <v>32</v>
      </c>
      <c r="B6541" s="662" t="s">
        <v>592</v>
      </c>
      <c r="C6541" s="662" t="s">
        <v>5113</v>
      </c>
      <c r="D6541" s="743" t="s">
        <v>7939</v>
      </c>
      <c r="E6541" s="744" t="s">
        <v>5150</v>
      </c>
      <c r="F6541" s="662" t="s">
        <v>5106</v>
      </c>
      <c r="G6541" s="662" t="s">
        <v>5213</v>
      </c>
      <c r="H6541" s="662" t="s">
        <v>593</v>
      </c>
      <c r="I6541" s="662" t="s">
        <v>5214</v>
      </c>
      <c r="J6541" s="662" t="s">
        <v>5215</v>
      </c>
      <c r="K6541" s="662" t="s">
        <v>5216</v>
      </c>
      <c r="L6541" s="663">
        <v>344</v>
      </c>
      <c r="M6541" s="663">
        <v>344</v>
      </c>
      <c r="N6541" s="662">
        <v>1</v>
      </c>
      <c r="O6541" s="745">
        <v>0.5</v>
      </c>
      <c r="P6541" s="663">
        <v>344</v>
      </c>
      <c r="Q6541" s="678">
        <v>1</v>
      </c>
      <c r="R6541" s="662">
        <v>1</v>
      </c>
      <c r="S6541" s="678">
        <v>1</v>
      </c>
      <c r="T6541" s="745">
        <v>0.5</v>
      </c>
      <c r="U6541" s="701">
        <v>1</v>
      </c>
    </row>
    <row r="6542" spans="1:21" ht="14.4" customHeight="1" x14ac:dyDescent="0.3">
      <c r="A6542" s="661">
        <v>32</v>
      </c>
      <c r="B6542" s="662" t="s">
        <v>592</v>
      </c>
      <c r="C6542" s="662" t="s">
        <v>5113</v>
      </c>
      <c r="D6542" s="743" t="s">
        <v>7939</v>
      </c>
      <c r="E6542" s="744" t="s">
        <v>5150</v>
      </c>
      <c r="F6542" s="662" t="s">
        <v>5106</v>
      </c>
      <c r="G6542" s="662" t="s">
        <v>5272</v>
      </c>
      <c r="H6542" s="662" t="s">
        <v>593</v>
      </c>
      <c r="I6542" s="662" t="s">
        <v>1348</v>
      </c>
      <c r="J6542" s="662" t="s">
        <v>1349</v>
      </c>
      <c r="K6542" s="662" t="s">
        <v>1350</v>
      </c>
      <c r="L6542" s="663">
        <v>0</v>
      </c>
      <c r="M6542" s="663">
        <v>0</v>
      </c>
      <c r="N6542" s="662">
        <v>1</v>
      </c>
      <c r="O6542" s="745">
        <v>0.5</v>
      </c>
      <c r="P6542" s="663">
        <v>0</v>
      </c>
      <c r="Q6542" s="678"/>
      <c r="R6542" s="662">
        <v>1</v>
      </c>
      <c r="S6542" s="678">
        <v>1</v>
      </c>
      <c r="T6542" s="745">
        <v>0.5</v>
      </c>
      <c r="U6542" s="701">
        <v>1</v>
      </c>
    </row>
    <row r="6543" spans="1:21" ht="14.4" customHeight="1" x14ac:dyDescent="0.3">
      <c r="A6543" s="661">
        <v>32</v>
      </c>
      <c r="B6543" s="662" t="s">
        <v>592</v>
      </c>
      <c r="C6543" s="662" t="s">
        <v>5113</v>
      </c>
      <c r="D6543" s="743" t="s">
        <v>7939</v>
      </c>
      <c r="E6543" s="744" t="s">
        <v>5150</v>
      </c>
      <c r="F6543" s="662" t="s">
        <v>5106</v>
      </c>
      <c r="G6543" s="662" t="s">
        <v>5176</v>
      </c>
      <c r="H6543" s="662" t="s">
        <v>593</v>
      </c>
      <c r="I6543" s="662" t="s">
        <v>829</v>
      </c>
      <c r="J6543" s="662" t="s">
        <v>826</v>
      </c>
      <c r="K6543" s="662" t="s">
        <v>830</v>
      </c>
      <c r="L6543" s="663">
        <v>185.26</v>
      </c>
      <c r="M6543" s="663">
        <v>185.26</v>
      </c>
      <c r="N6543" s="662">
        <v>1</v>
      </c>
      <c r="O6543" s="745">
        <v>0.5</v>
      </c>
      <c r="P6543" s="663">
        <v>185.26</v>
      </c>
      <c r="Q6543" s="678">
        <v>1</v>
      </c>
      <c r="R6543" s="662">
        <v>1</v>
      </c>
      <c r="S6543" s="678">
        <v>1</v>
      </c>
      <c r="T6543" s="745">
        <v>0.5</v>
      </c>
      <c r="U6543" s="701">
        <v>1</v>
      </c>
    </row>
    <row r="6544" spans="1:21" ht="14.4" customHeight="1" x14ac:dyDescent="0.3">
      <c r="A6544" s="661">
        <v>32</v>
      </c>
      <c r="B6544" s="662" t="s">
        <v>592</v>
      </c>
      <c r="C6544" s="662" t="s">
        <v>5113</v>
      </c>
      <c r="D6544" s="743" t="s">
        <v>7939</v>
      </c>
      <c r="E6544" s="744" t="s">
        <v>5150</v>
      </c>
      <c r="F6544" s="662" t="s">
        <v>5106</v>
      </c>
      <c r="G6544" s="662" t="s">
        <v>5309</v>
      </c>
      <c r="H6544" s="662" t="s">
        <v>593</v>
      </c>
      <c r="I6544" s="662" t="s">
        <v>910</v>
      </c>
      <c r="J6544" s="662" t="s">
        <v>5310</v>
      </c>
      <c r="K6544" s="662" t="s">
        <v>5268</v>
      </c>
      <c r="L6544" s="663">
        <v>0</v>
      </c>
      <c r="M6544" s="663">
        <v>0</v>
      </c>
      <c r="N6544" s="662">
        <v>1</v>
      </c>
      <c r="O6544" s="745">
        <v>1</v>
      </c>
      <c r="P6544" s="663">
        <v>0</v>
      </c>
      <c r="Q6544" s="678"/>
      <c r="R6544" s="662">
        <v>1</v>
      </c>
      <c r="S6544" s="678">
        <v>1</v>
      </c>
      <c r="T6544" s="745">
        <v>1</v>
      </c>
      <c r="U6544" s="701">
        <v>1</v>
      </c>
    </row>
    <row r="6545" spans="1:21" ht="14.4" customHeight="1" x14ac:dyDescent="0.3">
      <c r="A6545" s="661">
        <v>32</v>
      </c>
      <c r="B6545" s="662" t="s">
        <v>592</v>
      </c>
      <c r="C6545" s="662" t="s">
        <v>5113</v>
      </c>
      <c r="D6545" s="743" t="s">
        <v>7939</v>
      </c>
      <c r="E6545" s="744" t="s">
        <v>5150</v>
      </c>
      <c r="F6545" s="662" t="s">
        <v>5106</v>
      </c>
      <c r="G6545" s="662" t="s">
        <v>5322</v>
      </c>
      <c r="H6545" s="662" t="s">
        <v>2438</v>
      </c>
      <c r="I6545" s="662" t="s">
        <v>2483</v>
      </c>
      <c r="J6545" s="662" t="s">
        <v>2484</v>
      </c>
      <c r="K6545" s="662" t="s">
        <v>2485</v>
      </c>
      <c r="L6545" s="663">
        <v>31.32</v>
      </c>
      <c r="M6545" s="663">
        <v>31.32</v>
      </c>
      <c r="N6545" s="662">
        <v>1</v>
      </c>
      <c r="O6545" s="745">
        <v>0.5</v>
      </c>
      <c r="P6545" s="663">
        <v>31.32</v>
      </c>
      <c r="Q6545" s="678">
        <v>1</v>
      </c>
      <c r="R6545" s="662">
        <v>1</v>
      </c>
      <c r="S6545" s="678">
        <v>1</v>
      </c>
      <c r="T6545" s="745">
        <v>0.5</v>
      </c>
      <c r="U6545" s="701">
        <v>1</v>
      </c>
    </row>
    <row r="6546" spans="1:21" ht="14.4" customHeight="1" x14ac:dyDescent="0.3">
      <c r="A6546" s="661">
        <v>32</v>
      </c>
      <c r="B6546" s="662" t="s">
        <v>592</v>
      </c>
      <c r="C6546" s="662" t="s">
        <v>5113</v>
      </c>
      <c r="D6546" s="743" t="s">
        <v>7939</v>
      </c>
      <c r="E6546" s="744" t="s">
        <v>5150</v>
      </c>
      <c r="F6546" s="662" t="s">
        <v>5106</v>
      </c>
      <c r="G6546" s="662" t="s">
        <v>5334</v>
      </c>
      <c r="H6546" s="662" t="s">
        <v>2438</v>
      </c>
      <c r="I6546" s="662" t="s">
        <v>2651</v>
      </c>
      <c r="J6546" s="662" t="s">
        <v>4809</v>
      </c>
      <c r="K6546" s="662" t="s">
        <v>4810</v>
      </c>
      <c r="L6546" s="663">
        <v>120.61</v>
      </c>
      <c r="M6546" s="663">
        <v>120.61</v>
      </c>
      <c r="N6546" s="662">
        <v>1</v>
      </c>
      <c r="O6546" s="745">
        <v>1</v>
      </c>
      <c r="P6546" s="663"/>
      <c r="Q6546" s="678">
        <v>0</v>
      </c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32</v>
      </c>
      <c r="B6547" s="662" t="s">
        <v>592</v>
      </c>
      <c r="C6547" s="662" t="s">
        <v>5115</v>
      </c>
      <c r="D6547" s="743" t="s">
        <v>7940</v>
      </c>
      <c r="E6547" s="744" t="s">
        <v>5125</v>
      </c>
      <c r="F6547" s="662" t="s">
        <v>5106</v>
      </c>
      <c r="G6547" s="662" t="s">
        <v>5413</v>
      </c>
      <c r="H6547" s="662" t="s">
        <v>2438</v>
      </c>
      <c r="I6547" s="662" t="s">
        <v>2575</v>
      </c>
      <c r="J6547" s="662" t="s">
        <v>4976</v>
      </c>
      <c r="K6547" s="662" t="s">
        <v>4977</v>
      </c>
      <c r="L6547" s="663">
        <v>4.7</v>
      </c>
      <c r="M6547" s="663">
        <v>4.7</v>
      </c>
      <c r="N6547" s="662">
        <v>1</v>
      </c>
      <c r="O6547" s="745">
        <v>1</v>
      </c>
      <c r="P6547" s="663">
        <v>4.7</v>
      </c>
      <c r="Q6547" s="678">
        <v>1</v>
      </c>
      <c r="R6547" s="662">
        <v>1</v>
      </c>
      <c r="S6547" s="678">
        <v>1</v>
      </c>
      <c r="T6547" s="745">
        <v>1</v>
      </c>
      <c r="U6547" s="701">
        <v>1</v>
      </c>
    </row>
    <row r="6548" spans="1:21" ht="14.4" customHeight="1" x14ac:dyDescent="0.3">
      <c r="A6548" s="661">
        <v>32</v>
      </c>
      <c r="B6548" s="662" t="s">
        <v>592</v>
      </c>
      <c r="C6548" s="662" t="s">
        <v>5115</v>
      </c>
      <c r="D6548" s="743" t="s">
        <v>7940</v>
      </c>
      <c r="E6548" s="744" t="s">
        <v>5125</v>
      </c>
      <c r="F6548" s="662" t="s">
        <v>5106</v>
      </c>
      <c r="G6548" s="662" t="s">
        <v>5201</v>
      </c>
      <c r="H6548" s="662" t="s">
        <v>593</v>
      </c>
      <c r="I6548" s="662" t="s">
        <v>5628</v>
      </c>
      <c r="J6548" s="662" t="s">
        <v>1182</v>
      </c>
      <c r="K6548" s="662" t="s">
        <v>1186</v>
      </c>
      <c r="L6548" s="663">
        <v>0</v>
      </c>
      <c r="M6548" s="663">
        <v>0</v>
      </c>
      <c r="N6548" s="662">
        <v>1</v>
      </c>
      <c r="O6548" s="745">
        <v>0.5</v>
      </c>
      <c r="P6548" s="663">
        <v>0</v>
      </c>
      <c r="Q6548" s="678"/>
      <c r="R6548" s="662">
        <v>1</v>
      </c>
      <c r="S6548" s="678">
        <v>1</v>
      </c>
      <c r="T6548" s="745">
        <v>0.5</v>
      </c>
      <c r="U6548" s="701">
        <v>1</v>
      </c>
    </row>
    <row r="6549" spans="1:21" ht="14.4" customHeight="1" x14ac:dyDescent="0.3">
      <c r="A6549" s="661">
        <v>32</v>
      </c>
      <c r="B6549" s="662" t="s">
        <v>592</v>
      </c>
      <c r="C6549" s="662" t="s">
        <v>5115</v>
      </c>
      <c r="D6549" s="743" t="s">
        <v>7940</v>
      </c>
      <c r="E6549" s="744" t="s">
        <v>5125</v>
      </c>
      <c r="F6549" s="662" t="s">
        <v>5106</v>
      </c>
      <c r="G6549" s="662" t="s">
        <v>5158</v>
      </c>
      <c r="H6549" s="662" t="s">
        <v>2438</v>
      </c>
      <c r="I6549" s="662" t="s">
        <v>2621</v>
      </c>
      <c r="J6549" s="662" t="s">
        <v>2622</v>
      </c>
      <c r="K6549" s="662" t="s">
        <v>968</v>
      </c>
      <c r="L6549" s="663">
        <v>65.989999999999995</v>
      </c>
      <c r="M6549" s="663">
        <v>65.989999999999995</v>
      </c>
      <c r="N6549" s="662">
        <v>1</v>
      </c>
      <c r="O6549" s="745">
        <v>0.5</v>
      </c>
      <c r="P6549" s="663">
        <v>65.989999999999995</v>
      </c>
      <c r="Q6549" s="678">
        <v>1</v>
      </c>
      <c r="R6549" s="662">
        <v>1</v>
      </c>
      <c r="S6549" s="678">
        <v>1</v>
      </c>
      <c r="T6549" s="745">
        <v>0.5</v>
      </c>
      <c r="U6549" s="701">
        <v>1</v>
      </c>
    </row>
    <row r="6550" spans="1:21" ht="14.4" customHeight="1" x14ac:dyDescent="0.3">
      <c r="A6550" s="661">
        <v>32</v>
      </c>
      <c r="B6550" s="662" t="s">
        <v>592</v>
      </c>
      <c r="C6550" s="662" t="s">
        <v>5115</v>
      </c>
      <c r="D6550" s="743" t="s">
        <v>7940</v>
      </c>
      <c r="E6550" s="744" t="s">
        <v>5125</v>
      </c>
      <c r="F6550" s="662" t="s">
        <v>5106</v>
      </c>
      <c r="G6550" s="662" t="s">
        <v>5384</v>
      </c>
      <c r="H6550" s="662" t="s">
        <v>593</v>
      </c>
      <c r="I6550" s="662" t="s">
        <v>1793</v>
      </c>
      <c r="J6550" s="662" t="s">
        <v>1794</v>
      </c>
      <c r="K6550" s="662" t="s">
        <v>5498</v>
      </c>
      <c r="L6550" s="663">
        <v>1937.84</v>
      </c>
      <c r="M6550" s="663">
        <v>7751.36</v>
      </c>
      <c r="N6550" s="662">
        <v>4</v>
      </c>
      <c r="O6550" s="745">
        <v>2</v>
      </c>
      <c r="P6550" s="663">
        <v>7751.36</v>
      </c>
      <c r="Q6550" s="678">
        <v>1</v>
      </c>
      <c r="R6550" s="662">
        <v>4</v>
      </c>
      <c r="S6550" s="678">
        <v>1</v>
      </c>
      <c r="T6550" s="745">
        <v>2</v>
      </c>
      <c r="U6550" s="701">
        <v>1</v>
      </c>
    </row>
    <row r="6551" spans="1:21" ht="14.4" customHeight="1" x14ac:dyDescent="0.3">
      <c r="A6551" s="661">
        <v>32</v>
      </c>
      <c r="B6551" s="662" t="s">
        <v>592</v>
      </c>
      <c r="C6551" s="662" t="s">
        <v>5115</v>
      </c>
      <c r="D6551" s="743" t="s">
        <v>7940</v>
      </c>
      <c r="E6551" s="744" t="s">
        <v>5125</v>
      </c>
      <c r="F6551" s="662" t="s">
        <v>5106</v>
      </c>
      <c r="G6551" s="662" t="s">
        <v>5160</v>
      </c>
      <c r="H6551" s="662" t="s">
        <v>593</v>
      </c>
      <c r="I6551" s="662" t="s">
        <v>3159</v>
      </c>
      <c r="J6551" s="662" t="s">
        <v>3160</v>
      </c>
      <c r="K6551" s="662" t="s">
        <v>4933</v>
      </c>
      <c r="L6551" s="663">
        <v>2991.23</v>
      </c>
      <c r="M6551" s="663">
        <v>2991.23</v>
      </c>
      <c r="N6551" s="662">
        <v>1</v>
      </c>
      <c r="O6551" s="745">
        <v>0.5</v>
      </c>
      <c r="P6551" s="663">
        <v>2991.23</v>
      </c>
      <c r="Q6551" s="678">
        <v>1</v>
      </c>
      <c r="R6551" s="662">
        <v>1</v>
      </c>
      <c r="S6551" s="678">
        <v>1</v>
      </c>
      <c r="T6551" s="745">
        <v>0.5</v>
      </c>
      <c r="U6551" s="701">
        <v>1</v>
      </c>
    </row>
    <row r="6552" spans="1:21" ht="14.4" customHeight="1" x14ac:dyDescent="0.3">
      <c r="A6552" s="661">
        <v>32</v>
      </c>
      <c r="B6552" s="662" t="s">
        <v>592</v>
      </c>
      <c r="C6552" s="662" t="s">
        <v>5115</v>
      </c>
      <c r="D6552" s="743" t="s">
        <v>7940</v>
      </c>
      <c r="E6552" s="744" t="s">
        <v>5125</v>
      </c>
      <c r="F6552" s="662" t="s">
        <v>5106</v>
      </c>
      <c r="G6552" s="662" t="s">
        <v>5269</v>
      </c>
      <c r="H6552" s="662" t="s">
        <v>593</v>
      </c>
      <c r="I6552" s="662" t="s">
        <v>970</v>
      </c>
      <c r="J6552" s="662" t="s">
        <v>5270</v>
      </c>
      <c r="K6552" s="662" t="s">
        <v>5271</v>
      </c>
      <c r="L6552" s="663">
        <v>88.76</v>
      </c>
      <c r="M6552" s="663">
        <v>177.52</v>
      </c>
      <c r="N6552" s="662">
        <v>2</v>
      </c>
      <c r="O6552" s="745">
        <v>1</v>
      </c>
      <c r="P6552" s="663">
        <v>177.52</v>
      </c>
      <c r="Q6552" s="678">
        <v>1</v>
      </c>
      <c r="R6552" s="662">
        <v>2</v>
      </c>
      <c r="S6552" s="678">
        <v>1</v>
      </c>
      <c r="T6552" s="745">
        <v>1</v>
      </c>
      <c r="U6552" s="701">
        <v>1</v>
      </c>
    </row>
    <row r="6553" spans="1:21" ht="14.4" customHeight="1" x14ac:dyDescent="0.3">
      <c r="A6553" s="661">
        <v>32</v>
      </c>
      <c r="B6553" s="662" t="s">
        <v>592</v>
      </c>
      <c r="C6553" s="662" t="s">
        <v>5115</v>
      </c>
      <c r="D6553" s="743" t="s">
        <v>7940</v>
      </c>
      <c r="E6553" s="744" t="s">
        <v>5125</v>
      </c>
      <c r="F6553" s="662" t="s">
        <v>5106</v>
      </c>
      <c r="G6553" s="662" t="s">
        <v>5168</v>
      </c>
      <c r="H6553" s="662" t="s">
        <v>593</v>
      </c>
      <c r="I6553" s="662" t="s">
        <v>814</v>
      </c>
      <c r="J6553" s="662" t="s">
        <v>5170</v>
      </c>
      <c r="K6553" s="662" t="s">
        <v>5446</v>
      </c>
      <c r="L6553" s="663">
        <v>0</v>
      </c>
      <c r="M6553" s="663">
        <v>0</v>
      </c>
      <c r="N6553" s="662">
        <v>1</v>
      </c>
      <c r="O6553" s="745">
        <v>1</v>
      </c>
      <c r="P6553" s="663">
        <v>0</v>
      </c>
      <c r="Q6553" s="678"/>
      <c r="R6553" s="662">
        <v>1</v>
      </c>
      <c r="S6553" s="678">
        <v>1</v>
      </c>
      <c r="T6553" s="745">
        <v>1</v>
      </c>
      <c r="U6553" s="701">
        <v>1</v>
      </c>
    </row>
    <row r="6554" spans="1:21" ht="14.4" customHeight="1" x14ac:dyDescent="0.3">
      <c r="A6554" s="661">
        <v>32</v>
      </c>
      <c r="B6554" s="662" t="s">
        <v>592</v>
      </c>
      <c r="C6554" s="662" t="s">
        <v>5115</v>
      </c>
      <c r="D6554" s="743" t="s">
        <v>7940</v>
      </c>
      <c r="E6554" s="744" t="s">
        <v>5125</v>
      </c>
      <c r="F6554" s="662" t="s">
        <v>5106</v>
      </c>
      <c r="G6554" s="662" t="s">
        <v>5168</v>
      </c>
      <c r="H6554" s="662" t="s">
        <v>593</v>
      </c>
      <c r="I6554" s="662" t="s">
        <v>5169</v>
      </c>
      <c r="J6554" s="662" t="s">
        <v>5170</v>
      </c>
      <c r="K6554" s="662" t="s">
        <v>5171</v>
      </c>
      <c r="L6554" s="663">
        <v>0</v>
      </c>
      <c r="M6554" s="663">
        <v>0</v>
      </c>
      <c r="N6554" s="662">
        <v>2</v>
      </c>
      <c r="O6554" s="745">
        <v>2</v>
      </c>
      <c r="P6554" s="663">
        <v>0</v>
      </c>
      <c r="Q6554" s="678"/>
      <c r="R6554" s="662">
        <v>1</v>
      </c>
      <c r="S6554" s="678">
        <v>0.5</v>
      </c>
      <c r="T6554" s="745">
        <v>1</v>
      </c>
      <c r="U6554" s="701">
        <v>0.5</v>
      </c>
    </row>
    <row r="6555" spans="1:21" ht="14.4" customHeight="1" x14ac:dyDescent="0.3">
      <c r="A6555" s="661">
        <v>32</v>
      </c>
      <c r="B6555" s="662" t="s">
        <v>592</v>
      </c>
      <c r="C6555" s="662" t="s">
        <v>5115</v>
      </c>
      <c r="D6555" s="743" t="s">
        <v>7940</v>
      </c>
      <c r="E6555" s="744" t="s">
        <v>5125</v>
      </c>
      <c r="F6555" s="662" t="s">
        <v>5106</v>
      </c>
      <c r="G6555" s="662" t="s">
        <v>5168</v>
      </c>
      <c r="H6555" s="662" t="s">
        <v>593</v>
      </c>
      <c r="I6555" s="662" t="s">
        <v>1020</v>
      </c>
      <c r="J6555" s="662" t="s">
        <v>5277</v>
      </c>
      <c r="K6555" s="662" t="s">
        <v>5278</v>
      </c>
      <c r="L6555" s="663">
        <v>0</v>
      </c>
      <c r="M6555" s="663">
        <v>0</v>
      </c>
      <c r="N6555" s="662">
        <v>1</v>
      </c>
      <c r="O6555" s="745">
        <v>0.5</v>
      </c>
      <c r="P6555" s="663">
        <v>0</v>
      </c>
      <c r="Q6555" s="678"/>
      <c r="R6555" s="662">
        <v>1</v>
      </c>
      <c r="S6555" s="678">
        <v>1</v>
      </c>
      <c r="T6555" s="745">
        <v>0.5</v>
      </c>
      <c r="U6555" s="701">
        <v>1</v>
      </c>
    </row>
    <row r="6556" spans="1:21" ht="14.4" customHeight="1" x14ac:dyDescent="0.3">
      <c r="A6556" s="661">
        <v>32</v>
      </c>
      <c r="B6556" s="662" t="s">
        <v>592</v>
      </c>
      <c r="C6556" s="662" t="s">
        <v>5115</v>
      </c>
      <c r="D6556" s="743" t="s">
        <v>7940</v>
      </c>
      <c r="E6556" s="744" t="s">
        <v>5125</v>
      </c>
      <c r="F6556" s="662" t="s">
        <v>5106</v>
      </c>
      <c r="G6556" s="662" t="s">
        <v>5168</v>
      </c>
      <c r="H6556" s="662" t="s">
        <v>593</v>
      </c>
      <c r="I6556" s="662" t="s">
        <v>5681</v>
      </c>
      <c r="J6556" s="662" t="s">
        <v>5682</v>
      </c>
      <c r="K6556" s="662" t="s">
        <v>5683</v>
      </c>
      <c r="L6556" s="663">
        <v>0</v>
      </c>
      <c r="M6556" s="663">
        <v>0</v>
      </c>
      <c r="N6556" s="662">
        <v>1</v>
      </c>
      <c r="O6556" s="745">
        <v>0.5</v>
      </c>
      <c r="P6556" s="663">
        <v>0</v>
      </c>
      <c r="Q6556" s="678"/>
      <c r="R6556" s="662">
        <v>1</v>
      </c>
      <c r="S6556" s="678">
        <v>1</v>
      </c>
      <c r="T6556" s="745">
        <v>0.5</v>
      </c>
      <c r="U6556" s="701">
        <v>1</v>
      </c>
    </row>
    <row r="6557" spans="1:21" ht="14.4" customHeight="1" x14ac:dyDescent="0.3">
      <c r="A6557" s="661">
        <v>32</v>
      </c>
      <c r="B6557" s="662" t="s">
        <v>592</v>
      </c>
      <c r="C6557" s="662" t="s">
        <v>5115</v>
      </c>
      <c r="D6557" s="743" t="s">
        <v>7940</v>
      </c>
      <c r="E6557" s="744" t="s">
        <v>5125</v>
      </c>
      <c r="F6557" s="662" t="s">
        <v>5106</v>
      </c>
      <c r="G6557" s="662" t="s">
        <v>5285</v>
      </c>
      <c r="H6557" s="662" t="s">
        <v>593</v>
      </c>
      <c r="I6557" s="662" t="s">
        <v>7933</v>
      </c>
      <c r="J6557" s="662" t="s">
        <v>1170</v>
      </c>
      <c r="K6557" s="662" t="s">
        <v>1171</v>
      </c>
      <c r="L6557" s="663">
        <v>27.5</v>
      </c>
      <c r="M6557" s="663">
        <v>27.5</v>
      </c>
      <c r="N6557" s="662">
        <v>1</v>
      </c>
      <c r="O6557" s="745">
        <v>1</v>
      </c>
      <c r="P6557" s="663">
        <v>27.5</v>
      </c>
      <c r="Q6557" s="678">
        <v>1</v>
      </c>
      <c r="R6557" s="662">
        <v>1</v>
      </c>
      <c r="S6557" s="678">
        <v>1</v>
      </c>
      <c r="T6557" s="745">
        <v>1</v>
      </c>
      <c r="U6557" s="701">
        <v>1</v>
      </c>
    </row>
    <row r="6558" spans="1:21" ht="14.4" customHeight="1" x14ac:dyDescent="0.3">
      <c r="A6558" s="661">
        <v>32</v>
      </c>
      <c r="B6558" s="662" t="s">
        <v>592</v>
      </c>
      <c r="C6558" s="662" t="s">
        <v>5115</v>
      </c>
      <c r="D6558" s="743" t="s">
        <v>7940</v>
      </c>
      <c r="E6558" s="744" t="s">
        <v>5125</v>
      </c>
      <c r="F6558" s="662" t="s">
        <v>5106</v>
      </c>
      <c r="G6558" s="662" t="s">
        <v>5175</v>
      </c>
      <c r="H6558" s="662" t="s">
        <v>2438</v>
      </c>
      <c r="I6558" s="662" t="s">
        <v>4144</v>
      </c>
      <c r="J6558" s="662" t="s">
        <v>2557</v>
      </c>
      <c r="K6558" s="662" t="s">
        <v>4812</v>
      </c>
      <c r="L6558" s="663">
        <v>1385.62</v>
      </c>
      <c r="M6558" s="663">
        <v>2771.24</v>
      </c>
      <c r="N6558" s="662">
        <v>2</v>
      </c>
      <c r="O6558" s="745">
        <v>0.5</v>
      </c>
      <c r="P6558" s="663">
        <v>2771.24</v>
      </c>
      <c r="Q6558" s="678">
        <v>1</v>
      </c>
      <c r="R6558" s="662">
        <v>2</v>
      </c>
      <c r="S6558" s="678">
        <v>1</v>
      </c>
      <c r="T6558" s="745">
        <v>0.5</v>
      </c>
      <c r="U6558" s="701">
        <v>1</v>
      </c>
    </row>
    <row r="6559" spans="1:21" ht="14.4" customHeight="1" x14ac:dyDescent="0.3">
      <c r="A6559" s="661">
        <v>32</v>
      </c>
      <c r="B6559" s="662" t="s">
        <v>592</v>
      </c>
      <c r="C6559" s="662" t="s">
        <v>5115</v>
      </c>
      <c r="D6559" s="743" t="s">
        <v>7940</v>
      </c>
      <c r="E6559" s="744" t="s">
        <v>5125</v>
      </c>
      <c r="F6559" s="662" t="s">
        <v>5106</v>
      </c>
      <c r="G6559" s="662" t="s">
        <v>5176</v>
      </c>
      <c r="H6559" s="662" t="s">
        <v>593</v>
      </c>
      <c r="I6559" s="662" t="s">
        <v>5365</v>
      </c>
      <c r="J6559" s="662" t="s">
        <v>5178</v>
      </c>
      <c r="K6559" s="662" t="s">
        <v>830</v>
      </c>
      <c r="L6559" s="663">
        <v>301.2</v>
      </c>
      <c r="M6559" s="663">
        <v>301.2</v>
      </c>
      <c r="N6559" s="662">
        <v>1</v>
      </c>
      <c r="O6559" s="745">
        <v>0.5</v>
      </c>
      <c r="P6559" s="663">
        <v>301.2</v>
      </c>
      <c r="Q6559" s="678">
        <v>1</v>
      </c>
      <c r="R6559" s="662">
        <v>1</v>
      </c>
      <c r="S6559" s="678">
        <v>1</v>
      </c>
      <c r="T6559" s="745">
        <v>0.5</v>
      </c>
      <c r="U6559" s="701">
        <v>1</v>
      </c>
    </row>
    <row r="6560" spans="1:21" ht="14.4" customHeight="1" x14ac:dyDescent="0.3">
      <c r="A6560" s="661">
        <v>32</v>
      </c>
      <c r="B6560" s="662" t="s">
        <v>592</v>
      </c>
      <c r="C6560" s="662" t="s">
        <v>5115</v>
      </c>
      <c r="D6560" s="743" t="s">
        <v>7940</v>
      </c>
      <c r="E6560" s="744" t="s">
        <v>5125</v>
      </c>
      <c r="F6560" s="662" t="s">
        <v>5106</v>
      </c>
      <c r="G6560" s="662" t="s">
        <v>5176</v>
      </c>
      <c r="H6560" s="662" t="s">
        <v>593</v>
      </c>
      <c r="I6560" s="662" t="s">
        <v>5365</v>
      </c>
      <c r="J6560" s="662" t="s">
        <v>5178</v>
      </c>
      <c r="K6560" s="662" t="s">
        <v>830</v>
      </c>
      <c r="L6560" s="663">
        <v>185.26</v>
      </c>
      <c r="M6560" s="663">
        <v>185.26</v>
      </c>
      <c r="N6560" s="662">
        <v>1</v>
      </c>
      <c r="O6560" s="745">
        <v>0.5</v>
      </c>
      <c r="P6560" s="663">
        <v>185.26</v>
      </c>
      <c r="Q6560" s="678">
        <v>1</v>
      </c>
      <c r="R6560" s="662">
        <v>1</v>
      </c>
      <c r="S6560" s="678">
        <v>1</v>
      </c>
      <c r="T6560" s="745">
        <v>0.5</v>
      </c>
      <c r="U6560" s="701">
        <v>1</v>
      </c>
    </row>
    <row r="6561" spans="1:21" ht="14.4" customHeight="1" x14ac:dyDescent="0.3">
      <c r="A6561" s="661">
        <v>32</v>
      </c>
      <c r="B6561" s="662" t="s">
        <v>592</v>
      </c>
      <c r="C6561" s="662" t="s">
        <v>5115</v>
      </c>
      <c r="D6561" s="743" t="s">
        <v>7940</v>
      </c>
      <c r="E6561" s="744" t="s">
        <v>5125</v>
      </c>
      <c r="F6561" s="662" t="s">
        <v>5106</v>
      </c>
      <c r="G6561" s="662" t="s">
        <v>5179</v>
      </c>
      <c r="H6561" s="662" t="s">
        <v>593</v>
      </c>
      <c r="I6561" s="662" t="s">
        <v>672</v>
      </c>
      <c r="J6561" s="662" t="s">
        <v>5371</v>
      </c>
      <c r="K6561" s="662" t="s">
        <v>5290</v>
      </c>
      <c r="L6561" s="663">
        <v>24.78</v>
      </c>
      <c r="M6561" s="663">
        <v>49.56</v>
      </c>
      <c r="N6561" s="662">
        <v>2</v>
      </c>
      <c r="O6561" s="745">
        <v>0.5</v>
      </c>
      <c r="P6561" s="663">
        <v>49.56</v>
      </c>
      <c r="Q6561" s="678">
        <v>1</v>
      </c>
      <c r="R6561" s="662">
        <v>2</v>
      </c>
      <c r="S6561" s="678">
        <v>1</v>
      </c>
      <c r="T6561" s="745">
        <v>0.5</v>
      </c>
      <c r="U6561" s="701">
        <v>1</v>
      </c>
    </row>
    <row r="6562" spans="1:21" ht="14.4" customHeight="1" x14ac:dyDescent="0.3">
      <c r="A6562" s="661">
        <v>32</v>
      </c>
      <c r="B6562" s="662" t="s">
        <v>592</v>
      </c>
      <c r="C6562" s="662" t="s">
        <v>5115</v>
      </c>
      <c r="D6562" s="743" t="s">
        <v>7940</v>
      </c>
      <c r="E6562" s="744" t="s">
        <v>5125</v>
      </c>
      <c r="F6562" s="662" t="s">
        <v>5106</v>
      </c>
      <c r="G6562" s="662" t="s">
        <v>5182</v>
      </c>
      <c r="H6562" s="662" t="s">
        <v>593</v>
      </c>
      <c r="I6562" s="662" t="s">
        <v>2977</v>
      </c>
      <c r="J6562" s="662" t="s">
        <v>2978</v>
      </c>
      <c r="K6562" s="662" t="s">
        <v>5183</v>
      </c>
      <c r="L6562" s="663">
        <v>51.21</v>
      </c>
      <c r="M6562" s="663">
        <v>256.05</v>
      </c>
      <c r="N6562" s="662">
        <v>5</v>
      </c>
      <c r="O6562" s="745">
        <v>2.5</v>
      </c>
      <c r="P6562" s="663">
        <v>256.05</v>
      </c>
      <c r="Q6562" s="678">
        <v>1</v>
      </c>
      <c r="R6562" s="662">
        <v>5</v>
      </c>
      <c r="S6562" s="678">
        <v>1</v>
      </c>
      <c r="T6562" s="745">
        <v>2.5</v>
      </c>
      <c r="U6562" s="701">
        <v>1</v>
      </c>
    </row>
    <row r="6563" spans="1:21" ht="14.4" customHeight="1" x14ac:dyDescent="0.3">
      <c r="A6563" s="661">
        <v>32</v>
      </c>
      <c r="B6563" s="662" t="s">
        <v>592</v>
      </c>
      <c r="C6563" s="662" t="s">
        <v>5115</v>
      </c>
      <c r="D6563" s="743" t="s">
        <v>7940</v>
      </c>
      <c r="E6563" s="744" t="s">
        <v>5125</v>
      </c>
      <c r="F6563" s="662" t="s">
        <v>5106</v>
      </c>
      <c r="G6563" s="662" t="s">
        <v>5330</v>
      </c>
      <c r="H6563" s="662" t="s">
        <v>2438</v>
      </c>
      <c r="I6563" s="662" t="s">
        <v>2755</v>
      </c>
      <c r="J6563" s="662" t="s">
        <v>2756</v>
      </c>
      <c r="K6563" s="662" t="s">
        <v>3488</v>
      </c>
      <c r="L6563" s="663">
        <v>1427.23</v>
      </c>
      <c r="M6563" s="663">
        <v>7136.15</v>
      </c>
      <c r="N6563" s="662">
        <v>5</v>
      </c>
      <c r="O6563" s="745">
        <v>2.5</v>
      </c>
      <c r="P6563" s="663">
        <v>7136.15</v>
      </c>
      <c r="Q6563" s="678">
        <v>1</v>
      </c>
      <c r="R6563" s="662">
        <v>5</v>
      </c>
      <c r="S6563" s="678">
        <v>1</v>
      </c>
      <c r="T6563" s="745">
        <v>2.5</v>
      </c>
      <c r="U6563" s="701">
        <v>1</v>
      </c>
    </row>
    <row r="6564" spans="1:21" ht="14.4" customHeight="1" x14ac:dyDescent="0.3">
      <c r="A6564" s="661">
        <v>32</v>
      </c>
      <c r="B6564" s="662" t="s">
        <v>592</v>
      </c>
      <c r="C6564" s="662" t="s">
        <v>5115</v>
      </c>
      <c r="D6564" s="743" t="s">
        <v>7940</v>
      </c>
      <c r="E6564" s="744" t="s">
        <v>5125</v>
      </c>
      <c r="F6564" s="662" t="s">
        <v>5106</v>
      </c>
      <c r="G6564" s="662" t="s">
        <v>5333</v>
      </c>
      <c r="H6564" s="662" t="s">
        <v>2438</v>
      </c>
      <c r="I6564" s="662" t="s">
        <v>3200</v>
      </c>
      <c r="J6564" s="662" t="s">
        <v>3193</v>
      </c>
      <c r="K6564" s="662" t="s">
        <v>4935</v>
      </c>
      <c r="L6564" s="663">
        <v>13849.26</v>
      </c>
      <c r="M6564" s="663">
        <v>13849.26</v>
      </c>
      <c r="N6564" s="662">
        <v>1</v>
      </c>
      <c r="O6564" s="745">
        <v>0.5</v>
      </c>
      <c r="P6564" s="663">
        <v>13849.26</v>
      </c>
      <c r="Q6564" s="678">
        <v>1</v>
      </c>
      <c r="R6564" s="662">
        <v>1</v>
      </c>
      <c r="S6564" s="678">
        <v>1</v>
      </c>
      <c r="T6564" s="745">
        <v>0.5</v>
      </c>
      <c r="U6564" s="701">
        <v>1</v>
      </c>
    </row>
    <row r="6565" spans="1:21" ht="14.4" customHeight="1" x14ac:dyDescent="0.3">
      <c r="A6565" s="661">
        <v>32</v>
      </c>
      <c r="B6565" s="662" t="s">
        <v>592</v>
      </c>
      <c r="C6565" s="662" t="s">
        <v>5115</v>
      </c>
      <c r="D6565" s="743" t="s">
        <v>7940</v>
      </c>
      <c r="E6565" s="744" t="s">
        <v>5125</v>
      </c>
      <c r="F6565" s="662" t="s">
        <v>5106</v>
      </c>
      <c r="G6565" s="662" t="s">
        <v>5381</v>
      </c>
      <c r="H6565" s="662" t="s">
        <v>2438</v>
      </c>
      <c r="I6565" s="662" t="s">
        <v>3203</v>
      </c>
      <c r="J6565" s="662" t="s">
        <v>5055</v>
      </c>
      <c r="K6565" s="662" t="s">
        <v>5056</v>
      </c>
      <c r="L6565" s="663">
        <v>10386.950000000001</v>
      </c>
      <c r="M6565" s="663">
        <v>20773.900000000001</v>
      </c>
      <c r="N6565" s="662">
        <v>2</v>
      </c>
      <c r="O6565" s="745">
        <v>1</v>
      </c>
      <c r="P6565" s="663">
        <v>20773.900000000001</v>
      </c>
      <c r="Q6565" s="678">
        <v>1</v>
      </c>
      <c r="R6565" s="662">
        <v>2</v>
      </c>
      <c r="S6565" s="678">
        <v>1</v>
      </c>
      <c r="T6565" s="745">
        <v>1</v>
      </c>
      <c r="U6565" s="701">
        <v>1</v>
      </c>
    </row>
    <row r="6566" spans="1:21" ht="14.4" customHeight="1" x14ac:dyDescent="0.3">
      <c r="A6566" s="661">
        <v>32</v>
      </c>
      <c r="B6566" s="662" t="s">
        <v>592</v>
      </c>
      <c r="C6566" s="662" t="s">
        <v>5115</v>
      </c>
      <c r="D6566" s="743" t="s">
        <v>7940</v>
      </c>
      <c r="E6566" s="744" t="s">
        <v>5134</v>
      </c>
      <c r="F6566" s="662" t="s">
        <v>5106</v>
      </c>
      <c r="G6566" s="662" t="s">
        <v>5212</v>
      </c>
      <c r="H6566" s="662" t="s">
        <v>593</v>
      </c>
      <c r="I6566" s="662" t="s">
        <v>2938</v>
      </c>
      <c r="J6566" s="662" t="s">
        <v>2939</v>
      </c>
      <c r="K6566" s="662" t="s">
        <v>2788</v>
      </c>
      <c r="L6566" s="663">
        <v>78.33</v>
      </c>
      <c r="M6566" s="663">
        <v>78.33</v>
      </c>
      <c r="N6566" s="662">
        <v>1</v>
      </c>
      <c r="O6566" s="745">
        <v>0.5</v>
      </c>
      <c r="P6566" s="663">
        <v>78.33</v>
      </c>
      <c r="Q6566" s="678">
        <v>1</v>
      </c>
      <c r="R6566" s="662">
        <v>1</v>
      </c>
      <c r="S6566" s="678">
        <v>1</v>
      </c>
      <c r="T6566" s="745">
        <v>0.5</v>
      </c>
      <c r="U6566" s="701">
        <v>1</v>
      </c>
    </row>
    <row r="6567" spans="1:21" ht="14.4" customHeight="1" x14ac:dyDescent="0.3">
      <c r="A6567" s="661">
        <v>32</v>
      </c>
      <c r="B6567" s="662" t="s">
        <v>592</v>
      </c>
      <c r="C6567" s="662" t="s">
        <v>5115</v>
      </c>
      <c r="D6567" s="743" t="s">
        <v>7940</v>
      </c>
      <c r="E6567" s="744" t="s">
        <v>5134</v>
      </c>
      <c r="F6567" s="662" t="s">
        <v>5106</v>
      </c>
      <c r="G6567" s="662" t="s">
        <v>5158</v>
      </c>
      <c r="H6567" s="662" t="s">
        <v>2438</v>
      </c>
      <c r="I6567" s="662" t="s">
        <v>2715</v>
      </c>
      <c r="J6567" s="662" t="s">
        <v>2466</v>
      </c>
      <c r="K6567" s="662" t="s">
        <v>1128</v>
      </c>
      <c r="L6567" s="663">
        <v>132</v>
      </c>
      <c r="M6567" s="663">
        <v>132</v>
      </c>
      <c r="N6567" s="662">
        <v>1</v>
      </c>
      <c r="O6567" s="745">
        <v>0.5</v>
      </c>
      <c r="P6567" s="663">
        <v>132</v>
      </c>
      <c r="Q6567" s="678">
        <v>1</v>
      </c>
      <c r="R6567" s="662">
        <v>1</v>
      </c>
      <c r="S6567" s="678">
        <v>1</v>
      </c>
      <c r="T6567" s="745">
        <v>0.5</v>
      </c>
      <c r="U6567" s="701">
        <v>1</v>
      </c>
    </row>
    <row r="6568" spans="1:21" ht="14.4" customHeight="1" x14ac:dyDescent="0.3">
      <c r="A6568" s="661">
        <v>32</v>
      </c>
      <c r="B6568" s="662" t="s">
        <v>592</v>
      </c>
      <c r="C6568" s="662" t="s">
        <v>5115</v>
      </c>
      <c r="D6568" s="743" t="s">
        <v>7940</v>
      </c>
      <c r="E6568" s="744" t="s">
        <v>5134</v>
      </c>
      <c r="F6568" s="662" t="s">
        <v>5106</v>
      </c>
      <c r="G6568" s="662" t="s">
        <v>5384</v>
      </c>
      <c r="H6568" s="662" t="s">
        <v>593</v>
      </c>
      <c r="I6568" s="662" t="s">
        <v>1707</v>
      </c>
      <c r="J6568" s="662" t="s">
        <v>6066</v>
      </c>
      <c r="K6568" s="662" t="s">
        <v>6067</v>
      </c>
      <c r="L6568" s="663">
        <v>484.46</v>
      </c>
      <c r="M6568" s="663">
        <v>484.46</v>
      </c>
      <c r="N6568" s="662">
        <v>1</v>
      </c>
      <c r="O6568" s="745">
        <v>0.5</v>
      </c>
      <c r="P6568" s="663">
        <v>484.46</v>
      </c>
      <c r="Q6568" s="678">
        <v>1</v>
      </c>
      <c r="R6568" s="662">
        <v>1</v>
      </c>
      <c r="S6568" s="678">
        <v>1</v>
      </c>
      <c r="T6568" s="745">
        <v>0.5</v>
      </c>
      <c r="U6568" s="701">
        <v>1</v>
      </c>
    </row>
    <row r="6569" spans="1:21" ht="14.4" customHeight="1" x14ac:dyDescent="0.3">
      <c r="A6569" s="661">
        <v>32</v>
      </c>
      <c r="B6569" s="662" t="s">
        <v>592</v>
      </c>
      <c r="C6569" s="662" t="s">
        <v>5115</v>
      </c>
      <c r="D6569" s="743" t="s">
        <v>7940</v>
      </c>
      <c r="E6569" s="744" t="s">
        <v>5134</v>
      </c>
      <c r="F6569" s="662" t="s">
        <v>5106</v>
      </c>
      <c r="G6569" s="662" t="s">
        <v>5384</v>
      </c>
      <c r="H6569" s="662" t="s">
        <v>593</v>
      </c>
      <c r="I6569" s="662" t="s">
        <v>1793</v>
      </c>
      <c r="J6569" s="662" t="s">
        <v>1794</v>
      </c>
      <c r="K6569" s="662" t="s">
        <v>5498</v>
      </c>
      <c r="L6569" s="663">
        <v>1937.84</v>
      </c>
      <c r="M6569" s="663">
        <v>13564.88</v>
      </c>
      <c r="N6569" s="662">
        <v>7</v>
      </c>
      <c r="O6569" s="745">
        <v>3.5</v>
      </c>
      <c r="P6569" s="663">
        <v>13564.88</v>
      </c>
      <c r="Q6569" s="678">
        <v>1</v>
      </c>
      <c r="R6569" s="662">
        <v>7</v>
      </c>
      <c r="S6569" s="678">
        <v>1</v>
      </c>
      <c r="T6569" s="745">
        <v>3.5</v>
      </c>
      <c r="U6569" s="701">
        <v>1</v>
      </c>
    </row>
    <row r="6570" spans="1:21" ht="14.4" customHeight="1" x14ac:dyDescent="0.3">
      <c r="A6570" s="661">
        <v>32</v>
      </c>
      <c r="B6570" s="662" t="s">
        <v>592</v>
      </c>
      <c r="C6570" s="662" t="s">
        <v>5115</v>
      </c>
      <c r="D6570" s="743" t="s">
        <v>7940</v>
      </c>
      <c r="E6570" s="744" t="s">
        <v>5134</v>
      </c>
      <c r="F6570" s="662" t="s">
        <v>5106</v>
      </c>
      <c r="G6570" s="662" t="s">
        <v>5160</v>
      </c>
      <c r="H6570" s="662" t="s">
        <v>593</v>
      </c>
      <c r="I6570" s="662" t="s">
        <v>3159</v>
      </c>
      <c r="J6570" s="662" t="s">
        <v>3160</v>
      </c>
      <c r="K6570" s="662" t="s">
        <v>4933</v>
      </c>
      <c r="L6570" s="663">
        <v>2991.23</v>
      </c>
      <c r="M6570" s="663">
        <v>17947.38</v>
      </c>
      <c r="N6570" s="662">
        <v>6</v>
      </c>
      <c r="O6570" s="745">
        <v>3.5</v>
      </c>
      <c r="P6570" s="663">
        <v>17947.38</v>
      </c>
      <c r="Q6570" s="678">
        <v>1</v>
      </c>
      <c r="R6570" s="662">
        <v>6</v>
      </c>
      <c r="S6570" s="678">
        <v>1</v>
      </c>
      <c r="T6570" s="745">
        <v>3.5</v>
      </c>
      <c r="U6570" s="701">
        <v>1</v>
      </c>
    </row>
    <row r="6571" spans="1:21" ht="14.4" customHeight="1" x14ac:dyDescent="0.3">
      <c r="A6571" s="661">
        <v>32</v>
      </c>
      <c r="B6571" s="662" t="s">
        <v>592</v>
      </c>
      <c r="C6571" s="662" t="s">
        <v>5115</v>
      </c>
      <c r="D6571" s="743" t="s">
        <v>7940</v>
      </c>
      <c r="E6571" s="744" t="s">
        <v>5134</v>
      </c>
      <c r="F6571" s="662" t="s">
        <v>5106</v>
      </c>
      <c r="G6571" s="662" t="s">
        <v>5160</v>
      </c>
      <c r="H6571" s="662" t="s">
        <v>593</v>
      </c>
      <c r="I6571" s="662" t="s">
        <v>5161</v>
      </c>
      <c r="J6571" s="662" t="s">
        <v>3160</v>
      </c>
      <c r="K6571" s="662" t="s">
        <v>5162</v>
      </c>
      <c r="L6571" s="663">
        <v>748.21</v>
      </c>
      <c r="M6571" s="663">
        <v>748.21</v>
      </c>
      <c r="N6571" s="662">
        <v>1</v>
      </c>
      <c r="O6571" s="745">
        <v>0.5</v>
      </c>
      <c r="P6571" s="663">
        <v>748.21</v>
      </c>
      <c r="Q6571" s="678">
        <v>1</v>
      </c>
      <c r="R6571" s="662">
        <v>1</v>
      </c>
      <c r="S6571" s="678">
        <v>1</v>
      </c>
      <c r="T6571" s="745">
        <v>0.5</v>
      </c>
      <c r="U6571" s="701">
        <v>1</v>
      </c>
    </row>
    <row r="6572" spans="1:21" ht="14.4" customHeight="1" x14ac:dyDescent="0.3">
      <c r="A6572" s="661">
        <v>32</v>
      </c>
      <c r="B6572" s="662" t="s">
        <v>592</v>
      </c>
      <c r="C6572" s="662" t="s">
        <v>5115</v>
      </c>
      <c r="D6572" s="743" t="s">
        <v>7940</v>
      </c>
      <c r="E6572" s="744" t="s">
        <v>5134</v>
      </c>
      <c r="F6572" s="662" t="s">
        <v>5106</v>
      </c>
      <c r="G6572" s="662" t="s">
        <v>5239</v>
      </c>
      <c r="H6572" s="662" t="s">
        <v>593</v>
      </c>
      <c r="I6572" s="662" t="s">
        <v>963</v>
      </c>
      <c r="J6572" s="662" t="s">
        <v>964</v>
      </c>
      <c r="K6572" s="662" t="s">
        <v>5240</v>
      </c>
      <c r="L6572" s="663">
        <v>156.77000000000001</v>
      </c>
      <c r="M6572" s="663">
        <v>156.77000000000001</v>
      </c>
      <c r="N6572" s="662">
        <v>1</v>
      </c>
      <c r="O6572" s="745">
        <v>0.5</v>
      </c>
      <c r="P6572" s="663">
        <v>156.77000000000001</v>
      </c>
      <c r="Q6572" s="678">
        <v>1</v>
      </c>
      <c r="R6572" s="662">
        <v>1</v>
      </c>
      <c r="S6572" s="678">
        <v>1</v>
      </c>
      <c r="T6572" s="745">
        <v>0.5</v>
      </c>
      <c r="U6572" s="701">
        <v>1</v>
      </c>
    </row>
    <row r="6573" spans="1:21" ht="14.4" customHeight="1" x14ac:dyDescent="0.3">
      <c r="A6573" s="661">
        <v>32</v>
      </c>
      <c r="B6573" s="662" t="s">
        <v>592</v>
      </c>
      <c r="C6573" s="662" t="s">
        <v>5115</v>
      </c>
      <c r="D6573" s="743" t="s">
        <v>7940</v>
      </c>
      <c r="E6573" s="744" t="s">
        <v>5134</v>
      </c>
      <c r="F6573" s="662" t="s">
        <v>5106</v>
      </c>
      <c r="G6573" s="662" t="s">
        <v>5389</v>
      </c>
      <c r="H6573" s="662" t="s">
        <v>593</v>
      </c>
      <c r="I6573" s="662" t="s">
        <v>4428</v>
      </c>
      <c r="J6573" s="662" t="s">
        <v>5391</v>
      </c>
      <c r="K6573" s="662" t="s">
        <v>6072</v>
      </c>
      <c r="L6573" s="663">
        <v>140.72</v>
      </c>
      <c r="M6573" s="663">
        <v>422.15999999999997</v>
      </c>
      <c r="N6573" s="662">
        <v>3</v>
      </c>
      <c r="O6573" s="745">
        <v>1</v>
      </c>
      <c r="P6573" s="663">
        <v>422.15999999999997</v>
      </c>
      <c r="Q6573" s="678">
        <v>1</v>
      </c>
      <c r="R6573" s="662">
        <v>3</v>
      </c>
      <c r="S6573" s="678">
        <v>1</v>
      </c>
      <c r="T6573" s="745">
        <v>1</v>
      </c>
      <c r="U6573" s="701">
        <v>1</v>
      </c>
    </row>
    <row r="6574" spans="1:21" ht="14.4" customHeight="1" x14ac:dyDescent="0.3">
      <c r="A6574" s="661">
        <v>32</v>
      </c>
      <c r="B6574" s="662" t="s">
        <v>592</v>
      </c>
      <c r="C6574" s="662" t="s">
        <v>5115</v>
      </c>
      <c r="D6574" s="743" t="s">
        <v>7940</v>
      </c>
      <c r="E6574" s="744" t="s">
        <v>5134</v>
      </c>
      <c r="F6574" s="662" t="s">
        <v>5106</v>
      </c>
      <c r="G6574" s="662" t="s">
        <v>5168</v>
      </c>
      <c r="H6574" s="662" t="s">
        <v>593</v>
      </c>
      <c r="I6574" s="662" t="s">
        <v>814</v>
      </c>
      <c r="J6574" s="662" t="s">
        <v>5170</v>
      </c>
      <c r="K6574" s="662" t="s">
        <v>5446</v>
      </c>
      <c r="L6574" s="663">
        <v>0</v>
      </c>
      <c r="M6574" s="663">
        <v>0</v>
      </c>
      <c r="N6574" s="662">
        <v>6</v>
      </c>
      <c r="O6574" s="745">
        <v>3</v>
      </c>
      <c r="P6574" s="663">
        <v>0</v>
      </c>
      <c r="Q6574" s="678"/>
      <c r="R6574" s="662">
        <v>6</v>
      </c>
      <c r="S6574" s="678">
        <v>1</v>
      </c>
      <c r="T6574" s="745">
        <v>3</v>
      </c>
      <c r="U6574" s="701">
        <v>1</v>
      </c>
    </row>
    <row r="6575" spans="1:21" ht="14.4" customHeight="1" x14ac:dyDescent="0.3">
      <c r="A6575" s="661">
        <v>32</v>
      </c>
      <c r="B6575" s="662" t="s">
        <v>592</v>
      </c>
      <c r="C6575" s="662" t="s">
        <v>5115</v>
      </c>
      <c r="D6575" s="743" t="s">
        <v>7940</v>
      </c>
      <c r="E6575" s="744" t="s">
        <v>5134</v>
      </c>
      <c r="F6575" s="662" t="s">
        <v>5106</v>
      </c>
      <c r="G6575" s="662" t="s">
        <v>5363</v>
      </c>
      <c r="H6575" s="662" t="s">
        <v>593</v>
      </c>
      <c r="I6575" s="662" t="s">
        <v>2925</v>
      </c>
      <c r="J6575" s="662" t="s">
        <v>733</v>
      </c>
      <c r="K6575" s="662" t="s">
        <v>5364</v>
      </c>
      <c r="L6575" s="663">
        <v>30.17</v>
      </c>
      <c r="M6575" s="663">
        <v>30.17</v>
      </c>
      <c r="N6575" s="662">
        <v>1</v>
      </c>
      <c r="O6575" s="745">
        <v>1</v>
      </c>
      <c r="P6575" s="663">
        <v>30.17</v>
      </c>
      <c r="Q6575" s="678">
        <v>1</v>
      </c>
      <c r="R6575" s="662">
        <v>1</v>
      </c>
      <c r="S6575" s="678">
        <v>1</v>
      </c>
      <c r="T6575" s="745">
        <v>1</v>
      </c>
      <c r="U6575" s="701">
        <v>1</v>
      </c>
    </row>
    <row r="6576" spans="1:21" ht="14.4" customHeight="1" x14ac:dyDescent="0.3">
      <c r="A6576" s="661">
        <v>32</v>
      </c>
      <c r="B6576" s="662" t="s">
        <v>592</v>
      </c>
      <c r="C6576" s="662" t="s">
        <v>5115</v>
      </c>
      <c r="D6576" s="743" t="s">
        <v>7940</v>
      </c>
      <c r="E6576" s="744" t="s">
        <v>5134</v>
      </c>
      <c r="F6576" s="662" t="s">
        <v>5106</v>
      </c>
      <c r="G6576" s="662" t="s">
        <v>5175</v>
      </c>
      <c r="H6576" s="662" t="s">
        <v>2438</v>
      </c>
      <c r="I6576" s="662" t="s">
        <v>4144</v>
      </c>
      <c r="J6576" s="662" t="s">
        <v>2557</v>
      </c>
      <c r="K6576" s="662" t="s">
        <v>4812</v>
      </c>
      <c r="L6576" s="663">
        <v>1385.62</v>
      </c>
      <c r="M6576" s="663">
        <v>1385.62</v>
      </c>
      <c r="N6576" s="662">
        <v>1</v>
      </c>
      <c r="O6576" s="745">
        <v>0.5</v>
      </c>
      <c r="P6576" s="663">
        <v>1385.62</v>
      </c>
      <c r="Q6576" s="678">
        <v>1</v>
      </c>
      <c r="R6576" s="662">
        <v>1</v>
      </c>
      <c r="S6576" s="678">
        <v>1</v>
      </c>
      <c r="T6576" s="745">
        <v>0.5</v>
      </c>
      <c r="U6576" s="701">
        <v>1</v>
      </c>
    </row>
    <row r="6577" spans="1:21" ht="14.4" customHeight="1" x14ac:dyDescent="0.3">
      <c r="A6577" s="661">
        <v>32</v>
      </c>
      <c r="B6577" s="662" t="s">
        <v>592</v>
      </c>
      <c r="C6577" s="662" t="s">
        <v>5115</v>
      </c>
      <c r="D6577" s="743" t="s">
        <v>7940</v>
      </c>
      <c r="E6577" s="744" t="s">
        <v>5134</v>
      </c>
      <c r="F6577" s="662" t="s">
        <v>5106</v>
      </c>
      <c r="G6577" s="662" t="s">
        <v>5176</v>
      </c>
      <c r="H6577" s="662" t="s">
        <v>593</v>
      </c>
      <c r="I6577" s="662" t="s">
        <v>5298</v>
      </c>
      <c r="J6577" s="662" t="s">
        <v>826</v>
      </c>
      <c r="K6577" s="662" t="s">
        <v>827</v>
      </c>
      <c r="L6577" s="663">
        <v>93.71</v>
      </c>
      <c r="M6577" s="663">
        <v>281.13</v>
      </c>
      <c r="N6577" s="662">
        <v>3</v>
      </c>
      <c r="O6577" s="745">
        <v>1.5</v>
      </c>
      <c r="P6577" s="663">
        <v>281.13</v>
      </c>
      <c r="Q6577" s="678">
        <v>1</v>
      </c>
      <c r="R6577" s="662">
        <v>3</v>
      </c>
      <c r="S6577" s="678">
        <v>1</v>
      </c>
      <c r="T6577" s="745">
        <v>1.5</v>
      </c>
      <c r="U6577" s="701">
        <v>1</v>
      </c>
    </row>
    <row r="6578" spans="1:21" ht="14.4" customHeight="1" x14ac:dyDescent="0.3">
      <c r="A6578" s="661">
        <v>32</v>
      </c>
      <c r="B6578" s="662" t="s">
        <v>592</v>
      </c>
      <c r="C6578" s="662" t="s">
        <v>5115</v>
      </c>
      <c r="D6578" s="743" t="s">
        <v>7940</v>
      </c>
      <c r="E6578" s="744" t="s">
        <v>5134</v>
      </c>
      <c r="F6578" s="662" t="s">
        <v>5106</v>
      </c>
      <c r="G6578" s="662" t="s">
        <v>5176</v>
      </c>
      <c r="H6578" s="662" t="s">
        <v>593</v>
      </c>
      <c r="I6578" s="662" t="s">
        <v>5298</v>
      </c>
      <c r="J6578" s="662" t="s">
        <v>826</v>
      </c>
      <c r="K6578" s="662" t="s">
        <v>827</v>
      </c>
      <c r="L6578" s="663">
        <v>57.64</v>
      </c>
      <c r="M6578" s="663">
        <v>115.28</v>
      </c>
      <c r="N6578" s="662">
        <v>2</v>
      </c>
      <c r="O6578" s="745">
        <v>1</v>
      </c>
      <c r="P6578" s="663">
        <v>115.28</v>
      </c>
      <c r="Q6578" s="678">
        <v>1</v>
      </c>
      <c r="R6578" s="662">
        <v>2</v>
      </c>
      <c r="S6578" s="678">
        <v>1</v>
      </c>
      <c r="T6578" s="745">
        <v>1</v>
      </c>
      <c r="U6578" s="701">
        <v>1</v>
      </c>
    </row>
    <row r="6579" spans="1:21" ht="14.4" customHeight="1" x14ac:dyDescent="0.3">
      <c r="A6579" s="661">
        <v>32</v>
      </c>
      <c r="B6579" s="662" t="s">
        <v>592</v>
      </c>
      <c r="C6579" s="662" t="s">
        <v>5115</v>
      </c>
      <c r="D6579" s="743" t="s">
        <v>7940</v>
      </c>
      <c r="E6579" s="744" t="s">
        <v>5134</v>
      </c>
      <c r="F6579" s="662" t="s">
        <v>5106</v>
      </c>
      <c r="G6579" s="662" t="s">
        <v>5176</v>
      </c>
      <c r="H6579" s="662" t="s">
        <v>593</v>
      </c>
      <c r="I6579" s="662" t="s">
        <v>829</v>
      </c>
      <c r="J6579" s="662" t="s">
        <v>826</v>
      </c>
      <c r="K6579" s="662" t="s">
        <v>830</v>
      </c>
      <c r="L6579" s="663">
        <v>301.2</v>
      </c>
      <c r="M6579" s="663">
        <v>301.2</v>
      </c>
      <c r="N6579" s="662">
        <v>1</v>
      </c>
      <c r="O6579" s="745">
        <v>0.5</v>
      </c>
      <c r="P6579" s="663">
        <v>301.2</v>
      </c>
      <c r="Q6579" s="678">
        <v>1</v>
      </c>
      <c r="R6579" s="662">
        <v>1</v>
      </c>
      <c r="S6579" s="678">
        <v>1</v>
      </c>
      <c r="T6579" s="745">
        <v>0.5</v>
      </c>
      <c r="U6579" s="701">
        <v>1</v>
      </c>
    </row>
    <row r="6580" spans="1:21" ht="14.4" customHeight="1" x14ac:dyDescent="0.3">
      <c r="A6580" s="661">
        <v>32</v>
      </c>
      <c r="B6580" s="662" t="s">
        <v>592</v>
      </c>
      <c r="C6580" s="662" t="s">
        <v>5115</v>
      </c>
      <c r="D6580" s="743" t="s">
        <v>7940</v>
      </c>
      <c r="E6580" s="744" t="s">
        <v>5134</v>
      </c>
      <c r="F6580" s="662" t="s">
        <v>5106</v>
      </c>
      <c r="G6580" s="662" t="s">
        <v>5370</v>
      </c>
      <c r="H6580" s="662" t="s">
        <v>593</v>
      </c>
      <c r="I6580" s="662" t="s">
        <v>5938</v>
      </c>
      <c r="J6580" s="662" t="s">
        <v>2198</v>
      </c>
      <c r="K6580" s="662" t="s">
        <v>1624</v>
      </c>
      <c r="L6580" s="663">
        <v>54.23</v>
      </c>
      <c r="M6580" s="663">
        <v>54.23</v>
      </c>
      <c r="N6580" s="662">
        <v>1</v>
      </c>
      <c r="O6580" s="745">
        <v>1</v>
      </c>
      <c r="P6580" s="663">
        <v>54.23</v>
      </c>
      <c r="Q6580" s="678">
        <v>1</v>
      </c>
      <c r="R6580" s="662">
        <v>1</v>
      </c>
      <c r="S6580" s="678">
        <v>1</v>
      </c>
      <c r="T6580" s="745">
        <v>1</v>
      </c>
      <c r="U6580" s="701">
        <v>1</v>
      </c>
    </row>
    <row r="6581" spans="1:21" ht="14.4" customHeight="1" x14ac:dyDescent="0.3">
      <c r="A6581" s="661">
        <v>32</v>
      </c>
      <c r="B6581" s="662" t="s">
        <v>592</v>
      </c>
      <c r="C6581" s="662" t="s">
        <v>5115</v>
      </c>
      <c r="D6581" s="743" t="s">
        <v>7940</v>
      </c>
      <c r="E6581" s="744" t="s">
        <v>5134</v>
      </c>
      <c r="F6581" s="662" t="s">
        <v>5106</v>
      </c>
      <c r="G6581" s="662" t="s">
        <v>5182</v>
      </c>
      <c r="H6581" s="662" t="s">
        <v>593</v>
      </c>
      <c r="I6581" s="662" t="s">
        <v>2928</v>
      </c>
      <c r="J6581" s="662" t="s">
        <v>2409</v>
      </c>
      <c r="K6581" s="662" t="s">
        <v>5313</v>
      </c>
      <c r="L6581" s="663">
        <v>22.44</v>
      </c>
      <c r="M6581" s="663">
        <v>67.320000000000007</v>
      </c>
      <c r="N6581" s="662">
        <v>3</v>
      </c>
      <c r="O6581" s="745">
        <v>1.5</v>
      </c>
      <c r="P6581" s="663">
        <v>67.320000000000007</v>
      </c>
      <c r="Q6581" s="678">
        <v>1</v>
      </c>
      <c r="R6581" s="662">
        <v>3</v>
      </c>
      <c r="S6581" s="678">
        <v>1</v>
      </c>
      <c r="T6581" s="745">
        <v>1.5</v>
      </c>
      <c r="U6581" s="701">
        <v>1</v>
      </c>
    </row>
    <row r="6582" spans="1:21" ht="14.4" customHeight="1" x14ac:dyDescent="0.3">
      <c r="A6582" s="661">
        <v>32</v>
      </c>
      <c r="B6582" s="662" t="s">
        <v>592</v>
      </c>
      <c r="C6582" s="662" t="s">
        <v>5115</v>
      </c>
      <c r="D6582" s="743" t="s">
        <v>7940</v>
      </c>
      <c r="E6582" s="744" t="s">
        <v>5134</v>
      </c>
      <c r="F6582" s="662" t="s">
        <v>5106</v>
      </c>
      <c r="G6582" s="662" t="s">
        <v>5182</v>
      </c>
      <c r="H6582" s="662" t="s">
        <v>593</v>
      </c>
      <c r="I6582" s="662" t="s">
        <v>2977</v>
      </c>
      <c r="J6582" s="662" t="s">
        <v>2978</v>
      </c>
      <c r="K6582" s="662" t="s">
        <v>5183</v>
      </c>
      <c r="L6582" s="663">
        <v>51.21</v>
      </c>
      <c r="M6582" s="663">
        <v>204.84</v>
      </c>
      <c r="N6582" s="662">
        <v>4</v>
      </c>
      <c r="O6582" s="745">
        <v>2</v>
      </c>
      <c r="P6582" s="663">
        <v>204.84</v>
      </c>
      <c r="Q6582" s="678">
        <v>1</v>
      </c>
      <c r="R6582" s="662">
        <v>4</v>
      </c>
      <c r="S6582" s="678">
        <v>1</v>
      </c>
      <c r="T6582" s="745">
        <v>2</v>
      </c>
      <c r="U6582" s="701">
        <v>1</v>
      </c>
    </row>
    <row r="6583" spans="1:21" ht="14.4" customHeight="1" x14ac:dyDescent="0.3">
      <c r="A6583" s="661">
        <v>32</v>
      </c>
      <c r="B6583" s="662" t="s">
        <v>592</v>
      </c>
      <c r="C6583" s="662" t="s">
        <v>5115</v>
      </c>
      <c r="D6583" s="743" t="s">
        <v>7940</v>
      </c>
      <c r="E6583" s="744" t="s">
        <v>5134</v>
      </c>
      <c r="F6583" s="662" t="s">
        <v>5106</v>
      </c>
      <c r="G6583" s="662" t="s">
        <v>6213</v>
      </c>
      <c r="H6583" s="662" t="s">
        <v>593</v>
      </c>
      <c r="I6583" s="662" t="s">
        <v>806</v>
      </c>
      <c r="J6583" s="662" t="s">
        <v>807</v>
      </c>
      <c r="K6583" s="662" t="s">
        <v>808</v>
      </c>
      <c r="L6583" s="663">
        <v>79.069999999999993</v>
      </c>
      <c r="M6583" s="663">
        <v>79.069999999999993</v>
      </c>
      <c r="N6583" s="662">
        <v>1</v>
      </c>
      <c r="O6583" s="745">
        <v>1</v>
      </c>
      <c r="P6583" s="663">
        <v>79.069999999999993</v>
      </c>
      <c r="Q6583" s="678">
        <v>1</v>
      </c>
      <c r="R6583" s="662">
        <v>1</v>
      </c>
      <c r="S6583" s="678">
        <v>1</v>
      </c>
      <c r="T6583" s="745">
        <v>1</v>
      </c>
      <c r="U6583" s="701">
        <v>1</v>
      </c>
    </row>
    <row r="6584" spans="1:21" ht="14.4" customHeight="1" x14ac:dyDescent="0.3">
      <c r="A6584" s="661">
        <v>32</v>
      </c>
      <c r="B6584" s="662" t="s">
        <v>592</v>
      </c>
      <c r="C6584" s="662" t="s">
        <v>5115</v>
      </c>
      <c r="D6584" s="743" t="s">
        <v>7940</v>
      </c>
      <c r="E6584" s="744" t="s">
        <v>5134</v>
      </c>
      <c r="F6584" s="662" t="s">
        <v>5106</v>
      </c>
      <c r="G6584" s="662" t="s">
        <v>5330</v>
      </c>
      <c r="H6584" s="662" t="s">
        <v>2438</v>
      </c>
      <c r="I6584" s="662" t="s">
        <v>2755</v>
      </c>
      <c r="J6584" s="662" t="s">
        <v>2756</v>
      </c>
      <c r="K6584" s="662" t="s">
        <v>3488</v>
      </c>
      <c r="L6584" s="663">
        <v>1427.23</v>
      </c>
      <c r="M6584" s="663">
        <v>8563.3799999999992</v>
      </c>
      <c r="N6584" s="662">
        <v>6</v>
      </c>
      <c r="O6584" s="745">
        <v>3</v>
      </c>
      <c r="P6584" s="663">
        <v>8563.3799999999992</v>
      </c>
      <c r="Q6584" s="678">
        <v>1</v>
      </c>
      <c r="R6584" s="662">
        <v>6</v>
      </c>
      <c r="S6584" s="678">
        <v>1</v>
      </c>
      <c r="T6584" s="745">
        <v>3</v>
      </c>
      <c r="U6584" s="701">
        <v>1</v>
      </c>
    </row>
    <row r="6585" spans="1:21" ht="14.4" customHeight="1" x14ac:dyDescent="0.3">
      <c r="A6585" s="661">
        <v>32</v>
      </c>
      <c r="B6585" s="662" t="s">
        <v>592</v>
      </c>
      <c r="C6585" s="662" t="s">
        <v>5115</v>
      </c>
      <c r="D6585" s="743" t="s">
        <v>7940</v>
      </c>
      <c r="E6585" s="744" t="s">
        <v>5134</v>
      </c>
      <c r="F6585" s="662" t="s">
        <v>5106</v>
      </c>
      <c r="G6585" s="662" t="s">
        <v>5381</v>
      </c>
      <c r="H6585" s="662" t="s">
        <v>2438</v>
      </c>
      <c r="I6585" s="662" t="s">
        <v>3203</v>
      </c>
      <c r="J6585" s="662" t="s">
        <v>5055</v>
      </c>
      <c r="K6585" s="662" t="s">
        <v>5056</v>
      </c>
      <c r="L6585" s="663">
        <v>10386.950000000001</v>
      </c>
      <c r="M6585" s="663">
        <v>31160.850000000002</v>
      </c>
      <c r="N6585" s="662">
        <v>3</v>
      </c>
      <c r="O6585" s="745">
        <v>1.5</v>
      </c>
      <c r="P6585" s="663">
        <v>31160.850000000002</v>
      </c>
      <c r="Q6585" s="678">
        <v>1</v>
      </c>
      <c r="R6585" s="662">
        <v>3</v>
      </c>
      <c r="S6585" s="678">
        <v>1</v>
      </c>
      <c r="T6585" s="745">
        <v>1.5</v>
      </c>
      <c r="U6585" s="701">
        <v>1</v>
      </c>
    </row>
    <row r="6586" spans="1:21" ht="14.4" customHeight="1" x14ac:dyDescent="0.3">
      <c r="A6586" s="661">
        <v>32</v>
      </c>
      <c r="B6586" s="662" t="s">
        <v>592</v>
      </c>
      <c r="C6586" s="662" t="s">
        <v>5115</v>
      </c>
      <c r="D6586" s="743" t="s">
        <v>7940</v>
      </c>
      <c r="E6586" s="744" t="s">
        <v>5137</v>
      </c>
      <c r="F6586" s="662" t="s">
        <v>5106</v>
      </c>
      <c r="G6586" s="662" t="s">
        <v>5155</v>
      </c>
      <c r="H6586" s="662" t="s">
        <v>593</v>
      </c>
      <c r="I6586" s="662" t="s">
        <v>720</v>
      </c>
      <c r="J6586" s="662" t="s">
        <v>721</v>
      </c>
      <c r="K6586" s="662" t="s">
        <v>5156</v>
      </c>
      <c r="L6586" s="663">
        <v>40.58</v>
      </c>
      <c r="M6586" s="663">
        <v>40.58</v>
      </c>
      <c r="N6586" s="662">
        <v>1</v>
      </c>
      <c r="O6586" s="745">
        <v>0.5</v>
      </c>
      <c r="P6586" s="663">
        <v>40.58</v>
      </c>
      <c r="Q6586" s="678">
        <v>1</v>
      </c>
      <c r="R6586" s="662">
        <v>1</v>
      </c>
      <c r="S6586" s="678">
        <v>1</v>
      </c>
      <c r="T6586" s="745">
        <v>0.5</v>
      </c>
      <c r="U6586" s="701">
        <v>1</v>
      </c>
    </row>
    <row r="6587" spans="1:21" ht="14.4" customHeight="1" x14ac:dyDescent="0.3">
      <c r="A6587" s="661">
        <v>32</v>
      </c>
      <c r="B6587" s="662" t="s">
        <v>592</v>
      </c>
      <c r="C6587" s="662" t="s">
        <v>5115</v>
      </c>
      <c r="D6587" s="743" t="s">
        <v>7940</v>
      </c>
      <c r="E6587" s="744" t="s">
        <v>5137</v>
      </c>
      <c r="F6587" s="662" t="s">
        <v>5106</v>
      </c>
      <c r="G6587" s="662" t="s">
        <v>5155</v>
      </c>
      <c r="H6587" s="662" t="s">
        <v>593</v>
      </c>
      <c r="I6587" s="662" t="s">
        <v>740</v>
      </c>
      <c r="J6587" s="662" t="s">
        <v>5197</v>
      </c>
      <c r="K6587" s="662" t="s">
        <v>1361</v>
      </c>
      <c r="L6587" s="663">
        <v>36.270000000000003</v>
      </c>
      <c r="M6587" s="663">
        <v>36.270000000000003</v>
      </c>
      <c r="N6587" s="662">
        <v>1</v>
      </c>
      <c r="O6587" s="745">
        <v>0.5</v>
      </c>
      <c r="P6587" s="663">
        <v>36.270000000000003</v>
      </c>
      <c r="Q6587" s="678">
        <v>1</v>
      </c>
      <c r="R6587" s="662">
        <v>1</v>
      </c>
      <c r="S6587" s="678">
        <v>1</v>
      </c>
      <c r="T6587" s="745">
        <v>0.5</v>
      </c>
      <c r="U6587" s="701">
        <v>1</v>
      </c>
    </row>
    <row r="6588" spans="1:21" ht="14.4" customHeight="1" x14ac:dyDescent="0.3">
      <c r="A6588" s="661">
        <v>32</v>
      </c>
      <c r="B6588" s="662" t="s">
        <v>592</v>
      </c>
      <c r="C6588" s="662" t="s">
        <v>5115</v>
      </c>
      <c r="D6588" s="743" t="s">
        <v>7940</v>
      </c>
      <c r="E6588" s="744" t="s">
        <v>5137</v>
      </c>
      <c r="F6588" s="662" t="s">
        <v>5106</v>
      </c>
      <c r="G6588" s="662" t="s">
        <v>5201</v>
      </c>
      <c r="H6588" s="662" t="s">
        <v>593</v>
      </c>
      <c r="I6588" s="662" t="s">
        <v>3588</v>
      </c>
      <c r="J6588" s="662" t="s">
        <v>1189</v>
      </c>
      <c r="K6588" s="662" t="s">
        <v>2735</v>
      </c>
      <c r="L6588" s="663">
        <v>62.18</v>
      </c>
      <c r="M6588" s="663">
        <v>62.18</v>
      </c>
      <c r="N6588" s="662">
        <v>1</v>
      </c>
      <c r="O6588" s="745">
        <v>0.5</v>
      </c>
      <c r="P6588" s="663">
        <v>62.18</v>
      </c>
      <c r="Q6588" s="678">
        <v>1</v>
      </c>
      <c r="R6588" s="662">
        <v>1</v>
      </c>
      <c r="S6588" s="678">
        <v>1</v>
      </c>
      <c r="T6588" s="745">
        <v>0.5</v>
      </c>
      <c r="U6588" s="701">
        <v>1</v>
      </c>
    </row>
    <row r="6589" spans="1:21" ht="14.4" customHeight="1" x14ac:dyDescent="0.3">
      <c r="A6589" s="661">
        <v>32</v>
      </c>
      <c r="B6589" s="662" t="s">
        <v>592</v>
      </c>
      <c r="C6589" s="662" t="s">
        <v>5115</v>
      </c>
      <c r="D6589" s="743" t="s">
        <v>7940</v>
      </c>
      <c r="E6589" s="744" t="s">
        <v>5137</v>
      </c>
      <c r="F6589" s="662" t="s">
        <v>5106</v>
      </c>
      <c r="G6589" s="662" t="s">
        <v>5201</v>
      </c>
      <c r="H6589" s="662" t="s">
        <v>593</v>
      </c>
      <c r="I6589" s="662" t="s">
        <v>1185</v>
      </c>
      <c r="J6589" s="662" t="s">
        <v>1182</v>
      </c>
      <c r="K6589" s="662" t="s">
        <v>1186</v>
      </c>
      <c r="L6589" s="663">
        <v>31.09</v>
      </c>
      <c r="M6589" s="663">
        <v>62.18</v>
      </c>
      <c r="N6589" s="662">
        <v>2</v>
      </c>
      <c r="O6589" s="745">
        <v>1.5</v>
      </c>
      <c r="P6589" s="663">
        <v>31.09</v>
      </c>
      <c r="Q6589" s="678">
        <v>0.5</v>
      </c>
      <c r="R6589" s="662">
        <v>1</v>
      </c>
      <c r="S6589" s="678">
        <v>0.5</v>
      </c>
      <c r="T6589" s="745">
        <v>0.5</v>
      </c>
      <c r="U6589" s="701">
        <v>0.33333333333333331</v>
      </c>
    </row>
    <row r="6590" spans="1:21" ht="14.4" customHeight="1" x14ac:dyDescent="0.3">
      <c r="A6590" s="661">
        <v>32</v>
      </c>
      <c r="B6590" s="662" t="s">
        <v>592</v>
      </c>
      <c r="C6590" s="662" t="s">
        <v>5115</v>
      </c>
      <c r="D6590" s="743" t="s">
        <v>7940</v>
      </c>
      <c r="E6590" s="744" t="s">
        <v>5137</v>
      </c>
      <c r="F6590" s="662" t="s">
        <v>5106</v>
      </c>
      <c r="G6590" s="662" t="s">
        <v>5201</v>
      </c>
      <c r="H6590" s="662" t="s">
        <v>593</v>
      </c>
      <c r="I6590" s="662" t="s">
        <v>1185</v>
      </c>
      <c r="J6590" s="662" t="s">
        <v>1182</v>
      </c>
      <c r="K6590" s="662" t="s">
        <v>1186</v>
      </c>
      <c r="L6590" s="663">
        <v>36.86</v>
      </c>
      <c r="M6590" s="663">
        <v>36.86</v>
      </c>
      <c r="N6590" s="662">
        <v>1</v>
      </c>
      <c r="O6590" s="745">
        <v>0.5</v>
      </c>
      <c r="P6590" s="663">
        <v>36.86</v>
      </c>
      <c r="Q6590" s="678">
        <v>1</v>
      </c>
      <c r="R6590" s="662">
        <v>1</v>
      </c>
      <c r="S6590" s="678">
        <v>1</v>
      </c>
      <c r="T6590" s="745">
        <v>0.5</v>
      </c>
      <c r="U6590" s="701">
        <v>1</v>
      </c>
    </row>
    <row r="6591" spans="1:21" ht="14.4" customHeight="1" x14ac:dyDescent="0.3">
      <c r="A6591" s="661">
        <v>32</v>
      </c>
      <c r="B6591" s="662" t="s">
        <v>592</v>
      </c>
      <c r="C6591" s="662" t="s">
        <v>5115</v>
      </c>
      <c r="D6591" s="743" t="s">
        <v>7940</v>
      </c>
      <c r="E6591" s="744" t="s">
        <v>5137</v>
      </c>
      <c r="F6591" s="662" t="s">
        <v>5106</v>
      </c>
      <c r="G6591" s="662" t="s">
        <v>5630</v>
      </c>
      <c r="H6591" s="662" t="s">
        <v>2438</v>
      </c>
      <c r="I6591" s="662" t="s">
        <v>2511</v>
      </c>
      <c r="J6591" s="662" t="s">
        <v>2512</v>
      </c>
      <c r="K6591" s="662" t="s">
        <v>1270</v>
      </c>
      <c r="L6591" s="663">
        <v>35.11</v>
      </c>
      <c r="M6591" s="663">
        <v>35.11</v>
      </c>
      <c r="N6591" s="662">
        <v>1</v>
      </c>
      <c r="O6591" s="745">
        <v>0.5</v>
      </c>
      <c r="P6591" s="663">
        <v>35.11</v>
      </c>
      <c r="Q6591" s="678">
        <v>1</v>
      </c>
      <c r="R6591" s="662">
        <v>1</v>
      </c>
      <c r="S6591" s="678">
        <v>1</v>
      </c>
      <c r="T6591" s="745">
        <v>0.5</v>
      </c>
      <c r="U6591" s="701">
        <v>1</v>
      </c>
    </row>
    <row r="6592" spans="1:21" ht="14.4" customHeight="1" x14ac:dyDescent="0.3">
      <c r="A6592" s="661">
        <v>32</v>
      </c>
      <c r="B6592" s="662" t="s">
        <v>592</v>
      </c>
      <c r="C6592" s="662" t="s">
        <v>5115</v>
      </c>
      <c r="D6592" s="743" t="s">
        <v>7940</v>
      </c>
      <c r="E6592" s="744" t="s">
        <v>5137</v>
      </c>
      <c r="F6592" s="662" t="s">
        <v>5106</v>
      </c>
      <c r="G6592" s="662" t="s">
        <v>5204</v>
      </c>
      <c r="H6592" s="662" t="s">
        <v>593</v>
      </c>
      <c r="I6592" s="662" t="s">
        <v>1009</v>
      </c>
      <c r="J6592" s="662" t="s">
        <v>5205</v>
      </c>
      <c r="K6592" s="662" t="s">
        <v>5206</v>
      </c>
      <c r="L6592" s="663">
        <v>0</v>
      </c>
      <c r="M6592" s="663">
        <v>0</v>
      </c>
      <c r="N6592" s="662">
        <v>1</v>
      </c>
      <c r="O6592" s="745">
        <v>0.5</v>
      </c>
      <c r="P6592" s="663">
        <v>0</v>
      </c>
      <c r="Q6592" s="678"/>
      <c r="R6592" s="662">
        <v>1</v>
      </c>
      <c r="S6592" s="678">
        <v>1</v>
      </c>
      <c r="T6592" s="745">
        <v>0.5</v>
      </c>
      <c r="U6592" s="701">
        <v>1</v>
      </c>
    </row>
    <row r="6593" spans="1:21" ht="14.4" customHeight="1" x14ac:dyDescent="0.3">
      <c r="A6593" s="661">
        <v>32</v>
      </c>
      <c r="B6593" s="662" t="s">
        <v>592</v>
      </c>
      <c r="C6593" s="662" t="s">
        <v>5115</v>
      </c>
      <c r="D6593" s="743" t="s">
        <v>7940</v>
      </c>
      <c r="E6593" s="744" t="s">
        <v>5137</v>
      </c>
      <c r="F6593" s="662" t="s">
        <v>5106</v>
      </c>
      <c r="G6593" s="662" t="s">
        <v>5208</v>
      </c>
      <c r="H6593" s="662" t="s">
        <v>2438</v>
      </c>
      <c r="I6593" s="662" t="s">
        <v>2560</v>
      </c>
      <c r="J6593" s="662" t="s">
        <v>2444</v>
      </c>
      <c r="K6593" s="662" t="s">
        <v>968</v>
      </c>
      <c r="L6593" s="663">
        <v>69.16</v>
      </c>
      <c r="M6593" s="663">
        <v>69.16</v>
      </c>
      <c r="N6593" s="662">
        <v>1</v>
      </c>
      <c r="O6593" s="745">
        <v>0.5</v>
      </c>
      <c r="P6593" s="663">
        <v>69.16</v>
      </c>
      <c r="Q6593" s="678">
        <v>1</v>
      </c>
      <c r="R6593" s="662">
        <v>1</v>
      </c>
      <c r="S6593" s="678">
        <v>1</v>
      </c>
      <c r="T6593" s="745">
        <v>0.5</v>
      </c>
      <c r="U6593" s="701">
        <v>1</v>
      </c>
    </row>
    <row r="6594" spans="1:21" ht="14.4" customHeight="1" x14ac:dyDescent="0.3">
      <c r="A6594" s="661">
        <v>32</v>
      </c>
      <c r="B6594" s="662" t="s">
        <v>592</v>
      </c>
      <c r="C6594" s="662" t="s">
        <v>5115</v>
      </c>
      <c r="D6594" s="743" t="s">
        <v>7940</v>
      </c>
      <c r="E6594" s="744" t="s">
        <v>5137</v>
      </c>
      <c r="F6594" s="662" t="s">
        <v>5106</v>
      </c>
      <c r="G6594" s="662" t="s">
        <v>5209</v>
      </c>
      <c r="H6594" s="662" t="s">
        <v>593</v>
      </c>
      <c r="I6594" s="662" t="s">
        <v>818</v>
      </c>
      <c r="J6594" s="662" t="s">
        <v>819</v>
      </c>
      <c r="K6594" s="662" t="s">
        <v>820</v>
      </c>
      <c r="L6594" s="663">
        <v>0</v>
      </c>
      <c r="M6594" s="663">
        <v>0</v>
      </c>
      <c r="N6594" s="662">
        <v>1</v>
      </c>
      <c r="O6594" s="745">
        <v>1</v>
      </c>
      <c r="P6594" s="663">
        <v>0</v>
      </c>
      <c r="Q6594" s="678"/>
      <c r="R6594" s="662">
        <v>1</v>
      </c>
      <c r="S6594" s="678">
        <v>1</v>
      </c>
      <c r="T6594" s="745">
        <v>1</v>
      </c>
      <c r="U6594" s="701">
        <v>1</v>
      </c>
    </row>
    <row r="6595" spans="1:21" ht="14.4" customHeight="1" x14ac:dyDescent="0.3">
      <c r="A6595" s="661">
        <v>32</v>
      </c>
      <c r="B6595" s="662" t="s">
        <v>592</v>
      </c>
      <c r="C6595" s="662" t="s">
        <v>5115</v>
      </c>
      <c r="D6595" s="743" t="s">
        <v>7940</v>
      </c>
      <c r="E6595" s="744" t="s">
        <v>5137</v>
      </c>
      <c r="F6595" s="662" t="s">
        <v>5106</v>
      </c>
      <c r="G6595" s="662" t="s">
        <v>5158</v>
      </c>
      <c r="H6595" s="662" t="s">
        <v>2438</v>
      </c>
      <c r="I6595" s="662" t="s">
        <v>2621</v>
      </c>
      <c r="J6595" s="662" t="s">
        <v>2622</v>
      </c>
      <c r="K6595" s="662" t="s">
        <v>968</v>
      </c>
      <c r="L6595" s="663">
        <v>65.989999999999995</v>
      </c>
      <c r="M6595" s="663">
        <v>65.989999999999995</v>
      </c>
      <c r="N6595" s="662">
        <v>1</v>
      </c>
      <c r="O6595" s="745">
        <v>0.5</v>
      </c>
      <c r="P6595" s="663">
        <v>65.989999999999995</v>
      </c>
      <c r="Q6595" s="678">
        <v>1</v>
      </c>
      <c r="R6595" s="662">
        <v>1</v>
      </c>
      <c r="S6595" s="678">
        <v>1</v>
      </c>
      <c r="T6595" s="745">
        <v>0.5</v>
      </c>
      <c r="U6595" s="701">
        <v>1</v>
      </c>
    </row>
    <row r="6596" spans="1:21" ht="14.4" customHeight="1" x14ac:dyDescent="0.3">
      <c r="A6596" s="661">
        <v>32</v>
      </c>
      <c r="B6596" s="662" t="s">
        <v>592</v>
      </c>
      <c r="C6596" s="662" t="s">
        <v>5115</v>
      </c>
      <c r="D6596" s="743" t="s">
        <v>7940</v>
      </c>
      <c r="E6596" s="744" t="s">
        <v>5137</v>
      </c>
      <c r="F6596" s="662" t="s">
        <v>5106</v>
      </c>
      <c r="G6596" s="662" t="s">
        <v>5384</v>
      </c>
      <c r="H6596" s="662" t="s">
        <v>593</v>
      </c>
      <c r="I6596" s="662" t="s">
        <v>1793</v>
      </c>
      <c r="J6596" s="662" t="s">
        <v>1794</v>
      </c>
      <c r="K6596" s="662" t="s">
        <v>5498</v>
      </c>
      <c r="L6596" s="663">
        <v>1937.84</v>
      </c>
      <c r="M6596" s="663">
        <v>19378.399999999998</v>
      </c>
      <c r="N6596" s="662">
        <v>10</v>
      </c>
      <c r="O6596" s="745">
        <v>5</v>
      </c>
      <c r="P6596" s="663">
        <v>19378.399999999998</v>
      </c>
      <c r="Q6596" s="678">
        <v>1</v>
      </c>
      <c r="R6596" s="662">
        <v>10</v>
      </c>
      <c r="S6596" s="678">
        <v>1</v>
      </c>
      <c r="T6596" s="745">
        <v>5</v>
      </c>
      <c r="U6596" s="701">
        <v>1</v>
      </c>
    </row>
    <row r="6597" spans="1:21" ht="14.4" customHeight="1" x14ac:dyDescent="0.3">
      <c r="A6597" s="661">
        <v>32</v>
      </c>
      <c r="B6597" s="662" t="s">
        <v>592</v>
      </c>
      <c r="C6597" s="662" t="s">
        <v>5115</v>
      </c>
      <c r="D6597" s="743" t="s">
        <v>7940</v>
      </c>
      <c r="E6597" s="744" t="s">
        <v>5137</v>
      </c>
      <c r="F6597" s="662" t="s">
        <v>5106</v>
      </c>
      <c r="G6597" s="662" t="s">
        <v>5213</v>
      </c>
      <c r="H6597" s="662" t="s">
        <v>593</v>
      </c>
      <c r="I6597" s="662" t="s">
        <v>1797</v>
      </c>
      <c r="J6597" s="662" t="s">
        <v>1798</v>
      </c>
      <c r="K6597" s="662" t="s">
        <v>7934</v>
      </c>
      <c r="L6597" s="663">
        <v>37.68</v>
      </c>
      <c r="M6597" s="663">
        <v>37.68</v>
      </c>
      <c r="N6597" s="662">
        <v>1</v>
      </c>
      <c r="O6597" s="745">
        <v>0.5</v>
      </c>
      <c r="P6597" s="663">
        <v>37.68</v>
      </c>
      <c r="Q6597" s="678">
        <v>1</v>
      </c>
      <c r="R6597" s="662">
        <v>1</v>
      </c>
      <c r="S6597" s="678">
        <v>1</v>
      </c>
      <c r="T6597" s="745">
        <v>0.5</v>
      </c>
      <c r="U6597" s="701">
        <v>1</v>
      </c>
    </row>
    <row r="6598" spans="1:21" ht="14.4" customHeight="1" x14ac:dyDescent="0.3">
      <c r="A6598" s="661">
        <v>32</v>
      </c>
      <c r="B6598" s="662" t="s">
        <v>592</v>
      </c>
      <c r="C6598" s="662" t="s">
        <v>5115</v>
      </c>
      <c r="D6598" s="743" t="s">
        <v>7940</v>
      </c>
      <c r="E6598" s="744" t="s">
        <v>5137</v>
      </c>
      <c r="F6598" s="662" t="s">
        <v>5106</v>
      </c>
      <c r="G6598" s="662" t="s">
        <v>5721</v>
      </c>
      <c r="H6598" s="662" t="s">
        <v>593</v>
      </c>
      <c r="I6598" s="662" t="s">
        <v>7935</v>
      </c>
      <c r="J6598" s="662" t="s">
        <v>4450</v>
      </c>
      <c r="K6598" s="662" t="s">
        <v>7936</v>
      </c>
      <c r="L6598" s="663">
        <v>0</v>
      </c>
      <c r="M6598" s="663">
        <v>0</v>
      </c>
      <c r="N6598" s="662">
        <v>1</v>
      </c>
      <c r="O6598" s="745">
        <v>0.5</v>
      </c>
      <c r="P6598" s="663">
        <v>0</v>
      </c>
      <c r="Q6598" s="678"/>
      <c r="R6598" s="662">
        <v>1</v>
      </c>
      <c r="S6598" s="678">
        <v>1</v>
      </c>
      <c r="T6598" s="745">
        <v>0.5</v>
      </c>
      <c r="U6598" s="701">
        <v>1</v>
      </c>
    </row>
    <row r="6599" spans="1:21" ht="14.4" customHeight="1" x14ac:dyDescent="0.3">
      <c r="A6599" s="661">
        <v>32</v>
      </c>
      <c r="B6599" s="662" t="s">
        <v>592</v>
      </c>
      <c r="C6599" s="662" t="s">
        <v>5115</v>
      </c>
      <c r="D6599" s="743" t="s">
        <v>7940</v>
      </c>
      <c r="E6599" s="744" t="s">
        <v>5137</v>
      </c>
      <c r="F6599" s="662" t="s">
        <v>5106</v>
      </c>
      <c r="G6599" s="662" t="s">
        <v>5807</v>
      </c>
      <c r="H6599" s="662" t="s">
        <v>593</v>
      </c>
      <c r="I6599" s="662" t="s">
        <v>3896</v>
      </c>
      <c r="J6599" s="662" t="s">
        <v>2024</v>
      </c>
      <c r="K6599" s="662" t="s">
        <v>3897</v>
      </c>
      <c r="L6599" s="663">
        <v>73.069999999999993</v>
      </c>
      <c r="M6599" s="663">
        <v>73.069999999999993</v>
      </c>
      <c r="N6599" s="662">
        <v>1</v>
      </c>
      <c r="O6599" s="745">
        <v>0.5</v>
      </c>
      <c r="P6599" s="663">
        <v>73.069999999999993</v>
      </c>
      <c r="Q6599" s="678">
        <v>1</v>
      </c>
      <c r="R6599" s="662">
        <v>1</v>
      </c>
      <c r="S6599" s="678">
        <v>1</v>
      </c>
      <c r="T6599" s="745">
        <v>0.5</v>
      </c>
      <c r="U6599" s="701">
        <v>1</v>
      </c>
    </row>
    <row r="6600" spans="1:21" ht="14.4" customHeight="1" x14ac:dyDescent="0.3">
      <c r="A6600" s="661">
        <v>32</v>
      </c>
      <c r="B6600" s="662" t="s">
        <v>592</v>
      </c>
      <c r="C6600" s="662" t="s">
        <v>5115</v>
      </c>
      <c r="D6600" s="743" t="s">
        <v>7940</v>
      </c>
      <c r="E6600" s="744" t="s">
        <v>5137</v>
      </c>
      <c r="F6600" s="662" t="s">
        <v>5106</v>
      </c>
      <c r="G6600" s="662" t="s">
        <v>5160</v>
      </c>
      <c r="H6600" s="662" t="s">
        <v>593</v>
      </c>
      <c r="I6600" s="662" t="s">
        <v>3159</v>
      </c>
      <c r="J6600" s="662" t="s">
        <v>3160</v>
      </c>
      <c r="K6600" s="662" t="s">
        <v>4933</v>
      </c>
      <c r="L6600" s="663">
        <v>2991.23</v>
      </c>
      <c r="M6600" s="663">
        <v>23929.84</v>
      </c>
      <c r="N6600" s="662">
        <v>8</v>
      </c>
      <c r="O6600" s="745">
        <v>5</v>
      </c>
      <c r="P6600" s="663">
        <v>23929.84</v>
      </c>
      <c r="Q6600" s="678">
        <v>1</v>
      </c>
      <c r="R6600" s="662">
        <v>8</v>
      </c>
      <c r="S6600" s="678">
        <v>1</v>
      </c>
      <c r="T6600" s="745">
        <v>5</v>
      </c>
      <c r="U6600" s="701">
        <v>1</v>
      </c>
    </row>
    <row r="6601" spans="1:21" ht="14.4" customHeight="1" x14ac:dyDescent="0.3">
      <c r="A6601" s="661">
        <v>32</v>
      </c>
      <c r="B6601" s="662" t="s">
        <v>592</v>
      </c>
      <c r="C6601" s="662" t="s">
        <v>5115</v>
      </c>
      <c r="D6601" s="743" t="s">
        <v>7940</v>
      </c>
      <c r="E6601" s="744" t="s">
        <v>5137</v>
      </c>
      <c r="F6601" s="662" t="s">
        <v>5106</v>
      </c>
      <c r="G6601" s="662" t="s">
        <v>5231</v>
      </c>
      <c r="H6601" s="662" t="s">
        <v>593</v>
      </c>
      <c r="I6601" s="662" t="s">
        <v>5235</v>
      </c>
      <c r="J6601" s="662" t="s">
        <v>5236</v>
      </c>
      <c r="K6601" s="662" t="s">
        <v>5237</v>
      </c>
      <c r="L6601" s="663">
        <v>0</v>
      </c>
      <c r="M6601" s="663">
        <v>0</v>
      </c>
      <c r="N6601" s="662">
        <v>1</v>
      </c>
      <c r="O6601" s="745">
        <v>0.5</v>
      </c>
      <c r="P6601" s="663">
        <v>0</v>
      </c>
      <c r="Q6601" s="678"/>
      <c r="R6601" s="662">
        <v>1</v>
      </c>
      <c r="S6601" s="678">
        <v>1</v>
      </c>
      <c r="T6601" s="745">
        <v>0.5</v>
      </c>
      <c r="U6601" s="701">
        <v>1</v>
      </c>
    </row>
    <row r="6602" spans="1:21" ht="14.4" customHeight="1" x14ac:dyDescent="0.3">
      <c r="A6602" s="661">
        <v>32</v>
      </c>
      <c r="B6602" s="662" t="s">
        <v>592</v>
      </c>
      <c r="C6602" s="662" t="s">
        <v>5115</v>
      </c>
      <c r="D6602" s="743" t="s">
        <v>7940</v>
      </c>
      <c r="E6602" s="744" t="s">
        <v>5137</v>
      </c>
      <c r="F6602" s="662" t="s">
        <v>5106</v>
      </c>
      <c r="G6602" s="662" t="s">
        <v>5389</v>
      </c>
      <c r="H6602" s="662" t="s">
        <v>593</v>
      </c>
      <c r="I6602" s="662" t="s">
        <v>4428</v>
      </c>
      <c r="J6602" s="662" t="s">
        <v>5391</v>
      </c>
      <c r="K6602" s="662" t="s">
        <v>6072</v>
      </c>
      <c r="L6602" s="663">
        <v>140.72</v>
      </c>
      <c r="M6602" s="663">
        <v>140.72</v>
      </c>
      <c r="N6602" s="662">
        <v>1</v>
      </c>
      <c r="O6602" s="745">
        <v>0.5</v>
      </c>
      <c r="P6602" s="663">
        <v>140.72</v>
      </c>
      <c r="Q6602" s="678">
        <v>1</v>
      </c>
      <c r="R6602" s="662">
        <v>1</v>
      </c>
      <c r="S6602" s="678">
        <v>1</v>
      </c>
      <c r="T6602" s="745">
        <v>0.5</v>
      </c>
      <c r="U6602" s="701">
        <v>1</v>
      </c>
    </row>
    <row r="6603" spans="1:21" ht="14.4" customHeight="1" x14ac:dyDescent="0.3">
      <c r="A6603" s="661">
        <v>32</v>
      </c>
      <c r="B6603" s="662" t="s">
        <v>592</v>
      </c>
      <c r="C6603" s="662" t="s">
        <v>5115</v>
      </c>
      <c r="D6603" s="743" t="s">
        <v>7940</v>
      </c>
      <c r="E6603" s="744" t="s">
        <v>5137</v>
      </c>
      <c r="F6603" s="662" t="s">
        <v>5106</v>
      </c>
      <c r="G6603" s="662" t="s">
        <v>5254</v>
      </c>
      <c r="H6603" s="662" t="s">
        <v>593</v>
      </c>
      <c r="I6603" s="662" t="s">
        <v>5255</v>
      </c>
      <c r="J6603" s="662" t="s">
        <v>5256</v>
      </c>
      <c r="K6603" s="662" t="s">
        <v>5257</v>
      </c>
      <c r="L6603" s="663">
        <v>661.2</v>
      </c>
      <c r="M6603" s="663">
        <v>661.2</v>
      </c>
      <c r="N6603" s="662">
        <v>1</v>
      </c>
      <c r="O6603" s="745">
        <v>1</v>
      </c>
      <c r="P6603" s="663">
        <v>661.2</v>
      </c>
      <c r="Q6603" s="678">
        <v>1</v>
      </c>
      <c r="R6603" s="662">
        <v>1</v>
      </c>
      <c r="S6603" s="678">
        <v>1</v>
      </c>
      <c r="T6603" s="745">
        <v>1</v>
      </c>
      <c r="U6603" s="701">
        <v>1</v>
      </c>
    </row>
    <row r="6604" spans="1:21" ht="14.4" customHeight="1" x14ac:dyDescent="0.3">
      <c r="A6604" s="661">
        <v>32</v>
      </c>
      <c r="B6604" s="662" t="s">
        <v>592</v>
      </c>
      <c r="C6604" s="662" t="s">
        <v>5115</v>
      </c>
      <c r="D6604" s="743" t="s">
        <v>7940</v>
      </c>
      <c r="E6604" s="744" t="s">
        <v>5137</v>
      </c>
      <c r="F6604" s="662" t="s">
        <v>5106</v>
      </c>
      <c r="G6604" s="662" t="s">
        <v>5269</v>
      </c>
      <c r="H6604" s="662" t="s">
        <v>593</v>
      </c>
      <c r="I6604" s="662" t="s">
        <v>970</v>
      </c>
      <c r="J6604" s="662" t="s">
        <v>5270</v>
      </c>
      <c r="K6604" s="662" t="s">
        <v>5271</v>
      </c>
      <c r="L6604" s="663">
        <v>88.76</v>
      </c>
      <c r="M6604" s="663">
        <v>266.28000000000003</v>
      </c>
      <c r="N6604" s="662">
        <v>3</v>
      </c>
      <c r="O6604" s="745">
        <v>1</v>
      </c>
      <c r="P6604" s="663">
        <v>266.28000000000003</v>
      </c>
      <c r="Q6604" s="678">
        <v>1</v>
      </c>
      <c r="R6604" s="662">
        <v>3</v>
      </c>
      <c r="S6604" s="678">
        <v>1</v>
      </c>
      <c r="T6604" s="745">
        <v>1</v>
      </c>
      <c r="U6604" s="701">
        <v>1</v>
      </c>
    </row>
    <row r="6605" spans="1:21" ht="14.4" customHeight="1" x14ac:dyDescent="0.3">
      <c r="A6605" s="661">
        <v>32</v>
      </c>
      <c r="B6605" s="662" t="s">
        <v>592</v>
      </c>
      <c r="C6605" s="662" t="s">
        <v>5115</v>
      </c>
      <c r="D6605" s="743" t="s">
        <v>7940</v>
      </c>
      <c r="E6605" s="744" t="s">
        <v>5137</v>
      </c>
      <c r="F6605" s="662" t="s">
        <v>5106</v>
      </c>
      <c r="G6605" s="662" t="s">
        <v>5759</v>
      </c>
      <c r="H6605" s="662" t="s">
        <v>2438</v>
      </c>
      <c r="I6605" s="662" t="s">
        <v>2784</v>
      </c>
      <c r="J6605" s="662" t="s">
        <v>2785</v>
      </c>
      <c r="K6605" s="662" t="s">
        <v>2786</v>
      </c>
      <c r="L6605" s="663">
        <v>98.78</v>
      </c>
      <c r="M6605" s="663">
        <v>98.78</v>
      </c>
      <c r="N6605" s="662">
        <v>1</v>
      </c>
      <c r="O6605" s="745">
        <v>0.5</v>
      </c>
      <c r="P6605" s="663">
        <v>98.78</v>
      </c>
      <c r="Q6605" s="678">
        <v>1</v>
      </c>
      <c r="R6605" s="662">
        <v>1</v>
      </c>
      <c r="S6605" s="678">
        <v>1</v>
      </c>
      <c r="T6605" s="745">
        <v>0.5</v>
      </c>
      <c r="U6605" s="701">
        <v>1</v>
      </c>
    </row>
    <row r="6606" spans="1:21" ht="14.4" customHeight="1" x14ac:dyDescent="0.3">
      <c r="A6606" s="661">
        <v>32</v>
      </c>
      <c r="B6606" s="662" t="s">
        <v>592</v>
      </c>
      <c r="C6606" s="662" t="s">
        <v>5115</v>
      </c>
      <c r="D6606" s="743" t="s">
        <v>7940</v>
      </c>
      <c r="E6606" s="744" t="s">
        <v>5137</v>
      </c>
      <c r="F6606" s="662" t="s">
        <v>5106</v>
      </c>
      <c r="G6606" s="662" t="s">
        <v>5168</v>
      </c>
      <c r="H6606" s="662" t="s">
        <v>593</v>
      </c>
      <c r="I6606" s="662" t="s">
        <v>1020</v>
      </c>
      <c r="J6606" s="662" t="s">
        <v>5277</v>
      </c>
      <c r="K6606" s="662" t="s">
        <v>5278</v>
      </c>
      <c r="L6606" s="663">
        <v>0</v>
      </c>
      <c r="M6606" s="663">
        <v>0</v>
      </c>
      <c r="N6606" s="662">
        <v>6</v>
      </c>
      <c r="O6606" s="745">
        <v>3.5</v>
      </c>
      <c r="P6606" s="663">
        <v>0</v>
      </c>
      <c r="Q6606" s="678"/>
      <c r="R6606" s="662">
        <v>6</v>
      </c>
      <c r="S6606" s="678">
        <v>1</v>
      </c>
      <c r="T6606" s="745">
        <v>3.5</v>
      </c>
      <c r="U6606" s="701">
        <v>1</v>
      </c>
    </row>
    <row r="6607" spans="1:21" ht="14.4" customHeight="1" x14ac:dyDescent="0.3">
      <c r="A6607" s="661">
        <v>32</v>
      </c>
      <c r="B6607" s="662" t="s">
        <v>592</v>
      </c>
      <c r="C6607" s="662" t="s">
        <v>5115</v>
      </c>
      <c r="D6607" s="743" t="s">
        <v>7940</v>
      </c>
      <c r="E6607" s="744" t="s">
        <v>5137</v>
      </c>
      <c r="F6607" s="662" t="s">
        <v>5106</v>
      </c>
      <c r="G6607" s="662" t="s">
        <v>5279</v>
      </c>
      <c r="H6607" s="662" t="s">
        <v>593</v>
      </c>
      <c r="I6607" s="662" t="s">
        <v>5280</v>
      </c>
      <c r="J6607" s="662" t="s">
        <v>2371</v>
      </c>
      <c r="K6607" s="662" t="s">
        <v>2372</v>
      </c>
      <c r="L6607" s="663">
        <v>727.03</v>
      </c>
      <c r="M6607" s="663">
        <v>1454.06</v>
      </c>
      <c r="N6607" s="662">
        <v>2</v>
      </c>
      <c r="O6607" s="745">
        <v>0.5</v>
      </c>
      <c r="P6607" s="663">
        <v>1454.06</v>
      </c>
      <c r="Q6607" s="678">
        <v>1</v>
      </c>
      <c r="R6607" s="662">
        <v>2</v>
      </c>
      <c r="S6607" s="678">
        <v>1</v>
      </c>
      <c r="T6607" s="745">
        <v>0.5</v>
      </c>
      <c r="U6607" s="701">
        <v>1</v>
      </c>
    </row>
    <row r="6608" spans="1:21" ht="14.4" customHeight="1" x14ac:dyDescent="0.3">
      <c r="A6608" s="661">
        <v>32</v>
      </c>
      <c r="B6608" s="662" t="s">
        <v>592</v>
      </c>
      <c r="C6608" s="662" t="s">
        <v>5115</v>
      </c>
      <c r="D6608" s="743" t="s">
        <v>7940</v>
      </c>
      <c r="E6608" s="744" t="s">
        <v>5137</v>
      </c>
      <c r="F6608" s="662" t="s">
        <v>5106</v>
      </c>
      <c r="G6608" s="662" t="s">
        <v>7152</v>
      </c>
      <c r="H6608" s="662" t="s">
        <v>593</v>
      </c>
      <c r="I6608" s="662" t="s">
        <v>4375</v>
      </c>
      <c r="J6608" s="662" t="s">
        <v>4376</v>
      </c>
      <c r="K6608" s="662" t="s">
        <v>7153</v>
      </c>
      <c r="L6608" s="663">
        <v>152.24</v>
      </c>
      <c r="M6608" s="663">
        <v>152.24</v>
      </c>
      <c r="N6608" s="662">
        <v>1</v>
      </c>
      <c r="O6608" s="745">
        <v>0.5</v>
      </c>
      <c r="P6608" s="663">
        <v>152.24</v>
      </c>
      <c r="Q6608" s="678">
        <v>1</v>
      </c>
      <c r="R6608" s="662">
        <v>1</v>
      </c>
      <c r="S6608" s="678">
        <v>1</v>
      </c>
      <c r="T6608" s="745">
        <v>0.5</v>
      </c>
      <c r="U6608" s="701">
        <v>1</v>
      </c>
    </row>
    <row r="6609" spans="1:21" ht="14.4" customHeight="1" x14ac:dyDescent="0.3">
      <c r="A6609" s="661">
        <v>32</v>
      </c>
      <c r="B6609" s="662" t="s">
        <v>592</v>
      </c>
      <c r="C6609" s="662" t="s">
        <v>5115</v>
      </c>
      <c r="D6609" s="743" t="s">
        <v>7940</v>
      </c>
      <c r="E6609" s="744" t="s">
        <v>5137</v>
      </c>
      <c r="F6609" s="662" t="s">
        <v>5106</v>
      </c>
      <c r="G6609" s="662" t="s">
        <v>5285</v>
      </c>
      <c r="H6609" s="662" t="s">
        <v>593</v>
      </c>
      <c r="I6609" s="662" t="s">
        <v>851</v>
      </c>
      <c r="J6609" s="662" t="s">
        <v>852</v>
      </c>
      <c r="K6609" s="662" t="s">
        <v>5362</v>
      </c>
      <c r="L6609" s="663">
        <v>10.65</v>
      </c>
      <c r="M6609" s="663">
        <v>10.65</v>
      </c>
      <c r="N6609" s="662">
        <v>1</v>
      </c>
      <c r="O6609" s="745">
        <v>0.5</v>
      </c>
      <c r="P6609" s="663">
        <v>10.65</v>
      </c>
      <c r="Q6609" s="678">
        <v>1</v>
      </c>
      <c r="R6609" s="662">
        <v>1</v>
      </c>
      <c r="S6609" s="678">
        <v>1</v>
      </c>
      <c r="T6609" s="745">
        <v>0.5</v>
      </c>
      <c r="U6609" s="701">
        <v>1</v>
      </c>
    </row>
    <row r="6610" spans="1:21" ht="14.4" customHeight="1" x14ac:dyDescent="0.3">
      <c r="A6610" s="661">
        <v>32</v>
      </c>
      <c r="B6610" s="662" t="s">
        <v>592</v>
      </c>
      <c r="C6610" s="662" t="s">
        <v>5115</v>
      </c>
      <c r="D6610" s="743" t="s">
        <v>7940</v>
      </c>
      <c r="E6610" s="744" t="s">
        <v>5137</v>
      </c>
      <c r="F6610" s="662" t="s">
        <v>5106</v>
      </c>
      <c r="G6610" s="662" t="s">
        <v>5363</v>
      </c>
      <c r="H6610" s="662" t="s">
        <v>593</v>
      </c>
      <c r="I6610" s="662" t="s">
        <v>2925</v>
      </c>
      <c r="J6610" s="662" t="s">
        <v>733</v>
      </c>
      <c r="K6610" s="662" t="s">
        <v>5364</v>
      </c>
      <c r="L6610" s="663">
        <v>30.17</v>
      </c>
      <c r="M6610" s="663">
        <v>30.17</v>
      </c>
      <c r="N6610" s="662">
        <v>1</v>
      </c>
      <c r="O6610" s="745">
        <v>0.5</v>
      </c>
      <c r="P6610" s="663">
        <v>30.17</v>
      </c>
      <c r="Q6610" s="678">
        <v>1</v>
      </c>
      <c r="R6610" s="662">
        <v>1</v>
      </c>
      <c r="S6610" s="678">
        <v>1</v>
      </c>
      <c r="T6610" s="745">
        <v>0.5</v>
      </c>
      <c r="U6610" s="701">
        <v>1</v>
      </c>
    </row>
    <row r="6611" spans="1:21" ht="14.4" customHeight="1" x14ac:dyDescent="0.3">
      <c r="A6611" s="661">
        <v>32</v>
      </c>
      <c r="B6611" s="662" t="s">
        <v>592</v>
      </c>
      <c r="C6611" s="662" t="s">
        <v>5115</v>
      </c>
      <c r="D6611" s="743" t="s">
        <v>7940</v>
      </c>
      <c r="E6611" s="744" t="s">
        <v>5137</v>
      </c>
      <c r="F6611" s="662" t="s">
        <v>5106</v>
      </c>
      <c r="G6611" s="662" t="s">
        <v>5175</v>
      </c>
      <c r="H6611" s="662" t="s">
        <v>2438</v>
      </c>
      <c r="I6611" s="662" t="s">
        <v>2679</v>
      </c>
      <c r="J6611" s="662" t="s">
        <v>2474</v>
      </c>
      <c r="K6611" s="662" t="s">
        <v>4813</v>
      </c>
      <c r="L6611" s="663">
        <v>407.55</v>
      </c>
      <c r="M6611" s="663">
        <v>407.55</v>
      </c>
      <c r="N6611" s="662">
        <v>1</v>
      </c>
      <c r="O6611" s="745">
        <v>0.5</v>
      </c>
      <c r="P6611" s="663">
        <v>407.55</v>
      </c>
      <c r="Q6611" s="678">
        <v>1</v>
      </c>
      <c r="R6611" s="662">
        <v>1</v>
      </c>
      <c r="S6611" s="678">
        <v>1</v>
      </c>
      <c r="T6611" s="745">
        <v>0.5</v>
      </c>
      <c r="U6611" s="701">
        <v>1</v>
      </c>
    </row>
    <row r="6612" spans="1:21" ht="14.4" customHeight="1" x14ac:dyDescent="0.3">
      <c r="A6612" s="661">
        <v>32</v>
      </c>
      <c r="B6612" s="662" t="s">
        <v>592</v>
      </c>
      <c r="C6612" s="662" t="s">
        <v>5115</v>
      </c>
      <c r="D6612" s="743" t="s">
        <v>7940</v>
      </c>
      <c r="E6612" s="744" t="s">
        <v>5137</v>
      </c>
      <c r="F6612" s="662" t="s">
        <v>5106</v>
      </c>
      <c r="G6612" s="662" t="s">
        <v>5175</v>
      </c>
      <c r="H6612" s="662" t="s">
        <v>2438</v>
      </c>
      <c r="I6612" s="662" t="s">
        <v>4144</v>
      </c>
      <c r="J6612" s="662" t="s">
        <v>2557</v>
      </c>
      <c r="K6612" s="662" t="s">
        <v>4812</v>
      </c>
      <c r="L6612" s="663">
        <v>1385.62</v>
      </c>
      <c r="M6612" s="663">
        <v>2771.24</v>
      </c>
      <c r="N6612" s="662">
        <v>2</v>
      </c>
      <c r="O6612" s="745">
        <v>0.5</v>
      </c>
      <c r="P6612" s="663">
        <v>2771.24</v>
      </c>
      <c r="Q6612" s="678">
        <v>1</v>
      </c>
      <c r="R6612" s="662">
        <v>2</v>
      </c>
      <c r="S6612" s="678">
        <v>1</v>
      </c>
      <c r="T6612" s="745">
        <v>0.5</v>
      </c>
      <c r="U6612" s="701">
        <v>1</v>
      </c>
    </row>
    <row r="6613" spans="1:21" ht="14.4" customHeight="1" x14ac:dyDescent="0.3">
      <c r="A6613" s="661">
        <v>32</v>
      </c>
      <c r="B6613" s="662" t="s">
        <v>592</v>
      </c>
      <c r="C6613" s="662" t="s">
        <v>5115</v>
      </c>
      <c r="D6613" s="743" t="s">
        <v>7940</v>
      </c>
      <c r="E6613" s="744" t="s">
        <v>5137</v>
      </c>
      <c r="F6613" s="662" t="s">
        <v>5106</v>
      </c>
      <c r="G6613" s="662" t="s">
        <v>5176</v>
      </c>
      <c r="H6613" s="662" t="s">
        <v>593</v>
      </c>
      <c r="I6613" s="662" t="s">
        <v>5365</v>
      </c>
      <c r="J6613" s="662" t="s">
        <v>5178</v>
      </c>
      <c r="K6613" s="662" t="s">
        <v>830</v>
      </c>
      <c r="L6613" s="663">
        <v>185.26</v>
      </c>
      <c r="M6613" s="663">
        <v>370.52</v>
      </c>
      <c r="N6613" s="662">
        <v>2</v>
      </c>
      <c r="O6613" s="745">
        <v>1</v>
      </c>
      <c r="P6613" s="663">
        <v>370.52</v>
      </c>
      <c r="Q6613" s="678">
        <v>1</v>
      </c>
      <c r="R6613" s="662">
        <v>2</v>
      </c>
      <c r="S6613" s="678">
        <v>1</v>
      </c>
      <c r="T6613" s="745">
        <v>1</v>
      </c>
      <c r="U6613" s="701">
        <v>1</v>
      </c>
    </row>
    <row r="6614" spans="1:21" ht="14.4" customHeight="1" x14ac:dyDescent="0.3">
      <c r="A6614" s="661">
        <v>32</v>
      </c>
      <c r="B6614" s="662" t="s">
        <v>592</v>
      </c>
      <c r="C6614" s="662" t="s">
        <v>5115</v>
      </c>
      <c r="D6614" s="743" t="s">
        <v>7940</v>
      </c>
      <c r="E6614" s="744" t="s">
        <v>5137</v>
      </c>
      <c r="F6614" s="662" t="s">
        <v>5106</v>
      </c>
      <c r="G6614" s="662" t="s">
        <v>5176</v>
      </c>
      <c r="H6614" s="662" t="s">
        <v>593</v>
      </c>
      <c r="I6614" s="662" t="s">
        <v>829</v>
      </c>
      <c r="J6614" s="662" t="s">
        <v>826</v>
      </c>
      <c r="K6614" s="662" t="s">
        <v>830</v>
      </c>
      <c r="L6614" s="663">
        <v>185.26</v>
      </c>
      <c r="M6614" s="663">
        <v>370.52</v>
      </c>
      <c r="N6614" s="662">
        <v>2</v>
      </c>
      <c r="O6614" s="745">
        <v>1</v>
      </c>
      <c r="P6614" s="663">
        <v>370.52</v>
      </c>
      <c r="Q6614" s="678">
        <v>1</v>
      </c>
      <c r="R6614" s="662">
        <v>2</v>
      </c>
      <c r="S6614" s="678">
        <v>1</v>
      </c>
      <c r="T6614" s="745">
        <v>1</v>
      </c>
      <c r="U6614" s="701">
        <v>1</v>
      </c>
    </row>
    <row r="6615" spans="1:21" ht="14.4" customHeight="1" x14ac:dyDescent="0.3">
      <c r="A6615" s="661">
        <v>32</v>
      </c>
      <c r="B6615" s="662" t="s">
        <v>592</v>
      </c>
      <c r="C6615" s="662" t="s">
        <v>5115</v>
      </c>
      <c r="D6615" s="743" t="s">
        <v>7940</v>
      </c>
      <c r="E6615" s="744" t="s">
        <v>5137</v>
      </c>
      <c r="F6615" s="662" t="s">
        <v>5106</v>
      </c>
      <c r="G6615" s="662" t="s">
        <v>5466</v>
      </c>
      <c r="H6615" s="662" t="s">
        <v>2438</v>
      </c>
      <c r="I6615" s="662" t="s">
        <v>2857</v>
      </c>
      <c r="J6615" s="662" t="s">
        <v>2858</v>
      </c>
      <c r="K6615" s="662" t="s">
        <v>2831</v>
      </c>
      <c r="L6615" s="663">
        <v>176.47</v>
      </c>
      <c r="M6615" s="663">
        <v>705.88</v>
      </c>
      <c r="N6615" s="662">
        <v>4</v>
      </c>
      <c r="O6615" s="745">
        <v>1</v>
      </c>
      <c r="P6615" s="663">
        <v>705.88</v>
      </c>
      <c r="Q6615" s="678">
        <v>1</v>
      </c>
      <c r="R6615" s="662">
        <v>4</v>
      </c>
      <c r="S6615" s="678">
        <v>1</v>
      </c>
      <c r="T6615" s="745">
        <v>1</v>
      </c>
      <c r="U6615" s="701">
        <v>1</v>
      </c>
    </row>
    <row r="6616" spans="1:21" ht="14.4" customHeight="1" x14ac:dyDescent="0.3">
      <c r="A6616" s="661">
        <v>32</v>
      </c>
      <c r="B6616" s="662" t="s">
        <v>592</v>
      </c>
      <c r="C6616" s="662" t="s">
        <v>5115</v>
      </c>
      <c r="D6616" s="743" t="s">
        <v>7940</v>
      </c>
      <c r="E6616" s="744" t="s">
        <v>5137</v>
      </c>
      <c r="F6616" s="662" t="s">
        <v>5106</v>
      </c>
      <c r="G6616" s="662" t="s">
        <v>5466</v>
      </c>
      <c r="H6616" s="662" t="s">
        <v>2438</v>
      </c>
      <c r="I6616" s="662" t="s">
        <v>2861</v>
      </c>
      <c r="J6616" s="662" t="s">
        <v>2862</v>
      </c>
      <c r="K6616" s="662" t="s">
        <v>2831</v>
      </c>
      <c r="L6616" s="663">
        <v>176.47</v>
      </c>
      <c r="M6616" s="663">
        <v>705.88</v>
      </c>
      <c r="N6616" s="662">
        <v>4</v>
      </c>
      <c r="O6616" s="745">
        <v>0.5</v>
      </c>
      <c r="P6616" s="663">
        <v>705.88</v>
      </c>
      <c r="Q6616" s="678">
        <v>1</v>
      </c>
      <c r="R6616" s="662">
        <v>4</v>
      </c>
      <c r="S6616" s="678">
        <v>1</v>
      </c>
      <c r="T6616" s="745">
        <v>0.5</v>
      </c>
      <c r="U6616" s="701">
        <v>1</v>
      </c>
    </row>
    <row r="6617" spans="1:21" ht="14.4" customHeight="1" x14ac:dyDescent="0.3">
      <c r="A6617" s="661">
        <v>32</v>
      </c>
      <c r="B6617" s="662" t="s">
        <v>592</v>
      </c>
      <c r="C6617" s="662" t="s">
        <v>5115</v>
      </c>
      <c r="D6617" s="743" t="s">
        <v>7940</v>
      </c>
      <c r="E6617" s="744" t="s">
        <v>5137</v>
      </c>
      <c r="F6617" s="662" t="s">
        <v>5106</v>
      </c>
      <c r="G6617" s="662" t="s">
        <v>5466</v>
      </c>
      <c r="H6617" s="662" t="s">
        <v>2438</v>
      </c>
      <c r="I6617" s="662" t="s">
        <v>2859</v>
      </c>
      <c r="J6617" s="662" t="s">
        <v>2860</v>
      </c>
      <c r="K6617" s="662" t="s">
        <v>2831</v>
      </c>
      <c r="L6617" s="663">
        <v>176.47</v>
      </c>
      <c r="M6617" s="663">
        <v>705.88</v>
      </c>
      <c r="N6617" s="662">
        <v>4</v>
      </c>
      <c r="O6617" s="745">
        <v>0.5</v>
      </c>
      <c r="P6617" s="663">
        <v>705.88</v>
      </c>
      <c r="Q6617" s="678">
        <v>1</v>
      </c>
      <c r="R6617" s="662">
        <v>4</v>
      </c>
      <c r="S6617" s="678">
        <v>1</v>
      </c>
      <c r="T6617" s="745">
        <v>0.5</v>
      </c>
      <c r="U6617" s="701">
        <v>1</v>
      </c>
    </row>
    <row r="6618" spans="1:21" ht="14.4" customHeight="1" x14ac:dyDescent="0.3">
      <c r="A6618" s="661">
        <v>32</v>
      </c>
      <c r="B6618" s="662" t="s">
        <v>592</v>
      </c>
      <c r="C6618" s="662" t="s">
        <v>5115</v>
      </c>
      <c r="D6618" s="743" t="s">
        <v>7940</v>
      </c>
      <c r="E6618" s="744" t="s">
        <v>5137</v>
      </c>
      <c r="F6618" s="662" t="s">
        <v>5106</v>
      </c>
      <c r="G6618" s="662" t="s">
        <v>6179</v>
      </c>
      <c r="H6618" s="662" t="s">
        <v>593</v>
      </c>
      <c r="I6618" s="662" t="s">
        <v>2966</v>
      </c>
      <c r="J6618" s="662" t="s">
        <v>2967</v>
      </c>
      <c r="K6618" s="662" t="s">
        <v>6354</v>
      </c>
      <c r="L6618" s="663">
        <v>194.49</v>
      </c>
      <c r="M6618" s="663">
        <v>777.96</v>
      </c>
      <c r="N6618" s="662">
        <v>4</v>
      </c>
      <c r="O6618" s="745">
        <v>1</v>
      </c>
      <c r="P6618" s="663">
        <v>777.96</v>
      </c>
      <c r="Q6618" s="678">
        <v>1</v>
      </c>
      <c r="R6618" s="662">
        <v>4</v>
      </c>
      <c r="S6618" s="678">
        <v>1</v>
      </c>
      <c r="T6618" s="745">
        <v>1</v>
      </c>
      <c r="U6618" s="701">
        <v>1</v>
      </c>
    </row>
    <row r="6619" spans="1:21" ht="14.4" customHeight="1" x14ac:dyDescent="0.3">
      <c r="A6619" s="661">
        <v>32</v>
      </c>
      <c r="B6619" s="662" t="s">
        <v>592</v>
      </c>
      <c r="C6619" s="662" t="s">
        <v>5115</v>
      </c>
      <c r="D6619" s="743" t="s">
        <v>7940</v>
      </c>
      <c r="E6619" s="744" t="s">
        <v>5137</v>
      </c>
      <c r="F6619" s="662" t="s">
        <v>5106</v>
      </c>
      <c r="G6619" s="662" t="s">
        <v>5182</v>
      </c>
      <c r="H6619" s="662" t="s">
        <v>593</v>
      </c>
      <c r="I6619" s="662" t="s">
        <v>2928</v>
      </c>
      <c r="J6619" s="662" t="s">
        <v>2409</v>
      </c>
      <c r="K6619" s="662" t="s">
        <v>5313</v>
      </c>
      <c r="L6619" s="663">
        <v>22.44</v>
      </c>
      <c r="M6619" s="663">
        <v>67.320000000000007</v>
      </c>
      <c r="N6619" s="662">
        <v>3</v>
      </c>
      <c r="O6619" s="745">
        <v>1</v>
      </c>
      <c r="P6619" s="663">
        <v>67.320000000000007</v>
      </c>
      <c r="Q6619" s="678">
        <v>1</v>
      </c>
      <c r="R6619" s="662">
        <v>3</v>
      </c>
      <c r="S6619" s="678">
        <v>1</v>
      </c>
      <c r="T6619" s="745">
        <v>1</v>
      </c>
      <c r="U6619" s="701">
        <v>1</v>
      </c>
    </row>
    <row r="6620" spans="1:21" ht="14.4" customHeight="1" x14ac:dyDescent="0.3">
      <c r="A6620" s="661">
        <v>32</v>
      </c>
      <c r="B6620" s="662" t="s">
        <v>592</v>
      </c>
      <c r="C6620" s="662" t="s">
        <v>5115</v>
      </c>
      <c r="D6620" s="743" t="s">
        <v>7940</v>
      </c>
      <c r="E6620" s="744" t="s">
        <v>5137</v>
      </c>
      <c r="F6620" s="662" t="s">
        <v>5106</v>
      </c>
      <c r="G6620" s="662" t="s">
        <v>5182</v>
      </c>
      <c r="H6620" s="662" t="s">
        <v>593</v>
      </c>
      <c r="I6620" s="662" t="s">
        <v>2931</v>
      </c>
      <c r="J6620" s="662" t="s">
        <v>2932</v>
      </c>
      <c r="K6620" s="662" t="s">
        <v>5313</v>
      </c>
      <c r="L6620" s="663">
        <v>22.44</v>
      </c>
      <c r="M6620" s="663">
        <v>44.88</v>
      </c>
      <c r="N6620" s="662">
        <v>2</v>
      </c>
      <c r="O6620" s="745">
        <v>0.5</v>
      </c>
      <c r="P6620" s="663">
        <v>44.88</v>
      </c>
      <c r="Q6620" s="678">
        <v>1</v>
      </c>
      <c r="R6620" s="662">
        <v>2</v>
      </c>
      <c r="S6620" s="678">
        <v>1</v>
      </c>
      <c r="T6620" s="745">
        <v>0.5</v>
      </c>
      <c r="U6620" s="701">
        <v>1</v>
      </c>
    </row>
    <row r="6621" spans="1:21" ht="14.4" customHeight="1" x14ac:dyDescent="0.3">
      <c r="A6621" s="661">
        <v>32</v>
      </c>
      <c r="B6621" s="662" t="s">
        <v>592</v>
      </c>
      <c r="C6621" s="662" t="s">
        <v>5115</v>
      </c>
      <c r="D6621" s="743" t="s">
        <v>7940</v>
      </c>
      <c r="E6621" s="744" t="s">
        <v>5137</v>
      </c>
      <c r="F6621" s="662" t="s">
        <v>5106</v>
      </c>
      <c r="G6621" s="662" t="s">
        <v>5182</v>
      </c>
      <c r="H6621" s="662" t="s">
        <v>593</v>
      </c>
      <c r="I6621" s="662" t="s">
        <v>2977</v>
      </c>
      <c r="J6621" s="662" t="s">
        <v>2978</v>
      </c>
      <c r="K6621" s="662" t="s">
        <v>5183</v>
      </c>
      <c r="L6621" s="663">
        <v>51.21</v>
      </c>
      <c r="M6621" s="663">
        <v>665.73</v>
      </c>
      <c r="N6621" s="662">
        <v>13</v>
      </c>
      <c r="O6621" s="745">
        <v>5</v>
      </c>
      <c r="P6621" s="663">
        <v>614.52</v>
      </c>
      <c r="Q6621" s="678">
        <v>0.92307692307692302</v>
      </c>
      <c r="R6621" s="662">
        <v>12</v>
      </c>
      <c r="S6621" s="678">
        <v>0.92307692307692313</v>
      </c>
      <c r="T6621" s="745">
        <v>4.5</v>
      </c>
      <c r="U6621" s="701">
        <v>0.9</v>
      </c>
    </row>
    <row r="6622" spans="1:21" ht="14.4" customHeight="1" x14ac:dyDescent="0.3">
      <c r="A6622" s="661">
        <v>32</v>
      </c>
      <c r="B6622" s="662" t="s">
        <v>592</v>
      </c>
      <c r="C6622" s="662" t="s">
        <v>5115</v>
      </c>
      <c r="D6622" s="743" t="s">
        <v>7940</v>
      </c>
      <c r="E6622" s="744" t="s">
        <v>5137</v>
      </c>
      <c r="F6622" s="662" t="s">
        <v>5106</v>
      </c>
      <c r="G6622" s="662" t="s">
        <v>5514</v>
      </c>
      <c r="H6622" s="662" t="s">
        <v>593</v>
      </c>
      <c r="I6622" s="662" t="s">
        <v>5661</v>
      </c>
      <c r="J6622" s="662" t="s">
        <v>2374</v>
      </c>
      <c r="K6622" s="662" t="s">
        <v>5662</v>
      </c>
      <c r="L6622" s="663">
        <v>54.22</v>
      </c>
      <c r="M6622" s="663">
        <v>54.22</v>
      </c>
      <c r="N6622" s="662">
        <v>1</v>
      </c>
      <c r="O6622" s="745">
        <v>1</v>
      </c>
      <c r="P6622" s="663"/>
      <c r="Q6622" s="678">
        <v>0</v>
      </c>
      <c r="R6622" s="662"/>
      <c r="S6622" s="678">
        <v>0</v>
      </c>
      <c r="T6622" s="745"/>
      <c r="U6622" s="701">
        <v>0</v>
      </c>
    </row>
    <row r="6623" spans="1:21" ht="14.4" customHeight="1" x14ac:dyDescent="0.3">
      <c r="A6623" s="661">
        <v>32</v>
      </c>
      <c r="B6623" s="662" t="s">
        <v>592</v>
      </c>
      <c r="C6623" s="662" t="s">
        <v>5115</v>
      </c>
      <c r="D6623" s="743" t="s">
        <v>7940</v>
      </c>
      <c r="E6623" s="744" t="s">
        <v>5137</v>
      </c>
      <c r="F6623" s="662" t="s">
        <v>5106</v>
      </c>
      <c r="G6623" s="662" t="s">
        <v>5713</v>
      </c>
      <c r="H6623" s="662" t="s">
        <v>593</v>
      </c>
      <c r="I6623" s="662" t="s">
        <v>6431</v>
      </c>
      <c r="J6623" s="662" t="s">
        <v>1543</v>
      </c>
      <c r="K6623" s="662" t="s">
        <v>6432</v>
      </c>
      <c r="L6623" s="663">
        <v>0</v>
      </c>
      <c r="M6623" s="663">
        <v>0</v>
      </c>
      <c r="N6623" s="662">
        <v>1</v>
      </c>
      <c r="O6623" s="745">
        <v>0.5</v>
      </c>
      <c r="P6623" s="663">
        <v>0</v>
      </c>
      <c r="Q6623" s="678"/>
      <c r="R6623" s="662">
        <v>1</v>
      </c>
      <c r="S6623" s="678">
        <v>1</v>
      </c>
      <c r="T6623" s="745">
        <v>0.5</v>
      </c>
      <c r="U6623" s="701">
        <v>1</v>
      </c>
    </row>
    <row r="6624" spans="1:21" ht="14.4" customHeight="1" x14ac:dyDescent="0.3">
      <c r="A6624" s="661">
        <v>32</v>
      </c>
      <c r="B6624" s="662" t="s">
        <v>592</v>
      </c>
      <c r="C6624" s="662" t="s">
        <v>5115</v>
      </c>
      <c r="D6624" s="743" t="s">
        <v>7940</v>
      </c>
      <c r="E6624" s="744" t="s">
        <v>5137</v>
      </c>
      <c r="F6624" s="662" t="s">
        <v>5106</v>
      </c>
      <c r="G6624" s="662" t="s">
        <v>5330</v>
      </c>
      <c r="H6624" s="662" t="s">
        <v>2438</v>
      </c>
      <c r="I6624" s="662" t="s">
        <v>2755</v>
      </c>
      <c r="J6624" s="662" t="s">
        <v>2756</v>
      </c>
      <c r="K6624" s="662" t="s">
        <v>3488</v>
      </c>
      <c r="L6624" s="663">
        <v>1427.23</v>
      </c>
      <c r="M6624" s="663">
        <v>9990.6099999999988</v>
      </c>
      <c r="N6624" s="662">
        <v>7</v>
      </c>
      <c r="O6624" s="745">
        <v>4</v>
      </c>
      <c r="P6624" s="663">
        <v>9990.6099999999988</v>
      </c>
      <c r="Q6624" s="678">
        <v>1</v>
      </c>
      <c r="R6624" s="662">
        <v>7</v>
      </c>
      <c r="S6624" s="678">
        <v>1</v>
      </c>
      <c r="T6624" s="745">
        <v>4</v>
      </c>
      <c r="U6624" s="701">
        <v>1</v>
      </c>
    </row>
    <row r="6625" spans="1:21" ht="14.4" customHeight="1" x14ac:dyDescent="0.3">
      <c r="A6625" s="661">
        <v>32</v>
      </c>
      <c r="B6625" s="662" t="s">
        <v>592</v>
      </c>
      <c r="C6625" s="662" t="s">
        <v>5115</v>
      </c>
      <c r="D6625" s="743" t="s">
        <v>7940</v>
      </c>
      <c r="E6625" s="744" t="s">
        <v>5137</v>
      </c>
      <c r="F6625" s="662" t="s">
        <v>5106</v>
      </c>
      <c r="G6625" s="662" t="s">
        <v>5604</v>
      </c>
      <c r="H6625" s="662" t="s">
        <v>593</v>
      </c>
      <c r="I6625" s="662" t="s">
        <v>1722</v>
      </c>
      <c r="J6625" s="662" t="s">
        <v>1723</v>
      </c>
      <c r="K6625" s="662" t="s">
        <v>5605</v>
      </c>
      <c r="L6625" s="663">
        <v>32709.68</v>
      </c>
      <c r="M6625" s="663">
        <v>163548.4</v>
      </c>
      <c r="N6625" s="662">
        <v>5</v>
      </c>
      <c r="O6625" s="745">
        <v>3</v>
      </c>
      <c r="P6625" s="663">
        <v>130838.72</v>
      </c>
      <c r="Q6625" s="678">
        <v>0.8</v>
      </c>
      <c r="R6625" s="662">
        <v>4</v>
      </c>
      <c r="S6625" s="678">
        <v>0.8</v>
      </c>
      <c r="T6625" s="745">
        <v>2.5</v>
      </c>
      <c r="U6625" s="701">
        <v>0.83333333333333337</v>
      </c>
    </row>
    <row r="6626" spans="1:21" ht="14.4" customHeight="1" x14ac:dyDescent="0.3">
      <c r="A6626" s="661">
        <v>32</v>
      </c>
      <c r="B6626" s="662" t="s">
        <v>592</v>
      </c>
      <c r="C6626" s="662" t="s">
        <v>5115</v>
      </c>
      <c r="D6626" s="743" t="s">
        <v>7940</v>
      </c>
      <c r="E6626" s="744" t="s">
        <v>5137</v>
      </c>
      <c r="F6626" s="662" t="s">
        <v>5106</v>
      </c>
      <c r="G6626" s="662" t="s">
        <v>5333</v>
      </c>
      <c r="H6626" s="662" t="s">
        <v>2438</v>
      </c>
      <c r="I6626" s="662" t="s">
        <v>3200</v>
      </c>
      <c r="J6626" s="662" t="s">
        <v>3193</v>
      </c>
      <c r="K6626" s="662" t="s">
        <v>4935</v>
      </c>
      <c r="L6626" s="663">
        <v>13849.26</v>
      </c>
      <c r="M6626" s="663">
        <v>41547.78</v>
      </c>
      <c r="N6626" s="662">
        <v>3</v>
      </c>
      <c r="O6626" s="745">
        <v>1</v>
      </c>
      <c r="P6626" s="663">
        <v>41547.78</v>
      </c>
      <c r="Q6626" s="678">
        <v>1</v>
      </c>
      <c r="R6626" s="662">
        <v>3</v>
      </c>
      <c r="S6626" s="678">
        <v>1</v>
      </c>
      <c r="T6626" s="745">
        <v>1</v>
      </c>
      <c r="U6626" s="701">
        <v>1</v>
      </c>
    </row>
    <row r="6627" spans="1:21" ht="14.4" customHeight="1" x14ac:dyDescent="0.3">
      <c r="A6627" s="661">
        <v>32</v>
      </c>
      <c r="B6627" s="662" t="s">
        <v>592</v>
      </c>
      <c r="C6627" s="662" t="s">
        <v>5115</v>
      </c>
      <c r="D6627" s="743" t="s">
        <v>7940</v>
      </c>
      <c r="E6627" s="744" t="s">
        <v>5137</v>
      </c>
      <c r="F6627" s="662" t="s">
        <v>5106</v>
      </c>
      <c r="G6627" s="662" t="s">
        <v>5333</v>
      </c>
      <c r="H6627" s="662" t="s">
        <v>2438</v>
      </c>
      <c r="I6627" s="662" t="s">
        <v>3200</v>
      </c>
      <c r="J6627" s="662" t="s">
        <v>3193</v>
      </c>
      <c r="K6627" s="662" t="s">
        <v>4935</v>
      </c>
      <c r="L6627" s="663">
        <v>14791.84</v>
      </c>
      <c r="M6627" s="663">
        <v>44375.520000000004</v>
      </c>
      <c r="N6627" s="662">
        <v>3</v>
      </c>
      <c r="O6627" s="745">
        <v>1</v>
      </c>
      <c r="P6627" s="663">
        <v>44375.520000000004</v>
      </c>
      <c r="Q6627" s="678">
        <v>1</v>
      </c>
      <c r="R6627" s="662">
        <v>3</v>
      </c>
      <c r="S6627" s="678">
        <v>1</v>
      </c>
      <c r="T6627" s="745">
        <v>1</v>
      </c>
      <c r="U6627" s="701">
        <v>1</v>
      </c>
    </row>
    <row r="6628" spans="1:21" ht="14.4" customHeight="1" x14ac:dyDescent="0.3">
      <c r="A6628" s="661">
        <v>32</v>
      </c>
      <c r="B6628" s="662" t="s">
        <v>592</v>
      </c>
      <c r="C6628" s="662" t="s">
        <v>5115</v>
      </c>
      <c r="D6628" s="743" t="s">
        <v>7940</v>
      </c>
      <c r="E6628" s="744" t="s">
        <v>5137</v>
      </c>
      <c r="F6628" s="662" t="s">
        <v>5106</v>
      </c>
      <c r="G6628" s="662" t="s">
        <v>5583</v>
      </c>
      <c r="H6628" s="662" t="s">
        <v>593</v>
      </c>
      <c r="I6628" s="662" t="s">
        <v>2242</v>
      </c>
      <c r="J6628" s="662" t="s">
        <v>2243</v>
      </c>
      <c r="K6628" s="662" t="s">
        <v>2244</v>
      </c>
      <c r="L6628" s="663">
        <v>0</v>
      </c>
      <c r="M6628" s="663">
        <v>0</v>
      </c>
      <c r="N6628" s="662">
        <v>1</v>
      </c>
      <c r="O6628" s="745">
        <v>0.5</v>
      </c>
      <c r="P6628" s="663">
        <v>0</v>
      </c>
      <c r="Q6628" s="678"/>
      <c r="R6628" s="662">
        <v>1</v>
      </c>
      <c r="S6628" s="678">
        <v>1</v>
      </c>
      <c r="T6628" s="745">
        <v>0.5</v>
      </c>
      <c r="U6628" s="701">
        <v>1</v>
      </c>
    </row>
    <row r="6629" spans="1:21" ht="14.4" customHeight="1" x14ac:dyDescent="0.3">
      <c r="A6629" s="661">
        <v>32</v>
      </c>
      <c r="B6629" s="662" t="s">
        <v>592</v>
      </c>
      <c r="C6629" s="662" t="s">
        <v>5115</v>
      </c>
      <c r="D6629" s="743" t="s">
        <v>7940</v>
      </c>
      <c r="E6629" s="744" t="s">
        <v>5137</v>
      </c>
      <c r="F6629" s="662" t="s">
        <v>5106</v>
      </c>
      <c r="G6629" s="662" t="s">
        <v>5381</v>
      </c>
      <c r="H6629" s="662" t="s">
        <v>2438</v>
      </c>
      <c r="I6629" s="662" t="s">
        <v>3203</v>
      </c>
      <c r="J6629" s="662" t="s">
        <v>5055</v>
      </c>
      <c r="K6629" s="662" t="s">
        <v>5056</v>
      </c>
      <c r="L6629" s="663">
        <v>10386.950000000001</v>
      </c>
      <c r="M6629" s="663">
        <v>20773.900000000001</v>
      </c>
      <c r="N6629" s="662">
        <v>2</v>
      </c>
      <c r="O6629" s="745">
        <v>0.5</v>
      </c>
      <c r="P6629" s="663">
        <v>20773.900000000001</v>
      </c>
      <c r="Q6629" s="678">
        <v>1</v>
      </c>
      <c r="R6629" s="662">
        <v>2</v>
      </c>
      <c r="S6629" s="678">
        <v>1</v>
      </c>
      <c r="T6629" s="745">
        <v>0.5</v>
      </c>
      <c r="U6629" s="701">
        <v>1</v>
      </c>
    </row>
    <row r="6630" spans="1:21" ht="14.4" customHeight="1" x14ac:dyDescent="0.3">
      <c r="A6630" s="661">
        <v>32</v>
      </c>
      <c r="B6630" s="662" t="s">
        <v>592</v>
      </c>
      <c r="C6630" s="662" t="s">
        <v>5115</v>
      </c>
      <c r="D6630" s="743" t="s">
        <v>7940</v>
      </c>
      <c r="E6630" s="744" t="s">
        <v>5137</v>
      </c>
      <c r="F6630" s="662" t="s">
        <v>5108</v>
      </c>
      <c r="G6630" s="662" t="s">
        <v>5339</v>
      </c>
      <c r="H6630" s="662" t="s">
        <v>593</v>
      </c>
      <c r="I6630" s="662" t="s">
        <v>5340</v>
      </c>
      <c r="J6630" s="662" t="s">
        <v>5341</v>
      </c>
      <c r="K6630" s="662" t="s">
        <v>5342</v>
      </c>
      <c r="L6630" s="663">
        <v>1000</v>
      </c>
      <c r="M6630" s="663">
        <v>1000</v>
      </c>
      <c r="N6630" s="662">
        <v>1</v>
      </c>
      <c r="O6630" s="745">
        <v>1</v>
      </c>
      <c r="P6630" s="663"/>
      <c r="Q6630" s="678">
        <v>0</v>
      </c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32</v>
      </c>
      <c r="B6631" s="662" t="s">
        <v>592</v>
      </c>
      <c r="C6631" s="662" t="s">
        <v>5115</v>
      </c>
      <c r="D6631" s="743" t="s">
        <v>7940</v>
      </c>
      <c r="E6631" s="744" t="s">
        <v>5143</v>
      </c>
      <c r="F6631" s="662" t="s">
        <v>5106</v>
      </c>
      <c r="G6631" s="662" t="s">
        <v>5155</v>
      </c>
      <c r="H6631" s="662" t="s">
        <v>593</v>
      </c>
      <c r="I6631" s="662" t="s">
        <v>5195</v>
      </c>
      <c r="J6631" s="662" t="s">
        <v>721</v>
      </c>
      <c r="K6631" s="662" t="s">
        <v>5196</v>
      </c>
      <c r="L6631" s="663">
        <v>135.25</v>
      </c>
      <c r="M6631" s="663">
        <v>135.25</v>
      </c>
      <c r="N6631" s="662">
        <v>1</v>
      </c>
      <c r="O6631" s="745">
        <v>0.5</v>
      </c>
      <c r="P6631" s="663">
        <v>135.25</v>
      </c>
      <c r="Q6631" s="678">
        <v>1</v>
      </c>
      <c r="R6631" s="662">
        <v>1</v>
      </c>
      <c r="S6631" s="678">
        <v>1</v>
      </c>
      <c r="T6631" s="745">
        <v>0.5</v>
      </c>
      <c r="U6631" s="701">
        <v>1</v>
      </c>
    </row>
    <row r="6632" spans="1:21" ht="14.4" customHeight="1" x14ac:dyDescent="0.3">
      <c r="A6632" s="661">
        <v>32</v>
      </c>
      <c r="B6632" s="662" t="s">
        <v>592</v>
      </c>
      <c r="C6632" s="662" t="s">
        <v>5115</v>
      </c>
      <c r="D6632" s="743" t="s">
        <v>7940</v>
      </c>
      <c r="E6632" s="744" t="s">
        <v>5143</v>
      </c>
      <c r="F6632" s="662" t="s">
        <v>5106</v>
      </c>
      <c r="G6632" s="662" t="s">
        <v>5201</v>
      </c>
      <c r="H6632" s="662" t="s">
        <v>593</v>
      </c>
      <c r="I6632" s="662" t="s">
        <v>1185</v>
      </c>
      <c r="J6632" s="662" t="s">
        <v>1182</v>
      </c>
      <c r="K6632" s="662" t="s">
        <v>1186</v>
      </c>
      <c r="L6632" s="663">
        <v>31.09</v>
      </c>
      <c r="M6632" s="663">
        <v>31.09</v>
      </c>
      <c r="N6632" s="662">
        <v>1</v>
      </c>
      <c r="O6632" s="745">
        <v>0.5</v>
      </c>
      <c r="P6632" s="663">
        <v>31.09</v>
      </c>
      <c r="Q6632" s="678">
        <v>1</v>
      </c>
      <c r="R6632" s="662">
        <v>1</v>
      </c>
      <c r="S6632" s="678">
        <v>1</v>
      </c>
      <c r="T6632" s="745">
        <v>0.5</v>
      </c>
      <c r="U6632" s="701">
        <v>1</v>
      </c>
    </row>
    <row r="6633" spans="1:21" ht="14.4" customHeight="1" x14ac:dyDescent="0.3">
      <c r="A6633" s="661">
        <v>32</v>
      </c>
      <c r="B6633" s="662" t="s">
        <v>592</v>
      </c>
      <c r="C6633" s="662" t="s">
        <v>5115</v>
      </c>
      <c r="D6633" s="743" t="s">
        <v>7940</v>
      </c>
      <c r="E6633" s="744" t="s">
        <v>5143</v>
      </c>
      <c r="F6633" s="662" t="s">
        <v>5106</v>
      </c>
      <c r="G6633" s="662" t="s">
        <v>5384</v>
      </c>
      <c r="H6633" s="662" t="s">
        <v>593</v>
      </c>
      <c r="I6633" s="662" t="s">
        <v>1793</v>
      </c>
      <c r="J6633" s="662" t="s">
        <v>1794</v>
      </c>
      <c r="K6633" s="662" t="s">
        <v>5498</v>
      </c>
      <c r="L6633" s="663">
        <v>1937.84</v>
      </c>
      <c r="M6633" s="663">
        <v>15502.72</v>
      </c>
      <c r="N6633" s="662">
        <v>8</v>
      </c>
      <c r="O6633" s="745">
        <v>4</v>
      </c>
      <c r="P6633" s="663">
        <v>15502.72</v>
      </c>
      <c r="Q6633" s="678">
        <v>1</v>
      </c>
      <c r="R6633" s="662">
        <v>8</v>
      </c>
      <c r="S6633" s="678">
        <v>1</v>
      </c>
      <c r="T6633" s="745">
        <v>4</v>
      </c>
      <c r="U6633" s="701">
        <v>1</v>
      </c>
    </row>
    <row r="6634" spans="1:21" ht="14.4" customHeight="1" x14ac:dyDescent="0.3">
      <c r="A6634" s="661">
        <v>32</v>
      </c>
      <c r="B6634" s="662" t="s">
        <v>592</v>
      </c>
      <c r="C6634" s="662" t="s">
        <v>5115</v>
      </c>
      <c r="D6634" s="743" t="s">
        <v>7940</v>
      </c>
      <c r="E6634" s="744" t="s">
        <v>5143</v>
      </c>
      <c r="F6634" s="662" t="s">
        <v>5106</v>
      </c>
      <c r="G6634" s="662" t="s">
        <v>5224</v>
      </c>
      <c r="H6634" s="662" t="s">
        <v>593</v>
      </c>
      <c r="I6634" s="662" t="s">
        <v>4117</v>
      </c>
      <c r="J6634" s="662" t="s">
        <v>4118</v>
      </c>
      <c r="K6634" s="662" t="s">
        <v>2244</v>
      </c>
      <c r="L6634" s="663">
        <v>12596.28</v>
      </c>
      <c r="M6634" s="663">
        <v>12596.28</v>
      </c>
      <c r="N6634" s="662">
        <v>1</v>
      </c>
      <c r="O6634" s="745">
        <v>0.5</v>
      </c>
      <c r="P6634" s="663">
        <v>12596.28</v>
      </c>
      <c r="Q6634" s="678">
        <v>1</v>
      </c>
      <c r="R6634" s="662">
        <v>1</v>
      </c>
      <c r="S6634" s="678">
        <v>1</v>
      </c>
      <c r="T6634" s="745">
        <v>0.5</v>
      </c>
      <c r="U6634" s="701">
        <v>1</v>
      </c>
    </row>
    <row r="6635" spans="1:21" ht="14.4" customHeight="1" x14ac:dyDescent="0.3">
      <c r="A6635" s="661">
        <v>32</v>
      </c>
      <c r="B6635" s="662" t="s">
        <v>592</v>
      </c>
      <c r="C6635" s="662" t="s">
        <v>5115</v>
      </c>
      <c r="D6635" s="743" t="s">
        <v>7940</v>
      </c>
      <c r="E6635" s="744" t="s">
        <v>5143</v>
      </c>
      <c r="F6635" s="662" t="s">
        <v>5106</v>
      </c>
      <c r="G6635" s="662" t="s">
        <v>5160</v>
      </c>
      <c r="H6635" s="662" t="s">
        <v>593</v>
      </c>
      <c r="I6635" s="662" t="s">
        <v>3159</v>
      </c>
      <c r="J6635" s="662" t="s">
        <v>3160</v>
      </c>
      <c r="K6635" s="662" t="s">
        <v>4933</v>
      </c>
      <c r="L6635" s="663">
        <v>2991.23</v>
      </c>
      <c r="M6635" s="663">
        <v>11964.92</v>
      </c>
      <c r="N6635" s="662">
        <v>4</v>
      </c>
      <c r="O6635" s="745">
        <v>2.5</v>
      </c>
      <c r="P6635" s="663">
        <v>11964.92</v>
      </c>
      <c r="Q6635" s="678">
        <v>1</v>
      </c>
      <c r="R6635" s="662">
        <v>4</v>
      </c>
      <c r="S6635" s="678">
        <v>1</v>
      </c>
      <c r="T6635" s="745">
        <v>2.5</v>
      </c>
      <c r="U6635" s="701">
        <v>1</v>
      </c>
    </row>
    <row r="6636" spans="1:21" ht="14.4" customHeight="1" x14ac:dyDescent="0.3">
      <c r="A6636" s="661">
        <v>32</v>
      </c>
      <c r="B6636" s="662" t="s">
        <v>592</v>
      </c>
      <c r="C6636" s="662" t="s">
        <v>5115</v>
      </c>
      <c r="D6636" s="743" t="s">
        <v>7940</v>
      </c>
      <c r="E6636" s="744" t="s">
        <v>5143</v>
      </c>
      <c r="F6636" s="662" t="s">
        <v>5106</v>
      </c>
      <c r="G6636" s="662" t="s">
        <v>5160</v>
      </c>
      <c r="H6636" s="662" t="s">
        <v>593</v>
      </c>
      <c r="I6636" s="662" t="s">
        <v>5161</v>
      </c>
      <c r="J6636" s="662" t="s">
        <v>3160</v>
      </c>
      <c r="K6636" s="662" t="s">
        <v>5162</v>
      </c>
      <c r="L6636" s="663">
        <v>748.21</v>
      </c>
      <c r="M6636" s="663">
        <v>748.21</v>
      </c>
      <c r="N6636" s="662">
        <v>1</v>
      </c>
      <c r="O6636" s="745">
        <v>0.5</v>
      </c>
      <c r="P6636" s="663">
        <v>748.21</v>
      </c>
      <c r="Q6636" s="678">
        <v>1</v>
      </c>
      <c r="R6636" s="662">
        <v>1</v>
      </c>
      <c r="S6636" s="678">
        <v>1</v>
      </c>
      <c r="T6636" s="745">
        <v>0.5</v>
      </c>
      <c r="U6636" s="701">
        <v>1</v>
      </c>
    </row>
    <row r="6637" spans="1:21" ht="14.4" customHeight="1" x14ac:dyDescent="0.3">
      <c r="A6637" s="661">
        <v>32</v>
      </c>
      <c r="B6637" s="662" t="s">
        <v>592</v>
      </c>
      <c r="C6637" s="662" t="s">
        <v>5115</v>
      </c>
      <c r="D6637" s="743" t="s">
        <v>7940</v>
      </c>
      <c r="E6637" s="744" t="s">
        <v>5143</v>
      </c>
      <c r="F6637" s="662" t="s">
        <v>5106</v>
      </c>
      <c r="G6637" s="662" t="s">
        <v>5262</v>
      </c>
      <c r="H6637" s="662" t="s">
        <v>593</v>
      </c>
      <c r="I6637" s="662" t="s">
        <v>2962</v>
      </c>
      <c r="J6637" s="662" t="s">
        <v>2963</v>
      </c>
      <c r="K6637" s="662" t="s">
        <v>5509</v>
      </c>
      <c r="L6637" s="663">
        <v>98.75</v>
      </c>
      <c r="M6637" s="663">
        <v>98.75</v>
      </c>
      <c r="N6637" s="662">
        <v>1</v>
      </c>
      <c r="O6637" s="745">
        <v>1</v>
      </c>
      <c r="P6637" s="663">
        <v>98.75</v>
      </c>
      <c r="Q6637" s="678">
        <v>1</v>
      </c>
      <c r="R6637" s="662">
        <v>1</v>
      </c>
      <c r="S6637" s="678">
        <v>1</v>
      </c>
      <c r="T6637" s="745">
        <v>1</v>
      </c>
      <c r="U6637" s="701">
        <v>1</v>
      </c>
    </row>
    <row r="6638" spans="1:21" ht="14.4" customHeight="1" x14ac:dyDescent="0.3">
      <c r="A6638" s="661">
        <v>32</v>
      </c>
      <c r="B6638" s="662" t="s">
        <v>592</v>
      </c>
      <c r="C6638" s="662" t="s">
        <v>5115</v>
      </c>
      <c r="D6638" s="743" t="s">
        <v>7940</v>
      </c>
      <c r="E6638" s="744" t="s">
        <v>5143</v>
      </c>
      <c r="F6638" s="662" t="s">
        <v>5106</v>
      </c>
      <c r="G6638" s="662" t="s">
        <v>5168</v>
      </c>
      <c r="H6638" s="662" t="s">
        <v>593</v>
      </c>
      <c r="I6638" s="662" t="s">
        <v>814</v>
      </c>
      <c r="J6638" s="662" t="s">
        <v>5170</v>
      </c>
      <c r="K6638" s="662" t="s">
        <v>5446</v>
      </c>
      <c r="L6638" s="663">
        <v>0</v>
      </c>
      <c r="M6638" s="663">
        <v>0</v>
      </c>
      <c r="N6638" s="662">
        <v>8</v>
      </c>
      <c r="O6638" s="745">
        <v>5.5</v>
      </c>
      <c r="P6638" s="663">
        <v>0</v>
      </c>
      <c r="Q6638" s="678"/>
      <c r="R6638" s="662">
        <v>8</v>
      </c>
      <c r="S6638" s="678">
        <v>1</v>
      </c>
      <c r="T6638" s="745">
        <v>5.5</v>
      </c>
      <c r="U6638" s="701">
        <v>1</v>
      </c>
    </row>
    <row r="6639" spans="1:21" ht="14.4" customHeight="1" x14ac:dyDescent="0.3">
      <c r="A6639" s="661">
        <v>32</v>
      </c>
      <c r="B6639" s="662" t="s">
        <v>592</v>
      </c>
      <c r="C6639" s="662" t="s">
        <v>5115</v>
      </c>
      <c r="D6639" s="743" t="s">
        <v>7940</v>
      </c>
      <c r="E6639" s="744" t="s">
        <v>5143</v>
      </c>
      <c r="F6639" s="662" t="s">
        <v>5106</v>
      </c>
      <c r="G6639" s="662" t="s">
        <v>5285</v>
      </c>
      <c r="H6639" s="662" t="s">
        <v>593</v>
      </c>
      <c r="I6639" s="662" t="s">
        <v>5900</v>
      </c>
      <c r="J6639" s="662" t="s">
        <v>852</v>
      </c>
      <c r="K6639" s="662" t="s">
        <v>5901</v>
      </c>
      <c r="L6639" s="663">
        <v>0</v>
      </c>
      <c r="M6639" s="663">
        <v>0</v>
      </c>
      <c r="N6639" s="662">
        <v>1</v>
      </c>
      <c r="O6639" s="745">
        <v>0.5</v>
      </c>
      <c r="P6639" s="663">
        <v>0</v>
      </c>
      <c r="Q6639" s="678"/>
      <c r="R6639" s="662">
        <v>1</v>
      </c>
      <c r="S6639" s="678">
        <v>1</v>
      </c>
      <c r="T6639" s="745">
        <v>0.5</v>
      </c>
      <c r="U6639" s="701">
        <v>1</v>
      </c>
    </row>
    <row r="6640" spans="1:21" ht="14.4" customHeight="1" x14ac:dyDescent="0.3">
      <c r="A6640" s="661">
        <v>32</v>
      </c>
      <c r="B6640" s="662" t="s">
        <v>592</v>
      </c>
      <c r="C6640" s="662" t="s">
        <v>5115</v>
      </c>
      <c r="D6640" s="743" t="s">
        <v>7940</v>
      </c>
      <c r="E6640" s="744" t="s">
        <v>5143</v>
      </c>
      <c r="F6640" s="662" t="s">
        <v>5106</v>
      </c>
      <c r="G6640" s="662" t="s">
        <v>5175</v>
      </c>
      <c r="H6640" s="662" t="s">
        <v>2438</v>
      </c>
      <c r="I6640" s="662" t="s">
        <v>2477</v>
      </c>
      <c r="J6640" s="662" t="s">
        <v>2474</v>
      </c>
      <c r="K6640" s="662" t="s">
        <v>4818</v>
      </c>
      <c r="L6640" s="663">
        <v>923.74</v>
      </c>
      <c r="M6640" s="663">
        <v>1847.48</v>
      </c>
      <c r="N6640" s="662">
        <v>2</v>
      </c>
      <c r="O6640" s="745">
        <v>1</v>
      </c>
      <c r="P6640" s="663">
        <v>1847.48</v>
      </c>
      <c r="Q6640" s="678">
        <v>1</v>
      </c>
      <c r="R6640" s="662">
        <v>2</v>
      </c>
      <c r="S6640" s="678">
        <v>1</v>
      </c>
      <c r="T6640" s="745">
        <v>1</v>
      </c>
      <c r="U6640" s="701">
        <v>1</v>
      </c>
    </row>
    <row r="6641" spans="1:21" ht="14.4" customHeight="1" x14ac:dyDescent="0.3">
      <c r="A6641" s="661">
        <v>32</v>
      </c>
      <c r="B6641" s="662" t="s">
        <v>592</v>
      </c>
      <c r="C6641" s="662" t="s">
        <v>5115</v>
      </c>
      <c r="D6641" s="743" t="s">
        <v>7940</v>
      </c>
      <c r="E6641" s="744" t="s">
        <v>5143</v>
      </c>
      <c r="F6641" s="662" t="s">
        <v>5106</v>
      </c>
      <c r="G6641" s="662" t="s">
        <v>5176</v>
      </c>
      <c r="H6641" s="662" t="s">
        <v>593</v>
      </c>
      <c r="I6641" s="662" t="s">
        <v>5365</v>
      </c>
      <c r="J6641" s="662" t="s">
        <v>5178</v>
      </c>
      <c r="K6641" s="662" t="s">
        <v>830</v>
      </c>
      <c r="L6641" s="663">
        <v>185.26</v>
      </c>
      <c r="M6641" s="663">
        <v>741.04</v>
      </c>
      <c r="N6641" s="662">
        <v>4</v>
      </c>
      <c r="O6641" s="745">
        <v>2</v>
      </c>
      <c r="P6641" s="663">
        <v>741.04</v>
      </c>
      <c r="Q6641" s="678">
        <v>1</v>
      </c>
      <c r="R6641" s="662">
        <v>4</v>
      </c>
      <c r="S6641" s="678">
        <v>1</v>
      </c>
      <c r="T6641" s="745">
        <v>2</v>
      </c>
      <c r="U6641" s="701">
        <v>1</v>
      </c>
    </row>
    <row r="6642" spans="1:21" ht="14.4" customHeight="1" x14ac:dyDescent="0.3">
      <c r="A6642" s="661">
        <v>32</v>
      </c>
      <c r="B6642" s="662" t="s">
        <v>592</v>
      </c>
      <c r="C6642" s="662" t="s">
        <v>5115</v>
      </c>
      <c r="D6642" s="743" t="s">
        <v>7940</v>
      </c>
      <c r="E6642" s="744" t="s">
        <v>5143</v>
      </c>
      <c r="F6642" s="662" t="s">
        <v>5106</v>
      </c>
      <c r="G6642" s="662" t="s">
        <v>5176</v>
      </c>
      <c r="H6642" s="662" t="s">
        <v>593</v>
      </c>
      <c r="I6642" s="662" t="s">
        <v>829</v>
      </c>
      <c r="J6642" s="662" t="s">
        <v>826</v>
      </c>
      <c r="K6642" s="662" t="s">
        <v>830</v>
      </c>
      <c r="L6642" s="663">
        <v>185.26</v>
      </c>
      <c r="M6642" s="663">
        <v>370.52</v>
      </c>
      <c r="N6642" s="662">
        <v>2</v>
      </c>
      <c r="O6642" s="745">
        <v>1</v>
      </c>
      <c r="P6642" s="663">
        <v>370.52</v>
      </c>
      <c r="Q6642" s="678">
        <v>1</v>
      </c>
      <c r="R6642" s="662">
        <v>2</v>
      </c>
      <c r="S6642" s="678">
        <v>1</v>
      </c>
      <c r="T6642" s="745">
        <v>1</v>
      </c>
      <c r="U6642" s="701">
        <v>1</v>
      </c>
    </row>
    <row r="6643" spans="1:21" ht="14.4" customHeight="1" x14ac:dyDescent="0.3">
      <c r="A6643" s="661">
        <v>32</v>
      </c>
      <c r="B6643" s="662" t="s">
        <v>592</v>
      </c>
      <c r="C6643" s="662" t="s">
        <v>5115</v>
      </c>
      <c r="D6643" s="743" t="s">
        <v>7940</v>
      </c>
      <c r="E6643" s="744" t="s">
        <v>5143</v>
      </c>
      <c r="F6643" s="662" t="s">
        <v>5106</v>
      </c>
      <c r="G6643" s="662" t="s">
        <v>7897</v>
      </c>
      <c r="H6643" s="662" t="s">
        <v>593</v>
      </c>
      <c r="I6643" s="662" t="s">
        <v>3914</v>
      </c>
      <c r="J6643" s="662" t="s">
        <v>3915</v>
      </c>
      <c r="K6643" s="662" t="s">
        <v>3916</v>
      </c>
      <c r="L6643" s="663">
        <v>1233.3599999999999</v>
      </c>
      <c r="M6643" s="663">
        <v>1233.3599999999999</v>
      </c>
      <c r="N6643" s="662">
        <v>1</v>
      </c>
      <c r="O6643" s="745">
        <v>0.5</v>
      </c>
      <c r="P6643" s="663">
        <v>1233.3599999999999</v>
      </c>
      <c r="Q6643" s="678">
        <v>1</v>
      </c>
      <c r="R6643" s="662">
        <v>1</v>
      </c>
      <c r="S6643" s="678">
        <v>1</v>
      </c>
      <c r="T6643" s="745">
        <v>0.5</v>
      </c>
      <c r="U6643" s="701">
        <v>1</v>
      </c>
    </row>
    <row r="6644" spans="1:21" ht="14.4" customHeight="1" x14ac:dyDescent="0.3">
      <c r="A6644" s="661">
        <v>32</v>
      </c>
      <c r="B6644" s="662" t="s">
        <v>592</v>
      </c>
      <c r="C6644" s="662" t="s">
        <v>5115</v>
      </c>
      <c r="D6644" s="743" t="s">
        <v>7940</v>
      </c>
      <c r="E6644" s="744" t="s">
        <v>5143</v>
      </c>
      <c r="F6644" s="662" t="s">
        <v>5106</v>
      </c>
      <c r="G6644" s="662" t="s">
        <v>5182</v>
      </c>
      <c r="H6644" s="662" t="s">
        <v>593</v>
      </c>
      <c r="I6644" s="662" t="s">
        <v>2977</v>
      </c>
      <c r="J6644" s="662" t="s">
        <v>2978</v>
      </c>
      <c r="K6644" s="662" t="s">
        <v>5183</v>
      </c>
      <c r="L6644" s="663">
        <v>51.21</v>
      </c>
      <c r="M6644" s="663">
        <v>819.3599999999999</v>
      </c>
      <c r="N6644" s="662">
        <v>16</v>
      </c>
      <c r="O6644" s="745">
        <v>4</v>
      </c>
      <c r="P6644" s="663">
        <v>819.3599999999999</v>
      </c>
      <c r="Q6644" s="678">
        <v>1</v>
      </c>
      <c r="R6644" s="662">
        <v>16</v>
      </c>
      <c r="S6644" s="678">
        <v>1</v>
      </c>
      <c r="T6644" s="745">
        <v>4</v>
      </c>
      <c r="U6644" s="701">
        <v>1</v>
      </c>
    </row>
    <row r="6645" spans="1:21" ht="14.4" customHeight="1" x14ac:dyDescent="0.3">
      <c r="A6645" s="661">
        <v>32</v>
      </c>
      <c r="B6645" s="662" t="s">
        <v>592</v>
      </c>
      <c r="C6645" s="662" t="s">
        <v>5115</v>
      </c>
      <c r="D6645" s="743" t="s">
        <v>7940</v>
      </c>
      <c r="E6645" s="744" t="s">
        <v>5143</v>
      </c>
      <c r="F6645" s="662" t="s">
        <v>5106</v>
      </c>
      <c r="G6645" s="662" t="s">
        <v>5330</v>
      </c>
      <c r="H6645" s="662" t="s">
        <v>2438</v>
      </c>
      <c r="I6645" s="662" t="s">
        <v>2755</v>
      </c>
      <c r="J6645" s="662" t="s">
        <v>2756</v>
      </c>
      <c r="K6645" s="662" t="s">
        <v>3488</v>
      </c>
      <c r="L6645" s="663">
        <v>1427.23</v>
      </c>
      <c r="M6645" s="663">
        <v>18553.989999999998</v>
      </c>
      <c r="N6645" s="662">
        <v>13</v>
      </c>
      <c r="O6645" s="745">
        <v>3.5</v>
      </c>
      <c r="P6645" s="663">
        <v>18553.989999999998</v>
      </c>
      <c r="Q6645" s="678">
        <v>1</v>
      </c>
      <c r="R6645" s="662">
        <v>13</v>
      </c>
      <c r="S6645" s="678">
        <v>1</v>
      </c>
      <c r="T6645" s="745">
        <v>3.5</v>
      </c>
      <c r="U6645" s="701">
        <v>1</v>
      </c>
    </row>
    <row r="6646" spans="1:21" ht="14.4" customHeight="1" thickBot="1" x14ac:dyDescent="0.35">
      <c r="A6646" s="667">
        <v>32</v>
      </c>
      <c r="B6646" s="668" t="s">
        <v>592</v>
      </c>
      <c r="C6646" s="668" t="s">
        <v>5115</v>
      </c>
      <c r="D6646" s="746" t="s">
        <v>7940</v>
      </c>
      <c r="E6646" s="747" t="s">
        <v>5143</v>
      </c>
      <c r="F6646" s="668" t="s">
        <v>5106</v>
      </c>
      <c r="G6646" s="668" t="s">
        <v>5333</v>
      </c>
      <c r="H6646" s="668" t="s">
        <v>2438</v>
      </c>
      <c r="I6646" s="668" t="s">
        <v>3200</v>
      </c>
      <c r="J6646" s="668" t="s">
        <v>3193</v>
      </c>
      <c r="K6646" s="668" t="s">
        <v>4935</v>
      </c>
      <c r="L6646" s="669">
        <v>13849.26</v>
      </c>
      <c r="M6646" s="669">
        <v>83095.56</v>
      </c>
      <c r="N6646" s="668">
        <v>6</v>
      </c>
      <c r="O6646" s="748">
        <v>1.5</v>
      </c>
      <c r="P6646" s="669">
        <v>83095.56</v>
      </c>
      <c r="Q6646" s="679">
        <v>1</v>
      </c>
      <c r="R6646" s="668">
        <v>6</v>
      </c>
      <c r="S6646" s="679">
        <v>1</v>
      </c>
      <c r="T6646" s="748">
        <v>1.5</v>
      </c>
      <c r="U6646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7942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5130</v>
      </c>
      <c r="B5" s="229">
        <v>15455.460000000003</v>
      </c>
      <c r="C5" s="742">
        <v>7.2138213356500239E-2</v>
      </c>
      <c r="D5" s="229">
        <v>198792.43000000014</v>
      </c>
      <c r="E5" s="742">
        <v>0.92786178664349983</v>
      </c>
      <c r="F5" s="750">
        <v>214247.89000000013</v>
      </c>
    </row>
    <row r="6" spans="1:6" ht="14.4" customHeight="1" x14ac:dyDescent="0.3">
      <c r="A6" s="688" t="s">
        <v>5136</v>
      </c>
      <c r="B6" s="665">
        <v>12045.690000000002</v>
      </c>
      <c r="C6" s="678">
        <v>3.7402041838890163E-2</v>
      </c>
      <c r="D6" s="665">
        <v>310014.00000000017</v>
      </c>
      <c r="E6" s="678">
        <v>0.96259795816110982</v>
      </c>
      <c r="F6" s="666">
        <v>322059.69000000018</v>
      </c>
    </row>
    <row r="7" spans="1:6" ht="14.4" customHeight="1" x14ac:dyDescent="0.3">
      <c r="A7" s="688" t="s">
        <v>5131</v>
      </c>
      <c r="B7" s="665">
        <v>10941.350000000004</v>
      </c>
      <c r="C7" s="678">
        <v>1.3669961707965179E-2</v>
      </c>
      <c r="D7" s="665">
        <v>789452.25999999919</v>
      </c>
      <c r="E7" s="678">
        <v>0.98633003829203481</v>
      </c>
      <c r="F7" s="666">
        <v>800393.60999999917</v>
      </c>
    </row>
    <row r="8" spans="1:6" ht="14.4" customHeight="1" x14ac:dyDescent="0.3">
      <c r="A8" s="688" t="s">
        <v>5127</v>
      </c>
      <c r="B8" s="665">
        <v>7666.0300000000007</v>
      </c>
      <c r="C8" s="678">
        <v>1.6630361741275801E-2</v>
      </c>
      <c r="D8" s="665">
        <v>453299.88999999996</v>
      </c>
      <c r="E8" s="678">
        <v>0.98336963825872414</v>
      </c>
      <c r="F8" s="666">
        <v>460965.92</v>
      </c>
    </row>
    <row r="9" spans="1:6" ht="14.4" customHeight="1" x14ac:dyDescent="0.3">
      <c r="A9" s="688" t="s">
        <v>5141</v>
      </c>
      <c r="B9" s="665">
        <v>5740.87</v>
      </c>
      <c r="C9" s="678">
        <v>1.7913363259718078E-2</v>
      </c>
      <c r="D9" s="665">
        <v>314738.86999999988</v>
      </c>
      <c r="E9" s="678">
        <v>0.98208663674028196</v>
      </c>
      <c r="F9" s="666">
        <v>320479.73999999987</v>
      </c>
    </row>
    <row r="10" spans="1:6" ht="14.4" customHeight="1" x14ac:dyDescent="0.3">
      <c r="A10" s="688" t="s">
        <v>5120</v>
      </c>
      <c r="B10" s="665">
        <v>5439.67</v>
      </c>
      <c r="C10" s="678">
        <v>1.6445639284558014E-2</v>
      </c>
      <c r="D10" s="665">
        <v>325327.03999999951</v>
      </c>
      <c r="E10" s="678">
        <v>0.983554360715442</v>
      </c>
      <c r="F10" s="666">
        <v>330766.7099999995</v>
      </c>
    </row>
    <row r="11" spans="1:6" ht="14.4" customHeight="1" x14ac:dyDescent="0.3">
      <c r="A11" s="688" t="s">
        <v>5137</v>
      </c>
      <c r="B11" s="665">
        <v>4327.8200000000006</v>
      </c>
      <c r="C11" s="678">
        <v>7.0695566805025383E-3</v>
      </c>
      <c r="D11" s="665">
        <v>607849.17999999982</v>
      </c>
      <c r="E11" s="678">
        <v>0.99293044331949754</v>
      </c>
      <c r="F11" s="666">
        <v>612176.99999999977</v>
      </c>
    </row>
    <row r="12" spans="1:6" ht="14.4" customHeight="1" x14ac:dyDescent="0.3">
      <c r="A12" s="688" t="s">
        <v>5121</v>
      </c>
      <c r="B12" s="665">
        <v>4180.25</v>
      </c>
      <c r="C12" s="678">
        <v>6.5606406041605701E-3</v>
      </c>
      <c r="D12" s="665">
        <v>632990.75999999989</v>
      </c>
      <c r="E12" s="678">
        <v>0.99343935939583938</v>
      </c>
      <c r="F12" s="666">
        <v>637171.00999999989</v>
      </c>
    </row>
    <row r="13" spans="1:6" ht="14.4" customHeight="1" x14ac:dyDescent="0.3">
      <c r="A13" s="688" t="s">
        <v>5133</v>
      </c>
      <c r="B13" s="665">
        <v>3066.14</v>
      </c>
      <c r="C13" s="678">
        <v>8.2115525001428859E-3</v>
      </c>
      <c r="D13" s="665">
        <v>370327.31999999966</v>
      </c>
      <c r="E13" s="678">
        <v>0.99178844749985706</v>
      </c>
      <c r="F13" s="666">
        <v>373393.45999999967</v>
      </c>
    </row>
    <row r="14" spans="1:6" ht="14.4" customHeight="1" x14ac:dyDescent="0.3">
      <c r="A14" s="688" t="s">
        <v>5139</v>
      </c>
      <c r="B14" s="665">
        <v>2097.54</v>
      </c>
      <c r="C14" s="678">
        <v>1.1961961516694184E-2</v>
      </c>
      <c r="D14" s="665">
        <v>173253.30000000005</v>
      </c>
      <c r="E14" s="678">
        <v>0.98803803848330574</v>
      </c>
      <c r="F14" s="666">
        <v>175350.84000000005</v>
      </c>
    </row>
    <row r="15" spans="1:6" ht="14.4" customHeight="1" x14ac:dyDescent="0.3">
      <c r="A15" s="688" t="s">
        <v>5129</v>
      </c>
      <c r="B15" s="665">
        <v>1731.63</v>
      </c>
      <c r="C15" s="678">
        <v>3.4747800076549797E-3</v>
      </c>
      <c r="D15" s="665">
        <v>496610.7099999999</v>
      </c>
      <c r="E15" s="678">
        <v>0.996525219992345</v>
      </c>
      <c r="F15" s="666">
        <v>498342.33999999991</v>
      </c>
    </row>
    <row r="16" spans="1:6" ht="14.4" customHeight="1" x14ac:dyDescent="0.3">
      <c r="A16" s="688" t="s">
        <v>5126</v>
      </c>
      <c r="B16" s="665">
        <v>1366.18</v>
      </c>
      <c r="C16" s="678">
        <v>4.0998202918807484E-3</v>
      </c>
      <c r="D16" s="665">
        <v>331863.06000000006</v>
      </c>
      <c r="E16" s="678">
        <v>0.99590017970811928</v>
      </c>
      <c r="F16" s="666">
        <v>333229.24000000005</v>
      </c>
    </row>
    <row r="17" spans="1:6" ht="14.4" customHeight="1" x14ac:dyDescent="0.3">
      <c r="A17" s="688" t="s">
        <v>5142</v>
      </c>
      <c r="B17" s="665">
        <v>1227.22</v>
      </c>
      <c r="C17" s="678">
        <v>4.3190817455253425E-2</v>
      </c>
      <c r="D17" s="665">
        <v>27186.690000000002</v>
      </c>
      <c r="E17" s="678">
        <v>0.95680918254474656</v>
      </c>
      <c r="F17" s="666">
        <v>28413.910000000003</v>
      </c>
    </row>
    <row r="18" spans="1:6" ht="14.4" customHeight="1" x14ac:dyDescent="0.3">
      <c r="A18" s="688" t="s">
        <v>5144</v>
      </c>
      <c r="B18" s="665">
        <v>1203.4199999999998</v>
      </c>
      <c r="C18" s="678">
        <v>2.8697687714014384E-3</v>
      </c>
      <c r="D18" s="665">
        <v>418140.47</v>
      </c>
      <c r="E18" s="678">
        <v>0.99713023122859856</v>
      </c>
      <c r="F18" s="666">
        <v>419343.88999999996</v>
      </c>
    </row>
    <row r="19" spans="1:6" ht="14.4" customHeight="1" x14ac:dyDescent="0.3">
      <c r="A19" s="688" t="s">
        <v>5132</v>
      </c>
      <c r="B19" s="665">
        <v>1059.3999999999999</v>
      </c>
      <c r="C19" s="678">
        <v>9.1821745511100599E-3</v>
      </c>
      <c r="D19" s="665">
        <v>114316.31999999999</v>
      </c>
      <c r="E19" s="678">
        <v>0.99081782544888997</v>
      </c>
      <c r="F19" s="666">
        <v>115375.71999999999</v>
      </c>
    </row>
    <row r="20" spans="1:6" ht="14.4" customHeight="1" x14ac:dyDescent="0.3">
      <c r="A20" s="688" t="s">
        <v>5123</v>
      </c>
      <c r="B20" s="665">
        <v>964.6400000000001</v>
      </c>
      <c r="C20" s="678">
        <v>2.5578945587623934E-3</v>
      </c>
      <c r="D20" s="665">
        <v>376158.01999999996</v>
      </c>
      <c r="E20" s="678">
        <v>0.99744210544123757</v>
      </c>
      <c r="F20" s="666">
        <v>377122.66</v>
      </c>
    </row>
    <row r="21" spans="1:6" ht="14.4" customHeight="1" x14ac:dyDescent="0.3">
      <c r="A21" s="688" t="s">
        <v>5143</v>
      </c>
      <c r="B21" s="665">
        <v>901.18000000000006</v>
      </c>
      <c r="C21" s="678">
        <v>9.0035174841959396E-4</v>
      </c>
      <c r="D21" s="665">
        <v>1000018.7399999999</v>
      </c>
      <c r="E21" s="678">
        <v>0.99909964825158037</v>
      </c>
      <c r="F21" s="666">
        <v>1000919.9199999999</v>
      </c>
    </row>
    <row r="22" spans="1:6" ht="14.4" customHeight="1" x14ac:dyDescent="0.3">
      <c r="A22" s="688" t="s">
        <v>5140</v>
      </c>
      <c r="B22" s="665">
        <v>887.87</v>
      </c>
      <c r="C22" s="678">
        <v>4.8323116504934687E-3</v>
      </c>
      <c r="D22" s="665">
        <v>182848.21</v>
      </c>
      <c r="E22" s="678">
        <v>0.99516768834950653</v>
      </c>
      <c r="F22" s="666">
        <v>183736.08</v>
      </c>
    </row>
    <row r="23" spans="1:6" ht="14.4" customHeight="1" x14ac:dyDescent="0.3">
      <c r="A23" s="688" t="s">
        <v>5138</v>
      </c>
      <c r="B23" s="665">
        <v>664.28</v>
      </c>
      <c r="C23" s="678">
        <v>2.2945736069942004E-3</v>
      </c>
      <c r="D23" s="665">
        <v>288836.13</v>
      </c>
      <c r="E23" s="678">
        <v>0.99770542639300575</v>
      </c>
      <c r="F23" s="666">
        <v>289500.41000000003</v>
      </c>
    </row>
    <row r="24" spans="1:6" ht="14.4" customHeight="1" x14ac:dyDescent="0.3">
      <c r="A24" s="688" t="s">
        <v>5134</v>
      </c>
      <c r="B24" s="665">
        <v>613.28000000000009</v>
      </c>
      <c r="C24" s="678">
        <v>5.2939814505892444E-4</v>
      </c>
      <c r="D24" s="665">
        <v>1157834.3000000003</v>
      </c>
      <c r="E24" s="678">
        <v>0.99947060185494108</v>
      </c>
      <c r="F24" s="666">
        <v>1158447.5800000003</v>
      </c>
    </row>
    <row r="25" spans="1:6" ht="14.4" customHeight="1" x14ac:dyDescent="0.3">
      <c r="A25" s="688" t="s">
        <v>5135</v>
      </c>
      <c r="B25" s="665">
        <v>509.73</v>
      </c>
      <c r="C25" s="678">
        <v>1.7427350652941861E-3</v>
      </c>
      <c r="D25" s="665">
        <v>291978.7900000001</v>
      </c>
      <c r="E25" s="678">
        <v>0.9982572649347059</v>
      </c>
      <c r="F25" s="666">
        <v>292488.52000000008</v>
      </c>
    </row>
    <row r="26" spans="1:6" ht="14.4" customHeight="1" x14ac:dyDescent="0.3">
      <c r="A26" s="688" t="s">
        <v>5147</v>
      </c>
      <c r="B26" s="665">
        <v>370.1</v>
      </c>
      <c r="C26" s="678">
        <v>3.2513754214115501E-3</v>
      </c>
      <c r="D26" s="665">
        <v>113458.65000000001</v>
      </c>
      <c r="E26" s="678">
        <v>0.99674862457858837</v>
      </c>
      <c r="F26" s="666">
        <v>113828.75000000001</v>
      </c>
    </row>
    <row r="27" spans="1:6" ht="14.4" customHeight="1" x14ac:dyDescent="0.3">
      <c r="A27" s="688" t="s">
        <v>5148</v>
      </c>
      <c r="B27" s="665">
        <v>109.97</v>
      </c>
      <c r="C27" s="678">
        <v>2.4447078532988543E-3</v>
      </c>
      <c r="D27" s="665">
        <v>44872.910000000011</v>
      </c>
      <c r="E27" s="678">
        <v>0.99755529214670113</v>
      </c>
      <c r="F27" s="666">
        <v>44982.880000000012</v>
      </c>
    </row>
    <row r="28" spans="1:6" ht="14.4" customHeight="1" x14ac:dyDescent="0.3">
      <c r="A28" s="688" t="s">
        <v>5124</v>
      </c>
      <c r="B28" s="665">
        <v>79.03</v>
      </c>
      <c r="C28" s="678">
        <v>4.4118894923005471E-3</v>
      </c>
      <c r="D28" s="665">
        <v>17833.93</v>
      </c>
      <c r="E28" s="678">
        <v>0.99558811050769946</v>
      </c>
      <c r="F28" s="666">
        <v>17912.96</v>
      </c>
    </row>
    <row r="29" spans="1:6" ht="14.4" customHeight="1" x14ac:dyDescent="0.3">
      <c r="A29" s="688" t="s">
        <v>5128</v>
      </c>
      <c r="B29" s="665">
        <v>78.33</v>
      </c>
      <c r="C29" s="678">
        <v>5.5709018701957823E-3</v>
      </c>
      <c r="D29" s="665">
        <v>13982.229999999998</v>
      </c>
      <c r="E29" s="678">
        <v>0.99442909812980418</v>
      </c>
      <c r="F29" s="666">
        <v>14060.559999999998</v>
      </c>
    </row>
    <row r="30" spans="1:6" ht="14.4" customHeight="1" x14ac:dyDescent="0.3">
      <c r="A30" s="688" t="s">
        <v>5125</v>
      </c>
      <c r="B30" s="665">
        <v>70.3</v>
      </c>
      <c r="C30" s="678">
        <v>2.1977336270564206E-4</v>
      </c>
      <c r="D30" s="665">
        <v>319804.68</v>
      </c>
      <c r="E30" s="678">
        <v>0.99978022663729438</v>
      </c>
      <c r="F30" s="666">
        <v>319874.98</v>
      </c>
    </row>
    <row r="31" spans="1:6" ht="14.4" customHeight="1" x14ac:dyDescent="0.3">
      <c r="A31" s="688" t="s">
        <v>5150</v>
      </c>
      <c r="B31" s="665"/>
      <c r="C31" s="678">
        <v>0</v>
      </c>
      <c r="D31" s="665">
        <v>102551.06</v>
      </c>
      <c r="E31" s="678">
        <v>1</v>
      </c>
      <c r="F31" s="666">
        <v>102551.06</v>
      </c>
    </row>
    <row r="32" spans="1:6" ht="14.4" customHeight="1" x14ac:dyDescent="0.3">
      <c r="A32" s="688" t="s">
        <v>5149</v>
      </c>
      <c r="B32" s="665"/>
      <c r="C32" s="678">
        <v>0</v>
      </c>
      <c r="D32" s="665">
        <v>30173.499999999996</v>
      </c>
      <c r="E32" s="678">
        <v>1</v>
      </c>
      <c r="F32" s="666">
        <v>30173.499999999996</v>
      </c>
    </row>
    <row r="33" spans="1:6" ht="14.4" customHeight="1" x14ac:dyDescent="0.3">
      <c r="A33" s="688" t="s">
        <v>5146</v>
      </c>
      <c r="B33" s="665">
        <v>0</v>
      </c>
      <c r="C33" s="678">
        <v>0</v>
      </c>
      <c r="D33" s="665">
        <v>367052.75999999989</v>
      </c>
      <c r="E33" s="678">
        <v>1</v>
      </c>
      <c r="F33" s="666">
        <v>367052.75999999989</v>
      </c>
    </row>
    <row r="34" spans="1:6" ht="14.4" customHeight="1" x14ac:dyDescent="0.3">
      <c r="A34" s="688" t="s">
        <v>5122</v>
      </c>
      <c r="B34" s="665">
        <v>0</v>
      </c>
      <c r="C34" s="678">
        <v>0</v>
      </c>
      <c r="D34" s="665">
        <v>304453.45</v>
      </c>
      <c r="E34" s="678">
        <v>1</v>
      </c>
      <c r="F34" s="666">
        <v>304453.45</v>
      </c>
    </row>
    <row r="35" spans="1:6" ht="14.4" customHeight="1" thickBot="1" x14ac:dyDescent="0.35">
      <c r="A35" s="689" t="s">
        <v>5145</v>
      </c>
      <c r="B35" s="680"/>
      <c r="C35" s="681">
        <v>0</v>
      </c>
      <c r="D35" s="680">
        <v>30225.199999999997</v>
      </c>
      <c r="E35" s="681">
        <v>1</v>
      </c>
      <c r="F35" s="682">
        <v>30225.199999999997</v>
      </c>
    </row>
    <row r="36" spans="1:6" ht="14.4" customHeight="1" thickBot="1" x14ac:dyDescent="0.35">
      <c r="A36" s="683" t="s">
        <v>3</v>
      </c>
      <c r="B36" s="684">
        <v>82797.38</v>
      </c>
      <c r="C36" s="685">
        <v>8.0471416161665994E-3</v>
      </c>
      <c r="D36" s="684">
        <v>10206244.859999999</v>
      </c>
      <c r="E36" s="685">
        <v>0.99195285838383329</v>
      </c>
      <c r="F36" s="686">
        <v>10289042.24</v>
      </c>
    </row>
    <row r="37" spans="1:6" ht="14.4" customHeight="1" thickBot="1" x14ac:dyDescent="0.35"/>
    <row r="38" spans="1:6" ht="14.4" customHeight="1" x14ac:dyDescent="0.3">
      <c r="A38" s="751" t="s">
        <v>4692</v>
      </c>
      <c r="B38" s="229">
        <v>10696.64</v>
      </c>
      <c r="C38" s="742">
        <v>0.11433520078918205</v>
      </c>
      <c r="D38" s="229">
        <v>82858.450000000012</v>
      </c>
      <c r="E38" s="742">
        <v>0.88566479921081798</v>
      </c>
      <c r="F38" s="750">
        <v>93555.090000000011</v>
      </c>
    </row>
    <row r="39" spans="1:6" ht="14.4" customHeight="1" x14ac:dyDescent="0.3">
      <c r="A39" s="688" t="s">
        <v>4690</v>
      </c>
      <c r="B39" s="665">
        <v>8911.49</v>
      </c>
      <c r="C39" s="678">
        <v>4.3614827378251316E-3</v>
      </c>
      <c r="D39" s="665">
        <v>2034313.3800000004</v>
      </c>
      <c r="E39" s="678">
        <v>0.99563851726217489</v>
      </c>
      <c r="F39" s="666">
        <v>2043224.8700000003</v>
      </c>
    </row>
    <row r="40" spans="1:6" ht="14.4" customHeight="1" x14ac:dyDescent="0.3">
      <c r="A40" s="688" t="s">
        <v>4704</v>
      </c>
      <c r="B40" s="665">
        <v>5123.32</v>
      </c>
      <c r="C40" s="678">
        <v>0.54237869494242019</v>
      </c>
      <c r="D40" s="665">
        <v>4322.6999999999989</v>
      </c>
      <c r="E40" s="678">
        <v>0.45762130505757975</v>
      </c>
      <c r="F40" s="666">
        <v>9446.0199999999986</v>
      </c>
    </row>
    <row r="41" spans="1:6" ht="14.4" customHeight="1" x14ac:dyDescent="0.3">
      <c r="A41" s="688" t="s">
        <v>7943</v>
      </c>
      <c r="B41" s="665">
        <v>4976.4699999999993</v>
      </c>
      <c r="C41" s="678">
        <v>1</v>
      </c>
      <c r="D41" s="665"/>
      <c r="E41" s="678">
        <v>0</v>
      </c>
      <c r="F41" s="666">
        <v>4976.4699999999993</v>
      </c>
    </row>
    <row r="42" spans="1:6" ht="14.4" customHeight="1" x14ac:dyDescent="0.3">
      <c r="A42" s="688" t="s">
        <v>7944</v>
      </c>
      <c r="B42" s="665">
        <v>3825.47</v>
      </c>
      <c r="C42" s="678">
        <v>0.5391258637285451</v>
      </c>
      <c r="D42" s="665">
        <v>3270.2199999999993</v>
      </c>
      <c r="E42" s="678">
        <v>0.4608741362714549</v>
      </c>
      <c r="F42" s="666">
        <v>7095.6899999999987</v>
      </c>
    </row>
    <row r="43" spans="1:6" ht="14.4" customHeight="1" x14ac:dyDescent="0.3">
      <c r="A43" s="688" t="s">
        <v>4743</v>
      </c>
      <c r="B43" s="665">
        <v>3566.6000000000004</v>
      </c>
      <c r="C43" s="678">
        <v>0.51125034581715345</v>
      </c>
      <c r="D43" s="665">
        <v>3409.63</v>
      </c>
      <c r="E43" s="678">
        <v>0.4887496541828466</v>
      </c>
      <c r="F43" s="666">
        <v>6976.2300000000005</v>
      </c>
    </row>
    <row r="44" spans="1:6" ht="14.4" customHeight="1" x14ac:dyDescent="0.3">
      <c r="A44" s="688" t="s">
        <v>4735</v>
      </c>
      <c r="B44" s="665">
        <v>3463.9799999999996</v>
      </c>
      <c r="C44" s="678">
        <v>0.49999422636127966</v>
      </c>
      <c r="D44" s="665">
        <v>3464.0599999999995</v>
      </c>
      <c r="E44" s="678">
        <v>0.50000577363872034</v>
      </c>
      <c r="F44" s="666">
        <v>6928.0399999999991</v>
      </c>
    </row>
    <row r="45" spans="1:6" ht="14.4" customHeight="1" x14ac:dyDescent="0.3">
      <c r="A45" s="688" t="s">
        <v>4703</v>
      </c>
      <c r="B45" s="665">
        <v>3028.87</v>
      </c>
      <c r="C45" s="678">
        <v>3.0933802803811524E-2</v>
      </c>
      <c r="D45" s="665">
        <v>94885.700000000012</v>
      </c>
      <c r="E45" s="678">
        <v>0.96906619719618847</v>
      </c>
      <c r="F45" s="666">
        <v>97914.57</v>
      </c>
    </row>
    <row r="46" spans="1:6" ht="14.4" customHeight="1" x14ac:dyDescent="0.3">
      <c r="A46" s="688" t="s">
        <v>4729</v>
      </c>
      <c r="B46" s="665">
        <v>2814.02</v>
      </c>
      <c r="C46" s="678">
        <v>0.10316759665935876</v>
      </c>
      <c r="D46" s="665">
        <v>24462.179999999986</v>
      </c>
      <c r="E46" s="678">
        <v>0.89683240334064118</v>
      </c>
      <c r="F46" s="666">
        <v>27276.199999999986</v>
      </c>
    </row>
    <row r="47" spans="1:6" ht="14.4" customHeight="1" x14ac:dyDescent="0.3">
      <c r="A47" s="688" t="s">
        <v>7945</v>
      </c>
      <c r="B47" s="665">
        <v>2732.36</v>
      </c>
      <c r="C47" s="678">
        <v>1</v>
      </c>
      <c r="D47" s="665"/>
      <c r="E47" s="678">
        <v>0</v>
      </c>
      <c r="F47" s="666">
        <v>2732.36</v>
      </c>
    </row>
    <row r="48" spans="1:6" ht="14.4" customHeight="1" x14ac:dyDescent="0.3">
      <c r="A48" s="688" t="s">
        <v>4734</v>
      </c>
      <c r="B48" s="665">
        <v>2536.9699999999998</v>
      </c>
      <c r="C48" s="678">
        <v>8.7755157103305323E-2</v>
      </c>
      <c r="D48" s="665">
        <v>26372.670000000002</v>
      </c>
      <c r="E48" s="678">
        <v>0.91224484289669461</v>
      </c>
      <c r="F48" s="666">
        <v>28909.640000000003</v>
      </c>
    </row>
    <row r="49" spans="1:6" ht="14.4" customHeight="1" x14ac:dyDescent="0.3">
      <c r="A49" s="688" t="s">
        <v>4707</v>
      </c>
      <c r="B49" s="665">
        <v>2398.4999999999995</v>
      </c>
      <c r="C49" s="678">
        <v>0.46388163620539591</v>
      </c>
      <c r="D49" s="665">
        <v>2772</v>
      </c>
      <c r="E49" s="678">
        <v>0.53611836379460398</v>
      </c>
      <c r="F49" s="666">
        <v>5170.5</v>
      </c>
    </row>
    <row r="50" spans="1:6" ht="14.4" customHeight="1" x14ac:dyDescent="0.3">
      <c r="A50" s="688" t="s">
        <v>4771</v>
      </c>
      <c r="B50" s="665">
        <v>2323.08</v>
      </c>
      <c r="C50" s="678">
        <v>4.7489675490897137E-2</v>
      </c>
      <c r="D50" s="665">
        <v>46594.5</v>
      </c>
      <c r="E50" s="678">
        <v>0.95251032450910278</v>
      </c>
      <c r="F50" s="666">
        <v>48917.58</v>
      </c>
    </row>
    <row r="51" spans="1:6" ht="14.4" customHeight="1" x14ac:dyDescent="0.3">
      <c r="A51" s="688" t="s">
        <v>4760</v>
      </c>
      <c r="B51" s="665">
        <v>2001.3400000000001</v>
      </c>
      <c r="C51" s="678">
        <v>0.32203583468095553</v>
      </c>
      <c r="D51" s="665">
        <v>4213.3099999999995</v>
      </c>
      <c r="E51" s="678">
        <v>0.67796416531904447</v>
      </c>
      <c r="F51" s="666">
        <v>6214.65</v>
      </c>
    </row>
    <row r="52" spans="1:6" ht="14.4" customHeight="1" x14ac:dyDescent="0.3">
      <c r="A52" s="688" t="s">
        <v>7946</v>
      </c>
      <c r="B52" s="665">
        <v>1969.74</v>
      </c>
      <c r="C52" s="678">
        <v>1</v>
      </c>
      <c r="D52" s="665"/>
      <c r="E52" s="678">
        <v>0</v>
      </c>
      <c r="F52" s="666">
        <v>1969.74</v>
      </c>
    </row>
    <row r="53" spans="1:6" ht="14.4" customHeight="1" x14ac:dyDescent="0.3">
      <c r="A53" s="688" t="s">
        <v>4748</v>
      </c>
      <c r="B53" s="665">
        <v>1872.5700000000002</v>
      </c>
      <c r="C53" s="678">
        <v>0.34813575392509549</v>
      </c>
      <c r="D53" s="665">
        <v>3506.28</v>
      </c>
      <c r="E53" s="678">
        <v>0.65186424607490445</v>
      </c>
      <c r="F53" s="666">
        <v>5378.85</v>
      </c>
    </row>
    <row r="54" spans="1:6" ht="14.4" customHeight="1" x14ac:dyDescent="0.3">
      <c r="A54" s="688" t="s">
        <v>7947</v>
      </c>
      <c r="B54" s="665">
        <v>1696.7</v>
      </c>
      <c r="C54" s="678">
        <v>1</v>
      </c>
      <c r="D54" s="665"/>
      <c r="E54" s="678">
        <v>0</v>
      </c>
      <c r="F54" s="666">
        <v>1696.7</v>
      </c>
    </row>
    <row r="55" spans="1:6" ht="14.4" customHeight="1" x14ac:dyDescent="0.3">
      <c r="A55" s="688" t="s">
        <v>4744</v>
      </c>
      <c r="B55" s="665">
        <v>1278.5799999999995</v>
      </c>
      <c r="C55" s="678">
        <v>0.34241380603210481</v>
      </c>
      <c r="D55" s="665">
        <v>2455.4399999999991</v>
      </c>
      <c r="E55" s="678">
        <v>0.65758619396789519</v>
      </c>
      <c r="F55" s="666">
        <v>3734.0199999999986</v>
      </c>
    </row>
    <row r="56" spans="1:6" ht="14.4" customHeight="1" x14ac:dyDescent="0.3">
      <c r="A56" s="688" t="s">
        <v>4792</v>
      </c>
      <c r="B56" s="665">
        <v>1262.54</v>
      </c>
      <c r="C56" s="678">
        <v>0.18701691912533663</v>
      </c>
      <c r="D56" s="665">
        <v>5488.4</v>
      </c>
      <c r="E56" s="678">
        <v>0.81298308087466342</v>
      </c>
      <c r="F56" s="666">
        <v>6750.94</v>
      </c>
    </row>
    <row r="57" spans="1:6" ht="14.4" customHeight="1" x14ac:dyDescent="0.3">
      <c r="A57" s="688" t="s">
        <v>4733</v>
      </c>
      <c r="B57" s="665">
        <v>1249.56</v>
      </c>
      <c r="C57" s="678">
        <v>0.25460124574411513</v>
      </c>
      <c r="D57" s="665">
        <v>3658.35</v>
      </c>
      <c r="E57" s="678">
        <v>0.74539875425588487</v>
      </c>
      <c r="F57" s="666">
        <v>4907.91</v>
      </c>
    </row>
    <row r="58" spans="1:6" ht="14.4" customHeight="1" x14ac:dyDescent="0.3">
      <c r="A58" s="688" t="s">
        <v>4763</v>
      </c>
      <c r="B58" s="665">
        <v>1177.8</v>
      </c>
      <c r="C58" s="678">
        <v>1</v>
      </c>
      <c r="D58" s="665"/>
      <c r="E58" s="678">
        <v>0</v>
      </c>
      <c r="F58" s="666">
        <v>1177.8</v>
      </c>
    </row>
    <row r="59" spans="1:6" ht="14.4" customHeight="1" x14ac:dyDescent="0.3">
      <c r="A59" s="688" t="s">
        <v>4783</v>
      </c>
      <c r="B59" s="665">
        <v>1138.17</v>
      </c>
      <c r="C59" s="678">
        <v>7.6927964139890698E-2</v>
      </c>
      <c r="D59" s="665">
        <v>13657.099999999993</v>
      </c>
      <c r="E59" s="678">
        <v>0.92307203586010933</v>
      </c>
      <c r="F59" s="666">
        <v>14795.269999999993</v>
      </c>
    </row>
    <row r="60" spans="1:6" ht="14.4" customHeight="1" x14ac:dyDescent="0.3">
      <c r="A60" s="688" t="s">
        <v>4728</v>
      </c>
      <c r="B60" s="665">
        <v>960.99</v>
      </c>
      <c r="C60" s="678">
        <v>0.45008500653355998</v>
      </c>
      <c r="D60" s="665">
        <v>1174.1400000000001</v>
      </c>
      <c r="E60" s="678">
        <v>0.54991499346644002</v>
      </c>
      <c r="F60" s="666">
        <v>2135.13</v>
      </c>
    </row>
    <row r="61" spans="1:6" ht="14.4" customHeight="1" x14ac:dyDescent="0.3">
      <c r="A61" s="688" t="s">
        <v>7948</v>
      </c>
      <c r="B61" s="665">
        <v>848.35</v>
      </c>
      <c r="C61" s="678">
        <v>1</v>
      </c>
      <c r="D61" s="665"/>
      <c r="E61" s="678">
        <v>0</v>
      </c>
      <c r="F61" s="666">
        <v>848.35</v>
      </c>
    </row>
    <row r="62" spans="1:6" ht="14.4" customHeight="1" x14ac:dyDescent="0.3">
      <c r="A62" s="688" t="s">
        <v>4775</v>
      </c>
      <c r="B62" s="665">
        <v>778.94</v>
      </c>
      <c r="C62" s="678">
        <v>0.37304483587636367</v>
      </c>
      <c r="D62" s="665">
        <v>1309.1200000000001</v>
      </c>
      <c r="E62" s="678">
        <v>0.62695516412363628</v>
      </c>
      <c r="F62" s="666">
        <v>2088.0600000000004</v>
      </c>
    </row>
    <row r="63" spans="1:6" ht="14.4" customHeight="1" x14ac:dyDescent="0.3">
      <c r="A63" s="688" t="s">
        <v>4693</v>
      </c>
      <c r="B63" s="665">
        <v>760.29</v>
      </c>
      <c r="C63" s="678">
        <v>0.22780702516607088</v>
      </c>
      <c r="D63" s="665">
        <v>2577.1400000000003</v>
      </c>
      <c r="E63" s="678">
        <v>0.77219297483392912</v>
      </c>
      <c r="F63" s="666">
        <v>3337.4300000000003</v>
      </c>
    </row>
    <row r="64" spans="1:6" ht="14.4" customHeight="1" x14ac:dyDescent="0.3">
      <c r="A64" s="688" t="s">
        <v>7949</v>
      </c>
      <c r="B64" s="665">
        <v>741.04</v>
      </c>
      <c r="C64" s="678">
        <v>0.59848166693587468</v>
      </c>
      <c r="D64" s="665">
        <v>497.15999999999997</v>
      </c>
      <c r="E64" s="678">
        <v>0.40151833306412538</v>
      </c>
      <c r="F64" s="666">
        <v>1238.1999999999998</v>
      </c>
    </row>
    <row r="65" spans="1:6" ht="14.4" customHeight="1" x14ac:dyDescent="0.3">
      <c r="A65" s="688" t="s">
        <v>4773</v>
      </c>
      <c r="B65" s="665">
        <v>739.18</v>
      </c>
      <c r="C65" s="678">
        <v>0.13023201729426501</v>
      </c>
      <c r="D65" s="665">
        <v>4936.6899999999996</v>
      </c>
      <c r="E65" s="678">
        <v>0.86976798270573497</v>
      </c>
      <c r="F65" s="666">
        <v>5675.87</v>
      </c>
    </row>
    <row r="66" spans="1:6" ht="14.4" customHeight="1" x14ac:dyDescent="0.3">
      <c r="A66" s="688" t="s">
        <v>4731</v>
      </c>
      <c r="B66" s="665">
        <v>715.44</v>
      </c>
      <c r="C66" s="678">
        <v>6.0214011220692136E-2</v>
      </c>
      <c r="D66" s="665">
        <v>11166.179999999998</v>
      </c>
      <c r="E66" s="678">
        <v>0.93978598877930786</v>
      </c>
      <c r="F66" s="666">
        <v>11881.619999999999</v>
      </c>
    </row>
    <row r="67" spans="1:6" ht="14.4" customHeight="1" x14ac:dyDescent="0.3">
      <c r="A67" s="688" t="s">
        <v>4705</v>
      </c>
      <c r="B67" s="665">
        <v>631.26</v>
      </c>
      <c r="C67" s="678">
        <v>0.15386377817642924</v>
      </c>
      <c r="D67" s="665">
        <v>3471.4600000000009</v>
      </c>
      <c r="E67" s="678">
        <v>0.84613622182357073</v>
      </c>
      <c r="F67" s="666">
        <v>4102.7200000000012</v>
      </c>
    </row>
    <row r="68" spans="1:6" ht="14.4" customHeight="1" x14ac:dyDescent="0.3">
      <c r="A68" s="688" t="s">
        <v>4740</v>
      </c>
      <c r="B68" s="665">
        <v>627.51</v>
      </c>
      <c r="C68" s="678">
        <v>8.8436620492446674E-2</v>
      </c>
      <c r="D68" s="665">
        <v>6468.0800000000027</v>
      </c>
      <c r="E68" s="678">
        <v>0.91156337950755328</v>
      </c>
      <c r="F68" s="666">
        <v>7095.5900000000029</v>
      </c>
    </row>
    <row r="69" spans="1:6" ht="14.4" customHeight="1" x14ac:dyDescent="0.3">
      <c r="A69" s="688" t="s">
        <v>4710</v>
      </c>
      <c r="B69" s="665">
        <v>593.79</v>
      </c>
      <c r="C69" s="678">
        <v>0.47366405819991858</v>
      </c>
      <c r="D69" s="665">
        <v>659.82</v>
      </c>
      <c r="E69" s="678">
        <v>0.52633594180008136</v>
      </c>
      <c r="F69" s="666">
        <v>1253.6100000000001</v>
      </c>
    </row>
    <row r="70" spans="1:6" ht="14.4" customHeight="1" x14ac:dyDescent="0.3">
      <c r="A70" s="688" t="s">
        <v>4698</v>
      </c>
      <c r="B70" s="665">
        <v>582.97</v>
      </c>
      <c r="C70" s="678">
        <v>7.3643103366383073E-3</v>
      </c>
      <c r="D70" s="665">
        <v>78578.549999999988</v>
      </c>
      <c r="E70" s="678">
        <v>0.99263568966336169</v>
      </c>
      <c r="F70" s="666">
        <v>79161.51999999999</v>
      </c>
    </row>
    <row r="71" spans="1:6" ht="14.4" customHeight="1" x14ac:dyDescent="0.3">
      <c r="A71" s="688" t="s">
        <v>4785</v>
      </c>
      <c r="B71" s="665">
        <v>518.73</v>
      </c>
      <c r="C71" s="678">
        <v>0.11411770141038421</v>
      </c>
      <c r="D71" s="665">
        <v>4026.8399999999988</v>
      </c>
      <c r="E71" s="678">
        <v>0.88588229858961576</v>
      </c>
      <c r="F71" s="666">
        <v>4545.5699999999988</v>
      </c>
    </row>
    <row r="72" spans="1:6" ht="14.4" customHeight="1" x14ac:dyDescent="0.3">
      <c r="A72" s="688" t="s">
        <v>4774</v>
      </c>
      <c r="B72" s="665">
        <v>510.07</v>
      </c>
      <c r="C72" s="678">
        <v>1</v>
      </c>
      <c r="D72" s="665"/>
      <c r="E72" s="678">
        <v>0</v>
      </c>
      <c r="F72" s="666">
        <v>510.07</v>
      </c>
    </row>
    <row r="73" spans="1:6" ht="14.4" customHeight="1" x14ac:dyDescent="0.3">
      <c r="A73" s="688" t="s">
        <v>7950</v>
      </c>
      <c r="B73" s="665">
        <v>476.88</v>
      </c>
      <c r="C73" s="678">
        <v>1</v>
      </c>
      <c r="D73" s="665"/>
      <c r="E73" s="678">
        <v>0</v>
      </c>
      <c r="F73" s="666">
        <v>476.88</v>
      </c>
    </row>
    <row r="74" spans="1:6" ht="14.4" customHeight="1" x14ac:dyDescent="0.3">
      <c r="A74" s="688" t="s">
        <v>4701</v>
      </c>
      <c r="B74" s="665">
        <v>450.12</v>
      </c>
      <c r="C74" s="678">
        <v>4.1383822356641847E-3</v>
      </c>
      <c r="D74" s="665">
        <v>108317.02000000016</v>
      </c>
      <c r="E74" s="678">
        <v>0.9958616177643359</v>
      </c>
      <c r="F74" s="666">
        <v>108767.14000000016</v>
      </c>
    </row>
    <row r="75" spans="1:6" ht="14.4" customHeight="1" x14ac:dyDescent="0.3">
      <c r="A75" s="688" t="s">
        <v>4762</v>
      </c>
      <c r="B75" s="665">
        <v>421.23</v>
      </c>
      <c r="C75" s="678">
        <v>2.2979419827339288E-2</v>
      </c>
      <c r="D75" s="665">
        <v>17909.520000000015</v>
      </c>
      <c r="E75" s="678">
        <v>0.97702058017266069</v>
      </c>
      <c r="F75" s="666">
        <v>18330.750000000015</v>
      </c>
    </row>
    <row r="76" spans="1:6" ht="14.4" customHeight="1" x14ac:dyDescent="0.3">
      <c r="A76" s="688" t="s">
        <v>4721</v>
      </c>
      <c r="B76" s="665">
        <v>400.91</v>
      </c>
      <c r="C76" s="678">
        <v>9.2358764188085585E-2</v>
      </c>
      <c r="D76" s="665">
        <v>3939.8799999999997</v>
      </c>
      <c r="E76" s="678">
        <v>0.90764123581191436</v>
      </c>
      <c r="F76" s="666">
        <v>4340.79</v>
      </c>
    </row>
    <row r="77" spans="1:6" ht="14.4" customHeight="1" x14ac:dyDescent="0.3">
      <c r="A77" s="688" t="s">
        <v>4769</v>
      </c>
      <c r="B77" s="665">
        <v>308.10999999999996</v>
      </c>
      <c r="C77" s="678">
        <v>0.35399480686596657</v>
      </c>
      <c r="D77" s="665">
        <v>562.27</v>
      </c>
      <c r="E77" s="678">
        <v>0.64600519313403348</v>
      </c>
      <c r="F77" s="666">
        <v>870.37999999999988</v>
      </c>
    </row>
    <row r="78" spans="1:6" ht="14.4" customHeight="1" x14ac:dyDescent="0.3">
      <c r="A78" s="688" t="s">
        <v>4702</v>
      </c>
      <c r="B78" s="665">
        <v>296.25</v>
      </c>
      <c r="C78" s="678">
        <v>6.4381739708701147E-2</v>
      </c>
      <c r="D78" s="665">
        <v>4305.21</v>
      </c>
      <c r="E78" s="678">
        <v>0.9356182602912988</v>
      </c>
      <c r="F78" s="666">
        <v>4601.46</v>
      </c>
    </row>
    <row r="79" spans="1:6" ht="14.4" customHeight="1" x14ac:dyDescent="0.3">
      <c r="A79" s="688" t="s">
        <v>4766</v>
      </c>
      <c r="B79" s="665">
        <v>254.65</v>
      </c>
      <c r="C79" s="678">
        <v>0.79088763277222185</v>
      </c>
      <c r="D79" s="665">
        <v>67.33</v>
      </c>
      <c r="E79" s="678">
        <v>0.2091123672277781</v>
      </c>
      <c r="F79" s="666">
        <v>321.98</v>
      </c>
    </row>
    <row r="80" spans="1:6" ht="14.4" customHeight="1" x14ac:dyDescent="0.3">
      <c r="A80" s="688" t="s">
        <v>4764</v>
      </c>
      <c r="B80" s="665">
        <v>231.66000000000003</v>
      </c>
      <c r="C80" s="678">
        <v>0.150148748760427</v>
      </c>
      <c r="D80" s="665">
        <v>1311.21</v>
      </c>
      <c r="E80" s="678">
        <v>0.84985125123957295</v>
      </c>
      <c r="F80" s="666">
        <v>1542.8700000000001</v>
      </c>
    </row>
    <row r="81" spans="1:6" ht="14.4" customHeight="1" x14ac:dyDescent="0.3">
      <c r="A81" s="688" t="s">
        <v>4712</v>
      </c>
      <c r="B81" s="665">
        <v>216.01</v>
      </c>
      <c r="C81" s="678">
        <v>4.9180029278976724E-2</v>
      </c>
      <c r="D81" s="665">
        <v>4176.2200000000012</v>
      </c>
      <c r="E81" s="678">
        <v>0.9508199707210232</v>
      </c>
      <c r="F81" s="666">
        <v>4392.2300000000014</v>
      </c>
    </row>
    <row r="82" spans="1:6" ht="14.4" customHeight="1" x14ac:dyDescent="0.3">
      <c r="A82" s="688" t="s">
        <v>4727</v>
      </c>
      <c r="B82" s="665">
        <v>164.85000000000002</v>
      </c>
      <c r="C82" s="678">
        <v>9.8053794268447916E-2</v>
      </c>
      <c r="D82" s="665">
        <v>1516.3700000000001</v>
      </c>
      <c r="E82" s="678">
        <v>0.90194620573155204</v>
      </c>
      <c r="F82" s="666">
        <v>1681.2200000000003</v>
      </c>
    </row>
    <row r="83" spans="1:6" ht="14.4" customHeight="1" x14ac:dyDescent="0.3">
      <c r="A83" s="688" t="s">
        <v>4718</v>
      </c>
      <c r="B83" s="665">
        <v>161.44</v>
      </c>
      <c r="C83" s="678">
        <v>1.3572819386667297E-2</v>
      </c>
      <c r="D83" s="665">
        <v>11732.919999999996</v>
      </c>
      <c r="E83" s="678">
        <v>0.98642718061333268</v>
      </c>
      <c r="F83" s="666">
        <v>11894.359999999997</v>
      </c>
    </row>
    <row r="84" spans="1:6" ht="14.4" customHeight="1" x14ac:dyDescent="0.3">
      <c r="A84" s="688" t="s">
        <v>4720</v>
      </c>
      <c r="B84" s="665">
        <v>153.94</v>
      </c>
      <c r="C84" s="678">
        <v>9.7219941645299415E-2</v>
      </c>
      <c r="D84" s="665">
        <v>1429.48</v>
      </c>
      <c r="E84" s="678">
        <v>0.90278005835470054</v>
      </c>
      <c r="F84" s="666">
        <v>1583.42</v>
      </c>
    </row>
    <row r="85" spans="1:6" ht="14.4" customHeight="1" x14ac:dyDescent="0.3">
      <c r="A85" s="688" t="s">
        <v>4725</v>
      </c>
      <c r="B85" s="665">
        <v>135.96</v>
      </c>
      <c r="C85" s="678">
        <v>8.6385787898619323E-2</v>
      </c>
      <c r="D85" s="665">
        <v>1437.91</v>
      </c>
      <c r="E85" s="678">
        <v>0.91361421210138061</v>
      </c>
      <c r="F85" s="666">
        <v>1573.8700000000001</v>
      </c>
    </row>
    <row r="86" spans="1:6" ht="14.4" customHeight="1" x14ac:dyDescent="0.3">
      <c r="A86" s="688" t="s">
        <v>4778</v>
      </c>
      <c r="B86" s="665">
        <v>72.040000000000006</v>
      </c>
      <c r="C86" s="678">
        <v>0.46387636831938184</v>
      </c>
      <c r="D86" s="665">
        <v>83.26</v>
      </c>
      <c r="E86" s="678">
        <v>0.53612363168061816</v>
      </c>
      <c r="F86" s="666">
        <v>155.30000000000001</v>
      </c>
    </row>
    <row r="87" spans="1:6" ht="14.4" customHeight="1" x14ac:dyDescent="0.3">
      <c r="A87" s="688" t="s">
        <v>7951</v>
      </c>
      <c r="B87" s="665"/>
      <c r="C87" s="678">
        <v>0</v>
      </c>
      <c r="D87" s="665">
        <v>670.97</v>
      </c>
      <c r="E87" s="678">
        <v>1</v>
      </c>
      <c r="F87" s="666">
        <v>670.97</v>
      </c>
    </row>
    <row r="88" spans="1:6" ht="14.4" customHeight="1" x14ac:dyDescent="0.3">
      <c r="A88" s="688" t="s">
        <v>4700</v>
      </c>
      <c r="B88" s="665">
        <v>0</v>
      </c>
      <c r="C88" s="678">
        <v>0</v>
      </c>
      <c r="D88" s="665">
        <v>4177.7700000000004</v>
      </c>
      <c r="E88" s="678">
        <v>1</v>
      </c>
      <c r="F88" s="666">
        <v>4177.7700000000004</v>
      </c>
    </row>
    <row r="89" spans="1:6" ht="14.4" customHeight="1" x14ac:dyDescent="0.3">
      <c r="A89" s="688" t="s">
        <v>4708</v>
      </c>
      <c r="B89" s="665"/>
      <c r="C89" s="678">
        <v>0</v>
      </c>
      <c r="D89" s="665">
        <v>1778.5400000000002</v>
      </c>
      <c r="E89" s="678">
        <v>1</v>
      </c>
      <c r="F89" s="666">
        <v>1778.5400000000002</v>
      </c>
    </row>
    <row r="90" spans="1:6" ht="14.4" customHeight="1" x14ac:dyDescent="0.3">
      <c r="A90" s="688" t="s">
        <v>4695</v>
      </c>
      <c r="B90" s="665">
        <v>0</v>
      </c>
      <c r="C90" s="678">
        <v>0</v>
      </c>
      <c r="D90" s="665">
        <v>387369.9200000001</v>
      </c>
      <c r="E90" s="678">
        <v>1</v>
      </c>
      <c r="F90" s="666">
        <v>387369.9200000001</v>
      </c>
    </row>
    <row r="91" spans="1:6" ht="14.4" customHeight="1" x14ac:dyDescent="0.3">
      <c r="A91" s="688" t="s">
        <v>4767</v>
      </c>
      <c r="B91" s="665"/>
      <c r="C91" s="678">
        <v>0</v>
      </c>
      <c r="D91" s="665">
        <v>201554.96</v>
      </c>
      <c r="E91" s="678">
        <v>1</v>
      </c>
      <c r="F91" s="666">
        <v>201554.96</v>
      </c>
    </row>
    <row r="92" spans="1:6" ht="14.4" customHeight="1" x14ac:dyDescent="0.3">
      <c r="A92" s="688" t="s">
        <v>4699</v>
      </c>
      <c r="B92" s="665">
        <v>0</v>
      </c>
      <c r="C92" s="678">
        <v>0</v>
      </c>
      <c r="D92" s="665">
        <v>1208116.1799999976</v>
      </c>
      <c r="E92" s="678">
        <v>1</v>
      </c>
      <c r="F92" s="666">
        <v>1208116.1799999976</v>
      </c>
    </row>
    <row r="93" spans="1:6" ht="14.4" customHeight="1" x14ac:dyDescent="0.3">
      <c r="A93" s="688" t="s">
        <v>4739</v>
      </c>
      <c r="B93" s="665">
        <v>0</v>
      </c>
      <c r="C93" s="678">
        <v>0</v>
      </c>
      <c r="D93" s="665">
        <v>9638.4599999999991</v>
      </c>
      <c r="E93" s="678">
        <v>1</v>
      </c>
      <c r="F93" s="666">
        <v>9638.4599999999991</v>
      </c>
    </row>
    <row r="94" spans="1:6" ht="14.4" customHeight="1" x14ac:dyDescent="0.3">
      <c r="A94" s="688" t="s">
        <v>4732</v>
      </c>
      <c r="B94" s="665">
        <v>0</v>
      </c>
      <c r="C94" s="678">
        <v>0</v>
      </c>
      <c r="D94" s="665">
        <v>865432.21000000043</v>
      </c>
      <c r="E94" s="678">
        <v>1</v>
      </c>
      <c r="F94" s="666">
        <v>865432.21000000043</v>
      </c>
    </row>
    <row r="95" spans="1:6" ht="14.4" customHeight="1" x14ac:dyDescent="0.3">
      <c r="A95" s="688" t="s">
        <v>4780</v>
      </c>
      <c r="B95" s="665">
        <v>0</v>
      </c>
      <c r="C95" s="678">
        <v>0</v>
      </c>
      <c r="D95" s="665">
        <v>801.83999999999992</v>
      </c>
      <c r="E95" s="678">
        <v>1</v>
      </c>
      <c r="F95" s="666">
        <v>801.83999999999992</v>
      </c>
    </row>
    <row r="96" spans="1:6" ht="14.4" customHeight="1" x14ac:dyDescent="0.3">
      <c r="A96" s="688" t="s">
        <v>4759</v>
      </c>
      <c r="B96" s="665">
        <v>0</v>
      </c>
      <c r="C96" s="678"/>
      <c r="D96" s="665"/>
      <c r="E96" s="678"/>
      <c r="F96" s="666">
        <v>0</v>
      </c>
    </row>
    <row r="97" spans="1:6" ht="14.4" customHeight="1" x14ac:dyDescent="0.3">
      <c r="A97" s="688" t="s">
        <v>4706</v>
      </c>
      <c r="B97" s="665"/>
      <c r="C97" s="678">
        <v>0</v>
      </c>
      <c r="D97" s="665">
        <v>251.52</v>
      </c>
      <c r="E97" s="678">
        <v>1</v>
      </c>
      <c r="F97" s="666">
        <v>251.52</v>
      </c>
    </row>
    <row r="98" spans="1:6" ht="14.4" customHeight="1" x14ac:dyDescent="0.3">
      <c r="A98" s="688" t="s">
        <v>7952</v>
      </c>
      <c r="B98" s="665">
        <v>0</v>
      </c>
      <c r="C98" s="678"/>
      <c r="D98" s="665"/>
      <c r="E98" s="678"/>
      <c r="F98" s="666">
        <v>0</v>
      </c>
    </row>
    <row r="99" spans="1:6" ht="14.4" customHeight="1" x14ac:dyDescent="0.3">
      <c r="A99" s="688" t="s">
        <v>7953</v>
      </c>
      <c r="B99" s="665">
        <v>0</v>
      </c>
      <c r="C99" s="678">
        <v>0</v>
      </c>
      <c r="D99" s="665">
        <v>509.74</v>
      </c>
      <c r="E99" s="678">
        <v>1</v>
      </c>
      <c r="F99" s="666">
        <v>509.74</v>
      </c>
    </row>
    <row r="100" spans="1:6" ht="14.4" customHeight="1" x14ac:dyDescent="0.3">
      <c r="A100" s="688" t="s">
        <v>7954</v>
      </c>
      <c r="B100" s="665"/>
      <c r="C100" s="678">
        <v>0</v>
      </c>
      <c r="D100" s="665">
        <v>346.03</v>
      </c>
      <c r="E100" s="678">
        <v>1</v>
      </c>
      <c r="F100" s="666">
        <v>346.03</v>
      </c>
    </row>
    <row r="101" spans="1:6" ht="14.4" customHeight="1" x14ac:dyDescent="0.3">
      <c r="A101" s="688" t="s">
        <v>4736</v>
      </c>
      <c r="B101" s="665"/>
      <c r="C101" s="678">
        <v>0</v>
      </c>
      <c r="D101" s="665">
        <v>74.180000000000007</v>
      </c>
      <c r="E101" s="678">
        <v>1</v>
      </c>
      <c r="F101" s="666">
        <v>74.180000000000007</v>
      </c>
    </row>
    <row r="102" spans="1:6" ht="14.4" customHeight="1" x14ac:dyDescent="0.3">
      <c r="A102" s="688" t="s">
        <v>4716</v>
      </c>
      <c r="B102" s="665"/>
      <c r="C102" s="678">
        <v>0</v>
      </c>
      <c r="D102" s="665">
        <v>884.22</v>
      </c>
      <c r="E102" s="678">
        <v>1</v>
      </c>
      <c r="F102" s="666">
        <v>884.22</v>
      </c>
    </row>
    <row r="103" spans="1:6" ht="14.4" customHeight="1" x14ac:dyDescent="0.3">
      <c r="A103" s="688" t="s">
        <v>7955</v>
      </c>
      <c r="B103" s="665"/>
      <c r="C103" s="678">
        <v>0</v>
      </c>
      <c r="D103" s="665">
        <v>1858.8000000000002</v>
      </c>
      <c r="E103" s="678">
        <v>1</v>
      </c>
      <c r="F103" s="666">
        <v>1858.8000000000002</v>
      </c>
    </row>
    <row r="104" spans="1:6" ht="14.4" customHeight="1" x14ac:dyDescent="0.3">
      <c r="A104" s="688" t="s">
        <v>4776</v>
      </c>
      <c r="B104" s="665"/>
      <c r="C104" s="678">
        <v>0</v>
      </c>
      <c r="D104" s="665">
        <v>185</v>
      </c>
      <c r="E104" s="678">
        <v>1</v>
      </c>
      <c r="F104" s="666">
        <v>185</v>
      </c>
    </row>
    <row r="105" spans="1:6" ht="14.4" customHeight="1" x14ac:dyDescent="0.3">
      <c r="A105" s="688" t="s">
        <v>4777</v>
      </c>
      <c r="B105" s="665"/>
      <c r="C105" s="678">
        <v>0</v>
      </c>
      <c r="D105" s="665">
        <v>1418.5999999999997</v>
      </c>
      <c r="E105" s="678">
        <v>1</v>
      </c>
      <c r="F105" s="666">
        <v>1418.5999999999997</v>
      </c>
    </row>
    <row r="106" spans="1:6" ht="14.4" customHeight="1" x14ac:dyDescent="0.3">
      <c r="A106" s="688" t="s">
        <v>4768</v>
      </c>
      <c r="B106" s="665"/>
      <c r="C106" s="678"/>
      <c r="D106" s="665">
        <v>0</v>
      </c>
      <c r="E106" s="678"/>
      <c r="F106" s="666">
        <v>0</v>
      </c>
    </row>
    <row r="107" spans="1:6" ht="14.4" customHeight="1" x14ac:dyDescent="0.3">
      <c r="A107" s="688" t="s">
        <v>4770</v>
      </c>
      <c r="B107" s="665"/>
      <c r="C107" s="678">
        <v>0</v>
      </c>
      <c r="D107" s="665">
        <v>382.5</v>
      </c>
      <c r="E107" s="678">
        <v>1</v>
      </c>
      <c r="F107" s="666">
        <v>382.5</v>
      </c>
    </row>
    <row r="108" spans="1:6" ht="14.4" customHeight="1" x14ac:dyDescent="0.3">
      <c r="A108" s="688" t="s">
        <v>4772</v>
      </c>
      <c r="B108" s="665"/>
      <c r="C108" s="678">
        <v>0</v>
      </c>
      <c r="D108" s="665">
        <v>318.77</v>
      </c>
      <c r="E108" s="678">
        <v>1</v>
      </c>
      <c r="F108" s="666">
        <v>318.77</v>
      </c>
    </row>
    <row r="109" spans="1:6" ht="14.4" customHeight="1" x14ac:dyDescent="0.3">
      <c r="A109" s="688" t="s">
        <v>4779</v>
      </c>
      <c r="B109" s="665"/>
      <c r="C109" s="678">
        <v>0</v>
      </c>
      <c r="D109" s="665">
        <v>644.83000000000004</v>
      </c>
      <c r="E109" s="678">
        <v>1</v>
      </c>
      <c r="F109" s="666">
        <v>644.83000000000004</v>
      </c>
    </row>
    <row r="110" spans="1:6" ht="14.4" customHeight="1" x14ac:dyDescent="0.3">
      <c r="A110" s="688" t="s">
        <v>4782</v>
      </c>
      <c r="B110" s="665"/>
      <c r="C110" s="678">
        <v>0</v>
      </c>
      <c r="D110" s="665">
        <v>207.45</v>
      </c>
      <c r="E110" s="678">
        <v>1</v>
      </c>
      <c r="F110" s="666">
        <v>207.45</v>
      </c>
    </row>
    <row r="111" spans="1:6" ht="14.4" customHeight="1" x14ac:dyDescent="0.3">
      <c r="A111" s="688" t="s">
        <v>4746</v>
      </c>
      <c r="B111" s="665"/>
      <c r="C111" s="678">
        <v>0</v>
      </c>
      <c r="D111" s="665">
        <v>5382.329999999999</v>
      </c>
      <c r="E111" s="678">
        <v>1</v>
      </c>
      <c r="F111" s="666">
        <v>5382.329999999999</v>
      </c>
    </row>
    <row r="112" spans="1:6" ht="14.4" customHeight="1" x14ac:dyDescent="0.3">
      <c r="A112" s="688" t="s">
        <v>4711</v>
      </c>
      <c r="B112" s="665"/>
      <c r="C112" s="678">
        <v>0</v>
      </c>
      <c r="D112" s="665">
        <v>27403.140000000058</v>
      </c>
      <c r="E112" s="678">
        <v>1</v>
      </c>
      <c r="F112" s="666">
        <v>27403.140000000058</v>
      </c>
    </row>
    <row r="113" spans="1:6" ht="14.4" customHeight="1" x14ac:dyDescent="0.3">
      <c r="A113" s="688" t="s">
        <v>4784</v>
      </c>
      <c r="B113" s="665"/>
      <c r="C113" s="678">
        <v>0</v>
      </c>
      <c r="D113" s="665">
        <v>1906.97</v>
      </c>
      <c r="E113" s="678">
        <v>1</v>
      </c>
      <c r="F113" s="666">
        <v>1906.97</v>
      </c>
    </row>
    <row r="114" spans="1:6" ht="14.4" customHeight="1" x14ac:dyDescent="0.3">
      <c r="A114" s="688" t="s">
        <v>7956</v>
      </c>
      <c r="B114" s="665"/>
      <c r="C114" s="678">
        <v>0</v>
      </c>
      <c r="D114" s="665">
        <v>754.04</v>
      </c>
      <c r="E114" s="678">
        <v>1</v>
      </c>
      <c r="F114" s="666">
        <v>754.04</v>
      </c>
    </row>
    <row r="115" spans="1:6" ht="14.4" customHeight="1" x14ac:dyDescent="0.3">
      <c r="A115" s="688" t="s">
        <v>7957</v>
      </c>
      <c r="B115" s="665"/>
      <c r="C115" s="678">
        <v>0</v>
      </c>
      <c r="D115" s="665">
        <v>409.14</v>
      </c>
      <c r="E115" s="678">
        <v>1</v>
      </c>
      <c r="F115" s="666">
        <v>409.14</v>
      </c>
    </row>
    <row r="116" spans="1:6" ht="14.4" customHeight="1" x14ac:dyDescent="0.3">
      <c r="A116" s="688" t="s">
        <v>4709</v>
      </c>
      <c r="B116" s="665">
        <v>0</v>
      </c>
      <c r="C116" s="678"/>
      <c r="D116" s="665">
        <v>0</v>
      </c>
      <c r="E116" s="678"/>
      <c r="F116" s="666">
        <v>0</v>
      </c>
    </row>
    <row r="117" spans="1:6" ht="14.4" customHeight="1" x14ac:dyDescent="0.3">
      <c r="A117" s="688" t="s">
        <v>4726</v>
      </c>
      <c r="B117" s="665">
        <v>0</v>
      </c>
      <c r="C117" s="678">
        <v>0</v>
      </c>
      <c r="D117" s="665">
        <v>4830881.3799999943</v>
      </c>
      <c r="E117" s="678">
        <v>1</v>
      </c>
      <c r="F117" s="666">
        <v>4830881.3799999943</v>
      </c>
    </row>
    <row r="118" spans="1:6" ht="14.4" customHeight="1" x14ac:dyDescent="0.3">
      <c r="A118" s="688" t="s">
        <v>4758</v>
      </c>
      <c r="B118" s="665"/>
      <c r="C118" s="678"/>
      <c r="D118" s="665">
        <v>0</v>
      </c>
      <c r="E118" s="678"/>
      <c r="F118" s="666">
        <v>0</v>
      </c>
    </row>
    <row r="119" spans="1:6" ht="14.4" customHeight="1" x14ac:dyDescent="0.3">
      <c r="A119" s="688" t="s">
        <v>4788</v>
      </c>
      <c r="B119" s="665"/>
      <c r="C119" s="678">
        <v>0</v>
      </c>
      <c r="D119" s="665">
        <v>5942.53</v>
      </c>
      <c r="E119" s="678">
        <v>1</v>
      </c>
      <c r="F119" s="666">
        <v>5942.53</v>
      </c>
    </row>
    <row r="120" spans="1:6" ht="14.4" customHeight="1" x14ac:dyDescent="0.3">
      <c r="A120" s="688" t="s">
        <v>4737</v>
      </c>
      <c r="B120" s="665"/>
      <c r="C120" s="678"/>
      <c r="D120" s="665">
        <v>0</v>
      </c>
      <c r="E120" s="678"/>
      <c r="F120" s="666">
        <v>0</v>
      </c>
    </row>
    <row r="121" spans="1:6" ht="14.4" customHeight="1" x14ac:dyDescent="0.3">
      <c r="A121" s="688" t="s">
        <v>4786</v>
      </c>
      <c r="B121" s="665"/>
      <c r="C121" s="678">
        <v>0</v>
      </c>
      <c r="D121" s="665">
        <v>2759.1400000000008</v>
      </c>
      <c r="E121" s="678">
        <v>1</v>
      </c>
      <c r="F121" s="666">
        <v>2759.1400000000008</v>
      </c>
    </row>
    <row r="122" spans="1:6" ht="14.4" customHeight="1" x14ac:dyDescent="0.3">
      <c r="A122" s="688" t="s">
        <v>4787</v>
      </c>
      <c r="B122" s="665"/>
      <c r="C122" s="678">
        <v>0</v>
      </c>
      <c r="D122" s="665">
        <v>3812.1</v>
      </c>
      <c r="E122" s="678">
        <v>1</v>
      </c>
      <c r="F122" s="666">
        <v>3812.1</v>
      </c>
    </row>
    <row r="123" spans="1:6" ht="14.4" customHeight="1" x14ac:dyDescent="0.3">
      <c r="A123" s="688" t="s">
        <v>4714</v>
      </c>
      <c r="B123" s="665">
        <v>0</v>
      </c>
      <c r="C123" s="678">
        <v>0</v>
      </c>
      <c r="D123" s="665">
        <v>194.56</v>
      </c>
      <c r="E123" s="678">
        <v>1</v>
      </c>
      <c r="F123" s="666">
        <v>194.56</v>
      </c>
    </row>
    <row r="124" spans="1:6" ht="14.4" customHeight="1" thickBot="1" x14ac:dyDescent="0.35">
      <c r="A124" s="689" t="s">
        <v>4715</v>
      </c>
      <c r="B124" s="680"/>
      <c r="C124" s="681">
        <v>0</v>
      </c>
      <c r="D124" s="680">
        <v>8818.89</v>
      </c>
      <c r="E124" s="681">
        <v>1</v>
      </c>
      <c r="F124" s="682">
        <v>8818.89</v>
      </c>
    </row>
    <row r="125" spans="1:6" ht="14.4" customHeight="1" thickBot="1" x14ac:dyDescent="0.35">
      <c r="A125" s="683" t="s">
        <v>3</v>
      </c>
      <c r="B125" s="684">
        <v>82797.380000000019</v>
      </c>
      <c r="C125" s="685">
        <v>8.0471416161666063E-3</v>
      </c>
      <c r="D125" s="684">
        <v>10206244.859999992</v>
      </c>
      <c r="E125" s="685">
        <v>0.99195285838383329</v>
      </c>
      <c r="F125" s="686">
        <v>10289042.239999993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{84E85CF4-2CFE-433F-8E44-03FE50EC50E9}</x14:id>
        </ext>
      </extLst>
    </cfRule>
  </conditionalFormatting>
  <conditionalFormatting sqref="F38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{43DA5EF1-A8AE-4FED-B392-27ECDF95EC02}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E85CF4-2CFE-433F-8E44-03FE50EC50E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43DA5EF1-A8AE-4FED-B392-27ECDF95EC0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7975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522</v>
      </c>
      <c r="G3" s="47">
        <f>SUBTOTAL(9,G6:G1048576)</f>
        <v>82797.379999999961</v>
      </c>
      <c r="H3" s="48">
        <f>IF(M3=0,0,G3/M3)</f>
        <v>8.0471416161665889E-3</v>
      </c>
      <c r="I3" s="47">
        <f>SUBTOTAL(9,I6:I1048576)</f>
        <v>8283</v>
      </c>
      <c r="J3" s="47">
        <f>SUBTOTAL(9,J6:J1048576)</f>
        <v>10206244.860000007</v>
      </c>
      <c r="K3" s="48">
        <f>IF(M3=0,0,J3/M3)</f>
        <v>0.99195285838383329</v>
      </c>
      <c r="L3" s="47">
        <f>SUBTOTAL(9,L6:L1048576)</f>
        <v>8805</v>
      </c>
      <c r="M3" s="49">
        <f>SUBTOTAL(9,M6:M1048576)</f>
        <v>10289042.240000008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5120</v>
      </c>
      <c r="B6" s="737" t="s">
        <v>4793</v>
      </c>
      <c r="C6" s="737" t="s">
        <v>5402</v>
      </c>
      <c r="D6" s="737" t="s">
        <v>5368</v>
      </c>
      <c r="E6" s="737" t="s">
        <v>5403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5120</v>
      </c>
      <c r="B7" s="662" t="s">
        <v>4793</v>
      </c>
      <c r="C7" s="662" t="s">
        <v>5919</v>
      </c>
      <c r="D7" s="662" t="s">
        <v>5368</v>
      </c>
      <c r="E7" s="662" t="s">
        <v>5920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5120</v>
      </c>
      <c r="B8" s="662" t="s">
        <v>4793</v>
      </c>
      <c r="C8" s="662" t="s">
        <v>5623</v>
      </c>
      <c r="D8" s="662" t="s">
        <v>5368</v>
      </c>
      <c r="E8" s="662" t="s">
        <v>5624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5120</v>
      </c>
      <c r="B9" s="662" t="s">
        <v>4793</v>
      </c>
      <c r="C9" s="662" t="s">
        <v>5921</v>
      </c>
      <c r="D9" s="662" t="s">
        <v>5368</v>
      </c>
      <c r="E9" s="662" t="s">
        <v>2383</v>
      </c>
      <c r="F9" s="665"/>
      <c r="G9" s="665"/>
      <c r="H9" s="678"/>
      <c r="I9" s="665">
        <v>2</v>
      </c>
      <c r="J9" s="665">
        <v>0</v>
      </c>
      <c r="K9" s="678"/>
      <c r="L9" s="665">
        <v>2</v>
      </c>
      <c r="M9" s="666">
        <v>0</v>
      </c>
    </row>
    <row r="10" spans="1:13" ht="14.4" customHeight="1" x14ac:dyDescent="0.3">
      <c r="A10" s="661" t="s">
        <v>5120</v>
      </c>
      <c r="B10" s="662" t="s">
        <v>4793</v>
      </c>
      <c r="C10" s="662" t="s">
        <v>5922</v>
      </c>
      <c r="D10" s="662" t="s">
        <v>5368</v>
      </c>
      <c r="E10" s="662" t="s">
        <v>5923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5120</v>
      </c>
      <c r="B11" s="662" t="s">
        <v>5009</v>
      </c>
      <c r="C11" s="662" t="s">
        <v>5888</v>
      </c>
      <c r="D11" s="662" t="s">
        <v>5889</v>
      </c>
      <c r="E11" s="662" t="s">
        <v>5890</v>
      </c>
      <c r="F11" s="665"/>
      <c r="G11" s="665"/>
      <c r="H11" s="678">
        <v>0</v>
      </c>
      <c r="I11" s="665">
        <v>1</v>
      </c>
      <c r="J11" s="665">
        <v>28.81</v>
      </c>
      <c r="K11" s="678">
        <v>1</v>
      </c>
      <c r="L11" s="665">
        <v>1</v>
      </c>
      <c r="M11" s="666">
        <v>28.81</v>
      </c>
    </row>
    <row r="12" spans="1:13" ht="14.4" customHeight="1" x14ac:dyDescent="0.3">
      <c r="A12" s="661" t="s">
        <v>5120</v>
      </c>
      <c r="B12" s="662" t="s">
        <v>5009</v>
      </c>
      <c r="C12" s="662" t="s">
        <v>4131</v>
      </c>
      <c r="D12" s="662" t="s">
        <v>5010</v>
      </c>
      <c r="E12" s="662" t="s">
        <v>5011</v>
      </c>
      <c r="F12" s="665"/>
      <c r="G12" s="665"/>
      <c r="H12" s="678">
        <v>0</v>
      </c>
      <c r="I12" s="665">
        <v>3</v>
      </c>
      <c r="J12" s="665">
        <v>490.09000000000003</v>
      </c>
      <c r="K12" s="678">
        <v>1</v>
      </c>
      <c r="L12" s="665">
        <v>3</v>
      </c>
      <c r="M12" s="666">
        <v>490.09000000000003</v>
      </c>
    </row>
    <row r="13" spans="1:13" ht="14.4" customHeight="1" x14ac:dyDescent="0.3">
      <c r="A13" s="661" t="s">
        <v>5120</v>
      </c>
      <c r="B13" s="662" t="s">
        <v>4797</v>
      </c>
      <c r="C13" s="662" t="s">
        <v>3477</v>
      </c>
      <c r="D13" s="662" t="s">
        <v>3478</v>
      </c>
      <c r="E13" s="662" t="s">
        <v>5014</v>
      </c>
      <c r="F13" s="665">
        <v>6</v>
      </c>
      <c r="G13" s="665">
        <v>4011.24</v>
      </c>
      <c r="H13" s="678">
        <v>0.60664043241150478</v>
      </c>
      <c r="I13" s="665">
        <v>2</v>
      </c>
      <c r="J13" s="665">
        <v>2600.98</v>
      </c>
      <c r="K13" s="678">
        <v>0.39335956758849527</v>
      </c>
      <c r="L13" s="665">
        <v>8</v>
      </c>
      <c r="M13" s="666">
        <v>6612.2199999999993</v>
      </c>
    </row>
    <row r="14" spans="1:13" ht="14.4" customHeight="1" x14ac:dyDescent="0.3">
      <c r="A14" s="661" t="s">
        <v>5120</v>
      </c>
      <c r="B14" s="662" t="s">
        <v>4797</v>
      </c>
      <c r="C14" s="662" t="s">
        <v>2050</v>
      </c>
      <c r="D14" s="662" t="s">
        <v>2051</v>
      </c>
      <c r="E14" s="662" t="s">
        <v>5300</v>
      </c>
      <c r="F14" s="665"/>
      <c r="G14" s="665"/>
      <c r="H14" s="678">
        <v>0</v>
      </c>
      <c r="I14" s="665">
        <v>2</v>
      </c>
      <c r="J14" s="665">
        <v>1309.07</v>
      </c>
      <c r="K14" s="678">
        <v>1</v>
      </c>
      <c r="L14" s="665">
        <v>2</v>
      </c>
      <c r="M14" s="666">
        <v>1309.07</v>
      </c>
    </row>
    <row r="15" spans="1:13" ht="14.4" customHeight="1" x14ac:dyDescent="0.3">
      <c r="A15" s="661" t="s">
        <v>5120</v>
      </c>
      <c r="B15" s="662" t="s">
        <v>5015</v>
      </c>
      <c r="C15" s="662" t="s">
        <v>4225</v>
      </c>
      <c r="D15" s="662" t="s">
        <v>4226</v>
      </c>
      <c r="E15" s="662" t="s">
        <v>5016</v>
      </c>
      <c r="F15" s="665"/>
      <c r="G15" s="665"/>
      <c r="H15" s="678"/>
      <c r="I15" s="665">
        <v>2</v>
      </c>
      <c r="J15" s="665">
        <v>0</v>
      </c>
      <c r="K15" s="678"/>
      <c r="L15" s="665">
        <v>2</v>
      </c>
      <c r="M15" s="666">
        <v>0</v>
      </c>
    </row>
    <row r="16" spans="1:13" ht="14.4" customHeight="1" x14ac:dyDescent="0.3">
      <c r="A16" s="661" t="s">
        <v>5120</v>
      </c>
      <c r="B16" s="662" t="s">
        <v>4805</v>
      </c>
      <c r="C16" s="662" t="s">
        <v>5899</v>
      </c>
      <c r="D16" s="662" t="s">
        <v>2530</v>
      </c>
      <c r="E16" s="662" t="s">
        <v>2225</v>
      </c>
      <c r="F16" s="665"/>
      <c r="G16" s="665"/>
      <c r="H16" s="678">
        <v>0</v>
      </c>
      <c r="I16" s="665">
        <v>1</v>
      </c>
      <c r="J16" s="665">
        <v>86.43</v>
      </c>
      <c r="K16" s="678">
        <v>1</v>
      </c>
      <c r="L16" s="665">
        <v>1</v>
      </c>
      <c r="M16" s="666">
        <v>86.43</v>
      </c>
    </row>
    <row r="17" spans="1:13" ht="14.4" customHeight="1" x14ac:dyDescent="0.3">
      <c r="A17" s="661" t="s">
        <v>5120</v>
      </c>
      <c r="B17" s="662" t="s">
        <v>4808</v>
      </c>
      <c r="C17" s="662" t="s">
        <v>2651</v>
      </c>
      <c r="D17" s="662" t="s">
        <v>4809</v>
      </c>
      <c r="E17" s="662" t="s">
        <v>4810</v>
      </c>
      <c r="F17" s="665"/>
      <c r="G17" s="665"/>
      <c r="H17" s="678">
        <v>0</v>
      </c>
      <c r="I17" s="665">
        <v>13</v>
      </c>
      <c r="J17" s="665">
        <v>1567.9299999999996</v>
      </c>
      <c r="K17" s="678">
        <v>1</v>
      </c>
      <c r="L17" s="665">
        <v>13</v>
      </c>
      <c r="M17" s="666">
        <v>1567.9299999999996</v>
      </c>
    </row>
    <row r="18" spans="1:13" ht="14.4" customHeight="1" x14ac:dyDescent="0.3">
      <c r="A18" s="661" t="s">
        <v>5120</v>
      </c>
      <c r="B18" s="662" t="s">
        <v>4808</v>
      </c>
      <c r="C18" s="662" t="s">
        <v>6031</v>
      </c>
      <c r="D18" s="662" t="s">
        <v>6032</v>
      </c>
      <c r="E18" s="662" t="s">
        <v>1183</v>
      </c>
      <c r="F18" s="665"/>
      <c r="G18" s="665"/>
      <c r="H18" s="678">
        <v>0</v>
      </c>
      <c r="I18" s="665">
        <v>3</v>
      </c>
      <c r="J18" s="665">
        <v>554.22</v>
      </c>
      <c r="K18" s="678">
        <v>1</v>
      </c>
      <c r="L18" s="665">
        <v>3</v>
      </c>
      <c r="M18" s="666">
        <v>554.22</v>
      </c>
    </row>
    <row r="19" spans="1:13" ht="14.4" customHeight="1" x14ac:dyDescent="0.3">
      <c r="A19" s="661" t="s">
        <v>5120</v>
      </c>
      <c r="B19" s="662" t="s">
        <v>4811</v>
      </c>
      <c r="C19" s="662" t="s">
        <v>2679</v>
      </c>
      <c r="D19" s="662" t="s">
        <v>2474</v>
      </c>
      <c r="E19" s="662" t="s">
        <v>4813</v>
      </c>
      <c r="F19" s="665"/>
      <c r="G19" s="665"/>
      <c r="H19" s="678">
        <v>0</v>
      </c>
      <c r="I19" s="665">
        <v>10</v>
      </c>
      <c r="J19" s="665">
        <v>4075.5000000000005</v>
      </c>
      <c r="K19" s="678">
        <v>1</v>
      </c>
      <c r="L19" s="665">
        <v>10</v>
      </c>
      <c r="M19" s="666">
        <v>4075.5000000000005</v>
      </c>
    </row>
    <row r="20" spans="1:13" ht="14.4" customHeight="1" x14ac:dyDescent="0.3">
      <c r="A20" s="661" t="s">
        <v>5120</v>
      </c>
      <c r="B20" s="662" t="s">
        <v>4811</v>
      </c>
      <c r="C20" s="662" t="s">
        <v>2682</v>
      </c>
      <c r="D20" s="662" t="s">
        <v>2474</v>
      </c>
      <c r="E20" s="662" t="s">
        <v>4816</v>
      </c>
      <c r="F20" s="665"/>
      <c r="G20" s="665"/>
      <c r="H20" s="678">
        <v>0</v>
      </c>
      <c r="I20" s="665">
        <v>174</v>
      </c>
      <c r="J20" s="665">
        <v>94549.859999999986</v>
      </c>
      <c r="K20" s="678">
        <v>1</v>
      </c>
      <c r="L20" s="665">
        <v>174</v>
      </c>
      <c r="M20" s="666">
        <v>94549.859999999986</v>
      </c>
    </row>
    <row r="21" spans="1:13" ht="14.4" customHeight="1" x14ac:dyDescent="0.3">
      <c r="A21" s="661" t="s">
        <v>5120</v>
      </c>
      <c r="B21" s="662" t="s">
        <v>4811</v>
      </c>
      <c r="C21" s="662" t="s">
        <v>2473</v>
      </c>
      <c r="D21" s="662" t="s">
        <v>2474</v>
      </c>
      <c r="E21" s="662" t="s">
        <v>4814</v>
      </c>
      <c r="F21" s="665"/>
      <c r="G21" s="665"/>
      <c r="H21" s="678">
        <v>0</v>
      </c>
      <c r="I21" s="665">
        <v>59</v>
      </c>
      <c r="J21" s="665">
        <v>48090.9</v>
      </c>
      <c r="K21" s="678">
        <v>1</v>
      </c>
      <c r="L21" s="665">
        <v>59</v>
      </c>
      <c r="M21" s="666">
        <v>48090.9</v>
      </c>
    </row>
    <row r="22" spans="1:13" ht="14.4" customHeight="1" x14ac:dyDescent="0.3">
      <c r="A22" s="661" t="s">
        <v>5120</v>
      </c>
      <c r="B22" s="662" t="s">
        <v>4811</v>
      </c>
      <c r="C22" s="662" t="s">
        <v>2477</v>
      </c>
      <c r="D22" s="662" t="s">
        <v>2474</v>
      </c>
      <c r="E22" s="662" t="s">
        <v>4818</v>
      </c>
      <c r="F22" s="665"/>
      <c r="G22" s="665"/>
      <c r="H22" s="678">
        <v>0</v>
      </c>
      <c r="I22" s="665">
        <v>10</v>
      </c>
      <c r="J22" s="665">
        <v>9237.4000000000015</v>
      </c>
      <c r="K22" s="678">
        <v>1</v>
      </c>
      <c r="L22" s="665">
        <v>10</v>
      </c>
      <c r="M22" s="666">
        <v>9237.4000000000015</v>
      </c>
    </row>
    <row r="23" spans="1:13" ht="14.4" customHeight="1" x14ac:dyDescent="0.3">
      <c r="A23" s="661" t="s">
        <v>5120</v>
      </c>
      <c r="B23" s="662" t="s">
        <v>4811</v>
      </c>
      <c r="C23" s="662" t="s">
        <v>2480</v>
      </c>
      <c r="D23" s="662" t="s">
        <v>2474</v>
      </c>
      <c r="E23" s="662" t="s">
        <v>4815</v>
      </c>
      <c r="F23" s="665"/>
      <c r="G23" s="665"/>
      <c r="H23" s="678">
        <v>0</v>
      </c>
      <c r="I23" s="665">
        <v>3</v>
      </c>
      <c r="J23" s="665">
        <v>3464.04</v>
      </c>
      <c r="K23" s="678">
        <v>1</v>
      </c>
      <c r="L23" s="665">
        <v>3</v>
      </c>
      <c r="M23" s="666">
        <v>3464.04</v>
      </c>
    </row>
    <row r="24" spans="1:13" ht="14.4" customHeight="1" x14ac:dyDescent="0.3">
      <c r="A24" s="661" t="s">
        <v>5120</v>
      </c>
      <c r="B24" s="662" t="s">
        <v>4811</v>
      </c>
      <c r="C24" s="662" t="s">
        <v>4144</v>
      </c>
      <c r="D24" s="662" t="s">
        <v>2557</v>
      </c>
      <c r="E24" s="662" t="s">
        <v>4812</v>
      </c>
      <c r="F24" s="665"/>
      <c r="G24" s="665"/>
      <c r="H24" s="678">
        <v>0</v>
      </c>
      <c r="I24" s="665">
        <v>10</v>
      </c>
      <c r="J24" s="665">
        <v>13856.2</v>
      </c>
      <c r="K24" s="678">
        <v>1</v>
      </c>
      <c r="L24" s="665">
        <v>10</v>
      </c>
      <c r="M24" s="666">
        <v>13856.2</v>
      </c>
    </row>
    <row r="25" spans="1:13" ht="14.4" customHeight="1" x14ac:dyDescent="0.3">
      <c r="A25" s="661" t="s">
        <v>5120</v>
      </c>
      <c r="B25" s="662" t="s">
        <v>4811</v>
      </c>
      <c r="C25" s="662" t="s">
        <v>2556</v>
      </c>
      <c r="D25" s="662" t="s">
        <v>2557</v>
      </c>
      <c r="E25" s="662" t="s">
        <v>4819</v>
      </c>
      <c r="F25" s="665"/>
      <c r="G25" s="665"/>
      <c r="H25" s="678">
        <v>0</v>
      </c>
      <c r="I25" s="665">
        <v>9</v>
      </c>
      <c r="J25" s="665">
        <v>16627.41</v>
      </c>
      <c r="K25" s="678">
        <v>1</v>
      </c>
      <c r="L25" s="665">
        <v>9</v>
      </c>
      <c r="M25" s="666">
        <v>16627.41</v>
      </c>
    </row>
    <row r="26" spans="1:13" ht="14.4" customHeight="1" x14ac:dyDescent="0.3">
      <c r="A26" s="661" t="s">
        <v>5120</v>
      </c>
      <c r="B26" s="662" t="s">
        <v>7958</v>
      </c>
      <c r="C26" s="662" t="s">
        <v>5863</v>
      </c>
      <c r="D26" s="662" t="s">
        <v>5864</v>
      </c>
      <c r="E26" s="662" t="s">
        <v>5865</v>
      </c>
      <c r="F26" s="665"/>
      <c r="G26" s="665"/>
      <c r="H26" s="678">
        <v>0</v>
      </c>
      <c r="I26" s="665">
        <v>1</v>
      </c>
      <c r="J26" s="665">
        <v>186.87</v>
      </c>
      <c r="K26" s="678">
        <v>1</v>
      </c>
      <c r="L26" s="665">
        <v>1</v>
      </c>
      <c r="M26" s="666">
        <v>186.87</v>
      </c>
    </row>
    <row r="27" spans="1:13" ht="14.4" customHeight="1" x14ac:dyDescent="0.3">
      <c r="A27" s="661" t="s">
        <v>5120</v>
      </c>
      <c r="B27" s="662" t="s">
        <v>4824</v>
      </c>
      <c r="C27" s="662" t="s">
        <v>5944</v>
      </c>
      <c r="D27" s="662" t="s">
        <v>5945</v>
      </c>
      <c r="E27" s="662" t="s">
        <v>4825</v>
      </c>
      <c r="F27" s="665">
        <v>2</v>
      </c>
      <c r="G27" s="665">
        <v>320.2</v>
      </c>
      <c r="H27" s="678">
        <v>1</v>
      </c>
      <c r="I27" s="665"/>
      <c r="J27" s="665"/>
      <c r="K27" s="678">
        <v>0</v>
      </c>
      <c r="L27" s="665">
        <v>2</v>
      </c>
      <c r="M27" s="666">
        <v>320.2</v>
      </c>
    </row>
    <row r="28" spans="1:13" ht="14.4" customHeight="1" x14ac:dyDescent="0.3">
      <c r="A28" s="661" t="s">
        <v>5120</v>
      </c>
      <c r="B28" s="662" t="s">
        <v>4824</v>
      </c>
      <c r="C28" s="662" t="s">
        <v>5946</v>
      </c>
      <c r="D28" s="662" t="s">
        <v>5945</v>
      </c>
      <c r="E28" s="662" t="s">
        <v>5947</v>
      </c>
      <c r="F28" s="665">
        <v>1</v>
      </c>
      <c r="G28" s="665">
        <v>320.20999999999998</v>
      </c>
      <c r="H28" s="678">
        <v>1</v>
      </c>
      <c r="I28" s="665"/>
      <c r="J28" s="665"/>
      <c r="K28" s="678">
        <v>0</v>
      </c>
      <c r="L28" s="665">
        <v>1</v>
      </c>
      <c r="M28" s="666">
        <v>320.20999999999998</v>
      </c>
    </row>
    <row r="29" spans="1:13" ht="14.4" customHeight="1" x14ac:dyDescent="0.3">
      <c r="A29" s="661" t="s">
        <v>5120</v>
      </c>
      <c r="B29" s="662" t="s">
        <v>4826</v>
      </c>
      <c r="C29" s="662" t="s">
        <v>2454</v>
      </c>
      <c r="D29" s="662" t="s">
        <v>2455</v>
      </c>
      <c r="E29" s="662" t="s">
        <v>4828</v>
      </c>
      <c r="F29" s="665"/>
      <c r="G29" s="665"/>
      <c r="H29" s="678">
        <v>0</v>
      </c>
      <c r="I29" s="665">
        <v>3</v>
      </c>
      <c r="J29" s="665">
        <v>216</v>
      </c>
      <c r="K29" s="678">
        <v>1</v>
      </c>
      <c r="L29" s="665">
        <v>3</v>
      </c>
      <c r="M29" s="666">
        <v>216</v>
      </c>
    </row>
    <row r="30" spans="1:13" ht="14.4" customHeight="1" x14ac:dyDescent="0.3">
      <c r="A30" s="661" t="s">
        <v>5120</v>
      </c>
      <c r="B30" s="662" t="s">
        <v>4826</v>
      </c>
      <c r="C30" s="662" t="s">
        <v>5199</v>
      </c>
      <c r="D30" s="662" t="s">
        <v>2455</v>
      </c>
      <c r="E30" s="662" t="s">
        <v>5200</v>
      </c>
      <c r="F30" s="665"/>
      <c r="G30" s="665"/>
      <c r="H30" s="678">
        <v>0</v>
      </c>
      <c r="I30" s="665">
        <v>5</v>
      </c>
      <c r="J30" s="665">
        <v>720.05</v>
      </c>
      <c r="K30" s="678">
        <v>1</v>
      </c>
      <c r="L30" s="665">
        <v>5</v>
      </c>
      <c r="M30" s="666">
        <v>720.05</v>
      </c>
    </row>
    <row r="31" spans="1:13" ht="14.4" customHeight="1" x14ac:dyDescent="0.3">
      <c r="A31" s="661" t="s">
        <v>5120</v>
      </c>
      <c r="B31" s="662" t="s">
        <v>4833</v>
      </c>
      <c r="C31" s="662" t="s">
        <v>5790</v>
      </c>
      <c r="D31" s="662" t="s">
        <v>5791</v>
      </c>
      <c r="E31" s="662" t="s">
        <v>5792</v>
      </c>
      <c r="F31" s="665">
        <v>1</v>
      </c>
      <c r="G31" s="665">
        <v>16.38</v>
      </c>
      <c r="H31" s="678">
        <v>1</v>
      </c>
      <c r="I31" s="665"/>
      <c r="J31" s="665"/>
      <c r="K31" s="678">
        <v>0</v>
      </c>
      <c r="L31" s="665">
        <v>1</v>
      </c>
      <c r="M31" s="666">
        <v>16.38</v>
      </c>
    </row>
    <row r="32" spans="1:13" ht="14.4" customHeight="1" x14ac:dyDescent="0.3">
      <c r="A32" s="661" t="s">
        <v>5120</v>
      </c>
      <c r="B32" s="662" t="s">
        <v>4833</v>
      </c>
      <c r="C32" s="662" t="s">
        <v>2511</v>
      </c>
      <c r="D32" s="662" t="s">
        <v>2512</v>
      </c>
      <c r="E32" s="662" t="s">
        <v>1270</v>
      </c>
      <c r="F32" s="665"/>
      <c r="G32" s="665"/>
      <c r="H32" s="678">
        <v>0</v>
      </c>
      <c r="I32" s="665">
        <v>15</v>
      </c>
      <c r="J32" s="665">
        <v>526.65000000000009</v>
      </c>
      <c r="K32" s="678">
        <v>1</v>
      </c>
      <c r="L32" s="665">
        <v>15</v>
      </c>
      <c r="M32" s="666">
        <v>526.65000000000009</v>
      </c>
    </row>
    <row r="33" spans="1:13" ht="14.4" customHeight="1" x14ac:dyDescent="0.3">
      <c r="A33" s="661" t="s">
        <v>5120</v>
      </c>
      <c r="B33" s="662" t="s">
        <v>4834</v>
      </c>
      <c r="C33" s="662" t="s">
        <v>5852</v>
      </c>
      <c r="D33" s="662" t="s">
        <v>5260</v>
      </c>
      <c r="E33" s="662" t="s">
        <v>5853</v>
      </c>
      <c r="F33" s="665">
        <v>8</v>
      </c>
      <c r="G33" s="665">
        <v>140.47999999999999</v>
      </c>
      <c r="H33" s="678">
        <v>1</v>
      </c>
      <c r="I33" s="665"/>
      <c r="J33" s="665"/>
      <c r="K33" s="678">
        <v>0</v>
      </c>
      <c r="L33" s="665">
        <v>8</v>
      </c>
      <c r="M33" s="666">
        <v>140.47999999999999</v>
      </c>
    </row>
    <row r="34" spans="1:13" ht="14.4" customHeight="1" x14ac:dyDescent="0.3">
      <c r="A34" s="661" t="s">
        <v>5120</v>
      </c>
      <c r="B34" s="662" t="s">
        <v>4834</v>
      </c>
      <c r="C34" s="662" t="s">
        <v>5854</v>
      </c>
      <c r="D34" s="662" t="s">
        <v>5855</v>
      </c>
      <c r="E34" s="662" t="s">
        <v>5856</v>
      </c>
      <c r="F34" s="665">
        <v>2</v>
      </c>
      <c r="G34" s="665">
        <v>17.579999999999998</v>
      </c>
      <c r="H34" s="678">
        <v>1</v>
      </c>
      <c r="I34" s="665"/>
      <c r="J34" s="665"/>
      <c r="K34" s="678">
        <v>0</v>
      </c>
      <c r="L34" s="665">
        <v>2</v>
      </c>
      <c r="M34" s="666">
        <v>17.579999999999998</v>
      </c>
    </row>
    <row r="35" spans="1:13" ht="14.4" customHeight="1" x14ac:dyDescent="0.3">
      <c r="A35" s="661" t="s">
        <v>5120</v>
      </c>
      <c r="B35" s="662" t="s">
        <v>4834</v>
      </c>
      <c r="C35" s="662" t="s">
        <v>5259</v>
      </c>
      <c r="D35" s="662" t="s">
        <v>5260</v>
      </c>
      <c r="E35" s="662" t="s">
        <v>5261</v>
      </c>
      <c r="F35" s="665">
        <v>1</v>
      </c>
      <c r="G35" s="665">
        <v>0</v>
      </c>
      <c r="H35" s="678"/>
      <c r="I35" s="665"/>
      <c r="J35" s="665"/>
      <c r="K35" s="678"/>
      <c r="L35" s="665">
        <v>1</v>
      </c>
      <c r="M35" s="666">
        <v>0</v>
      </c>
    </row>
    <row r="36" spans="1:13" ht="14.4" customHeight="1" x14ac:dyDescent="0.3">
      <c r="A36" s="661" t="s">
        <v>5120</v>
      </c>
      <c r="B36" s="662" t="s">
        <v>4837</v>
      </c>
      <c r="C36" s="662" t="s">
        <v>5892</v>
      </c>
      <c r="D36" s="662" t="s">
        <v>5893</v>
      </c>
      <c r="E36" s="662" t="s">
        <v>1217</v>
      </c>
      <c r="F36" s="665"/>
      <c r="G36" s="665"/>
      <c r="H36" s="678">
        <v>0</v>
      </c>
      <c r="I36" s="665">
        <v>2</v>
      </c>
      <c r="J36" s="665">
        <v>29.14</v>
      </c>
      <c r="K36" s="678">
        <v>1</v>
      </c>
      <c r="L36" s="665">
        <v>2</v>
      </c>
      <c r="M36" s="666">
        <v>29.14</v>
      </c>
    </row>
    <row r="37" spans="1:13" ht="14.4" customHeight="1" x14ac:dyDescent="0.3">
      <c r="A37" s="661" t="s">
        <v>5120</v>
      </c>
      <c r="B37" s="662" t="s">
        <v>4840</v>
      </c>
      <c r="C37" s="662" t="s">
        <v>2590</v>
      </c>
      <c r="D37" s="662" t="s">
        <v>2588</v>
      </c>
      <c r="E37" s="662" t="s">
        <v>2591</v>
      </c>
      <c r="F37" s="665"/>
      <c r="G37" s="665"/>
      <c r="H37" s="678">
        <v>0</v>
      </c>
      <c r="I37" s="665">
        <v>2</v>
      </c>
      <c r="J37" s="665">
        <v>289.62</v>
      </c>
      <c r="K37" s="678">
        <v>1</v>
      </c>
      <c r="L37" s="665">
        <v>2</v>
      </c>
      <c r="M37" s="666">
        <v>289.62</v>
      </c>
    </row>
    <row r="38" spans="1:13" ht="14.4" customHeight="1" x14ac:dyDescent="0.3">
      <c r="A38" s="661" t="s">
        <v>5120</v>
      </c>
      <c r="B38" s="662" t="s">
        <v>4840</v>
      </c>
      <c r="C38" s="662" t="s">
        <v>5930</v>
      </c>
      <c r="D38" s="662" t="s">
        <v>5931</v>
      </c>
      <c r="E38" s="662" t="s">
        <v>1760</v>
      </c>
      <c r="F38" s="665">
        <v>1</v>
      </c>
      <c r="G38" s="665">
        <v>48.27</v>
      </c>
      <c r="H38" s="678">
        <v>1</v>
      </c>
      <c r="I38" s="665"/>
      <c r="J38" s="665"/>
      <c r="K38" s="678">
        <v>0</v>
      </c>
      <c r="L38" s="665">
        <v>1</v>
      </c>
      <c r="M38" s="666">
        <v>48.27</v>
      </c>
    </row>
    <row r="39" spans="1:13" ht="14.4" customHeight="1" x14ac:dyDescent="0.3">
      <c r="A39" s="661" t="s">
        <v>5120</v>
      </c>
      <c r="B39" s="662" t="s">
        <v>4841</v>
      </c>
      <c r="C39" s="662" t="s">
        <v>5405</v>
      </c>
      <c r="D39" s="662" t="s">
        <v>4124</v>
      </c>
      <c r="E39" s="662" t="s">
        <v>5406</v>
      </c>
      <c r="F39" s="665"/>
      <c r="G39" s="665"/>
      <c r="H39" s="678"/>
      <c r="I39" s="665">
        <v>1</v>
      </c>
      <c r="J39" s="665">
        <v>0</v>
      </c>
      <c r="K39" s="678"/>
      <c r="L39" s="665">
        <v>1</v>
      </c>
      <c r="M39" s="666">
        <v>0</v>
      </c>
    </row>
    <row r="40" spans="1:13" ht="14.4" customHeight="1" x14ac:dyDescent="0.3">
      <c r="A40" s="661" t="s">
        <v>5120</v>
      </c>
      <c r="B40" s="662" t="s">
        <v>4841</v>
      </c>
      <c r="C40" s="662" t="s">
        <v>5950</v>
      </c>
      <c r="D40" s="662" t="s">
        <v>4124</v>
      </c>
      <c r="E40" s="662" t="s">
        <v>5951</v>
      </c>
      <c r="F40" s="665"/>
      <c r="G40" s="665"/>
      <c r="H40" s="678"/>
      <c r="I40" s="665">
        <v>1</v>
      </c>
      <c r="J40" s="665">
        <v>0</v>
      </c>
      <c r="K40" s="678"/>
      <c r="L40" s="665">
        <v>1</v>
      </c>
      <c r="M40" s="666">
        <v>0</v>
      </c>
    </row>
    <row r="41" spans="1:13" ht="14.4" customHeight="1" x14ac:dyDescent="0.3">
      <c r="A41" s="661" t="s">
        <v>5120</v>
      </c>
      <c r="B41" s="662" t="s">
        <v>4841</v>
      </c>
      <c r="C41" s="662" t="s">
        <v>5952</v>
      </c>
      <c r="D41" s="662" t="s">
        <v>2440</v>
      </c>
      <c r="E41" s="662" t="s">
        <v>4035</v>
      </c>
      <c r="F41" s="665"/>
      <c r="G41" s="665"/>
      <c r="H41" s="678">
        <v>0</v>
      </c>
      <c r="I41" s="665">
        <v>1</v>
      </c>
      <c r="J41" s="665">
        <v>24.14</v>
      </c>
      <c r="K41" s="678">
        <v>1</v>
      </c>
      <c r="L41" s="665">
        <v>1</v>
      </c>
      <c r="M41" s="666">
        <v>24.14</v>
      </c>
    </row>
    <row r="42" spans="1:13" ht="14.4" customHeight="1" x14ac:dyDescent="0.3">
      <c r="A42" s="661" t="s">
        <v>5120</v>
      </c>
      <c r="B42" s="662" t="s">
        <v>4841</v>
      </c>
      <c r="C42" s="662" t="s">
        <v>5597</v>
      </c>
      <c r="D42" s="662" t="s">
        <v>2440</v>
      </c>
      <c r="E42" s="662" t="s">
        <v>5450</v>
      </c>
      <c r="F42" s="665"/>
      <c r="G42" s="665"/>
      <c r="H42" s="678">
        <v>0</v>
      </c>
      <c r="I42" s="665">
        <v>2</v>
      </c>
      <c r="J42" s="665">
        <v>40.22</v>
      </c>
      <c r="K42" s="678">
        <v>1</v>
      </c>
      <c r="L42" s="665">
        <v>2</v>
      </c>
      <c r="M42" s="666">
        <v>40.22</v>
      </c>
    </row>
    <row r="43" spans="1:13" ht="14.4" customHeight="1" x14ac:dyDescent="0.3">
      <c r="A43" s="661" t="s">
        <v>5120</v>
      </c>
      <c r="B43" s="662" t="s">
        <v>4841</v>
      </c>
      <c r="C43" s="662" t="s">
        <v>5738</v>
      </c>
      <c r="D43" s="662" t="s">
        <v>4842</v>
      </c>
      <c r="E43" s="662" t="s">
        <v>5070</v>
      </c>
      <c r="F43" s="665"/>
      <c r="G43" s="665"/>
      <c r="H43" s="678">
        <v>0</v>
      </c>
      <c r="I43" s="665">
        <v>1</v>
      </c>
      <c r="J43" s="665">
        <v>80.45</v>
      </c>
      <c r="K43" s="678">
        <v>1</v>
      </c>
      <c r="L43" s="665">
        <v>1</v>
      </c>
      <c r="M43" s="666">
        <v>80.45</v>
      </c>
    </row>
    <row r="44" spans="1:13" ht="14.4" customHeight="1" x14ac:dyDescent="0.3">
      <c r="A44" s="661" t="s">
        <v>5120</v>
      </c>
      <c r="B44" s="662" t="s">
        <v>4843</v>
      </c>
      <c r="C44" s="662" t="s">
        <v>4170</v>
      </c>
      <c r="D44" s="662" t="s">
        <v>4171</v>
      </c>
      <c r="E44" s="662" t="s">
        <v>1201</v>
      </c>
      <c r="F44" s="665"/>
      <c r="G44" s="665"/>
      <c r="H44" s="678">
        <v>0</v>
      </c>
      <c r="I44" s="665">
        <v>1</v>
      </c>
      <c r="J44" s="665">
        <v>194.54</v>
      </c>
      <c r="K44" s="678">
        <v>1</v>
      </c>
      <c r="L44" s="665">
        <v>1</v>
      </c>
      <c r="M44" s="666">
        <v>194.54</v>
      </c>
    </row>
    <row r="45" spans="1:13" ht="14.4" customHeight="1" x14ac:dyDescent="0.3">
      <c r="A45" s="661" t="s">
        <v>5120</v>
      </c>
      <c r="B45" s="662" t="s">
        <v>4843</v>
      </c>
      <c r="C45" s="662" t="s">
        <v>4204</v>
      </c>
      <c r="D45" s="662" t="s">
        <v>4171</v>
      </c>
      <c r="E45" s="662" t="s">
        <v>1295</v>
      </c>
      <c r="F45" s="665"/>
      <c r="G45" s="665"/>
      <c r="H45" s="678">
        <v>0</v>
      </c>
      <c r="I45" s="665">
        <v>1</v>
      </c>
      <c r="J45" s="665">
        <v>583.62</v>
      </c>
      <c r="K45" s="678">
        <v>1</v>
      </c>
      <c r="L45" s="665">
        <v>1</v>
      </c>
      <c r="M45" s="666">
        <v>583.62</v>
      </c>
    </row>
    <row r="46" spans="1:13" ht="14.4" customHeight="1" x14ac:dyDescent="0.3">
      <c r="A46" s="661" t="s">
        <v>5120</v>
      </c>
      <c r="B46" s="662" t="s">
        <v>7959</v>
      </c>
      <c r="C46" s="662" t="s">
        <v>5831</v>
      </c>
      <c r="D46" s="662" t="s">
        <v>5832</v>
      </c>
      <c r="E46" s="662" t="s">
        <v>5833</v>
      </c>
      <c r="F46" s="665"/>
      <c r="G46" s="665"/>
      <c r="H46" s="678">
        <v>0</v>
      </c>
      <c r="I46" s="665">
        <v>2</v>
      </c>
      <c r="J46" s="665">
        <v>346.03</v>
      </c>
      <c r="K46" s="678">
        <v>1</v>
      </c>
      <c r="L46" s="665">
        <v>2</v>
      </c>
      <c r="M46" s="666">
        <v>346.03</v>
      </c>
    </row>
    <row r="47" spans="1:13" ht="14.4" customHeight="1" x14ac:dyDescent="0.3">
      <c r="A47" s="661" t="s">
        <v>5120</v>
      </c>
      <c r="B47" s="662" t="s">
        <v>4845</v>
      </c>
      <c r="C47" s="662" t="s">
        <v>5934</v>
      </c>
      <c r="D47" s="662" t="s">
        <v>5933</v>
      </c>
      <c r="E47" s="662" t="s">
        <v>999</v>
      </c>
      <c r="F47" s="665"/>
      <c r="G47" s="665"/>
      <c r="H47" s="678">
        <v>0</v>
      </c>
      <c r="I47" s="665">
        <v>2</v>
      </c>
      <c r="J47" s="665">
        <v>399.74</v>
      </c>
      <c r="K47" s="678">
        <v>1</v>
      </c>
      <c r="L47" s="665">
        <v>2</v>
      </c>
      <c r="M47" s="666">
        <v>399.74</v>
      </c>
    </row>
    <row r="48" spans="1:13" ht="14.4" customHeight="1" x14ac:dyDescent="0.3">
      <c r="A48" s="661" t="s">
        <v>5120</v>
      </c>
      <c r="B48" s="662" t="s">
        <v>4845</v>
      </c>
      <c r="C48" s="662" t="s">
        <v>5932</v>
      </c>
      <c r="D48" s="662" t="s">
        <v>5933</v>
      </c>
      <c r="E48" s="662" t="s">
        <v>2608</v>
      </c>
      <c r="F48" s="665"/>
      <c r="G48" s="665"/>
      <c r="H48" s="678">
        <v>0</v>
      </c>
      <c r="I48" s="665">
        <v>1</v>
      </c>
      <c r="J48" s="665">
        <v>599.6</v>
      </c>
      <c r="K48" s="678">
        <v>1</v>
      </c>
      <c r="L48" s="665">
        <v>1</v>
      </c>
      <c r="M48" s="666">
        <v>599.6</v>
      </c>
    </row>
    <row r="49" spans="1:13" ht="14.4" customHeight="1" x14ac:dyDescent="0.3">
      <c r="A49" s="661" t="s">
        <v>5120</v>
      </c>
      <c r="B49" s="662" t="s">
        <v>4845</v>
      </c>
      <c r="C49" s="662" t="s">
        <v>5935</v>
      </c>
      <c r="D49" s="662" t="s">
        <v>5936</v>
      </c>
      <c r="E49" s="662" t="s">
        <v>999</v>
      </c>
      <c r="F49" s="665"/>
      <c r="G49" s="665"/>
      <c r="H49" s="678">
        <v>0</v>
      </c>
      <c r="I49" s="665">
        <v>1</v>
      </c>
      <c r="J49" s="665">
        <v>146.99</v>
      </c>
      <c r="K49" s="678">
        <v>1</v>
      </c>
      <c r="L49" s="665">
        <v>1</v>
      </c>
      <c r="M49" s="666">
        <v>146.99</v>
      </c>
    </row>
    <row r="50" spans="1:13" ht="14.4" customHeight="1" x14ac:dyDescent="0.3">
      <c r="A50" s="661" t="s">
        <v>5120</v>
      </c>
      <c r="B50" s="662" t="s">
        <v>4846</v>
      </c>
      <c r="C50" s="662" t="s">
        <v>5651</v>
      </c>
      <c r="D50" s="662" t="s">
        <v>2584</v>
      </c>
      <c r="E50" s="662" t="s">
        <v>5652</v>
      </c>
      <c r="F50" s="665"/>
      <c r="G50" s="665"/>
      <c r="H50" s="678">
        <v>0</v>
      </c>
      <c r="I50" s="665">
        <v>1</v>
      </c>
      <c r="J50" s="665">
        <v>54.98</v>
      </c>
      <c r="K50" s="678">
        <v>1</v>
      </c>
      <c r="L50" s="665">
        <v>1</v>
      </c>
      <c r="M50" s="666">
        <v>54.98</v>
      </c>
    </row>
    <row r="51" spans="1:13" ht="14.4" customHeight="1" x14ac:dyDescent="0.3">
      <c r="A51" s="661" t="s">
        <v>5120</v>
      </c>
      <c r="B51" s="662" t="s">
        <v>4851</v>
      </c>
      <c r="C51" s="662" t="s">
        <v>6003</v>
      </c>
      <c r="D51" s="662" t="s">
        <v>6004</v>
      </c>
      <c r="E51" s="662" t="s">
        <v>6005</v>
      </c>
      <c r="F51" s="665">
        <v>1</v>
      </c>
      <c r="G51" s="665">
        <v>102.63</v>
      </c>
      <c r="H51" s="678">
        <v>1</v>
      </c>
      <c r="I51" s="665"/>
      <c r="J51" s="665"/>
      <c r="K51" s="678">
        <v>0</v>
      </c>
      <c r="L51" s="665">
        <v>1</v>
      </c>
      <c r="M51" s="666">
        <v>102.63</v>
      </c>
    </row>
    <row r="52" spans="1:13" ht="14.4" customHeight="1" x14ac:dyDescent="0.3">
      <c r="A52" s="661" t="s">
        <v>5120</v>
      </c>
      <c r="B52" s="662" t="s">
        <v>4852</v>
      </c>
      <c r="C52" s="662" t="s">
        <v>5030</v>
      </c>
      <c r="D52" s="662" t="s">
        <v>2463</v>
      </c>
      <c r="E52" s="662" t="s">
        <v>1295</v>
      </c>
      <c r="F52" s="665"/>
      <c r="G52" s="665"/>
      <c r="H52" s="678">
        <v>0</v>
      </c>
      <c r="I52" s="665">
        <v>1</v>
      </c>
      <c r="J52" s="665">
        <v>145.66999999999999</v>
      </c>
      <c r="K52" s="678">
        <v>1</v>
      </c>
      <c r="L52" s="665">
        <v>1</v>
      </c>
      <c r="M52" s="666">
        <v>145.66999999999999</v>
      </c>
    </row>
    <row r="53" spans="1:13" ht="14.4" customHeight="1" x14ac:dyDescent="0.3">
      <c r="A53" s="661" t="s">
        <v>5120</v>
      </c>
      <c r="B53" s="662" t="s">
        <v>4853</v>
      </c>
      <c r="C53" s="662" t="s">
        <v>5788</v>
      </c>
      <c r="D53" s="662" t="s">
        <v>2791</v>
      </c>
      <c r="E53" s="662" t="s">
        <v>2794</v>
      </c>
      <c r="F53" s="665"/>
      <c r="G53" s="665"/>
      <c r="H53" s="678">
        <v>0</v>
      </c>
      <c r="I53" s="665">
        <v>1</v>
      </c>
      <c r="J53" s="665">
        <v>353.18</v>
      </c>
      <c r="K53" s="678">
        <v>1</v>
      </c>
      <c r="L53" s="665">
        <v>1</v>
      </c>
      <c r="M53" s="666">
        <v>353.18</v>
      </c>
    </row>
    <row r="54" spans="1:13" ht="14.4" customHeight="1" x14ac:dyDescent="0.3">
      <c r="A54" s="661" t="s">
        <v>5120</v>
      </c>
      <c r="B54" s="662" t="s">
        <v>4853</v>
      </c>
      <c r="C54" s="662" t="s">
        <v>4270</v>
      </c>
      <c r="D54" s="662" t="s">
        <v>4266</v>
      </c>
      <c r="E54" s="662" t="s">
        <v>2674</v>
      </c>
      <c r="F54" s="665"/>
      <c r="G54" s="665"/>
      <c r="H54" s="678">
        <v>0</v>
      </c>
      <c r="I54" s="665">
        <v>3</v>
      </c>
      <c r="J54" s="665">
        <v>529.77</v>
      </c>
      <c r="K54" s="678">
        <v>1</v>
      </c>
      <c r="L54" s="665">
        <v>3</v>
      </c>
      <c r="M54" s="666">
        <v>529.77</v>
      </c>
    </row>
    <row r="55" spans="1:13" ht="14.4" customHeight="1" x14ac:dyDescent="0.3">
      <c r="A55" s="661" t="s">
        <v>5120</v>
      </c>
      <c r="B55" s="662" t="s">
        <v>4853</v>
      </c>
      <c r="C55" s="662" t="s">
        <v>2793</v>
      </c>
      <c r="D55" s="662" t="s">
        <v>2791</v>
      </c>
      <c r="E55" s="662" t="s">
        <v>2794</v>
      </c>
      <c r="F55" s="665"/>
      <c r="G55" s="665"/>
      <c r="H55" s="678">
        <v>0</v>
      </c>
      <c r="I55" s="665">
        <v>1</v>
      </c>
      <c r="J55" s="665">
        <v>353.18</v>
      </c>
      <c r="K55" s="678">
        <v>1</v>
      </c>
      <c r="L55" s="665">
        <v>1</v>
      </c>
      <c r="M55" s="666">
        <v>353.18</v>
      </c>
    </row>
    <row r="56" spans="1:13" ht="14.4" customHeight="1" x14ac:dyDescent="0.3">
      <c r="A56" s="661" t="s">
        <v>5120</v>
      </c>
      <c r="B56" s="662" t="s">
        <v>4853</v>
      </c>
      <c r="C56" s="662" t="s">
        <v>4151</v>
      </c>
      <c r="D56" s="662" t="s">
        <v>5035</v>
      </c>
      <c r="E56" s="662" t="s">
        <v>968</v>
      </c>
      <c r="F56" s="665"/>
      <c r="G56" s="665"/>
      <c r="H56" s="678">
        <v>0</v>
      </c>
      <c r="I56" s="665">
        <v>1</v>
      </c>
      <c r="J56" s="665">
        <v>62.46</v>
      </c>
      <c r="K56" s="678">
        <v>1</v>
      </c>
      <c r="L56" s="665">
        <v>1</v>
      </c>
      <c r="M56" s="666">
        <v>62.46</v>
      </c>
    </row>
    <row r="57" spans="1:13" ht="14.4" customHeight="1" x14ac:dyDescent="0.3">
      <c r="A57" s="661" t="s">
        <v>5120</v>
      </c>
      <c r="B57" s="662" t="s">
        <v>4853</v>
      </c>
      <c r="C57" s="662" t="s">
        <v>5789</v>
      </c>
      <c r="D57" s="662" t="s">
        <v>5035</v>
      </c>
      <c r="E57" s="662" t="s">
        <v>2253</v>
      </c>
      <c r="F57" s="665"/>
      <c r="G57" s="665"/>
      <c r="H57" s="678">
        <v>0</v>
      </c>
      <c r="I57" s="665">
        <v>5</v>
      </c>
      <c r="J57" s="665">
        <v>993.03000000000009</v>
      </c>
      <c r="K57" s="678">
        <v>1</v>
      </c>
      <c r="L57" s="665">
        <v>5</v>
      </c>
      <c r="M57" s="666">
        <v>993.03000000000009</v>
      </c>
    </row>
    <row r="58" spans="1:13" ht="14.4" customHeight="1" x14ac:dyDescent="0.3">
      <c r="A58" s="661" t="s">
        <v>5120</v>
      </c>
      <c r="B58" s="662" t="s">
        <v>4853</v>
      </c>
      <c r="C58" s="662" t="s">
        <v>2579</v>
      </c>
      <c r="D58" s="662" t="s">
        <v>4155</v>
      </c>
      <c r="E58" s="662" t="s">
        <v>1128</v>
      </c>
      <c r="F58" s="665"/>
      <c r="G58" s="665"/>
      <c r="H58" s="678">
        <v>0</v>
      </c>
      <c r="I58" s="665">
        <v>2</v>
      </c>
      <c r="J58" s="665">
        <v>235.46</v>
      </c>
      <c r="K58" s="678">
        <v>1</v>
      </c>
      <c r="L58" s="665">
        <v>2</v>
      </c>
      <c r="M58" s="666">
        <v>235.46</v>
      </c>
    </row>
    <row r="59" spans="1:13" ht="14.4" customHeight="1" x14ac:dyDescent="0.3">
      <c r="A59" s="661" t="s">
        <v>5120</v>
      </c>
      <c r="B59" s="662" t="s">
        <v>4855</v>
      </c>
      <c r="C59" s="662" t="s">
        <v>2541</v>
      </c>
      <c r="D59" s="662" t="s">
        <v>2542</v>
      </c>
      <c r="E59" s="662" t="s">
        <v>4856</v>
      </c>
      <c r="F59" s="665"/>
      <c r="G59" s="665"/>
      <c r="H59" s="678">
        <v>0</v>
      </c>
      <c r="I59" s="665">
        <v>2</v>
      </c>
      <c r="J59" s="665">
        <v>370.68</v>
      </c>
      <c r="K59" s="678">
        <v>1</v>
      </c>
      <c r="L59" s="665">
        <v>2</v>
      </c>
      <c r="M59" s="666">
        <v>370.68</v>
      </c>
    </row>
    <row r="60" spans="1:13" ht="14.4" customHeight="1" x14ac:dyDescent="0.3">
      <c r="A60" s="661" t="s">
        <v>5120</v>
      </c>
      <c r="B60" s="662" t="s">
        <v>4868</v>
      </c>
      <c r="C60" s="662" t="s">
        <v>2702</v>
      </c>
      <c r="D60" s="662" t="s">
        <v>4870</v>
      </c>
      <c r="E60" s="662" t="s">
        <v>4871</v>
      </c>
      <c r="F60" s="665"/>
      <c r="G60" s="665"/>
      <c r="H60" s="678">
        <v>0</v>
      </c>
      <c r="I60" s="665">
        <v>2</v>
      </c>
      <c r="J60" s="665">
        <v>118.54</v>
      </c>
      <c r="K60" s="678">
        <v>1</v>
      </c>
      <c r="L60" s="665">
        <v>2</v>
      </c>
      <c r="M60" s="666">
        <v>118.54</v>
      </c>
    </row>
    <row r="61" spans="1:13" ht="14.4" customHeight="1" x14ac:dyDescent="0.3">
      <c r="A61" s="661" t="s">
        <v>5120</v>
      </c>
      <c r="B61" s="662" t="s">
        <v>4868</v>
      </c>
      <c r="C61" s="662" t="s">
        <v>2643</v>
      </c>
      <c r="D61" s="662" t="s">
        <v>4875</v>
      </c>
      <c r="E61" s="662" t="s">
        <v>4876</v>
      </c>
      <c r="F61" s="665"/>
      <c r="G61" s="665"/>
      <c r="H61" s="678">
        <v>0</v>
      </c>
      <c r="I61" s="665">
        <v>3</v>
      </c>
      <c r="J61" s="665">
        <v>140.51</v>
      </c>
      <c r="K61" s="678">
        <v>1</v>
      </c>
      <c r="L61" s="665">
        <v>3</v>
      </c>
      <c r="M61" s="666">
        <v>140.51</v>
      </c>
    </row>
    <row r="62" spans="1:13" ht="14.4" customHeight="1" x14ac:dyDescent="0.3">
      <c r="A62" s="661" t="s">
        <v>5120</v>
      </c>
      <c r="B62" s="662" t="s">
        <v>4868</v>
      </c>
      <c r="C62" s="662" t="s">
        <v>5760</v>
      </c>
      <c r="D62" s="662" t="s">
        <v>4875</v>
      </c>
      <c r="E62" s="662" t="s">
        <v>5761</v>
      </c>
      <c r="F62" s="665"/>
      <c r="G62" s="665"/>
      <c r="H62" s="678"/>
      <c r="I62" s="665">
        <v>1</v>
      </c>
      <c r="J62" s="665">
        <v>0</v>
      </c>
      <c r="K62" s="678"/>
      <c r="L62" s="665">
        <v>1</v>
      </c>
      <c r="M62" s="666">
        <v>0</v>
      </c>
    </row>
    <row r="63" spans="1:13" ht="14.4" customHeight="1" x14ac:dyDescent="0.3">
      <c r="A63" s="661" t="s">
        <v>5120</v>
      </c>
      <c r="B63" s="662" t="s">
        <v>4877</v>
      </c>
      <c r="C63" s="662" t="s">
        <v>3061</v>
      </c>
      <c r="D63" s="662" t="s">
        <v>2796</v>
      </c>
      <c r="E63" s="662" t="s">
        <v>4879</v>
      </c>
      <c r="F63" s="665"/>
      <c r="G63" s="665"/>
      <c r="H63" s="678">
        <v>0</v>
      </c>
      <c r="I63" s="665">
        <v>10</v>
      </c>
      <c r="J63" s="665">
        <v>1539.2800000000002</v>
      </c>
      <c r="K63" s="678">
        <v>1</v>
      </c>
      <c r="L63" s="665">
        <v>10</v>
      </c>
      <c r="M63" s="666">
        <v>1539.2800000000002</v>
      </c>
    </row>
    <row r="64" spans="1:13" ht="14.4" customHeight="1" x14ac:dyDescent="0.3">
      <c r="A64" s="661" t="s">
        <v>5120</v>
      </c>
      <c r="B64" s="662" t="s">
        <v>4877</v>
      </c>
      <c r="C64" s="662" t="s">
        <v>4318</v>
      </c>
      <c r="D64" s="662" t="s">
        <v>5044</v>
      </c>
      <c r="E64" s="662" t="s">
        <v>4878</v>
      </c>
      <c r="F64" s="665"/>
      <c r="G64" s="665"/>
      <c r="H64" s="678">
        <v>0</v>
      </c>
      <c r="I64" s="665">
        <v>1</v>
      </c>
      <c r="J64" s="665">
        <v>149.52000000000001</v>
      </c>
      <c r="K64" s="678">
        <v>1</v>
      </c>
      <c r="L64" s="665">
        <v>1</v>
      </c>
      <c r="M64" s="666">
        <v>149.52000000000001</v>
      </c>
    </row>
    <row r="65" spans="1:13" ht="14.4" customHeight="1" x14ac:dyDescent="0.3">
      <c r="A65" s="661" t="s">
        <v>5120</v>
      </c>
      <c r="B65" s="662" t="s">
        <v>4877</v>
      </c>
      <c r="C65" s="662" t="s">
        <v>2795</v>
      </c>
      <c r="D65" s="662" t="s">
        <v>2796</v>
      </c>
      <c r="E65" s="662" t="s">
        <v>4878</v>
      </c>
      <c r="F65" s="665"/>
      <c r="G65" s="665"/>
      <c r="H65" s="678">
        <v>0</v>
      </c>
      <c r="I65" s="665">
        <v>8</v>
      </c>
      <c r="J65" s="665">
        <v>1800.48</v>
      </c>
      <c r="K65" s="678">
        <v>1</v>
      </c>
      <c r="L65" s="665">
        <v>8</v>
      </c>
      <c r="M65" s="666">
        <v>1800.48</v>
      </c>
    </row>
    <row r="66" spans="1:13" ht="14.4" customHeight="1" x14ac:dyDescent="0.3">
      <c r="A66" s="661" t="s">
        <v>5120</v>
      </c>
      <c r="B66" s="662" t="s">
        <v>4938</v>
      </c>
      <c r="C66" s="662" t="s">
        <v>2755</v>
      </c>
      <c r="D66" s="662" t="s">
        <v>2756</v>
      </c>
      <c r="E66" s="662" t="s">
        <v>3488</v>
      </c>
      <c r="F66" s="665"/>
      <c r="G66" s="665"/>
      <c r="H66" s="678">
        <v>0</v>
      </c>
      <c r="I66" s="665">
        <v>10</v>
      </c>
      <c r="J66" s="665">
        <v>14272.3</v>
      </c>
      <c r="K66" s="678">
        <v>1</v>
      </c>
      <c r="L66" s="665">
        <v>10</v>
      </c>
      <c r="M66" s="666">
        <v>14272.3</v>
      </c>
    </row>
    <row r="67" spans="1:13" ht="14.4" customHeight="1" x14ac:dyDescent="0.3">
      <c r="A67" s="661" t="s">
        <v>5120</v>
      </c>
      <c r="B67" s="662" t="s">
        <v>4947</v>
      </c>
      <c r="C67" s="662" t="s">
        <v>2814</v>
      </c>
      <c r="D67" s="662" t="s">
        <v>4948</v>
      </c>
      <c r="E67" s="662" t="s">
        <v>4949</v>
      </c>
      <c r="F67" s="665"/>
      <c r="G67" s="665"/>
      <c r="H67" s="678">
        <v>0</v>
      </c>
      <c r="I67" s="665">
        <v>21</v>
      </c>
      <c r="J67" s="665">
        <v>45778.53</v>
      </c>
      <c r="K67" s="678">
        <v>1</v>
      </c>
      <c r="L67" s="665">
        <v>21</v>
      </c>
      <c r="M67" s="666">
        <v>45778.53</v>
      </c>
    </row>
    <row r="68" spans="1:13" ht="14.4" customHeight="1" x14ac:dyDescent="0.3">
      <c r="A68" s="661" t="s">
        <v>5120</v>
      </c>
      <c r="B68" s="662" t="s">
        <v>4950</v>
      </c>
      <c r="C68" s="662" t="s">
        <v>2451</v>
      </c>
      <c r="D68" s="662" t="s">
        <v>1967</v>
      </c>
      <c r="E68" s="662" t="s">
        <v>2452</v>
      </c>
      <c r="F68" s="665"/>
      <c r="G68" s="665"/>
      <c r="H68" s="678">
        <v>0</v>
      </c>
      <c r="I68" s="665">
        <v>9</v>
      </c>
      <c r="J68" s="665">
        <v>400.13999999999993</v>
      </c>
      <c r="K68" s="678">
        <v>1</v>
      </c>
      <c r="L68" s="665">
        <v>9</v>
      </c>
      <c r="M68" s="666">
        <v>400.13999999999993</v>
      </c>
    </row>
    <row r="69" spans="1:13" ht="14.4" customHeight="1" x14ac:dyDescent="0.3">
      <c r="A69" s="661" t="s">
        <v>5120</v>
      </c>
      <c r="B69" s="662" t="s">
        <v>4950</v>
      </c>
      <c r="C69" s="662" t="s">
        <v>5906</v>
      </c>
      <c r="D69" s="662" t="s">
        <v>5907</v>
      </c>
      <c r="E69" s="662" t="s">
        <v>5908</v>
      </c>
      <c r="F69" s="665">
        <v>6</v>
      </c>
      <c r="G69" s="665">
        <v>243</v>
      </c>
      <c r="H69" s="678">
        <v>1</v>
      </c>
      <c r="I69" s="665"/>
      <c r="J69" s="665"/>
      <c r="K69" s="678">
        <v>0</v>
      </c>
      <c r="L69" s="665">
        <v>6</v>
      </c>
      <c r="M69" s="666">
        <v>243</v>
      </c>
    </row>
    <row r="70" spans="1:13" ht="14.4" customHeight="1" x14ac:dyDescent="0.3">
      <c r="A70" s="661" t="s">
        <v>5120</v>
      </c>
      <c r="B70" s="662" t="s">
        <v>4950</v>
      </c>
      <c r="C70" s="662" t="s">
        <v>5909</v>
      </c>
      <c r="D70" s="662" t="s">
        <v>1967</v>
      </c>
      <c r="E70" s="662" t="s">
        <v>5910</v>
      </c>
      <c r="F70" s="665">
        <v>4</v>
      </c>
      <c r="G70" s="665">
        <v>0</v>
      </c>
      <c r="H70" s="678"/>
      <c r="I70" s="665"/>
      <c r="J70" s="665"/>
      <c r="K70" s="678"/>
      <c r="L70" s="665">
        <v>4</v>
      </c>
      <c r="M70" s="666">
        <v>0</v>
      </c>
    </row>
    <row r="71" spans="1:13" ht="14.4" customHeight="1" x14ac:dyDescent="0.3">
      <c r="A71" s="661" t="s">
        <v>5120</v>
      </c>
      <c r="B71" s="662" t="s">
        <v>4953</v>
      </c>
      <c r="C71" s="662" t="s">
        <v>6015</v>
      </c>
      <c r="D71" s="662" t="s">
        <v>6016</v>
      </c>
      <c r="E71" s="662" t="s">
        <v>4009</v>
      </c>
      <c r="F71" s="665"/>
      <c r="G71" s="665"/>
      <c r="H71" s="678">
        <v>0</v>
      </c>
      <c r="I71" s="665">
        <v>11</v>
      </c>
      <c r="J71" s="665">
        <v>1550.4499999999998</v>
      </c>
      <c r="K71" s="678">
        <v>1</v>
      </c>
      <c r="L71" s="665">
        <v>11</v>
      </c>
      <c r="M71" s="666">
        <v>1550.4499999999998</v>
      </c>
    </row>
    <row r="72" spans="1:13" ht="14.4" customHeight="1" x14ac:dyDescent="0.3">
      <c r="A72" s="661" t="s">
        <v>5120</v>
      </c>
      <c r="B72" s="662" t="s">
        <v>4953</v>
      </c>
      <c r="C72" s="662" t="s">
        <v>4141</v>
      </c>
      <c r="D72" s="662" t="s">
        <v>2550</v>
      </c>
      <c r="E72" s="662" t="s">
        <v>5061</v>
      </c>
      <c r="F72" s="665"/>
      <c r="G72" s="665"/>
      <c r="H72" s="678">
        <v>0</v>
      </c>
      <c r="I72" s="665">
        <v>8</v>
      </c>
      <c r="J72" s="665">
        <v>751.68</v>
      </c>
      <c r="K72" s="678">
        <v>1</v>
      </c>
      <c r="L72" s="665">
        <v>8</v>
      </c>
      <c r="M72" s="666">
        <v>751.68</v>
      </c>
    </row>
    <row r="73" spans="1:13" ht="14.4" customHeight="1" x14ac:dyDescent="0.3">
      <c r="A73" s="661" t="s">
        <v>5120</v>
      </c>
      <c r="B73" s="662" t="s">
        <v>4953</v>
      </c>
      <c r="C73" s="662" t="s">
        <v>2553</v>
      </c>
      <c r="D73" s="662" t="s">
        <v>2550</v>
      </c>
      <c r="E73" s="662" t="s">
        <v>4957</v>
      </c>
      <c r="F73" s="665"/>
      <c r="G73" s="665"/>
      <c r="H73" s="678">
        <v>0</v>
      </c>
      <c r="I73" s="665">
        <v>21</v>
      </c>
      <c r="J73" s="665">
        <v>3288.8100000000009</v>
      </c>
      <c r="K73" s="678">
        <v>1</v>
      </c>
      <c r="L73" s="665">
        <v>21</v>
      </c>
      <c r="M73" s="666">
        <v>3288.8100000000009</v>
      </c>
    </row>
    <row r="74" spans="1:13" ht="14.4" customHeight="1" x14ac:dyDescent="0.3">
      <c r="A74" s="661" t="s">
        <v>5120</v>
      </c>
      <c r="B74" s="662" t="s">
        <v>4953</v>
      </c>
      <c r="C74" s="662" t="s">
        <v>6017</v>
      </c>
      <c r="D74" s="662" t="s">
        <v>6018</v>
      </c>
      <c r="E74" s="662" t="s">
        <v>6019</v>
      </c>
      <c r="F74" s="665"/>
      <c r="G74" s="665"/>
      <c r="H74" s="678">
        <v>0</v>
      </c>
      <c r="I74" s="665">
        <v>8</v>
      </c>
      <c r="J74" s="665">
        <v>2405.44</v>
      </c>
      <c r="K74" s="678">
        <v>1</v>
      </c>
      <c r="L74" s="665">
        <v>8</v>
      </c>
      <c r="M74" s="666">
        <v>2405.44</v>
      </c>
    </row>
    <row r="75" spans="1:13" ht="14.4" customHeight="1" x14ac:dyDescent="0.3">
      <c r="A75" s="661" t="s">
        <v>5120</v>
      </c>
      <c r="B75" s="662" t="s">
        <v>5062</v>
      </c>
      <c r="C75" s="662" t="s">
        <v>5994</v>
      </c>
      <c r="D75" s="662" t="s">
        <v>5995</v>
      </c>
      <c r="E75" s="662" t="s">
        <v>5996</v>
      </c>
      <c r="F75" s="665">
        <v>2</v>
      </c>
      <c r="G75" s="665">
        <v>0</v>
      </c>
      <c r="H75" s="678"/>
      <c r="I75" s="665"/>
      <c r="J75" s="665"/>
      <c r="K75" s="678"/>
      <c r="L75" s="665">
        <v>2</v>
      </c>
      <c r="M75" s="666">
        <v>0</v>
      </c>
    </row>
    <row r="76" spans="1:13" ht="14.4" customHeight="1" x14ac:dyDescent="0.3">
      <c r="A76" s="661" t="s">
        <v>5120</v>
      </c>
      <c r="B76" s="662" t="s">
        <v>5062</v>
      </c>
      <c r="C76" s="662" t="s">
        <v>5997</v>
      </c>
      <c r="D76" s="662" t="s">
        <v>5995</v>
      </c>
      <c r="E76" s="662" t="s">
        <v>5998</v>
      </c>
      <c r="F76" s="665">
        <v>1</v>
      </c>
      <c r="G76" s="665">
        <v>0</v>
      </c>
      <c r="H76" s="678"/>
      <c r="I76" s="665"/>
      <c r="J76" s="665"/>
      <c r="K76" s="678"/>
      <c r="L76" s="665">
        <v>1</v>
      </c>
      <c r="M76" s="666">
        <v>0</v>
      </c>
    </row>
    <row r="77" spans="1:13" ht="14.4" customHeight="1" x14ac:dyDescent="0.3">
      <c r="A77" s="661" t="s">
        <v>5120</v>
      </c>
      <c r="B77" s="662" t="s">
        <v>5062</v>
      </c>
      <c r="C77" s="662" t="s">
        <v>5999</v>
      </c>
      <c r="D77" s="662" t="s">
        <v>6000</v>
      </c>
      <c r="E77" s="662" t="s">
        <v>6001</v>
      </c>
      <c r="F77" s="665">
        <v>1</v>
      </c>
      <c r="G77" s="665">
        <v>0</v>
      </c>
      <c r="H77" s="678"/>
      <c r="I77" s="665"/>
      <c r="J77" s="665"/>
      <c r="K77" s="678"/>
      <c r="L77" s="665">
        <v>1</v>
      </c>
      <c r="M77" s="666">
        <v>0</v>
      </c>
    </row>
    <row r="78" spans="1:13" ht="14.4" customHeight="1" x14ac:dyDescent="0.3">
      <c r="A78" s="661" t="s">
        <v>5120</v>
      </c>
      <c r="B78" s="662" t="s">
        <v>5062</v>
      </c>
      <c r="C78" s="662" t="s">
        <v>6002</v>
      </c>
      <c r="D78" s="662" t="s">
        <v>6000</v>
      </c>
      <c r="E78" s="662" t="s">
        <v>6001</v>
      </c>
      <c r="F78" s="665">
        <v>2</v>
      </c>
      <c r="G78" s="665">
        <v>181.2</v>
      </c>
      <c r="H78" s="678">
        <v>1</v>
      </c>
      <c r="I78" s="665"/>
      <c r="J78" s="665"/>
      <c r="K78" s="678">
        <v>0</v>
      </c>
      <c r="L78" s="665">
        <v>2</v>
      </c>
      <c r="M78" s="666">
        <v>181.2</v>
      </c>
    </row>
    <row r="79" spans="1:13" ht="14.4" customHeight="1" x14ac:dyDescent="0.3">
      <c r="A79" s="661" t="s">
        <v>5120</v>
      </c>
      <c r="B79" s="662" t="s">
        <v>4969</v>
      </c>
      <c r="C79" s="662" t="s">
        <v>5533</v>
      </c>
      <c r="D79" s="662" t="s">
        <v>4970</v>
      </c>
      <c r="E79" s="662" t="s">
        <v>5534</v>
      </c>
      <c r="F79" s="665"/>
      <c r="G79" s="665"/>
      <c r="H79" s="678">
        <v>0</v>
      </c>
      <c r="I79" s="665">
        <v>1</v>
      </c>
      <c r="J79" s="665">
        <v>537.12</v>
      </c>
      <c r="K79" s="678">
        <v>1</v>
      </c>
      <c r="L79" s="665">
        <v>1</v>
      </c>
      <c r="M79" s="666">
        <v>537.12</v>
      </c>
    </row>
    <row r="80" spans="1:13" ht="14.4" customHeight="1" x14ac:dyDescent="0.3">
      <c r="A80" s="661" t="s">
        <v>5120</v>
      </c>
      <c r="B80" s="662" t="s">
        <v>4969</v>
      </c>
      <c r="C80" s="662" t="s">
        <v>2569</v>
      </c>
      <c r="D80" s="662" t="s">
        <v>4148</v>
      </c>
      <c r="E80" s="662" t="s">
        <v>4972</v>
      </c>
      <c r="F80" s="665"/>
      <c r="G80" s="665"/>
      <c r="H80" s="678">
        <v>0</v>
      </c>
      <c r="I80" s="665">
        <v>1</v>
      </c>
      <c r="J80" s="665">
        <v>424.24</v>
      </c>
      <c r="K80" s="678">
        <v>1</v>
      </c>
      <c r="L80" s="665">
        <v>1</v>
      </c>
      <c r="M80" s="666">
        <v>424.24</v>
      </c>
    </row>
    <row r="81" spans="1:13" ht="14.4" customHeight="1" x14ac:dyDescent="0.3">
      <c r="A81" s="661" t="s">
        <v>5120</v>
      </c>
      <c r="B81" s="662" t="s">
        <v>4969</v>
      </c>
      <c r="C81" s="662" t="s">
        <v>4147</v>
      </c>
      <c r="D81" s="662" t="s">
        <v>4148</v>
      </c>
      <c r="E81" s="662" t="s">
        <v>4149</v>
      </c>
      <c r="F81" s="665"/>
      <c r="G81" s="665"/>
      <c r="H81" s="678">
        <v>0</v>
      </c>
      <c r="I81" s="665">
        <v>14</v>
      </c>
      <c r="J81" s="665">
        <v>11878.86</v>
      </c>
      <c r="K81" s="678">
        <v>1</v>
      </c>
      <c r="L81" s="665">
        <v>14</v>
      </c>
      <c r="M81" s="666">
        <v>11878.86</v>
      </c>
    </row>
    <row r="82" spans="1:13" ht="14.4" customHeight="1" x14ac:dyDescent="0.3">
      <c r="A82" s="661" t="s">
        <v>5120</v>
      </c>
      <c r="B82" s="662" t="s">
        <v>4973</v>
      </c>
      <c r="C82" s="662" t="s">
        <v>5659</v>
      </c>
      <c r="D82" s="662" t="s">
        <v>1273</v>
      </c>
      <c r="E82" s="662" t="s">
        <v>5660</v>
      </c>
      <c r="F82" s="665"/>
      <c r="G82" s="665"/>
      <c r="H82" s="678">
        <v>0</v>
      </c>
      <c r="I82" s="665">
        <v>3</v>
      </c>
      <c r="J82" s="665">
        <v>3858.6000000000004</v>
      </c>
      <c r="K82" s="678">
        <v>1</v>
      </c>
      <c r="L82" s="665">
        <v>3</v>
      </c>
      <c r="M82" s="666">
        <v>3858.6000000000004</v>
      </c>
    </row>
    <row r="83" spans="1:13" ht="14.4" customHeight="1" x14ac:dyDescent="0.3">
      <c r="A83" s="661" t="s">
        <v>5120</v>
      </c>
      <c r="B83" s="662" t="s">
        <v>4973</v>
      </c>
      <c r="C83" s="662" t="s">
        <v>5939</v>
      </c>
      <c r="D83" s="662" t="s">
        <v>837</v>
      </c>
      <c r="E83" s="662" t="s">
        <v>5940</v>
      </c>
      <c r="F83" s="665"/>
      <c r="G83" s="665"/>
      <c r="H83" s="678">
        <v>0</v>
      </c>
      <c r="I83" s="665">
        <v>17</v>
      </c>
      <c r="J83" s="665">
        <v>29163.160000000003</v>
      </c>
      <c r="K83" s="678">
        <v>1</v>
      </c>
      <c r="L83" s="665">
        <v>17</v>
      </c>
      <c r="M83" s="666">
        <v>29163.160000000003</v>
      </c>
    </row>
    <row r="84" spans="1:13" ht="14.4" customHeight="1" x14ac:dyDescent="0.3">
      <c r="A84" s="661" t="s">
        <v>5120</v>
      </c>
      <c r="B84" s="662" t="s">
        <v>4975</v>
      </c>
      <c r="C84" s="662" t="s">
        <v>2575</v>
      </c>
      <c r="D84" s="662" t="s">
        <v>4976</v>
      </c>
      <c r="E84" s="662" t="s">
        <v>4977</v>
      </c>
      <c r="F84" s="665"/>
      <c r="G84" s="665"/>
      <c r="H84" s="678">
        <v>0</v>
      </c>
      <c r="I84" s="665">
        <v>1</v>
      </c>
      <c r="J84" s="665">
        <v>4.7</v>
      </c>
      <c r="K84" s="678">
        <v>1</v>
      </c>
      <c r="L84" s="665">
        <v>1</v>
      </c>
      <c r="M84" s="666">
        <v>4.7</v>
      </c>
    </row>
    <row r="85" spans="1:13" ht="14.4" customHeight="1" x14ac:dyDescent="0.3">
      <c r="A85" s="661" t="s">
        <v>5120</v>
      </c>
      <c r="B85" s="662" t="s">
        <v>4975</v>
      </c>
      <c r="C85" s="662" t="s">
        <v>2706</v>
      </c>
      <c r="D85" s="662" t="s">
        <v>4978</v>
      </c>
      <c r="E85" s="662" t="s">
        <v>4979</v>
      </c>
      <c r="F85" s="665"/>
      <c r="G85" s="665"/>
      <c r="H85" s="678">
        <v>0</v>
      </c>
      <c r="I85" s="665">
        <v>1</v>
      </c>
      <c r="J85" s="665">
        <v>10.26</v>
      </c>
      <c r="K85" s="678">
        <v>1</v>
      </c>
      <c r="L85" s="665">
        <v>1</v>
      </c>
      <c r="M85" s="666">
        <v>10.26</v>
      </c>
    </row>
    <row r="86" spans="1:13" ht="14.4" customHeight="1" x14ac:dyDescent="0.3">
      <c r="A86" s="661" t="s">
        <v>5120</v>
      </c>
      <c r="B86" s="662" t="s">
        <v>4975</v>
      </c>
      <c r="C86" s="662" t="s">
        <v>5769</v>
      </c>
      <c r="D86" s="662" t="s">
        <v>5770</v>
      </c>
      <c r="E86" s="662" t="s">
        <v>4977</v>
      </c>
      <c r="F86" s="665">
        <v>8</v>
      </c>
      <c r="G86" s="665">
        <v>38.480000000000004</v>
      </c>
      <c r="H86" s="678">
        <v>1</v>
      </c>
      <c r="I86" s="665"/>
      <c r="J86" s="665"/>
      <c r="K86" s="678">
        <v>0</v>
      </c>
      <c r="L86" s="665">
        <v>8</v>
      </c>
      <c r="M86" s="666">
        <v>38.480000000000004</v>
      </c>
    </row>
    <row r="87" spans="1:13" ht="14.4" customHeight="1" x14ac:dyDescent="0.3">
      <c r="A87" s="661" t="s">
        <v>5120</v>
      </c>
      <c r="B87" s="662" t="s">
        <v>4981</v>
      </c>
      <c r="C87" s="662" t="s">
        <v>5799</v>
      </c>
      <c r="D87" s="662" t="s">
        <v>2466</v>
      </c>
      <c r="E87" s="662" t="s">
        <v>1128</v>
      </c>
      <c r="F87" s="665"/>
      <c r="G87" s="665"/>
      <c r="H87" s="678">
        <v>0</v>
      </c>
      <c r="I87" s="665">
        <v>4</v>
      </c>
      <c r="J87" s="665">
        <v>528</v>
      </c>
      <c r="K87" s="678">
        <v>1</v>
      </c>
      <c r="L87" s="665">
        <v>4</v>
      </c>
      <c r="M87" s="666">
        <v>528</v>
      </c>
    </row>
    <row r="88" spans="1:13" ht="14.4" customHeight="1" x14ac:dyDescent="0.3">
      <c r="A88" s="661" t="s">
        <v>5120</v>
      </c>
      <c r="B88" s="662" t="s">
        <v>4981</v>
      </c>
      <c r="C88" s="662" t="s">
        <v>2621</v>
      </c>
      <c r="D88" s="662" t="s">
        <v>2622</v>
      </c>
      <c r="E88" s="662" t="s">
        <v>968</v>
      </c>
      <c r="F88" s="665"/>
      <c r="G88" s="665"/>
      <c r="H88" s="678">
        <v>0</v>
      </c>
      <c r="I88" s="665">
        <v>20</v>
      </c>
      <c r="J88" s="665">
        <v>1319.8</v>
      </c>
      <c r="K88" s="678">
        <v>1</v>
      </c>
      <c r="L88" s="665">
        <v>20</v>
      </c>
      <c r="M88" s="666">
        <v>1319.8</v>
      </c>
    </row>
    <row r="89" spans="1:13" ht="14.4" customHeight="1" x14ac:dyDescent="0.3">
      <c r="A89" s="661" t="s">
        <v>5120</v>
      </c>
      <c r="B89" s="662" t="s">
        <v>4981</v>
      </c>
      <c r="C89" s="662" t="s">
        <v>2715</v>
      </c>
      <c r="D89" s="662" t="s">
        <v>2466</v>
      </c>
      <c r="E89" s="662" t="s">
        <v>1128</v>
      </c>
      <c r="F89" s="665"/>
      <c r="G89" s="665"/>
      <c r="H89" s="678">
        <v>0</v>
      </c>
      <c r="I89" s="665">
        <v>2</v>
      </c>
      <c r="J89" s="665">
        <v>264</v>
      </c>
      <c r="K89" s="678">
        <v>1</v>
      </c>
      <c r="L89" s="665">
        <v>2</v>
      </c>
      <c r="M89" s="666">
        <v>264</v>
      </c>
    </row>
    <row r="90" spans="1:13" ht="14.4" customHeight="1" x14ac:dyDescent="0.3">
      <c r="A90" s="661" t="s">
        <v>5120</v>
      </c>
      <c r="B90" s="662" t="s">
        <v>4981</v>
      </c>
      <c r="C90" s="662" t="s">
        <v>2465</v>
      </c>
      <c r="D90" s="662" t="s">
        <v>2466</v>
      </c>
      <c r="E90" s="662" t="s">
        <v>2467</v>
      </c>
      <c r="F90" s="665"/>
      <c r="G90" s="665"/>
      <c r="H90" s="678">
        <v>0</v>
      </c>
      <c r="I90" s="665">
        <v>1</v>
      </c>
      <c r="J90" s="665">
        <v>264</v>
      </c>
      <c r="K90" s="678">
        <v>1</v>
      </c>
      <c r="L90" s="665">
        <v>1</v>
      </c>
      <c r="M90" s="666">
        <v>264</v>
      </c>
    </row>
    <row r="91" spans="1:13" ht="14.4" customHeight="1" x14ac:dyDescent="0.3">
      <c r="A91" s="661" t="s">
        <v>5120</v>
      </c>
      <c r="B91" s="662" t="s">
        <v>4981</v>
      </c>
      <c r="C91" s="662" t="s">
        <v>5800</v>
      </c>
      <c r="D91" s="662" t="s">
        <v>2622</v>
      </c>
      <c r="E91" s="662" t="s">
        <v>4992</v>
      </c>
      <c r="F91" s="665">
        <v>1</v>
      </c>
      <c r="G91" s="665">
        <v>0</v>
      </c>
      <c r="H91" s="678"/>
      <c r="I91" s="665"/>
      <c r="J91" s="665"/>
      <c r="K91" s="678"/>
      <c r="L91" s="665">
        <v>1</v>
      </c>
      <c r="M91" s="666">
        <v>0</v>
      </c>
    </row>
    <row r="92" spans="1:13" ht="14.4" customHeight="1" x14ac:dyDescent="0.3">
      <c r="A92" s="661" t="s">
        <v>5120</v>
      </c>
      <c r="B92" s="662" t="s">
        <v>4981</v>
      </c>
      <c r="C92" s="662" t="s">
        <v>5801</v>
      </c>
      <c r="D92" s="662" t="s">
        <v>5802</v>
      </c>
      <c r="E92" s="662" t="s">
        <v>968</v>
      </c>
      <c r="F92" s="665">
        <v>1</v>
      </c>
      <c r="G92" s="665">
        <v>0</v>
      </c>
      <c r="H92" s="678"/>
      <c r="I92" s="665"/>
      <c r="J92" s="665"/>
      <c r="K92" s="678"/>
      <c r="L92" s="665">
        <v>1</v>
      </c>
      <c r="M92" s="666">
        <v>0</v>
      </c>
    </row>
    <row r="93" spans="1:13" ht="14.4" customHeight="1" x14ac:dyDescent="0.3">
      <c r="A93" s="661" t="s">
        <v>5120</v>
      </c>
      <c r="B93" s="662" t="s">
        <v>4982</v>
      </c>
      <c r="C93" s="662" t="s">
        <v>4208</v>
      </c>
      <c r="D93" s="662" t="s">
        <v>5066</v>
      </c>
      <c r="E93" s="662" t="s">
        <v>4626</v>
      </c>
      <c r="F93" s="665"/>
      <c r="G93" s="665"/>
      <c r="H93" s="678">
        <v>0</v>
      </c>
      <c r="I93" s="665">
        <v>1</v>
      </c>
      <c r="J93" s="665">
        <v>123.2</v>
      </c>
      <c r="K93" s="678">
        <v>1</v>
      </c>
      <c r="L93" s="665">
        <v>1</v>
      </c>
      <c r="M93" s="666">
        <v>123.2</v>
      </c>
    </row>
    <row r="94" spans="1:13" ht="14.4" customHeight="1" x14ac:dyDescent="0.3">
      <c r="A94" s="661" t="s">
        <v>5120</v>
      </c>
      <c r="B94" s="662" t="s">
        <v>4991</v>
      </c>
      <c r="C94" s="662" t="s">
        <v>2560</v>
      </c>
      <c r="D94" s="662" t="s">
        <v>2444</v>
      </c>
      <c r="E94" s="662" t="s">
        <v>968</v>
      </c>
      <c r="F94" s="665"/>
      <c r="G94" s="665"/>
      <c r="H94" s="678">
        <v>0</v>
      </c>
      <c r="I94" s="665">
        <v>1</v>
      </c>
      <c r="J94" s="665">
        <v>113.66</v>
      </c>
      <c r="K94" s="678">
        <v>1</v>
      </c>
      <c r="L94" s="665">
        <v>1</v>
      </c>
      <c r="M94" s="666">
        <v>113.66</v>
      </c>
    </row>
    <row r="95" spans="1:13" ht="14.4" customHeight="1" x14ac:dyDescent="0.3">
      <c r="A95" s="661" t="s">
        <v>5120</v>
      </c>
      <c r="B95" s="662" t="s">
        <v>4991</v>
      </c>
      <c r="C95" s="662" t="s">
        <v>5797</v>
      </c>
      <c r="D95" s="662" t="s">
        <v>5798</v>
      </c>
      <c r="E95" s="662" t="s">
        <v>2244</v>
      </c>
      <c r="F95" s="665">
        <v>1</v>
      </c>
      <c r="G95" s="665">
        <v>0</v>
      </c>
      <c r="H95" s="678"/>
      <c r="I95" s="665"/>
      <c r="J95" s="665"/>
      <c r="K95" s="678"/>
      <c r="L95" s="665">
        <v>1</v>
      </c>
      <c r="M95" s="666">
        <v>0</v>
      </c>
    </row>
    <row r="96" spans="1:13" ht="14.4" customHeight="1" x14ac:dyDescent="0.3">
      <c r="A96" s="661" t="s">
        <v>5120</v>
      </c>
      <c r="B96" s="662" t="s">
        <v>4997</v>
      </c>
      <c r="C96" s="662" t="s">
        <v>2859</v>
      </c>
      <c r="D96" s="662" t="s">
        <v>2860</v>
      </c>
      <c r="E96" s="662" t="s">
        <v>2831</v>
      </c>
      <c r="F96" s="665"/>
      <c r="G96" s="665"/>
      <c r="H96" s="678">
        <v>0</v>
      </c>
      <c r="I96" s="665">
        <v>3</v>
      </c>
      <c r="J96" s="665">
        <v>246.12</v>
      </c>
      <c r="K96" s="678">
        <v>1</v>
      </c>
      <c r="L96" s="665">
        <v>3</v>
      </c>
      <c r="M96" s="666">
        <v>246.12</v>
      </c>
    </row>
    <row r="97" spans="1:13" ht="14.4" customHeight="1" x14ac:dyDescent="0.3">
      <c r="A97" s="661" t="s">
        <v>5120</v>
      </c>
      <c r="B97" s="662" t="s">
        <v>5039</v>
      </c>
      <c r="C97" s="662" t="s">
        <v>6045</v>
      </c>
      <c r="D97" s="662" t="s">
        <v>6046</v>
      </c>
      <c r="E97" s="662" t="s">
        <v>7960</v>
      </c>
      <c r="F97" s="665"/>
      <c r="G97" s="665"/>
      <c r="H97" s="678"/>
      <c r="I97" s="665">
        <v>1</v>
      </c>
      <c r="J97" s="665">
        <v>0</v>
      </c>
      <c r="K97" s="678"/>
      <c r="L97" s="665">
        <v>1</v>
      </c>
      <c r="M97" s="666">
        <v>0</v>
      </c>
    </row>
    <row r="98" spans="1:13" ht="14.4" customHeight="1" x14ac:dyDescent="0.3">
      <c r="A98" s="661" t="s">
        <v>5149</v>
      </c>
      <c r="B98" s="662" t="s">
        <v>5024</v>
      </c>
      <c r="C98" s="662" t="s">
        <v>4166</v>
      </c>
      <c r="D98" s="662" t="s">
        <v>4167</v>
      </c>
      <c r="E98" s="662" t="s">
        <v>4168</v>
      </c>
      <c r="F98" s="665"/>
      <c r="G98" s="665"/>
      <c r="H98" s="678">
        <v>0</v>
      </c>
      <c r="I98" s="665">
        <v>1</v>
      </c>
      <c r="J98" s="665">
        <v>46.25</v>
      </c>
      <c r="K98" s="678">
        <v>1</v>
      </c>
      <c r="L98" s="665">
        <v>1</v>
      </c>
      <c r="M98" s="666">
        <v>46.25</v>
      </c>
    </row>
    <row r="99" spans="1:13" ht="14.4" customHeight="1" x14ac:dyDescent="0.3">
      <c r="A99" s="661" t="s">
        <v>5149</v>
      </c>
      <c r="B99" s="662" t="s">
        <v>4811</v>
      </c>
      <c r="C99" s="662" t="s">
        <v>2473</v>
      </c>
      <c r="D99" s="662" t="s">
        <v>2474</v>
      </c>
      <c r="E99" s="662" t="s">
        <v>4814</v>
      </c>
      <c r="F99" s="665"/>
      <c r="G99" s="665"/>
      <c r="H99" s="678">
        <v>0</v>
      </c>
      <c r="I99" s="665">
        <v>3</v>
      </c>
      <c r="J99" s="665">
        <v>2445.3000000000002</v>
      </c>
      <c r="K99" s="678">
        <v>1</v>
      </c>
      <c r="L99" s="665">
        <v>3</v>
      </c>
      <c r="M99" s="666">
        <v>2445.3000000000002</v>
      </c>
    </row>
    <row r="100" spans="1:13" ht="14.4" customHeight="1" x14ac:dyDescent="0.3">
      <c r="A100" s="661" t="s">
        <v>5149</v>
      </c>
      <c r="B100" s="662" t="s">
        <v>4811</v>
      </c>
      <c r="C100" s="662" t="s">
        <v>2477</v>
      </c>
      <c r="D100" s="662" t="s">
        <v>2474</v>
      </c>
      <c r="E100" s="662" t="s">
        <v>4818</v>
      </c>
      <c r="F100" s="665"/>
      <c r="G100" s="665"/>
      <c r="H100" s="678">
        <v>0</v>
      </c>
      <c r="I100" s="665">
        <v>4</v>
      </c>
      <c r="J100" s="665">
        <v>3694.96</v>
      </c>
      <c r="K100" s="678">
        <v>1</v>
      </c>
      <c r="L100" s="665">
        <v>4</v>
      </c>
      <c r="M100" s="666">
        <v>3694.96</v>
      </c>
    </row>
    <row r="101" spans="1:13" ht="14.4" customHeight="1" x14ac:dyDescent="0.3">
      <c r="A101" s="661" t="s">
        <v>5149</v>
      </c>
      <c r="B101" s="662" t="s">
        <v>4811</v>
      </c>
      <c r="C101" s="662" t="s">
        <v>4144</v>
      </c>
      <c r="D101" s="662" t="s">
        <v>2557</v>
      </c>
      <c r="E101" s="662" t="s">
        <v>4812</v>
      </c>
      <c r="F101" s="665"/>
      <c r="G101" s="665"/>
      <c r="H101" s="678">
        <v>0</v>
      </c>
      <c r="I101" s="665">
        <v>1</v>
      </c>
      <c r="J101" s="665">
        <v>1385.62</v>
      </c>
      <c r="K101" s="678">
        <v>1</v>
      </c>
      <c r="L101" s="665">
        <v>1</v>
      </c>
      <c r="M101" s="666">
        <v>1385.62</v>
      </c>
    </row>
    <row r="102" spans="1:13" ht="14.4" customHeight="1" x14ac:dyDescent="0.3">
      <c r="A102" s="661" t="s">
        <v>5149</v>
      </c>
      <c r="B102" s="662" t="s">
        <v>4829</v>
      </c>
      <c r="C102" s="662" t="s">
        <v>2748</v>
      </c>
      <c r="D102" s="662" t="s">
        <v>2749</v>
      </c>
      <c r="E102" s="662" t="s">
        <v>2750</v>
      </c>
      <c r="F102" s="665"/>
      <c r="G102" s="665"/>
      <c r="H102" s="678">
        <v>0</v>
      </c>
      <c r="I102" s="665">
        <v>1</v>
      </c>
      <c r="J102" s="665">
        <v>70.3</v>
      </c>
      <c r="K102" s="678">
        <v>1</v>
      </c>
      <c r="L102" s="665">
        <v>1</v>
      </c>
      <c r="M102" s="666">
        <v>70.3</v>
      </c>
    </row>
    <row r="103" spans="1:13" ht="14.4" customHeight="1" x14ac:dyDescent="0.3">
      <c r="A103" s="661" t="s">
        <v>5149</v>
      </c>
      <c r="B103" s="662" t="s">
        <v>4833</v>
      </c>
      <c r="C103" s="662" t="s">
        <v>4135</v>
      </c>
      <c r="D103" s="662" t="s">
        <v>4136</v>
      </c>
      <c r="E103" s="662" t="s">
        <v>968</v>
      </c>
      <c r="F103" s="665"/>
      <c r="G103" s="665"/>
      <c r="H103" s="678">
        <v>0</v>
      </c>
      <c r="I103" s="665">
        <v>2</v>
      </c>
      <c r="J103" s="665">
        <v>140.46</v>
      </c>
      <c r="K103" s="678">
        <v>1</v>
      </c>
      <c r="L103" s="665">
        <v>2</v>
      </c>
      <c r="M103" s="666">
        <v>140.46</v>
      </c>
    </row>
    <row r="104" spans="1:13" ht="14.4" customHeight="1" x14ac:dyDescent="0.3">
      <c r="A104" s="661" t="s">
        <v>5149</v>
      </c>
      <c r="B104" s="662" t="s">
        <v>4841</v>
      </c>
      <c r="C104" s="662" t="s">
        <v>5405</v>
      </c>
      <c r="D104" s="662" t="s">
        <v>4124</v>
      </c>
      <c r="E104" s="662" t="s">
        <v>5406</v>
      </c>
      <c r="F104" s="665"/>
      <c r="G104" s="665"/>
      <c r="H104" s="678"/>
      <c r="I104" s="665">
        <v>2</v>
      </c>
      <c r="J104" s="665">
        <v>0</v>
      </c>
      <c r="K104" s="678"/>
      <c r="L104" s="665">
        <v>2</v>
      </c>
      <c r="M104" s="666">
        <v>0</v>
      </c>
    </row>
    <row r="105" spans="1:13" ht="14.4" customHeight="1" x14ac:dyDescent="0.3">
      <c r="A105" s="661" t="s">
        <v>5149</v>
      </c>
      <c r="B105" s="662" t="s">
        <v>4843</v>
      </c>
      <c r="C105" s="662" t="s">
        <v>4170</v>
      </c>
      <c r="D105" s="662" t="s">
        <v>4171</v>
      </c>
      <c r="E105" s="662" t="s">
        <v>1201</v>
      </c>
      <c r="F105" s="665"/>
      <c r="G105" s="665"/>
      <c r="H105" s="678">
        <v>0</v>
      </c>
      <c r="I105" s="665">
        <v>2</v>
      </c>
      <c r="J105" s="665">
        <v>389.08</v>
      </c>
      <c r="K105" s="678">
        <v>1</v>
      </c>
      <c r="L105" s="665">
        <v>2</v>
      </c>
      <c r="M105" s="666">
        <v>389.08</v>
      </c>
    </row>
    <row r="106" spans="1:13" ht="14.4" customHeight="1" x14ac:dyDescent="0.3">
      <c r="A106" s="661" t="s">
        <v>5149</v>
      </c>
      <c r="B106" s="662" t="s">
        <v>4851</v>
      </c>
      <c r="C106" s="662" t="s">
        <v>2639</v>
      </c>
      <c r="D106" s="662" t="s">
        <v>2640</v>
      </c>
      <c r="E106" s="662" t="s">
        <v>2641</v>
      </c>
      <c r="F106" s="665"/>
      <c r="G106" s="665"/>
      <c r="H106" s="678">
        <v>0</v>
      </c>
      <c r="I106" s="665">
        <v>1</v>
      </c>
      <c r="J106" s="665">
        <v>109.97</v>
      </c>
      <c r="K106" s="678">
        <v>1</v>
      </c>
      <c r="L106" s="665">
        <v>1</v>
      </c>
      <c r="M106" s="666">
        <v>109.97</v>
      </c>
    </row>
    <row r="107" spans="1:13" ht="14.4" customHeight="1" x14ac:dyDescent="0.3">
      <c r="A107" s="661" t="s">
        <v>5149</v>
      </c>
      <c r="B107" s="662" t="s">
        <v>4853</v>
      </c>
      <c r="C107" s="662" t="s">
        <v>2579</v>
      </c>
      <c r="D107" s="662" t="s">
        <v>4155</v>
      </c>
      <c r="E107" s="662" t="s">
        <v>1128</v>
      </c>
      <c r="F107" s="665"/>
      <c r="G107" s="665"/>
      <c r="H107" s="678">
        <v>0</v>
      </c>
      <c r="I107" s="665">
        <v>1</v>
      </c>
      <c r="J107" s="665">
        <v>117.73</v>
      </c>
      <c r="K107" s="678">
        <v>1</v>
      </c>
      <c r="L107" s="665">
        <v>1</v>
      </c>
      <c r="M107" s="666">
        <v>117.73</v>
      </c>
    </row>
    <row r="108" spans="1:13" ht="14.4" customHeight="1" x14ac:dyDescent="0.3">
      <c r="A108" s="661" t="s">
        <v>5149</v>
      </c>
      <c r="B108" s="662" t="s">
        <v>7961</v>
      </c>
      <c r="C108" s="662" t="s">
        <v>7926</v>
      </c>
      <c r="D108" s="662" t="s">
        <v>6319</v>
      </c>
      <c r="E108" s="662" t="s">
        <v>7927</v>
      </c>
      <c r="F108" s="665"/>
      <c r="G108" s="665"/>
      <c r="H108" s="678"/>
      <c r="I108" s="665">
        <v>3</v>
      </c>
      <c r="J108" s="665">
        <v>0</v>
      </c>
      <c r="K108" s="678"/>
      <c r="L108" s="665">
        <v>3</v>
      </c>
      <c r="M108" s="666">
        <v>0</v>
      </c>
    </row>
    <row r="109" spans="1:13" ht="14.4" customHeight="1" x14ac:dyDescent="0.3">
      <c r="A109" s="661" t="s">
        <v>5149</v>
      </c>
      <c r="B109" s="662" t="s">
        <v>4877</v>
      </c>
      <c r="C109" s="662" t="s">
        <v>3061</v>
      </c>
      <c r="D109" s="662" t="s">
        <v>2796</v>
      </c>
      <c r="E109" s="662" t="s">
        <v>4879</v>
      </c>
      <c r="F109" s="665"/>
      <c r="G109" s="665"/>
      <c r="H109" s="678">
        <v>0</v>
      </c>
      <c r="I109" s="665">
        <v>2</v>
      </c>
      <c r="J109" s="665">
        <v>308.72000000000003</v>
      </c>
      <c r="K109" s="678">
        <v>1</v>
      </c>
      <c r="L109" s="665">
        <v>2</v>
      </c>
      <c r="M109" s="666">
        <v>308.72000000000003</v>
      </c>
    </row>
    <row r="110" spans="1:13" ht="14.4" customHeight="1" x14ac:dyDescent="0.3">
      <c r="A110" s="661" t="s">
        <v>5149</v>
      </c>
      <c r="B110" s="662" t="s">
        <v>4938</v>
      </c>
      <c r="C110" s="662" t="s">
        <v>2755</v>
      </c>
      <c r="D110" s="662" t="s">
        <v>2756</v>
      </c>
      <c r="E110" s="662" t="s">
        <v>3488</v>
      </c>
      <c r="F110" s="665"/>
      <c r="G110" s="665"/>
      <c r="H110" s="678">
        <v>0</v>
      </c>
      <c r="I110" s="665">
        <v>4</v>
      </c>
      <c r="J110" s="665">
        <v>5708.92</v>
      </c>
      <c r="K110" s="678">
        <v>1</v>
      </c>
      <c r="L110" s="665">
        <v>4</v>
      </c>
      <c r="M110" s="666">
        <v>5708.92</v>
      </c>
    </row>
    <row r="111" spans="1:13" ht="14.4" customHeight="1" x14ac:dyDescent="0.3">
      <c r="A111" s="661" t="s">
        <v>5149</v>
      </c>
      <c r="B111" s="662" t="s">
        <v>4953</v>
      </c>
      <c r="C111" s="662" t="s">
        <v>2483</v>
      </c>
      <c r="D111" s="662" t="s">
        <v>2484</v>
      </c>
      <c r="E111" s="662" t="s">
        <v>2485</v>
      </c>
      <c r="F111" s="665"/>
      <c r="G111" s="665"/>
      <c r="H111" s="678">
        <v>0</v>
      </c>
      <c r="I111" s="665">
        <v>2</v>
      </c>
      <c r="J111" s="665">
        <v>62.64</v>
      </c>
      <c r="K111" s="678">
        <v>1</v>
      </c>
      <c r="L111" s="665">
        <v>2</v>
      </c>
      <c r="M111" s="666">
        <v>62.64</v>
      </c>
    </row>
    <row r="112" spans="1:13" ht="14.4" customHeight="1" x14ac:dyDescent="0.3">
      <c r="A112" s="661" t="s">
        <v>5149</v>
      </c>
      <c r="B112" s="662" t="s">
        <v>4969</v>
      </c>
      <c r="C112" s="662" t="s">
        <v>4205</v>
      </c>
      <c r="D112" s="662" t="s">
        <v>4206</v>
      </c>
      <c r="E112" s="662" t="s">
        <v>3485</v>
      </c>
      <c r="F112" s="665"/>
      <c r="G112" s="665"/>
      <c r="H112" s="678">
        <v>0</v>
      </c>
      <c r="I112" s="665">
        <v>3</v>
      </c>
      <c r="J112" s="665">
        <v>1434.21</v>
      </c>
      <c r="K112" s="678">
        <v>1</v>
      </c>
      <c r="L112" s="665">
        <v>3</v>
      </c>
      <c r="M112" s="666">
        <v>1434.21</v>
      </c>
    </row>
    <row r="113" spans="1:13" ht="14.4" customHeight="1" x14ac:dyDescent="0.3">
      <c r="A113" s="661" t="s">
        <v>5149</v>
      </c>
      <c r="B113" s="662" t="s">
        <v>4975</v>
      </c>
      <c r="C113" s="662" t="s">
        <v>2575</v>
      </c>
      <c r="D113" s="662" t="s">
        <v>4976</v>
      </c>
      <c r="E113" s="662" t="s">
        <v>4977</v>
      </c>
      <c r="F113" s="665"/>
      <c r="G113" s="665"/>
      <c r="H113" s="678">
        <v>0</v>
      </c>
      <c r="I113" s="665">
        <v>3</v>
      </c>
      <c r="J113" s="665">
        <v>14.100000000000001</v>
      </c>
      <c r="K113" s="678">
        <v>1</v>
      </c>
      <c r="L113" s="665">
        <v>3</v>
      </c>
      <c r="M113" s="666">
        <v>14.100000000000001</v>
      </c>
    </row>
    <row r="114" spans="1:13" ht="14.4" customHeight="1" x14ac:dyDescent="0.3">
      <c r="A114" s="661" t="s">
        <v>5149</v>
      </c>
      <c r="B114" s="662" t="s">
        <v>4981</v>
      </c>
      <c r="C114" s="662" t="s">
        <v>2621</v>
      </c>
      <c r="D114" s="662" t="s">
        <v>2622</v>
      </c>
      <c r="E114" s="662" t="s">
        <v>968</v>
      </c>
      <c r="F114" s="665"/>
      <c r="G114" s="665"/>
      <c r="H114" s="678">
        <v>0</v>
      </c>
      <c r="I114" s="665">
        <v>2</v>
      </c>
      <c r="J114" s="665">
        <v>131.97999999999999</v>
      </c>
      <c r="K114" s="678">
        <v>1</v>
      </c>
      <c r="L114" s="665">
        <v>2</v>
      </c>
      <c r="M114" s="666">
        <v>131.97999999999999</v>
      </c>
    </row>
    <row r="115" spans="1:13" ht="14.4" customHeight="1" x14ac:dyDescent="0.3">
      <c r="A115" s="661" t="s">
        <v>5149</v>
      </c>
      <c r="B115" s="662" t="s">
        <v>4981</v>
      </c>
      <c r="C115" s="662" t="s">
        <v>2715</v>
      </c>
      <c r="D115" s="662" t="s">
        <v>2466</v>
      </c>
      <c r="E115" s="662" t="s">
        <v>1128</v>
      </c>
      <c r="F115" s="665"/>
      <c r="G115" s="665"/>
      <c r="H115" s="678">
        <v>0</v>
      </c>
      <c r="I115" s="665">
        <v>1</v>
      </c>
      <c r="J115" s="665">
        <v>132</v>
      </c>
      <c r="K115" s="678">
        <v>1</v>
      </c>
      <c r="L115" s="665">
        <v>1</v>
      </c>
      <c r="M115" s="666">
        <v>132</v>
      </c>
    </row>
    <row r="116" spans="1:13" ht="14.4" customHeight="1" x14ac:dyDescent="0.3">
      <c r="A116" s="661" t="s">
        <v>5149</v>
      </c>
      <c r="B116" s="662" t="s">
        <v>4982</v>
      </c>
      <c r="C116" s="662" t="s">
        <v>2602</v>
      </c>
      <c r="D116" s="662" t="s">
        <v>2603</v>
      </c>
      <c r="E116" s="662" t="s">
        <v>2604</v>
      </c>
      <c r="F116" s="665"/>
      <c r="G116" s="665"/>
      <c r="H116" s="678">
        <v>0</v>
      </c>
      <c r="I116" s="665">
        <v>1</v>
      </c>
      <c r="J116" s="665">
        <v>132</v>
      </c>
      <c r="K116" s="678">
        <v>1</v>
      </c>
      <c r="L116" s="665">
        <v>1</v>
      </c>
      <c r="M116" s="666">
        <v>132</v>
      </c>
    </row>
    <row r="117" spans="1:13" ht="14.4" customHeight="1" x14ac:dyDescent="0.3">
      <c r="A117" s="661" t="s">
        <v>5149</v>
      </c>
      <c r="B117" s="662" t="s">
        <v>4991</v>
      </c>
      <c r="C117" s="662" t="s">
        <v>4535</v>
      </c>
      <c r="D117" s="662" t="s">
        <v>2444</v>
      </c>
      <c r="E117" s="662" t="s">
        <v>5085</v>
      </c>
      <c r="F117" s="665"/>
      <c r="G117" s="665"/>
      <c r="H117" s="678"/>
      <c r="I117" s="665">
        <v>1</v>
      </c>
      <c r="J117" s="665">
        <v>0</v>
      </c>
      <c r="K117" s="678"/>
      <c r="L117" s="665">
        <v>1</v>
      </c>
      <c r="M117" s="666">
        <v>0</v>
      </c>
    </row>
    <row r="118" spans="1:13" ht="14.4" customHeight="1" x14ac:dyDescent="0.3">
      <c r="A118" s="661" t="s">
        <v>5149</v>
      </c>
      <c r="B118" s="662" t="s">
        <v>4934</v>
      </c>
      <c r="C118" s="662" t="s">
        <v>3200</v>
      </c>
      <c r="D118" s="662" t="s">
        <v>3193</v>
      </c>
      <c r="E118" s="662" t="s">
        <v>4935</v>
      </c>
      <c r="F118" s="665"/>
      <c r="G118" s="665"/>
      <c r="H118" s="678">
        <v>0</v>
      </c>
      <c r="I118" s="665">
        <v>1</v>
      </c>
      <c r="J118" s="665">
        <v>13849.26</v>
      </c>
      <c r="K118" s="678">
        <v>1</v>
      </c>
      <c r="L118" s="665">
        <v>1</v>
      </c>
      <c r="M118" s="666">
        <v>13849.26</v>
      </c>
    </row>
    <row r="119" spans="1:13" ht="14.4" customHeight="1" x14ac:dyDescent="0.3">
      <c r="A119" s="661" t="s">
        <v>5121</v>
      </c>
      <c r="B119" s="662" t="s">
        <v>4793</v>
      </c>
      <c r="C119" s="662" t="s">
        <v>5623</v>
      </c>
      <c r="D119" s="662" t="s">
        <v>5368</v>
      </c>
      <c r="E119" s="662" t="s">
        <v>5624</v>
      </c>
      <c r="F119" s="665"/>
      <c r="G119" s="665"/>
      <c r="H119" s="678">
        <v>0</v>
      </c>
      <c r="I119" s="665">
        <v>4</v>
      </c>
      <c r="J119" s="665">
        <v>476.12000000000006</v>
      </c>
      <c r="K119" s="678">
        <v>1</v>
      </c>
      <c r="L119" s="665">
        <v>4</v>
      </c>
      <c r="M119" s="666">
        <v>476.12000000000006</v>
      </c>
    </row>
    <row r="120" spans="1:13" ht="14.4" customHeight="1" x14ac:dyDescent="0.3">
      <c r="A120" s="661" t="s">
        <v>5121</v>
      </c>
      <c r="B120" s="662" t="s">
        <v>4793</v>
      </c>
      <c r="C120" s="662" t="s">
        <v>5367</v>
      </c>
      <c r="D120" s="662" t="s">
        <v>5368</v>
      </c>
      <c r="E120" s="662" t="s">
        <v>5369</v>
      </c>
      <c r="F120" s="665"/>
      <c r="G120" s="665"/>
      <c r="H120" s="678">
        <v>0</v>
      </c>
      <c r="I120" s="665">
        <v>1</v>
      </c>
      <c r="J120" s="665">
        <v>23.42</v>
      </c>
      <c r="K120" s="678">
        <v>1</v>
      </c>
      <c r="L120" s="665">
        <v>1</v>
      </c>
      <c r="M120" s="666">
        <v>23.42</v>
      </c>
    </row>
    <row r="121" spans="1:13" ht="14.4" customHeight="1" x14ac:dyDescent="0.3">
      <c r="A121" s="661" t="s">
        <v>5121</v>
      </c>
      <c r="B121" s="662" t="s">
        <v>4793</v>
      </c>
      <c r="C121" s="662" t="s">
        <v>6170</v>
      </c>
      <c r="D121" s="662" t="s">
        <v>5368</v>
      </c>
      <c r="E121" s="662" t="s">
        <v>6171</v>
      </c>
      <c r="F121" s="665"/>
      <c r="G121" s="665"/>
      <c r="H121" s="678"/>
      <c r="I121" s="665">
        <v>1</v>
      </c>
      <c r="J121" s="665">
        <v>0</v>
      </c>
      <c r="K121" s="678"/>
      <c r="L121" s="665">
        <v>1</v>
      </c>
      <c r="M121" s="666">
        <v>0</v>
      </c>
    </row>
    <row r="122" spans="1:13" ht="14.4" customHeight="1" x14ac:dyDescent="0.3">
      <c r="A122" s="661" t="s">
        <v>5121</v>
      </c>
      <c r="B122" s="662" t="s">
        <v>4797</v>
      </c>
      <c r="C122" s="662" t="s">
        <v>3477</v>
      </c>
      <c r="D122" s="662" t="s">
        <v>3478</v>
      </c>
      <c r="E122" s="662" t="s">
        <v>5014</v>
      </c>
      <c r="F122" s="665">
        <v>1</v>
      </c>
      <c r="G122" s="665">
        <v>668.54</v>
      </c>
      <c r="H122" s="678">
        <v>1</v>
      </c>
      <c r="I122" s="665"/>
      <c r="J122" s="665"/>
      <c r="K122" s="678">
        <v>0</v>
      </c>
      <c r="L122" s="665">
        <v>1</v>
      </c>
      <c r="M122" s="666">
        <v>668.54</v>
      </c>
    </row>
    <row r="123" spans="1:13" ht="14.4" customHeight="1" x14ac:dyDescent="0.3">
      <c r="A123" s="661" t="s">
        <v>5121</v>
      </c>
      <c r="B123" s="662" t="s">
        <v>4808</v>
      </c>
      <c r="C123" s="662" t="s">
        <v>6031</v>
      </c>
      <c r="D123" s="662" t="s">
        <v>6032</v>
      </c>
      <c r="E123" s="662" t="s">
        <v>1183</v>
      </c>
      <c r="F123" s="665"/>
      <c r="G123" s="665"/>
      <c r="H123" s="678">
        <v>0</v>
      </c>
      <c r="I123" s="665">
        <v>6</v>
      </c>
      <c r="J123" s="665">
        <v>1108.44</v>
      </c>
      <c r="K123" s="678">
        <v>1</v>
      </c>
      <c r="L123" s="665">
        <v>6</v>
      </c>
      <c r="M123" s="666">
        <v>1108.44</v>
      </c>
    </row>
    <row r="124" spans="1:13" ht="14.4" customHeight="1" x14ac:dyDescent="0.3">
      <c r="A124" s="661" t="s">
        <v>5121</v>
      </c>
      <c r="B124" s="662" t="s">
        <v>4811</v>
      </c>
      <c r="C124" s="662" t="s">
        <v>2682</v>
      </c>
      <c r="D124" s="662" t="s">
        <v>2474</v>
      </c>
      <c r="E124" s="662" t="s">
        <v>4816</v>
      </c>
      <c r="F124" s="665"/>
      <c r="G124" s="665"/>
      <c r="H124" s="678">
        <v>0</v>
      </c>
      <c r="I124" s="665">
        <v>8</v>
      </c>
      <c r="J124" s="665">
        <v>4347.12</v>
      </c>
      <c r="K124" s="678">
        <v>1</v>
      </c>
      <c r="L124" s="665">
        <v>8</v>
      </c>
      <c r="M124" s="666">
        <v>4347.12</v>
      </c>
    </row>
    <row r="125" spans="1:13" ht="14.4" customHeight="1" x14ac:dyDescent="0.3">
      <c r="A125" s="661" t="s">
        <v>5121</v>
      </c>
      <c r="B125" s="662" t="s">
        <v>4811</v>
      </c>
      <c r="C125" s="662" t="s">
        <v>2473</v>
      </c>
      <c r="D125" s="662" t="s">
        <v>2474</v>
      </c>
      <c r="E125" s="662" t="s">
        <v>4814</v>
      </c>
      <c r="F125" s="665"/>
      <c r="G125" s="665"/>
      <c r="H125" s="678">
        <v>0</v>
      </c>
      <c r="I125" s="665">
        <v>4</v>
      </c>
      <c r="J125" s="665">
        <v>3260.4</v>
      </c>
      <c r="K125" s="678">
        <v>1</v>
      </c>
      <c r="L125" s="665">
        <v>4</v>
      </c>
      <c r="M125" s="666">
        <v>3260.4</v>
      </c>
    </row>
    <row r="126" spans="1:13" ht="14.4" customHeight="1" x14ac:dyDescent="0.3">
      <c r="A126" s="661" t="s">
        <v>5121</v>
      </c>
      <c r="B126" s="662" t="s">
        <v>4811</v>
      </c>
      <c r="C126" s="662" t="s">
        <v>2480</v>
      </c>
      <c r="D126" s="662" t="s">
        <v>2474</v>
      </c>
      <c r="E126" s="662" t="s">
        <v>4815</v>
      </c>
      <c r="F126" s="665"/>
      <c r="G126" s="665"/>
      <c r="H126" s="678">
        <v>0</v>
      </c>
      <c r="I126" s="665">
        <v>3</v>
      </c>
      <c r="J126" s="665">
        <v>3464.04</v>
      </c>
      <c r="K126" s="678">
        <v>1</v>
      </c>
      <c r="L126" s="665">
        <v>3</v>
      </c>
      <c r="M126" s="666">
        <v>3464.04</v>
      </c>
    </row>
    <row r="127" spans="1:13" ht="14.4" customHeight="1" x14ac:dyDescent="0.3">
      <c r="A127" s="661" t="s">
        <v>5121</v>
      </c>
      <c r="B127" s="662" t="s">
        <v>4811</v>
      </c>
      <c r="C127" s="662" t="s">
        <v>2556</v>
      </c>
      <c r="D127" s="662" t="s">
        <v>2557</v>
      </c>
      <c r="E127" s="662" t="s">
        <v>4819</v>
      </c>
      <c r="F127" s="665"/>
      <c r="G127" s="665"/>
      <c r="H127" s="678">
        <v>0</v>
      </c>
      <c r="I127" s="665">
        <v>1</v>
      </c>
      <c r="J127" s="665">
        <v>1847.49</v>
      </c>
      <c r="K127" s="678">
        <v>1</v>
      </c>
      <c r="L127" s="665">
        <v>1</v>
      </c>
      <c r="M127" s="666">
        <v>1847.49</v>
      </c>
    </row>
    <row r="128" spans="1:13" ht="14.4" customHeight="1" x14ac:dyDescent="0.3">
      <c r="A128" s="661" t="s">
        <v>5121</v>
      </c>
      <c r="B128" s="662" t="s">
        <v>4811</v>
      </c>
      <c r="C128" s="662" t="s">
        <v>4532</v>
      </c>
      <c r="D128" s="662" t="s">
        <v>2557</v>
      </c>
      <c r="E128" s="662" t="s">
        <v>5079</v>
      </c>
      <c r="F128" s="665"/>
      <c r="G128" s="665"/>
      <c r="H128" s="678">
        <v>0</v>
      </c>
      <c r="I128" s="665">
        <v>4</v>
      </c>
      <c r="J128" s="665">
        <v>9237.44</v>
      </c>
      <c r="K128" s="678">
        <v>1</v>
      </c>
      <c r="L128" s="665">
        <v>4</v>
      </c>
      <c r="M128" s="666">
        <v>9237.44</v>
      </c>
    </row>
    <row r="129" spans="1:13" ht="14.4" customHeight="1" x14ac:dyDescent="0.3">
      <c r="A129" s="661" t="s">
        <v>5121</v>
      </c>
      <c r="B129" s="662" t="s">
        <v>4811</v>
      </c>
      <c r="C129" s="662" t="s">
        <v>2808</v>
      </c>
      <c r="D129" s="662" t="s">
        <v>2474</v>
      </c>
      <c r="E129" s="662" t="s">
        <v>4816</v>
      </c>
      <c r="F129" s="665"/>
      <c r="G129" s="665"/>
      <c r="H129" s="678">
        <v>0</v>
      </c>
      <c r="I129" s="665">
        <v>8</v>
      </c>
      <c r="J129" s="665">
        <v>4347.12</v>
      </c>
      <c r="K129" s="678">
        <v>1</v>
      </c>
      <c r="L129" s="665">
        <v>8</v>
      </c>
      <c r="M129" s="666">
        <v>4347.12</v>
      </c>
    </row>
    <row r="130" spans="1:13" ht="14.4" customHeight="1" x14ac:dyDescent="0.3">
      <c r="A130" s="661" t="s">
        <v>5121</v>
      </c>
      <c r="B130" s="662" t="s">
        <v>7958</v>
      </c>
      <c r="C130" s="662" t="s">
        <v>6124</v>
      </c>
      <c r="D130" s="662" t="s">
        <v>6125</v>
      </c>
      <c r="E130" s="662" t="s">
        <v>6126</v>
      </c>
      <c r="F130" s="665">
        <v>1</v>
      </c>
      <c r="G130" s="665">
        <v>300.33</v>
      </c>
      <c r="H130" s="678">
        <v>1</v>
      </c>
      <c r="I130" s="665"/>
      <c r="J130" s="665"/>
      <c r="K130" s="678">
        <v>0</v>
      </c>
      <c r="L130" s="665">
        <v>1</v>
      </c>
      <c r="M130" s="666">
        <v>300.33</v>
      </c>
    </row>
    <row r="131" spans="1:13" ht="14.4" customHeight="1" x14ac:dyDescent="0.3">
      <c r="A131" s="661" t="s">
        <v>5121</v>
      </c>
      <c r="B131" s="662" t="s">
        <v>7958</v>
      </c>
      <c r="C131" s="662" t="s">
        <v>6127</v>
      </c>
      <c r="D131" s="662" t="s">
        <v>6125</v>
      </c>
      <c r="E131" s="662" t="s">
        <v>6126</v>
      </c>
      <c r="F131" s="665">
        <v>1</v>
      </c>
      <c r="G131" s="665">
        <v>300.33</v>
      </c>
      <c r="H131" s="678">
        <v>1</v>
      </c>
      <c r="I131" s="665"/>
      <c r="J131" s="665"/>
      <c r="K131" s="678">
        <v>0</v>
      </c>
      <c r="L131" s="665">
        <v>1</v>
      </c>
      <c r="M131" s="666">
        <v>300.33</v>
      </c>
    </row>
    <row r="132" spans="1:13" ht="14.4" customHeight="1" x14ac:dyDescent="0.3">
      <c r="A132" s="661" t="s">
        <v>5121</v>
      </c>
      <c r="B132" s="662" t="s">
        <v>4834</v>
      </c>
      <c r="C132" s="662" t="s">
        <v>5854</v>
      </c>
      <c r="D132" s="662" t="s">
        <v>5855</v>
      </c>
      <c r="E132" s="662" t="s">
        <v>5856</v>
      </c>
      <c r="F132" s="665">
        <v>3</v>
      </c>
      <c r="G132" s="665">
        <v>26.369999999999997</v>
      </c>
      <c r="H132" s="678">
        <v>1</v>
      </c>
      <c r="I132" s="665"/>
      <c r="J132" s="665"/>
      <c r="K132" s="678">
        <v>0</v>
      </c>
      <c r="L132" s="665">
        <v>3</v>
      </c>
      <c r="M132" s="666">
        <v>26.369999999999997</v>
      </c>
    </row>
    <row r="133" spans="1:13" ht="14.4" customHeight="1" x14ac:dyDescent="0.3">
      <c r="A133" s="661" t="s">
        <v>5121</v>
      </c>
      <c r="B133" s="662" t="s">
        <v>4841</v>
      </c>
      <c r="C133" s="662" t="s">
        <v>6174</v>
      </c>
      <c r="D133" s="662" t="s">
        <v>6175</v>
      </c>
      <c r="E133" s="662" t="s">
        <v>6176</v>
      </c>
      <c r="F133" s="665">
        <v>2</v>
      </c>
      <c r="G133" s="665">
        <v>144.80000000000001</v>
      </c>
      <c r="H133" s="678">
        <v>1</v>
      </c>
      <c r="I133" s="665"/>
      <c r="J133" s="665"/>
      <c r="K133" s="678">
        <v>0</v>
      </c>
      <c r="L133" s="665">
        <v>2</v>
      </c>
      <c r="M133" s="666">
        <v>144.80000000000001</v>
      </c>
    </row>
    <row r="134" spans="1:13" ht="14.4" customHeight="1" x14ac:dyDescent="0.3">
      <c r="A134" s="661" t="s">
        <v>5121</v>
      </c>
      <c r="B134" s="662" t="s">
        <v>4841</v>
      </c>
      <c r="C134" s="662" t="s">
        <v>6177</v>
      </c>
      <c r="D134" s="662" t="s">
        <v>6178</v>
      </c>
      <c r="E134" s="662" t="s">
        <v>6056</v>
      </c>
      <c r="F134" s="665">
        <v>1</v>
      </c>
      <c r="G134" s="665">
        <v>144.81</v>
      </c>
      <c r="H134" s="678">
        <v>1</v>
      </c>
      <c r="I134" s="665"/>
      <c r="J134" s="665"/>
      <c r="K134" s="678">
        <v>0</v>
      </c>
      <c r="L134" s="665">
        <v>1</v>
      </c>
      <c r="M134" s="666">
        <v>144.81</v>
      </c>
    </row>
    <row r="135" spans="1:13" ht="14.4" customHeight="1" x14ac:dyDescent="0.3">
      <c r="A135" s="661" t="s">
        <v>5121</v>
      </c>
      <c r="B135" s="662" t="s">
        <v>4841</v>
      </c>
      <c r="C135" s="662" t="s">
        <v>4123</v>
      </c>
      <c r="D135" s="662" t="s">
        <v>4124</v>
      </c>
      <c r="E135" s="662" t="s">
        <v>4125</v>
      </c>
      <c r="F135" s="665"/>
      <c r="G135" s="665"/>
      <c r="H135" s="678">
        <v>0</v>
      </c>
      <c r="I135" s="665">
        <v>2</v>
      </c>
      <c r="J135" s="665">
        <v>20.82</v>
      </c>
      <c r="K135" s="678">
        <v>1</v>
      </c>
      <c r="L135" s="665">
        <v>2</v>
      </c>
      <c r="M135" s="666">
        <v>20.82</v>
      </c>
    </row>
    <row r="136" spans="1:13" ht="14.4" customHeight="1" x14ac:dyDescent="0.3">
      <c r="A136" s="661" t="s">
        <v>5121</v>
      </c>
      <c r="B136" s="662" t="s">
        <v>4841</v>
      </c>
      <c r="C136" s="662" t="s">
        <v>5950</v>
      </c>
      <c r="D136" s="662" t="s">
        <v>4124</v>
      </c>
      <c r="E136" s="662" t="s">
        <v>5951</v>
      </c>
      <c r="F136" s="665"/>
      <c r="G136" s="665"/>
      <c r="H136" s="678">
        <v>0</v>
      </c>
      <c r="I136" s="665">
        <v>7</v>
      </c>
      <c r="J136" s="665">
        <v>52.06</v>
      </c>
      <c r="K136" s="678">
        <v>1</v>
      </c>
      <c r="L136" s="665">
        <v>7</v>
      </c>
      <c r="M136" s="666">
        <v>52.06</v>
      </c>
    </row>
    <row r="137" spans="1:13" ht="14.4" customHeight="1" x14ac:dyDescent="0.3">
      <c r="A137" s="661" t="s">
        <v>5121</v>
      </c>
      <c r="B137" s="662" t="s">
        <v>4841</v>
      </c>
      <c r="C137" s="662" t="s">
        <v>5597</v>
      </c>
      <c r="D137" s="662" t="s">
        <v>2440</v>
      </c>
      <c r="E137" s="662" t="s">
        <v>5450</v>
      </c>
      <c r="F137" s="665"/>
      <c r="G137" s="665"/>
      <c r="H137" s="678">
        <v>0</v>
      </c>
      <c r="I137" s="665">
        <v>1</v>
      </c>
      <c r="J137" s="665">
        <v>40.22</v>
      </c>
      <c r="K137" s="678">
        <v>1</v>
      </c>
      <c r="L137" s="665">
        <v>1</v>
      </c>
      <c r="M137" s="666">
        <v>40.22</v>
      </c>
    </row>
    <row r="138" spans="1:13" ht="14.4" customHeight="1" x14ac:dyDescent="0.3">
      <c r="A138" s="661" t="s">
        <v>5121</v>
      </c>
      <c r="B138" s="662" t="s">
        <v>4845</v>
      </c>
      <c r="C138" s="662" t="s">
        <v>4240</v>
      </c>
      <c r="D138" s="662" t="s">
        <v>2665</v>
      </c>
      <c r="E138" s="662" t="s">
        <v>2608</v>
      </c>
      <c r="F138" s="665"/>
      <c r="G138" s="665"/>
      <c r="H138" s="678">
        <v>0</v>
      </c>
      <c r="I138" s="665">
        <v>1</v>
      </c>
      <c r="J138" s="665">
        <v>704.73</v>
      </c>
      <c r="K138" s="678">
        <v>1</v>
      </c>
      <c r="L138" s="665">
        <v>1</v>
      </c>
      <c r="M138" s="666">
        <v>704.73</v>
      </c>
    </row>
    <row r="139" spans="1:13" ht="14.4" customHeight="1" x14ac:dyDescent="0.3">
      <c r="A139" s="661" t="s">
        <v>5121</v>
      </c>
      <c r="B139" s="662" t="s">
        <v>4877</v>
      </c>
      <c r="C139" s="662" t="s">
        <v>3061</v>
      </c>
      <c r="D139" s="662" t="s">
        <v>2796</v>
      </c>
      <c r="E139" s="662" t="s">
        <v>4879</v>
      </c>
      <c r="F139" s="665"/>
      <c r="G139" s="665"/>
      <c r="H139" s="678">
        <v>0</v>
      </c>
      <c r="I139" s="665">
        <v>127</v>
      </c>
      <c r="J139" s="665">
        <v>19543.240000000002</v>
      </c>
      <c r="K139" s="678">
        <v>1</v>
      </c>
      <c r="L139" s="665">
        <v>127</v>
      </c>
      <c r="M139" s="666">
        <v>19543.240000000002</v>
      </c>
    </row>
    <row r="140" spans="1:13" ht="14.4" customHeight="1" x14ac:dyDescent="0.3">
      <c r="A140" s="661" t="s">
        <v>5121</v>
      </c>
      <c r="B140" s="662" t="s">
        <v>4900</v>
      </c>
      <c r="C140" s="662" t="s">
        <v>2941</v>
      </c>
      <c r="D140" s="662" t="s">
        <v>2942</v>
      </c>
      <c r="E140" s="662" t="s">
        <v>2911</v>
      </c>
      <c r="F140" s="665"/>
      <c r="G140" s="665"/>
      <c r="H140" s="678">
        <v>0</v>
      </c>
      <c r="I140" s="665">
        <v>3</v>
      </c>
      <c r="J140" s="665">
        <v>335.15999999999997</v>
      </c>
      <c r="K140" s="678">
        <v>1</v>
      </c>
      <c r="L140" s="665">
        <v>3</v>
      </c>
      <c r="M140" s="666">
        <v>335.15999999999997</v>
      </c>
    </row>
    <row r="141" spans="1:13" ht="14.4" customHeight="1" x14ac:dyDescent="0.3">
      <c r="A141" s="661" t="s">
        <v>5121</v>
      </c>
      <c r="B141" s="662" t="s">
        <v>4902</v>
      </c>
      <c r="C141" s="662" t="s">
        <v>3092</v>
      </c>
      <c r="D141" s="662" t="s">
        <v>3093</v>
      </c>
      <c r="E141" s="662" t="s">
        <v>3094</v>
      </c>
      <c r="F141" s="665"/>
      <c r="G141" s="665"/>
      <c r="H141" s="678">
        <v>0</v>
      </c>
      <c r="I141" s="665">
        <v>4</v>
      </c>
      <c r="J141" s="665">
        <v>380.48</v>
      </c>
      <c r="K141" s="678">
        <v>1</v>
      </c>
      <c r="L141" s="665">
        <v>4</v>
      </c>
      <c r="M141" s="666">
        <v>380.48</v>
      </c>
    </row>
    <row r="142" spans="1:13" ht="14.4" customHeight="1" x14ac:dyDescent="0.3">
      <c r="A142" s="661" t="s">
        <v>5121</v>
      </c>
      <c r="B142" s="662" t="s">
        <v>4902</v>
      </c>
      <c r="C142" s="662" t="s">
        <v>6058</v>
      </c>
      <c r="D142" s="662" t="s">
        <v>6059</v>
      </c>
      <c r="E142" s="662" t="s">
        <v>6060</v>
      </c>
      <c r="F142" s="665">
        <v>1</v>
      </c>
      <c r="G142" s="665">
        <v>0</v>
      </c>
      <c r="H142" s="678"/>
      <c r="I142" s="665"/>
      <c r="J142" s="665"/>
      <c r="K142" s="678"/>
      <c r="L142" s="665">
        <v>1</v>
      </c>
      <c r="M142" s="666">
        <v>0</v>
      </c>
    </row>
    <row r="143" spans="1:13" ht="14.4" customHeight="1" x14ac:dyDescent="0.3">
      <c r="A143" s="661" t="s">
        <v>5121</v>
      </c>
      <c r="B143" s="662" t="s">
        <v>4916</v>
      </c>
      <c r="C143" s="662" t="s">
        <v>2938</v>
      </c>
      <c r="D143" s="662" t="s">
        <v>2939</v>
      </c>
      <c r="E143" s="662" t="s">
        <v>2788</v>
      </c>
      <c r="F143" s="665"/>
      <c r="G143" s="665"/>
      <c r="H143" s="678">
        <v>0</v>
      </c>
      <c r="I143" s="665">
        <v>2</v>
      </c>
      <c r="J143" s="665">
        <v>133.63999999999999</v>
      </c>
      <c r="K143" s="678">
        <v>1</v>
      </c>
      <c r="L143" s="665">
        <v>2</v>
      </c>
      <c r="M143" s="666">
        <v>133.63999999999999</v>
      </c>
    </row>
    <row r="144" spans="1:13" ht="14.4" customHeight="1" x14ac:dyDescent="0.3">
      <c r="A144" s="661" t="s">
        <v>5121</v>
      </c>
      <c r="B144" s="662" t="s">
        <v>4931</v>
      </c>
      <c r="C144" s="662" t="s">
        <v>3159</v>
      </c>
      <c r="D144" s="662" t="s">
        <v>3160</v>
      </c>
      <c r="E144" s="662" t="s">
        <v>4933</v>
      </c>
      <c r="F144" s="665"/>
      <c r="G144" s="665"/>
      <c r="H144" s="678">
        <v>0</v>
      </c>
      <c r="I144" s="665">
        <v>1</v>
      </c>
      <c r="J144" s="665">
        <v>2991.23</v>
      </c>
      <c r="K144" s="678">
        <v>1</v>
      </c>
      <c r="L144" s="665">
        <v>1</v>
      </c>
      <c r="M144" s="666">
        <v>2991.23</v>
      </c>
    </row>
    <row r="145" spans="1:13" ht="14.4" customHeight="1" x14ac:dyDescent="0.3">
      <c r="A145" s="661" t="s">
        <v>5121</v>
      </c>
      <c r="B145" s="662" t="s">
        <v>4938</v>
      </c>
      <c r="C145" s="662" t="s">
        <v>2755</v>
      </c>
      <c r="D145" s="662" t="s">
        <v>2756</v>
      </c>
      <c r="E145" s="662" t="s">
        <v>3488</v>
      </c>
      <c r="F145" s="665"/>
      <c r="G145" s="665"/>
      <c r="H145" s="678">
        <v>0</v>
      </c>
      <c r="I145" s="665">
        <v>40</v>
      </c>
      <c r="J145" s="665">
        <v>57089.200000000004</v>
      </c>
      <c r="K145" s="678">
        <v>1</v>
      </c>
      <c r="L145" s="665">
        <v>40</v>
      </c>
      <c r="M145" s="666">
        <v>57089.200000000004</v>
      </c>
    </row>
    <row r="146" spans="1:13" ht="14.4" customHeight="1" x14ac:dyDescent="0.3">
      <c r="A146" s="661" t="s">
        <v>5121</v>
      </c>
      <c r="B146" s="662" t="s">
        <v>4947</v>
      </c>
      <c r="C146" s="662" t="s">
        <v>2814</v>
      </c>
      <c r="D146" s="662" t="s">
        <v>4948</v>
      </c>
      <c r="E146" s="662" t="s">
        <v>4949</v>
      </c>
      <c r="F146" s="665"/>
      <c r="G146" s="665"/>
      <c r="H146" s="678">
        <v>0</v>
      </c>
      <c r="I146" s="665">
        <v>156</v>
      </c>
      <c r="J146" s="665">
        <v>340069.07999999996</v>
      </c>
      <c r="K146" s="678">
        <v>1</v>
      </c>
      <c r="L146" s="665">
        <v>156</v>
      </c>
      <c r="M146" s="666">
        <v>340069.07999999996</v>
      </c>
    </row>
    <row r="147" spans="1:13" ht="14.4" customHeight="1" x14ac:dyDescent="0.3">
      <c r="A147" s="661" t="s">
        <v>5121</v>
      </c>
      <c r="B147" s="662" t="s">
        <v>4947</v>
      </c>
      <c r="C147" s="662" t="s">
        <v>6115</v>
      </c>
      <c r="D147" s="662" t="s">
        <v>4948</v>
      </c>
      <c r="E147" s="662" t="s">
        <v>6116</v>
      </c>
      <c r="F147" s="665">
        <v>6</v>
      </c>
      <c r="G147" s="665">
        <v>0</v>
      </c>
      <c r="H147" s="678"/>
      <c r="I147" s="665"/>
      <c r="J147" s="665"/>
      <c r="K147" s="678"/>
      <c r="L147" s="665">
        <v>6</v>
      </c>
      <c r="M147" s="666">
        <v>0</v>
      </c>
    </row>
    <row r="148" spans="1:13" ht="14.4" customHeight="1" x14ac:dyDescent="0.3">
      <c r="A148" s="661" t="s">
        <v>5121</v>
      </c>
      <c r="B148" s="662" t="s">
        <v>5059</v>
      </c>
      <c r="C148" s="662" t="s">
        <v>6159</v>
      </c>
      <c r="D148" s="662" t="s">
        <v>6160</v>
      </c>
      <c r="E148" s="662" t="s">
        <v>6161</v>
      </c>
      <c r="F148" s="665">
        <v>1</v>
      </c>
      <c r="G148" s="665">
        <v>0</v>
      </c>
      <c r="H148" s="678"/>
      <c r="I148" s="665"/>
      <c r="J148" s="665"/>
      <c r="K148" s="678"/>
      <c r="L148" s="665">
        <v>1</v>
      </c>
      <c r="M148" s="666">
        <v>0</v>
      </c>
    </row>
    <row r="149" spans="1:13" ht="14.4" customHeight="1" x14ac:dyDescent="0.3">
      <c r="A149" s="661" t="s">
        <v>5121</v>
      </c>
      <c r="B149" s="662" t="s">
        <v>4950</v>
      </c>
      <c r="C149" s="662" t="s">
        <v>6165</v>
      </c>
      <c r="D149" s="662" t="s">
        <v>1967</v>
      </c>
      <c r="E149" s="662" t="s">
        <v>5593</v>
      </c>
      <c r="F149" s="665"/>
      <c r="G149" s="665"/>
      <c r="H149" s="678"/>
      <c r="I149" s="665">
        <v>2</v>
      </c>
      <c r="J149" s="665">
        <v>0</v>
      </c>
      <c r="K149" s="678"/>
      <c r="L149" s="665">
        <v>2</v>
      </c>
      <c r="M149" s="666">
        <v>0</v>
      </c>
    </row>
    <row r="150" spans="1:13" ht="14.4" customHeight="1" x14ac:dyDescent="0.3">
      <c r="A150" s="661" t="s">
        <v>5121</v>
      </c>
      <c r="B150" s="662" t="s">
        <v>4950</v>
      </c>
      <c r="C150" s="662" t="s">
        <v>6166</v>
      </c>
      <c r="D150" s="662" t="s">
        <v>5907</v>
      </c>
      <c r="E150" s="662" t="s">
        <v>6167</v>
      </c>
      <c r="F150" s="665">
        <v>1</v>
      </c>
      <c r="G150" s="665">
        <v>0</v>
      </c>
      <c r="H150" s="678"/>
      <c r="I150" s="665"/>
      <c r="J150" s="665"/>
      <c r="K150" s="678"/>
      <c r="L150" s="665">
        <v>1</v>
      </c>
      <c r="M150" s="666">
        <v>0</v>
      </c>
    </row>
    <row r="151" spans="1:13" ht="14.4" customHeight="1" x14ac:dyDescent="0.3">
      <c r="A151" s="661" t="s">
        <v>5121</v>
      </c>
      <c r="B151" s="662" t="s">
        <v>4950</v>
      </c>
      <c r="C151" s="662" t="s">
        <v>5906</v>
      </c>
      <c r="D151" s="662" t="s">
        <v>5907</v>
      </c>
      <c r="E151" s="662" t="s">
        <v>5908</v>
      </c>
      <c r="F151" s="665">
        <v>2</v>
      </c>
      <c r="G151" s="665">
        <v>96.84</v>
      </c>
      <c r="H151" s="678">
        <v>1</v>
      </c>
      <c r="I151" s="665"/>
      <c r="J151" s="665"/>
      <c r="K151" s="678">
        <v>0</v>
      </c>
      <c r="L151" s="665">
        <v>2</v>
      </c>
      <c r="M151" s="666">
        <v>96.84</v>
      </c>
    </row>
    <row r="152" spans="1:13" ht="14.4" customHeight="1" x14ac:dyDescent="0.3">
      <c r="A152" s="661" t="s">
        <v>5121</v>
      </c>
      <c r="B152" s="662" t="s">
        <v>4953</v>
      </c>
      <c r="C152" s="662" t="s">
        <v>6198</v>
      </c>
      <c r="D152" s="662" t="s">
        <v>6199</v>
      </c>
      <c r="E152" s="662" t="s">
        <v>5061</v>
      </c>
      <c r="F152" s="665">
        <v>1</v>
      </c>
      <c r="G152" s="665">
        <v>93.96</v>
      </c>
      <c r="H152" s="678">
        <v>1</v>
      </c>
      <c r="I152" s="665"/>
      <c r="J152" s="665"/>
      <c r="K152" s="678">
        <v>0</v>
      </c>
      <c r="L152" s="665">
        <v>1</v>
      </c>
      <c r="M152" s="666">
        <v>93.96</v>
      </c>
    </row>
    <row r="153" spans="1:13" ht="14.4" customHeight="1" x14ac:dyDescent="0.3">
      <c r="A153" s="661" t="s">
        <v>5121</v>
      </c>
      <c r="B153" s="662" t="s">
        <v>4953</v>
      </c>
      <c r="C153" s="662" t="s">
        <v>6206</v>
      </c>
      <c r="D153" s="662" t="s">
        <v>2746</v>
      </c>
      <c r="E153" s="662" t="s">
        <v>6207</v>
      </c>
      <c r="F153" s="665"/>
      <c r="G153" s="665"/>
      <c r="H153" s="678"/>
      <c r="I153" s="665">
        <v>3</v>
      </c>
      <c r="J153" s="665">
        <v>0</v>
      </c>
      <c r="K153" s="678"/>
      <c r="L153" s="665">
        <v>3</v>
      </c>
      <c r="M153" s="666">
        <v>0</v>
      </c>
    </row>
    <row r="154" spans="1:13" ht="14.4" customHeight="1" x14ac:dyDescent="0.3">
      <c r="A154" s="661" t="s">
        <v>5121</v>
      </c>
      <c r="B154" s="662" t="s">
        <v>4953</v>
      </c>
      <c r="C154" s="662" t="s">
        <v>6200</v>
      </c>
      <c r="D154" s="662" t="s">
        <v>6201</v>
      </c>
      <c r="E154" s="662" t="s">
        <v>6202</v>
      </c>
      <c r="F154" s="665">
        <v>1</v>
      </c>
      <c r="G154" s="665">
        <v>31.32</v>
      </c>
      <c r="H154" s="678">
        <v>1</v>
      </c>
      <c r="I154" s="665"/>
      <c r="J154" s="665"/>
      <c r="K154" s="678">
        <v>0</v>
      </c>
      <c r="L154" s="665">
        <v>1</v>
      </c>
      <c r="M154" s="666">
        <v>31.32</v>
      </c>
    </row>
    <row r="155" spans="1:13" ht="14.4" customHeight="1" x14ac:dyDescent="0.3">
      <c r="A155" s="661" t="s">
        <v>5121</v>
      </c>
      <c r="B155" s="662" t="s">
        <v>4953</v>
      </c>
      <c r="C155" s="662" t="s">
        <v>2553</v>
      </c>
      <c r="D155" s="662" t="s">
        <v>2550</v>
      </c>
      <c r="E155" s="662" t="s">
        <v>4957</v>
      </c>
      <c r="F155" s="665"/>
      <c r="G155" s="665"/>
      <c r="H155" s="678">
        <v>0</v>
      </c>
      <c r="I155" s="665">
        <v>1</v>
      </c>
      <c r="J155" s="665">
        <v>156.61000000000001</v>
      </c>
      <c r="K155" s="678">
        <v>1</v>
      </c>
      <c r="L155" s="665">
        <v>1</v>
      </c>
      <c r="M155" s="666">
        <v>156.61000000000001</v>
      </c>
    </row>
    <row r="156" spans="1:13" ht="14.4" customHeight="1" x14ac:dyDescent="0.3">
      <c r="A156" s="661" t="s">
        <v>5121</v>
      </c>
      <c r="B156" s="662" t="s">
        <v>4953</v>
      </c>
      <c r="C156" s="662" t="s">
        <v>6203</v>
      </c>
      <c r="D156" s="662" t="s">
        <v>6204</v>
      </c>
      <c r="E156" s="662" t="s">
        <v>6205</v>
      </c>
      <c r="F156" s="665">
        <v>3</v>
      </c>
      <c r="G156" s="665">
        <v>1127.5500000000002</v>
      </c>
      <c r="H156" s="678">
        <v>1</v>
      </c>
      <c r="I156" s="665"/>
      <c r="J156" s="665"/>
      <c r="K156" s="678">
        <v>0</v>
      </c>
      <c r="L156" s="665">
        <v>3</v>
      </c>
      <c r="M156" s="666">
        <v>1127.5500000000002</v>
      </c>
    </row>
    <row r="157" spans="1:13" ht="14.4" customHeight="1" x14ac:dyDescent="0.3">
      <c r="A157" s="661" t="s">
        <v>5121</v>
      </c>
      <c r="B157" s="662" t="s">
        <v>5062</v>
      </c>
      <c r="C157" s="662" t="s">
        <v>6188</v>
      </c>
      <c r="D157" s="662" t="s">
        <v>6189</v>
      </c>
      <c r="E157" s="662" t="s">
        <v>6001</v>
      </c>
      <c r="F157" s="665">
        <v>1</v>
      </c>
      <c r="G157" s="665">
        <v>90.6</v>
      </c>
      <c r="H157" s="678">
        <v>1</v>
      </c>
      <c r="I157" s="665"/>
      <c r="J157" s="665"/>
      <c r="K157" s="678">
        <v>0</v>
      </c>
      <c r="L157" s="665">
        <v>1</v>
      </c>
      <c r="M157" s="666">
        <v>90.6</v>
      </c>
    </row>
    <row r="158" spans="1:13" ht="14.4" customHeight="1" x14ac:dyDescent="0.3">
      <c r="A158" s="661" t="s">
        <v>5121</v>
      </c>
      <c r="B158" s="662" t="s">
        <v>4969</v>
      </c>
      <c r="C158" s="662" t="s">
        <v>4147</v>
      </c>
      <c r="D158" s="662" t="s">
        <v>4148</v>
      </c>
      <c r="E158" s="662" t="s">
        <v>4149</v>
      </c>
      <c r="F158" s="665"/>
      <c r="G158" s="665"/>
      <c r="H158" s="678">
        <v>0</v>
      </c>
      <c r="I158" s="665">
        <v>1</v>
      </c>
      <c r="J158" s="665">
        <v>848.49</v>
      </c>
      <c r="K158" s="678">
        <v>1</v>
      </c>
      <c r="L158" s="665">
        <v>1</v>
      </c>
      <c r="M158" s="666">
        <v>848.49</v>
      </c>
    </row>
    <row r="159" spans="1:13" ht="14.4" customHeight="1" x14ac:dyDescent="0.3">
      <c r="A159" s="661" t="s">
        <v>5121</v>
      </c>
      <c r="B159" s="662" t="s">
        <v>4969</v>
      </c>
      <c r="C159" s="662" t="s">
        <v>4205</v>
      </c>
      <c r="D159" s="662" t="s">
        <v>4206</v>
      </c>
      <c r="E159" s="662" t="s">
        <v>3485</v>
      </c>
      <c r="F159" s="665"/>
      <c r="G159" s="665"/>
      <c r="H159" s="678">
        <v>0</v>
      </c>
      <c r="I159" s="665">
        <v>2</v>
      </c>
      <c r="J159" s="665">
        <v>956.14</v>
      </c>
      <c r="K159" s="678">
        <v>1</v>
      </c>
      <c r="L159" s="665">
        <v>2</v>
      </c>
      <c r="M159" s="666">
        <v>956.14</v>
      </c>
    </row>
    <row r="160" spans="1:13" ht="14.4" customHeight="1" x14ac:dyDescent="0.3">
      <c r="A160" s="661" t="s">
        <v>5121</v>
      </c>
      <c r="B160" s="662" t="s">
        <v>4969</v>
      </c>
      <c r="C160" s="662" t="s">
        <v>6102</v>
      </c>
      <c r="D160" s="662" t="s">
        <v>4206</v>
      </c>
      <c r="E160" s="662" t="s">
        <v>6103</v>
      </c>
      <c r="F160" s="665">
        <v>2</v>
      </c>
      <c r="G160" s="665">
        <v>0</v>
      </c>
      <c r="H160" s="678"/>
      <c r="I160" s="665"/>
      <c r="J160" s="665"/>
      <c r="K160" s="678"/>
      <c r="L160" s="665">
        <v>2</v>
      </c>
      <c r="M160" s="666">
        <v>0</v>
      </c>
    </row>
    <row r="161" spans="1:13" ht="14.4" customHeight="1" x14ac:dyDescent="0.3">
      <c r="A161" s="661" t="s">
        <v>5121</v>
      </c>
      <c r="B161" s="662" t="s">
        <v>4975</v>
      </c>
      <c r="C161" s="662" t="s">
        <v>6053</v>
      </c>
      <c r="D161" s="662" t="s">
        <v>6054</v>
      </c>
      <c r="E161" s="662" t="s">
        <v>4979</v>
      </c>
      <c r="F161" s="665">
        <v>2</v>
      </c>
      <c r="G161" s="665">
        <v>20.52</v>
      </c>
      <c r="H161" s="678">
        <v>1</v>
      </c>
      <c r="I161" s="665"/>
      <c r="J161" s="665"/>
      <c r="K161" s="678">
        <v>0</v>
      </c>
      <c r="L161" s="665">
        <v>2</v>
      </c>
      <c r="M161" s="666">
        <v>20.52</v>
      </c>
    </row>
    <row r="162" spans="1:13" ht="14.4" customHeight="1" x14ac:dyDescent="0.3">
      <c r="A162" s="661" t="s">
        <v>5121</v>
      </c>
      <c r="B162" s="662" t="s">
        <v>4975</v>
      </c>
      <c r="C162" s="662" t="s">
        <v>5693</v>
      </c>
      <c r="D162" s="662" t="s">
        <v>5694</v>
      </c>
      <c r="E162" s="662" t="s">
        <v>2149</v>
      </c>
      <c r="F162" s="665">
        <v>4</v>
      </c>
      <c r="G162" s="665">
        <v>73.349999999999994</v>
      </c>
      <c r="H162" s="678">
        <v>1</v>
      </c>
      <c r="I162" s="665"/>
      <c r="J162" s="665"/>
      <c r="K162" s="678">
        <v>0</v>
      </c>
      <c r="L162" s="665">
        <v>4</v>
      </c>
      <c r="M162" s="666">
        <v>73.349999999999994</v>
      </c>
    </row>
    <row r="163" spans="1:13" ht="14.4" customHeight="1" x14ac:dyDescent="0.3">
      <c r="A163" s="661" t="s">
        <v>5121</v>
      </c>
      <c r="B163" s="662" t="s">
        <v>4975</v>
      </c>
      <c r="C163" s="662" t="s">
        <v>5769</v>
      </c>
      <c r="D163" s="662" t="s">
        <v>5770</v>
      </c>
      <c r="E163" s="662" t="s">
        <v>4977</v>
      </c>
      <c r="F163" s="665">
        <v>1</v>
      </c>
      <c r="G163" s="665">
        <v>4.7</v>
      </c>
      <c r="H163" s="678">
        <v>1</v>
      </c>
      <c r="I163" s="665"/>
      <c r="J163" s="665"/>
      <c r="K163" s="678">
        <v>0</v>
      </c>
      <c r="L163" s="665">
        <v>1</v>
      </c>
      <c r="M163" s="666">
        <v>4.7</v>
      </c>
    </row>
    <row r="164" spans="1:13" ht="14.4" customHeight="1" x14ac:dyDescent="0.3">
      <c r="A164" s="661" t="s">
        <v>5121</v>
      </c>
      <c r="B164" s="662" t="s">
        <v>4981</v>
      </c>
      <c r="C164" s="662" t="s">
        <v>6061</v>
      </c>
      <c r="D164" s="662" t="s">
        <v>2466</v>
      </c>
      <c r="E164" s="662" t="s">
        <v>2467</v>
      </c>
      <c r="F164" s="665"/>
      <c r="G164" s="665"/>
      <c r="H164" s="678">
        <v>0</v>
      </c>
      <c r="I164" s="665">
        <v>3</v>
      </c>
      <c r="J164" s="665">
        <v>792</v>
      </c>
      <c r="K164" s="678">
        <v>1</v>
      </c>
      <c r="L164" s="665">
        <v>3</v>
      </c>
      <c r="M164" s="666">
        <v>792</v>
      </c>
    </row>
    <row r="165" spans="1:13" ht="14.4" customHeight="1" x14ac:dyDescent="0.3">
      <c r="A165" s="661" t="s">
        <v>5121</v>
      </c>
      <c r="B165" s="662" t="s">
        <v>4981</v>
      </c>
      <c r="C165" s="662" t="s">
        <v>2465</v>
      </c>
      <c r="D165" s="662" t="s">
        <v>2466</v>
      </c>
      <c r="E165" s="662" t="s">
        <v>2467</v>
      </c>
      <c r="F165" s="665"/>
      <c r="G165" s="665"/>
      <c r="H165" s="678">
        <v>0</v>
      </c>
      <c r="I165" s="665">
        <v>2</v>
      </c>
      <c r="J165" s="665">
        <v>528</v>
      </c>
      <c r="K165" s="678">
        <v>1</v>
      </c>
      <c r="L165" s="665">
        <v>2</v>
      </c>
      <c r="M165" s="666">
        <v>528</v>
      </c>
    </row>
    <row r="166" spans="1:13" ht="14.4" customHeight="1" x14ac:dyDescent="0.3">
      <c r="A166" s="661" t="s">
        <v>5121</v>
      </c>
      <c r="B166" s="662" t="s">
        <v>4981</v>
      </c>
      <c r="C166" s="662" t="s">
        <v>6062</v>
      </c>
      <c r="D166" s="662" t="s">
        <v>6063</v>
      </c>
      <c r="E166" s="662" t="s">
        <v>2523</v>
      </c>
      <c r="F166" s="665">
        <v>1</v>
      </c>
      <c r="G166" s="665">
        <v>0</v>
      </c>
      <c r="H166" s="678"/>
      <c r="I166" s="665"/>
      <c r="J166" s="665"/>
      <c r="K166" s="678"/>
      <c r="L166" s="665">
        <v>1</v>
      </c>
      <c r="M166" s="666">
        <v>0</v>
      </c>
    </row>
    <row r="167" spans="1:13" ht="14.4" customHeight="1" x14ac:dyDescent="0.3">
      <c r="A167" s="661" t="s">
        <v>5121</v>
      </c>
      <c r="B167" s="662" t="s">
        <v>4983</v>
      </c>
      <c r="C167" s="662" t="s">
        <v>6085</v>
      </c>
      <c r="D167" s="662" t="s">
        <v>6086</v>
      </c>
      <c r="E167" s="662" t="s">
        <v>968</v>
      </c>
      <c r="F167" s="665">
        <v>1</v>
      </c>
      <c r="G167" s="665">
        <v>206.76</v>
      </c>
      <c r="H167" s="678">
        <v>1</v>
      </c>
      <c r="I167" s="665"/>
      <c r="J167" s="665"/>
      <c r="K167" s="678">
        <v>0</v>
      </c>
      <c r="L167" s="665">
        <v>1</v>
      </c>
      <c r="M167" s="666">
        <v>206.76</v>
      </c>
    </row>
    <row r="168" spans="1:13" ht="14.4" customHeight="1" x14ac:dyDescent="0.3">
      <c r="A168" s="661" t="s">
        <v>5121</v>
      </c>
      <c r="B168" s="662" t="s">
        <v>4983</v>
      </c>
      <c r="C168" s="662" t="s">
        <v>6087</v>
      </c>
      <c r="D168" s="662" t="s">
        <v>6088</v>
      </c>
      <c r="E168" s="662" t="s">
        <v>6089</v>
      </c>
      <c r="F168" s="665">
        <v>1</v>
      </c>
      <c r="G168" s="665">
        <v>726.27</v>
      </c>
      <c r="H168" s="678">
        <v>1</v>
      </c>
      <c r="I168" s="665"/>
      <c r="J168" s="665"/>
      <c r="K168" s="678">
        <v>0</v>
      </c>
      <c r="L168" s="665">
        <v>1</v>
      </c>
      <c r="M168" s="666">
        <v>726.27</v>
      </c>
    </row>
    <row r="169" spans="1:13" ht="14.4" customHeight="1" x14ac:dyDescent="0.3">
      <c r="A169" s="661" t="s">
        <v>5121</v>
      </c>
      <c r="B169" s="662" t="s">
        <v>4983</v>
      </c>
      <c r="C169" s="662" t="s">
        <v>6090</v>
      </c>
      <c r="D169" s="662" t="s">
        <v>6088</v>
      </c>
      <c r="E169" s="662" t="s">
        <v>6091</v>
      </c>
      <c r="F169" s="665">
        <v>1</v>
      </c>
      <c r="G169" s="665">
        <v>123.2</v>
      </c>
      <c r="H169" s="678">
        <v>1</v>
      </c>
      <c r="I169" s="665"/>
      <c r="J169" s="665"/>
      <c r="K169" s="678">
        <v>0</v>
      </c>
      <c r="L169" s="665">
        <v>1</v>
      </c>
      <c r="M169" s="666">
        <v>123.2</v>
      </c>
    </row>
    <row r="170" spans="1:13" ht="14.4" customHeight="1" x14ac:dyDescent="0.3">
      <c r="A170" s="661" t="s">
        <v>5121</v>
      </c>
      <c r="B170" s="662" t="s">
        <v>4987</v>
      </c>
      <c r="C170" s="662" t="s">
        <v>2625</v>
      </c>
      <c r="D170" s="662" t="s">
        <v>2626</v>
      </c>
      <c r="E170" s="662" t="s">
        <v>4988</v>
      </c>
      <c r="F170" s="665"/>
      <c r="G170" s="665"/>
      <c r="H170" s="678">
        <v>0</v>
      </c>
      <c r="I170" s="665">
        <v>1</v>
      </c>
      <c r="J170" s="665">
        <v>63.75</v>
      </c>
      <c r="K170" s="678">
        <v>1</v>
      </c>
      <c r="L170" s="665">
        <v>1</v>
      </c>
      <c r="M170" s="666">
        <v>63.75</v>
      </c>
    </row>
    <row r="171" spans="1:13" ht="14.4" customHeight="1" x14ac:dyDescent="0.3">
      <c r="A171" s="661" t="s">
        <v>5121</v>
      </c>
      <c r="B171" s="662" t="s">
        <v>4934</v>
      </c>
      <c r="C171" s="662" t="s">
        <v>3200</v>
      </c>
      <c r="D171" s="662" t="s">
        <v>3193</v>
      </c>
      <c r="E171" s="662" t="s">
        <v>4935</v>
      </c>
      <c r="F171" s="665"/>
      <c r="G171" s="665"/>
      <c r="H171" s="678">
        <v>0</v>
      </c>
      <c r="I171" s="665">
        <v>13</v>
      </c>
      <c r="J171" s="665">
        <v>180040.38</v>
      </c>
      <c r="K171" s="678">
        <v>1</v>
      </c>
      <c r="L171" s="665">
        <v>13</v>
      </c>
      <c r="M171" s="666">
        <v>180040.38</v>
      </c>
    </row>
    <row r="172" spans="1:13" ht="14.4" customHeight="1" x14ac:dyDescent="0.3">
      <c r="A172" s="661" t="s">
        <v>5121</v>
      </c>
      <c r="B172" s="662" t="s">
        <v>4796</v>
      </c>
      <c r="C172" s="662" t="s">
        <v>5012</v>
      </c>
      <c r="D172" s="662" t="s">
        <v>2563</v>
      </c>
      <c r="E172" s="662" t="s">
        <v>5013</v>
      </c>
      <c r="F172" s="665"/>
      <c r="G172" s="665"/>
      <c r="H172" s="678">
        <v>0</v>
      </c>
      <c r="I172" s="665">
        <v>1</v>
      </c>
      <c r="J172" s="665">
        <v>133.94</v>
      </c>
      <c r="K172" s="678">
        <v>1</v>
      </c>
      <c r="L172" s="665">
        <v>1</v>
      </c>
      <c r="M172" s="666">
        <v>133.94</v>
      </c>
    </row>
    <row r="173" spans="1:13" ht="14.4" customHeight="1" x14ac:dyDescent="0.3">
      <c r="A173" s="661" t="s">
        <v>5122</v>
      </c>
      <c r="B173" s="662" t="s">
        <v>4804</v>
      </c>
      <c r="C173" s="662" t="s">
        <v>2503</v>
      </c>
      <c r="D173" s="662" t="s">
        <v>2504</v>
      </c>
      <c r="E173" s="662" t="s">
        <v>2505</v>
      </c>
      <c r="F173" s="665"/>
      <c r="G173" s="665"/>
      <c r="H173" s="678"/>
      <c r="I173" s="665">
        <v>1</v>
      </c>
      <c r="J173" s="665">
        <v>0</v>
      </c>
      <c r="K173" s="678"/>
      <c r="L173" s="665">
        <v>1</v>
      </c>
      <c r="M173" s="666">
        <v>0</v>
      </c>
    </row>
    <row r="174" spans="1:13" ht="14.4" customHeight="1" x14ac:dyDescent="0.3">
      <c r="A174" s="661" t="s">
        <v>5122</v>
      </c>
      <c r="B174" s="662" t="s">
        <v>4808</v>
      </c>
      <c r="C174" s="662" t="s">
        <v>6288</v>
      </c>
      <c r="D174" s="662" t="s">
        <v>6289</v>
      </c>
      <c r="E174" s="662" t="s">
        <v>6290</v>
      </c>
      <c r="F174" s="665"/>
      <c r="G174" s="665"/>
      <c r="H174" s="678"/>
      <c r="I174" s="665">
        <v>3</v>
      </c>
      <c r="J174" s="665">
        <v>0</v>
      </c>
      <c r="K174" s="678"/>
      <c r="L174" s="665">
        <v>3</v>
      </c>
      <c r="M174" s="666">
        <v>0</v>
      </c>
    </row>
    <row r="175" spans="1:13" ht="14.4" customHeight="1" x14ac:dyDescent="0.3">
      <c r="A175" s="661" t="s">
        <v>5122</v>
      </c>
      <c r="B175" s="662" t="s">
        <v>4808</v>
      </c>
      <c r="C175" s="662" t="s">
        <v>6291</v>
      </c>
      <c r="D175" s="662" t="s">
        <v>6289</v>
      </c>
      <c r="E175" s="662" t="s">
        <v>6292</v>
      </c>
      <c r="F175" s="665"/>
      <c r="G175" s="665"/>
      <c r="H175" s="678">
        <v>0</v>
      </c>
      <c r="I175" s="665">
        <v>5</v>
      </c>
      <c r="J175" s="665">
        <v>923.7</v>
      </c>
      <c r="K175" s="678">
        <v>1</v>
      </c>
      <c r="L175" s="665">
        <v>5</v>
      </c>
      <c r="M175" s="666">
        <v>923.7</v>
      </c>
    </row>
    <row r="176" spans="1:13" ht="14.4" customHeight="1" x14ac:dyDescent="0.3">
      <c r="A176" s="661" t="s">
        <v>5122</v>
      </c>
      <c r="B176" s="662" t="s">
        <v>4808</v>
      </c>
      <c r="C176" s="662" t="s">
        <v>2651</v>
      </c>
      <c r="D176" s="662" t="s">
        <v>4809</v>
      </c>
      <c r="E176" s="662" t="s">
        <v>4810</v>
      </c>
      <c r="F176" s="665"/>
      <c r="G176" s="665"/>
      <c r="H176" s="678">
        <v>0</v>
      </c>
      <c r="I176" s="665">
        <v>6</v>
      </c>
      <c r="J176" s="665">
        <v>723.66</v>
      </c>
      <c r="K176" s="678">
        <v>1</v>
      </c>
      <c r="L176" s="665">
        <v>6</v>
      </c>
      <c r="M176" s="666">
        <v>723.66</v>
      </c>
    </row>
    <row r="177" spans="1:13" ht="14.4" customHeight="1" x14ac:dyDescent="0.3">
      <c r="A177" s="661" t="s">
        <v>5122</v>
      </c>
      <c r="B177" s="662" t="s">
        <v>4808</v>
      </c>
      <c r="C177" s="662" t="s">
        <v>6031</v>
      </c>
      <c r="D177" s="662" t="s">
        <v>6032</v>
      </c>
      <c r="E177" s="662" t="s">
        <v>1183</v>
      </c>
      <c r="F177" s="665"/>
      <c r="G177" s="665"/>
      <c r="H177" s="678">
        <v>0</v>
      </c>
      <c r="I177" s="665">
        <v>16</v>
      </c>
      <c r="J177" s="665">
        <v>2955.8399999999992</v>
      </c>
      <c r="K177" s="678">
        <v>1</v>
      </c>
      <c r="L177" s="665">
        <v>16</v>
      </c>
      <c r="M177" s="666">
        <v>2955.8399999999992</v>
      </c>
    </row>
    <row r="178" spans="1:13" ht="14.4" customHeight="1" x14ac:dyDescent="0.3">
      <c r="A178" s="661" t="s">
        <v>5122</v>
      </c>
      <c r="B178" s="662" t="s">
        <v>4811</v>
      </c>
      <c r="C178" s="662" t="s">
        <v>2679</v>
      </c>
      <c r="D178" s="662" t="s">
        <v>2474</v>
      </c>
      <c r="E178" s="662" t="s">
        <v>4813</v>
      </c>
      <c r="F178" s="665"/>
      <c r="G178" s="665"/>
      <c r="H178" s="678">
        <v>0</v>
      </c>
      <c r="I178" s="665">
        <v>3</v>
      </c>
      <c r="J178" s="665">
        <v>1222.6500000000001</v>
      </c>
      <c r="K178" s="678">
        <v>1</v>
      </c>
      <c r="L178" s="665">
        <v>3</v>
      </c>
      <c r="M178" s="666">
        <v>1222.6500000000001</v>
      </c>
    </row>
    <row r="179" spans="1:13" ht="14.4" customHeight="1" x14ac:dyDescent="0.3">
      <c r="A179" s="661" t="s">
        <v>5122</v>
      </c>
      <c r="B179" s="662" t="s">
        <v>4811</v>
      </c>
      <c r="C179" s="662" t="s">
        <v>2682</v>
      </c>
      <c r="D179" s="662" t="s">
        <v>2474</v>
      </c>
      <c r="E179" s="662" t="s">
        <v>4816</v>
      </c>
      <c r="F179" s="665"/>
      <c r="G179" s="665"/>
      <c r="H179" s="678">
        <v>0</v>
      </c>
      <c r="I179" s="665">
        <v>11</v>
      </c>
      <c r="J179" s="665">
        <v>5977.2900000000009</v>
      </c>
      <c r="K179" s="678">
        <v>1</v>
      </c>
      <c r="L179" s="665">
        <v>11</v>
      </c>
      <c r="M179" s="666">
        <v>5977.2900000000009</v>
      </c>
    </row>
    <row r="180" spans="1:13" ht="14.4" customHeight="1" x14ac:dyDescent="0.3">
      <c r="A180" s="661" t="s">
        <v>5122</v>
      </c>
      <c r="B180" s="662" t="s">
        <v>4811</v>
      </c>
      <c r="C180" s="662" t="s">
        <v>2772</v>
      </c>
      <c r="D180" s="662" t="s">
        <v>2474</v>
      </c>
      <c r="E180" s="662" t="s">
        <v>4817</v>
      </c>
      <c r="F180" s="665"/>
      <c r="G180" s="665"/>
      <c r="H180" s="678">
        <v>0</v>
      </c>
      <c r="I180" s="665">
        <v>2</v>
      </c>
      <c r="J180" s="665">
        <v>326.02</v>
      </c>
      <c r="K180" s="678">
        <v>1</v>
      </c>
      <c r="L180" s="665">
        <v>2</v>
      </c>
      <c r="M180" s="666">
        <v>326.02</v>
      </c>
    </row>
    <row r="181" spans="1:13" ht="14.4" customHeight="1" x14ac:dyDescent="0.3">
      <c r="A181" s="661" t="s">
        <v>5122</v>
      </c>
      <c r="B181" s="662" t="s">
        <v>4811</v>
      </c>
      <c r="C181" s="662" t="s">
        <v>2473</v>
      </c>
      <c r="D181" s="662" t="s">
        <v>2474</v>
      </c>
      <c r="E181" s="662" t="s">
        <v>4814</v>
      </c>
      <c r="F181" s="665"/>
      <c r="G181" s="665"/>
      <c r="H181" s="678">
        <v>0</v>
      </c>
      <c r="I181" s="665">
        <v>2</v>
      </c>
      <c r="J181" s="665">
        <v>1630.2</v>
      </c>
      <c r="K181" s="678">
        <v>1</v>
      </c>
      <c r="L181" s="665">
        <v>2</v>
      </c>
      <c r="M181" s="666">
        <v>1630.2</v>
      </c>
    </row>
    <row r="182" spans="1:13" ht="14.4" customHeight="1" x14ac:dyDescent="0.3">
      <c r="A182" s="661" t="s">
        <v>5122</v>
      </c>
      <c r="B182" s="662" t="s">
        <v>4811</v>
      </c>
      <c r="C182" s="662" t="s">
        <v>6266</v>
      </c>
      <c r="D182" s="662" t="s">
        <v>2474</v>
      </c>
      <c r="E182" s="662" t="s">
        <v>6267</v>
      </c>
      <c r="F182" s="665"/>
      <c r="G182" s="665"/>
      <c r="H182" s="678"/>
      <c r="I182" s="665">
        <v>2</v>
      </c>
      <c r="J182" s="665">
        <v>0</v>
      </c>
      <c r="K182" s="678"/>
      <c r="L182" s="665">
        <v>2</v>
      </c>
      <c r="M182" s="666">
        <v>0</v>
      </c>
    </row>
    <row r="183" spans="1:13" ht="14.4" customHeight="1" x14ac:dyDescent="0.3">
      <c r="A183" s="661" t="s">
        <v>5122</v>
      </c>
      <c r="B183" s="662" t="s">
        <v>4811</v>
      </c>
      <c r="C183" s="662" t="s">
        <v>2477</v>
      </c>
      <c r="D183" s="662" t="s">
        <v>2474</v>
      </c>
      <c r="E183" s="662" t="s">
        <v>4818</v>
      </c>
      <c r="F183" s="665"/>
      <c r="G183" s="665"/>
      <c r="H183" s="678">
        <v>0</v>
      </c>
      <c r="I183" s="665">
        <v>1</v>
      </c>
      <c r="J183" s="665">
        <v>923.74</v>
      </c>
      <c r="K183" s="678">
        <v>1</v>
      </c>
      <c r="L183" s="665">
        <v>1</v>
      </c>
      <c r="M183" s="666">
        <v>923.74</v>
      </c>
    </row>
    <row r="184" spans="1:13" ht="14.4" customHeight="1" x14ac:dyDescent="0.3">
      <c r="A184" s="661" t="s">
        <v>5122</v>
      </c>
      <c r="B184" s="662" t="s">
        <v>4811</v>
      </c>
      <c r="C184" s="662" t="s">
        <v>2480</v>
      </c>
      <c r="D184" s="662" t="s">
        <v>2474</v>
      </c>
      <c r="E184" s="662" t="s">
        <v>4815</v>
      </c>
      <c r="F184" s="665"/>
      <c r="G184" s="665"/>
      <c r="H184" s="678">
        <v>0</v>
      </c>
      <c r="I184" s="665">
        <v>3</v>
      </c>
      <c r="J184" s="665">
        <v>3464.04</v>
      </c>
      <c r="K184" s="678">
        <v>1</v>
      </c>
      <c r="L184" s="665">
        <v>3</v>
      </c>
      <c r="M184" s="666">
        <v>3464.04</v>
      </c>
    </row>
    <row r="185" spans="1:13" ht="14.4" customHeight="1" x14ac:dyDescent="0.3">
      <c r="A185" s="661" t="s">
        <v>5122</v>
      </c>
      <c r="B185" s="662" t="s">
        <v>4811</v>
      </c>
      <c r="C185" s="662" t="s">
        <v>4144</v>
      </c>
      <c r="D185" s="662" t="s">
        <v>2557</v>
      </c>
      <c r="E185" s="662" t="s">
        <v>4812</v>
      </c>
      <c r="F185" s="665"/>
      <c r="G185" s="665"/>
      <c r="H185" s="678">
        <v>0</v>
      </c>
      <c r="I185" s="665">
        <v>16</v>
      </c>
      <c r="J185" s="665">
        <v>22169.919999999998</v>
      </c>
      <c r="K185" s="678">
        <v>1</v>
      </c>
      <c r="L185" s="665">
        <v>16</v>
      </c>
      <c r="M185" s="666">
        <v>22169.919999999998</v>
      </c>
    </row>
    <row r="186" spans="1:13" ht="14.4" customHeight="1" x14ac:dyDescent="0.3">
      <c r="A186" s="661" t="s">
        <v>5122</v>
      </c>
      <c r="B186" s="662" t="s">
        <v>4811</v>
      </c>
      <c r="C186" s="662" t="s">
        <v>2556</v>
      </c>
      <c r="D186" s="662" t="s">
        <v>2557</v>
      </c>
      <c r="E186" s="662" t="s">
        <v>4819</v>
      </c>
      <c r="F186" s="665"/>
      <c r="G186" s="665"/>
      <c r="H186" s="678">
        <v>0</v>
      </c>
      <c r="I186" s="665">
        <v>5</v>
      </c>
      <c r="J186" s="665">
        <v>9237.4500000000007</v>
      </c>
      <c r="K186" s="678">
        <v>1</v>
      </c>
      <c r="L186" s="665">
        <v>5</v>
      </c>
      <c r="M186" s="666">
        <v>9237.4500000000007</v>
      </c>
    </row>
    <row r="187" spans="1:13" ht="14.4" customHeight="1" x14ac:dyDescent="0.3">
      <c r="A187" s="661" t="s">
        <v>5122</v>
      </c>
      <c r="B187" s="662" t="s">
        <v>4811</v>
      </c>
      <c r="C187" s="662" t="s">
        <v>2804</v>
      </c>
      <c r="D187" s="662" t="s">
        <v>2557</v>
      </c>
      <c r="E187" s="662" t="s">
        <v>4812</v>
      </c>
      <c r="F187" s="665"/>
      <c r="G187" s="665"/>
      <c r="H187" s="678">
        <v>0</v>
      </c>
      <c r="I187" s="665">
        <v>4</v>
      </c>
      <c r="J187" s="665">
        <v>5542.48</v>
      </c>
      <c r="K187" s="678">
        <v>1</v>
      </c>
      <c r="L187" s="665">
        <v>4</v>
      </c>
      <c r="M187" s="666">
        <v>5542.48</v>
      </c>
    </row>
    <row r="188" spans="1:13" ht="14.4" customHeight="1" x14ac:dyDescent="0.3">
      <c r="A188" s="661" t="s">
        <v>5122</v>
      </c>
      <c r="B188" s="662" t="s">
        <v>4811</v>
      </c>
      <c r="C188" s="662" t="s">
        <v>2811</v>
      </c>
      <c r="D188" s="662" t="s">
        <v>2474</v>
      </c>
      <c r="E188" s="662" t="s">
        <v>4814</v>
      </c>
      <c r="F188" s="665"/>
      <c r="G188" s="665"/>
      <c r="H188" s="678">
        <v>0</v>
      </c>
      <c r="I188" s="665">
        <v>1</v>
      </c>
      <c r="J188" s="665">
        <v>815.1</v>
      </c>
      <c r="K188" s="678">
        <v>1</v>
      </c>
      <c r="L188" s="665">
        <v>1</v>
      </c>
      <c r="M188" s="666">
        <v>815.1</v>
      </c>
    </row>
    <row r="189" spans="1:13" ht="14.4" customHeight="1" x14ac:dyDescent="0.3">
      <c r="A189" s="661" t="s">
        <v>5122</v>
      </c>
      <c r="B189" s="662" t="s">
        <v>4811</v>
      </c>
      <c r="C189" s="662" t="s">
        <v>2808</v>
      </c>
      <c r="D189" s="662" t="s">
        <v>2474</v>
      </c>
      <c r="E189" s="662" t="s">
        <v>4816</v>
      </c>
      <c r="F189" s="665"/>
      <c r="G189" s="665"/>
      <c r="H189" s="678">
        <v>0</v>
      </c>
      <c r="I189" s="665">
        <v>1</v>
      </c>
      <c r="J189" s="665">
        <v>543.39</v>
      </c>
      <c r="K189" s="678">
        <v>1</v>
      </c>
      <c r="L189" s="665">
        <v>1</v>
      </c>
      <c r="M189" s="666">
        <v>543.39</v>
      </c>
    </row>
    <row r="190" spans="1:13" ht="14.4" customHeight="1" x14ac:dyDescent="0.3">
      <c r="A190" s="661" t="s">
        <v>5122</v>
      </c>
      <c r="B190" s="662" t="s">
        <v>4833</v>
      </c>
      <c r="C190" s="662" t="s">
        <v>6239</v>
      </c>
      <c r="D190" s="662" t="s">
        <v>4136</v>
      </c>
      <c r="E190" s="662" t="s">
        <v>2674</v>
      </c>
      <c r="F190" s="665"/>
      <c r="G190" s="665"/>
      <c r="H190" s="678">
        <v>0</v>
      </c>
      <c r="I190" s="665">
        <v>1</v>
      </c>
      <c r="J190" s="665">
        <v>210.66</v>
      </c>
      <c r="K190" s="678">
        <v>1</v>
      </c>
      <c r="L190" s="665">
        <v>1</v>
      </c>
      <c r="M190" s="666">
        <v>210.66</v>
      </c>
    </row>
    <row r="191" spans="1:13" ht="14.4" customHeight="1" x14ac:dyDescent="0.3">
      <c r="A191" s="661" t="s">
        <v>5122</v>
      </c>
      <c r="B191" s="662" t="s">
        <v>4833</v>
      </c>
      <c r="C191" s="662" t="s">
        <v>2511</v>
      </c>
      <c r="D191" s="662" t="s">
        <v>2512</v>
      </c>
      <c r="E191" s="662" t="s">
        <v>1270</v>
      </c>
      <c r="F191" s="665"/>
      <c r="G191" s="665"/>
      <c r="H191" s="678">
        <v>0</v>
      </c>
      <c r="I191" s="665">
        <v>5</v>
      </c>
      <c r="J191" s="665">
        <v>175.55</v>
      </c>
      <c r="K191" s="678">
        <v>1</v>
      </c>
      <c r="L191" s="665">
        <v>5</v>
      </c>
      <c r="M191" s="666">
        <v>175.55</v>
      </c>
    </row>
    <row r="192" spans="1:13" ht="14.4" customHeight="1" x14ac:dyDescent="0.3">
      <c r="A192" s="661" t="s">
        <v>5122</v>
      </c>
      <c r="B192" s="662" t="s">
        <v>4833</v>
      </c>
      <c r="C192" s="662" t="s">
        <v>4135</v>
      </c>
      <c r="D192" s="662" t="s">
        <v>4136</v>
      </c>
      <c r="E192" s="662" t="s">
        <v>968</v>
      </c>
      <c r="F192" s="665"/>
      <c r="G192" s="665"/>
      <c r="H192" s="678">
        <v>0</v>
      </c>
      <c r="I192" s="665">
        <v>4</v>
      </c>
      <c r="J192" s="665">
        <v>280.92</v>
      </c>
      <c r="K192" s="678">
        <v>1</v>
      </c>
      <c r="L192" s="665">
        <v>4</v>
      </c>
      <c r="M192" s="666">
        <v>280.92</v>
      </c>
    </row>
    <row r="193" spans="1:13" ht="14.4" customHeight="1" x14ac:dyDescent="0.3">
      <c r="A193" s="661" t="s">
        <v>5122</v>
      </c>
      <c r="B193" s="662" t="s">
        <v>4851</v>
      </c>
      <c r="C193" s="662" t="s">
        <v>2639</v>
      </c>
      <c r="D193" s="662" t="s">
        <v>2640</v>
      </c>
      <c r="E193" s="662" t="s">
        <v>2641</v>
      </c>
      <c r="F193" s="665"/>
      <c r="G193" s="665"/>
      <c r="H193" s="678">
        <v>0</v>
      </c>
      <c r="I193" s="665">
        <v>1</v>
      </c>
      <c r="J193" s="665">
        <v>109.97</v>
      </c>
      <c r="K193" s="678">
        <v>1</v>
      </c>
      <c r="L193" s="665">
        <v>1</v>
      </c>
      <c r="M193" s="666">
        <v>109.97</v>
      </c>
    </row>
    <row r="194" spans="1:13" ht="14.4" customHeight="1" x14ac:dyDescent="0.3">
      <c r="A194" s="661" t="s">
        <v>5122</v>
      </c>
      <c r="B194" s="662" t="s">
        <v>4859</v>
      </c>
      <c r="C194" s="662" t="s">
        <v>2499</v>
      </c>
      <c r="D194" s="662" t="s">
        <v>2500</v>
      </c>
      <c r="E194" s="662" t="s">
        <v>4860</v>
      </c>
      <c r="F194" s="665"/>
      <c r="G194" s="665"/>
      <c r="H194" s="678">
        <v>0</v>
      </c>
      <c r="I194" s="665">
        <v>23</v>
      </c>
      <c r="J194" s="665">
        <v>5698.94</v>
      </c>
      <c r="K194" s="678">
        <v>1</v>
      </c>
      <c r="L194" s="665">
        <v>23</v>
      </c>
      <c r="M194" s="666">
        <v>5698.94</v>
      </c>
    </row>
    <row r="195" spans="1:13" ht="14.4" customHeight="1" x14ac:dyDescent="0.3">
      <c r="A195" s="661" t="s">
        <v>5122</v>
      </c>
      <c r="B195" s="662" t="s">
        <v>4868</v>
      </c>
      <c r="C195" s="662" t="s">
        <v>6259</v>
      </c>
      <c r="D195" s="662" t="s">
        <v>2779</v>
      </c>
      <c r="E195" s="662" t="s">
        <v>6260</v>
      </c>
      <c r="F195" s="665"/>
      <c r="G195" s="665"/>
      <c r="H195" s="678">
        <v>0</v>
      </c>
      <c r="I195" s="665">
        <v>1</v>
      </c>
      <c r="J195" s="665">
        <v>48.37</v>
      </c>
      <c r="K195" s="678">
        <v>1</v>
      </c>
      <c r="L195" s="665">
        <v>1</v>
      </c>
      <c r="M195" s="666">
        <v>48.37</v>
      </c>
    </row>
    <row r="196" spans="1:13" ht="14.4" customHeight="1" x14ac:dyDescent="0.3">
      <c r="A196" s="661" t="s">
        <v>5122</v>
      </c>
      <c r="B196" s="662" t="s">
        <v>4877</v>
      </c>
      <c r="C196" s="662" t="s">
        <v>3061</v>
      </c>
      <c r="D196" s="662" t="s">
        <v>2796</v>
      </c>
      <c r="E196" s="662" t="s">
        <v>4879</v>
      </c>
      <c r="F196" s="665"/>
      <c r="G196" s="665"/>
      <c r="H196" s="678">
        <v>0</v>
      </c>
      <c r="I196" s="665">
        <v>25</v>
      </c>
      <c r="J196" s="665">
        <v>3846.04</v>
      </c>
      <c r="K196" s="678">
        <v>1</v>
      </c>
      <c r="L196" s="665">
        <v>25</v>
      </c>
      <c r="M196" s="666">
        <v>3846.04</v>
      </c>
    </row>
    <row r="197" spans="1:13" ht="14.4" customHeight="1" x14ac:dyDescent="0.3">
      <c r="A197" s="661" t="s">
        <v>5122</v>
      </c>
      <c r="B197" s="662" t="s">
        <v>4877</v>
      </c>
      <c r="C197" s="662" t="s">
        <v>4318</v>
      </c>
      <c r="D197" s="662" t="s">
        <v>5044</v>
      </c>
      <c r="E197" s="662" t="s">
        <v>4878</v>
      </c>
      <c r="F197" s="665"/>
      <c r="G197" s="665"/>
      <c r="H197" s="678">
        <v>0</v>
      </c>
      <c r="I197" s="665">
        <v>1</v>
      </c>
      <c r="J197" s="665">
        <v>149.52000000000001</v>
      </c>
      <c r="K197" s="678">
        <v>1</v>
      </c>
      <c r="L197" s="665">
        <v>1</v>
      </c>
      <c r="M197" s="666">
        <v>149.52000000000001</v>
      </c>
    </row>
    <row r="198" spans="1:13" ht="14.4" customHeight="1" x14ac:dyDescent="0.3">
      <c r="A198" s="661" t="s">
        <v>5122</v>
      </c>
      <c r="B198" s="662" t="s">
        <v>4900</v>
      </c>
      <c r="C198" s="662" t="s">
        <v>6248</v>
      </c>
      <c r="D198" s="662" t="s">
        <v>2963</v>
      </c>
      <c r="E198" s="662" t="s">
        <v>6249</v>
      </c>
      <c r="F198" s="665">
        <v>1</v>
      </c>
      <c r="G198" s="665">
        <v>0</v>
      </c>
      <c r="H198" s="678"/>
      <c r="I198" s="665"/>
      <c r="J198" s="665"/>
      <c r="K198" s="678"/>
      <c r="L198" s="665">
        <v>1</v>
      </c>
      <c r="M198" s="666">
        <v>0</v>
      </c>
    </row>
    <row r="199" spans="1:13" ht="14.4" customHeight="1" x14ac:dyDescent="0.3">
      <c r="A199" s="661" t="s">
        <v>5122</v>
      </c>
      <c r="B199" s="662" t="s">
        <v>4900</v>
      </c>
      <c r="C199" s="662" t="s">
        <v>2941</v>
      </c>
      <c r="D199" s="662" t="s">
        <v>2942</v>
      </c>
      <c r="E199" s="662" t="s">
        <v>2911</v>
      </c>
      <c r="F199" s="665"/>
      <c r="G199" s="665"/>
      <c r="H199" s="678">
        <v>0</v>
      </c>
      <c r="I199" s="665">
        <v>4</v>
      </c>
      <c r="J199" s="665">
        <v>446.88</v>
      </c>
      <c r="K199" s="678">
        <v>1</v>
      </c>
      <c r="L199" s="665">
        <v>4</v>
      </c>
      <c r="M199" s="666">
        <v>446.88</v>
      </c>
    </row>
    <row r="200" spans="1:13" ht="14.4" customHeight="1" x14ac:dyDescent="0.3">
      <c r="A200" s="661" t="s">
        <v>5122</v>
      </c>
      <c r="B200" s="662" t="s">
        <v>4902</v>
      </c>
      <c r="C200" s="662" t="s">
        <v>3092</v>
      </c>
      <c r="D200" s="662" t="s">
        <v>3093</v>
      </c>
      <c r="E200" s="662" t="s">
        <v>3094</v>
      </c>
      <c r="F200" s="665"/>
      <c r="G200" s="665"/>
      <c r="H200" s="678">
        <v>0</v>
      </c>
      <c r="I200" s="665">
        <v>1</v>
      </c>
      <c r="J200" s="665">
        <v>70.540000000000006</v>
      </c>
      <c r="K200" s="678">
        <v>1</v>
      </c>
      <c r="L200" s="665">
        <v>1</v>
      </c>
      <c r="M200" s="666">
        <v>70.540000000000006</v>
      </c>
    </row>
    <row r="201" spans="1:13" ht="14.4" customHeight="1" x14ac:dyDescent="0.3">
      <c r="A201" s="661" t="s">
        <v>5122</v>
      </c>
      <c r="B201" s="662" t="s">
        <v>4902</v>
      </c>
      <c r="C201" s="662" t="s">
        <v>6235</v>
      </c>
      <c r="D201" s="662" t="s">
        <v>3093</v>
      </c>
      <c r="E201" s="662" t="s">
        <v>6236</v>
      </c>
      <c r="F201" s="665"/>
      <c r="G201" s="665"/>
      <c r="H201" s="678">
        <v>0</v>
      </c>
      <c r="I201" s="665">
        <v>1</v>
      </c>
      <c r="J201" s="665">
        <v>141.09</v>
      </c>
      <c r="K201" s="678">
        <v>1</v>
      </c>
      <c r="L201" s="665">
        <v>1</v>
      </c>
      <c r="M201" s="666">
        <v>141.09</v>
      </c>
    </row>
    <row r="202" spans="1:13" ht="14.4" customHeight="1" x14ac:dyDescent="0.3">
      <c r="A202" s="661" t="s">
        <v>5122</v>
      </c>
      <c r="B202" s="662" t="s">
        <v>4916</v>
      </c>
      <c r="C202" s="662" t="s">
        <v>2938</v>
      </c>
      <c r="D202" s="662" t="s">
        <v>2939</v>
      </c>
      <c r="E202" s="662" t="s">
        <v>2788</v>
      </c>
      <c r="F202" s="665"/>
      <c r="G202" s="665"/>
      <c r="H202" s="678">
        <v>0</v>
      </c>
      <c r="I202" s="665">
        <v>1</v>
      </c>
      <c r="J202" s="665">
        <v>66.819999999999993</v>
      </c>
      <c r="K202" s="678">
        <v>1</v>
      </c>
      <c r="L202" s="665">
        <v>1</v>
      </c>
      <c r="M202" s="666">
        <v>66.819999999999993</v>
      </c>
    </row>
    <row r="203" spans="1:13" ht="14.4" customHeight="1" x14ac:dyDescent="0.3">
      <c r="A203" s="661" t="s">
        <v>5122</v>
      </c>
      <c r="B203" s="662" t="s">
        <v>4931</v>
      </c>
      <c r="C203" s="662" t="s">
        <v>3159</v>
      </c>
      <c r="D203" s="662" t="s">
        <v>3160</v>
      </c>
      <c r="E203" s="662" t="s">
        <v>4933</v>
      </c>
      <c r="F203" s="665"/>
      <c r="G203" s="665"/>
      <c r="H203" s="678">
        <v>0</v>
      </c>
      <c r="I203" s="665">
        <v>4</v>
      </c>
      <c r="J203" s="665">
        <v>11964.92</v>
      </c>
      <c r="K203" s="678">
        <v>1</v>
      </c>
      <c r="L203" s="665">
        <v>4</v>
      </c>
      <c r="M203" s="666">
        <v>11964.92</v>
      </c>
    </row>
    <row r="204" spans="1:13" ht="14.4" customHeight="1" x14ac:dyDescent="0.3">
      <c r="A204" s="661" t="s">
        <v>5122</v>
      </c>
      <c r="B204" s="662" t="s">
        <v>4947</v>
      </c>
      <c r="C204" s="662" t="s">
        <v>2814</v>
      </c>
      <c r="D204" s="662" t="s">
        <v>4948</v>
      </c>
      <c r="E204" s="662" t="s">
        <v>4949</v>
      </c>
      <c r="F204" s="665"/>
      <c r="G204" s="665"/>
      <c r="H204" s="678">
        <v>0</v>
      </c>
      <c r="I204" s="665">
        <v>90</v>
      </c>
      <c r="J204" s="665">
        <v>196193.69999999998</v>
      </c>
      <c r="K204" s="678">
        <v>1</v>
      </c>
      <c r="L204" s="665">
        <v>90</v>
      </c>
      <c r="M204" s="666">
        <v>196193.69999999998</v>
      </c>
    </row>
    <row r="205" spans="1:13" ht="14.4" customHeight="1" x14ac:dyDescent="0.3">
      <c r="A205" s="661" t="s">
        <v>5122</v>
      </c>
      <c r="B205" s="662" t="s">
        <v>4950</v>
      </c>
      <c r="C205" s="662" t="s">
        <v>2451</v>
      </c>
      <c r="D205" s="662" t="s">
        <v>1967</v>
      </c>
      <c r="E205" s="662" t="s">
        <v>2452</v>
      </c>
      <c r="F205" s="665"/>
      <c r="G205" s="665"/>
      <c r="H205" s="678">
        <v>0</v>
      </c>
      <c r="I205" s="665">
        <v>5</v>
      </c>
      <c r="J205" s="665">
        <v>206.46</v>
      </c>
      <c r="K205" s="678">
        <v>1</v>
      </c>
      <c r="L205" s="665">
        <v>5</v>
      </c>
      <c r="M205" s="666">
        <v>206.46</v>
      </c>
    </row>
    <row r="206" spans="1:13" ht="14.4" customHeight="1" x14ac:dyDescent="0.3">
      <c r="A206" s="661" t="s">
        <v>5122</v>
      </c>
      <c r="B206" s="662" t="s">
        <v>4950</v>
      </c>
      <c r="C206" s="662" t="s">
        <v>6165</v>
      </c>
      <c r="D206" s="662" t="s">
        <v>1967</v>
      </c>
      <c r="E206" s="662" t="s">
        <v>5593</v>
      </c>
      <c r="F206" s="665"/>
      <c r="G206" s="665"/>
      <c r="H206" s="678"/>
      <c r="I206" s="665">
        <v>1</v>
      </c>
      <c r="J206" s="665">
        <v>0</v>
      </c>
      <c r="K206" s="678"/>
      <c r="L206" s="665">
        <v>1</v>
      </c>
      <c r="M206" s="666">
        <v>0</v>
      </c>
    </row>
    <row r="207" spans="1:13" ht="14.4" customHeight="1" x14ac:dyDescent="0.3">
      <c r="A207" s="661" t="s">
        <v>5122</v>
      </c>
      <c r="B207" s="662" t="s">
        <v>4953</v>
      </c>
      <c r="C207" s="662" t="s">
        <v>6283</v>
      </c>
      <c r="D207" s="662" t="s">
        <v>6018</v>
      </c>
      <c r="E207" s="662" t="s">
        <v>5536</v>
      </c>
      <c r="F207" s="665"/>
      <c r="G207" s="665"/>
      <c r="H207" s="678">
        <v>0</v>
      </c>
      <c r="I207" s="665">
        <v>1</v>
      </c>
      <c r="J207" s="665">
        <v>31.32</v>
      </c>
      <c r="K207" s="678">
        <v>1</v>
      </c>
      <c r="L207" s="665">
        <v>1</v>
      </c>
      <c r="M207" s="666">
        <v>31.32</v>
      </c>
    </row>
    <row r="208" spans="1:13" ht="14.4" customHeight="1" x14ac:dyDescent="0.3">
      <c r="A208" s="661" t="s">
        <v>5122</v>
      </c>
      <c r="B208" s="662" t="s">
        <v>4953</v>
      </c>
      <c r="C208" s="662" t="s">
        <v>2483</v>
      </c>
      <c r="D208" s="662" t="s">
        <v>2484</v>
      </c>
      <c r="E208" s="662" t="s">
        <v>2485</v>
      </c>
      <c r="F208" s="665"/>
      <c r="G208" s="665"/>
      <c r="H208" s="678">
        <v>0</v>
      </c>
      <c r="I208" s="665">
        <v>3</v>
      </c>
      <c r="J208" s="665">
        <v>93.960000000000008</v>
      </c>
      <c r="K208" s="678">
        <v>1</v>
      </c>
      <c r="L208" s="665">
        <v>3</v>
      </c>
      <c r="M208" s="666">
        <v>93.960000000000008</v>
      </c>
    </row>
    <row r="209" spans="1:13" ht="14.4" customHeight="1" x14ac:dyDescent="0.3">
      <c r="A209" s="661" t="s">
        <v>5122</v>
      </c>
      <c r="B209" s="662" t="s">
        <v>4953</v>
      </c>
      <c r="C209" s="662" t="s">
        <v>4141</v>
      </c>
      <c r="D209" s="662" t="s">
        <v>2550</v>
      </c>
      <c r="E209" s="662" t="s">
        <v>5061</v>
      </c>
      <c r="F209" s="665"/>
      <c r="G209" s="665"/>
      <c r="H209" s="678">
        <v>0</v>
      </c>
      <c r="I209" s="665">
        <v>1</v>
      </c>
      <c r="J209" s="665">
        <v>93.96</v>
      </c>
      <c r="K209" s="678">
        <v>1</v>
      </c>
      <c r="L209" s="665">
        <v>1</v>
      </c>
      <c r="M209" s="666">
        <v>93.96</v>
      </c>
    </row>
    <row r="210" spans="1:13" ht="14.4" customHeight="1" x14ac:dyDescent="0.3">
      <c r="A210" s="661" t="s">
        <v>5122</v>
      </c>
      <c r="B210" s="662" t="s">
        <v>4953</v>
      </c>
      <c r="C210" s="662" t="s">
        <v>2553</v>
      </c>
      <c r="D210" s="662" t="s">
        <v>2550</v>
      </c>
      <c r="E210" s="662" t="s">
        <v>4957</v>
      </c>
      <c r="F210" s="665"/>
      <c r="G210" s="665"/>
      <c r="H210" s="678">
        <v>0</v>
      </c>
      <c r="I210" s="665">
        <v>3</v>
      </c>
      <c r="J210" s="665">
        <v>469.83000000000004</v>
      </c>
      <c r="K210" s="678">
        <v>1</v>
      </c>
      <c r="L210" s="665">
        <v>3</v>
      </c>
      <c r="M210" s="666">
        <v>469.83000000000004</v>
      </c>
    </row>
    <row r="211" spans="1:13" ht="14.4" customHeight="1" x14ac:dyDescent="0.3">
      <c r="A211" s="661" t="s">
        <v>5122</v>
      </c>
      <c r="B211" s="662" t="s">
        <v>4934</v>
      </c>
      <c r="C211" s="662" t="s">
        <v>3200</v>
      </c>
      <c r="D211" s="662" t="s">
        <v>3193</v>
      </c>
      <c r="E211" s="662" t="s">
        <v>4935</v>
      </c>
      <c r="F211" s="665"/>
      <c r="G211" s="665"/>
      <c r="H211" s="678">
        <v>0</v>
      </c>
      <c r="I211" s="665">
        <v>2</v>
      </c>
      <c r="J211" s="665">
        <v>27698.52</v>
      </c>
      <c r="K211" s="678">
        <v>1</v>
      </c>
      <c r="L211" s="665">
        <v>2</v>
      </c>
      <c r="M211" s="666">
        <v>27698.52</v>
      </c>
    </row>
    <row r="212" spans="1:13" ht="14.4" customHeight="1" x14ac:dyDescent="0.3">
      <c r="A212" s="661" t="s">
        <v>5123</v>
      </c>
      <c r="B212" s="662" t="s">
        <v>4793</v>
      </c>
      <c r="C212" s="662" t="s">
        <v>5623</v>
      </c>
      <c r="D212" s="662" t="s">
        <v>5368</v>
      </c>
      <c r="E212" s="662" t="s">
        <v>5624</v>
      </c>
      <c r="F212" s="665"/>
      <c r="G212" s="665"/>
      <c r="H212" s="678">
        <v>0</v>
      </c>
      <c r="I212" s="665">
        <v>1</v>
      </c>
      <c r="J212" s="665">
        <v>167.33</v>
      </c>
      <c r="K212" s="678">
        <v>1</v>
      </c>
      <c r="L212" s="665">
        <v>1</v>
      </c>
      <c r="M212" s="666">
        <v>167.33</v>
      </c>
    </row>
    <row r="213" spans="1:13" ht="14.4" customHeight="1" x14ac:dyDescent="0.3">
      <c r="A213" s="661" t="s">
        <v>5123</v>
      </c>
      <c r="B213" s="662" t="s">
        <v>4797</v>
      </c>
      <c r="C213" s="662" t="s">
        <v>640</v>
      </c>
      <c r="D213" s="662" t="s">
        <v>641</v>
      </c>
      <c r="E213" s="662" t="s">
        <v>4798</v>
      </c>
      <c r="F213" s="665"/>
      <c r="G213" s="665"/>
      <c r="H213" s="678">
        <v>0</v>
      </c>
      <c r="I213" s="665">
        <v>2</v>
      </c>
      <c r="J213" s="665">
        <v>951.54</v>
      </c>
      <c r="K213" s="678">
        <v>1</v>
      </c>
      <c r="L213" s="665">
        <v>2</v>
      </c>
      <c r="M213" s="666">
        <v>951.54</v>
      </c>
    </row>
    <row r="214" spans="1:13" ht="14.4" customHeight="1" x14ac:dyDescent="0.3">
      <c r="A214" s="661" t="s">
        <v>5123</v>
      </c>
      <c r="B214" s="662" t="s">
        <v>4804</v>
      </c>
      <c r="C214" s="662" t="s">
        <v>2629</v>
      </c>
      <c r="D214" s="662" t="s">
        <v>2504</v>
      </c>
      <c r="E214" s="662" t="s">
        <v>2630</v>
      </c>
      <c r="F214" s="665"/>
      <c r="G214" s="665"/>
      <c r="H214" s="678"/>
      <c r="I214" s="665">
        <v>1</v>
      </c>
      <c r="J214" s="665">
        <v>0</v>
      </c>
      <c r="K214" s="678"/>
      <c r="L214" s="665">
        <v>1</v>
      </c>
      <c r="M214" s="666">
        <v>0</v>
      </c>
    </row>
    <row r="215" spans="1:13" ht="14.4" customHeight="1" x14ac:dyDescent="0.3">
      <c r="A215" s="661" t="s">
        <v>5123</v>
      </c>
      <c r="B215" s="662" t="s">
        <v>5015</v>
      </c>
      <c r="C215" s="662" t="s">
        <v>4225</v>
      </c>
      <c r="D215" s="662" t="s">
        <v>4226</v>
      </c>
      <c r="E215" s="662" t="s">
        <v>5016</v>
      </c>
      <c r="F215" s="665"/>
      <c r="G215" s="665"/>
      <c r="H215" s="678"/>
      <c r="I215" s="665">
        <v>2</v>
      </c>
      <c r="J215" s="665">
        <v>0</v>
      </c>
      <c r="K215" s="678"/>
      <c r="L215" s="665">
        <v>2</v>
      </c>
      <c r="M215" s="666">
        <v>0</v>
      </c>
    </row>
    <row r="216" spans="1:13" ht="14.4" customHeight="1" x14ac:dyDescent="0.3">
      <c r="A216" s="661" t="s">
        <v>5123</v>
      </c>
      <c r="B216" s="662" t="s">
        <v>4805</v>
      </c>
      <c r="C216" s="662" t="s">
        <v>6344</v>
      </c>
      <c r="D216" s="662" t="s">
        <v>6345</v>
      </c>
      <c r="E216" s="662" t="s">
        <v>6346</v>
      </c>
      <c r="F216" s="665">
        <v>2</v>
      </c>
      <c r="G216" s="665">
        <v>84.76</v>
      </c>
      <c r="H216" s="678">
        <v>1</v>
      </c>
      <c r="I216" s="665"/>
      <c r="J216" s="665"/>
      <c r="K216" s="678">
        <v>0</v>
      </c>
      <c r="L216" s="665">
        <v>2</v>
      </c>
      <c r="M216" s="666">
        <v>84.76</v>
      </c>
    </row>
    <row r="217" spans="1:13" ht="14.4" customHeight="1" x14ac:dyDescent="0.3">
      <c r="A217" s="661" t="s">
        <v>5123</v>
      </c>
      <c r="B217" s="662" t="s">
        <v>4805</v>
      </c>
      <c r="C217" s="662" t="s">
        <v>6347</v>
      </c>
      <c r="D217" s="662" t="s">
        <v>6343</v>
      </c>
      <c r="E217" s="662" t="s">
        <v>6348</v>
      </c>
      <c r="F217" s="665">
        <v>1</v>
      </c>
      <c r="G217" s="665">
        <v>0</v>
      </c>
      <c r="H217" s="678"/>
      <c r="I217" s="665"/>
      <c r="J217" s="665"/>
      <c r="K217" s="678"/>
      <c r="L217" s="665">
        <v>1</v>
      </c>
      <c r="M217" s="666">
        <v>0</v>
      </c>
    </row>
    <row r="218" spans="1:13" ht="14.4" customHeight="1" x14ac:dyDescent="0.3">
      <c r="A218" s="661" t="s">
        <v>5123</v>
      </c>
      <c r="B218" s="662" t="s">
        <v>5024</v>
      </c>
      <c r="C218" s="662" t="s">
        <v>4166</v>
      </c>
      <c r="D218" s="662" t="s">
        <v>4167</v>
      </c>
      <c r="E218" s="662" t="s">
        <v>4168</v>
      </c>
      <c r="F218" s="665"/>
      <c r="G218" s="665"/>
      <c r="H218" s="678">
        <v>0</v>
      </c>
      <c r="I218" s="665">
        <v>1</v>
      </c>
      <c r="J218" s="665">
        <v>46.25</v>
      </c>
      <c r="K218" s="678">
        <v>1</v>
      </c>
      <c r="L218" s="665">
        <v>1</v>
      </c>
      <c r="M218" s="666">
        <v>46.25</v>
      </c>
    </row>
    <row r="219" spans="1:13" ht="14.4" customHeight="1" x14ac:dyDescent="0.3">
      <c r="A219" s="661" t="s">
        <v>5123</v>
      </c>
      <c r="B219" s="662" t="s">
        <v>4808</v>
      </c>
      <c r="C219" s="662" t="s">
        <v>2651</v>
      </c>
      <c r="D219" s="662" t="s">
        <v>4809</v>
      </c>
      <c r="E219" s="662" t="s">
        <v>4810</v>
      </c>
      <c r="F219" s="665"/>
      <c r="G219" s="665"/>
      <c r="H219" s="678">
        <v>0</v>
      </c>
      <c r="I219" s="665">
        <v>1</v>
      </c>
      <c r="J219" s="665">
        <v>120.61</v>
      </c>
      <c r="K219" s="678">
        <v>1</v>
      </c>
      <c r="L219" s="665">
        <v>1</v>
      </c>
      <c r="M219" s="666">
        <v>120.61</v>
      </c>
    </row>
    <row r="220" spans="1:13" ht="14.4" customHeight="1" x14ac:dyDescent="0.3">
      <c r="A220" s="661" t="s">
        <v>5123</v>
      </c>
      <c r="B220" s="662" t="s">
        <v>4808</v>
      </c>
      <c r="C220" s="662" t="s">
        <v>6031</v>
      </c>
      <c r="D220" s="662" t="s">
        <v>6032</v>
      </c>
      <c r="E220" s="662" t="s">
        <v>1183</v>
      </c>
      <c r="F220" s="665"/>
      <c r="G220" s="665"/>
      <c r="H220" s="678">
        <v>0</v>
      </c>
      <c r="I220" s="665">
        <v>1</v>
      </c>
      <c r="J220" s="665">
        <v>184.74</v>
      </c>
      <c r="K220" s="678">
        <v>1</v>
      </c>
      <c r="L220" s="665">
        <v>1</v>
      </c>
      <c r="M220" s="666">
        <v>184.74</v>
      </c>
    </row>
    <row r="221" spans="1:13" ht="14.4" customHeight="1" x14ac:dyDescent="0.3">
      <c r="A221" s="661" t="s">
        <v>5123</v>
      </c>
      <c r="B221" s="662" t="s">
        <v>4811</v>
      </c>
      <c r="C221" s="662" t="s">
        <v>2679</v>
      </c>
      <c r="D221" s="662" t="s">
        <v>2474</v>
      </c>
      <c r="E221" s="662" t="s">
        <v>4813</v>
      </c>
      <c r="F221" s="665"/>
      <c r="G221" s="665"/>
      <c r="H221" s="678">
        <v>0</v>
      </c>
      <c r="I221" s="665">
        <v>5</v>
      </c>
      <c r="J221" s="665">
        <v>2037.75</v>
      </c>
      <c r="K221" s="678">
        <v>1</v>
      </c>
      <c r="L221" s="665">
        <v>5</v>
      </c>
      <c r="M221" s="666">
        <v>2037.75</v>
      </c>
    </row>
    <row r="222" spans="1:13" ht="14.4" customHeight="1" x14ac:dyDescent="0.3">
      <c r="A222" s="661" t="s">
        <v>5123</v>
      </c>
      <c r="B222" s="662" t="s">
        <v>4811</v>
      </c>
      <c r="C222" s="662" t="s">
        <v>2682</v>
      </c>
      <c r="D222" s="662" t="s">
        <v>2474</v>
      </c>
      <c r="E222" s="662" t="s">
        <v>4816</v>
      </c>
      <c r="F222" s="665"/>
      <c r="G222" s="665"/>
      <c r="H222" s="678">
        <v>0</v>
      </c>
      <c r="I222" s="665">
        <v>10</v>
      </c>
      <c r="J222" s="665">
        <v>5433.9</v>
      </c>
      <c r="K222" s="678">
        <v>1</v>
      </c>
      <c r="L222" s="665">
        <v>10</v>
      </c>
      <c r="M222" s="666">
        <v>5433.9</v>
      </c>
    </row>
    <row r="223" spans="1:13" ht="14.4" customHeight="1" x14ac:dyDescent="0.3">
      <c r="A223" s="661" t="s">
        <v>5123</v>
      </c>
      <c r="B223" s="662" t="s">
        <v>4811</v>
      </c>
      <c r="C223" s="662" t="s">
        <v>2473</v>
      </c>
      <c r="D223" s="662" t="s">
        <v>2474</v>
      </c>
      <c r="E223" s="662" t="s">
        <v>4814</v>
      </c>
      <c r="F223" s="665"/>
      <c r="G223" s="665"/>
      <c r="H223" s="678">
        <v>0</v>
      </c>
      <c r="I223" s="665">
        <v>7</v>
      </c>
      <c r="J223" s="665">
        <v>5705.7</v>
      </c>
      <c r="K223" s="678">
        <v>1</v>
      </c>
      <c r="L223" s="665">
        <v>7</v>
      </c>
      <c r="M223" s="666">
        <v>5705.7</v>
      </c>
    </row>
    <row r="224" spans="1:13" ht="14.4" customHeight="1" x14ac:dyDescent="0.3">
      <c r="A224" s="661" t="s">
        <v>5123</v>
      </c>
      <c r="B224" s="662" t="s">
        <v>4811</v>
      </c>
      <c r="C224" s="662" t="s">
        <v>2477</v>
      </c>
      <c r="D224" s="662" t="s">
        <v>2474</v>
      </c>
      <c r="E224" s="662" t="s">
        <v>4818</v>
      </c>
      <c r="F224" s="665"/>
      <c r="G224" s="665"/>
      <c r="H224" s="678">
        <v>0</v>
      </c>
      <c r="I224" s="665">
        <v>9</v>
      </c>
      <c r="J224" s="665">
        <v>8313.66</v>
      </c>
      <c r="K224" s="678">
        <v>1</v>
      </c>
      <c r="L224" s="665">
        <v>9</v>
      </c>
      <c r="M224" s="666">
        <v>8313.66</v>
      </c>
    </row>
    <row r="225" spans="1:13" ht="14.4" customHeight="1" x14ac:dyDescent="0.3">
      <c r="A225" s="661" t="s">
        <v>5123</v>
      </c>
      <c r="B225" s="662" t="s">
        <v>4811</v>
      </c>
      <c r="C225" s="662" t="s">
        <v>2480</v>
      </c>
      <c r="D225" s="662" t="s">
        <v>2474</v>
      </c>
      <c r="E225" s="662" t="s">
        <v>4815</v>
      </c>
      <c r="F225" s="665"/>
      <c r="G225" s="665"/>
      <c r="H225" s="678">
        <v>0</v>
      </c>
      <c r="I225" s="665">
        <v>10</v>
      </c>
      <c r="J225" s="665">
        <v>11546.8</v>
      </c>
      <c r="K225" s="678">
        <v>1</v>
      </c>
      <c r="L225" s="665">
        <v>10</v>
      </c>
      <c r="M225" s="666">
        <v>11546.8</v>
      </c>
    </row>
    <row r="226" spans="1:13" ht="14.4" customHeight="1" x14ac:dyDescent="0.3">
      <c r="A226" s="661" t="s">
        <v>5123</v>
      </c>
      <c r="B226" s="662" t="s">
        <v>4811</v>
      </c>
      <c r="C226" s="662" t="s">
        <v>4144</v>
      </c>
      <c r="D226" s="662" t="s">
        <v>2557</v>
      </c>
      <c r="E226" s="662" t="s">
        <v>4812</v>
      </c>
      <c r="F226" s="665"/>
      <c r="G226" s="665"/>
      <c r="H226" s="678">
        <v>0</v>
      </c>
      <c r="I226" s="665">
        <v>2</v>
      </c>
      <c r="J226" s="665">
        <v>2771.24</v>
      </c>
      <c r="K226" s="678">
        <v>1</v>
      </c>
      <c r="L226" s="665">
        <v>2</v>
      </c>
      <c r="M226" s="666">
        <v>2771.24</v>
      </c>
    </row>
    <row r="227" spans="1:13" ht="14.4" customHeight="1" x14ac:dyDescent="0.3">
      <c r="A227" s="661" t="s">
        <v>5123</v>
      </c>
      <c r="B227" s="662" t="s">
        <v>4811</v>
      </c>
      <c r="C227" s="662" t="s">
        <v>2556</v>
      </c>
      <c r="D227" s="662" t="s">
        <v>2557</v>
      </c>
      <c r="E227" s="662" t="s">
        <v>4819</v>
      </c>
      <c r="F227" s="665"/>
      <c r="G227" s="665"/>
      <c r="H227" s="678">
        <v>0</v>
      </c>
      <c r="I227" s="665">
        <v>1</v>
      </c>
      <c r="J227" s="665">
        <v>1847.49</v>
      </c>
      <c r="K227" s="678">
        <v>1</v>
      </c>
      <c r="L227" s="665">
        <v>1</v>
      </c>
      <c r="M227" s="666">
        <v>1847.49</v>
      </c>
    </row>
    <row r="228" spans="1:13" ht="14.4" customHeight="1" x14ac:dyDescent="0.3">
      <c r="A228" s="661" t="s">
        <v>5123</v>
      </c>
      <c r="B228" s="662" t="s">
        <v>4824</v>
      </c>
      <c r="C228" s="662" t="s">
        <v>2525</v>
      </c>
      <c r="D228" s="662" t="s">
        <v>2526</v>
      </c>
      <c r="E228" s="662" t="s">
        <v>4825</v>
      </c>
      <c r="F228" s="665"/>
      <c r="G228" s="665"/>
      <c r="H228" s="678">
        <v>0</v>
      </c>
      <c r="I228" s="665">
        <v>3</v>
      </c>
      <c r="J228" s="665">
        <v>480.29999999999995</v>
      </c>
      <c r="K228" s="678">
        <v>1</v>
      </c>
      <c r="L228" s="665">
        <v>3</v>
      </c>
      <c r="M228" s="666">
        <v>480.29999999999995</v>
      </c>
    </row>
    <row r="229" spans="1:13" ht="14.4" customHeight="1" x14ac:dyDescent="0.3">
      <c r="A229" s="661" t="s">
        <v>5123</v>
      </c>
      <c r="B229" s="662" t="s">
        <v>4824</v>
      </c>
      <c r="C229" s="662" t="s">
        <v>3474</v>
      </c>
      <c r="D229" s="662" t="s">
        <v>5025</v>
      </c>
      <c r="E229" s="662" t="s">
        <v>4825</v>
      </c>
      <c r="F229" s="665">
        <v>2</v>
      </c>
      <c r="G229" s="665">
        <v>320.2</v>
      </c>
      <c r="H229" s="678">
        <v>1</v>
      </c>
      <c r="I229" s="665"/>
      <c r="J229" s="665"/>
      <c r="K229" s="678">
        <v>0</v>
      </c>
      <c r="L229" s="665">
        <v>2</v>
      </c>
      <c r="M229" s="666">
        <v>320.2</v>
      </c>
    </row>
    <row r="230" spans="1:13" ht="14.4" customHeight="1" x14ac:dyDescent="0.3">
      <c r="A230" s="661" t="s">
        <v>5123</v>
      </c>
      <c r="B230" s="662" t="s">
        <v>4832</v>
      </c>
      <c r="C230" s="662" t="s">
        <v>2518</v>
      </c>
      <c r="D230" s="662" t="s">
        <v>2519</v>
      </c>
      <c r="E230" s="662" t="s">
        <v>2520</v>
      </c>
      <c r="F230" s="665"/>
      <c r="G230" s="665"/>
      <c r="H230" s="678">
        <v>0</v>
      </c>
      <c r="I230" s="665">
        <v>1</v>
      </c>
      <c r="J230" s="665">
        <v>65.540000000000006</v>
      </c>
      <c r="K230" s="678">
        <v>1</v>
      </c>
      <c r="L230" s="665">
        <v>1</v>
      </c>
      <c r="M230" s="666">
        <v>65.540000000000006</v>
      </c>
    </row>
    <row r="231" spans="1:13" ht="14.4" customHeight="1" x14ac:dyDescent="0.3">
      <c r="A231" s="661" t="s">
        <v>5123</v>
      </c>
      <c r="B231" s="662" t="s">
        <v>4833</v>
      </c>
      <c r="C231" s="662" t="s">
        <v>2511</v>
      </c>
      <c r="D231" s="662" t="s">
        <v>2512</v>
      </c>
      <c r="E231" s="662" t="s">
        <v>1270</v>
      </c>
      <c r="F231" s="665"/>
      <c r="G231" s="665"/>
      <c r="H231" s="678">
        <v>0</v>
      </c>
      <c r="I231" s="665">
        <v>1</v>
      </c>
      <c r="J231" s="665">
        <v>35.11</v>
      </c>
      <c r="K231" s="678">
        <v>1</v>
      </c>
      <c r="L231" s="665">
        <v>1</v>
      </c>
      <c r="M231" s="666">
        <v>35.11</v>
      </c>
    </row>
    <row r="232" spans="1:13" ht="14.4" customHeight="1" x14ac:dyDescent="0.3">
      <c r="A232" s="661" t="s">
        <v>5123</v>
      </c>
      <c r="B232" s="662" t="s">
        <v>4840</v>
      </c>
      <c r="C232" s="662" t="s">
        <v>2587</v>
      </c>
      <c r="D232" s="662" t="s">
        <v>2588</v>
      </c>
      <c r="E232" s="662" t="s">
        <v>1270</v>
      </c>
      <c r="F232" s="665"/>
      <c r="G232" s="665"/>
      <c r="H232" s="678">
        <v>0</v>
      </c>
      <c r="I232" s="665">
        <v>2</v>
      </c>
      <c r="J232" s="665">
        <v>96.54</v>
      </c>
      <c r="K232" s="678">
        <v>1</v>
      </c>
      <c r="L232" s="665">
        <v>2</v>
      </c>
      <c r="M232" s="666">
        <v>96.54</v>
      </c>
    </row>
    <row r="233" spans="1:13" ht="14.4" customHeight="1" x14ac:dyDescent="0.3">
      <c r="A233" s="661" t="s">
        <v>5123</v>
      </c>
      <c r="B233" s="662" t="s">
        <v>4840</v>
      </c>
      <c r="C233" s="662" t="s">
        <v>2590</v>
      </c>
      <c r="D233" s="662" t="s">
        <v>2588</v>
      </c>
      <c r="E233" s="662" t="s">
        <v>2591</v>
      </c>
      <c r="F233" s="665"/>
      <c r="G233" s="665"/>
      <c r="H233" s="678">
        <v>0</v>
      </c>
      <c r="I233" s="665">
        <v>1</v>
      </c>
      <c r="J233" s="665">
        <v>144.81</v>
      </c>
      <c r="K233" s="678">
        <v>1</v>
      </c>
      <c r="L233" s="665">
        <v>1</v>
      </c>
      <c r="M233" s="666">
        <v>144.81</v>
      </c>
    </row>
    <row r="234" spans="1:13" ht="14.4" customHeight="1" x14ac:dyDescent="0.3">
      <c r="A234" s="661" t="s">
        <v>5123</v>
      </c>
      <c r="B234" s="662" t="s">
        <v>4841</v>
      </c>
      <c r="C234" s="662" t="s">
        <v>2537</v>
      </c>
      <c r="D234" s="662" t="s">
        <v>4842</v>
      </c>
      <c r="E234" s="662" t="s">
        <v>1186</v>
      </c>
      <c r="F234" s="665"/>
      <c r="G234" s="665"/>
      <c r="H234" s="678">
        <v>0</v>
      </c>
      <c r="I234" s="665">
        <v>1</v>
      </c>
      <c r="J234" s="665">
        <v>48.27</v>
      </c>
      <c r="K234" s="678">
        <v>1</v>
      </c>
      <c r="L234" s="665">
        <v>1</v>
      </c>
      <c r="M234" s="666">
        <v>48.27</v>
      </c>
    </row>
    <row r="235" spans="1:13" ht="14.4" customHeight="1" x14ac:dyDescent="0.3">
      <c r="A235" s="661" t="s">
        <v>5123</v>
      </c>
      <c r="B235" s="662" t="s">
        <v>4843</v>
      </c>
      <c r="C235" s="662" t="s">
        <v>2593</v>
      </c>
      <c r="D235" s="662" t="s">
        <v>4844</v>
      </c>
      <c r="E235" s="662" t="s">
        <v>1201</v>
      </c>
      <c r="F235" s="665"/>
      <c r="G235" s="665"/>
      <c r="H235" s="678">
        <v>0</v>
      </c>
      <c r="I235" s="665">
        <v>1</v>
      </c>
      <c r="J235" s="665">
        <v>97.26</v>
      </c>
      <c r="K235" s="678">
        <v>1</v>
      </c>
      <c r="L235" s="665">
        <v>1</v>
      </c>
      <c r="M235" s="666">
        <v>97.26</v>
      </c>
    </row>
    <row r="236" spans="1:13" ht="14.4" customHeight="1" x14ac:dyDescent="0.3">
      <c r="A236" s="661" t="s">
        <v>5123</v>
      </c>
      <c r="B236" s="662" t="s">
        <v>4851</v>
      </c>
      <c r="C236" s="662" t="s">
        <v>2639</v>
      </c>
      <c r="D236" s="662" t="s">
        <v>2640</v>
      </c>
      <c r="E236" s="662" t="s">
        <v>2641</v>
      </c>
      <c r="F236" s="665"/>
      <c r="G236" s="665"/>
      <c r="H236" s="678">
        <v>0</v>
      </c>
      <c r="I236" s="665">
        <v>1</v>
      </c>
      <c r="J236" s="665">
        <v>109.97</v>
      </c>
      <c r="K236" s="678">
        <v>1</v>
      </c>
      <c r="L236" s="665">
        <v>1</v>
      </c>
      <c r="M236" s="666">
        <v>109.97</v>
      </c>
    </row>
    <row r="237" spans="1:13" ht="14.4" customHeight="1" x14ac:dyDescent="0.3">
      <c r="A237" s="661" t="s">
        <v>5123</v>
      </c>
      <c r="B237" s="662" t="s">
        <v>4851</v>
      </c>
      <c r="C237" s="662" t="s">
        <v>6355</v>
      </c>
      <c r="D237" s="662" t="s">
        <v>6356</v>
      </c>
      <c r="E237" s="662" t="s">
        <v>6357</v>
      </c>
      <c r="F237" s="665">
        <v>1</v>
      </c>
      <c r="G237" s="665">
        <v>51.31</v>
      </c>
      <c r="H237" s="678">
        <v>1</v>
      </c>
      <c r="I237" s="665"/>
      <c r="J237" s="665"/>
      <c r="K237" s="678">
        <v>0</v>
      </c>
      <c r="L237" s="665">
        <v>1</v>
      </c>
      <c r="M237" s="666">
        <v>51.31</v>
      </c>
    </row>
    <row r="238" spans="1:13" ht="14.4" customHeight="1" x14ac:dyDescent="0.3">
      <c r="A238" s="661" t="s">
        <v>5123</v>
      </c>
      <c r="B238" s="662" t="s">
        <v>4851</v>
      </c>
      <c r="C238" s="662" t="s">
        <v>6358</v>
      </c>
      <c r="D238" s="662" t="s">
        <v>6356</v>
      </c>
      <c r="E238" s="662" t="s">
        <v>3491</v>
      </c>
      <c r="F238" s="665">
        <v>1</v>
      </c>
      <c r="G238" s="665">
        <v>0</v>
      </c>
      <c r="H238" s="678"/>
      <c r="I238" s="665"/>
      <c r="J238" s="665"/>
      <c r="K238" s="678"/>
      <c r="L238" s="665">
        <v>1</v>
      </c>
      <c r="M238" s="666">
        <v>0</v>
      </c>
    </row>
    <row r="239" spans="1:13" ht="14.4" customHeight="1" x14ac:dyDescent="0.3">
      <c r="A239" s="661" t="s">
        <v>5123</v>
      </c>
      <c r="B239" s="662" t="s">
        <v>4857</v>
      </c>
      <c r="C239" s="662" t="s">
        <v>2458</v>
      </c>
      <c r="D239" s="662" t="s">
        <v>2459</v>
      </c>
      <c r="E239" s="662" t="s">
        <v>4858</v>
      </c>
      <c r="F239" s="665"/>
      <c r="G239" s="665"/>
      <c r="H239" s="678">
        <v>0</v>
      </c>
      <c r="I239" s="665">
        <v>1</v>
      </c>
      <c r="J239" s="665">
        <v>131.54</v>
      </c>
      <c r="K239" s="678">
        <v>1</v>
      </c>
      <c r="L239" s="665">
        <v>1</v>
      </c>
      <c r="M239" s="666">
        <v>131.54</v>
      </c>
    </row>
    <row r="240" spans="1:13" ht="14.4" customHeight="1" x14ac:dyDescent="0.3">
      <c r="A240" s="661" t="s">
        <v>5123</v>
      </c>
      <c r="B240" s="662" t="s">
        <v>7961</v>
      </c>
      <c r="C240" s="662" t="s">
        <v>6318</v>
      </c>
      <c r="D240" s="662" t="s">
        <v>6319</v>
      </c>
      <c r="E240" s="662" t="s">
        <v>6320</v>
      </c>
      <c r="F240" s="665"/>
      <c r="G240" s="665"/>
      <c r="H240" s="678">
        <v>0</v>
      </c>
      <c r="I240" s="665">
        <v>1</v>
      </c>
      <c r="J240" s="665">
        <v>670.97</v>
      </c>
      <c r="K240" s="678">
        <v>1</v>
      </c>
      <c r="L240" s="665">
        <v>1</v>
      </c>
      <c r="M240" s="666">
        <v>670.97</v>
      </c>
    </row>
    <row r="241" spans="1:13" ht="14.4" customHeight="1" x14ac:dyDescent="0.3">
      <c r="A241" s="661" t="s">
        <v>5123</v>
      </c>
      <c r="B241" s="662" t="s">
        <v>7961</v>
      </c>
      <c r="C241" s="662" t="s">
        <v>6321</v>
      </c>
      <c r="D241" s="662" t="s">
        <v>6319</v>
      </c>
      <c r="E241" s="662" t="s">
        <v>6322</v>
      </c>
      <c r="F241" s="665"/>
      <c r="G241" s="665"/>
      <c r="H241" s="678"/>
      <c r="I241" s="665">
        <v>1</v>
      </c>
      <c r="J241" s="665">
        <v>0</v>
      </c>
      <c r="K241" s="678"/>
      <c r="L241" s="665">
        <v>1</v>
      </c>
      <c r="M241" s="666">
        <v>0</v>
      </c>
    </row>
    <row r="242" spans="1:13" ht="14.4" customHeight="1" x14ac:dyDescent="0.3">
      <c r="A242" s="661" t="s">
        <v>5123</v>
      </c>
      <c r="B242" s="662" t="s">
        <v>4859</v>
      </c>
      <c r="C242" s="662" t="s">
        <v>2499</v>
      </c>
      <c r="D242" s="662" t="s">
        <v>2500</v>
      </c>
      <c r="E242" s="662" t="s">
        <v>4860</v>
      </c>
      <c r="F242" s="665"/>
      <c r="G242" s="665"/>
      <c r="H242" s="678">
        <v>0</v>
      </c>
      <c r="I242" s="665">
        <v>1</v>
      </c>
      <c r="J242" s="665">
        <v>247.78</v>
      </c>
      <c r="K242" s="678">
        <v>1</v>
      </c>
      <c r="L242" s="665">
        <v>1</v>
      </c>
      <c r="M242" s="666">
        <v>247.78</v>
      </c>
    </row>
    <row r="243" spans="1:13" ht="14.4" customHeight="1" x14ac:dyDescent="0.3">
      <c r="A243" s="661" t="s">
        <v>5123</v>
      </c>
      <c r="B243" s="662" t="s">
        <v>4877</v>
      </c>
      <c r="C243" s="662" t="s">
        <v>3061</v>
      </c>
      <c r="D243" s="662" t="s">
        <v>2796</v>
      </c>
      <c r="E243" s="662" t="s">
        <v>4879</v>
      </c>
      <c r="F243" s="665"/>
      <c r="G243" s="665"/>
      <c r="H243" s="678">
        <v>0</v>
      </c>
      <c r="I243" s="665">
        <v>9</v>
      </c>
      <c r="J243" s="665">
        <v>1384.92</v>
      </c>
      <c r="K243" s="678">
        <v>1</v>
      </c>
      <c r="L243" s="665">
        <v>9</v>
      </c>
      <c r="M243" s="666">
        <v>1384.92</v>
      </c>
    </row>
    <row r="244" spans="1:13" ht="14.4" customHeight="1" x14ac:dyDescent="0.3">
      <c r="A244" s="661" t="s">
        <v>5123</v>
      </c>
      <c r="B244" s="662" t="s">
        <v>4914</v>
      </c>
      <c r="C244" s="662" t="s">
        <v>2944</v>
      </c>
      <c r="D244" s="662" t="s">
        <v>2945</v>
      </c>
      <c r="E244" s="662" t="s">
        <v>5296</v>
      </c>
      <c r="F244" s="665"/>
      <c r="G244" s="665"/>
      <c r="H244" s="678">
        <v>0</v>
      </c>
      <c r="I244" s="665">
        <v>1</v>
      </c>
      <c r="J244" s="665">
        <v>66.819999999999993</v>
      </c>
      <c r="K244" s="678">
        <v>1</v>
      </c>
      <c r="L244" s="665">
        <v>1</v>
      </c>
      <c r="M244" s="666">
        <v>66.819999999999993</v>
      </c>
    </row>
    <row r="245" spans="1:13" ht="14.4" customHeight="1" x14ac:dyDescent="0.3">
      <c r="A245" s="661" t="s">
        <v>5123</v>
      </c>
      <c r="B245" s="662" t="s">
        <v>4916</v>
      </c>
      <c r="C245" s="662" t="s">
        <v>2938</v>
      </c>
      <c r="D245" s="662" t="s">
        <v>2939</v>
      </c>
      <c r="E245" s="662" t="s">
        <v>2788</v>
      </c>
      <c r="F245" s="665"/>
      <c r="G245" s="665"/>
      <c r="H245" s="678">
        <v>0</v>
      </c>
      <c r="I245" s="665">
        <v>2</v>
      </c>
      <c r="J245" s="665">
        <v>133.63999999999999</v>
      </c>
      <c r="K245" s="678">
        <v>1</v>
      </c>
      <c r="L245" s="665">
        <v>2</v>
      </c>
      <c r="M245" s="666">
        <v>133.63999999999999</v>
      </c>
    </row>
    <row r="246" spans="1:13" ht="14.4" customHeight="1" x14ac:dyDescent="0.3">
      <c r="A246" s="661" t="s">
        <v>5123</v>
      </c>
      <c r="B246" s="662" t="s">
        <v>4931</v>
      </c>
      <c r="C246" s="662" t="s">
        <v>3159</v>
      </c>
      <c r="D246" s="662" t="s">
        <v>3160</v>
      </c>
      <c r="E246" s="662" t="s">
        <v>4933</v>
      </c>
      <c r="F246" s="665"/>
      <c r="G246" s="665"/>
      <c r="H246" s="678">
        <v>0</v>
      </c>
      <c r="I246" s="665">
        <v>2</v>
      </c>
      <c r="J246" s="665">
        <v>5982.46</v>
      </c>
      <c r="K246" s="678">
        <v>1</v>
      </c>
      <c r="L246" s="665">
        <v>2</v>
      </c>
      <c r="M246" s="666">
        <v>5982.46</v>
      </c>
    </row>
    <row r="247" spans="1:13" ht="14.4" customHeight="1" x14ac:dyDescent="0.3">
      <c r="A247" s="661" t="s">
        <v>5123</v>
      </c>
      <c r="B247" s="662" t="s">
        <v>4931</v>
      </c>
      <c r="C247" s="662" t="s">
        <v>5161</v>
      </c>
      <c r="D247" s="662" t="s">
        <v>3160</v>
      </c>
      <c r="E247" s="662" t="s">
        <v>5162</v>
      </c>
      <c r="F247" s="665"/>
      <c r="G247" s="665"/>
      <c r="H247" s="678">
        <v>0</v>
      </c>
      <c r="I247" s="665">
        <v>1</v>
      </c>
      <c r="J247" s="665">
        <v>748.21</v>
      </c>
      <c r="K247" s="678">
        <v>1</v>
      </c>
      <c r="L247" s="665">
        <v>1</v>
      </c>
      <c r="M247" s="666">
        <v>748.21</v>
      </c>
    </row>
    <row r="248" spans="1:13" ht="14.4" customHeight="1" x14ac:dyDescent="0.3">
      <c r="A248" s="661" t="s">
        <v>5123</v>
      </c>
      <c r="B248" s="662" t="s">
        <v>4938</v>
      </c>
      <c r="C248" s="662" t="s">
        <v>2755</v>
      </c>
      <c r="D248" s="662" t="s">
        <v>2756</v>
      </c>
      <c r="E248" s="662" t="s">
        <v>3488</v>
      </c>
      <c r="F248" s="665"/>
      <c r="G248" s="665"/>
      <c r="H248" s="678">
        <v>0</v>
      </c>
      <c r="I248" s="665">
        <v>15</v>
      </c>
      <c r="J248" s="665">
        <v>21408.449999999997</v>
      </c>
      <c r="K248" s="678">
        <v>1</v>
      </c>
      <c r="L248" s="665">
        <v>15</v>
      </c>
      <c r="M248" s="666">
        <v>21408.449999999997</v>
      </c>
    </row>
    <row r="249" spans="1:13" ht="14.4" customHeight="1" x14ac:dyDescent="0.3">
      <c r="A249" s="661" t="s">
        <v>5123</v>
      </c>
      <c r="B249" s="662" t="s">
        <v>4950</v>
      </c>
      <c r="C249" s="662" t="s">
        <v>2451</v>
      </c>
      <c r="D249" s="662" t="s">
        <v>1967</v>
      </c>
      <c r="E249" s="662" t="s">
        <v>2452</v>
      </c>
      <c r="F249" s="665"/>
      <c r="G249" s="665"/>
      <c r="H249" s="678">
        <v>0</v>
      </c>
      <c r="I249" s="665">
        <v>2</v>
      </c>
      <c r="J249" s="665">
        <v>73.08</v>
      </c>
      <c r="K249" s="678">
        <v>1</v>
      </c>
      <c r="L249" s="665">
        <v>2</v>
      </c>
      <c r="M249" s="666">
        <v>73.08</v>
      </c>
    </row>
    <row r="250" spans="1:13" ht="14.4" customHeight="1" x14ac:dyDescent="0.3">
      <c r="A250" s="661" t="s">
        <v>5123</v>
      </c>
      <c r="B250" s="662" t="s">
        <v>4953</v>
      </c>
      <c r="C250" s="662" t="s">
        <v>6017</v>
      </c>
      <c r="D250" s="662" t="s">
        <v>6018</v>
      </c>
      <c r="E250" s="662" t="s">
        <v>6019</v>
      </c>
      <c r="F250" s="665"/>
      <c r="G250" s="665"/>
      <c r="H250" s="678">
        <v>0</v>
      </c>
      <c r="I250" s="665">
        <v>1</v>
      </c>
      <c r="J250" s="665">
        <v>300.68</v>
      </c>
      <c r="K250" s="678">
        <v>1</v>
      </c>
      <c r="L250" s="665">
        <v>1</v>
      </c>
      <c r="M250" s="666">
        <v>300.68</v>
      </c>
    </row>
    <row r="251" spans="1:13" ht="14.4" customHeight="1" x14ac:dyDescent="0.3">
      <c r="A251" s="661" t="s">
        <v>5123</v>
      </c>
      <c r="B251" s="662" t="s">
        <v>4969</v>
      </c>
      <c r="C251" s="662" t="s">
        <v>4147</v>
      </c>
      <c r="D251" s="662" t="s">
        <v>4148</v>
      </c>
      <c r="E251" s="662" t="s">
        <v>4149</v>
      </c>
      <c r="F251" s="665"/>
      <c r="G251" s="665"/>
      <c r="H251" s="678">
        <v>0</v>
      </c>
      <c r="I251" s="665">
        <v>1</v>
      </c>
      <c r="J251" s="665">
        <v>848.49</v>
      </c>
      <c r="K251" s="678">
        <v>1</v>
      </c>
      <c r="L251" s="665">
        <v>1</v>
      </c>
      <c r="M251" s="666">
        <v>848.49</v>
      </c>
    </row>
    <row r="252" spans="1:13" ht="14.4" customHeight="1" x14ac:dyDescent="0.3">
      <c r="A252" s="661" t="s">
        <v>5123</v>
      </c>
      <c r="B252" s="662" t="s">
        <v>4969</v>
      </c>
      <c r="C252" s="662" t="s">
        <v>4205</v>
      </c>
      <c r="D252" s="662" t="s">
        <v>4206</v>
      </c>
      <c r="E252" s="662" t="s">
        <v>3485</v>
      </c>
      <c r="F252" s="665"/>
      <c r="G252" s="665"/>
      <c r="H252" s="678">
        <v>0</v>
      </c>
      <c r="I252" s="665">
        <v>11</v>
      </c>
      <c r="J252" s="665">
        <v>5258.7699999999995</v>
      </c>
      <c r="K252" s="678">
        <v>1</v>
      </c>
      <c r="L252" s="665">
        <v>11</v>
      </c>
      <c r="M252" s="666">
        <v>5258.7699999999995</v>
      </c>
    </row>
    <row r="253" spans="1:13" ht="14.4" customHeight="1" x14ac:dyDescent="0.3">
      <c r="A253" s="661" t="s">
        <v>5123</v>
      </c>
      <c r="B253" s="662" t="s">
        <v>4975</v>
      </c>
      <c r="C253" s="662" t="s">
        <v>2575</v>
      </c>
      <c r="D253" s="662" t="s">
        <v>4976</v>
      </c>
      <c r="E253" s="662" t="s">
        <v>4977</v>
      </c>
      <c r="F253" s="665"/>
      <c r="G253" s="665"/>
      <c r="H253" s="678">
        <v>0</v>
      </c>
      <c r="I253" s="665">
        <v>1</v>
      </c>
      <c r="J253" s="665">
        <v>4.7</v>
      </c>
      <c r="K253" s="678">
        <v>1</v>
      </c>
      <c r="L253" s="665">
        <v>1</v>
      </c>
      <c r="M253" s="666">
        <v>4.7</v>
      </c>
    </row>
    <row r="254" spans="1:13" ht="14.4" customHeight="1" x14ac:dyDescent="0.3">
      <c r="A254" s="661" t="s">
        <v>5123</v>
      </c>
      <c r="B254" s="662" t="s">
        <v>4975</v>
      </c>
      <c r="C254" s="662" t="s">
        <v>2706</v>
      </c>
      <c r="D254" s="662" t="s">
        <v>4978</v>
      </c>
      <c r="E254" s="662" t="s">
        <v>4979</v>
      </c>
      <c r="F254" s="665"/>
      <c r="G254" s="665"/>
      <c r="H254" s="678">
        <v>0</v>
      </c>
      <c r="I254" s="665">
        <v>2</v>
      </c>
      <c r="J254" s="665">
        <v>18.8</v>
      </c>
      <c r="K254" s="678">
        <v>1</v>
      </c>
      <c r="L254" s="665">
        <v>2</v>
      </c>
      <c r="M254" s="666">
        <v>18.8</v>
      </c>
    </row>
    <row r="255" spans="1:13" ht="14.4" customHeight="1" x14ac:dyDescent="0.3">
      <c r="A255" s="661" t="s">
        <v>5123</v>
      </c>
      <c r="B255" s="662" t="s">
        <v>4975</v>
      </c>
      <c r="C255" s="662" t="s">
        <v>6299</v>
      </c>
      <c r="D255" s="662" t="s">
        <v>6300</v>
      </c>
      <c r="E255" s="662" t="s">
        <v>6301</v>
      </c>
      <c r="F255" s="665">
        <v>1</v>
      </c>
      <c r="G255" s="665">
        <v>15.57</v>
      </c>
      <c r="H255" s="678">
        <v>1</v>
      </c>
      <c r="I255" s="665"/>
      <c r="J255" s="665"/>
      <c r="K255" s="678">
        <v>0</v>
      </c>
      <c r="L255" s="665">
        <v>1</v>
      </c>
      <c r="M255" s="666">
        <v>15.57</v>
      </c>
    </row>
    <row r="256" spans="1:13" ht="14.4" customHeight="1" x14ac:dyDescent="0.3">
      <c r="A256" s="661" t="s">
        <v>5123</v>
      </c>
      <c r="B256" s="662" t="s">
        <v>4981</v>
      </c>
      <c r="C256" s="662" t="s">
        <v>5799</v>
      </c>
      <c r="D256" s="662" t="s">
        <v>2466</v>
      </c>
      <c r="E256" s="662" t="s">
        <v>1128</v>
      </c>
      <c r="F256" s="665"/>
      <c r="G256" s="665"/>
      <c r="H256" s="678">
        <v>0</v>
      </c>
      <c r="I256" s="665">
        <v>3</v>
      </c>
      <c r="J256" s="665">
        <v>396</v>
      </c>
      <c r="K256" s="678">
        <v>1</v>
      </c>
      <c r="L256" s="665">
        <v>3</v>
      </c>
      <c r="M256" s="666">
        <v>396</v>
      </c>
    </row>
    <row r="257" spans="1:13" ht="14.4" customHeight="1" x14ac:dyDescent="0.3">
      <c r="A257" s="661" t="s">
        <v>5123</v>
      </c>
      <c r="B257" s="662" t="s">
        <v>4981</v>
      </c>
      <c r="C257" s="662" t="s">
        <v>2621</v>
      </c>
      <c r="D257" s="662" t="s">
        <v>2622</v>
      </c>
      <c r="E257" s="662" t="s">
        <v>968</v>
      </c>
      <c r="F257" s="665"/>
      <c r="G257" s="665"/>
      <c r="H257" s="678">
        <v>0</v>
      </c>
      <c r="I257" s="665">
        <v>4</v>
      </c>
      <c r="J257" s="665">
        <v>263.95999999999998</v>
      </c>
      <c r="K257" s="678">
        <v>1</v>
      </c>
      <c r="L257" s="665">
        <v>4</v>
      </c>
      <c r="M257" s="666">
        <v>263.95999999999998</v>
      </c>
    </row>
    <row r="258" spans="1:13" ht="14.4" customHeight="1" x14ac:dyDescent="0.3">
      <c r="A258" s="661" t="s">
        <v>5123</v>
      </c>
      <c r="B258" s="662" t="s">
        <v>4981</v>
      </c>
      <c r="C258" s="662" t="s">
        <v>2715</v>
      </c>
      <c r="D258" s="662" t="s">
        <v>2466</v>
      </c>
      <c r="E258" s="662" t="s">
        <v>1128</v>
      </c>
      <c r="F258" s="665"/>
      <c r="G258" s="665"/>
      <c r="H258" s="678">
        <v>0</v>
      </c>
      <c r="I258" s="665">
        <v>20</v>
      </c>
      <c r="J258" s="665">
        <v>2640</v>
      </c>
      <c r="K258" s="678">
        <v>1</v>
      </c>
      <c r="L258" s="665">
        <v>20</v>
      </c>
      <c r="M258" s="666">
        <v>2640</v>
      </c>
    </row>
    <row r="259" spans="1:13" ht="14.4" customHeight="1" x14ac:dyDescent="0.3">
      <c r="A259" s="661" t="s">
        <v>5123</v>
      </c>
      <c r="B259" s="662" t="s">
        <v>4981</v>
      </c>
      <c r="C259" s="662" t="s">
        <v>2465</v>
      </c>
      <c r="D259" s="662" t="s">
        <v>2466</v>
      </c>
      <c r="E259" s="662" t="s">
        <v>2467</v>
      </c>
      <c r="F259" s="665"/>
      <c r="G259" s="665"/>
      <c r="H259" s="678">
        <v>0</v>
      </c>
      <c r="I259" s="665">
        <v>2</v>
      </c>
      <c r="J259" s="665">
        <v>528</v>
      </c>
      <c r="K259" s="678">
        <v>1</v>
      </c>
      <c r="L259" s="665">
        <v>2</v>
      </c>
      <c r="M259" s="666">
        <v>528</v>
      </c>
    </row>
    <row r="260" spans="1:13" ht="14.4" customHeight="1" x14ac:dyDescent="0.3">
      <c r="A260" s="661" t="s">
        <v>5123</v>
      </c>
      <c r="B260" s="662" t="s">
        <v>4983</v>
      </c>
      <c r="C260" s="662" t="s">
        <v>6315</v>
      </c>
      <c r="D260" s="662" t="s">
        <v>6316</v>
      </c>
      <c r="E260" s="662" t="s">
        <v>6091</v>
      </c>
      <c r="F260" s="665">
        <v>4</v>
      </c>
      <c r="G260" s="665">
        <v>492.8</v>
      </c>
      <c r="H260" s="678">
        <v>1</v>
      </c>
      <c r="I260" s="665"/>
      <c r="J260" s="665"/>
      <c r="K260" s="678">
        <v>0</v>
      </c>
      <c r="L260" s="665">
        <v>4</v>
      </c>
      <c r="M260" s="666">
        <v>492.8</v>
      </c>
    </row>
    <row r="261" spans="1:13" ht="14.4" customHeight="1" x14ac:dyDescent="0.3">
      <c r="A261" s="661" t="s">
        <v>5123</v>
      </c>
      <c r="B261" s="662" t="s">
        <v>4987</v>
      </c>
      <c r="C261" s="662" t="s">
        <v>2625</v>
      </c>
      <c r="D261" s="662" t="s">
        <v>2626</v>
      </c>
      <c r="E261" s="662" t="s">
        <v>4988</v>
      </c>
      <c r="F261" s="665"/>
      <c r="G261" s="665"/>
      <c r="H261" s="678">
        <v>0</v>
      </c>
      <c r="I261" s="665">
        <v>2</v>
      </c>
      <c r="J261" s="665">
        <v>127.5</v>
      </c>
      <c r="K261" s="678">
        <v>1</v>
      </c>
      <c r="L261" s="665">
        <v>2</v>
      </c>
      <c r="M261" s="666">
        <v>127.5</v>
      </c>
    </row>
    <row r="262" spans="1:13" ht="14.4" customHeight="1" x14ac:dyDescent="0.3">
      <c r="A262" s="661" t="s">
        <v>5123</v>
      </c>
      <c r="B262" s="662" t="s">
        <v>4991</v>
      </c>
      <c r="C262" s="662" t="s">
        <v>2560</v>
      </c>
      <c r="D262" s="662" t="s">
        <v>2444</v>
      </c>
      <c r="E262" s="662" t="s">
        <v>968</v>
      </c>
      <c r="F262" s="665"/>
      <c r="G262" s="665"/>
      <c r="H262" s="678">
        <v>0</v>
      </c>
      <c r="I262" s="665">
        <v>1</v>
      </c>
      <c r="J262" s="665">
        <v>113.66</v>
      </c>
      <c r="K262" s="678">
        <v>1</v>
      </c>
      <c r="L262" s="665">
        <v>1</v>
      </c>
      <c r="M262" s="666">
        <v>113.66</v>
      </c>
    </row>
    <row r="263" spans="1:13" ht="14.4" customHeight="1" x14ac:dyDescent="0.3">
      <c r="A263" s="661" t="s">
        <v>5123</v>
      </c>
      <c r="B263" s="662" t="s">
        <v>4934</v>
      </c>
      <c r="C263" s="662" t="s">
        <v>3200</v>
      </c>
      <c r="D263" s="662" t="s">
        <v>3193</v>
      </c>
      <c r="E263" s="662" t="s">
        <v>4935</v>
      </c>
      <c r="F263" s="665"/>
      <c r="G263" s="665"/>
      <c r="H263" s="678">
        <v>0</v>
      </c>
      <c r="I263" s="665">
        <v>21</v>
      </c>
      <c r="J263" s="665">
        <v>294604.77999999997</v>
      </c>
      <c r="K263" s="678">
        <v>1</v>
      </c>
      <c r="L263" s="665">
        <v>21</v>
      </c>
      <c r="M263" s="666">
        <v>294604.77999999997</v>
      </c>
    </row>
    <row r="264" spans="1:13" ht="14.4" customHeight="1" x14ac:dyDescent="0.3">
      <c r="A264" s="661" t="s">
        <v>5124</v>
      </c>
      <c r="B264" s="662" t="s">
        <v>5001</v>
      </c>
      <c r="C264" s="662" t="s">
        <v>3426</v>
      </c>
      <c r="D264" s="662" t="s">
        <v>5002</v>
      </c>
      <c r="E264" s="662" t="s">
        <v>2378</v>
      </c>
      <c r="F264" s="665"/>
      <c r="G264" s="665"/>
      <c r="H264" s="678">
        <v>0</v>
      </c>
      <c r="I264" s="665">
        <v>2</v>
      </c>
      <c r="J264" s="665">
        <v>83.26</v>
      </c>
      <c r="K264" s="678">
        <v>1</v>
      </c>
      <c r="L264" s="665">
        <v>2</v>
      </c>
      <c r="M264" s="666">
        <v>83.26</v>
      </c>
    </row>
    <row r="265" spans="1:13" ht="14.4" customHeight="1" x14ac:dyDescent="0.3">
      <c r="A265" s="661" t="s">
        <v>5124</v>
      </c>
      <c r="B265" s="662" t="s">
        <v>4793</v>
      </c>
      <c r="C265" s="662" t="s">
        <v>2514</v>
      </c>
      <c r="D265" s="662" t="s">
        <v>2515</v>
      </c>
      <c r="E265" s="662" t="s">
        <v>4795</v>
      </c>
      <c r="F265" s="665"/>
      <c r="G265" s="665"/>
      <c r="H265" s="678">
        <v>0</v>
      </c>
      <c r="I265" s="665">
        <v>1</v>
      </c>
      <c r="J265" s="665">
        <v>57.64</v>
      </c>
      <c r="K265" s="678">
        <v>1</v>
      </c>
      <c r="L265" s="665">
        <v>1</v>
      </c>
      <c r="M265" s="666">
        <v>57.64</v>
      </c>
    </row>
    <row r="266" spans="1:13" ht="14.4" customHeight="1" x14ac:dyDescent="0.3">
      <c r="A266" s="661" t="s">
        <v>5124</v>
      </c>
      <c r="B266" s="662" t="s">
        <v>4805</v>
      </c>
      <c r="C266" s="662" t="s">
        <v>2529</v>
      </c>
      <c r="D266" s="662" t="s">
        <v>2530</v>
      </c>
      <c r="E266" s="662" t="s">
        <v>4806</v>
      </c>
      <c r="F266" s="665"/>
      <c r="G266" s="665"/>
      <c r="H266" s="678">
        <v>0</v>
      </c>
      <c r="I266" s="665">
        <v>1</v>
      </c>
      <c r="J266" s="665">
        <v>43.21</v>
      </c>
      <c r="K266" s="678">
        <v>1</v>
      </c>
      <c r="L266" s="665">
        <v>1</v>
      </c>
      <c r="M266" s="666">
        <v>43.21</v>
      </c>
    </row>
    <row r="267" spans="1:13" ht="14.4" customHeight="1" x14ac:dyDescent="0.3">
      <c r="A267" s="661" t="s">
        <v>5124</v>
      </c>
      <c r="B267" s="662" t="s">
        <v>4808</v>
      </c>
      <c r="C267" s="662" t="s">
        <v>6288</v>
      </c>
      <c r="D267" s="662" t="s">
        <v>6289</v>
      </c>
      <c r="E267" s="662" t="s">
        <v>6290</v>
      </c>
      <c r="F267" s="665"/>
      <c r="G267" s="665"/>
      <c r="H267" s="678">
        <v>0</v>
      </c>
      <c r="I267" s="665">
        <v>2</v>
      </c>
      <c r="J267" s="665">
        <v>184.76</v>
      </c>
      <c r="K267" s="678">
        <v>1</v>
      </c>
      <c r="L267" s="665">
        <v>2</v>
      </c>
      <c r="M267" s="666">
        <v>184.76</v>
      </c>
    </row>
    <row r="268" spans="1:13" ht="14.4" customHeight="1" x14ac:dyDescent="0.3">
      <c r="A268" s="661" t="s">
        <v>5124</v>
      </c>
      <c r="B268" s="662" t="s">
        <v>4808</v>
      </c>
      <c r="C268" s="662" t="s">
        <v>2651</v>
      </c>
      <c r="D268" s="662" t="s">
        <v>4809</v>
      </c>
      <c r="E268" s="662" t="s">
        <v>4810</v>
      </c>
      <c r="F268" s="665"/>
      <c r="G268" s="665"/>
      <c r="H268" s="678">
        <v>0</v>
      </c>
      <c r="I268" s="665">
        <v>3</v>
      </c>
      <c r="J268" s="665">
        <v>361.83</v>
      </c>
      <c r="K268" s="678">
        <v>1</v>
      </c>
      <c r="L268" s="665">
        <v>3</v>
      </c>
      <c r="M268" s="666">
        <v>361.83</v>
      </c>
    </row>
    <row r="269" spans="1:13" ht="14.4" customHeight="1" x14ac:dyDescent="0.3">
      <c r="A269" s="661" t="s">
        <v>5124</v>
      </c>
      <c r="B269" s="662" t="s">
        <v>4808</v>
      </c>
      <c r="C269" s="662" t="s">
        <v>6031</v>
      </c>
      <c r="D269" s="662" t="s">
        <v>6032</v>
      </c>
      <c r="E269" s="662" t="s">
        <v>1183</v>
      </c>
      <c r="F269" s="665"/>
      <c r="G269" s="665"/>
      <c r="H269" s="678">
        <v>0</v>
      </c>
      <c r="I269" s="665">
        <v>4</v>
      </c>
      <c r="J269" s="665">
        <v>738.96</v>
      </c>
      <c r="K269" s="678">
        <v>1</v>
      </c>
      <c r="L269" s="665">
        <v>4</v>
      </c>
      <c r="M269" s="666">
        <v>738.96</v>
      </c>
    </row>
    <row r="270" spans="1:13" ht="14.4" customHeight="1" x14ac:dyDescent="0.3">
      <c r="A270" s="661" t="s">
        <v>5124</v>
      </c>
      <c r="B270" s="662" t="s">
        <v>4811</v>
      </c>
      <c r="C270" s="662" t="s">
        <v>2679</v>
      </c>
      <c r="D270" s="662" t="s">
        <v>2474</v>
      </c>
      <c r="E270" s="662" t="s">
        <v>4813</v>
      </c>
      <c r="F270" s="665"/>
      <c r="G270" s="665"/>
      <c r="H270" s="678">
        <v>0</v>
      </c>
      <c r="I270" s="665">
        <v>2</v>
      </c>
      <c r="J270" s="665">
        <v>815.1</v>
      </c>
      <c r="K270" s="678">
        <v>1</v>
      </c>
      <c r="L270" s="665">
        <v>2</v>
      </c>
      <c r="M270" s="666">
        <v>815.1</v>
      </c>
    </row>
    <row r="271" spans="1:13" ht="14.4" customHeight="1" x14ac:dyDescent="0.3">
      <c r="A271" s="661" t="s">
        <v>5124</v>
      </c>
      <c r="B271" s="662" t="s">
        <v>4811</v>
      </c>
      <c r="C271" s="662" t="s">
        <v>2473</v>
      </c>
      <c r="D271" s="662" t="s">
        <v>2474</v>
      </c>
      <c r="E271" s="662" t="s">
        <v>4814</v>
      </c>
      <c r="F271" s="665"/>
      <c r="G271" s="665"/>
      <c r="H271" s="678">
        <v>0</v>
      </c>
      <c r="I271" s="665">
        <v>3</v>
      </c>
      <c r="J271" s="665">
        <v>2445.3000000000002</v>
      </c>
      <c r="K271" s="678">
        <v>1</v>
      </c>
      <c r="L271" s="665">
        <v>3</v>
      </c>
      <c r="M271" s="666">
        <v>2445.3000000000002</v>
      </c>
    </row>
    <row r="272" spans="1:13" ht="14.4" customHeight="1" x14ac:dyDescent="0.3">
      <c r="A272" s="661" t="s">
        <v>5124</v>
      </c>
      <c r="B272" s="662" t="s">
        <v>7958</v>
      </c>
      <c r="C272" s="662" t="s">
        <v>5863</v>
      </c>
      <c r="D272" s="662" t="s">
        <v>5864</v>
      </c>
      <c r="E272" s="662" t="s">
        <v>5865</v>
      </c>
      <c r="F272" s="665"/>
      <c r="G272" s="665"/>
      <c r="H272" s="678">
        <v>0</v>
      </c>
      <c r="I272" s="665">
        <v>4</v>
      </c>
      <c r="J272" s="665">
        <v>747.48</v>
      </c>
      <c r="K272" s="678">
        <v>1</v>
      </c>
      <c r="L272" s="665">
        <v>4</v>
      </c>
      <c r="M272" s="666">
        <v>747.48</v>
      </c>
    </row>
    <row r="273" spans="1:13" ht="14.4" customHeight="1" x14ac:dyDescent="0.3">
      <c r="A273" s="661" t="s">
        <v>5124</v>
      </c>
      <c r="B273" s="662" t="s">
        <v>4826</v>
      </c>
      <c r="C273" s="662" t="s">
        <v>2454</v>
      </c>
      <c r="D273" s="662" t="s">
        <v>2455</v>
      </c>
      <c r="E273" s="662" t="s">
        <v>4828</v>
      </c>
      <c r="F273" s="665"/>
      <c r="G273" s="665"/>
      <c r="H273" s="678">
        <v>0</v>
      </c>
      <c r="I273" s="665">
        <v>3</v>
      </c>
      <c r="J273" s="665">
        <v>216</v>
      </c>
      <c r="K273" s="678">
        <v>1</v>
      </c>
      <c r="L273" s="665">
        <v>3</v>
      </c>
      <c r="M273" s="666">
        <v>216</v>
      </c>
    </row>
    <row r="274" spans="1:13" ht="14.4" customHeight="1" x14ac:dyDescent="0.3">
      <c r="A274" s="661" t="s">
        <v>5124</v>
      </c>
      <c r="B274" s="662" t="s">
        <v>4832</v>
      </c>
      <c r="C274" s="662" t="s">
        <v>2518</v>
      </c>
      <c r="D274" s="662" t="s">
        <v>2519</v>
      </c>
      <c r="E274" s="662" t="s">
        <v>2520</v>
      </c>
      <c r="F274" s="665"/>
      <c r="G274" s="665"/>
      <c r="H274" s="678">
        <v>0</v>
      </c>
      <c r="I274" s="665">
        <v>2</v>
      </c>
      <c r="J274" s="665">
        <v>131.08000000000001</v>
      </c>
      <c r="K274" s="678">
        <v>1</v>
      </c>
      <c r="L274" s="665">
        <v>2</v>
      </c>
      <c r="M274" s="666">
        <v>131.08000000000001</v>
      </c>
    </row>
    <row r="275" spans="1:13" ht="14.4" customHeight="1" x14ac:dyDescent="0.3">
      <c r="A275" s="661" t="s">
        <v>5124</v>
      </c>
      <c r="B275" s="662" t="s">
        <v>4832</v>
      </c>
      <c r="C275" s="662" t="s">
        <v>2522</v>
      </c>
      <c r="D275" s="662" t="s">
        <v>2519</v>
      </c>
      <c r="E275" s="662" t="s">
        <v>2523</v>
      </c>
      <c r="F275" s="665"/>
      <c r="G275" s="665"/>
      <c r="H275" s="678">
        <v>0</v>
      </c>
      <c r="I275" s="665">
        <v>2</v>
      </c>
      <c r="J275" s="665">
        <v>458.76</v>
      </c>
      <c r="K275" s="678">
        <v>1</v>
      </c>
      <c r="L275" s="665">
        <v>2</v>
      </c>
      <c r="M275" s="666">
        <v>458.76</v>
      </c>
    </row>
    <row r="276" spans="1:13" ht="14.4" customHeight="1" x14ac:dyDescent="0.3">
      <c r="A276" s="661" t="s">
        <v>5124</v>
      </c>
      <c r="B276" s="662" t="s">
        <v>4833</v>
      </c>
      <c r="C276" s="662" t="s">
        <v>6371</v>
      </c>
      <c r="D276" s="662" t="s">
        <v>2512</v>
      </c>
      <c r="E276" s="662" t="s">
        <v>2591</v>
      </c>
      <c r="F276" s="665"/>
      <c r="G276" s="665"/>
      <c r="H276" s="678">
        <v>0</v>
      </c>
      <c r="I276" s="665">
        <v>2</v>
      </c>
      <c r="J276" s="665">
        <v>210.64</v>
      </c>
      <c r="K276" s="678">
        <v>1</v>
      </c>
      <c r="L276" s="665">
        <v>2</v>
      </c>
      <c r="M276" s="666">
        <v>210.64</v>
      </c>
    </row>
    <row r="277" spans="1:13" ht="14.4" customHeight="1" x14ac:dyDescent="0.3">
      <c r="A277" s="661" t="s">
        <v>5124</v>
      </c>
      <c r="B277" s="662" t="s">
        <v>4833</v>
      </c>
      <c r="C277" s="662" t="s">
        <v>2511</v>
      </c>
      <c r="D277" s="662" t="s">
        <v>2512</v>
      </c>
      <c r="E277" s="662" t="s">
        <v>1270</v>
      </c>
      <c r="F277" s="665"/>
      <c r="G277" s="665"/>
      <c r="H277" s="678">
        <v>0</v>
      </c>
      <c r="I277" s="665">
        <v>9</v>
      </c>
      <c r="J277" s="665">
        <v>315.99</v>
      </c>
      <c r="K277" s="678">
        <v>1</v>
      </c>
      <c r="L277" s="665">
        <v>9</v>
      </c>
      <c r="M277" s="666">
        <v>315.99</v>
      </c>
    </row>
    <row r="278" spans="1:13" ht="14.4" customHeight="1" x14ac:dyDescent="0.3">
      <c r="A278" s="661" t="s">
        <v>5124</v>
      </c>
      <c r="B278" s="662" t="s">
        <v>4833</v>
      </c>
      <c r="C278" s="662" t="s">
        <v>4135</v>
      </c>
      <c r="D278" s="662" t="s">
        <v>4136</v>
      </c>
      <c r="E278" s="662" t="s">
        <v>968</v>
      </c>
      <c r="F278" s="665"/>
      <c r="G278" s="665"/>
      <c r="H278" s="678">
        <v>0</v>
      </c>
      <c r="I278" s="665">
        <v>3</v>
      </c>
      <c r="J278" s="665">
        <v>210.69</v>
      </c>
      <c r="K278" s="678">
        <v>1</v>
      </c>
      <c r="L278" s="665">
        <v>3</v>
      </c>
      <c r="M278" s="666">
        <v>210.69</v>
      </c>
    </row>
    <row r="279" spans="1:13" ht="14.4" customHeight="1" x14ac:dyDescent="0.3">
      <c r="A279" s="661" t="s">
        <v>5124</v>
      </c>
      <c r="B279" s="662" t="s">
        <v>4840</v>
      </c>
      <c r="C279" s="662" t="s">
        <v>2590</v>
      </c>
      <c r="D279" s="662" t="s">
        <v>2588</v>
      </c>
      <c r="E279" s="662" t="s">
        <v>2591</v>
      </c>
      <c r="F279" s="665"/>
      <c r="G279" s="665"/>
      <c r="H279" s="678">
        <v>0</v>
      </c>
      <c r="I279" s="665">
        <v>2</v>
      </c>
      <c r="J279" s="665">
        <v>289.62</v>
      </c>
      <c r="K279" s="678">
        <v>1</v>
      </c>
      <c r="L279" s="665">
        <v>2</v>
      </c>
      <c r="M279" s="666">
        <v>289.62</v>
      </c>
    </row>
    <row r="280" spans="1:13" ht="14.4" customHeight="1" x14ac:dyDescent="0.3">
      <c r="A280" s="661" t="s">
        <v>5124</v>
      </c>
      <c r="B280" s="662" t="s">
        <v>4841</v>
      </c>
      <c r="C280" s="662" t="s">
        <v>5405</v>
      </c>
      <c r="D280" s="662" t="s">
        <v>4124</v>
      </c>
      <c r="E280" s="662" t="s">
        <v>5406</v>
      </c>
      <c r="F280" s="665"/>
      <c r="G280" s="665"/>
      <c r="H280" s="678">
        <v>0</v>
      </c>
      <c r="I280" s="665">
        <v>1</v>
      </c>
      <c r="J280" s="665">
        <v>15.61</v>
      </c>
      <c r="K280" s="678">
        <v>1</v>
      </c>
      <c r="L280" s="665">
        <v>1</v>
      </c>
      <c r="M280" s="666">
        <v>15.61</v>
      </c>
    </row>
    <row r="281" spans="1:13" ht="14.4" customHeight="1" x14ac:dyDescent="0.3">
      <c r="A281" s="661" t="s">
        <v>5124</v>
      </c>
      <c r="B281" s="662" t="s">
        <v>4851</v>
      </c>
      <c r="C281" s="662" t="s">
        <v>6425</v>
      </c>
      <c r="D281" s="662" t="s">
        <v>6426</v>
      </c>
      <c r="E281" s="662" t="s">
        <v>6427</v>
      </c>
      <c r="F281" s="665">
        <v>1</v>
      </c>
      <c r="G281" s="665">
        <v>0</v>
      </c>
      <c r="H281" s="678"/>
      <c r="I281" s="665"/>
      <c r="J281" s="665"/>
      <c r="K281" s="678"/>
      <c r="L281" s="665">
        <v>1</v>
      </c>
      <c r="M281" s="666">
        <v>0</v>
      </c>
    </row>
    <row r="282" spans="1:13" ht="14.4" customHeight="1" x14ac:dyDescent="0.3">
      <c r="A282" s="661" t="s">
        <v>5124</v>
      </c>
      <c r="B282" s="662" t="s">
        <v>4853</v>
      </c>
      <c r="C282" s="662" t="s">
        <v>4270</v>
      </c>
      <c r="D282" s="662" t="s">
        <v>4266</v>
      </c>
      <c r="E282" s="662" t="s">
        <v>2674</v>
      </c>
      <c r="F282" s="665"/>
      <c r="G282" s="665"/>
      <c r="H282" s="678">
        <v>0</v>
      </c>
      <c r="I282" s="665">
        <v>1</v>
      </c>
      <c r="J282" s="665">
        <v>176.59</v>
      </c>
      <c r="K282" s="678">
        <v>1</v>
      </c>
      <c r="L282" s="665">
        <v>1</v>
      </c>
      <c r="M282" s="666">
        <v>176.59</v>
      </c>
    </row>
    <row r="283" spans="1:13" ht="14.4" customHeight="1" x14ac:dyDescent="0.3">
      <c r="A283" s="661" t="s">
        <v>5124</v>
      </c>
      <c r="B283" s="662" t="s">
        <v>4853</v>
      </c>
      <c r="C283" s="662" t="s">
        <v>2579</v>
      </c>
      <c r="D283" s="662" t="s">
        <v>4155</v>
      </c>
      <c r="E283" s="662" t="s">
        <v>1128</v>
      </c>
      <c r="F283" s="665"/>
      <c r="G283" s="665"/>
      <c r="H283" s="678">
        <v>0</v>
      </c>
      <c r="I283" s="665">
        <v>3</v>
      </c>
      <c r="J283" s="665">
        <v>353.19</v>
      </c>
      <c r="K283" s="678">
        <v>1</v>
      </c>
      <c r="L283" s="665">
        <v>3</v>
      </c>
      <c r="M283" s="666">
        <v>353.19</v>
      </c>
    </row>
    <row r="284" spans="1:13" ht="14.4" customHeight="1" x14ac:dyDescent="0.3">
      <c r="A284" s="661" t="s">
        <v>5124</v>
      </c>
      <c r="B284" s="662" t="s">
        <v>4854</v>
      </c>
      <c r="C284" s="662" t="s">
        <v>6411</v>
      </c>
      <c r="D284" s="662" t="s">
        <v>6412</v>
      </c>
      <c r="E284" s="662" t="s">
        <v>2674</v>
      </c>
      <c r="F284" s="665"/>
      <c r="G284" s="665"/>
      <c r="H284" s="678">
        <v>0</v>
      </c>
      <c r="I284" s="665">
        <v>1</v>
      </c>
      <c r="J284" s="665">
        <v>353.18</v>
      </c>
      <c r="K284" s="678">
        <v>1</v>
      </c>
      <c r="L284" s="665">
        <v>1</v>
      </c>
      <c r="M284" s="666">
        <v>353.18</v>
      </c>
    </row>
    <row r="285" spans="1:13" ht="14.4" customHeight="1" x14ac:dyDescent="0.3">
      <c r="A285" s="661" t="s">
        <v>5124</v>
      </c>
      <c r="B285" s="662" t="s">
        <v>4854</v>
      </c>
      <c r="C285" s="662" t="s">
        <v>6413</v>
      </c>
      <c r="D285" s="662" t="s">
        <v>2600</v>
      </c>
      <c r="E285" s="662" t="s">
        <v>2794</v>
      </c>
      <c r="F285" s="665"/>
      <c r="G285" s="665"/>
      <c r="H285" s="678">
        <v>0</v>
      </c>
      <c r="I285" s="665">
        <v>3</v>
      </c>
      <c r="J285" s="665">
        <v>1630.08</v>
      </c>
      <c r="K285" s="678">
        <v>1</v>
      </c>
      <c r="L285" s="665">
        <v>3</v>
      </c>
      <c r="M285" s="666">
        <v>1630.08</v>
      </c>
    </row>
    <row r="286" spans="1:13" ht="14.4" customHeight="1" x14ac:dyDescent="0.3">
      <c r="A286" s="661" t="s">
        <v>5124</v>
      </c>
      <c r="B286" s="662" t="s">
        <v>4868</v>
      </c>
      <c r="C286" s="662" t="s">
        <v>2643</v>
      </c>
      <c r="D286" s="662" t="s">
        <v>4875</v>
      </c>
      <c r="E286" s="662" t="s">
        <v>4876</v>
      </c>
      <c r="F286" s="665"/>
      <c r="G286" s="665"/>
      <c r="H286" s="678">
        <v>0</v>
      </c>
      <c r="I286" s="665">
        <v>1</v>
      </c>
      <c r="J286" s="665">
        <v>46.07</v>
      </c>
      <c r="K286" s="678">
        <v>1</v>
      </c>
      <c r="L286" s="665">
        <v>1</v>
      </c>
      <c r="M286" s="666">
        <v>46.07</v>
      </c>
    </row>
    <row r="287" spans="1:13" ht="14.4" customHeight="1" x14ac:dyDescent="0.3">
      <c r="A287" s="661" t="s">
        <v>5124</v>
      </c>
      <c r="B287" s="662" t="s">
        <v>4868</v>
      </c>
      <c r="C287" s="662" t="s">
        <v>6386</v>
      </c>
      <c r="D287" s="662" t="s">
        <v>6387</v>
      </c>
      <c r="E287" s="662" t="s">
        <v>6388</v>
      </c>
      <c r="F287" s="665">
        <v>1</v>
      </c>
      <c r="G287" s="665">
        <v>79.03</v>
      </c>
      <c r="H287" s="678">
        <v>1</v>
      </c>
      <c r="I287" s="665"/>
      <c r="J287" s="665"/>
      <c r="K287" s="678">
        <v>0</v>
      </c>
      <c r="L287" s="665">
        <v>1</v>
      </c>
      <c r="M287" s="666">
        <v>79.03</v>
      </c>
    </row>
    <row r="288" spans="1:13" ht="14.4" customHeight="1" x14ac:dyDescent="0.3">
      <c r="A288" s="661" t="s">
        <v>5124</v>
      </c>
      <c r="B288" s="662" t="s">
        <v>4877</v>
      </c>
      <c r="C288" s="662" t="s">
        <v>4318</v>
      </c>
      <c r="D288" s="662" t="s">
        <v>5044</v>
      </c>
      <c r="E288" s="662" t="s">
        <v>4878</v>
      </c>
      <c r="F288" s="665"/>
      <c r="G288" s="665"/>
      <c r="H288" s="678">
        <v>0</v>
      </c>
      <c r="I288" s="665">
        <v>1</v>
      </c>
      <c r="J288" s="665">
        <v>149.52000000000001</v>
      </c>
      <c r="K288" s="678">
        <v>1</v>
      </c>
      <c r="L288" s="665">
        <v>1</v>
      </c>
      <c r="M288" s="666">
        <v>149.52000000000001</v>
      </c>
    </row>
    <row r="289" spans="1:13" ht="14.4" customHeight="1" x14ac:dyDescent="0.3">
      <c r="A289" s="661" t="s">
        <v>5124</v>
      </c>
      <c r="B289" s="662" t="s">
        <v>4902</v>
      </c>
      <c r="C289" s="662" t="s">
        <v>6235</v>
      </c>
      <c r="D289" s="662" t="s">
        <v>3093</v>
      </c>
      <c r="E289" s="662" t="s">
        <v>6236</v>
      </c>
      <c r="F289" s="665"/>
      <c r="G289" s="665"/>
      <c r="H289" s="678">
        <v>0</v>
      </c>
      <c r="I289" s="665">
        <v>3</v>
      </c>
      <c r="J289" s="665">
        <v>707.35</v>
      </c>
      <c r="K289" s="678">
        <v>1</v>
      </c>
      <c r="L289" s="665">
        <v>3</v>
      </c>
      <c r="M289" s="666">
        <v>707.35</v>
      </c>
    </row>
    <row r="290" spans="1:13" ht="14.4" customHeight="1" x14ac:dyDescent="0.3">
      <c r="A290" s="661" t="s">
        <v>5124</v>
      </c>
      <c r="B290" s="662" t="s">
        <v>4931</v>
      </c>
      <c r="C290" s="662" t="s">
        <v>3159</v>
      </c>
      <c r="D290" s="662" t="s">
        <v>3160</v>
      </c>
      <c r="E290" s="662" t="s">
        <v>4933</v>
      </c>
      <c r="F290" s="665"/>
      <c r="G290" s="665"/>
      <c r="H290" s="678">
        <v>0</v>
      </c>
      <c r="I290" s="665">
        <v>1</v>
      </c>
      <c r="J290" s="665">
        <v>2991.23</v>
      </c>
      <c r="K290" s="678">
        <v>1</v>
      </c>
      <c r="L290" s="665">
        <v>1</v>
      </c>
      <c r="M290" s="666">
        <v>2991.23</v>
      </c>
    </row>
    <row r="291" spans="1:13" ht="14.4" customHeight="1" x14ac:dyDescent="0.3">
      <c r="A291" s="661" t="s">
        <v>5124</v>
      </c>
      <c r="B291" s="662" t="s">
        <v>4938</v>
      </c>
      <c r="C291" s="662" t="s">
        <v>2755</v>
      </c>
      <c r="D291" s="662" t="s">
        <v>2756</v>
      </c>
      <c r="E291" s="662" t="s">
        <v>3488</v>
      </c>
      <c r="F291" s="665"/>
      <c r="G291" s="665"/>
      <c r="H291" s="678">
        <v>0</v>
      </c>
      <c r="I291" s="665">
        <v>1</v>
      </c>
      <c r="J291" s="665">
        <v>1427.23</v>
      </c>
      <c r="K291" s="678">
        <v>1</v>
      </c>
      <c r="L291" s="665">
        <v>1</v>
      </c>
      <c r="M291" s="666">
        <v>1427.23</v>
      </c>
    </row>
    <row r="292" spans="1:13" ht="14.4" customHeight="1" x14ac:dyDescent="0.3">
      <c r="A292" s="661" t="s">
        <v>5124</v>
      </c>
      <c r="B292" s="662" t="s">
        <v>4950</v>
      </c>
      <c r="C292" s="662" t="s">
        <v>2451</v>
      </c>
      <c r="D292" s="662" t="s">
        <v>1967</v>
      </c>
      <c r="E292" s="662" t="s">
        <v>2452</v>
      </c>
      <c r="F292" s="665"/>
      <c r="G292" s="665"/>
      <c r="H292" s="678">
        <v>0</v>
      </c>
      <c r="I292" s="665">
        <v>1</v>
      </c>
      <c r="J292" s="665">
        <v>36.54</v>
      </c>
      <c r="K292" s="678">
        <v>1</v>
      </c>
      <c r="L292" s="665">
        <v>1</v>
      </c>
      <c r="M292" s="666">
        <v>36.54</v>
      </c>
    </row>
    <row r="293" spans="1:13" ht="14.4" customHeight="1" x14ac:dyDescent="0.3">
      <c r="A293" s="661" t="s">
        <v>5124</v>
      </c>
      <c r="B293" s="662" t="s">
        <v>4969</v>
      </c>
      <c r="C293" s="662" t="s">
        <v>4147</v>
      </c>
      <c r="D293" s="662" t="s">
        <v>4148</v>
      </c>
      <c r="E293" s="662" t="s">
        <v>4149</v>
      </c>
      <c r="F293" s="665"/>
      <c r="G293" s="665"/>
      <c r="H293" s="678">
        <v>0</v>
      </c>
      <c r="I293" s="665">
        <v>2</v>
      </c>
      <c r="J293" s="665">
        <v>1696.98</v>
      </c>
      <c r="K293" s="678">
        <v>1</v>
      </c>
      <c r="L293" s="665">
        <v>2</v>
      </c>
      <c r="M293" s="666">
        <v>1696.98</v>
      </c>
    </row>
    <row r="294" spans="1:13" ht="14.4" customHeight="1" x14ac:dyDescent="0.3">
      <c r="A294" s="661" t="s">
        <v>5124</v>
      </c>
      <c r="B294" s="662" t="s">
        <v>4975</v>
      </c>
      <c r="C294" s="662" t="s">
        <v>2575</v>
      </c>
      <c r="D294" s="662" t="s">
        <v>4976</v>
      </c>
      <c r="E294" s="662" t="s">
        <v>4977</v>
      </c>
      <c r="F294" s="665"/>
      <c r="G294" s="665"/>
      <c r="H294" s="678">
        <v>0</v>
      </c>
      <c r="I294" s="665">
        <v>13</v>
      </c>
      <c r="J294" s="665">
        <v>76.94</v>
      </c>
      <c r="K294" s="678">
        <v>1</v>
      </c>
      <c r="L294" s="665">
        <v>13</v>
      </c>
      <c r="M294" s="666">
        <v>76.94</v>
      </c>
    </row>
    <row r="295" spans="1:13" ht="14.4" customHeight="1" x14ac:dyDescent="0.3">
      <c r="A295" s="661" t="s">
        <v>5124</v>
      </c>
      <c r="B295" s="662" t="s">
        <v>4981</v>
      </c>
      <c r="C295" s="662" t="s">
        <v>5799</v>
      </c>
      <c r="D295" s="662" t="s">
        <v>2466</v>
      </c>
      <c r="E295" s="662" t="s">
        <v>1128</v>
      </c>
      <c r="F295" s="665"/>
      <c r="G295" s="665"/>
      <c r="H295" s="678">
        <v>0</v>
      </c>
      <c r="I295" s="665">
        <v>3</v>
      </c>
      <c r="J295" s="665">
        <v>396</v>
      </c>
      <c r="K295" s="678">
        <v>1</v>
      </c>
      <c r="L295" s="665">
        <v>3</v>
      </c>
      <c r="M295" s="666">
        <v>396</v>
      </c>
    </row>
    <row r="296" spans="1:13" ht="14.4" customHeight="1" x14ac:dyDescent="0.3">
      <c r="A296" s="661" t="s">
        <v>5124</v>
      </c>
      <c r="B296" s="662" t="s">
        <v>5067</v>
      </c>
      <c r="C296" s="662" t="s">
        <v>4236</v>
      </c>
      <c r="D296" s="662" t="s">
        <v>4237</v>
      </c>
      <c r="E296" s="662" t="s">
        <v>4238</v>
      </c>
      <c r="F296" s="665"/>
      <c r="G296" s="665"/>
      <c r="H296" s="678"/>
      <c r="I296" s="665">
        <v>2</v>
      </c>
      <c r="J296" s="665">
        <v>0</v>
      </c>
      <c r="K296" s="678"/>
      <c r="L296" s="665">
        <v>2</v>
      </c>
      <c r="M296" s="666">
        <v>0</v>
      </c>
    </row>
    <row r="297" spans="1:13" ht="14.4" customHeight="1" x14ac:dyDescent="0.3">
      <c r="A297" s="661" t="s">
        <v>5124</v>
      </c>
      <c r="B297" s="662" t="s">
        <v>4986</v>
      </c>
      <c r="C297" s="662" t="s">
        <v>2565</v>
      </c>
      <c r="D297" s="662" t="s">
        <v>2566</v>
      </c>
      <c r="E297" s="662" t="s">
        <v>2567</v>
      </c>
      <c r="F297" s="665"/>
      <c r="G297" s="665"/>
      <c r="H297" s="678">
        <v>0</v>
      </c>
      <c r="I297" s="665">
        <v>3</v>
      </c>
      <c r="J297" s="665">
        <v>467.09999999999997</v>
      </c>
      <c r="K297" s="678">
        <v>1</v>
      </c>
      <c r="L297" s="665">
        <v>3</v>
      </c>
      <c r="M297" s="666">
        <v>467.09999999999997</v>
      </c>
    </row>
    <row r="298" spans="1:13" ht="14.4" customHeight="1" x14ac:dyDescent="0.3">
      <c r="A298" s="661" t="s">
        <v>5150</v>
      </c>
      <c r="B298" s="662" t="s">
        <v>4808</v>
      </c>
      <c r="C298" s="662" t="s">
        <v>2651</v>
      </c>
      <c r="D298" s="662" t="s">
        <v>4809</v>
      </c>
      <c r="E298" s="662" t="s">
        <v>4810</v>
      </c>
      <c r="F298" s="665"/>
      <c r="G298" s="665"/>
      <c r="H298" s="678">
        <v>0</v>
      </c>
      <c r="I298" s="665">
        <v>3</v>
      </c>
      <c r="J298" s="665">
        <v>361.83</v>
      </c>
      <c r="K298" s="678">
        <v>1</v>
      </c>
      <c r="L298" s="665">
        <v>3</v>
      </c>
      <c r="M298" s="666">
        <v>361.83</v>
      </c>
    </row>
    <row r="299" spans="1:13" ht="14.4" customHeight="1" x14ac:dyDescent="0.3">
      <c r="A299" s="661" t="s">
        <v>5150</v>
      </c>
      <c r="B299" s="662" t="s">
        <v>4811</v>
      </c>
      <c r="C299" s="662" t="s">
        <v>2679</v>
      </c>
      <c r="D299" s="662" t="s">
        <v>2474</v>
      </c>
      <c r="E299" s="662" t="s">
        <v>4813</v>
      </c>
      <c r="F299" s="665"/>
      <c r="G299" s="665"/>
      <c r="H299" s="678">
        <v>0</v>
      </c>
      <c r="I299" s="665">
        <v>3</v>
      </c>
      <c r="J299" s="665">
        <v>1222.6500000000001</v>
      </c>
      <c r="K299" s="678">
        <v>1</v>
      </c>
      <c r="L299" s="665">
        <v>3</v>
      </c>
      <c r="M299" s="666">
        <v>1222.6500000000001</v>
      </c>
    </row>
    <row r="300" spans="1:13" ht="14.4" customHeight="1" x14ac:dyDescent="0.3">
      <c r="A300" s="661" t="s">
        <v>5150</v>
      </c>
      <c r="B300" s="662" t="s">
        <v>4811</v>
      </c>
      <c r="C300" s="662" t="s">
        <v>2682</v>
      </c>
      <c r="D300" s="662" t="s">
        <v>2474</v>
      </c>
      <c r="E300" s="662" t="s">
        <v>4816</v>
      </c>
      <c r="F300" s="665"/>
      <c r="G300" s="665"/>
      <c r="H300" s="678">
        <v>0</v>
      </c>
      <c r="I300" s="665">
        <v>3</v>
      </c>
      <c r="J300" s="665">
        <v>1630.17</v>
      </c>
      <c r="K300" s="678">
        <v>1</v>
      </c>
      <c r="L300" s="665">
        <v>3</v>
      </c>
      <c r="M300" s="666">
        <v>1630.17</v>
      </c>
    </row>
    <row r="301" spans="1:13" ht="14.4" customHeight="1" x14ac:dyDescent="0.3">
      <c r="A301" s="661" t="s">
        <v>5150</v>
      </c>
      <c r="B301" s="662" t="s">
        <v>4811</v>
      </c>
      <c r="C301" s="662" t="s">
        <v>2477</v>
      </c>
      <c r="D301" s="662" t="s">
        <v>2474</v>
      </c>
      <c r="E301" s="662" t="s">
        <v>4818</v>
      </c>
      <c r="F301" s="665"/>
      <c r="G301" s="665"/>
      <c r="H301" s="678">
        <v>0</v>
      </c>
      <c r="I301" s="665">
        <v>3</v>
      </c>
      <c r="J301" s="665">
        <v>2771.2200000000003</v>
      </c>
      <c r="K301" s="678">
        <v>1</v>
      </c>
      <c r="L301" s="665">
        <v>3</v>
      </c>
      <c r="M301" s="666">
        <v>2771.2200000000003</v>
      </c>
    </row>
    <row r="302" spans="1:13" ht="14.4" customHeight="1" x14ac:dyDescent="0.3">
      <c r="A302" s="661" t="s">
        <v>5150</v>
      </c>
      <c r="B302" s="662" t="s">
        <v>4811</v>
      </c>
      <c r="C302" s="662" t="s">
        <v>2480</v>
      </c>
      <c r="D302" s="662" t="s">
        <v>2474</v>
      </c>
      <c r="E302" s="662" t="s">
        <v>4815</v>
      </c>
      <c r="F302" s="665"/>
      <c r="G302" s="665"/>
      <c r="H302" s="678">
        <v>0</v>
      </c>
      <c r="I302" s="665">
        <v>2</v>
      </c>
      <c r="J302" s="665">
        <v>2309.36</v>
      </c>
      <c r="K302" s="678">
        <v>1</v>
      </c>
      <c r="L302" s="665">
        <v>2</v>
      </c>
      <c r="M302" s="666">
        <v>2309.36</v>
      </c>
    </row>
    <row r="303" spans="1:13" ht="14.4" customHeight="1" x14ac:dyDescent="0.3">
      <c r="A303" s="661" t="s">
        <v>5150</v>
      </c>
      <c r="B303" s="662" t="s">
        <v>4811</v>
      </c>
      <c r="C303" s="662" t="s">
        <v>4144</v>
      </c>
      <c r="D303" s="662" t="s">
        <v>2557</v>
      </c>
      <c r="E303" s="662" t="s">
        <v>4812</v>
      </c>
      <c r="F303" s="665"/>
      <c r="G303" s="665"/>
      <c r="H303" s="678">
        <v>0</v>
      </c>
      <c r="I303" s="665">
        <v>1</v>
      </c>
      <c r="J303" s="665">
        <v>1385.62</v>
      </c>
      <c r="K303" s="678">
        <v>1</v>
      </c>
      <c r="L303" s="665">
        <v>1</v>
      </c>
      <c r="M303" s="666">
        <v>1385.62</v>
      </c>
    </row>
    <row r="304" spans="1:13" ht="14.4" customHeight="1" x14ac:dyDescent="0.3">
      <c r="A304" s="661" t="s">
        <v>5150</v>
      </c>
      <c r="B304" s="662" t="s">
        <v>4811</v>
      </c>
      <c r="C304" s="662" t="s">
        <v>2556</v>
      </c>
      <c r="D304" s="662" t="s">
        <v>2557</v>
      </c>
      <c r="E304" s="662" t="s">
        <v>4819</v>
      </c>
      <c r="F304" s="665"/>
      <c r="G304" s="665"/>
      <c r="H304" s="678">
        <v>0</v>
      </c>
      <c r="I304" s="665">
        <v>2</v>
      </c>
      <c r="J304" s="665">
        <v>3694.98</v>
      </c>
      <c r="K304" s="678">
        <v>1</v>
      </c>
      <c r="L304" s="665">
        <v>2</v>
      </c>
      <c r="M304" s="666">
        <v>3694.98</v>
      </c>
    </row>
    <row r="305" spans="1:13" ht="14.4" customHeight="1" x14ac:dyDescent="0.3">
      <c r="A305" s="661" t="s">
        <v>5150</v>
      </c>
      <c r="B305" s="662" t="s">
        <v>4811</v>
      </c>
      <c r="C305" s="662" t="s">
        <v>2804</v>
      </c>
      <c r="D305" s="662" t="s">
        <v>2557</v>
      </c>
      <c r="E305" s="662" t="s">
        <v>4812</v>
      </c>
      <c r="F305" s="665"/>
      <c r="G305" s="665"/>
      <c r="H305" s="678">
        <v>0</v>
      </c>
      <c r="I305" s="665">
        <v>2</v>
      </c>
      <c r="J305" s="665">
        <v>2771.24</v>
      </c>
      <c r="K305" s="678">
        <v>1</v>
      </c>
      <c r="L305" s="665">
        <v>2</v>
      </c>
      <c r="M305" s="666">
        <v>2771.24</v>
      </c>
    </row>
    <row r="306" spans="1:13" ht="14.4" customHeight="1" x14ac:dyDescent="0.3">
      <c r="A306" s="661" t="s">
        <v>5150</v>
      </c>
      <c r="B306" s="662" t="s">
        <v>4811</v>
      </c>
      <c r="C306" s="662" t="s">
        <v>2811</v>
      </c>
      <c r="D306" s="662" t="s">
        <v>2474</v>
      </c>
      <c r="E306" s="662" t="s">
        <v>4814</v>
      </c>
      <c r="F306" s="665"/>
      <c r="G306" s="665"/>
      <c r="H306" s="678">
        <v>0</v>
      </c>
      <c r="I306" s="665">
        <v>2</v>
      </c>
      <c r="J306" s="665">
        <v>1630.2</v>
      </c>
      <c r="K306" s="678">
        <v>1</v>
      </c>
      <c r="L306" s="665">
        <v>2</v>
      </c>
      <c r="M306" s="666">
        <v>1630.2</v>
      </c>
    </row>
    <row r="307" spans="1:13" ht="14.4" customHeight="1" x14ac:dyDescent="0.3">
      <c r="A307" s="661" t="s">
        <v>5150</v>
      </c>
      <c r="B307" s="662" t="s">
        <v>4840</v>
      </c>
      <c r="C307" s="662" t="s">
        <v>2590</v>
      </c>
      <c r="D307" s="662" t="s">
        <v>2588</v>
      </c>
      <c r="E307" s="662" t="s">
        <v>2591</v>
      </c>
      <c r="F307" s="665"/>
      <c r="G307" s="665"/>
      <c r="H307" s="678">
        <v>0</v>
      </c>
      <c r="I307" s="665">
        <v>1</v>
      </c>
      <c r="J307" s="665">
        <v>144.81</v>
      </c>
      <c r="K307" s="678">
        <v>1</v>
      </c>
      <c r="L307" s="665">
        <v>1</v>
      </c>
      <c r="M307" s="666">
        <v>144.81</v>
      </c>
    </row>
    <row r="308" spans="1:13" ht="14.4" customHeight="1" x14ac:dyDescent="0.3">
      <c r="A308" s="661" t="s">
        <v>5150</v>
      </c>
      <c r="B308" s="662" t="s">
        <v>4851</v>
      </c>
      <c r="C308" s="662" t="s">
        <v>2639</v>
      </c>
      <c r="D308" s="662" t="s">
        <v>2640</v>
      </c>
      <c r="E308" s="662" t="s">
        <v>2641</v>
      </c>
      <c r="F308" s="665"/>
      <c r="G308" s="665"/>
      <c r="H308" s="678">
        <v>0</v>
      </c>
      <c r="I308" s="665">
        <v>1</v>
      </c>
      <c r="J308" s="665">
        <v>109.97</v>
      </c>
      <c r="K308" s="678">
        <v>1</v>
      </c>
      <c r="L308" s="665">
        <v>1</v>
      </c>
      <c r="M308" s="666">
        <v>109.97</v>
      </c>
    </row>
    <row r="309" spans="1:13" ht="14.4" customHeight="1" x14ac:dyDescent="0.3">
      <c r="A309" s="661" t="s">
        <v>5150</v>
      </c>
      <c r="B309" s="662" t="s">
        <v>4852</v>
      </c>
      <c r="C309" s="662" t="s">
        <v>5030</v>
      </c>
      <c r="D309" s="662" t="s">
        <v>2463</v>
      </c>
      <c r="E309" s="662" t="s">
        <v>1295</v>
      </c>
      <c r="F309" s="665"/>
      <c r="G309" s="665"/>
      <c r="H309" s="678">
        <v>0</v>
      </c>
      <c r="I309" s="665">
        <v>1</v>
      </c>
      <c r="J309" s="665">
        <v>145.66999999999999</v>
      </c>
      <c r="K309" s="678">
        <v>1</v>
      </c>
      <c r="L309" s="665">
        <v>1</v>
      </c>
      <c r="M309" s="666">
        <v>145.66999999999999</v>
      </c>
    </row>
    <row r="310" spans="1:13" ht="14.4" customHeight="1" x14ac:dyDescent="0.3">
      <c r="A310" s="661" t="s">
        <v>5150</v>
      </c>
      <c r="B310" s="662" t="s">
        <v>4853</v>
      </c>
      <c r="C310" s="662" t="s">
        <v>4189</v>
      </c>
      <c r="D310" s="662" t="s">
        <v>5036</v>
      </c>
      <c r="E310" s="662" t="s">
        <v>5037</v>
      </c>
      <c r="F310" s="665"/>
      <c r="G310" s="665"/>
      <c r="H310" s="678">
        <v>0</v>
      </c>
      <c r="I310" s="665">
        <v>1</v>
      </c>
      <c r="J310" s="665">
        <v>181.13</v>
      </c>
      <c r="K310" s="678">
        <v>1</v>
      </c>
      <c r="L310" s="665">
        <v>1</v>
      </c>
      <c r="M310" s="666">
        <v>181.13</v>
      </c>
    </row>
    <row r="311" spans="1:13" ht="14.4" customHeight="1" x14ac:dyDescent="0.3">
      <c r="A311" s="661" t="s">
        <v>5150</v>
      </c>
      <c r="B311" s="662" t="s">
        <v>4859</v>
      </c>
      <c r="C311" s="662" t="s">
        <v>2495</v>
      </c>
      <c r="D311" s="662" t="s">
        <v>2496</v>
      </c>
      <c r="E311" s="662" t="s">
        <v>1760</v>
      </c>
      <c r="F311" s="665"/>
      <c r="G311" s="665"/>
      <c r="H311" s="678">
        <v>0</v>
      </c>
      <c r="I311" s="665">
        <v>1</v>
      </c>
      <c r="J311" s="665">
        <v>37.159999999999997</v>
      </c>
      <c r="K311" s="678">
        <v>1</v>
      </c>
      <c r="L311" s="665">
        <v>1</v>
      </c>
      <c r="M311" s="666">
        <v>37.159999999999997</v>
      </c>
    </row>
    <row r="312" spans="1:13" ht="14.4" customHeight="1" x14ac:dyDescent="0.3">
      <c r="A312" s="661" t="s">
        <v>5150</v>
      </c>
      <c r="B312" s="662" t="s">
        <v>4868</v>
      </c>
      <c r="C312" s="662" t="s">
        <v>5760</v>
      </c>
      <c r="D312" s="662" t="s">
        <v>4875</v>
      </c>
      <c r="E312" s="662" t="s">
        <v>5761</v>
      </c>
      <c r="F312" s="665"/>
      <c r="G312" s="665"/>
      <c r="H312" s="678"/>
      <c r="I312" s="665">
        <v>1</v>
      </c>
      <c r="J312" s="665">
        <v>0</v>
      </c>
      <c r="K312" s="678"/>
      <c r="L312" s="665">
        <v>1</v>
      </c>
      <c r="M312" s="666">
        <v>0</v>
      </c>
    </row>
    <row r="313" spans="1:13" ht="14.4" customHeight="1" x14ac:dyDescent="0.3">
      <c r="A313" s="661" t="s">
        <v>5150</v>
      </c>
      <c r="B313" s="662" t="s">
        <v>4877</v>
      </c>
      <c r="C313" s="662" t="s">
        <v>2795</v>
      </c>
      <c r="D313" s="662" t="s">
        <v>2796</v>
      </c>
      <c r="E313" s="662" t="s">
        <v>4878</v>
      </c>
      <c r="F313" s="665"/>
      <c r="G313" s="665"/>
      <c r="H313" s="678">
        <v>0</v>
      </c>
      <c r="I313" s="665">
        <v>1</v>
      </c>
      <c r="J313" s="665">
        <v>225.06</v>
      </c>
      <c r="K313" s="678">
        <v>1</v>
      </c>
      <c r="L313" s="665">
        <v>1</v>
      </c>
      <c r="M313" s="666">
        <v>225.06</v>
      </c>
    </row>
    <row r="314" spans="1:13" ht="14.4" customHeight="1" x14ac:dyDescent="0.3">
      <c r="A314" s="661" t="s">
        <v>5150</v>
      </c>
      <c r="B314" s="662" t="s">
        <v>4938</v>
      </c>
      <c r="C314" s="662" t="s">
        <v>2755</v>
      </c>
      <c r="D314" s="662" t="s">
        <v>2756</v>
      </c>
      <c r="E314" s="662" t="s">
        <v>3488</v>
      </c>
      <c r="F314" s="665"/>
      <c r="G314" s="665"/>
      <c r="H314" s="678">
        <v>0</v>
      </c>
      <c r="I314" s="665">
        <v>3</v>
      </c>
      <c r="J314" s="665">
        <v>4281.6900000000005</v>
      </c>
      <c r="K314" s="678">
        <v>1</v>
      </c>
      <c r="L314" s="665">
        <v>3</v>
      </c>
      <c r="M314" s="666">
        <v>4281.6900000000005</v>
      </c>
    </row>
    <row r="315" spans="1:13" ht="14.4" customHeight="1" x14ac:dyDescent="0.3">
      <c r="A315" s="661" t="s">
        <v>5150</v>
      </c>
      <c r="B315" s="662" t="s">
        <v>4947</v>
      </c>
      <c r="C315" s="662" t="s">
        <v>2814</v>
      </c>
      <c r="D315" s="662" t="s">
        <v>4948</v>
      </c>
      <c r="E315" s="662" t="s">
        <v>4949</v>
      </c>
      <c r="F315" s="665"/>
      <c r="G315" s="665"/>
      <c r="H315" s="678">
        <v>0</v>
      </c>
      <c r="I315" s="665">
        <v>2</v>
      </c>
      <c r="J315" s="665">
        <v>4359.8599999999997</v>
      </c>
      <c r="K315" s="678">
        <v>1</v>
      </c>
      <c r="L315" s="665">
        <v>2</v>
      </c>
      <c r="M315" s="666">
        <v>4359.8599999999997</v>
      </c>
    </row>
    <row r="316" spans="1:13" ht="14.4" customHeight="1" x14ac:dyDescent="0.3">
      <c r="A316" s="661" t="s">
        <v>5150</v>
      </c>
      <c r="B316" s="662" t="s">
        <v>4953</v>
      </c>
      <c r="C316" s="662" t="s">
        <v>2483</v>
      </c>
      <c r="D316" s="662" t="s">
        <v>2484</v>
      </c>
      <c r="E316" s="662" t="s">
        <v>2485</v>
      </c>
      <c r="F316" s="665"/>
      <c r="G316" s="665"/>
      <c r="H316" s="678">
        <v>0</v>
      </c>
      <c r="I316" s="665">
        <v>5</v>
      </c>
      <c r="J316" s="665">
        <v>156.60000000000002</v>
      </c>
      <c r="K316" s="678">
        <v>1</v>
      </c>
      <c r="L316" s="665">
        <v>5</v>
      </c>
      <c r="M316" s="666">
        <v>156.60000000000002</v>
      </c>
    </row>
    <row r="317" spans="1:13" ht="14.4" customHeight="1" x14ac:dyDescent="0.3">
      <c r="A317" s="661" t="s">
        <v>5150</v>
      </c>
      <c r="B317" s="662" t="s">
        <v>4981</v>
      </c>
      <c r="C317" s="662" t="s">
        <v>2621</v>
      </c>
      <c r="D317" s="662" t="s">
        <v>2622</v>
      </c>
      <c r="E317" s="662" t="s">
        <v>968</v>
      </c>
      <c r="F317" s="665"/>
      <c r="G317" s="665"/>
      <c r="H317" s="678">
        <v>0</v>
      </c>
      <c r="I317" s="665">
        <v>2</v>
      </c>
      <c r="J317" s="665">
        <v>131.97999999999999</v>
      </c>
      <c r="K317" s="678">
        <v>1</v>
      </c>
      <c r="L317" s="665">
        <v>2</v>
      </c>
      <c r="M317" s="666">
        <v>131.97999999999999</v>
      </c>
    </row>
    <row r="318" spans="1:13" ht="14.4" customHeight="1" x14ac:dyDescent="0.3">
      <c r="A318" s="661" t="s">
        <v>5150</v>
      </c>
      <c r="B318" s="662" t="s">
        <v>4991</v>
      </c>
      <c r="C318" s="662" t="s">
        <v>2443</v>
      </c>
      <c r="D318" s="662" t="s">
        <v>2444</v>
      </c>
      <c r="E318" s="662" t="s">
        <v>4992</v>
      </c>
      <c r="F318" s="665"/>
      <c r="G318" s="665"/>
      <c r="H318" s="678">
        <v>0</v>
      </c>
      <c r="I318" s="665">
        <v>2</v>
      </c>
      <c r="J318" s="665">
        <v>276.62</v>
      </c>
      <c r="K318" s="678">
        <v>1</v>
      </c>
      <c r="L318" s="665">
        <v>2</v>
      </c>
      <c r="M318" s="666">
        <v>276.62</v>
      </c>
    </row>
    <row r="319" spans="1:13" ht="14.4" customHeight="1" x14ac:dyDescent="0.3">
      <c r="A319" s="661" t="s">
        <v>5150</v>
      </c>
      <c r="B319" s="662" t="s">
        <v>4997</v>
      </c>
      <c r="C319" s="662" t="s">
        <v>2834</v>
      </c>
      <c r="D319" s="662" t="s">
        <v>2835</v>
      </c>
      <c r="E319" s="662" t="s">
        <v>2831</v>
      </c>
      <c r="F319" s="665"/>
      <c r="G319" s="665"/>
      <c r="H319" s="678">
        <v>0</v>
      </c>
      <c r="I319" s="665">
        <v>2</v>
      </c>
      <c r="J319" s="665">
        <v>254.68</v>
      </c>
      <c r="K319" s="678">
        <v>1</v>
      </c>
      <c r="L319" s="665">
        <v>2</v>
      </c>
      <c r="M319" s="666">
        <v>254.68</v>
      </c>
    </row>
    <row r="320" spans="1:13" ht="14.4" customHeight="1" x14ac:dyDescent="0.3">
      <c r="A320" s="661" t="s">
        <v>5150</v>
      </c>
      <c r="B320" s="662" t="s">
        <v>4997</v>
      </c>
      <c r="C320" s="662" t="s">
        <v>2836</v>
      </c>
      <c r="D320" s="662" t="s">
        <v>2837</v>
      </c>
      <c r="E320" s="662" t="s">
        <v>2831</v>
      </c>
      <c r="F320" s="665"/>
      <c r="G320" s="665"/>
      <c r="H320" s="678">
        <v>0</v>
      </c>
      <c r="I320" s="665">
        <v>2</v>
      </c>
      <c r="J320" s="665">
        <v>254.68</v>
      </c>
      <c r="K320" s="678">
        <v>1</v>
      </c>
      <c r="L320" s="665">
        <v>2</v>
      </c>
      <c r="M320" s="666">
        <v>254.68</v>
      </c>
    </row>
    <row r="321" spans="1:13" ht="14.4" customHeight="1" x14ac:dyDescent="0.3">
      <c r="A321" s="661" t="s">
        <v>5150</v>
      </c>
      <c r="B321" s="662" t="s">
        <v>4997</v>
      </c>
      <c r="C321" s="662" t="s">
        <v>2832</v>
      </c>
      <c r="D321" s="662" t="s">
        <v>2833</v>
      </c>
      <c r="E321" s="662" t="s">
        <v>2831</v>
      </c>
      <c r="F321" s="665"/>
      <c r="G321" s="665"/>
      <c r="H321" s="678">
        <v>0</v>
      </c>
      <c r="I321" s="665">
        <v>2</v>
      </c>
      <c r="J321" s="665">
        <v>254.68</v>
      </c>
      <c r="K321" s="678">
        <v>1</v>
      </c>
      <c r="L321" s="665">
        <v>2</v>
      </c>
      <c r="M321" s="666">
        <v>254.68</v>
      </c>
    </row>
    <row r="322" spans="1:13" ht="14.4" customHeight="1" x14ac:dyDescent="0.3">
      <c r="A322" s="661" t="s">
        <v>5150</v>
      </c>
      <c r="B322" s="662" t="s">
        <v>4934</v>
      </c>
      <c r="C322" s="662" t="s">
        <v>3200</v>
      </c>
      <c r="D322" s="662" t="s">
        <v>3193</v>
      </c>
      <c r="E322" s="662" t="s">
        <v>4935</v>
      </c>
      <c r="F322" s="665"/>
      <c r="G322" s="665"/>
      <c r="H322" s="678">
        <v>0</v>
      </c>
      <c r="I322" s="665">
        <v>5</v>
      </c>
      <c r="J322" s="665">
        <v>73959.200000000012</v>
      </c>
      <c r="K322" s="678">
        <v>1</v>
      </c>
      <c r="L322" s="665">
        <v>5</v>
      </c>
      <c r="M322" s="666">
        <v>73959.200000000012</v>
      </c>
    </row>
    <row r="323" spans="1:13" ht="14.4" customHeight="1" x14ac:dyDescent="0.3">
      <c r="A323" s="661" t="s">
        <v>5125</v>
      </c>
      <c r="B323" s="662" t="s">
        <v>4793</v>
      </c>
      <c r="C323" s="662" t="s">
        <v>5919</v>
      </c>
      <c r="D323" s="662" t="s">
        <v>5368</v>
      </c>
      <c r="E323" s="662" t="s">
        <v>5920</v>
      </c>
      <c r="F323" s="665"/>
      <c r="G323" s="665"/>
      <c r="H323" s="678"/>
      <c r="I323" s="665">
        <v>1</v>
      </c>
      <c r="J323" s="665">
        <v>0</v>
      </c>
      <c r="K323" s="678"/>
      <c r="L323" s="665">
        <v>1</v>
      </c>
      <c r="M323" s="666">
        <v>0</v>
      </c>
    </row>
    <row r="324" spans="1:13" ht="14.4" customHeight="1" x14ac:dyDescent="0.3">
      <c r="A324" s="661" t="s">
        <v>5125</v>
      </c>
      <c r="B324" s="662" t="s">
        <v>5009</v>
      </c>
      <c r="C324" s="662" t="s">
        <v>4131</v>
      </c>
      <c r="D324" s="662" t="s">
        <v>5010</v>
      </c>
      <c r="E324" s="662" t="s">
        <v>5011</v>
      </c>
      <c r="F324" s="665"/>
      <c r="G324" s="665"/>
      <c r="H324" s="678">
        <v>0</v>
      </c>
      <c r="I324" s="665">
        <v>1</v>
      </c>
      <c r="J324" s="665">
        <v>115.27</v>
      </c>
      <c r="K324" s="678">
        <v>1</v>
      </c>
      <c r="L324" s="665">
        <v>1</v>
      </c>
      <c r="M324" s="666">
        <v>115.27</v>
      </c>
    </row>
    <row r="325" spans="1:13" ht="14.4" customHeight="1" x14ac:dyDescent="0.3">
      <c r="A325" s="661" t="s">
        <v>5125</v>
      </c>
      <c r="B325" s="662" t="s">
        <v>7962</v>
      </c>
      <c r="C325" s="662" t="s">
        <v>6452</v>
      </c>
      <c r="D325" s="662" t="s">
        <v>6453</v>
      </c>
      <c r="E325" s="662" t="s">
        <v>830</v>
      </c>
      <c r="F325" s="665"/>
      <c r="G325" s="665"/>
      <c r="H325" s="678"/>
      <c r="I325" s="665">
        <v>1</v>
      </c>
      <c r="J325" s="665">
        <v>0</v>
      </c>
      <c r="K325" s="678"/>
      <c r="L325" s="665">
        <v>1</v>
      </c>
      <c r="M325" s="666">
        <v>0</v>
      </c>
    </row>
    <row r="326" spans="1:13" ht="14.4" customHeight="1" x14ac:dyDescent="0.3">
      <c r="A326" s="661" t="s">
        <v>5125</v>
      </c>
      <c r="B326" s="662" t="s">
        <v>4797</v>
      </c>
      <c r="C326" s="662" t="s">
        <v>644</v>
      </c>
      <c r="D326" s="662" t="s">
        <v>645</v>
      </c>
      <c r="E326" s="662" t="s">
        <v>3435</v>
      </c>
      <c r="F326" s="665"/>
      <c r="G326" s="665"/>
      <c r="H326" s="678">
        <v>0</v>
      </c>
      <c r="I326" s="665">
        <v>2</v>
      </c>
      <c r="J326" s="665">
        <v>2600.98</v>
      </c>
      <c r="K326" s="678">
        <v>1</v>
      </c>
      <c r="L326" s="665">
        <v>2</v>
      </c>
      <c r="M326" s="666">
        <v>2600.98</v>
      </c>
    </row>
    <row r="327" spans="1:13" ht="14.4" customHeight="1" x14ac:dyDescent="0.3">
      <c r="A327" s="661" t="s">
        <v>5125</v>
      </c>
      <c r="B327" s="662" t="s">
        <v>4797</v>
      </c>
      <c r="C327" s="662" t="s">
        <v>3433</v>
      </c>
      <c r="D327" s="662" t="s">
        <v>5003</v>
      </c>
      <c r="E327" s="662" t="s">
        <v>3435</v>
      </c>
      <c r="F327" s="665"/>
      <c r="G327" s="665"/>
      <c r="H327" s="678">
        <v>0</v>
      </c>
      <c r="I327" s="665">
        <v>1</v>
      </c>
      <c r="J327" s="665">
        <v>668.54</v>
      </c>
      <c r="K327" s="678">
        <v>1</v>
      </c>
      <c r="L327" s="665">
        <v>1</v>
      </c>
      <c r="M327" s="666">
        <v>668.54</v>
      </c>
    </row>
    <row r="328" spans="1:13" ht="14.4" customHeight="1" x14ac:dyDescent="0.3">
      <c r="A328" s="661" t="s">
        <v>5125</v>
      </c>
      <c r="B328" s="662" t="s">
        <v>4808</v>
      </c>
      <c r="C328" s="662" t="s">
        <v>6288</v>
      </c>
      <c r="D328" s="662" t="s">
        <v>6289</v>
      </c>
      <c r="E328" s="662" t="s">
        <v>6290</v>
      </c>
      <c r="F328" s="665"/>
      <c r="G328" s="665"/>
      <c r="H328" s="678"/>
      <c r="I328" s="665">
        <v>1</v>
      </c>
      <c r="J328" s="665">
        <v>0</v>
      </c>
      <c r="K328" s="678"/>
      <c r="L328" s="665">
        <v>1</v>
      </c>
      <c r="M328" s="666">
        <v>0</v>
      </c>
    </row>
    <row r="329" spans="1:13" ht="14.4" customHeight="1" x14ac:dyDescent="0.3">
      <c r="A329" s="661" t="s">
        <v>5125</v>
      </c>
      <c r="B329" s="662" t="s">
        <v>4811</v>
      </c>
      <c r="C329" s="662" t="s">
        <v>2679</v>
      </c>
      <c r="D329" s="662" t="s">
        <v>2474</v>
      </c>
      <c r="E329" s="662" t="s">
        <v>4813</v>
      </c>
      <c r="F329" s="665"/>
      <c r="G329" s="665"/>
      <c r="H329" s="678">
        <v>0</v>
      </c>
      <c r="I329" s="665">
        <v>4</v>
      </c>
      <c r="J329" s="665">
        <v>1630.2</v>
      </c>
      <c r="K329" s="678">
        <v>1</v>
      </c>
      <c r="L329" s="665">
        <v>4</v>
      </c>
      <c r="M329" s="666">
        <v>1630.2</v>
      </c>
    </row>
    <row r="330" spans="1:13" ht="14.4" customHeight="1" x14ac:dyDescent="0.3">
      <c r="A330" s="661" t="s">
        <v>5125</v>
      </c>
      <c r="B330" s="662" t="s">
        <v>4811</v>
      </c>
      <c r="C330" s="662" t="s">
        <v>2682</v>
      </c>
      <c r="D330" s="662" t="s">
        <v>2474</v>
      </c>
      <c r="E330" s="662" t="s">
        <v>4816</v>
      </c>
      <c r="F330" s="665"/>
      <c r="G330" s="665"/>
      <c r="H330" s="678">
        <v>0</v>
      </c>
      <c r="I330" s="665">
        <v>3</v>
      </c>
      <c r="J330" s="665">
        <v>1630.17</v>
      </c>
      <c r="K330" s="678">
        <v>1</v>
      </c>
      <c r="L330" s="665">
        <v>3</v>
      </c>
      <c r="M330" s="666">
        <v>1630.17</v>
      </c>
    </row>
    <row r="331" spans="1:13" ht="14.4" customHeight="1" x14ac:dyDescent="0.3">
      <c r="A331" s="661" t="s">
        <v>5125</v>
      </c>
      <c r="B331" s="662" t="s">
        <v>4811</v>
      </c>
      <c r="C331" s="662" t="s">
        <v>2473</v>
      </c>
      <c r="D331" s="662" t="s">
        <v>2474</v>
      </c>
      <c r="E331" s="662" t="s">
        <v>4814</v>
      </c>
      <c r="F331" s="665"/>
      <c r="G331" s="665"/>
      <c r="H331" s="678">
        <v>0</v>
      </c>
      <c r="I331" s="665">
        <v>3</v>
      </c>
      <c r="J331" s="665">
        <v>2445.3000000000002</v>
      </c>
      <c r="K331" s="678">
        <v>1</v>
      </c>
      <c r="L331" s="665">
        <v>3</v>
      </c>
      <c r="M331" s="666">
        <v>2445.3000000000002</v>
      </c>
    </row>
    <row r="332" spans="1:13" ht="14.4" customHeight="1" x14ac:dyDescent="0.3">
      <c r="A332" s="661" t="s">
        <v>5125</v>
      </c>
      <c r="B332" s="662" t="s">
        <v>4811</v>
      </c>
      <c r="C332" s="662" t="s">
        <v>2480</v>
      </c>
      <c r="D332" s="662" t="s">
        <v>2474</v>
      </c>
      <c r="E332" s="662" t="s">
        <v>4815</v>
      </c>
      <c r="F332" s="665"/>
      <c r="G332" s="665"/>
      <c r="H332" s="678">
        <v>0</v>
      </c>
      <c r="I332" s="665">
        <v>4</v>
      </c>
      <c r="J332" s="665">
        <v>4618.72</v>
      </c>
      <c r="K332" s="678">
        <v>1</v>
      </c>
      <c r="L332" s="665">
        <v>4</v>
      </c>
      <c r="M332" s="666">
        <v>4618.72</v>
      </c>
    </row>
    <row r="333" spans="1:13" ht="14.4" customHeight="1" x14ac:dyDescent="0.3">
      <c r="A333" s="661" t="s">
        <v>5125</v>
      </c>
      <c r="B333" s="662" t="s">
        <v>4811</v>
      </c>
      <c r="C333" s="662" t="s">
        <v>6472</v>
      </c>
      <c r="D333" s="662" t="s">
        <v>2474</v>
      </c>
      <c r="E333" s="662" t="s">
        <v>6473</v>
      </c>
      <c r="F333" s="665">
        <v>1</v>
      </c>
      <c r="G333" s="665">
        <v>0</v>
      </c>
      <c r="H333" s="678"/>
      <c r="I333" s="665"/>
      <c r="J333" s="665"/>
      <c r="K333" s="678"/>
      <c r="L333" s="665">
        <v>1</v>
      </c>
      <c r="M333" s="666">
        <v>0</v>
      </c>
    </row>
    <row r="334" spans="1:13" ht="14.4" customHeight="1" x14ac:dyDescent="0.3">
      <c r="A334" s="661" t="s">
        <v>5125</v>
      </c>
      <c r="B334" s="662" t="s">
        <v>4811</v>
      </c>
      <c r="C334" s="662" t="s">
        <v>4144</v>
      </c>
      <c r="D334" s="662" t="s">
        <v>2557</v>
      </c>
      <c r="E334" s="662" t="s">
        <v>4812</v>
      </c>
      <c r="F334" s="665"/>
      <c r="G334" s="665"/>
      <c r="H334" s="678">
        <v>0</v>
      </c>
      <c r="I334" s="665">
        <v>7</v>
      </c>
      <c r="J334" s="665">
        <v>9699.34</v>
      </c>
      <c r="K334" s="678">
        <v>1</v>
      </c>
      <c r="L334" s="665">
        <v>7</v>
      </c>
      <c r="M334" s="666">
        <v>9699.34</v>
      </c>
    </row>
    <row r="335" spans="1:13" ht="14.4" customHeight="1" x14ac:dyDescent="0.3">
      <c r="A335" s="661" t="s">
        <v>5125</v>
      </c>
      <c r="B335" s="662" t="s">
        <v>4811</v>
      </c>
      <c r="C335" s="662" t="s">
        <v>2556</v>
      </c>
      <c r="D335" s="662" t="s">
        <v>2557</v>
      </c>
      <c r="E335" s="662" t="s">
        <v>4819</v>
      </c>
      <c r="F335" s="665"/>
      <c r="G335" s="665"/>
      <c r="H335" s="678">
        <v>0</v>
      </c>
      <c r="I335" s="665">
        <v>2</v>
      </c>
      <c r="J335" s="665">
        <v>3694.98</v>
      </c>
      <c r="K335" s="678">
        <v>1</v>
      </c>
      <c r="L335" s="665">
        <v>2</v>
      </c>
      <c r="M335" s="666">
        <v>3694.98</v>
      </c>
    </row>
    <row r="336" spans="1:13" ht="14.4" customHeight="1" x14ac:dyDescent="0.3">
      <c r="A336" s="661" t="s">
        <v>5125</v>
      </c>
      <c r="B336" s="662" t="s">
        <v>4811</v>
      </c>
      <c r="C336" s="662" t="s">
        <v>4532</v>
      </c>
      <c r="D336" s="662" t="s">
        <v>2557</v>
      </c>
      <c r="E336" s="662" t="s">
        <v>5079</v>
      </c>
      <c r="F336" s="665"/>
      <c r="G336" s="665"/>
      <c r="H336" s="678">
        <v>0</v>
      </c>
      <c r="I336" s="665">
        <v>3</v>
      </c>
      <c r="J336" s="665">
        <v>6928.08</v>
      </c>
      <c r="K336" s="678">
        <v>1</v>
      </c>
      <c r="L336" s="665">
        <v>3</v>
      </c>
      <c r="M336" s="666">
        <v>6928.08</v>
      </c>
    </row>
    <row r="337" spans="1:13" ht="14.4" customHeight="1" x14ac:dyDescent="0.3">
      <c r="A337" s="661" t="s">
        <v>5125</v>
      </c>
      <c r="B337" s="662" t="s">
        <v>7958</v>
      </c>
      <c r="C337" s="662" t="s">
        <v>5863</v>
      </c>
      <c r="D337" s="662" t="s">
        <v>5864</v>
      </c>
      <c r="E337" s="662" t="s">
        <v>5865</v>
      </c>
      <c r="F337" s="665"/>
      <c r="G337" s="665"/>
      <c r="H337" s="678">
        <v>0</v>
      </c>
      <c r="I337" s="665">
        <v>2</v>
      </c>
      <c r="J337" s="665">
        <v>373.74</v>
      </c>
      <c r="K337" s="678">
        <v>1</v>
      </c>
      <c r="L337" s="665">
        <v>2</v>
      </c>
      <c r="M337" s="666">
        <v>373.74</v>
      </c>
    </row>
    <row r="338" spans="1:13" ht="14.4" customHeight="1" x14ac:dyDescent="0.3">
      <c r="A338" s="661" t="s">
        <v>5125</v>
      </c>
      <c r="B338" s="662" t="s">
        <v>4829</v>
      </c>
      <c r="C338" s="662" t="s">
        <v>5173</v>
      </c>
      <c r="D338" s="662" t="s">
        <v>5174</v>
      </c>
      <c r="E338" s="662" t="s">
        <v>2750</v>
      </c>
      <c r="F338" s="665">
        <v>1</v>
      </c>
      <c r="G338" s="665">
        <v>70.3</v>
      </c>
      <c r="H338" s="678">
        <v>1</v>
      </c>
      <c r="I338" s="665"/>
      <c r="J338" s="665"/>
      <c r="K338" s="678">
        <v>0</v>
      </c>
      <c r="L338" s="665">
        <v>1</v>
      </c>
      <c r="M338" s="666">
        <v>70.3</v>
      </c>
    </row>
    <row r="339" spans="1:13" ht="14.4" customHeight="1" x14ac:dyDescent="0.3">
      <c r="A339" s="661" t="s">
        <v>5125</v>
      </c>
      <c r="B339" s="662" t="s">
        <v>4832</v>
      </c>
      <c r="C339" s="662" t="s">
        <v>2518</v>
      </c>
      <c r="D339" s="662" t="s">
        <v>2519</v>
      </c>
      <c r="E339" s="662" t="s">
        <v>2520</v>
      </c>
      <c r="F339" s="665"/>
      <c r="G339" s="665"/>
      <c r="H339" s="678">
        <v>0</v>
      </c>
      <c r="I339" s="665">
        <v>1</v>
      </c>
      <c r="J339" s="665">
        <v>65.540000000000006</v>
      </c>
      <c r="K339" s="678">
        <v>1</v>
      </c>
      <c r="L339" s="665">
        <v>1</v>
      </c>
      <c r="M339" s="666">
        <v>65.540000000000006</v>
      </c>
    </row>
    <row r="340" spans="1:13" ht="14.4" customHeight="1" x14ac:dyDescent="0.3">
      <c r="A340" s="661" t="s">
        <v>5125</v>
      </c>
      <c r="B340" s="662" t="s">
        <v>4832</v>
      </c>
      <c r="C340" s="662" t="s">
        <v>2522</v>
      </c>
      <c r="D340" s="662" t="s">
        <v>2519</v>
      </c>
      <c r="E340" s="662" t="s">
        <v>2523</v>
      </c>
      <c r="F340" s="665"/>
      <c r="G340" s="665"/>
      <c r="H340" s="678">
        <v>0</v>
      </c>
      <c r="I340" s="665">
        <v>1</v>
      </c>
      <c r="J340" s="665">
        <v>229.38</v>
      </c>
      <c r="K340" s="678">
        <v>1</v>
      </c>
      <c r="L340" s="665">
        <v>1</v>
      </c>
      <c r="M340" s="666">
        <v>229.38</v>
      </c>
    </row>
    <row r="341" spans="1:13" ht="14.4" customHeight="1" x14ac:dyDescent="0.3">
      <c r="A341" s="661" t="s">
        <v>5125</v>
      </c>
      <c r="B341" s="662" t="s">
        <v>4833</v>
      </c>
      <c r="C341" s="662" t="s">
        <v>2511</v>
      </c>
      <c r="D341" s="662" t="s">
        <v>2512</v>
      </c>
      <c r="E341" s="662" t="s">
        <v>1270</v>
      </c>
      <c r="F341" s="665"/>
      <c r="G341" s="665"/>
      <c r="H341" s="678">
        <v>0</v>
      </c>
      <c r="I341" s="665">
        <v>2</v>
      </c>
      <c r="J341" s="665">
        <v>70.22</v>
      </c>
      <c r="K341" s="678">
        <v>1</v>
      </c>
      <c r="L341" s="665">
        <v>2</v>
      </c>
      <c r="M341" s="666">
        <v>70.22</v>
      </c>
    </row>
    <row r="342" spans="1:13" ht="14.4" customHeight="1" x14ac:dyDescent="0.3">
      <c r="A342" s="661" t="s">
        <v>5125</v>
      </c>
      <c r="B342" s="662" t="s">
        <v>4840</v>
      </c>
      <c r="C342" s="662" t="s">
        <v>6474</v>
      </c>
      <c r="D342" s="662" t="s">
        <v>6475</v>
      </c>
      <c r="E342" s="662" t="s">
        <v>968</v>
      </c>
      <c r="F342" s="665"/>
      <c r="G342" s="665"/>
      <c r="H342" s="678">
        <v>0</v>
      </c>
      <c r="I342" s="665">
        <v>1</v>
      </c>
      <c r="J342" s="665">
        <v>96.53</v>
      </c>
      <c r="K342" s="678">
        <v>1</v>
      </c>
      <c r="L342" s="665">
        <v>1</v>
      </c>
      <c r="M342" s="666">
        <v>96.53</v>
      </c>
    </row>
    <row r="343" spans="1:13" ht="14.4" customHeight="1" x14ac:dyDescent="0.3">
      <c r="A343" s="661" t="s">
        <v>5125</v>
      </c>
      <c r="B343" s="662" t="s">
        <v>5028</v>
      </c>
      <c r="C343" s="662" t="s">
        <v>4262</v>
      </c>
      <c r="D343" s="662" t="s">
        <v>4263</v>
      </c>
      <c r="E343" s="662" t="s">
        <v>999</v>
      </c>
      <c r="F343" s="665"/>
      <c r="G343" s="665"/>
      <c r="H343" s="678">
        <v>0</v>
      </c>
      <c r="I343" s="665">
        <v>1</v>
      </c>
      <c r="J343" s="665">
        <v>97.28</v>
      </c>
      <c r="K343" s="678">
        <v>1</v>
      </c>
      <c r="L343" s="665">
        <v>1</v>
      </c>
      <c r="M343" s="666">
        <v>97.28</v>
      </c>
    </row>
    <row r="344" spans="1:13" ht="14.4" customHeight="1" x14ac:dyDescent="0.3">
      <c r="A344" s="661" t="s">
        <v>5125</v>
      </c>
      <c r="B344" s="662" t="s">
        <v>4852</v>
      </c>
      <c r="C344" s="662" t="s">
        <v>2462</v>
      </c>
      <c r="D344" s="662" t="s">
        <v>2463</v>
      </c>
      <c r="E344" s="662" t="s">
        <v>1201</v>
      </c>
      <c r="F344" s="665"/>
      <c r="G344" s="665"/>
      <c r="H344" s="678">
        <v>0</v>
      </c>
      <c r="I344" s="665">
        <v>1</v>
      </c>
      <c r="J344" s="665">
        <v>25.94</v>
      </c>
      <c r="K344" s="678">
        <v>1</v>
      </c>
      <c r="L344" s="665">
        <v>1</v>
      </c>
      <c r="M344" s="666">
        <v>25.94</v>
      </c>
    </row>
    <row r="345" spans="1:13" ht="14.4" customHeight="1" x14ac:dyDescent="0.3">
      <c r="A345" s="661" t="s">
        <v>5125</v>
      </c>
      <c r="B345" s="662" t="s">
        <v>4853</v>
      </c>
      <c r="C345" s="662" t="s">
        <v>2579</v>
      </c>
      <c r="D345" s="662" t="s">
        <v>4155</v>
      </c>
      <c r="E345" s="662" t="s">
        <v>1128</v>
      </c>
      <c r="F345" s="665"/>
      <c r="G345" s="665"/>
      <c r="H345" s="678">
        <v>0</v>
      </c>
      <c r="I345" s="665">
        <v>1</v>
      </c>
      <c r="J345" s="665">
        <v>117.73</v>
      </c>
      <c r="K345" s="678">
        <v>1</v>
      </c>
      <c r="L345" s="665">
        <v>1</v>
      </c>
      <c r="M345" s="666">
        <v>117.73</v>
      </c>
    </row>
    <row r="346" spans="1:13" ht="14.4" customHeight="1" x14ac:dyDescent="0.3">
      <c r="A346" s="661" t="s">
        <v>5125</v>
      </c>
      <c r="B346" s="662" t="s">
        <v>4859</v>
      </c>
      <c r="C346" s="662" t="s">
        <v>2495</v>
      </c>
      <c r="D346" s="662" t="s">
        <v>2496</v>
      </c>
      <c r="E346" s="662" t="s">
        <v>1760</v>
      </c>
      <c r="F346" s="665"/>
      <c r="G346" s="665"/>
      <c r="H346" s="678">
        <v>0</v>
      </c>
      <c r="I346" s="665">
        <v>1</v>
      </c>
      <c r="J346" s="665">
        <v>37.159999999999997</v>
      </c>
      <c r="K346" s="678">
        <v>1</v>
      </c>
      <c r="L346" s="665">
        <v>1</v>
      </c>
      <c r="M346" s="666">
        <v>37.159999999999997</v>
      </c>
    </row>
    <row r="347" spans="1:13" ht="14.4" customHeight="1" x14ac:dyDescent="0.3">
      <c r="A347" s="661" t="s">
        <v>5125</v>
      </c>
      <c r="B347" s="662" t="s">
        <v>4868</v>
      </c>
      <c r="C347" s="662" t="s">
        <v>6469</v>
      </c>
      <c r="D347" s="662" t="s">
        <v>2785</v>
      </c>
      <c r="E347" s="662" t="s">
        <v>2786</v>
      </c>
      <c r="F347" s="665"/>
      <c r="G347" s="665"/>
      <c r="H347" s="678">
        <v>0</v>
      </c>
      <c r="I347" s="665">
        <v>1</v>
      </c>
      <c r="J347" s="665">
        <v>103.74</v>
      </c>
      <c r="K347" s="678">
        <v>1</v>
      </c>
      <c r="L347" s="665">
        <v>1</v>
      </c>
      <c r="M347" s="666">
        <v>103.74</v>
      </c>
    </row>
    <row r="348" spans="1:13" ht="14.4" customHeight="1" x14ac:dyDescent="0.3">
      <c r="A348" s="661" t="s">
        <v>5125</v>
      </c>
      <c r="B348" s="662" t="s">
        <v>4868</v>
      </c>
      <c r="C348" s="662" t="s">
        <v>6259</v>
      </c>
      <c r="D348" s="662" t="s">
        <v>2779</v>
      </c>
      <c r="E348" s="662" t="s">
        <v>6260</v>
      </c>
      <c r="F348" s="665"/>
      <c r="G348" s="665"/>
      <c r="H348" s="678">
        <v>0</v>
      </c>
      <c r="I348" s="665">
        <v>1</v>
      </c>
      <c r="J348" s="665">
        <v>48.37</v>
      </c>
      <c r="K348" s="678">
        <v>1</v>
      </c>
      <c r="L348" s="665">
        <v>1</v>
      </c>
      <c r="M348" s="666">
        <v>48.37</v>
      </c>
    </row>
    <row r="349" spans="1:13" ht="14.4" customHeight="1" x14ac:dyDescent="0.3">
      <c r="A349" s="661" t="s">
        <v>5125</v>
      </c>
      <c r="B349" s="662" t="s">
        <v>4868</v>
      </c>
      <c r="C349" s="662" t="s">
        <v>2507</v>
      </c>
      <c r="D349" s="662" t="s">
        <v>2508</v>
      </c>
      <c r="E349" s="662" t="s">
        <v>4874</v>
      </c>
      <c r="F349" s="665"/>
      <c r="G349" s="665"/>
      <c r="H349" s="678">
        <v>0</v>
      </c>
      <c r="I349" s="665">
        <v>1</v>
      </c>
      <c r="J349" s="665">
        <v>79.03</v>
      </c>
      <c r="K349" s="678">
        <v>1</v>
      </c>
      <c r="L349" s="665">
        <v>1</v>
      </c>
      <c r="M349" s="666">
        <v>79.03</v>
      </c>
    </row>
    <row r="350" spans="1:13" ht="14.4" customHeight="1" x14ac:dyDescent="0.3">
      <c r="A350" s="661" t="s">
        <v>5125</v>
      </c>
      <c r="B350" s="662" t="s">
        <v>4868</v>
      </c>
      <c r="C350" s="662" t="s">
        <v>6466</v>
      </c>
      <c r="D350" s="662" t="s">
        <v>6467</v>
      </c>
      <c r="E350" s="662" t="s">
        <v>6468</v>
      </c>
      <c r="F350" s="665"/>
      <c r="G350" s="665"/>
      <c r="H350" s="678">
        <v>0</v>
      </c>
      <c r="I350" s="665">
        <v>1</v>
      </c>
      <c r="J350" s="665">
        <v>59.27</v>
      </c>
      <c r="K350" s="678">
        <v>1</v>
      </c>
      <c r="L350" s="665">
        <v>1</v>
      </c>
      <c r="M350" s="666">
        <v>59.27</v>
      </c>
    </row>
    <row r="351" spans="1:13" ht="14.4" customHeight="1" x14ac:dyDescent="0.3">
      <c r="A351" s="661" t="s">
        <v>5125</v>
      </c>
      <c r="B351" s="662" t="s">
        <v>4877</v>
      </c>
      <c r="C351" s="662" t="s">
        <v>3061</v>
      </c>
      <c r="D351" s="662" t="s">
        <v>2796</v>
      </c>
      <c r="E351" s="662" t="s">
        <v>4879</v>
      </c>
      <c r="F351" s="665"/>
      <c r="G351" s="665"/>
      <c r="H351" s="678">
        <v>0</v>
      </c>
      <c r="I351" s="665">
        <v>4</v>
      </c>
      <c r="J351" s="665">
        <v>617.44000000000005</v>
      </c>
      <c r="K351" s="678">
        <v>1</v>
      </c>
      <c r="L351" s="665">
        <v>4</v>
      </c>
      <c r="M351" s="666">
        <v>617.44000000000005</v>
      </c>
    </row>
    <row r="352" spans="1:13" ht="14.4" customHeight="1" x14ac:dyDescent="0.3">
      <c r="A352" s="661" t="s">
        <v>5125</v>
      </c>
      <c r="B352" s="662" t="s">
        <v>4877</v>
      </c>
      <c r="C352" s="662" t="s">
        <v>4318</v>
      </c>
      <c r="D352" s="662" t="s">
        <v>5044</v>
      </c>
      <c r="E352" s="662" t="s">
        <v>4878</v>
      </c>
      <c r="F352" s="665"/>
      <c r="G352" s="665"/>
      <c r="H352" s="678">
        <v>0</v>
      </c>
      <c r="I352" s="665">
        <v>6</v>
      </c>
      <c r="J352" s="665">
        <v>892.62</v>
      </c>
      <c r="K352" s="678">
        <v>1</v>
      </c>
      <c r="L352" s="665">
        <v>6</v>
      </c>
      <c r="M352" s="666">
        <v>892.62</v>
      </c>
    </row>
    <row r="353" spans="1:13" ht="14.4" customHeight="1" x14ac:dyDescent="0.3">
      <c r="A353" s="661" t="s">
        <v>5125</v>
      </c>
      <c r="B353" s="662" t="s">
        <v>4877</v>
      </c>
      <c r="C353" s="662" t="s">
        <v>2795</v>
      </c>
      <c r="D353" s="662" t="s">
        <v>2796</v>
      </c>
      <c r="E353" s="662" t="s">
        <v>4878</v>
      </c>
      <c r="F353" s="665"/>
      <c r="G353" s="665"/>
      <c r="H353" s="678">
        <v>0</v>
      </c>
      <c r="I353" s="665">
        <v>2</v>
      </c>
      <c r="J353" s="665">
        <v>450.12</v>
      </c>
      <c r="K353" s="678">
        <v>1</v>
      </c>
      <c r="L353" s="665">
        <v>2</v>
      </c>
      <c r="M353" s="666">
        <v>450.12</v>
      </c>
    </row>
    <row r="354" spans="1:13" ht="14.4" customHeight="1" x14ac:dyDescent="0.3">
      <c r="A354" s="661" t="s">
        <v>5125</v>
      </c>
      <c r="B354" s="662" t="s">
        <v>4900</v>
      </c>
      <c r="C354" s="662" t="s">
        <v>5263</v>
      </c>
      <c r="D354" s="662" t="s">
        <v>2963</v>
      </c>
      <c r="E354" s="662" t="s">
        <v>5264</v>
      </c>
      <c r="F354" s="665"/>
      <c r="G354" s="665"/>
      <c r="H354" s="678">
        <v>0</v>
      </c>
      <c r="I354" s="665">
        <v>1</v>
      </c>
      <c r="J354" s="665">
        <v>83.79</v>
      </c>
      <c r="K354" s="678">
        <v>1</v>
      </c>
      <c r="L354" s="665">
        <v>1</v>
      </c>
      <c r="M354" s="666">
        <v>83.79</v>
      </c>
    </row>
    <row r="355" spans="1:13" ht="14.4" customHeight="1" x14ac:dyDescent="0.3">
      <c r="A355" s="661" t="s">
        <v>5125</v>
      </c>
      <c r="B355" s="662" t="s">
        <v>4902</v>
      </c>
      <c r="C355" s="662" t="s">
        <v>3092</v>
      </c>
      <c r="D355" s="662" t="s">
        <v>3093</v>
      </c>
      <c r="E355" s="662" t="s">
        <v>3094</v>
      </c>
      <c r="F355" s="665"/>
      <c r="G355" s="665"/>
      <c r="H355" s="678">
        <v>0</v>
      </c>
      <c r="I355" s="665">
        <v>4</v>
      </c>
      <c r="J355" s="665">
        <v>331.32</v>
      </c>
      <c r="K355" s="678">
        <v>1</v>
      </c>
      <c r="L355" s="665">
        <v>4</v>
      </c>
      <c r="M355" s="666">
        <v>331.32</v>
      </c>
    </row>
    <row r="356" spans="1:13" ht="14.4" customHeight="1" x14ac:dyDescent="0.3">
      <c r="A356" s="661" t="s">
        <v>5125</v>
      </c>
      <c r="B356" s="662" t="s">
        <v>4902</v>
      </c>
      <c r="C356" s="662" t="s">
        <v>3096</v>
      </c>
      <c r="D356" s="662" t="s">
        <v>3097</v>
      </c>
      <c r="E356" s="662" t="s">
        <v>3098</v>
      </c>
      <c r="F356" s="665"/>
      <c r="G356" s="665"/>
      <c r="H356" s="678">
        <v>0</v>
      </c>
      <c r="I356" s="665">
        <v>1</v>
      </c>
      <c r="J356" s="665">
        <v>119.7</v>
      </c>
      <c r="K356" s="678">
        <v>1</v>
      </c>
      <c r="L356" s="665">
        <v>1</v>
      </c>
      <c r="M356" s="666">
        <v>119.7</v>
      </c>
    </row>
    <row r="357" spans="1:13" ht="14.4" customHeight="1" x14ac:dyDescent="0.3">
      <c r="A357" s="661" t="s">
        <v>5125</v>
      </c>
      <c r="B357" s="662" t="s">
        <v>4902</v>
      </c>
      <c r="C357" s="662" t="s">
        <v>6235</v>
      </c>
      <c r="D357" s="662" t="s">
        <v>3093</v>
      </c>
      <c r="E357" s="662" t="s">
        <v>6236</v>
      </c>
      <c r="F357" s="665"/>
      <c r="G357" s="665"/>
      <c r="H357" s="678">
        <v>0</v>
      </c>
      <c r="I357" s="665">
        <v>2</v>
      </c>
      <c r="J357" s="665">
        <v>566.26</v>
      </c>
      <c r="K357" s="678">
        <v>1</v>
      </c>
      <c r="L357" s="665">
        <v>2</v>
      </c>
      <c r="M357" s="666">
        <v>566.26</v>
      </c>
    </row>
    <row r="358" spans="1:13" ht="14.4" customHeight="1" x14ac:dyDescent="0.3">
      <c r="A358" s="661" t="s">
        <v>5125</v>
      </c>
      <c r="B358" s="662" t="s">
        <v>4931</v>
      </c>
      <c r="C358" s="662" t="s">
        <v>3159</v>
      </c>
      <c r="D358" s="662" t="s">
        <v>3160</v>
      </c>
      <c r="E358" s="662" t="s">
        <v>4933</v>
      </c>
      <c r="F358" s="665"/>
      <c r="G358" s="665"/>
      <c r="H358" s="678">
        <v>0</v>
      </c>
      <c r="I358" s="665">
        <v>5</v>
      </c>
      <c r="J358" s="665">
        <v>14956.150000000001</v>
      </c>
      <c r="K358" s="678">
        <v>1</v>
      </c>
      <c r="L358" s="665">
        <v>5</v>
      </c>
      <c r="M358" s="666">
        <v>14956.150000000001</v>
      </c>
    </row>
    <row r="359" spans="1:13" ht="14.4" customHeight="1" x14ac:dyDescent="0.3">
      <c r="A359" s="661" t="s">
        <v>5125</v>
      </c>
      <c r="B359" s="662" t="s">
        <v>4938</v>
      </c>
      <c r="C359" s="662" t="s">
        <v>2755</v>
      </c>
      <c r="D359" s="662" t="s">
        <v>2756</v>
      </c>
      <c r="E359" s="662" t="s">
        <v>3488</v>
      </c>
      <c r="F359" s="665"/>
      <c r="G359" s="665"/>
      <c r="H359" s="678">
        <v>0</v>
      </c>
      <c r="I359" s="665">
        <v>57</v>
      </c>
      <c r="J359" s="665">
        <v>81352.110000000015</v>
      </c>
      <c r="K359" s="678">
        <v>1</v>
      </c>
      <c r="L359" s="665">
        <v>57</v>
      </c>
      <c r="M359" s="666">
        <v>81352.110000000015</v>
      </c>
    </row>
    <row r="360" spans="1:13" ht="14.4" customHeight="1" x14ac:dyDescent="0.3">
      <c r="A360" s="661" t="s">
        <v>5125</v>
      </c>
      <c r="B360" s="662" t="s">
        <v>4950</v>
      </c>
      <c r="C360" s="662" t="s">
        <v>2451</v>
      </c>
      <c r="D360" s="662" t="s">
        <v>1967</v>
      </c>
      <c r="E360" s="662" t="s">
        <v>2452</v>
      </c>
      <c r="F360" s="665"/>
      <c r="G360" s="665"/>
      <c r="H360" s="678">
        <v>0</v>
      </c>
      <c r="I360" s="665">
        <v>1</v>
      </c>
      <c r="J360" s="665">
        <v>48.42</v>
      </c>
      <c r="K360" s="678">
        <v>1</v>
      </c>
      <c r="L360" s="665">
        <v>1</v>
      </c>
      <c r="M360" s="666">
        <v>48.42</v>
      </c>
    </row>
    <row r="361" spans="1:13" ht="14.4" customHeight="1" x14ac:dyDescent="0.3">
      <c r="A361" s="661" t="s">
        <v>5125</v>
      </c>
      <c r="B361" s="662" t="s">
        <v>4953</v>
      </c>
      <c r="C361" s="662" t="s">
        <v>2483</v>
      </c>
      <c r="D361" s="662" t="s">
        <v>2484</v>
      </c>
      <c r="E361" s="662" t="s">
        <v>2485</v>
      </c>
      <c r="F361" s="665"/>
      <c r="G361" s="665"/>
      <c r="H361" s="678">
        <v>0</v>
      </c>
      <c r="I361" s="665">
        <v>2</v>
      </c>
      <c r="J361" s="665">
        <v>62.64</v>
      </c>
      <c r="K361" s="678">
        <v>1</v>
      </c>
      <c r="L361" s="665">
        <v>2</v>
      </c>
      <c r="M361" s="666">
        <v>62.64</v>
      </c>
    </row>
    <row r="362" spans="1:13" ht="14.4" customHeight="1" x14ac:dyDescent="0.3">
      <c r="A362" s="661" t="s">
        <v>5125</v>
      </c>
      <c r="B362" s="662" t="s">
        <v>4953</v>
      </c>
      <c r="C362" s="662" t="s">
        <v>2553</v>
      </c>
      <c r="D362" s="662" t="s">
        <v>2550</v>
      </c>
      <c r="E362" s="662" t="s">
        <v>4957</v>
      </c>
      <c r="F362" s="665"/>
      <c r="G362" s="665"/>
      <c r="H362" s="678">
        <v>0</v>
      </c>
      <c r="I362" s="665">
        <v>1</v>
      </c>
      <c r="J362" s="665">
        <v>156.61000000000001</v>
      </c>
      <c r="K362" s="678">
        <v>1</v>
      </c>
      <c r="L362" s="665">
        <v>1</v>
      </c>
      <c r="M362" s="666">
        <v>156.61000000000001</v>
      </c>
    </row>
    <row r="363" spans="1:13" ht="14.4" customHeight="1" x14ac:dyDescent="0.3">
      <c r="A363" s="661" t="s">
        <v>5125</v>
      </c>
      <c r="B363" s="662" t="s">
        <v>4969</v>
      </c>
      <c r="C363" s="662" t="s">
        <v>4147</v>
      </c>
      <c r="D363" s="662" t="s">
        <v>4148</v>
      </c>
      <c r="E363" s="662" t="s">
        <v>4149</v>
      </c>
      <c r="F363" s="665"/>
      <c r="G363" s="665"/>
      <c r="H363" s="678">
        <v>0</v>
      </c>
      <c r="I363" s="665">
        <v>1</v>
      </c>
      <c r="J363" s="665">
        <v>848.49</v>
      </c>
      <c r="K363" s="678">
        <v>1</v>
      </c>
      <c r="L363" s="665">
        <v>1</v>
      </c>
      <c r="M363" s="666">
        <v>848.49</v>
      </c>
    </row>
    <row r="364" spans="1:13" ht="14.4" customHeight="1" x14ac:dyDescent="0.3">
      <c r="A364" s="661" t="s">
        <v>5125</v>
      </c>
      <c r="B364" s="662" t="s">
        <v>4969</v>
      </c>
      <c r="C364" s="662" t="s">
        <v>4205</v>
      </c>
      <c r="D364" s="662" t="s">
        <v>4206</v>
      </c>
      <c r="E364" s="662" t="s">
        <v>3485</v>
      </c>
      <c r="F364" s="665"/>
      <c r="G364" s="665"/>
      <c r="H364" s="678">
        <v>0</v>
      </c>
      <c r="I364" s="665">
        <v>1</v>
      </c>
      <c r="J364" s="665">
        <v>478.07</v>
      </c>
      <c r="K364" s="678">
        <v>1</v>
      </c>
      <c r="L364" s="665">
        <v>1</v>
      </c>
      <c r="M364" s="666">
        <v>478.07</v>
      </c>
    </row>
    <row r="365" spans="1:13" ht="14.4" customHeight="1" x14ac:dyDescent="0.3">
      <c r="A365" s="661" t="s">
        <v>5125</v>
      </c>
      <c r="B365" s="662" t="s">
        <v>4975</v>
      </c>
      <c r="C365" s="662" t="s">
        <v>2575</v>
      </c>
      <c r="D365" s="662" t="s">
        <v>4976</v>
      </c>
      <c r="E365" s="662" t="s">
        <v>4977</v>
      </c>
      <c r="F365" s="665"/>
      <c r="G365" s="665"/>
      <c r="H365" s="678">
        <v>0</v>
      </c>
      <c r="I365" s="665">
        <v>5</v>
      </c>
      <c r="J365" s="665">
        <v>23.5</v>
      </c>
      <c r="K365" s="678">
        <v>1</v>
      </c>
      <c r="L365" s="665">
        <v>5</v>
      </c>
      <c r="M365" s="666">
        <v>23.5</v>
      </c>
    </row>
    <row r="366" spans="1:13" ht="14.4" customHeight="1" x14ac:dyDescent="0.3">
      <c r="A366" s="661" t="s">
        <v>5125</v>
      </c>
      <c r="B366" s="662" t="s">
        <v>4981</v>
      </c>
      <c r="C366" s="662" t="s">
        <v>2621</v>
      </c>
      <c r="D366" s="662" t="s">
        <v>2622</v>
      </c>
      <c r="E366" s="662" t="s">
        <v>968</v>
      </c>
      <c r="F366" s="665"/>
      <c r="G366" s="665"/>
      <c r="H366" s="678">
        <v>0</v>
      </c>
      <c r="I366" s="665">
        <v>9</v>
      </c>
      <c r="J366" s="665">
        <v>593.91</v>
      </c>
      <c r="K366" s="678">
        <v>1</v>
      </c>
      <c r="L366" s="665">
        <v>9</v>
      </c>
      <c r="M366" s="666">
        <v>593.91</v>
      </c>
    </row>
    <row r="367" spans="1:13" ht="14.4" customHeight="1" x14ac:dyDescent="0.3">
      <c r="A367" s="661" t="s">
        <v>5125</v>
      </c>
      <c r="B367" s="662" t="s">
        <v>4981</v>
      </c>
      <c r="C367" s="662" t="s">
        <v>2715</v>
      </c>
      <c r="D367" s="662" t="s">
        <v>2466</v>
      </c>
      <c r="E367" s="662" t="s">
        <v>1128</v>
      </c>
      <c r="F367" s="665"/>
      <c r="G367" s="665"/>
      <c r="H367" s="678">
        <v>0</v>
      </c>
      <c r="I367" s="665">
        <v>1</v>
      </c>
      <c r="J367" s="665">
        <v>132</v>
      </c>
      <c r="K367" s="678">
        <v>1</v>
      </c>
      <c r="L367" s="665">
        <v>1</v>
      </c>
      <c r="M367" s="666">
        <v>132</v>
      </c>
    </row>
    <row r="368" spans="1:13" ht="14.4" customHeight="1" x14ac:dyDescent="0.3">
      <c r="A368" s="661" t="s">
        <v>5125</v>
      </c>
      <c r="B368" s="662" t="s">
        <v>4986</v>
      </c>
      <c r="C368" s="662" t="s">
        <v>1368</v>
      </c>
      <c r="D368" s="662" t="s">
        <v>2655</v>
      </c>
      <c r="E368" s="662" t="s">
        <v>2656</v>
      </c>
      <c r="F368" s="665"/>
      <c r="G368" s="665"/>
      <c r="H368" s="678">
        <v>0</v>
      </c>
      <c r="I368" s="665">
        <v>1</v>
      </c>
      <c r="J368" s="665">
        <v>103.8</v>
      </c>
      <c r="K368" s="678">
        <v>1</v>
      </c>
      <c r="L368" s="665">
        <v>1</v>
      </c>
      <c r="M368" s="666">
        <v>103.8</v>
      </c>
    </row>
    <row r="369" spans="1:13" ht="14.4" customHeight="1" x14ac:dyDescent="0.3">
      <c r="A369" s="661" t="s">
        <v>5125</v>
      </c>
      <c r="B369" s="662" t="s">
        <v>4991</v>
      </c>
      <c r="C369" s="662" t="s">
        <v>2443</v>
      </c>
      <c r="D369" s="662" t="s">
        <v>2444</v>
      </c>
      <c r="E369" s="662" t="s">
        <v>4992</v>
      </c>
      <c r="F369" s="665"/>
      <c r="G369" s="665"/>
      <c r="H369" s="678">
        <v>0</v>
      </c>
      <c r="I369" s="665">
        <v>1</v>
      </c>
      <c r="J369" s="665">
        <v>138.31</v>
      </c>
      <c r="K369" s="678">
        <v>1</v>
      </c>
      <c r="L369" s="665">
        <v>1</v>
      </c>
      <c r="M369" s="666">
        <v>138.31</v>
      </c>
    </row>
    <row r="370" spans="1:13" ht="14.4" customHeight="1" x14ac:dyDescent="0.3">
      <c r="A370" s="661" t="s">
        <v>5125</v>
      </c>
      <c r="B370" s="662" t="s">
        <v>4991</v>
      </c>
      <c r="C370" s="662" t="s">
        <v>2560</v>
      </c>
      <c r="D370" s="662" t="s">
        <v>2444</v>
      </c>
      <c r="E370" s="662" t="s">
        <v>968</v>
      </c>
      <c r="F370" s="665"/>
      <c r="G370" s="665"/>
      <c r="H370" s="678">
        <v>0</v>
      </c>
      <c r="I370" s="665">
        <v>5</v>
      </c>
      <c r="J370" s="665">
        <v>434.8</v>
      </c>
      <c r="K370" s="678">
        <v>1</v>
      </c>
      <c r="L370" s="665">
        <v>5</v>
      </c>
      <c r="M370" s="666">
        <v>434.8</v>
      </c>
    </row>
    <row r="371" spans="1:13" ht="14.4" customHeight="1" x14ac:dyDescent="0.3">
      <c r="A371" s="661" t="s">
        <v>5125</v>
      </c>
      <c r="B371" s="662" t="s">
        <v>4934</v>
      </c>
      <c r="C371" s="662" t="s">
        <v>3200</v>
      </c>
      <c r="D371" s="662" t="s">
        <v>3193</v>
      </c>
      <c r="E371" s="662" t="s">
        <v>4935</v>
      </c>
      <c r="F371" s="665"/>
      <c r="G371" s="665"/>
      <c r="H371" s="678">
        <v>0</v>
      </c>
      <c r="I371" s="665">
        <v>13</v>
      </c>
      <c r="J371" s="665">
        <v>181925.53999999998</v>
      </c>
      <c r="K371" s="678">
        <v>1</v>
      </c>
      <c r="L371" s="665">
        <v>13</v>
      </c>
      <c r="M371" s="666">
        <v>181925.53999999998</v>
      </c>
    </row>
    <row r="372" spans="1:13" ht="14.4" customHeight="1" x14ac:dyDescent="0.3">
      <c r="A372" s="661" t="s">
        <v>5125</v>
      </c>
      <c r="B372" s="662" t="s">
        <v>4796</v>
      </c>
      <c r="C372" s="662" t="s">
        <v>2562</v>
      </c>
      <c r="D372" s="662" t="s">
        <v>2563</v>
      </c>
      <c r="E372" s="662" t="s">
        <v>2564</v>
      </c>
      <c r="F372" s="665"/>
      <c r="G372" s="665"/>
      <c r="H372" s="678">
        <v>0</v>
      </c>
      <c r="I372" s="665">
        <v>1</v>
      </c>
      <c r="J372" s="665">
        <v>53.57</v>
      </c>
      <c r="K372" s="678">
        <v>1</v>
      </c>
      <c r="L372" s="665">
        <v>1</v>
      </c>
      <c r="M372" s="666">
        <v>53.57</v>
      </c>
    </row>
    <row r="373" spans="1:13" ht="14.4" customHeight="1" x14ac:dyDescent="0.3">
      <c r="A373" s="661" t="s">
        <v>5146</v>
      </c>
      <c r="B373" s="662" t="s">
        <v>4793</v>
      </c>
      <c r="C373" s="662" t="s">
        <v>5402</v>
      </c>
      <c r="D373" s="662" t="s">
        <v>5368</v>
      </c>
      <c r="E373" s="662" t="s">
        <v>5403</v>
      </c>
      <c r="F373" s="665"/>
      <c r="G373" s="665"/>
      <c r="H373" s="678">
        <v>0</v>
      </c>
      <c r="I373" s="665">
        <v>2</v>
      </c>
      <c r="J373" s="665">
        <v>57.62</v>
      </c>
      <c r="K373" s="678">
        <v>1</v>
      </c>
      <c r="L373" s="665">
        <v>2</v>
      </c>
      <c r="M373" s="666">
        <v>57.62</v>
      </c>
    </row>
    <row r="374" spans="1:13" ht="14.4" customHeight="1" x14ac:dyDescent="0.3">
      <c r="A374" s="661" t="s">
        <v>5146</v>
      </c>
      <c r="B374" s="662" t="s">
        <v>4793</v>
      </c>
      <c r="C374" s="662" t="s">
        <v>5623</v>
      </c>
      <c r="D374" s="662" t="s">
        <v>5368</v>
      </c>
      <c r="E374" s="662" t="s">
        <v>5624</v>
      </c>
      <c r="F374" s="665"/>
      <c r="G374" s="665"/>
      <c r="H374" s="678">
        <v>0</v>
      </c>
      <c r="I374" s="665">
        <v>1</v>
      </c>
      <c r="J374" s="665">
        <v>167.33</v>
      </c>
      <c r="K374" s="678">
        <v>1</v>
      </c>
      <c r="L374" s="665">
        <v>1</v>
      </c>
      <c r="M374" s="666">
        <v>167.33</v>
      </c>
    </row>
    <row r="375" spans="1:13" ht="14.4" customHeight="1" x14ac:dyDescent="0.3">
      <c r="A375" s="661" t="s">
        <v>5146</v>
      </c>
      <c r="B375" s="662" t="s">
        <v>4793</v>
      </c>
      <c r="C375" s="662" t="s">
        <v>2514</v>
      </c>
      <c r="D375" s="662" t="s">
        <v>2515</v>
      </c>
      <c r="E375" s="662" t="s">
        <v>4795</v>
      </c>
      <c r="F375" s="665"/>
      <c r="G375" s="665"/>
      <c r="H375" s="678">
        <v>0</v>
      </c>
      <c r="I375" s="665">
        <v>1</v>
      </c>
      <c r="J375" s="665">
        <v>93.71</v>
      </c>
      <c r="K375" s="678">
        <v>1</v>
      </c>
      <c r="L375" s="665">
        <v>1</v>
      </c>
      <c r="M375" s="666">
        <v>93.71</v>
      </c>
    </row>
    <row r="376" spans="1:13" ht="14.4" customHeight="1" x14ac:dyDescent="0.3">
      <c r="A376" s="661" t="s">
        <v>5146</v>
      </c>
      <c r="B376" s="662" t="s">
        <v>4793</v>
      </c>
      <c r="C376" s="662" t="s">
        <v>7860</v>
      </c>
      <c r="D376" s="662" t="s">
        <v>2515</v>
      </c>
      <c r="E376" s="662" t="s">
        <v>7861</v>
      </c>
      <c r="F376" s="665"/>
      <c r="G376" s="665"/>
      <c r="H376" s="678"/>
      <c r="I376" s="665">
        <v>1</v>
      </c>
      <c r="J376" s="665">
        <v>0</v>
      </c>
      <c r="K376" s="678"/>
      <c r="L376" s="665">
        <v>1</v>
      </c>
      <c r="M376" s="666">
        <v>0</v>
      </c>
    </row>
    <row r="377" spans="1:13" ht="14.4" customHeight="1" x14ac:dyDescent="0.3">
      <c r="A377" s="661" t="s">
        <v>5146</v>
      </c>
      <c r="B377" s="662" t="s">
        <v>4797</v>
      </c>
      <c r="C377" s="662" t="s">
        <v>640</v>
      </c>
      <c r="D377" s="662" t="s">
        <v>641</v>
      </c>
      <c r="E377" s="662" t="s">
        <v>4798</v>
      </c>
      <c r="F377" s="665"/>
      <c r="G377" s="665"/>
      <c r="H377" s="678">
        <v>0</v>
      </c>
      <c r="I377" s="665">
        <v>13</v>
      </c>
      <c r="J377" s="665">
        <v>5779.98</v>
      </c>
      <c r="K377" s="678">
        <v>1</v>
      </c>
      <c r="L377" s="665">
        <v>13</v>
      </c>
      <c r="M377" s="666">
        <v>5779.98</v>
      </c>
    </row>
    <row r="378" spans="1:13" ht="14.4" customHeight="1" x14ac:dyDescent="0.3">
      <c r="A378" s="661" t="s">
        <v>5146</v>
      </c>
      <c r="B378" s="662" t="s">
        <v>4797</v>
      </c>
      <c r="C378" s="662" t="s">
        <v>3477</v>
      </c>
      <c r="D378" s="662" t="s">
        <v>3478</v>
      </c>
      <c r="E378" s="662" t="s">
        <v>5014</v>
      </c>
      <c r="F378" s="665"/>
      <c r="G378" s="665"/>
      <c r="H378" s="678">
        <v>0</v>
      </c>
      <c r="I378" s="665">
        <v>1</v>
      </c>
      <c r="J378" s="665">
        <v>1300.49</v>
      </c>
      <c r="K378" s="678">
        <v>1</v>
      </c>
      <c r="L378" s="665">
        <v>1</v>
      </c>
      <c r="M378" s="666">
        <v>1300.49</v>
      </c>
    </row>
    <row r="379" spans="1:13" ht="14.4" customHeight="1" x14ac:dyDescent="0.3">
      <c r="A379" s="661" t="s">
        <v>5146</v>
      </c>
      <c r="B379" s="662" t="s">
        <v>4797</v>
      </c>
      <c r="C379" s="662" t="s">
        <v>644</v>
      </c>
      <c r="D379" s="662" t="s">
        <v>645</v>
      </c>
      <c r="E379" s="662" t="s">
        <v>3435</v>
      </c>
      <c r="F379" s="665"/>
      <c r="G379" s="665"/>
      <c r="H379" s="678">
        <v>0</v>
      </c>
      <c r="I379" s="665">
        <v>6</v>
      </c>
      <c r="J379" s="665">
        <v>6539.04</v>
      </c>
      <c r="K379" s="678">
        <v>1</v>
      </c>
      <c r="L379" s="665">
        <v>6</v>
      </c>
      <c r="M379" s="666">
        <v>6539.04</v>
      </c>
    </row>
    <row r="380" spans="1:13" ht="14.4" customHeight="1" x14ac:dyDescent="0.3">
      <c r="A380" s="661" t="s">
        <v>5146</v>
      </c>
      <c r="B380" s="662" t="s">
        <v>4804</v>
      </c>
      <c r="C380" s="662" t="s">
        <v>2629</v>
      </c>
      <c r="D380" s="662" t="s">
        <v>2504</v>
      </c>
      <c r="E380" s="662" t="s">
        <v>2630</v>
      </c>
      <c r="F380" s="665"/>
      <c r="G380" s="665"/>
      <c r="H380" s="678"/>
      <c r="I380" s="665">
        <v>2</v>
      </c>
      <c r="J380" s="665">
        <v>0</v>
      </c>
      <c r="K380" s="678"/>
      <c r="L380" s="665">
        <v>2</v>
      </c>
      <c r="M380" s="666">
        <v>0</v>
      </c>
    </row>
    <row r="381" spans="1:13" ht="14.4" customHeight="1" x14ac:dyDescent="0.3">
      <c r="A381" s="661" t="s">
        <v>5146</v>
      </c>
      <c r="B381" s="662" t="s">
        <v>4808</v>
      </c>
      <c r="C381" s="662" t="s">
        <v>7013</v>
      </c>
      <c r="D381" s="662" t="s">
        <v>7014</v>
      </c>
      <c r="E381" s="662" t="s">
        <v>7015</v>
      </c>
      <c r="F381" s="665"/>
      <c r="G381" s="665"/>
      <c r="H381" s="678"/>
      <c r="I381" s="665">
        <v>1</v>
      </c>
      <c r="J381" s="665">
        <v>0</v>
      </c>
      <c r="K381" s="678"/>
      <c r="L381" s="665">
        <v>1</v>
      </c>
      <c r="M381" s="666">
        <v>0</v>
      </c>
    </row>
    <row r="382" spans="1:13" ht="14.4" customHeight="1" x14ac:dyDescent="0.3">
      <c r="A382" s="661" t="s">
        <v>5146</v>
      </c>
      <c r="B382" s="662" t="s">
        <v>4808</v>
      </c>
      <c r="C382" s="662" t="s">
        <v>2651</v>
      </c>
      <c r="D382" s="662" t="s">
        <v>4809</v>
      </c>
      <c r="E382" s="662" t="s">
        <v>4810</v>
      </c>
      <c r="F382" s="665"/>
      <c r="G382" s="665"/>
      <c r="H382" s="678">
        <v>0</v>
      </c>
      <c r="I382" s="665">
        <v>2</v>
      </c>
      <c r="J382" s="665">
        <v>241.22</v>
      </c>
      <c r="K382" s="678">
        <v>1</v>
      </c>
      <c r="L382" s="665">
        <v>2</v>
      </c>
      <c r="M382" s="666">
        <v>241.22</v>
      </c>
    </row>
    <row r="383" spans="1:13" ht="14.4" customHeight="1" x14ac:dyDescent="0.3">
      <c r="A383" s="661" t="s">
        <v>5146</v>
      </c>
      <c r="B383" s="662" t="s">
        <v>4808</v>
      </c>
      <c r="C383" s="662" t="s">
        <v>6031</v>
      </c>
      <c r="D383" s="662" t="s">
        <v>6032</v>
      </c>
      <c r="E383" s="662" t="s">
        <v>1183</v>
      </c>
      <c r="F383" s="665"/>
      <c r="G383" s="665"/>
      <c r="H383" s="678">
        <v>0</v>
      </c>
      <c r="I383" s="665">
        <v>3</v>
      </c>
      <c r="J383" s="665">
        <v>554.22</v>
      </c>
      <c r="K383" s="678">
        <v>1</v>
      </c>
      <c r="L383" s="665">
        <v>3</v>
      </c>
      <c r="M383" s="666">
        <v>554.22</v>
      </c>
    </row>
    <row r="384" spans="1:13" ht="14.4" customHeight="1" x14ac:dyDescent="0.3">
      <c r="A384" s="661" t="s">
        <v>5146</v>
      </c>
      <c r="B384" s="662" t="s">
        <v>4811</v>
      </c>
      <c r="C384" s="662" t="s">
        <v>5451</v>
      </c>
      <c r="D384" s="662" t="s">
        <v>2474</v>
      </c>
      <c r="E384" s="662" t="s">
        <v>5452</v>
      </c>
      <c r="F384" s="665"/>
      <c r="G384" s="665"/>
      <c r="H384" s="678"/>
      <c r="I384" s="665">
        <v>3</v>
      </c>
      <c r="J384" s="665">
        <v>0</v>
      </c>
      <c r="K384" s="678"/>
      <c r="L384" s="665">
        <v>3</v>
      </c>
      <c r="M384" s="666">
        <v>0</v>
      </c>
    </row>
    <row r="385" spans="1:13" ht="14.4" customHeight="1" x14ac:dyDescent="0.3">
      <c r="A385" s="661" t="s">
        <v>5146</v>
      </c>
      <c r="B385" s="662" t="s">
        <v>4811</v>
      </c>
      <c r="C385" s="662" t="s">
        <v>2679</v>
      </c>
      <c r="D385" s="662" t="s">
        <v>2474</v>
      </c>
      <c r="E385" s="662" t="s">
        <v>4813</v>
      </c>
      <c r="F385" s="665"/>
      <c r="G385" s="665"/>
      <c r="H385" s="678">
        <v>0</v>
      </c>
      <c r="I385" s="665">
        <v>29</v>
      </c>
      <c r="J385" s="665">
        <v>11818.95</v>
      </c>
      <c r="K385" s="678">
        <v>1</v>
      </c>
      <c r="L385" s="665">
        <v>29</v>
      </c>
      <c r="M385" s="666">
        <v>11818.95</v>
      </c>
    </row>
    <row r="386" spans="1:13" ht="14.4" customHeight="1" x14ac:dyDescent="0.3">
      <c r="A386" s="661" t="s">
        <v>5146</v>
      </c>
      <c r="B386" s="662" t="s">
        <v>4811</v>
      </c>
      <c r="C386" s="662" t="s">
        <v>2682</v>
      </c>
      <c r="D386" s="662" t="s">
        <v>2474</v>
      </c>
      <c r="E386" s="662" t="s">
        <v>4816</v>
      </c>
      <c r="F386" s="665"/>
      <c r="G386" s="665"/>
      <c r="H386" s="678">
        <v>0</v>
      </c>
      <c r="I386" s="665">
        <v>6</v>
      </c>
      <c r="J386" s="665">
        <v>3260.34</v>
      </c>
      <c r="K386" s="678">
        <v>1</v>
      </c>
      <c r="L386" s="665">
        <v>6</v>
      </c>
      <c r="M386" s="666">
        <v>3260.34</v>
      </c>
    </row>
    <row r="387" spans="1:13" ht="14.4" customHeight="1" x14ac:dyDescent="0.3">
      <c r="A387" s="661" t="s">
        <v>5146</v>
      </c>
      <c r="B387" s="662" t="s">
        <v>4811</v>
      </c>
      <c r="C387" s="662" t="s">
        <v>2473</v>
      </c>
      <c r="D387" s="662" t="s">
        <v>2474</v>
      </c>
      <c r="E387" s="662" t="s">
        <v>4814</v>
      </c>
      <c r="F387" s="665"/>
      <c r="G387" s="665"/>
      <c r="H387" s="678">
        <v>0</v>
      </c>
      <c r="I387" s="665">
        <v>28</v>
      </c>
      <c r="J387" s="665">
        <v>22822.799999999999</v>
      </c>
      <c r="K387" s="678">
        <v>1</v>
      </c>
      <c r="L387" s="665">
        <v>28</v>
      </c>
      <c r="M387" s="666">
        <v>22822.799999999999</v>
      </c>
    </row>
    <row r="388" spans="1:13" ht="14.4" customHeight="1" x14ac:dyDescent="0.3">
      <c r="A388" s="661" t="s">
        <v>5146</v>
      </c>
      <c r="B388" s="662" t="s">
        <v>4811</v>
      </c>
      <c r="C388" s="662" t="s">
        <v>2477</v>
      </c>
      <c r="D388" s="662" t="s">
        <v>2474</v>
      </c>
      <c r="E388" s="662" t="s">
        <v>4818</v>
      </c>
      <c r="F388" s="665"/>
      <c r="G388" s="665"/>
      <c r="H388" s="678">
        <v>0</v>
      </c>
      <c r="I388" s="665">
        <v>1</v>
      </c>
      <c r="J388" s="665">
        <v>923.74</v>
      </c>
      <c r="K388" s="678">
        <v>1</v>
      </c>
      <c r="L388" s="665">
        <v>1</v>
      </c>
      <c r="M388" s="666">
        <v>923.74</v>
      </c>
    </row>
    <row r="389" spans="1:13" ht="14.4" customHeight="1" x14ac:dyDescent="0.3">
      <c r="A389" s="661" t="s">
        <v>5146</v>
      </c>
      <c r="B389" s="662" t="s">
        <v>4811</v>
      </c>
      <c r="C389" s="662" t="s">
        <v>2480</v>
      </c>
      <c r="D389" s="662" t="s">
        <v>2474</v>
      </c>
      <c r="E389" s="662" t="s">
        <v>4815</v>
      </c>
      <c r="F389" s="665"/>
      <c r="G389" s="665"/>
      <c r="H389" s="678">
        <v>0</v>
      </c>
      <c r="I389" s="665">
        <v>1</v>
      </c>
      <c r="J389" s="665">
        <v>1154.68</v>
      </c>
      <c r="K389" s="678">
        <v>1</v>
      </c>
      <c r="L389" s="665">
        <v>1</v>
      </c>
      <c r="M389" s="666">
        <v>1154.68</v>
      </c>
    </row>
    <row r="390" spans="1:13" ht="14.4" customHeight="1" x14ac:dyDescent="0.3">
      <c r="A390" s="661" t="s">
        <v>5146</v>
      </c>
      <c r="B390" s="662" t="s">
        <v>4811</v>
      </c>
      <c r="C390" s="662" t="s">
        <v>4144</v>
      </c>
      <c r="D390" s="662" t="s">
        <v>2557</v>
      </c>
      <c r="E390" s="662" t="s">
        <v>4812</v>
      </c>
      <c r="F390" s="665"/>
      <c r="G390" s="665"/>
      <c r="H390" s="678">
        <v>0</v>
      </c>
      <c r="I390" s="665">
        <v>17</v>
      </c>
      <c r="J390" s="665">
        <v>23555.539999999997</v>
      </c>
      <c r="K390" s="678">
        <v>1</v>
      </c>
      <c r="L390" s="665">
        <v>17</v>
      </c>
      <c r="M390" s="666">
        <v>23555.539999999997</v>
      </c>
    </row>
    <row r="391" spans="1:13" ht="14.4" customHeight="1" x14ac:dyDescent="0.3">
      <c r="A391" s="661" t="s">
        <v>5146</v>
      </c>
      <c r="B391" s="662" t="s">
        <v>4811</v>
      </c>
      <c r="C391" s="662" t="s">
        <v>2556</v>
      </c>
      <c r="D391" s="662" t="s">
        <v>2557</v>
      </c>
      <c r="E391" s="662" t="s">
        <v>4819</v>
      </c>
      <c r="F391" s="665"/>
      <c r="G391" s="665"/>
      <c r="H391" s="678">
        <v>0</v>
      </c>
      <c r="I391" s="665">
        <v>3</v>
      </c>
      <c r="J391" s="665">
        <v>5542.47</v>
      </c>
      <c r="K391" s="678">
        <v>1</v>
      </c>
      <c r="L391" s="665">
        <v>3</v>
      </c>
      <c r="M391" s="666">
        <v>5542.47</v>
      </c>
    </row>
    <row r="392" spans="1:13" ht="14.4" customHeight="1" x14ac:dyDescent="0.3">
      <c r="A392" s="661" t="s">
        <v>5146</v>
      </c>
      <c r="B392" s="662" t="s">
        <v>4811</v>
      </c>
      <c r="C392" s="662" t="s">
        <v>4532</v>
      </c>
      <c r="D392" s="662" t="s">
        <v>2557</v>
      </c>
      <c r="E392" s="662" t="s">
        <v>5079</v>
      </c>
      <c r="F392" s="665"/>
      <c r="G392" s="665"/>
      <c r="H392" s="678">
        <v>0</v>
      </c>
      <c r="I392" s="665">
        <v>5</v>
      </c>
      <c r="J392" s="665">
        <v>11546.8</v>
      </c>
      <c r="K392" s="678">
        <v>1</v>
      </c>
      <c r="L392" s="665">
        <v>5</v>
      </c>
      <c r="M392" s="666">
        <v>11546.8</v>
      </c>
    </row>
    <row r="393" spans="1:13" ht="14.4" customHeight="1" x14ac:dyDescent="0.3">
      <c r="A393" s="661" t="s">
        <v>5146</v>
      </c>
      <c r="B393" s="662" t="s">
        <v>4811</v>
      </c>
      <c r="C393" s="662" t="s">
        <v>2810</v>
      </c>
      <c r="D393" s="662" t="s">
        <v>2474</v>
      </c>
      <c r="E393" s="662" t="s">
        <v>4813</v>
      </c>
      <c r="F393" s="665"/>
      <c r="G393" s="665"/>
      <c r="H393" s="678">
        <v>0</v>
      </c>
      <c r="I393" s="665">
        <v>4</v>
      </c>
      <c r="J393" s="665">
        <v>1630.2</v>
      </c>
      <c r="K393" s="678">
        <v>1</v>
      </c>
      <c r="L393" s="665">
        <v>4</v>
      </c>
      <c r="M393" s="666">
        <v>1630.2</v>
      </c>
    </row>
    <row r="394" spans="1:13" ht="14.4" customHeight="1" x14ac:dyDescent="0.3">
      <c r="A394" s="661" t="s">
        <v>5146</v>
      </c>
      <c r="B394" s="662" t="s">
        <v>4834</v>
      </c>
      <c r="C394" s="662" t="s">
        <v>2694</v>
      </c>
      <c r="D394" s="662" t="s">
        <v>2695</v>
      </c>
      <c r="E394" s="662" t="s">
        <v>2696</v>
      </c>
      <c r="F394" s="665"/>
      <c r="G394" s="665"/>
      <c r="H394" s="678">
        <v>0</v>
      </c>
      <c r="I394" s="665">
        <v>2</v>
      </c>
      <c r="J394" s="665">
        <v>58.54</v>
      </c>
      <c r="K394" s="678">
        <v>1</v>
      </c>
      <c r="L394" s="665">
        <v>2</v>
      </c>
      <c r="M394" s="666">
        <v>58.54</v>
      </c>
    </row>
    <row r="395" spans="1:13" ht="14.4" customHeight="1" x14ac:dyDescent="0.3">
      <c r="A395" s="661" t="s">
        <v>5146</v>
      </c>
      <c r="B395" s="662" t="s">
        <v>4841</v>
      </c>
      <c r="C395" s="662" t="s">
        <v>5597</v>
      </c>
      <c r="D395" s="662" t="s">
        <v>2440</v>
      </c>
      <c r="E395" s="662" t="s">
        <v>5450</v>
      </c>
      <c r="F395" s="665"/>
      <c r="G395" s="665"/>
      <c r="H395" s="678">
        <v>0</v>
      </c>
      <c r="I395" s="665">
        <v>1</v>
      </c>
      <c r="J395" s="665">
        <v>40.22</v>
      </c>
      <c r="K395" s="678">
        <v>1</v>
      </c>
      <c r="L395" s="665">
        <v>1</v>
      </c>
      <c r="M395" s="666">
        <v>40.22</v>
      </c>
    </row>
    <row r="396" spans="1:13" ht="14.4" customHeight="1" x14ac:dyDescent="0.3">
      <c r="A396" s="661" t="s">
        <v>5146</v>
      </c>
      <c r="B396" s="662" t="s">
        <v>4845</v>
      </c>
      <c r="C396" s="662" t="s">
        <v>5932</v>
      </c>
      <c r="D396" s="662" t="s">
        <v>5933</v>
      </c>
      <c r="E396" s="662" t="s">
        <v>2608</v>
      </c>
      <c r="F396" s="665"/>
      <c r="G396" s="665"/>
      <c r="H396" s="678">
        <v>0</v>
      </c>
      <c r="I396" s="665">
        <v>1</v>
      </c>
      <c r="J396" s="665">
        <v>599.6</v>
      </c>
      <c r="K396" s="678">
        <v>1</v>
      </c>
      <c r="L396" s="665">
        <v>1</v>
      </c>
      <c r="M396" s="666">
        <v>599.6</v>
      </c>
    </row>
    <row r="397" spans="1:13" ht="14.4" customHeight="1" x14ac:dyDescent="0.3">
      <c r="A397" s="661" t="s">
        <v>5146</v>
      </c>
      <c r="B397" s="662" t="s">
        <v>5031</v>
      </c>
      <c r="C397" s="662" t="s">
        <v>5032</v>
      </c>
      <c r="D397" s="662" t="s">
        <v>5033</v>
      </c>
      <c r="E397" s="662" t="s">
        <v>1128</v>
      </c>
      <c r="F397" s="665"/>
      <c r="G397" s="665"/>
      <c r="H397" s="678">
        <v>0</v>
      </c>
      <c r="I397" s="665">
        <v>2</v>
      </c>
      <c r="J397" s="665">
        <v>124.92</v>
      </c>
      <c r="K397" s="678">
        <v>1</v>
      </c>
      <c r="L397" s="665">
        <v>2</v>
      </c>
      <c r="M397" s="666">
        <v>124.92</v>
      </c>
    </row>
    <row r="398" spans="1:13" ht="14.4" customHeight="1" x14ac:dyDescent="0.3">
      <c r="A398" s="661" t="s">
        <v>5146</v>
      </c>
      <c r="B398" s="662" t="s">
        <v>4853</v>
      </c>
      <c r="C398" s="662" t="s">
        <v>4154</v>
      </c>
      <c r="D398" s="662" t="s">
        <v>4155</v>
      </c>
      <c r="E398" s="662" t="s">
        <v>4554</v>
      </c>
      <c r="F398" s="665"/>
      <c r="G398" s="665"/>
      <c r="H398" s="678">
        <v>0</v>
      </c>
      <c r="I398" s="665">
        <v>1</v>
      </c>
      <c r="J398" s="665">
        <v>392.42</v>
      </c>
      <c r="K398" s="678">
        <v>1</v>
      </c>
      <c r="L398" s="665">
        <v>1</v>
      </c>
      <c r="M398" s="666">
        <v>392.42</v>
      </c>
    </row>
    <row r="399" spans="1:13" ht="14.4" customHeight="1" x14ac:dyDescent="0.3">
      <c r="A399" s="661" t="s">
        <v>5146</v>
      </c>
      <c r="B399" s="662" t="s">
        <v>4854</v>
      </c>
      <c r="C399" s="662" t="s">
        <v>6411</v>
      </c>
      <c r="D399" s="662" t="s">
        <v>6412</v>
      </c>
      <c r="E399" s="662" t="s">
        <v>2674</v>
      </c>
      <c r="F399" s="665"/>
      <c r="G399" s="665"/>
      <c r="H399" s="678">
        <v>0</v>
      </c>
      <c r="I399" s="665">
        <v>1</v>
      </c>
      <c r="J399" s="665">
        <v>374.74</v>
      </c>
      <c r="K399" s="678">
        <v>1</v>
      </c>
      <c r="L399" s="665">
        <v>1</v>
      </c>
      <c r="M399" s="666">
        <v>374.74</v>
      </c>
    </row>
    <row r="400" spans="1:13" ht="14.4" customHeight="1" x14ac:dyDescent="0.3">
      <c r="A400" s="661" t="s">
        <v>5146</v>
      </c>
      <c r="B400" s="662" t="s">
        <v>4854</v>
      </c>
      <c r="C400" s="662" t="s">
        <v>2599</v>
      </c>
      <c r="D400" s="662" t="s">
        <v>2600</v>
      </c>
      <c r="E400" s="662" t="s">
        <v>1128</v>
      </c>
      <c r="F400" s="665"/>
      <c r="G400" s="665"/>
      <c r="H400" s="678">
        <v>0</v>
      </c>
      <c r="I400" s="665">
        <v>1</v>
      </c>
      <c r="J400" s="665">
        <v>181.13</v>
      </c>
      <c r="K400" s="678">
        <v>1</v>
      </c>
      <c r="L400" s="665">
        <v>1</v>
      </c>
      <c r="M400" s="666">
        <v>181.13</v>
      </c>
    </row>
    <row r="401" spans="1:13" ht="14.4" customHeight="1" x14ac:dyDescent="0.3">
      <c r="A401" s="661" t="s">
        <v>5146</v>
      </c>
      <c r="B401" s="662" t="s">
        <v>4868</v>
      </c>
      <c r="C401" s="662" t="s">
        <v>7128</v>
      </c>
      <c r="D401" s="662" t="s">
        <v>7126</v>
      </c>
      <c r="E401" s="662" t="s">
        <v>7129</v>
      </c>
      <c r="F401" s="665"/>
      <c r="G401" s="665"/>
      <c r="H401" s="678">
        <v>0</v>
      </c>
      <c r="I401" s="665">
        <v>2</v>
      </c>
      <c r="J401" s="665">
        <v>146.06</v>
      </c>
      <c r="K401" s="678">
        <v>1</v>
      </c>
      <c r="L401" s="665">
        <v>2</v>
      </c>
      <c r="M401" s="666">
        <v>146.06</v>
      </c>
    </row>
    <row r="402" spans="1:13" ht="14.4" customHeight="1" x14ac:dyDescent="0.3">
      <c r="A402" s="661" t="s">
        <v>5146</v>
      </c>
      <c r="B402" s="662" t="s">
        <v>4868</v>
      </c>
      <c r="C402" s="662" t="s">
        <v>7852</v>
      </c>
      <c r="D402" s="662" t="s">
        <v>7853</v>
      </c>
      <c r="E402" s="662" t="s">
        <v>7854</v>
      </c>
      <c r="F402" s="665"/>
      <c r="G402" s="665"/>
      <c r="H402" s="678">
        <v>0</v>
      </c>
      <c r="I402" s="665">
        <v>1</v>
      </c>
      <c r="J402" s="665">
        <v>108.26</v>
      </c>
      <c r="K402" s="678">
        <v>1</v>
      </c>
      <c r="L402" s="665">
        <v>1</v>
      </c>
      <c r="M402" s="666">
        <v>108.26</v>
      </c>
    </row>
    <row r="403" spans="1:13" ht="14.4" customHeight="1" x14ac:dyDescent="0.3">
      <c r="A403" s="661" t="s">
        <v>5146</v>
      </c>
      <c r="B403" s="662" t="s">
        <v>4868</v>
      </c>
      <c r="C403" s="662" t="s">
        <v>2507</v>
      </c>
      <c r="D403" s="662" t="s">
        <v>2508</v>
      </c>
      <c r="E403" s="662" t="s">
        <v>4874</v>
      </c>
      <c r="F403" s="665"/>
      <c r="G403" s="665"/>
      <c r="H403" s="678">
        <v>0</v>
      </c>
      <c r="I403" s="665">
        <v>1</v>
      </c>
      <c r="J403" s="665">
        <v>82.99</v>
      </c>
      <c r="K403" s="678">
        <v>1</v>
      </c>
      <c r="L403" s="665">
        <v>1</v>
      </c>
      <c r="M403" s="666">
        <v>82.99</v>
      </c>
    </row>
    <row r="404" spans="1:13" ht="14.4" customHeight="1" x14ac:dyDescent="0.3">
      <c r="A404" s="661" t="s">
        <v>5146</v>
      </c>
      <c r="B404" s="662" t="s">
        <v>4877</v>
      </c>
      <c r="C404" s="662" t="s">
        <v>7827</v>
      </c>
      <c r="D404" s="662" t="s">
        <v>2796</v>
      </c>
      <c r="E404" s="662" t="s">
        <v>2330</v>
      </c>
      <c r="F404" s="665">
        <v>1</v>
      </c>
      <c r="G404" s="665">
        <v>0</v>
      </c>
      <c r="H404" s="678"/>
      <c r="I404" s="665"/>
      <c r="J404" s="665"/>
      <c r="K404" s="678"/>
      <c r="L404" s="665">
        <v>1</v>
      </c>
      <c r="M404" s="666">
        <v>0</v>
      </c>
    </row>
    <row r="405" spans="1:13" ht="14.4" customHeight="1" x14ac:dyDescent="0.3">
      <c r="A405" s="661" t="s">
        <v>5146</v>
      </c>
      <c r="B405" s="662" t="s">
        <v>4877</v>
      </c>
      <c r="C405" s="662" t="s">
        <v>3061</v>
      </c>
      <c r="D405" s="662" t="s">
        <v>2796</v>
      </c>
      <c r="E405" s="662" t="s">
        <v>4879</v>
      </c>
      <c r="F405" s="665"/>
      <c r="G405" s="665"/>
      <c r="H405" s="678">
        <v>0</v>
      </c>
      <c r="I405" s="665">
        <v>36</v>
      </c>
      <c r="J405" s="665">
        <v>5544</v>
      </c>
      <c r="K405" s="678">
        <v>1</v>
      </c>
      <c r="L405" s="665">
        <v>36</v>
      </c>
      <c r="M405" s="666">
        <v>5544</v>
      </c>
    </row>
    <row r="406" spans="1:13" ht="14.4" customHeight="1" x14ac:dyDescent="0.3">
      <c r="A406" s="661" t="s">
        <v>5146</v>
      </c>
      <c r="B406" s="662" t="s">
        <v>4877</v>
      </c>
      <c r="C406" s="662" t="s">
        <v>4318</v>
      </c>
      <c r="D406" s="662" t="s">
        <v>5044</v>
      </c>
      <c r="E406" s="662" t="s">
        <v>4878</v>
      </c>
      <c r="F406" s="665"/>
      <c r="G406" s="665"/>
      <c r="H406" s="678">
        <v>0</v>
      </c>
      <c r="I406" s="665">
        <v>2</v>
      </c>
      <c r="J406" s="665">
        <v>299.04000000000002</v>
      </c>
      <c r="K406" s="678">
        <v>1</v>
      </c>
      <c r="L406" s="665">
        <v>2</v>
      </c>
      <c r="M406" s="666">
        <v>299.04000000000002</v>
      </c>
    </row>
    <row r="407" spans="1:13" ht="14.4" customHeight="1" x14ac:dyDescent="0.3">
      <c r="A407" s="661" t="s">
        <v>5146</v>
      </c>
      <c r="B407" s="662" t="s">
        <v>4877</v>
      </c>
      <c r="C407" s="662" t="s">
        <v>2795</v>
      </c>
      <c r="D407" s="662" t="s">
        <v>2796</v>
      </c>
      <c r="E407" s="662" t="s">
        <v>4878</v>
      </c>
      <c r="F407" s="665"/>
      <c r="G407" s="665"/>
      <c r="H407" s="678">
        <v>0</v>
      </c>
      <c r="I407" s="665">
        <v>1</v>
      </c>
      <c r="J407" s="665">
        <v>225.06</v>
      </c>
      <c r="K407" s="678">
        <v>1</v>
      </c>
      <c r="L407" s="665">
        <v>1</v>
      </c>
      <c r="M407" s="666">
        <v>225.06</v>
      </c>
    </row>
    <row r="408" spans="1:13" ht="14.4" customHeight="1" x14ac:dyDescent="0.3">
      <c r="A408" s="661" t="s">
        <v>5146</v>
      </c>
      <c r="B408" s="662" t="s">
        <v>4886</v>
      </c>
      <c r="C408" s="662" t="s">
        <v>2970</v>
      </c>
      <c r="D408" s="662" t="s">
        <v>2971</v>
      </c>
      <c r="E408" s="662" t="s">
        <v>5746</v>
      </c>
      <c r="F408" s="665"/>
      <c r="G408" s="665"/>
      <c r="H408" s="678">
        <v>0</v>
      </c>
      <c r="I408" s="665">
        <v>3</v>
      </c>
      <c r="J408" s="665">
        <v>255.81</v>
      </c>
      <c r="K408" s="678">
        <v>1</v>
      </c>
      <c r="L408" s="665">
        <v>3</v>
      </c>
      <c r="M408" s="666">
        <v>255.81</v>
      </c>
    </row>
    <row r="409" spans="1:13" ht="14.4" customHeight="1" x14ac:dyDescent="0.3">
      <c r="A409" s="661" t="s">
        <v>5146</v>
      </c>
      <c r="B409" s="662" t="s">
        <v>4900</v>
      </c>
      <c r="C409" s="662" t="s">
        <v>5263</v>
      </c>
      <c r="D409" s="662" t="s">
        <v>2963</v>
      </c>
      <c r="E409" s="662" t="s">
        <v>5264</v>
      </c>
      <c r="F409" s="665"/>
      <c r="G409" s="665"/>
      <c r="H409" s="678">
        <v>0</v>
      </c>
      <c r="I409" s="665">
        <v>6</v>
      </c>
      <c r="J409" s="665">
        <v>502.74000000000007</v>
      </c>
      <c r="K409" s="678">
        <v>1</v>
      </c>
      <c r="L409" s="665">
        <v>6</v>
      </c>
      <c r="M409" s="666">
        <v>502.74000000000007</v>
      </c>
    </row>
    <row r="410" spans="1:13" ht="14.4" customHeight="1" x14ac:dyDescent="0.3">
      <c r="A410" s="661" t="s">
        <v>5146</v>
      </c>
      <c r="B410" s="662" t="s">
        <v>4902</v>
      </c>
      <c r="C410" s="662" t="s">
        <v>3092</v>
      </c>
      <c r="D410" s="662" t="s">
        <v>3093</v>
      </c>
      <c r="E410" s="662" t="s">
        <v>3094</v>
      </c>
      <c r="F410" s="665"/>
      <c r="G410" s="665"/>
      <c r="H410" s="678">
        <v>0</v>
      </c>
      <c r="I410" s="665">
        <v>10</v>
      </c>
      <c r="J410" s="665">
        <v>1049.52</v>
      </c>
      <c r="K410" s="678">
        <v>1</v>
      </c>
      <c r="L410" s="665">
        <v>10</v>
      </c>
      <c r="M410" s="666">
        <v>1049.52</v>
      </c>
    </row>
    <row r="411" spans="1:13" ht="14.4" customHeight="1" x14ac:dyDescent="0.3">
      <c r="A411" s="661" t="s">
        <v>5146</v>
      </c>
      <c r="B411" s="662" t="s">
        <v>4916</v>
      </c>
      <c r="C411" s="662" t="s">
        <v>2938</v>
      </c>
      <c r="D411" s="662" t="s">
        <v>2939</v>
      </c>
      <c r="E411" s="662" t="s">
        <v>2788</v>
      </c>
      <c r="F411" s="665"/>
      <c r="G411" s="665"/>
      <c r="H411" s="678">
        <v>0</v>
      </c>
      <c r="I411" s="665">
        <v>2</v>
      </c>
      <c r="J411" s="665">
        <v>133.63999999999999</v>
      </c>
      <c r="K411" s="678">
        <v>1</v>
      </c>
      <c r="L411" s="665">
        <v>2</v>
      </c>
      <c r="M411" s="666">
        <v>133.63999999999999</v>
      </c>
    </row>
    <row r="412" spans="1:13" ht="14.4" customHeight="1" x14ac:dyDescent="0.3">
      <c r="A412" s="661" t="s">
        <v>5146</v>
      </c>
      <c r="B412" s="662" t="s">
        <v>4931</v>
      </c>
      <c r="C412" s="662" t="s">
        <v>3159</v>
      </c>
      <c r="D412" s="662" t="s">
        <v>3160</v>
      </c>
      <c r="E412" s="662" t="s">
        <v>4933</v>
      </c>
      <c r="F412" s="665"/>
      <c r="G412" s="665"/>
      <c r="H412" s="678">
        <v>0</v>
      </c>
      <c r="I412" s="665">
        <v>5</v>
      </c>
      <c r="J412" s="665">
        <v>14956.15</v>
      </c>
      <c r="K412" s="678">
        <v>1</v>
      </c>
      <c r="L412" s="665">
        <v>5</v>
      </c>
      <c r="M412" s="666">
        <v>14956.15</v>
      </c>
    </row>
    <row r="413" spans="1:13" ht="14.4" customHeight="1" x14ac:dyDescent="0.3">
      <c r="A413" s="661" t="s">
        <v>5146</v>
      </c>
      <c r="B413" s="662" t="s">
        <v>4931</v>
      </c>
      <c r="C413" s="662" t="s">
        <v>5161</v>
      </c>
      <c r="D413" s="662" t="s">
        <v>3160</v>
      </c>
      <c r="E413" s="662" t="s">
        <v>5162</v>
      </c>
      <c r="F413" s="665"/>
      <c r="G413" s="665"/>
      <c r="H413" s="678">
        <v>0</v>
      </c>
      <c r="I413" s="665">
        <v>2</v>
      </c>
      <c r="J413" s="665">
        <v>1496.42</v>
      </c>
      <c r="K413" s="678">
        <v>1</v>
      </c>
      <c r="L413" s="665">
        <v>2</v>
      </c>
      <c r="M413" s="666">
        <v>1496.42</v>
      </c>
    </row>
    <row r="414" spans="1:13" ht="14.4" customHeight="1" x14ac:dyDescent="0.3">
      <c r="A414" s="661" t="s">
        <v>5146</v>
      </c>
      <c r="B414" s="662" t="s">
        <v>4938</v>
      </c>
      <c r="C414" s="662" t="s">
        <v>2755</v>
      </c>
      <c r="D414" s="662" t="s">
        <v>2756</v>
      </c>
      <c r="E414" s="662" t="s">
        <v>3488</v>
      </c>
      <c r="F414" s="665"/>
      <c r="G414" s="665"/>
      <c r="H414" s="678">
        <v>0</v>
      </c>
      <c r="I414" s="665">
        <v>6</v>
      </c>
      <c r="J414" s="665">
        <v>8563.3799999999992</v>
      </c>
      <c r="K414" s="678">
        <v>1</v>
      </c>
      <c r="L414" s="665">
        <v>6</v>
      </c>
      <c r="M414" s="666">
        <v>8563.3799999999992</v>
      </c>
    </row>
    <row r="415" spans="1:13" ht="14.4" customHeight="1" x14ac:dyDescent="0.3">
      <c r="A415" s="661" t="s">
        <v>5146</v>
      </c>
      <c r="B415" s="662" t="s">
        <v>4950</v>
      </c>
      <c r="C415" s="662" t="s">
        <v>2451</v>
      </c>
      <c r="D415" s="662" t="s">
        <v>1967</v>
      </c>
      <c r="E415" s="662" t="s">
        <v>2452</v>
      </c>
      <c r="F415" s="665"/>
      <c r="G415" s="665"/>
      <c r="H415" s="678">
        <v>0</v>
      </c>
      <c r="I415" s="665">
        <v>2</v>
      </c>
      <c r="J415" s="665">
        <v>96.84</v>
      </c>
      <c r="K415" s="678">
        <v>1</v>
      </c>
      <c r="L415" s="665">
        <v>2</v>
      </c>
      <c r="M415" s="666">
        <v>96.84</v>
      </c>
    </row>
    <row r="416" spans="1:13" ht="14.4" customHeight="1" x14ac:dyDescent="0.3">
      <c r="A416" s="661" t="s">
        <v>5146</v>
      </c>
      <c r="B416" s="662" t="s">
        <v>4950</v>
      </c>
      <c r="C416" s="662" t="s">
        <v>6165</v>
      </c>
      <c r="D416" s="662" t="s">
        <v>1967</v>
      </c>
      <c r="E416" s="662" t="s">
        <v>5593</v>
      </c>
      <c r="F416" s="665"/>
      <c r="G416" s="665"/>
      <c r="H416" s="678"/>
      <c r="I416" s="665">
        <v>2</v>
      </c>
      <c r="J416" s="665">
        <v>0</v>
      </c>
      <c r="K416" s="678"/>
      <c r="L416" s="665">
        <v>2</v>
      </c>
      <c r="M416" s="666">
        <v>0</v>
      </c>
    </row>
    <row r="417" spans="1:13" ht="14.4" customHeight="1" x14ac:dyDescent="0.3">
      <c r="A417" s="661" t="s">
        <v>5146</v>
      </c>
      <c r="B417" s="662" t="s">
        <v>4953</v>
      </c>
      <c r="C417" s="662" t="s">
        <v>2483</v>
      </c>
      <c r="D417" s="662" t="s">
        <v>2484</v>
      </c>
      <c r="E417" s="662" t="s">
        <v>2485</v>
      </c>
      <c r="F417" s="665"/>
      <c r="G417" s="665"/>
      <c r="H417" s="678">
        <v>0</v>
      </c>
      <c r="I417" s="665">
        <v>4</v>
      </c>
      <c r="J417" s="665">
        <v>125.28</v>
      </c>
      <c r="K417" s="678">
        <v>1</v>
      </c>
      <c r="L417" s="665">
        <v>4</v>
      </c>
      <c r="M417" s="666">
        <v>125.28</v>
      </c>
    </row>
    <row r="418" spans="1:13" ht="14.4" customHeight="1" x14ac:dyDescent="0.3">
      <c r="A418" s="661" t="s">
        <v>5146</v>
      </c>
      <c r="B418" s="662" t="s">
        <v>4953</v>
      </c>
      <c r="C418" s="662" t="s">
        <v>2553</v>
      </c>
      <c r="D418" s="662" t="s">
        <v>2550</v>
      </c>
      <c r="E418" s="662" t="s">
        <v>4957</v>
      </c>
      <c r="F418" s="665"/>
      <c r="G418" s="665"/>
      <c r="H418" s="678">
        <v>0</v>
      </c>
      <c r="I418" s="665">
        <v>4</v>
      </c>
      <c r="J418" s="665">
        <v>626.44000000000005</v>
      </c>
      <c r="K418" s="678">
        <v>1</v>
      </c>
      <c r="L418" s="665">
        <v>4</v>
      </c>
      <c r="M418" s="666">
        <v>626.44000000000005</v>
      </c>
    </row>
    <row r="419" spans="1:13" ht="14.4" customHeight="1" x14ac:dyDescent="0.3">
      <c r="A419" s="661" t="s">
        <v>5146</v>
      </c>
      <c r="B419" s="662" t="s">
        <v>4958</v>
      </c>
      <c r="C419" s="662" t="s">
        <v>2722</v>
      </c>
      <c r="D419" s="662" t="s">
        <v>4959</v>
      </c>
      <c r="E419" s="662" t="s">
        <v>4960</v>
      </c>
      <c r="F419" s="665"/>
      <c r="G419" s="665"/>
      <c r="H419" s="678">
        <v>0</v>
      </c>
      <c r="I419" s="665">
        <v>1</v>
      </c>
      <c r="J419" s="665">
        <v>445.45</v>
      </c>
      <c r="K419" s="678">
        <v>1</v>
      </c>
      <c r="L419" s="665">
        <v>1</v>
      </c>
      <c r="M419" s="666">
        <v>445.45</v>
      </c>
    </row>
    <row r="420" spans="1:13" ht="14.4" customHeight="1" x14ac:dyDescent="0.3">
      <c r="A420" s="661" t="s">
        <v>5146</v>
      </c>
      <c r="B420" s="662" t="s">
        <v>4969</v>
      </c>
      <c r="C420" s="662" t="s">
        <v>2569</v>
      </c>
      <c r="D420" s="662" t="s">
        <v>4148</v>
      </c>
      <c r="E420" s="662" t="s">
        <v>4972</v>
      </c>
      <c r="F420" s="665"/>
      <c r="G420" s="665"/>
      <c r="H420" s="678">
        <v>0</v>
      </c>
      <c r="I420" s="665">
        <v>1</v>
      </c>
      <c r="J420" s="665">
        <v>424.24</v>
      </c>
      <c r="K420" s="678">
        <v>1</v>
      </c>
      <c r="L420" s="665">
        <v>1</v>
      </c>
      <c r="M420" s="666">
        <v>424.24</v>
      </c>
    </row>
    <row r="421" spans="1:13" ht="14.4" customHeight="1" x14ac:dyDescent="0.3">
      <c r="A421" s="661" t="s">
        <v>5146</v>
      </c>
      <c r="B421" s="662" t="s">
        <v>4969</v>
      </c>
      <c r="C421" s="662" t="s">
        <v>4147</v>
      </c>
      <c r="D421" s="662" t="s">
        <v>4148</v>
      </c>
      <c r="E421" s="662" t="s">
        <v>4149</v>
      </c>
      <c r="F421" s="665"/>
      <c r="G421" s="665"/>
      <c r="H421" s="678">
        <v>0</v>
      </c>
      <c r="I421" s="665">
        <v>4</v>
      </c>
      <c r="J421" s="665">
        <v>3393.96</v>
      </c>
      <c r="K421" s="678">
        <v>1</v>
      </c>
      <c r="L421" s="665">
        <v>4</v>
      </c>
      <c r="M421" s="666">
        <v>3393.96</v>
      </c>
    </row>
    <row r="422" spans="1:13" ht="14.4" customHeight="1" x14ac:dyDescent="0.3">
      <c r="A422" s="661" t="s">
        <v>5146</v>
      </c>
      <c r="B422" s="662" t="s">
        <v>4975</v>
      </c>
      <c r="C422" s="662" t="s">
        <v>2575</v>
      </c>
      <c r="D422" s="662" t="s">
        <v>4976</v>
      </c>
      <c r="E422" s="662" t="s">
        <v>4977</v>
      </c>
      <c r="F422" s="665"/>
      <c r="G422" s="665"/>
      <c r="H422" s="678">
        <v>0</v>
      </c>
      <c r="I422" s="665">
        <v>2</v>
      </c>
      <c r="J422" s="665">
        <v>13.36</v>
      </c>
      <c r="K422" s="678">
        <v>1</v>
      </c>
      <c r="L422" s="665">
        <v>2</v>
      </c>
      <c r="M422" s="666">
        <v>13.36</v>
      </c>
    </row>
    <row r="423" spans="1:13" ht="14.4" customHeight="1" x14ac:dyDescent="0.3">
      <c r="A423" s="661" t="s">
        <v>5146</v>
      </c>
      <c r="B423" s="662" t="s">
        <v>4975</v>
      </c>
      <c r="C423" s="662" t="s">
        <v>2706</v>
      </c>
      <c r="D423" s="662" t="s">
        <v>4978</v>
      </c>
      <c r="E423" s="662" t="s">
        <v>4979</v>
      </c>
      <c r="F423" s="665"/>
      <c r="G423" s="665"/>
      <c r="H423" s="678">
        <v>0</v>
      </c>
      <c r="I423" s="665">
        <v>2</v>
      </c>
      <c r="J423" s="665">
        <v>19.66</v>
      </c>
      <c r="K423" s="678">
        <v>1</v>
      </c>
      <c r="L423" s="665">
        <v>2</v>
      </c>
      <c r="M423" s="666">
        <v>19.66</v>
      </c>
    </row>
    <row r="424" spans="1:13" ht="14.4" customHeight="1" x14ac:dyDescent="0.3">
      <c r="A424" s="661" t="s">
        <v>5146</v>
      </c>
      <c r="B424" s="662" t="s">
        <v>4981</v>
      </c>
      <c r="C424" s="662" t="s">
        <v>6061</v>
      </c>
      <c r="D424" s="662" t="s">
        <v>2466</v>
      </c>
      <c r="E424" s="662" t="s">
        <v>2467</v>
      </c>
      <c r="F424" s="665"/>
      <c r="G424" s="665"/>
      <c r="H424" s="678">
        <v>0</v>
      </c>
      <c r="I424" s="665">
        <v>1</v>
      </c>
      <c r="J424" s="665">
        <v>264</v>
      </c>
      <c r="K424" s="678">
        <v>1</v>
      </c>
      <c r="L424" s="665">
        <v>1</v>
      </c>
      <c r="M424" s="666">
        <v>264</v>
      </c>
    </row>
    <row r="425" spans="1:13" ht="14.4" customHeight="1" x14ac:dyDescent="0.3">
      <c r="A425" s="661" t="s">
        <v>5146</v>
      </c>
      <c r="B425" s="662" t="s">
        <v>4981</v>
      </c>
      <c r="C425" s="662" t="s">
        <v>2621</v>
      </c>
      <c r="D425" s="662" t="s">
        <v>2622</v>
      </c>
      <c r="E425" s="662" t="s">
        <v>968</v>
      </c>
      <c r="F425" s="665"/>
      <c r="G425" s="665"/>
      <c r="H425" s="678">
        <v>0</v>
      </c>
      <c r="I425" s="665">
        <v>4</v>
      </c>
      <c r="J425" s="665">
        <v>263.95999999999998</v>
      </c>
      <c r="K425" s="678">
        <v>1</v>
      </c>
      <c r="L425" s="665">
        <v>4</v>
      </c>
      <c r="M425" s="666">
        <v>263.95999999999998</v>
      </c>
    </row>
    <row r="426" spans="1:13" ht="14.4" customHeight="1" x14ac:dyDescent="0.3">
      <c r="A426" s="661" t="s">
        <v>5146</v>
      </c>
      <c r="B426" s="662" t="s">
        <v>4981</v>
      </c>
      <c r="C426" s="662" t="s">
        <v>2715</v>
      </c>
      <c r="D426" s="662" t="s">
        <v>2466</v>
      </c>
      <c r="E426" s="662" t="s">
        <v>1128</v>
      </c>
      <c r="F426" s="665"/>
      <c r="G426" s="665"/>
      <c r="H426" s="678">
        <v>0</v>
      </c>
      <c r="I426" s="665">
        <v>1</v>
      </c>
      <c r="J426" s="665">
        <v>132</v>
      </c>
      <c r="K426" s="678">
        <v>1</v>
      </c>
      <c r="L426" s="665">
        <v>1</v>
      </c>
      <c r="M426" s="666">
        <v>132</v>
      </c>
    </row>
    <row r="427" spans="1:13" ht="14.4" customHeight="1" x14ac:dyDescent="0.3">
      <c r="A427" s="661" t="s">
        <v>5146</v>
      </c>
      <c r="B427" s="662" t="s">
        <v>4981</v>
      </c>
      <c r="C427" s="662" t="s">
        <v>2465</v>
      </c>
      <c r="D427" s="662" t="s">
        <v>2466</v>
      </c>
      <c r="E427" s="662" t="s">
        <v>2467</v>
      </c>
      <c r="F427" s="665"/>
      <c r="G427" s="665"/>
      <c r="H427" s="678">
        <v>0</v>
      </c>
      <c r="I427" s="665">
        <v>5</v>
      </c>
      <c r="J427" s="665">
        <v>1320</v>
      </c>
      <c r="K427" s="678">
        <v>1</v>
      </c>
      <c r="L427" s="665">
        <v>5</v>
      </c>
      <c r="M427" s="666">
        <v>1320</v>
      </c>
    </row>
    <row r="428" spans="1:13" ht="14.4" customHeight="1" x14ac:dyDescent="0.3">
      <c r="A428" s="661" t="s">
        <v>5146</v>
      </c>
      <c r="B428" s="662" t="s">
        <v>4982</v>
      </c>
      <c r="C428" s="662" t="s">
        <v>4208</v>
      </c>
      <c r="D428" s="662" t="s">
        <v>5066</v>
      </c>
      <c r="E428" s="662" t="s">
        <v>4626</v>
      </c>
      <c r="F428" s="665"/>
      <c r="G428" s="665"/>
      <c r="H428" s="678">
        <v>0</v>
      </c>
      <c r="I428" s="665">
        <v>1</v>
      </c>
      <c r="J428" s="665">
        <v>123.2</v>
      </c>
      <c r="K428" s="678">
        <v>1</v>
      </c>
      <c r="L428" s="665">
        <v>1</v>
      </c>
      <c r="M428" s="666">
        <v>123.2</v>
      </c>
    </row>
    <row r="429" spans="1:13" ht="14.4" customHeight="1" x14ac:dyDescent="0.3">
      <c r="A429" s="661" t="s">
        <v>5146</v>
      </c>
      <c r="B429" s="662" t="s">
        <v>4983</v>
      </c>
      <c r="C429" s="662" t="s">
        <v>2667</v>
      </c>
      <c r="D429" s="662" t="s">
        <v>2668</v>
      </c>
      <c r="E429" s="662" t="s">
        <v>968</v>
      </c>
      <c r="F429" s="665"/>
      <c r="G429" s="665"/>
      <c r="H429" s="678">
        <v>0</v>
      </c>
      <c r="I429" s="665">
        <v>1</v>
      </c>
      <c r="J429" s="665">
        <v>132</v>
      </c>
      <c r="K429" s="678">
        <v>1</v>
      </c>
      <c r="L429" s="665">
        <v>1</v>
      </c>
      <c r="M429" s="666">
        <v>132</v>
      </c>
    </row>
    <row r="430" spans="1:13" ht="14.4" customHeight="1" x14ac:dyDescent="0.3">
      <c r="A430" s="661" t="s">
        <v>5146</v>
      </c>
      <c r="B430" s="662" t="s">
        <v>4991</v>
      </c>
      <c r="C430" s="662" t="s">
        <v>7068</v>
      </c>
      <c r="D430" s="662" t="s">
        <v>2444</v>
      </c>
      <c r="E430" s="662" t="s">
        <v>7069</v>
      </c>
      <c r="F430" s="665"/>
      <c r="G430" s="665"/>
      <c r="H430" s="678"/>
      <c r="I430" s="665">
        <v>10</v>
      </c>
      <c r="J430" s="665">
        <v>0</v>
      </c>
      <c r="K430" s="678"/>
      <c r="L430" s="665">
        <v>10</v>
      </c>
      <c r="M430" s="666">
        <v>0</v>
      </c>
    </row>
    <row r="431" spans="1:13" ht="14.4" customHeight="1" x14ac:dyDescent="0.3">
      <c r="A431" s="661" t="s">
        <v>5146</v>
      </c>
      <c r="B431" s="662" t="s">
        <v>4991</v>
      </c>
      <c r="C431" s="662" t="s">
        <v>2443</v>
      </c>
      <c r="D431" s="662" t="s">
        <v>2444</v>
      </c>
      <c r="E431" s="662" t="s">
        <v>4992</v>
      </c>
      <c r="F431" s="665"/>
      <c r="G431" s="665"/>
      <c r="H431" s="678">
        <v>0</v>
      </c>
      <c r="I431" s="665">
        <v>2</v>
      </c>
      <c r="J431" s="665">
        <v>276.62</v>
      </c>
      <c r="K431" s="678">
        <v>1</v>
      </c>
      <c r="L431" s="665">
        <v>2</v>
      </c>
      <c r="M431" s="666">
        <v>276.62</v>
      </c>
    </row>
    <row r="432" spans="1:13" ht="14.4" customHeight="1" x14ac:dyDescent="0.3">
      <c r="A432" s="661" t="s">
        <v>5146</v>
      </c>
      <c r="B432" s="662" t="s">
        <v>4991</v>
      </c>
      <c r="C432" s="662" t="s">
        <v>4535</v>
      </c>
      <c r="D432" s="662" t="s">
        <v>2444</v>
      </c>
      <c r="E432" s="662" t="s">
        <v>5085</v>
      </c>
      <c r="F432" s="665"/>
      <c r="G432" s="665"/>
      <c r="H432" s="678"/>
      <c r="I432" s="665">
        <v>3</v>
      </c>
      <c r="J432" s="665">
        <v>0</v>
      </c>
      <c r="K432" s="678"/>
      <c r="L432" s="665">
        <v>3</v>
      </c>
      <c r="M432" s="666">
        <v>0</v>
      </c>
    </row>
    <row r="433" spans="1:13" ht="14.4" customHeight="1" x14ac:dyDescent="0.3">
      <c r="A433" s="661" t="s">
        <v>5146</v>
      </c>
      <c r="B433" s="662" t="s">
        <v>4991</v>
      </c>
      <c r="C433" s="662" t="s">
        <v>2560</v>
      </c>
      <c r="D433" s="662" t="s">
        <v>2444</v>
      </c>
      <c r="E433" s="662" t="s">
        <v>968</v>
      </c>
      <c r="F433" s="665"/>
      <c r="G433" s="665"/>
      <c r="H433" s="678">
        <v>0</v>
      </c>
      <c r="I433" s="665">
        <v>1</v>
      </c>
      <c r="J433" s="665">
        <v>113.66</v>
      </c>
      <c r="K433" s="678">
        <v>1</v>
      </c>
      <c r="L433" s="665">
        <v>1</v>
      </c>
      <c r="M433" s="666">
        <v>113.66</v>
      </c>
    </row>
    <row r="434" spans="1:13" ht="14.4" customHeight="1" x14ac:dyDescent="0.3">
      <c r="A434" s="661" t="s">
        <v>5146</v>
      </c>
      <c r="B434" s="662" t="s">
        <v>4997</v>
      </c>
      <c r="C434" s="662" t="s">
        <v>2819</v>
      </c>
      <c r="D434" s="662" t="s">
        <v>2820</v>
      </c>
      <c r="E434" s="662" t="s">
        <v>2821</v>
      </c>
      <c r="F434" s="665"/>
      <c r="G434" s="665"/>
      <c r="H434" s="678">
        <v>0</v>
      </c>
      <c r="I434" s="665">
        <v>5</v>
      </c>
      <c r="J434" s="665">
        <v>971.3</v>
      </c>
      <c r="K434" s="678">
        <v>1</v>
      </c>
      <c r="L434" s="665">
        <v>5</v>
      </c>
      <c r="M434" s="666">
        <v>971.3</v>
      </c>
    </row>
    <row r="435" spans="1:13" ht="14.4" customHeight="1" x14ac:dyDescent="0.3">
      <c r="A435" s="661" t="s">
        <v>5146</v>
      </c>
      <c r="B435" s="662" t="s">
        <v>4997</v>
      </c>
      <c r="C435" s="662" t="s">
        <v>2861</v>
      </c>
      <c r="D435" s="662" t="s">
        <v>2862</v>
      </c>
      <c r="E435" s="662" t="s">
        <v>2831</v>
      </c>
      <c r="F435" s="665"/>
      <c r="G435" s="665"/>
      <c r="H435" s="678">
        <v>0</v>
      </c>
      <c r="I435" s="665">
        <v>10</v>
      </c>
      <c r="J435" s="665">
        <v>1009.26</v>
      </c>
      <c r="K435" s="678">
        <v>1</v>
      </c>
      <c r="L435" s="665">
        <v>10</v>
      </c>
      <c r="M435" s="666">
        <v>1009.26</v>
      </c>
    </row>
    <row r="436" spans="1:13" ht="14.4" customHeight="1" x14ac:dyDescent="0.3">
      <c r="A436" s="661" t="s">
        <v>5146</v>
      </c>
      <c r="B436" s="662" t="s">
        <v>4997</v>
      </c>
      <c r="C436" s="662" t="s">
        <v>2857</v>
      </c>
      <c r="D436" s="662" t="s">
        <v>2858</v>
      </c>
      <c r="E436" s="662" t="s">
        <v>2831</v>
      </c>
      <c r="F436" s="665"/>
      <c r="G436" s="665"/>
      <c r="H436" s="678">
        <v>0</v>
      </c>
      <c r="I436" s="665">
        <v>10</v>
      </c>
      <c r="J436" s="665">
        <v>1009.26</v>
      </c>
      <c r="K436" s="678">
        <v>1</v>
      </c>
      <c r="L436" s="665">
        <v>10</v>
      </c>
      <c r="M436" s="666">
        <v>1009.26</v>
      </c>
    </row>
    <row r="437" spans="1:13" ht="14.4" customHeight="1" x14ac:dyDescent="0.3">
      <c r="A437" s="661" t="s">
        <v>5146</v>
      </c>
      <c r="B437" s="662" t="s">
        <v>4997</v>
      </c>
      <c r="C437" s="662" t="s">
        <v>2859</v>
      </c>
      <c r="D437" s="662" t="s">
        <v>2860</v>
      </c>
      <c r="E437" s="662" t="s">
        <v>2831</v>
      </c>
      <c r="F437" s="665"/>
      <c r="G437" s="665"/>
      <c r="H437" s="678">
        <v>0</v>
      </c>
      <c r="I437" s="665">
        <v>10</v>
      </c>
      <c r="J437" s="665">
        <v>1009.2600000000001</v>
      </c>
      <c r="K437" s="678">
        <v>1</v>
      </c>
      <c r="L437" s="665">
        <v>10</v>
      </c>
      <c r="M437" s="666">
        <v>1009.2600000000001</v>
      </c>
    </row>
    <row r="438" spans="1:13" ht="14.4" customHeight="1" x14ac:dyDescent="0.3">
      <c r="A438" s="661" t="s">
        <v>5146</v>
      </c>
      <c r="B438" s="662" t="s">
        <v>4997</v>
      </c>
      <c r="C438" s="662" t="s">
        <v>2870</v>
      </c>
      <c r="D438" s="662" t="s">
        <v>5000</v>
      </c>
      <c r="E438" s="662" t="s">
        <v>2821</v>
      </c>
      <c r="F438" s="665"/>
      <c r="G438" s="665"/>
      <c r="H438" s="678">
        <v>0</v>
      </c>
      <c r="I438" s="665">
        <v>4</v>
      </c>
      <c r="J438" s="665">
        <v>777.04</v>
      </c>
      <c r="K438" s="678">
        <v>1</v>
      </c>
      <c r="L438" s="665">
        <v>4</v>
      </c>
      <c r="M438" s="666">
        <v>777.04</v>
      </c>
    </row>
    <row r="439" spans="1:13" ht="14.4" customHeight="1" x14ac:dyDescent="0.3">
      <c r="A439" s="661" t="s">
        <v>5146</v>
      </c>
      <c r="B439" s="662" t="s">
        <v>4997</v>
      </c>
      <c r="C439" s="662" t="s">
        <v>2868</v>
      </c>
      <c r="D439" s="662" t="s">
        <v>2869</v>
      </c>
      <c r="E439" s="662" t="s">
        <v>2865</v>
      </c>
      <c r="F439" s="665"/>
      <c r="G439" s="665"/>
      <c r="H439" s="678">
        <v>0</v>
      </c>
      <c r="I439" s="665">
        <v>3</v>
      </c>
      <c r="J439" s="665">
        <v>397.02</v>
      </c>
      <c r="K439" s="678">
        <v>1</v>
      </c>
      <c r="L439" s="665">
        <v>3</v>
      </c>
      <c r="M439" s="666">
        <v>397.02</v>
      </c>
    </row>
    <row r="440" spans="1:13" ht="14.4" customHeight="1" x14ac:dyDescent="0.3">
      <c r="A440" s="661" t="s">
        <v>5146</v>
      </c>
      <c r="B440" s="662" t="s">
        <v>4997</v>
      </c>
      <c r="C440" s="662" t="s">
        <v>5467</v>
      </c>
      <c r="D440" s="662" t="s">
        <v>5468</v>
      </c>
      <c r="E440" s="662" t="s">
        <v>2865</v>
      </c>
      <c r="F440" s="665"/>
      <c r="G440" s="665"/>
      <c r="H440" s="678">
        <v>0</v>
      </c>
      <c r="I440" s="665">
        <v>3</v>
      </c>
      <c r="J440" s="665">
        <v>397.02</v>
      </c>
      <c r="K440" s="678">
        <v>1</v>
      </c>
      <c r="L440" s="665">
        <v>3</v>
      </c>
      <c r="M440" s="666">
        <v>397.02</v>
      </c>
    </row>
    <row r="441" spans="1:13" ht="14.4" customHeight="1" x14ac:dyDescent="0.3">
      <c r="A441" s="661" t="s">
        <v>5146</v>
      </c>
      <c r="B441" s="662" t="s">
        <v>4934</v>
      </c>
      <c r="C441" s="662" t="s">
        <v>3200</v>
      </c>
      <c r="D441" s="662" t="s">
        <v>3193</v>
      </c>
      <c r="E441" s="662" t="s">
        <v>4935</v>
      </c>
      <c r="F441" s="665"/>
      <c r="G441" s="665"/>
      <c r="H441" s="678">
        <v>0</v>
      </c>
      <c r="I441" s="665">
        <v>16</v>
      </c>
      <c r="J441" s="665">
        <v>221588.16</v>
      </c>
      <c r="K441" s="678">
        <v>1</v>
      </c>
      <c r="L441" s="665">
        <v>16</v>
      </c>
      <c r="M441" s="666">
        <v>221588.16</v>
      </c>
    </row>
    <row r="442" spans="1:13" ht="14.4" customHeight="1" x14ac:dyDescent="0.3">
      <c r="A442" s="661" t="s">
        <v>5144</v>
      </c>
      <c r="B442" s="662" t="s">
        <v>4793</v>
      </c>
      <c r="C442" s="662" t="s">
        <v>1385</v>
      </c>
      <c r="D442" s="662" t="s">
        <v>5463</v>
      </c>
      <c r="E442" s="662" t="s">
        <v>6978</v>
      </c>
      <c r="F442" s="665">
        <v>1</v>
      </c>
      <c r="G442" s="665">
        <v>172.91</v>
      </c>
      <c r="H442" s="678">
        <v>1</v>
      </c>
      <c r="I442" s="665"/>
      <c r="J442" s="665"/>
      <c r="K442" s="678">
        <v>0</v>
      </c>
      <c r="L442" s="665">
        <v>1</v>
      </c>
      <c r="M442" s="666">
        <v>172.91</v>
      </c>
    </row>
    <row r="443" spans="1:13" ht="14.4" customHeight="1" x14ac:dyDescent="0.3">
      <c r="A443" s="661" t="s">
        <v>5144</v>
      </c>
      <c r="B443" s="662" t="s">
        <v>4793</v>
      </c>
      <c r="C443" s="662" t="s">
        <v>5623</v>
      </c>
      <c r="D443" s="662" t="s">
        <v>5368</v>
      </c>
      <c r="E443" s="662" t="s">
        <v>5624</v>
      </c>
      <c r="F443" s="665"/>
      <c r="G443" s="665"/>
      <c r="H443" s="678">
        <v>0</v>
      </c>
      <c r="I443" s="665">
        <v>1</v>
      </c>
      <c r="J443" s="665">
        <v>167.33</v>
      </c>
      <c r="K443" s="678">
        <v>1</v>
      </c>
      <c r="L443" s="665">
        <v>1</v>
      </c>
      <c r="M443" s="666">
        <v>167.33</v>
      </c>
    </row>
    <row r="444" spans="1:13" ht="14.4" customHeight="1" x14ac:dyDescent="0.3">
      <c r="A444" s="661" t="s">
        <v>5144</v>
      </c>
      <c r="B444" s="662" t="s">
        <v>7962</v>
      </c>
      <c r="C444" s="662" t="s">
        <v>7354</v>
      </c>
      <c r="D444" s="662" t="s">
        <v>7355</v>
      </c>
      <c r="E444" s="662" t="s">
        <v>7356</v>
      </c>
      <c r="F444" s="665">
        <v>1</v>
      </c>
      <c r="G444" s="665">
        <v>185.26</v>
      </c>
      <c r="H444" s="678">
        <v>1</v>
      </c>
      <c r="I444" s="665"/>
      <c r="J444" s="665"/>
      <c r="K444" s="678">
        <v>0</v>
      </c>
      <c r="L444" s="665">
        <v>1</v>
      </c>
      <c r="M444" s="666">
        <v>185.26</v>
      </c>
    </row>
    <row r="445" spans="1:13" ht="14.4" customHeight="1" x14ac:dyDescent="0.3">
      <c r="A445" s="661" t="s">
        <v>5144</v>
      </c>
      <c r="B445" s="662" t="s">
        <v>4808</v>
      </c>
      <c r="C445" s="662" t="s">
        <v>2651</v>
      </c>
      <c r="D445" s="662" t="s">
        <v>4809</v>
      </c>
      <c r="E445" s="662" t="s">
        <v>4810</v>
      </c>
      <c r="F445" s="665"/>
      <c r="G445" s="665"/>
      <c r="H445" s="678">
        <v>0</v>
      </c>
      <c r="I445" s="665">
        <v>1</v>
      </c>
      <c r="J445" s="665">
        <v>120.61</v>
      </c>
      <c r="K445" s="678">
        <v>1</v>
      </c>
      <c r="L445" s="665">
        <v>1</v>
      </c>
      <c r="M445" s="666">
        <v>120.61</v>
      </c>
    </row>
    <row r="446" spans="1:13" ht="14.4" customHeight="1" x14ac:dyDescent="0.3">
      <c r="A446" s="661" t="s">
        <v>5144</v>
      </c>
      <c r="B446" s="662" t="s">
        <v>4808</v>
      </c>
      <c r="C446" s="662" t="s">
        <v>6031</v>
      </c>
      <c r="D446" s="662" t="s">
        <v>6032</v>
      </c>
      <c r="E446" s="662" t="s">
        <v>1183</v>
      </c>
      <c r="F446" s="665"/>
      <c r="G446" s="665"/>
      <c r="H446" s="678">
        <v>0</v>
      </c>
      <c r="I446" s="665">
        <v>1</v>
      </c>
      <c r="J446" s="665">
        <v>184.74</v>
      </c>
      <c r="K446" s="678">
        <v>1</v>
      </c>
      <c r="L446" s="665">
        <v>1</v>
      </c>
      <c r="M446" s="666">
        <v>184.74</v>
      </c>
    </row>
    <row r="447" spans="1:13" ht="14.4" customHeight="1" x14ac:dyDescent="0.3">
      <c r="A447" s="661" t="s">
        <v>5144</v>
      </c>
      <c r="B447" s="662" t="s">
        <v>4811</v>
      </c>
      <c r="C447" s="662" t="s">
        <v>2679</v>
      </c>
      <c r="D447" s="662" t="s">
        <v>2474</v>
      </c>
      <c r="E447" s="662" t="s">
        <v>4813</v>
      </c>
      <c r="F447" s="665"/>
      <c r="G447" s="665"/>
      <c r="H447" s="678">
        <v>0</v>
      </c>
      <c r="I447" s="665">
        <v>1</v>
      </c>
      <c r="J447" s="665">
        <v>407.55</v>
      </c>
      <c r="K447" s="678">
        <v>1</v>
      </c>
      <c r="L447" s="665">
        <v>1</v>
      </c>
      <c r="M447" s="666">
        <v>407.55</v>
      </c>
    </row>
    <row r="448" spans="1:13" ht="14.4" customHeight="1" x14ac:dyDescent="0.3">
      <c r="A448" s="661" t="s">
        <v>5144</v>
      </c>
      <c r="B448" s="662" t="s">
        <v>4811</v>
      </c>
      <c r="C448" s="662" t="s">
        <v>2682</v>
      </c>
      <c r="D448" s="662" t="s">
        <v>2474</v>
      </c>
      <c r="E448" s="662" t="s">
        <v>4816</v>
      </c>
      <c r="F448" s="665"/>
      <c r="G448" s="665"/>
      <c r="H448" s="678">
        <v>0</v>
      </c>
      <c r="I448" s="665">
        <v>1</v>
      </c>
      <c r="J448" s="665">
        <v>543.39</v>
      </c>
      <c r="K448" s="678">
        <v>1</v>
      </c>
      <c r="L448" s="665">
        <v>1</v>
      </c>
      <c r="M448" s="666">
        <v>543.39</v>
      </c>
    </row>
    <row r="449" spans="1:13" ht="14.4" customHeight="1" x14ac:dyDescent="0.3">
      <c r="A449" s="661" t="s">
        <v>5144</v>
      </c>
      <c r="B449" s="662" t="s">
        <v>4811</v>
      </c>
      <c r="C449" s="662" t="s">
        <v>2473</v>
      </c>
      <c r="D449" s="662" t="s">
        <v>2474</v>
      </c>
      <c r="E449" s="662" t="s">
        <v>4814</v>
      </c>
      <c r="F449" s="665"/>
      <c r="G449" s="665"/>
      <c r="H449" s="678">
        <v>0</v>
      </c>
      <c r="I449" s="665">
        <v>5</v>
      </c>
      <c r="J449" s="665">
        <v>4075.5</v>
      </c>
      <c r="K449" s="678">
        <v>1</v>
      </c>
      <c r="L449" s="665">
        <v>5</v>
      </c>
      <c r="M449" s="666">
        <v>4075.5</v>
      </c>
    </row>
    <row r="450" spans="1:13" ht="14.4" customHeight="1" x14ac:dyDescent="0.3">
      <c r="A450" s="661" t="s">
        <v>5144</v>
      </c>
      <c r="B450" s="662" t="s">
        <v>4811</v>
      </c>
      <c r="C450" s="662" t="s">
        <v>4144</v>
      </c>
      <c r="D450" s="662" t="s">
        <v>2557</v>
      </c>
      <c r="E450" s="662" t="s">
        <v>4812</v>
      </c>
      <c r="F450" s="665"/>
      <c r="G450" s="665"/>
      <c r="H450" s="678">
        <v>0</v>
      </c>
      <c r="I450" s="665">
        <v>1</v>
      </c>
      <c r="J450" s="665">
        <v>1385.62</v>
      </c>
      <c r="K450" s="678">
        <v>1</v>
      </c>
      <c r="L450" s="665">
        <v>1</v>
      </c>
      <c r="M450" s="666">
        <v>1385.62</v>
      </c>
    </row>
    <row r="451" spans="1:13" ht="14.4" customHeight="1" x14ac:dyDescent="0.3">
      <c r="A451" s="661" t="s">
        <v>5144</v>
      </c>
      <c r="B451" s="662" t="s">
        <v>4811</v>
      </c>
      <c r="C451" s="662" t="s">
        <v>4532</v>
      </c>
      <c r="D451" s="662" t="s">
        <v>2557</v>
      </c>
      <c r="E451" s="662" t="s">
        <v>5079</v>
      </c>
      <c r="F451" s="665"/>
      <c r="G451" s="665"/>
      <c r="H451" s="678">
        <v>0</v>
      </c>
      <c r="I451" s="665">
        <v>2</v>
      </c>
      <c r="J451" s="665">
        <v>4618.72</v>
      </c>
      <c r="K451" s="678">
        <v>1</v>
      </c>
      <c r="L451" s="665">
        <v>2</v>
      </c>
      <c r="M451" s="666">
        <v>4618.72</v>
      </c>
    </row>
    <row r="452" spans="1:13" ht="14.4" customHeight="1" x14ac:dyDescent="0.3">
      <c r="A452" s="661" t="s">
        <v>5144</v>
      </c>
      <c r="B452" s="662" t="s">
        <v>4832</v>
      </c>
      <c r="C452" s="662" t="s">
        <v>2518</v>
      </c>
      <c r="D452" s="662" t="s">
        <v>2519</v>
      </c>
      <c r="E452" s="662" t="s">
        <v>2520</v>
      </c>
      <c r="F452" s="665"/>
      <c r="G452" s="665"/>
      <c r="H452" s="678">
        <v>0</v>
      </c>
      <c r="I452" s="665">
        <v>1</v>
      </c>
      <c r="J452" s="665">
        <v>65.540000000000006</v>
      </c>
      <c r="K452" s="678">
        <v>1</v>
      </c>
      <c r="L452" s="665">
        <v>1</v>
      </c>
      <c r="M452" s="666">
        <v>65.540000000000006</v>
      </c>
    </row>
    <row r="453" spans="1:13" ht="14.4" customHeight="1" x14ac:dyDescent="0.3">
      <c r="A453" s="661" t="s">
        <v>5144</v>
      </c>
      <c r="B453" s="662" t="s">
        <v>4832</v>
      </c>
      <c r="C453" s="662" t="s">
        <v>2522</v>
      </c>
      <c r="D453" s="662" t="s">
        <v>2519</v>
      </c>
      <c r="E453" s="662" t="s">
        <v>2523</v>
      </c>
      <c r="F453" s="665"/>
      <c r="G453" s="665"/>
      <c r="H453" s="678">
        <v>0</v>
      </c>
      <c r="I453" s="665">
        <v>1</v>
      </c>
      <c r="J453" s="665">
        <v>229.38</v>
      </c>
      <c r="K453" s="678">
        <v>1</v>
      </c>
      <c r="L453" s="665">
        <v>1</v>
      </c>
      <c r="M453" s="666">
        <v>229.38</v>
      </c>
    </row>
    <row r="454" spans="1:13" ht="14.4" customHeight="1" x14ac:dyDescent="0.3">
      <c r="A454" s="661" t="s">
        <v>5144</v>
      </c>
      <c r="B454" s="662" t="s">
        <v>4833</v>
      </c>
      <c r="C454" s="662" t="s">
        <v>6239</v>
      </c>
      <c r="D454" s="662" t="s">
        <v>4136</v>
      </c>
      <c r="E454" s="662" t="s">
        <v>2674</v>
      </c>
      <c r="F454" s="665"/>
      <c r="G454" s="665"/>
      <c r="H454" s="678">
        <v>0</v>
      </c>
      <c r="I454" s="665">
        <v>1</v>
      </c>
      <c r="J454" s="665">
        <v>210.66</v>
      </c>
      <c r="K454" s="678">
        <v>1</v>
      </c>
      <c r="L454" s="665">
        <v>1</v>
      </c>
      <c r="M454" s="666">
        <v>210.66</v>
      </c>
    </row>
    <row r="455" spans="1:13" ht="14.4" customHeight="1" x14ac:dyDescent="0.3">
      <c r="A455" s="661" t="s">
        <v>5144</v>
      </c>
      <c r="B455" s="662" t="s">
        <v>4843</v>
      </c>
      <c r="C455" s="662" t="s">
        <v>4204</v>
      </c>
      <c r="D455" s="662" t="s">
        <v>4171</v>
      </c>
      <c r="E455" s="662" t="s">
        <v>1295</v>
      </c>
      <c r="F455" s="665"/>
      <c r="G455" s="665"/>
      <c r="H455" s="678">
        <v>0</v>
      </c>
      <c r="I455" s="665">
        <v>1</v>
      </c>
      <c r="J455" s="665">
        <v>583.62</v>
      </c>
      <c r="K455" s="678">
        <v>1</v>
      </c>
      <c r="L455" s="665">
        <v>1</v>
      </c>
      <c r="M455" s="666">
        <v>583.62</v>
      </c>
    </row>
    <row r="456" spans="1:13" ht="14.4" customHeight="1" x14ac:dyDescent="0.3">
      <c r="A456" s="661" t="s">
        <v>5144</v>
      </c>
      <c r="B456" s="662" t="s">
        <v>4846</v>
      </c>
      <c r="C456" s="662" t="s">
        <v>2583</v>
      </c>
      <c r="D456" s="662" t="s">
        <v>2584</v>
      </c>
      <c r="E456" s="662" t="s">
        <v>4849</v>
      </c>
      <c r="F456" s="665"/>
      <c r="G456" s="665"/>
      <c r="H456" s="678">
        <v>0</v>
      </c>
      <c r="I456" s="665">
        <v>1</v>
      </c>
      <c r="J456" s="665">
        <v>54.98</v>
      </c>
      <c r="K456" s="678">
        <v>1</v>
      </c>
      <c r="L456" s="665">
        <v>1</v>
      </c>
      <c r="M456" s="666">
        <v>54.98</v>
      </c>
    </row>
    <row r="457" spans="1:13" ht="14.4" customHeight="1" x14ac:dyDescent="0.3">
      <c r="A457" s="661" t="s">
        <v>5144</v>
      </c>
      <c r="B457" s="662" t="s">
        <v>4851</v>
      </c>
      <c r="C457" s="662" t="s">
        <v>2639</v>
      </c>
      <c r="D457" s="662" t="s">
        <v>2640</v>
      </c>
      <c r="E457" s="662" t="s">
        <v>2641</v>
      </c>
      <c r="F457" s="665"/>
      <c r="G457" s="665"/>
      <c r="H457" s="678">
        <v>0</v>
      </c>
      <c r="I457" s="665">
        <v>1</v>
      </c>
      <c r="J457" s="665">
        <v>109.97</v>
      </c>
      <c r="K457" s="678">
        <v>1</v>
      </c>
      <c r="L457" s="665">
        <v>1</v>
      </c>
      <c r="M457" s="666">
        <v>109.97</v>
      </c>
    </row>
    <row r="458" spans="1:13" ht="14.4" customHeight="1" x14ac:dyDescent="0.3">
      <c r="A458" s="661" t="s">
        <v>5144</v>
      </c>
      <c r="B458" s="662" t="s">
        <v>4859</v>
      </c>
      <c r="C458" s="662" t="s">
        <v>2499</v>
      </c>
      <c r="D458" s="662" t="s">
        <v>2500</v>
      </c>
      <c r="E458" s="662" t="s">
        <v>4860</v>
      </c>
      <c r="F458" s="665"/>
      <c r="G458" s="665"/>
      <c r="H458" s="678">
        <v>0</v>
      </c>
      <c r="I458" s="665">
        <v>1</v>
      </c>
      <c r="J458" s="665">
        <v>247.78</v>
      </c>
      <c r="K458" s="678">
        <v>1</v>
      </c>
      <c r="L458" s="665">
        <v>1</v>
      </c>
      <c r="M458" s="666">
        <v>247.78</v>
      </c>
    </row>
    <row r="459" spans="1:13" ht="14.4" customHeight="1" x14ac:dyDescent="0.3">
      <c r="A459" s="661" t="s">
        <v>5144</v>
      </c>
      <c r="B459" s="662" t="s">
        <v>4877</v>
      </c>
      <c r="C459" s="662" t="s">
        <v>2795</v>
      </c>
      <c r="D459" s="662" t="s">
        <v>2796</v>
      </c>
      <c r="E459" s="662" t="s">
        <v>4878</v>
      </c>
      <c r="F459" s="665"/>
      <c r="G459" s="665"/>
      <c r="H459" s="678">
        <v>0</v>
      </c>
      <c r="I459" s="665">
        <v>4</v>
      </c>
      <c r="J459" s="665">
        <v>900.24</v>
      </c>
      <c r="K459" s="678">
        <v>1</v>
      </c>
      <c r="L459" s="665">
        <v>4</v>
      </c>
      <c r="M459" s="666">
        <v>900.24</v>
      </c>
    </row>
    <row r="460" spans="1:13" ht="14.4" customHeight="1" x14ac:dyDescent="0.3">
      <c r="A460" s="661" t="s">
        <v>5144</v>
      </c>
      <c r="B460" s="662" t="s">
        <v>4886</v>
      </c>
      <c r="C460" s="662" t="s">
        <v>5526</v>
      </c>
      <c r="D460" s="662" t="s">
        <v>2935</v>
      </c>
      <c r="E460" s="662" t="s">
        <v>2911</v>
      </c>
      <c r="F460" s="665">
        <v>1</v>
      </c>
      <c r="G460" s="665">
        <v>0</v>
      </c>
      <c r="H460" s="678"/>
      <c r="I460" s="665"/>
      <c r="J460" s="665"/>
      <c r="K460" s="678"/>
      <c r="L460" s="665">
        <v>1</v>
      </c>
      <c r="M460" s="666">
        <v>0</v>
      </c>
    </row>
    <row r="461" spans="1:13" ht="14.4" customHeight="1" x14ac:dyDescent="0.3">
      <c r="A461" s="661" t="s">
        <v>5144</v>
      </c>
      <c r="B461" s="662" t="s">
        <v>4900</v>
      </c>
      <c r="C461" s="662" t="s">
        <v>5617</v>
      </c>
      <c r="D461" s="662" t="s">
        <v>2942</v>
      </c>
      <c r="E461" s="662" t="s">
        <v>5268</v>
      </c>
      <c r="F461" s="665">
        <v>1</v>
      </c>
      <c r="G461" s="665">
        <v>0</v>
      </c>
      <c r="H461" s="678"/>
      <c r="I461" s="665"/>
      <c r="J461" s="665"/>
      <c r="K461" s="678"/>
      <c r="L461" s="665">
        <v>1</v>
      </c>
      <c r="M461" s="666">
        <v>0</v>
      </c>
    </row>
    <row r="462" spans="1:13" ht="14.4" customHeight="1" x14ac:dyDescent="0.3">
      <c r="A462" s="661" t="s">
        <v>5144</v>
      </c>
      <c r="B462" s="662" t="s">
        <v>4902</v>
      </c>
      <c r="C462" s="662" t="s">
        <v>6235</v>
      </c>
      <c r="D462" s="662" t="s">
        <v>3093</v>
      </c>
      <c r="E462" s="662" t="s">
        <v>6236</v>
      </c>
      <c r="F462" s="665"/>
      <c r="G462" s="665"/>
      <c r="H462" s="678">
        <v>0</v>
      </c>
      <c r="I462" s="665">
        <v>1</v>
      </c>
      <c r="J462" s="665">
        <v>141.09</v>
      </c>
      <c r="K462" s="678">
        <v>1</v>
      </c>
      <c r="L462" s="665">
        <v>1</v>
      </c>
      <c r="M462" s="666">
        <v>141.09</v>
      </c>
    </row>
    <row r="463" spans="1:13" ht="14.4" customHeight="1" x14ac:dyDescent="0.3">
      <c r="A463" s="661" t="s">
        <v>5144</v>
      </c>
      <c r="B463" s="662" t="s">
        <v>4916</v>
      </c>
      <c r="C463" s="662" t="s">
        <v>3055</v>
      </c>
      <c r="D463" s="662" t="s">
        <v>3056</v>
      </c>
      <c r="E463" s="662" t="s">
        <v>2788</v>
      </c>
      <c r="F463" s="665">
        <v>1</v>
      </c>
      <c r="G463" s="665">
        <v>78.33</v>
      </c>
      <c r="H463" s="678">
        <v>1</v>
      </c>
      <c r="I463" s="665"/>
      <c r="J463" s="665"/>
      <c r="K463" s="678">
        <v>0</v>
      </c>
      <c r="L463" s="665">
        <v>1</v>
      </c>
      <c r="M463" s="666">
        <v>78.33</v>
      </c>
    </row>
    <row r="464" spans="1:13" ht="14.4" customHeight="1" x14ac:dyDescent="0.3">
      <c r="A464" s="661" t="s">
        <v>5144</v>
      </c>
      <c r="B464" s="662" t="s">
        <v>4916</v>
      </c>
      <c r="C464" s="662" t="s">
        <v>2938</v>
      </c>
      <c r="D464" s="662" t="s">
        <v>2939</v>
      </c>
      <c r="E464" s="662" t="s">
        <v>2788</v>
      </c>
      <c r="F464" s="665"/>
      <c r="G464" s="665"/>
      <c r="H464" s="678">
        <v>0</v>
      </c>
      <c r="I464" s="665">
        <v>1</v>
      </c>
      <c r="J464" s="665">
        <v>66.819999999999993</v>
      </c>
      <c r="K464" s="678">
        <v>1</v>
      </c>
      <c r="L464" s="665">
        <v>1</v>
      </c>
      <c r="M464" s="666">
        <v>66.819999999999993</v>
      </c>
    </row>
    <row r="465" spans="1:13" ht="14.4" customHeight="1" x14ac:dyDescent="0.3">
      <c r="A465" s="661" t="s">
        <v>5144</v>
      </c>
      <c r="B465" s="662" t="s">
        <v>4931</v>
      </c>
      <c r="C465" s="662" t="s">
        <v>3159</v>
      </c>
      <c r="D465" s="662" t="s">
        <v>3160</v>
      </c>
      <c r="E465" s="662" t="s">
        <v>4933</v>
      </c>
      <c r="F465" s="665"/>
      <c r="G465" s="665"/>
      <c r="H465" s="678">
        <v>0</v>
      </c>
      <c r="I465" s="665">
        <v>1</v>
      </c>
      <c r="J465" s="665">
        <v>2991.23</v>
      </c>
      <c r="K465" s="678">
        <v>1</v>
      </c>
      <c r="L465" s="665">
        <v>1</v>
      </c>
      <c r="M465" s="666">
        <v>2991.23</v>
      </c>
    </row>
    <row r="466" spans="1:13" ht="14.4" customHeight="1" x14ac:dyDescent="0.3">
      <c r="A466" s="661" t="s">
        <v>5144</v>
      </c>
      <c r="B466" s="662" t="s">
        <v>4938</v>
      </c>
      <c r="C466" s="662" t="s">
        <v>2755</v>
      </c>
      <c r="D466" s="662" t="s">
        <v>2756</v>
      </c>
      <c r="E466" s="662" t="s">
        <v>3488</v>
      </c>
      <c r="F466" s="665"/>
      <c r="G466" s="665"/>
      <c r="H466" s="678">
        <v>0</v>
      </c>
      <c r="I466" s="665">
        <v>14</v>
      </c>
      <c r="J466" s="665">
        <v>19981.219999999998</v>
      </c>
      <c r="K466" s="678">
        <v>1</v>
      </c>
      <c r="L466" s="665">
        <v>14</v>
      </c>
      <c r="M466" s="666">
        <v>19981.219999999998</v>
      </c>
    </row>
    <row r="467" spans="1:13" ht="14.4" customHeight="1" x14ac:dyDescent="0.3">
      <c r="A467" s="661" t="s">
        <v>5144</v>
      </c>
      <c r="B467" s="662" t="s">
        <v>4947</v>
      </c>
      <c r="C467" s="662" t="s">
        <v>2814</v>
      </c>
      <c r="D467" s="662" t="s">
        <v>4948</v>
      </c>
      <c r="E467" s="662" t="s">
        <v>4949</v>
      </c>
      <c r="F467" s="665"/>
      <c r="G467" s="665"/>
      <c r="H467" s="678">
        <v>0</v>
      </c>
      <c r="I467" s="665">
        <v>3</v>
      </c>
      <c r="J467" s="665">
        <v>6539.7899999999991</v>
      </c>
      <c r="K467" s="678">
        <v>1</v>
      </c>
      <c r="L467" s="665">
        <v>3</v>
      </c>
      <c r="M467" s="666">
        <v>6539.7899999999991</v>
      </c>
    </row>
    <row r="468" spans="1:13" ht="14.4" customHeight="1" x14ac:dyDescent="0.3">
      <c r="A468" s="661" t="s">
        <v>5144</v>
      </c>
      <c r="B468" s="662" t="s">
        <v>4953</v>
      </c>
      <c r="C468" s="662" t="s">
        <v>2483</v>
      </c>
      <c r="D468" s="662" t="s">
        <v>2484</v>
      </c>
      <c r="E468" s="662" t="s">
        <v>2485</v>
      </c>
      <c r="F468" s="665"/>
      <c r="G468" s="665"/>
      <c r="H468" s="678">
        <v>0</v>
      </c>
      <c r="I468" s="665">
        <v>1</v>
      </c>
      <c r="J468" s="665">
        <v>31.32</v>
      </c>
      <c r="K468" s="678">
        <v>1</v>
      </c>
      <c r="L468" s="665">
        <v>1</v>
      </c>
      <c r="M468" s="666">
        <v>31.32</v>
      </c>
    </row>
    <row r="469" spans="1:13" ht="14.4" customHeight="1" x14ac:dyDescent="0.3">
      <c r="A469" s="661" t="s">
        <v>5144</v>
      </c>
      <c r="B469" s="662" t="s">
        <v>4958</v>
      </c>
      <c r="C469" s="662" t="s">
        <v>2722</v>
      </c>
      <c r="D469" s="662" t="s">
        <v>4959</v>
      </c>
      <c r="E469" s="662" t="s">
        <v>4960</v>
      </c>
      <c r="F469" s="665"/>
      <c r="G469" s="665"/>
      <c r="H469" s="678">
        <v>0</v>
      </c>
      <c r="I469" s="665">
        <v>1</v>
      </c>
      <c r="J469" s="665">
        <v>445.45</v>
      </c>
      <c r="K469" s="678">
        <v>1</v>
      </c>
      <c r="L469" s="665">
        <v>1</v>
      </c>
      <c r="M469" s="666">
        <v>445.45</v>
      </c>
    </row>
    <row r="470" spans="1:13" ht="14.4" customHeight="1" x14ac:dyDescent="0.3">
      <c r="A470" s="661" t="s">
        <v>5144</v>
      </c>
      <c r="B470" s="662" t="s">
        <v>4975</v>
      </c>
      <c r="C470" s="662" t="s">
        <v>7919</v>
      </c>
      <c r="D470" s="662" t="s">
        <v>7920</v>
      </c>
      <c r="E470" s="662" t="s">
        <v>7921</v>
      </c>
      <c r="F470" s="665"/>
      <c r="G470" s="665"/>
      <c r="H470" s="678">
        <v>0</v>
      </c>
      <c r="I470" s="665">
        <v>1</v>
      </c>
      <c r="J470" s="665">
        <v>14.11</v>
      </c>
      <c r="K470" s="678">
        <v>1</v>
      </c>
      <c r="L470" s="665">
        <v>1</v>
      </c>
      <c r="M470" s="666">
        <v>14.11</v>
      </c>
    </row>
    <row r="471" spans="1:13" ht="14.4" customHeight="1" x14ac:dyDescent="0.3">
      <c r="A471" s="661" t="s">
        <v>5144</v>
      </c>
      <c r="B471" s="662" t="s">
        <v>4981</v>
      </c>
      <c r="C471" s="662" t="s">
        <v>2621</v>
      </c>
      <c r="D471" s="662" t="s">
        <v>2622</v>
      </c>
      <c r="E471" s="662" t="s">
        <v>968</v>
      </c>
      <c r="F471" s="665"/>
      <c r="G471" s="665"/>
      <c r="H471" s="678">
        <v>0</v>
      </c>
      <c r="I471" s="665">
        <v>3</v>
      </c>
      <c r="J471" s="665">
        <v>197.96999999999997</v>
      </c>
      <c r="K471" s="678">
        <v>1</v>
      </c>
      <c r="L471" s="665">
        <v>3</v>
      </c>
      <c r="M471" s="666">
        <v>197.96999999999997</v>
      </c>
    </row>
    <row r="472" spans="1:13" ht="14.4" customHeight="1" x14ac:dyDescent="0.3">
      <c r="A472" s="661" t="s">
        <v>5144</v>
      </c>
      <c r="B472" s="662" t="s">
        <v>4981</v>
      </c>
      <c r="C472" s="662" t="s">
        <v>2465</v>
      </c>
      <c r="D472" s="662" t="s">
        <v>2466</v>
      </c>
      <c r="E472" s="662" t="s">
        <v>2467</v>
      </c>
      <c r="F472" s="665"/>
      <c r="G472" s="665"/>
      <c r="H472" s="678">
        <v>0</v>
      </c>
      <c r="I472" s="665">
        <v>3</v>
      </c>
      <c r="J472" s="665">
        <v>792</v>
      </c>
      <c r="K472" s="678">
        <v>1</v>
      </c>
      <c r="L472" s="665">
        <v>3</v>
      </c>
      <c r="M472" s="666">
        <v>792</v>
      </c>
    </row>
    <row r="473" spans="1:13" ht="14.4" customHeight="1" x14ac:dyDescent="0.3">
      <c r="A473" s="661" t="s">
        <v>5144</v>
      </c>
      <c r="B473" s="662" t="s">
        <v>4982</v>
      </c>
      <c r="C473" s="662" t="s">
        <v>4208</v>
      </c>
      <c r="D473" s="662" t="s">
        <v>5066</v>
      </c>
      <c r="E473" s="662" t="s">
        <v>4626</v>
      </c>
      <c r="F473" s="665"/>
      <c r="G473" s="665"/>
      <c r="H473" s="678">
        <v>0</v>
      </c>
      <c r="I473" s="665">
        <v>2</v>
      </c>
      <c r="J473" s="665">
        <v>246.4</v>
      </c>
      <c r="K473" s="678">
        <v>1</v>
      </c>
      <c r="L473" s="665">
        <v>2</v>
      </c>
      <c r="M473" s="666">
        <v>246.4</v>
      </c>
    </row>
    <row r="474" spans="1:13" ht="14.4" customHeight="1" x14ac:dyDescent="0.3">
      <c r="A474" s="661" t="s">
        <v>5144</v>
      </c>
      <c r="B474" s="662" t="s">
        <v>4986</v>
      </c>
      <c r="C474" s="662" t="s">
        <v>1368</v>
      </c>
      <c r="D474" s="662" t="s">
        <v>2655</v>
      </c>
      <c r="E474" s="662" t="s">
        <v>2656</v>
      </c>
      <c r="F474" s="665"/>
      <c r="G474" s="665"/>
      <c r="H474" s="678">
        <v>0</v>
      </c>
      <c r="I474" s="665">
        <v>1</v>
      </c>
      <c r="J474" s="665">
        <v>103.8</v>
      </c>
      <c r="K474" s="678">
        <v>1</v>
      </c>
      <c r="L474" s="665">
        <v>1</v>
      </c>
      <c r="M474" s="666">
        <v>103.8</v>
      </c>
    </row>
    <row r="475" spans="1:13" ht="14.4" customHeight="1" x14ac:dyDescent="0.3">
      <c r="A475" s="661" t="s">
        <v>5144</v>
      </c>
      <c r="B475" s="662" t="s">
        <v>4990</v>
      </c>
      <c r="C475" s="662" t="s">
        <v>5621</v>
      </c>
      <c r="D475" s="662" t="s">
        <v>5622</v>
      </c>
      <c r="E475" s="662" t="s">
        <v>3688</v>
      </c>
      <c r="F475" s="665">
        <v>1</v>
      </c>
      <c r="G475" s="665">
        <v>510.07</v>
      </c>
      <c r="H475" s="678">
        <v>1</v>
      </c>
      <c r="I475" s="665"/>
      <c r="J475" s="665"/>
      <c r="K475" s="678">
        <v>0</v>
      </c>
      <c r="L475" s="665">
        <v>1</v>
      </c>
      <c r="M475" s="666">
        <v>510.07</v>
      </c>
    </row>
    <row r="476" spans="1:13" ht="14.4" customHeight="1" x14ac:dyDescent="0.3">
      <c r="A476" s="661" t="s">
        <v>5144</v>
      </c>
      <c r="B476" s="662" t="s">
        <v>4991</v>
      </c>
      <c r="C476" s="662" t="s">
        <v>2443</v>
      </c>
      <c r="D476" s="662" t="s">
        <v>2444</v>
      </c>
      <c r="E476" s="662" t="s">
        <v>4992</v>
      </c>
      <c r="F476" s="665"/>
      <c r="G476" s="665"/>
      <c r="H476" s="678">
        <v>0</v>
      </c>
      <c r="I476" s="665">
        <v>2</v>
      </c>
      <c r="J476" s="665">
        <v>365.63</v>
      </c>
      <c r="K476" s="678">
        <v>1</v>
      </c>
      <c r="L476" s="665">
        <v>2</v>
      </c>
      <c r="M476" s="666">
        <v>365.63</v>
      </c>
    </row>
    <row r="477" spans="1:13" ht="14.4" customHeight="1" x14ac:dyDescent="0.3">
      <c r="A477" s="661" t="s">
        <v>5144</v>
      </c>
      <c r="B477" s="662" t="s">
        <v>4991</v>
      </c>
      <c r="C477" s="662" t="s">
        <v>2560</v>
      </c>
      <c r="D477" s="662" t="s">
        <v>2444</v>
      </c>
      <c r="E477" s="662" t="s">
        <v>968</v>
      </c>
      <c r="F477" s="665"/>
      <c r="G477" s="665"/>
      <c r="H477" s="678">
        <v>0</v>
      </c>
      <c r="I477" s="665">
        <v>2</v>
      </c>
      <c r="J477" s="665">
        <v>182.82</v>
      </c>
      <c r="K477" s="678">
        <v>1</v>
      </c>
      <c r="L477" s="665">
        <v>2</v>
      </c>
      <c r="M477" s="666">
        <v>182.82</v>
      </c>
    </row>
    <row r="478" spans="1:13" ht="14.4" customHeight="1" x14ac:dyDescent="0.3">
      <c r="A478" s="661" t="s">
        <v>5144</v>
      </c>
      <c r="B478" s="662" t="s">
        <v>4993</v>
      </c>
      <c r="C478" s="662" t="s">
        <v>2691</v>
      </c>
      <c r="D478" s="662" t="s">
        <v>2692</v>
      </c>
      <c r="E478" s="662" t="s">
        <v>2591</v>
      </c>
      <c r="F478" s="665"/>
      <c r="G478" s="665"/>
      <c r="H478" s="678">
        <v>0</v>
      </c>
      <c r="I478" s="665">
        <v>1</v>
      </c>
      <c r="J478" s="665">
        <v>207.45</v>
      </c>
      <c r="K478" s="678">
        <v>1</v>
      </c>
      <c r="L478" s="665">
        <v>1</v>
      </c>
      <c r="M478" s="666">
        <v>207.45</v>
      </c>
    </row>
    <row r="479" spans="1:13" ht="14.4" customHeight="1" x14ac:dyDescent="0.3">
      <c r="A479" s="661" t="s">
        <v>5144</v>
      </c>
      <c r="B479" s="662" t="s">
        <v>4997</v>
      </c>
      <c r="C479" s="662" t="s">
        <v>2819</v>
      </c>
      <c r="D479" s="662" t="s">
        <v>2820</v>
      </c>
      <c r="E479" s="662" t="s">
        <v>2821</v>
      </c>
      <c r="F479" s="665"/>
      <c r="G479" s="665"/>
      <c r="H479" s="678">
        <v>0</v>
      </c>
      <c r="I479" s="665">
        <v>1</v>
      </c>
      <c r="J479" s="665">
        <v>194.26</v>
      </c>
      <c r="K479" s="678">
        <v>1</v>
      </c>
      <c r="L479" s="665">
        <v>1</v>
      </c>
      <c r="M479" s="666">
        <v>194.26</v>
      </c>
    </row>
    <row r="480" spans="1:13" ht="14.4" customHeight="1" x14ac:dyDescent="0.3">
      <c r="A480" s="661" t="s">
        <v>5144</v>
      </c>
      <c r="B480" s="662" t="s">
        <v>4997</v>
      </c>
      <c r="C480" s="662" t="s">
        <v>2852</v>
      </c>
      <c r="D480" s="662" t="s">
        <v>2853</v>
      </c>
      <c r="E480" s="662" t="s">
        <v>2831</v>
      </c>
      <c r="F480" s="665"/>
      <c r="G480" s="665"/>
      <c r="H480" s="678">
        <v>0</v>
      </c>
      <c r="I480" s="665">
        <v>1</v>
      </c>
      <c r="J480" s="665">
        <v>129.51</v>
      </c>
      <c r="K480" s="678">
        <v>1</v>
      </c>
      <c r="L480" s="665">
        <v>1</v>
      </c>
      <c r="M480" s="666">
        <v>129.51</v>
      </c>
    </row>
    <row r="481" spans="1:13" ht="14.4" customHeight="1" x14ac:dyDescent="0.3">
      <c r="A481" s="661" t="s">
        <v>5144</v>
      </c>
      <c r="B481" s="662" t="s">
        <v>4997</v>
      </c>
      <c r="C481" s="662" t="s">
        <v>2834</v>
      </c>
      <c r="D481" s="662" t="s">
        <v>2835</v>
      </c>
      <c r="E481" s="662" t="s">
        <v>2831</v>
      </c>
      <c r="F481" s="665"/>
      <c r="G481" s="665"/>
      <c r="H481" s="678">
        <v>0</v>
      </c>
      <c r="I481" s="665">
        <v>1</v>
      </c>
      <c r="J481" s="665">
        <v>127.34</v>
      </c>
      <c r="K481" s="678">
        <v>1</v>
      </c>
      <c r="L481" s="665">
        <v>1</v>
      </c>
      <c r="M481" s="666">
        <v>127.34</v>
      </c>
    </row>
    <row r="482" spans="1:13" ht="14.4" customHeight="1" x14ac:dyDescent="0.3">
      <c r="A482" s="661" t="s">
        <v>5144</v>
      </c>
      <c r="B482" s="662" t="s">
        <v>4997</v>
      </c>
      <c r="C482" s="662" t="s">
        <v>2836</v>
      </c>
      <c r="D482" s="662" t="s">
        <v>2837</v>
      </c>
      <c r="E482" s="662" t="s">
        <v>2831</v>
      </c>
      <c r="F482" s="665"/>
      <c r="G482" s="665"/>
      <c r="H482" s="678">
        <v>0</v>
      </c>
      <c r="I482" s="665">
        <v>5</v>
      </c>
      <c r="J482" s="665">
        <v>636.70000000000005</v>
      </c>
      <c r="K482" s="678">
        <v>1</v>
      </c>
      <c r="L482" s="665">
        <v>5</v>
      </c>
      <c r="M482" s="666">
        <v>636.70000000000005</v>
      </c>
    </row>
    <row r="483" spans="1:13" ht="14.4" customHeight="1" x14ac:dyDescent="0.3">
      <c r="A483" s="661" t="s">
        <v>5144</v>
      </c>
      <c r="B483" s="662" t="s">
        <v>4997</v>
      </c>
      <c r="C483" s="662" t="s">
        <v>4279</v>
      </c>
      <c r="D483" s="662" t="s">
        <v>4280</v>
      </c>
      <c r="E483" s="662" t="s">
        <v>2831</v>
      </c>
      <c r="F483" s="665"/>
      <c r="G483" s="665"/>
      <c r="H483" s="678">
        <v>0</v>
      </c>
      <c r="I483" s="665">
        <v>1</v>
      </c>
      <c r="J483" s="665">
        <v>129.51</v>
      </c>
      <c r="K483" s="678">
        <v>1</v>
      </c>
      <c r="L483" s="665">
        <v>1</v>
      </c>
      <c r="M483" s="666">
        <v>129.51</v>
      </c>
    </row>
    <row r="484" spans="1:13" ht="14.4" customHeight="1" x14ac:dyDescent="0.3">
      <c r="A484" s="661" t="s">
        <v>5144</v>
      </c>
      <c r="B484" s="662" t="s">
        <v>4997</v>
      </c>
      <c r="C484" s="662" t="s">
        <v>2832</v>
      </c>
      <c r="D484" s="662" t="s">
        <v>2833</v>
      </c>
      <c r="E484" s="662" t="s">
        <v>2831</v>
      </c>
      <c r="F484" s="665"/>
      <c r="G484" s="665"/>
      <c r="H484" s="678">
        <v>0</v>
      </c>
      <c r="I484" s="665">
        <v>1</v>
      </c>
      <c r="J484" s="665">
        <v>127.34</v>
      </c>
      <c r="K484" s="678">
        <v>1</v>
      </c>
      <c r="L484" s="665">
        <v>1</v>
      </c>
      <c r="M484" s="666">
        <v>127.34</v>
      </c>
    </row>
    <row r="485" spans="1:13" ht="14.4" customHeight="1" x14ac:dyDescent="0.3">
      <c r="A485" s="661" t="s">
        <v>5144</v>
      </c>
      <c r="B485" s="662" t="s">
        <v>4997</v>
      </c>
      <c r="C485" s="662" t="s">
        <v>4286</v>
      </c>
      <c r="D485" s="662" t="s">
        <v>4287</v>
      </c>
      <c r="E485" s="662" t="s">
        <v>2831</v>
      </c>
      <c r="F485" s="665">
        <v>1</v>
      </c>
      <c r="G485" s="665">
        <v>129.51</v>
      </c>
      <c r="H485" s="678">
        <v>1</v>
      </c>
      <c r="I485" s="665"/>
      <c r="J485" s="665"/>
      <c r="K485" s="678">
        <v>0</v>
      </c>
      <c r="L485" s="665">
        <v>1</v>
      </c>
      <c r="M485" s="666">
        <v>129.51</v>
      </c>
    </row>
    <row r="486" spans="1:13" ht="14.4" customHeight="1" x14ac:dyDescent="0.3">
      <c r="A486" s="661" t="s">
        <v>5144</v>
      </c>
      <c r="B486" s="662" t="s">
        <v>4997</v>
      </c>
      <c r="C486" s="662" t="s">
        <v>7818</v>
      </c>
      <c r="D486" s="662" t="s">
        <v>7819</v>
      </c>
      <c r="E486" s="662" t="s">
        <v>2831</v>
      </c>
      <c r="F486" s="665">
        <v>1</v>
      </c>
      <c r="G486" s="665">
        <v>127.34</v>
      </c>
      <c r="H486" s="678">
        <v>1</v>
      </c>
      <c r="I486" s="665"/>
      <c r="J486" s="665"/>
      <c r="K486" s="678">
        <v>0</v>
      </c>
      <c r="L486" s="665">
        <v>1</v>
      </c>
      <c r="M486" s="666">
        <v>127.34</v>
      </c>
    </row>
    <row r="487" spans="1:13" ht="14.4" customHeight="1" x14ac:dyDescent="0.3">
      <c r="A487" s="661" t="s">
        <v>5144</v>
      </c>
      <c r="B487" s="662" t="s">
        <v>4934</v>
      </c>
      <c r="C487" s="662" t="s">
        <v>3200</v>
      </c>
      <c r="D487" s="662" t="s">
        <v>3193</v>
      </c>
      <c r="E487" s="662" t="s">
        <v>4935</v>
      </c>
      <c r="F487" s="665"/>
      <c r="G487" s="665"/>
      <c r="H487" s="678">
        <v>0</v>
      </c>
      <c r="I487" s="665">
        <v>26</v>
      </c>
      <c r="J487" s="665">
        <v>370449.14</v>
      </c>
      <c r="K487" s="678">
        <v>1</v>
      </c>
      <c r="L487" s="665">
        <v>26</v>
      </c>
      <c r="M487" s="666">
        <v>370449.14</v>
      </c>
    </row>
    <row r="488" spans="1:13" ht="14.4" customHeight="1" x14ac:dyDescent="0.3">
      <c r="A488" s="661" t="s">
        <v>5144</v>
      </c>
      <c r="B488" s="662" t="s">
        <v>4934</v>
      </c>
      <c r="C488" s="662" t="s">
        <v>5627</v>
      </c>
      <c r="D488" s="662" t="s">
        <v>3193</v>
      </c>
      <c r="E488" s="662" t="s">
        <v>3047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5144</v>
      </c>
      <c r="B489" s="662" t="s">
        <v>4796</v>
      </c>
      <c r="C489" s="662" t="s">
        <v>5012</v>
      </c>
      <c r="D489" s="662" t="s">
        <v>2563</v>
      </c>
      <c r="E489" s="662" t="s">
        <v>5013</v>
      </c>
      <c r="F489" s="665"/>
      <c r="G489" s="665"/>
      <c r="H489" s="678">
        <v>0</v>
      </c>
      <c r="I489" s="665">
        <v>1</v>
      </c>
      <c r="J489" s="665">
        <v>133.94</v>
      </c>
      <c r="K489" s="678">
        <v>1</v>
      </c>
      <c r="L489" s="665">
        <v>1</v>
      </c>
      <c r="M489" s="666">
        <v>133.94</v>
      </c>
    </row>
    <row r="490" spans="1:13" ht="14.4" customHeight="1" x14ac:dyDescent="0.3">
      <c r="A490" s="661" t="s">
        <v>5126</v>
      </c>
      <c r="B490" s="662" t="s">
        <v>4793</v>
      </c>
      <c r="C490" s="662" t="s">
        <v>5402</v>
      </c>
      <c r="D490" s="662" t="s">
        <v>5368</v>
      </c>
      <c r="E490" s="662" t="s">
        <v>5403</v>
      </c>
      <c r="F490" s="665"/>
      <c r="G490" s="665"/>
      <c r="H490" s="678">
        <v>0</v>
      </c>
      <c r="I490" s="665">
        <v>1</v>
      </c>
      <c r="J490" s="665">
        <v>28.81</v>
      </c>
      <c r="K490" s="678">
        <v>1</v>
      </c>
      <c r="L490" s="665">
        <v>1</v>
      </c>
      <c r="M490" s="666">
        <v>28.81</v>
      </c>
    </row>
    <row r="491" spans="1:13" ht="14.4" customHeight="1" x14ac:dyDescent="0.3">
      <c r="A491" s="661" t="s">
        <v>5126</v>
      </c>
      <c r="B491" s="662" t="s">
        <v>4793</v>
      </c>
      <c r="C491" s="662" t="s">
        <v>5919</v>
      </c>
      <c r="D491" s="662" t="s">
        <v>5368</v>
      </c>
      <c r="E491" s="662" t="s">
        <v>5920</v>
      </c>
      <c r="F491" s="665"/>
      <c r="G491" s="665"/>
      <c r="H491" s="678"/>
      <c r="I491" s="665">
        <v>1</v>
      </c>
      <c r="J491" s="665">
        <v>0</v>
      </c>
      <c r="K491" s="678"/>
      <c r="L491" s="665">
        <v>1</v>
      </c>
      <c r="M491" s="666">
        <v>0</v>
      </c>
    </row>
    <row r="492" spans="1:13" ht="14.4" customHeight="1" x14ac:dyDescent="0.3">
      <c r="A492" s="661" t="s">
        <v>5126</v>
      </c>
      <c r="B492" s="662" t="s">
        <v>5009</v>
      </c>
      <c r="C492" s="662" t="s">
        <v>6525</v>
      </c>
      <c r="D492" s="662" t="s">
        <v>5010</v>
      </c>
      <c r="E492" s="662" t="s">
        <v>6526</v>
      </c>
      <c r="F492" s="665"/>
      <c r="G492" s="665"/>
      <c r="H492" s="678">
        <v>0</v>
      </c>
      <c r="I492" s="665">
        <v>3</v>
      </c>
      <c r="J492" s="665">
        <v>172.92000000000002</v>
      </c>
      <c r="K492" s="678">
        <v>1</v>
      </c>
      <c r="L492" s="665">
        <v>3</v>
      </c>
      <c r="M492" s="666">
        <v>172.92000000000002</v>
      </c>
    </row>
    <row r="493" spans="1:13" ht="14.4" customHeight="1" x14ac:dyDescent="0.3">
      <c r="A493" s="661" t="s">
        <v>5126</v>
      </c>
      <c r="B493" s="662" t="s">
        <v>5009</v>
      </c>
      <c r="C493" s="662" t="s">
        <v>4131</v>
      </c>
      <c r="D493" s="662" t="s">
        <v>5010</v>
      </c>
      <c r="E493" s="662" t="s">
        <v>5011</v>
      </c>
      <c r="F493" s="665"/>
      <c r="G493" s="665"/>
      <c r="H493" s="678">
        <v>0</v>
      </c>
      <c r="I493" s="665">
        <v>1</v>
      </c>
      <c r="J493" s="665">
        <v>115.27</v>
      </c>
      <c r="K493" s="678">
        <v>1</v>
      </c>
      <c r="L493" s="665">
        <v>1</v>
      </c>
      <c r="M493" s="666">
        <v>115.27</v>
      </c>
    </row>
    <row r="494" spans="1:13" ht="14.4" customHeight="1" x14ac:dyDescent="0.3">
      <c r="A494" s="661" t="s">
        <v>5126</v>
      </c>
      <c r="B494" s="662" t="s">
        <v>7962</v>
      </c>
      <c r="C494" s="662" t="s">
        <v>6510</v>
      </c>
      <c r="D494" s="662" t="s">
        <v>6453</v>
      </c>
      <c r="E494" s="662" t="s">
        <v>827</v>
      </c>
      <c r="F494" s="665"/>
      <c r="G494" s="665"/>
      <c r="H494" s="678">
        <v>0</v>
      </c>
      <c r="I494" s="665">
        <v>1</v>
      </c>
      <c r="J494" s="665">
        <v>93.71</v>
      </c>
      <c r="K494" s="678">
        <v>1</v>
      </c>
      <c r="L494" s="665">
        <v>1</v>
      </c>
      <c r="M494" s="666">
        <v>93.71</v>
      </c>
    </row>
    <row r="495" spans="1:13" ht="14.4" customHeight="1" x14ac:dyDescent="0.3">
      <c r="A495" s="661" t="s">
        <v>5126</v>
      </c>
      <c r="B495" s="662" t="s">
        <v>4797</v>
      </c>
      <c r="C495" s="662" t="s">
        <v>640</v>
      </c>
      <c r="D495" s="662" t="s">
        <v>641</v>
      </c>
      <c r="E495" s="662" t="s">
        <v>4798</v>
      </c>
      <c r="F495" s="665"/>
      <c r="G495" s="665"/>
      <c r="H495" s="678">
        <v>0</v>
      </c>
      <c r="I495" s="665">
        <v>2</v>
      </c>
      <c r="J495" s="665">
        <v>951.54</v>
      </c>
      <c r="K495" s="678">
        <v>1</v>
      </c>
      <c r="L495" s="665">
        <v>2</v>
      </c>
      <c r="M495" s="666">
        <v>951.54</v>
      </c>
    </row>
    <row r="496" spans="1:13" ht="14.4" customHeight="1" x14ac:dyDescent="0.3">
      <c r="A496" s="661" t="s">
        <v>5126</v>
      </c>
      <c r="B496" s="662" t="s">
        <v>4797</v>
      </c>
      <c r="C496" s="662" t="s">
        <v>3477</v>
      </c>
      <c r="D496" s="662" t="s">
        <v>3478</v>
      </c>
      <c r="E496" s="662" t="s">
        <v>5014</v>
      </c>
      <c r="F496" s="665"/>
      <c r="G496" s="665"/>
      <c r="H496" s="678">
        <v>0</v>
      </c>
      <c r="I496" s="665">
        <v>1</v>
      </c>
      <c r="J496" s="665">
        <v>668.54</v>
      </c>
      <c r="K496" s="678">
        <v>1</v>
      </c>
      <c r="L496" s="665">
        <v>1</v>
      </c>
      <c r="M496" s="666">
        <v>668.54</v>
      </c>
    </row>
    <row r="497" spans="1:13" ht="14.4" customHeight="1" x14ac:dyDescent="0.3">
      <c r="A497" s="661" t="s">
        <v>5126</v>
      </c>
      <c r="B497" s="662" t="s">
        <v>4797</v>
      </c>
      <c r="C497" s="662" t="s">
        <v>2050</v>
      </c>
      <c r="D497" s="662" t="s">
        <v>2051</v>
      </c>
      <c r="E497" s="662" t="s">
        <v>5300</v>
      </c>
      <c r="F497" s="665"/>
      <c r="G497" s="665"/>
      <c r="H497" s="678">
        <v>0</v>
      </c>
      <c r="I497" s="665">
        <v>2</v>
      </c>
      <c r="J497" s="665">
        <v>1949.6</v>
      </c>
      <c r="K497" s="678">
        <v>1</v>
      </c>
      <c r="L497" s="665">
        <v>2</v>
      </c>
      <c r="M497" s="666">
        <v>1949.6</v>
      </c>
    </row>
    <row r="498" spans="1:13" ht="14.4" customHeight="1" x14ac:dyDescent="0.3">
      <c r="A498" s="661" t="s">
        <v>5126</v>
      </c>
      <c r="B498" s="662" t="s">
        <v>4797</v>
      </c>
      <c r="C498" s="662" t="s">
        <v>644</v>
      </c>
      <c r="D498" s="662" t="s">
        <v>645</v>
      </c>
      <c r="E498" s="662" t="s">
        <v>3435</v>
      </c>
      <c r="F498" s="665"/>
      <c r="G498" s="665"/>
      <c r="H498" s="678">
        <v>0</v>
      </c>
      <c r="I498" s="665">
        <v>1</v>
      </c>
      <c r="J498" s="665">
        <v>1300.49</v>
      </c>
      <c r="K498" s="678">
        <v>1</v>
      </c>
      <c r="L498" s="665">
        <v>1</v>
      </c>
      <c r="M498" s="666">
        <v>1300.49</v>
      </c>
    </row>
    <row r="499" spans="1:13" ht="14.4" customHeight="1" x14ac:dyDescent="0.3">
      <c r="A499" s="661" t="s">
        <v>5126</v>
      </c>
      <c r="B499" s="662" t="s">
        <v>4805</v>
      </c>
      <c r="C499" s="662" t="s">
        <v>2529</v>
      </c>
      <c r="D499" s="662" t="s">
        <v>2530</v>
      </c>
      <c r="E499" s="662" t="s">
        <v>4806</v>
      </c>
      <c r="F499" s="665"/>
      <c r="G499" s="665"/>
      <c r="H499" s="678">
        <v>0</v>
      </c>
      <c r="I499" s="665">
        <v>1</v>
      </c>
      <c r="J499" s="665">
        <v>43.21</v>
      </c>
      <c r="K499" s="678">
        <v>1</v>
      </c>
      <c r="L499" s="665">
        <v>1</v>
      </c>
      <c r="M499" s="666">
        <v>43.21</v>
      </c>
    </row>
    <row r="500" spans="1:13" ht="14.4" customHeight="1" x14ac:dyDescent="0.3">
      <c r="A500" s="661" t="s">
        <v>5126</v>
      </c>
      <c r="B500" s="662" t="s">
        <v>5024</v>
      </c>
      <c r="C500" s="662" t="s">
        <v>4166</v>
      </c>
      <c r="D500" s="662" t="s">
        <v>4167</v>
      </c>
      <c r="E500" s="662" t="s">
        <v>4168</v>
      </c>
      <c r="F500" s="665"/>
      <c r="G500" s="665"/>
      <c r="H500" s="678">
        <v>0</v>
      </c>
      <c r="I500" s="665">
        <v>1</v>
      </c>
      <c r="J500" s="665">
        <v>46.25</v>
      </c>
      <c r="K500" s="678">
        <v>1</v>
      </c>
      <c r="L500" s="665">
        <v>1</v>
      </c>
      <c r="M500" s="666">
        <v>46.25</v>
      </c>
    </row>
    <row r="501" spans="1:13" ht="14.4" customHeight="1" x14ac:dyDescent="0.3">
      <c r="A501" s="661" t="s">
        <v>5126</v>
      </c>
      <c r="B501" s="662" t="s">
        <v>4808</v>
      </c>
      <c r="C501" s="662" t="s">
        <v>2651</v>
      </c>
      <c r="D501" s="662" t="s">
        <v>4809</v>
      </c>
      <c r="E501" s="662" t="s">
        <v>4810</v>
      </c>
      <c r="F501" s="665"/>
      <c r="G501" s="665"/>
      <c r="H501" s="678">
        <v>0</v>
      </c>
      <c r="I501" s="665">
        <v>3</v>
      </c>
      <c r="J501" s="665">
        <v>361.83</v>
      </c>
      <c r="K501" s="678">
        <v>1</v>
      </c>
      <c r="L501" s="665">
        <v>3</v>
      </c>
      <c r="M501" s="666">
        <v>361.83</v>
      </c>
    </row>
    <row r="502" spans="1:13" ht="14.4" customHeight="1" x14ac:dyDescent="0.3">
      <c r="A502" s="661" t="s">
        <v>5126</v>
      </c>
      <c r="B502" s="662" t="s">
        <v>4808</v>
      </c>
      <c r="C502" s="662" t="s">
        <v>6031</v>
      </c>
      <c r="D502" s="662" t="s">
        <v>6032</v>
      </c>
      <c r="E502" s="662" t="s">
        <v>1183</v>
      </c>
      <c r="F502" s="665"/>
      <c r="G502" s="665"/>
      <c r="H502" s="678">
        <v>0</v>
      </c>
      <c r="I502" s="665">
        <v>2</v>
      </c>
      <c r="J502" s="665">
        <v>369.48</v>
      </c>
      <c r="K502" s="678">
        <v>1</v>
      </c>
      <c r="L502" s="665">
        <v>2</v>
      </c>
      <c r="M502" s="666">
        <v>369.48</v>
      </c>
    </row>
    <row r="503" spans="1:13" ht="14.4" customHeight="1" x14ac:dyDescent="0.3">
      <c r="A503" s="661" t="s">
        <v>5126</v>
      </c>
      <c r="B503" s="662" t="s">
        <v>4811</v>
      </c>
      <c r="C503" s="662" t="s">
        <v>2679</v>
      </c>
      <c r="D503" s="662" t="s">
        <v>2474</v>
      </c>
      <c r="E503" s="662" t="s">
        <v>4813</v>
      </c>
      <c r="F503" s="665"/>
      <c r="G503" s="665"/>
      <c r="H503" s="678">
        <v>0</v>
      </c>
      <c r="I503" s="665">
        <v>14</v>
      </c>
      <c r="J503" s="665">
        <v>5705.7000000000007</v>
      </c>
      <c r="K503" s="678">
        <v>1</v>
      </c>
      <c r="L503" s="665">
        <v>14</v>
      </c>
      <c r="M503" s="666">
        <v>5705.7000000000007</v>
      </c>
    </row>
    <row r="504" spans="1:13" ht="14.4" customHeight="1" x14ac:dyDescent="0.3">
      <c r="A504" s="661" t="s">
        <v>5126</v>
      </c>
      <c r="B504" s="662" t="s">
        <v>4811</v>
      </c>
      <c r="C504" s="662" t="s">
        <v>2682</v>
      </c>
      <c r="D504" s="662" t="s">
        <v>2474</v>
      </c>
      <c r="E504" s="662" t="s">
        <v>4816</v>
      </c>
      <c r="F504" s="665"/>
      <c r="G504" s="665"/>
      <c r="H504" s="678">
        <v>0</v>
      </c>
      <c r="I504" s="665">
        <v>27</v>
      </c>
      <c r="J504" s="665">
        <v>14671.529999999999</v>
      </c>
      <c r="K504" s="678">
        <v>1</v>
      </c>
      <c r="L504" s="665">
        <v>27</v>
      </c>
      <c r="M504" s="666">
        <v>14671.529999999999</v>
      </c>
    </row>
    <row r="505" spans="1:13" ht="14.4" customHeight="1" x14ac:dyDescent="0.3">
      <c r="A505" s="661" t="s">
        <v>5126</v>
      </c>
      <c r="B505" s="662" t="s">
        <v>4811</v>
      </c>
      <c r="C505" s="662" t="s">
        <v>2473</v>
      </c>
      <c r="D505" s="662" t="s">
        <v>2474</v>
      </c>
      <c r="E505" s="662" t="s">
        <v>4814</v>
      </c>
      <c r="F505" s="665"/>
      <c r="G505" s="665"/>
      <c r="H505" s="678">
        <v>0</v>
      </c>
      <c r="I505" s="665">
        <v>14</v>
      </c>
      <c r="J505" s="665">
        <v>11411.400000000001</v>
      </c>
      <c r="K505" s="678">
        <v>1</v>
      </c>
      <c r="L505" s="665">
        <v>14</v>
      </c>
      <c r="M505" s="666">
        <v>11411.400000000001</v>
      </c>
    </row>
    <row r="506" spans="1:13" ht="14.4" customHeight="1" x14ac:dyDescent="0.3">
      <c r="A506" s="661" t="s">
        <v>5126</v>
      </c>
      <c r="B506" s="662" t="s">
        <v>4811</v>
      </c>
      <c r="C506" s="662" t="s">
        <v>2480</v>
      </c>
      <c r="D506" s="662" t="s">
        <v>2474</v>
      </c>
      <c r="E506" s="662" t="s">
        <v>4815</v>
      </c>
      <c r="F506" s="665"/>
      <c r="G506" s="665"/>
      <c r="H506" s="678">
        <v>0</v>
      </c>
      <c r="I506" s="665">
        <v>3</v>
      </c>
      <c r="J506" s="665">
        <v>3464.04</v>
      </c>
      <c r="K506" s="678">
        <v>1</v>
      </c>
      <c r="L506" s="665">
        <v>3</v>
      </c>
      <c r="M506" s="666">
        <v>3464.04</v>
      </c>
    </row>
    <row r="507" spans="1:13" ht="14.4" customHeight="1" x14ac:dyDescent="0.3">
      <c r="A507" s="661" t="s">
        <v>5126</v>
      </c>
      <c r="B507" s="662" t="s">
        <v>4811</v>
      </c>
      <c r="C507" s="662" t="s">
        <v>4144</v>
      </c>
      <c r="D507" s="662" t="s">
        <v>2557</v>
      </c>
      <c r="E507" s="662" t="s">
        <v>4812</v>
      </c>
      <c r="F507" s="665"/>
      <c r="G507" s="665"/>
      <c r="H507" s="678">
        <v>0</v>
      </c>
      <c r="I507" s="665">
        <v>4</v>
      </c>
      <c r="J507" s="665">
        <v>5542.48</v>
      </c>
      <c r="K507" s="678">
        <v>1</v>
      </c>
      <c r="L507" s="665">
        <v>4</v>
      </c>
      <c r="M507" s="666">
        <v>5542.48</v>
      </c>
    </row>
    <row r="508" spans="1:13" ht="14.4" customHeight="1" x14ac:dyDescent="0.3">
      <c r="A508" s="661" t="s">
        <v>5126</v>
      </c>
      <c r="B508" s="662" t="s">
        <v>4811</v>
      </c>
      <c r="C508" s="662" t="s">
        <v>2556</v>
      </c>
      <c r="D508" s="662" t="s">
        <v>2557</v>
      </c>
      <c r="E508" s="662" t="s">
        <v>4819</v>
      </c>
      <c r="F508" s="665"/>
      <c r="G508" s="665"/>
      <c r="H508" s="678">
        <v>0</v>
      </c>
      <c r="I508" s="665">
        <v>3</v>
      </c>
      <c r="J508" s="665">
        <v>5542.47</v>
      </c>
      <c r="K508" s="678">
        <v>1</v>
      </c>
      <c r="L508" s="665">
        <v>3</v>
      </c>
      <c r="M508" s="666">
        <v>5542.47</v>
      </c>
    </row>
    <row r="509" spans="1:13" ht="14.4" customHeight="1" x14ac:dyDescent="0.3">
      <c r="A509" s="661" t="s">
        <v>5126</v>
      </c>
      <c r="B509" s="662" t="s">
        <v>4811</v>
      </c>
      <c r="C509" s="662" t="s">
        <v>4532</v>
      </c>
      <c r="D509" s="662" t="s">
        <v>2557</v>
      </c>
      <c r="E509" s="662" t="s">
        <v>5079</v>
      </c>
      <c r="F509" s="665"/>
      <c r="G509" s="665"/>
      <c r="H509" s="678">
        <v>0</v>
      </c>
      <c r="I509" s="665">
        <v>9</v>
      </c>
      <c r="J509" s="665">
        <v>20784.239999999998</v>
      </c>
      <c r="K509" s="678">
        <v>1</v>
      </c>
      <c r="L509" s="665">
        <v>9</v>
      </c>
      <c r="M509" s="666">
        <v>20784.239999999998</v>
      </c>
    </row>
    <row r="510" spans="1:13" ht="14.4" customHeight="1" x14ac:dyDescent="0.3">
      <c r="A510" s="661" t="s">
        <v>5126</v>
      </c>
      <c r="B510" s="662" t="s">
        <v>4826</v>
      </c>
      <c r="C510" s="662" t="s">
        <v>5199</v>
      </c>
      <c r="D510" s="662" t="s">
        <v>2455</v>
      </c>
      <c r="E510" s="662" t="s">
        <v>5200</v>
      </c>
      <c r="F510" s="665"/>
      <c r="G510" s="665"/>
      <c r="H510" s="678">
        <v>0</v>
      </c>
      <c r="I510" s="665">
        <v>1</v>
      </c>
      <c r="J510" s="665">
        <v>144.01</v>
      </c>
      <c r="K510" s="678">
        <v>1</v>
      </c>
      <c r="L510" s="665">
        <v>1</v>
      </c>
      <c r="M510" s="666">
        <v>144.01</v>
      </c>
    </row>
    <row r="511" spans="1:13" ht="14.4" customHeight="1" x14ac:dyDescent="0.3">
      <c r="A511" s="661" t="s">
        <v>5126</v>
      </c>
      <c r="B511" s="662" t="s">
        <v>4832</v>
      </c>
      <c r="C511" s="662" t="s">
        <v>2518</v>
      </c>
      <c r="D511" s="662" t="s">
        <v>2519</v>
      </c>
      <c r="E511" s="662" t="s">
        <v>2520</v>
      </c>
      <c r="F511" s="665"/>
      <c r="G511" s="665"/>
      <c r="H511" s="678">
        <v>0</v>
      </c>
      <c r="I511" s="665">
        <v>1</v>
      </c>
      <c r="J511" s="665">
        <v>65.540000000000006</v>
      </c>
      <c r="K511" s="678">
        <v>1</v>
      </c>
      <c r="L511" s="665">
        <v>1</v>
      </c>
      <c r="M511" s="666">
        <v>65.540000000000006</v>
      </c>
    </row>
    <row r="512" spans="1:13" ht="14.4" customHeight="1" x14ac:dyDescent="0.3">
      <c r="A512" s="661" t="s">
        <v>5126</v>
      </c>
      <c r="B512" s="662" t="s">
        <v>4833</v>
      </c>
      <c r="C512" s="662" t="s">
        <v>2511</v>
      </c>
      <c r="D512" s="662" t="s">
        <v>2512</v>
      </c>
      <c r="E512" s="662" t="s">
        <v>1270</v>
      </c>
      <c r="F512" s="665"/>
      <c r="G512" s="665"/>
      <c r="H512" s="678">
        <v>0</v>
      </c>
      <c r="I512" s="665">
        <v>1</v>
      </c>
      <c r="J512" s="665">
        <v>35.11</v>
      </c>
      <c r="K512" s="678">
        <v>1</v>
      </c>
      <c r="L512" s="665">
        <v>1</v>
      </c>
      <c r="M512" s="666">
        <v>35.11</v>
      </c>
    </row>
    <row r="513" spans="1:13" ht="14.4" customHeight="1" x14ac:dyDescent="0.3">
      <c r="A513" s="661" t="s">
        <v>5126</v>
      </c>
      <c r="B513" s="662" t="s">
        <v>4834</v>
      </c>
      <c r="C513" s="662" t="s">
        <v>5259</v>
      </c>
      <c r="D513" s="662" t="s">
        <v>5260</v>
      </c>
      <c r="E513" s="662" t="s">
        <v>5261</v>
      </c>
      <c r="F513" s="665">
        <v>1</v>
      </c>
      <c r="G513" s="665">
        <v>0</v>
      </c>
      <c r="H513" s="678"/>
      <c r="I513" s="665"/>
      <c r="J513" s="665"/>
      <c r="K513" s="678"/>
      <c r="L513" s="665">
        <v>1</v>
      </c>
      <c r="M513" s="666">
        <v>0</v>
      </c>
    </row>
    <row r="514" spans="1:13" ht="14.4" customHeight="1" x14ac:dyDescent="0.3">
      <c r="A514" s="661" t="s">
        <v>5126</v>
      </c>
      <c r="B514" s="662" t="s">
        <v>4835</v>
      </c>
      <c r="C514" s="662" t="s">
        <v>2733</v>
      </c>
      <c r="D514" s="662" t="s">
        <v>2734</v>
      </c>
      <c r="E514" s="662" t="s">
        <v>2735</v>
      </c>
      <c r="F514" s="665"/>
      <c r="G514" s="665"/>
      <c r="H514" s="678">
        <v>0</v>
      </c>
      <c r="I514" s="665">
        <v>2</v>
      </c>
      <c r="J514" s="665">
        <v>58.16</v>
      </c>
      <c r="K514" s="678">
        <v>1</v>
      </c>
      <c r="L514" s="665">
        <v>2</v>
      </c>
      <c r="M514" s="666">
        <v>58.16</v>
      </c>
    </row>
    <row r="515" spans="1:13" ht="14.4" customHeight="1" x14ac:dyDescent="0.3">
      <c r="A515" s="661" t="s">
        <v>5126</v>
      </c>
      <c r="B515" s="662" t="s">
        <v>4836</v>
      </c>
      <c r="C515" s="662" t="s">
        <v>4548</v>
      </c>
      <c r="D515" s="662" t="s">
        <v>4549</v>
      </c>
      <c r="E515" s="662" t="s">
        <v>5080</v>
      </c>
      <c r="F515" s="665"/>
      <c r="G515" s="665"/>
      <c r="H515" s="678">
        <v>0</v>
      </c>
      <c r="I515" s="665">
        <v>1</v>
      </c>
      <c r="J515" s="665">
        <v>251.52</v>
      </c>
      <c r="K515" s="678">
        <v>1</v>
      </c>
      <c r="L515" s="665">
        <v>1</v>
      </c>
      <c r="M515" s="666">
        <v>251.52</v>
      </c>
    </row>
    <row r="516" spans="1:13" ht="14.4" customHeight="1" x14ac:dyDescent="0.3">
      <c r="A516" s="661" t="s">
        <v>5126</v>
      </c>
      <c r="B516" s="662" t="s">
        <v>4840</v>
      </c>
      <c r="C516" s="662" t="s">
        <v>2587</v>
      </c>
      <c r="D516" s="662" t="s">
        <v>2588</v>
      </c>
      <c r="E516" s="662" t="s">
        <v>1270</v>
      </c>
      <c r="F516" s="665"/>
      <c r="G516" s="665"/>
      <c r="H516" s="678">
        <v>0</v>
      </c>
      <c r="I516" s="665">
        <v>2</v>
      </c>
      <c r="J516" s="665">
        <v>96.54</v>
      </c>
      <c r="K516" s="678">
        <v>1</v>
      </c>
      <c r="L516" s="665">
        <v>2</v>
      </c>
      <c r="M516" s="666">
        <v>96.54</v>
      </c>
    </row>
    <row r="517" spans="1:13" ht="14.4" customHeight="1" x14ac:dyDescent="0.3">
      <c r="A517" s="661" t="s">
        <v>5126</v>
      </c>
      <c r="B517" s="662" t="s">
        <v>4852</v>
      </c>
      <c r="C517" s="662" t="s">
        <v>2462</v>
      </c>
      <c r="D517" s="662" t="s">
        <v>2463</v>
      </c>
      <c r="E517" s="662" t="s">
        <v>1201</v>
      </c>
      <c r="F517" s="665"/>
      <c r="G517" s="665"/>
      <c r="H517" s="678">
        <v>0</v>
      </c>
      <c r="I517" s="665">
        <v>2</v>
      </c>
      <c r="J517" s="665">
        <v>74.5</v>
      </c>
      <c r="K517" s="678">
        <v>1</v>
      </c>
      <c r="L517" s="665">
        <v>2</v>
      </c>
      <c r="M517" s="666">
        <v>74.5</v>
      </c>
    </row>
    <row r="518" spans="1:13" ht="14.4" customHeight="1" x14ac:dyDescent="0.3">
      <c r="A518" s="661" t="s">
        <v>5126</v>
      </c>
      <c r="B518" s="662" t="s">
        <v>4853</v>
      </c>
      <c r="C518" s="662" t="s">
        <v>4265</v>
      </c>
      <c r="D518" s="662" t="s">
        <v>4266</v>
      </c>
      <c r="E518" s="662" t="s">
        <v>968</v>
      </c>
      <c r="F518" s="665"/>
      <c r="G518" s="665"/>
      <c r="H518" s="678">
        <v>0</v>
      </c>
      <c r="I518" s="665">
        <v>1</v>
      </c>
      <c r="J518" s="665">
        <v>62.46</v>
      </c>
      <c r="K518" s="678">
        <v>1</v>
      </c>
      <c r="L518" s="665">
        <v>1</v>
      </c>
      <c r="M518" s="666">
        <v>62.46</v>
      </c>
    </row>
    <row r="519" spans="1:13" ht="14.4" customHeight="1" x14ac:dyDescent="0.3">
      <c r="A519" s="661" t="s">
        <v>5126</v>
      </c>
      <c r="B519" s="662" t="s">
        <v>4855</v>
      </c>
      <c r="C519" s="662" t="s">
        <v>6511</v>
      </c>
      <c r="D519" s="662" t="s">
        <v>4233</v>
      </c>
      <c r="E519" s="662" t="s">
        <v>6512</v>
      </c>
      <c r="F519" s="665"/>
      <c r="G519" s="665"/>
      <c r="H519" s="678">
        <v>0</v>
      </c>
      <c r="I519" s="665">
        <v>1</v>
      </c>
      <c r="J519" s="665">
        <v>138.83000000000001</v>
      </c>
      <c r="K519" s="678">
        <v>1</v>
      </c>
      <c r="L519" s="665">
        <v>1</v>
      </c>
      <c r="M519" s="666">
        <v>138.83000000000001</v>
      </c>
    </row>
    <row r="520" spans="1:13" ht="14.4" customHeight="1" x14ac:dyDescent="0.3">
      <c r="A520" s="661" t="s">
        <v>5126</v>
      </c>
      <c r="B520" s="662" t="s">
        <v>4859</v>
      </c>
      <c r="C520" s="662" t="s">
        <v>2499</v>
      </c>
      <c r="D520" s="662" t="s">
        <v>2500</v>
      </c>
      <c r="E520" s="662" t="s">
        <v>4860</v>
      </c>
      <c r="F520" s="665"/>
      <c r="G520" s="665"/>
      <c r="H520" s="678">
        <v>0</v>
      </c>
      <c r="I520" s="665">
        <v>1</v>
      </c>
      <c r="J520" s="665">
        <v>247.78</v>
      </c>
      <c r="K520" s="678">
        <v>1</v>
      </c>
      <c r="L520" s="665">
        <v>1</v>
      </c>
      <c r="M520" s="666">
        <v>247.78</v>
      </c>
    </row>
    <row r="521" spans="1:13" ht="14.4" customHeight="1" x14ac:dyDescent="0.3">
      <c r="A521" s="661" t="s">
        <v>5126</v>
      </c>
      <c r="B521" s="662" t="s">
        <v>4877</v>
      </c>
      <c r="C521" s="662" t="s">
        <v>3061</v>
      </c>
      <c r="D521" s="662" t="s">
        <v>2796</v>
      </c>
      <c r="E521" s="662" t="s">
        <v>4879</v>
      </c>
      <c r="F521" s="665"/>
      <c r="G521" s="665"/>
      <c r="H521" s="678">
        <v>0</v>
      </c>
      <c r="I521" s="665">
        <v>55</v>
      </c>
      <c r="J521" s="665">
        <v>8450.9200000000019</v>
      </c>
      <c r="K521" s="678">
        <v>1</v>
      </c>
      <c r="L521" s="665">
        <v>55</v>
      </c>
      <c r="M521" s="666">
        <v>8450.9200000000019</v>
      </c>
    </row>
    <row r="522" spans="1:13" ht="14.4" customHeight="1" x14ac:dyDescent="0.3">
      <c r="A522" s="661" t="s">
        <v>5126</v>
      </c>
      <c r="B522" s="662" t="s">
        <v>4877</v>
      </c>
      <c r="C522" s="662" t="s">
        <v>2795</v>
      </c>
      <c r="D522" s="662" t="s">
        <v>2796</v>
      </c>
      <c r="E522" s="662" t="s">
        <v>4878</v>
      </c>
      <c r="F522" s="665"/>
      <c r="G522" s="665"/>
      <c r="H522" s="678">
        <v>0</v>
      </c>
      <c r="I522" s="665">
        <v>2</v>
      </c>
      <c r="J522" s="665">
        <v>450.12</v>
      </c>
      <c r="K522" s="678">
        <v>1</v>
      </c>
      <c r="L522" s="665">
        <v>2</v>
      </c>
      <c r="M522" s="666">
        <v>450.12</v>
      </c>
    </row>
    <row r="523" spans="1:13" ht="14.4" customHeight="1" x14ac:dyDescent="0.3">
      <c r="A523" s="661" t="s">
        <v>5126</v>
      </c>
      <c r="B523" s="662" t="s">
        <v>4886</v>
      </c>
      <c r="C523" s="662" t="s">
        <v>2934</v>
      </c>
      <c r="D523" s="662" t="s">
        <v>2935</v>
      </c>
      <c r="E523" s="662" t="s">
        <v>2788</v>
      </c>
      <c r="F523" s="665"/>
      <c r="G523" s="665"/>
      <c r="H523" s="678">
        <v>0</v>
      </c>
      <c r="I523" s="665">
        <v>1</v>
      </c>
      <c r="J523" s="665">
        <v>170.52</v>
      </c>
      <c r="K523" s="678">
        <v>1</v>
      </c>
      <c r="L523" s="665">
        <v>1</v>
      </c>
      <c r="M523" s="666">
        <v>170.52</v>
      </c>
    </row>
    <row r="524" spans="1:13" ht="14.4" customHeight="1" x14ac:dyDescent="0.3">
      <c r="A524" s="661" t="s">
        <v>5126</v>
      </c>
      <c r="B524" s="662" t="s">
        <v>4900</v>
      </c>
      <c r="C524" s="662" t="s">
        <v>2941</v>
      </c>
      <c r="D524" s="662" t="s">
        <v>2942</v>
      </c>
      <c r="E524" s="662" t="s">
        <v>2911</v>
      </c>
      <c r="F524" s="665"/>
      <c r="G524" s="665"/>
      <c r="H524" s="678">
        <v>0</v>
      </c>
      <c r="I524" s="665">
        <v>4</v>
      </c>
      <c r="J524" s="665">
        <v>446.88</v>
      </c>
      <c r="K524" s="678">
        <v>1</v>
      </c>
      <c r="L524" s="665">
        <v>4</v>
      </c>
      <c r="M524" s="666">
        <v>446.88</v>
      </c>
    </row>
    <row r="525" spans="1:13" ht="14.4" customHeight="1" x14ac:dyDescent="0.3">
      <c r="A525" s="661" t="s">
        <v>5126</v>
      </c>
      <c r="B525" s="662" t="s">
        <v>4902</v>
      </c>
      <c r="C525" s="662" t="s">
        <v>3092</v>
      </c>
      <c r="D525" s="662" t="s">
        <v>3093</v>
      </c>
      <c r="E525" s="662" t="s">
        <v>3094</v>
      </c>
      <c r="F525" s="665"/>
      <c r="G525" s="665"/>
      <c r="H525" s="678">
        <v>0</v>
      </c>
      <c r="I525" s="665">
        <v>2</v>
      </c>
      <c r="J525" s="665">
        <v>190.24</v>
      </c>
      <c r="K525" s="678">
        <v>1</v>
      </c>
      <c r="L525" s="665">
        <v>2</v>
      </c>
      <c r="M525" s="666">
        <v>190.24</v>
      </c>
    </row>
    <row r="526" spans="1:13" ht="14.4" customHeight="1" x14ac:dyDescent="0.3">
      <c r="A526" s="661" t="s">
        <v>5126</v>
      </c>
      <c r="B526" s="662" t="s">
        <v>4916</v>
      </c>
      <c r="C526" s="662" t="s">
        <v>2938</v>
      </c>
      <c r="D526" s="662" t="s">
        <v>2939</v>
      </c>
      <c r="E526" s="662" t="s">
        <v>2788</v>
      </c>
      <c r="F526" s="665"/>
      <c r="G526" s="665"/>
      <c r="H526" s="678">
        <v>0</v>
      </c>
      <c r="I526" s="665">
        <v>2</v>
      </c>
      <c r="J526" s="665">
        <v>133.63999999999999</v>
      </c>
      <c r="K526" s="678">
        <v>1</v>
      </c>
      <c r="L526" s="665">
        <v>2</v>
      </c>
      <c r="M526" s="666">
        <v>133.63999999999999</v>
      </c>
    </row>
    <row r="527" spans="1:13" ht="14.4" customHeight="1" x14ac:dyDescent="0.3">
      <c r="A527" s="661" t="s">
        <v>5126</v>
      </c>
      <c r="B527" s="662" t="s">
        <v>4931</v>
      </c>
      <c r="C527" s="662" t="s">
        <v>3159</v>
      </c>
      <c r="D527" s="662" t="s">
        <v>3160</v>
      </c>
      <c r="E527" s="662" t="s">
        <v>4933</v>
      </c>
      <c r="F527" s="665"/>
      <c r="G527" s="665"/>
      <c r="H527" s="678">
        <v>0</v>
      </c>
      <c r="I527" s="665">
        <v>10</v>
      </c>
      <c r="J527" s="665">
        <v>29912.3</v>
      </c>
      <c r="K527" s="678">
        <v>1</v>
      </c>
      <c r="L527" s="665">
        <v>10</v>
      </c>
      <c r="M527" s="666">
        <v>29912.3</v>
      </c>
    </row>
    <row r="528" spans="1:13" ht="14.4" customHeight="1" x14ac:dyDescent="0.3">
      <c r="A528" s="661" t="s">
        <v>5126</v>
      </c>
      <c r="B528" s="662" t="s">
        <v>4938</v>
      </c>
      <c r="C528" s="662" t="s">
        <v>2755</v>
      </c>
      <c r="D528" s="662" t="s">
        <v>2756</v>
      </c>
      <c r="E528" s="662" t="s">
        <v>3488</v>
      </c>
      <c r="F528" s="665"/>
      <c r="G528" s="665"/>
      <c r="H528" s="678">
        <v>0</v>
      </c>
      <c r="I528" s="665">
        <v>17</v>
      </c>
      <c r="J528" s="665">
        <v>24262.909999999996</v>
      </c>
      <c r="K528" s="678">
        <v>1</v>
      </c>
      <c r="L528" s="665">
        <v>17</v>
      </c>
      <c r="M528" s="666">
        <v>24262.909999999996</v>
      </c>
    </row>
    <row r="529" spans="1:13" ht="14.4" customHeight="1" x14ac:dyDescent="0.3">
      <c r="A529" s="661" t="s">
        <v>5126</v>
      </c>
      <c r="B529" s="662" t="s">
        <v>4950</v>
      </c>
      <c r="C529" s="662" t="s">
        <v>2451</v>
      </c>
      <c r="D529" s="662" t="s">
        <v>1967</v>
      </c>
      <c r="E529" s="662" t="s">
        <v>2452</v>
      </c>
      <c r="F529" s="665"/>
      <c r="G529" s="665"/>
      <c r="H529" s="678">
        <v>0</v>
      </c>
      <c r="I529" s="665">
        <v>2</v>
      </c>
      <c r="J529" s="665">
        <v>96.84</v>
      </c>
      <c r="K529" s="678">
        <v>1</v>
      </c>
      <c r="L529" s="665">
        <v>2</v>
      </c>
      <c r="M529" s="666">
        <v>96.84</v>
      </c>
    </row>
    <row r="530" spans="1:13" ht="14.4" customHeight="1" x14ac:dyDescent="0.3">
      <c r="A530" s="661" t="s">
        <v>5126</v>
      </c>
      <c r="B530" s="662" t="s">
        <v>4953</v>
      </c>
      <c r="C530" s="662" t="s">
        <v>2483</v>
      </c>
      <c r="D530" s="662" t="s">
        <v>2484</v>
      </c>
      <c r="E530" s="662" t="s">
        <v>2485</v>
      </c>
      <c r="F530" s="665"/>
      <c r="G530" s="665"/>
      <c r="H530" s="678">
        <v>0</v>
      </c>
      <c r="I530" s="665">
        <v>2</v>
      </c>
      <c r="J530" s="665">
        <v>62.64</v>
      </c>
      <c r="K530" s="678">
        <v>1</v>
      </c>
      <c r="L530" s="665">
        <v>2</v>
      </c>
      <c r="M530" s="666">
        <v>62.64</v>
      </c>
    </row>
    <row r="531" spans="1:13" ht="14.4" customHeight="1" x14ac:dyDescent="0.3">
      <c r="A531" s="661" t="s">
        <v>5126</v>
      </c>
      <c r="B531" s="662" t="s">
        <v>4953</v>
      </c>
      <c r="C531" s="662" t="s">
        <v>2549</v>
      </c>
      <c r="D531" s="662" t="s">
        <v>2550</v>
      </c>
      <c r="E531" s="662" t="s">
        <v>4956</v>
      </c>
      <c r="F531" s="665"/>
      <c r="G531" s="665"/>
      <c r="H531" s="678">
        <v>0</v>
      </c>
      <c r="I531" s="665">
        <v>1</v>
      </c>
      <c r="J531" s="665">
        <v>31.32</v>
      </c>
      <c r="K531" s="678">
        <v>1</v>
      </c>
      <c r="L531" s="665">
        <v>1</v>
      </c>
      <c r="M531" s="666">
        <v>31.32</v>
      </c>
    </row>
    <row r="532" spans="1:13" ht="14.4" customHeight="1" x14ac:dyDescent="0.3">
      <c r="A532" s="661" t="s">
        <v>5126</v>
      </c>
      <c r="B532" s="662" t="s">
        <v>4969</v>
      </c>
      <c r="C532" s="662" t="s">
        <v>5533</v>
      </c>
      <c r="D532" s="662" t="s">
        <v>4970</v>
      </c>
      <c r="E532" s="662" t="s">
        <v>5534</v>
      </c>
      <c r="F532" s="665"/>
      <c r="G532" s="665"/>
      <c r="H532" s="678">
        <v>0</v>
      </c>
      <c r="I532" s="665">
        <v>2</v>
      </c>
      <c r="J532" s="665">
        <v>1074.24</v>
      </c>
      <c r="K532" s="678">
        <v>1</v>
      </c>
      <c r="L532" s="665">
        <v>2</v>
      </c>
      <c r="M532" s="666">
        <v>1074.24</v>
      </c>
    </row>
    <row r="533" spans="1:13" ht="14.4" customHeight="1" x14ac:dyDescent="0.3">
      <c r="A533" s="661" t="s">
        <v>5126</v>
      </c>
      <c r="B533" s="662" t="s">
        <v>4969</v>
      </c>
      <c r="C533" s="662" t="s">
        <v>4147</v>
      </c>
      <c r="D533" s="662" t="s">
        <v>4148</v>
      </c>
      <c r="E533" s="662" t="s">
        <v>4149</v>
      </c>
      <c r="F533" s="665"/>
      <c r="G533" s="665"/>
      <c r="H533" s="678">
        <v>0</v>
      </c>
      <c r="I533" s="665">
        <v>1</v>
      </c>
      <c r="J533" s="665">
        <v>848.49</v>
      </c>
      <c r="K533" s="678">
        <v>1</v>
      </c>
      <c r="L533" s="665">
        <v>1</v>
      </c>
      <c r="M533" s="666">
        <v>848.49</v>
      </c>
    </row>
    <row r="534" spans="1:13" ht="14.4" customHeight="1" x14ac:dyDescent="0.3">
      <c r="A534" s="661" t="s">
        <v>5126</v>
      </c>
      <c r="B534" s="662" t="s">
        <v>7963</v>
      </c>
      <c r="C534" s="662" t="s">
        <v>6490</v>
      </c>
      <c r="D534" s="662" t="s">
        <v>6491</v>
      </c>
      <c r="E534" s="662" t="s">
        <v>6492</v>
      </c>
      <c r="F534" s="665">
        <v>2</v>
      </c>
      <c r="G534" s="665">
        <v>1366.18</v>
      </c>
      <c r="H534" s="678">
        <v>1</v>
      </c>
      <c r="I534" s="665"/>
      <c r="J534" s="665"/>
      <c r="K534" s="678">
        <v>0</v>
      </c>
      <c r="L534" s="665">
        <v>2</v>
      </c>
      <c r="M534" s="666">
        <v>1366.18</v>
      </c>
    </row>
    <row r="535" spans="1:13" ht="14.4" customHeight="1" x14ac:dyDescent="0.3">
      <c r="A535" s="661" t="s">
        <v>5126</v>
      </c>
      <c r="B535" s="662" t="s">
        <v>4981</v>
      </c>
      <c r="C535" s="662" t="s">
        <v>2621</v>
      </c>
      <c r="D535" s="662" t="s">
        <v>2622</v>
      </c>
      <c r="E535" s="662" t="s">
        <v>968</v>
      </c>
      <c r="F535" s="665"/>
      <c r="G535" s="665"/>
      <c r="H535" s="678">
        <v>0</v>
      </c>
      <c r="I535" s="665">
        <v>2</v>
      </c>
      <c r="J535" s="665">
        <v>131.97999999999999</v>
      </c>
      <c r="K535" s="678">
        <v>1</v>
      </c>
      <c r="L535" s="665">
        <v>2</v>
      </c>
      <c r="M535" s="666">
        <v>131.97999999999999</v>
      </c>
    </row>
    <row r="536" spans="1:13" ht="14.4" customHeight="1" x14ac:dyDescent="0.3">
      <c r="A536" s="661" t="s">
        <v>5126</v>
      </c>
      <c r="B536" s="662" t="s">
        <v>4981</v>
      </c>
      <c r="C536" s="662" t="s">
        <v>2715</v>
      </c>
      <c r="D536" s="662" t="s">
        <v>2466</v>
      </c>
      <c r="E536" s="662" t="s">
        <v>1128</v>
      </c>
      <c r="F536" s="665"/>
      <c r="G536" s="665"/>
      <c r="H536" s="678">
        <v>0</v>
      </c>
      <c r="I536" s="665">
        <v>4</v>
      </c>
      <c r="J536" s="665">
        <v>528</v>
      </c>
      <c r="K536" s="678">
        <v>1</v>
      </c>
      <c r="L536" s="665">
        <v>4</v>
      </c>
      <c r="M536" s="666">
        <v>528</v>
      </c>
    </row>
    <row r="537" spans="1:13" ht="14.4" customHeight="1" x14ac:dyDescent="0.3">
      <c r="A537" s="661" t="s">
        <v>5126</v>
      </c>
      <c r="B537" s="662" t="s">
        <v>4981</v>
      </c>
      <c r="C537" s="662" t="s">
        <v>2465</v>
      </c>
      <c r="D537" s="662" t="s">
        <v>2466</v>
      </c>
      <c r="E537" s="662" t="s">
        <v>2467</v>
      </c>
      <c r="F537" s="665"/>
      <c r="G537" s="665"/>
      <c r="H537" s="678">
        <v>0</v>
      </c>
      <c r="I537" s="665">
        <v>2</v>
      </c>
      <c r="J537" s="665">
        <v>528</v>
      </c>
      <c r="K537" s="678">
        <v>1</v>
      </c>
      <c r="L537" s="665">
        <v>2</v>
      </c>
      <c r="M537" s="666">
        <v>528</v>
      </c>
    </row>
    <row r="538" spans="1:13" ht="14.4" customHeight="1" x14ac:dyDescent="0.3">
      <c r="A538" s="661" t="s">
        <v>5126</v>
      </c>
      <c r="B538" s="662" t="s">
        <v>4983</v>
      </c>
      <c r="C538" s="662" t="s">
        <v>2667</v>
      </c>
      <c r="D538" s="662" t="s">
        <v>2668</v>
      </c>
      <c r="E538" s="662" t="s">
        <v>968</v>
      </c>
      <c r="F538" s="665"/>
      <c r="G538" s="665"/>
      <c r="H538" s="678">
        <v>0</v>
      </c>
      <c r="I538" s="665">
        <v>9</v>
      </c>
      <c r="J538" s="665">
        <v>1188</v>
      </c>
      <c r="K538" s="678">
        <v>1</v>
      </c>
      <c r="L538" s="665">
        <v>9</v>
      </c>
      <c r="M538" s="666">
        <v>1188</v>
      </c>
    </row>
    <row r="539" spans="1:13" ht="14.4" customHeight="1" x14ac:dyDescent="0.3">
      <c r="A539" s="661" t="s">
        <v>5126</v>
      </c>
      <c r="B539" s="662" t="s">
        <v>4983</v>
      </c>
      <c r="C539" s="662" t="s">
        <v>6523</v>
      </c>
      <c r="D539" s="662" t="s">
        <v>7964</v>
      </c>
      <c r="E539" s="662"/>
      <c r="F539" s="665"/>
      <c r="G539" s="665"/>
      <c r="H539" s="678"/>
      <c r="I539" s="665">
        <v>1</v>
      </c>
      <c r="J539" s="665">
        <v>0</v>
      </c>
      <c r="K539" s="678"/>
      <c r="L539" s="665">
        <v>1</v>
      </c>
      <c r="M539" s="666">
        <v>0</v>
      </c>
    </row>
    <row r="540" spans="1:13" ht="14.4" customHeight="1" x14ac:dyDescent="0.3">
      <c r="A540" s="661" t="s">
        <v>5126</v>
      </c>
      <c r="B540" s="662" t="s">
        <v>4986</v>
      </c>
      <c r="C540" s="662" t="s">
        <v>6505</v>
      </c>
      <c r="D540" s="662" t="s">
        <v>6506</v>
      </c>
      <c r="E540" s="662" t="s">
        <v>6507</v>
      </c>
      <c r="F540" s="665"/>
      <c r="G540" s="665"/>
      <c r="H540" s="678">
        <v>0</v>
      </c>
      <c r="I540" s="665">
        <v>2</v>
      </c>
      <c r="J540" s="665">
        <v>173</v>
      </c>
      <c r="K540" s="678">
        <v>1</v>
      </c>
      <c r="L540" s="665">
        <v>2</v>
      </c>
      <c r="M540" s="666">
        <v>173</v>
      </c>
    </row>
    <row r="541" spans="1:13" ht="14.4" customHeight="1" x14ac:dyDescent="0.3">
      <c r="A541" s="661" t="s">
        <v>5126</v>
      </c>
      <c r="B541" s="662" t="s">
        <v>4991</v>
      </c>
      <c r="C541" s="662" t="s">
        <v>2443</v>
      </c>
      <c r="D541" s="662" t="s">
        <v>2444</v>
      </c>
      <c r="E541" s="662" t="s">
        <v>4992</v>
      </c>
      <c r="F541" s="665"/>
      <c r="G541" s="665"/>
      <c r="H541" s="678">
        <v>0</v>
      </c>
      <c r="I541" s="665">
        <v>14</v>
      </c>
      <c r="J541" s="665">
        <v>2648.42</v>
      </c>
      <c r="K541" s="678">
        <v>1</v>
      </c>
      <c r="L541" s="665">
        <v>14</v>
      </c>
      <c r="M541" s="666">
        <v>2648.42</v>
      </c>
    </row>
    <row r="542" spans="1:13" ht="14.4" customHeight="1" x14ac:dyDescent="0.3">
      <c r="A542" s="661" t="s">
        <v>5126</v>
      </c>
      <c r="B542" s="662" t="s">
        <v>4991</v>
      </c>
      <c r="C542" s="662" t="s">
        <v>2560</v>
      </c>
      <c r="D542" s="662" t="s">
        <v>2444</v>
      </c>
      <c r="E542" s="662" t="s">
        <v>968</v>
      </c>
      <c r="F542" s="665"/>
      <c r="G542" s="665"/>
      <c r="H542" s="678">
        <v>0</v>
      </c>
      <c r="I542" s="665">
        <v>9</v>
      </c>
      <c r="J542" s="665">
        <v>844.94</v>
      </c>
      <c r="K542" s="678">
        <v>1</v>
      </c>
      <c r="L542" s="665">
        <v>9</v>
      </c>
      <c r="M542" s="666">
        <v>844.94</v>
      </c>
    </row>
    <row r="543" spans="1:13" ht="14.4" customHeight="1" x14ac:dyDescent="0.3">
      <c r="A543" s="661" t="s">
        <v>5126</v>
      </c>
      <c r="B543" s="662" t="s">
        <v>4993</v>
      </c>
      <c r="C543" s="662" t="s">
        <v>4161</v>
      </c>
      <c r="D543" s="662" t="s">
        <v>2692</v>
      </c>
      <c r="E543" s="662" t="s">
        <v>1270</v>
      </c>
      <c r="F543" s="665"/>
      <c r="G543" s="665"/>
      <c r="H543" s="678">
        <v>0</v>
      </c>
      <c r="I543" s="665">
        <v>4</v>
      </c>
      <c r="J543" s="665">
        <v>276.64</v>
      </c>
      <c r="K543" s="678">
        <v>1</v>
      </c>
      <c r="L543" s="665">
        <v>4</v>
      </c>
      <c r="M543" s="666">
        <v>276.64</v>
      </c>
    </row>
    <row r="544" spans="1:13" ht="14.4" customHeight="1" x14ac:dyDescent="0.3">
      <c r="A544" s="661" t="s">
        <v>5126</v>
      </c>
      <c r="B544" s="662" t="s">
        <v>4997</v>
      </c>
      <c r="C544" s="662" t="s">
        <v>2829</v>
      </c>
      <c r="D544" s="662" t="s">
        <v>2830</v>
      </c>
      <c r="E544" s="662" t="s">
        <v>2831</v>
      </c>
      <c r="F544" s="665"/>
      <c r="G544" s="665"/>
      <c r="H544" s="678">
        <v>0</v>
      </c>
      <c r="I544" s="665">
        <v>1</v>
      </c>
      <c r="J544" s="665">
        <v>127.34</v>
      </c>
      <c r="K544" s="678">
        <v>1</v>
      </c>
      <c r="L544" s="665">
        <v>1</v>
      </c>
      <c r="M544" s="666">
        <v>127.34</v>
      </c>
    </row>
    <row r="545" spans="1:13" ht="14.4" customHeight="1" x14ac:dyDescent="0.3">
      <c r="A545" s="661" t="s">
        <v>5126</v>
      </c>
      <c r="B545" s="662" t="s">
        <v>4997</v>
      </c>
      <c r="C545" s="662" t="s">
        <v>2834</v>
      </c>
      <c r="D545" s="662" t="s">
        <v>2835</v>
      </c>
      <c r="E545" s="662" t="s">
        <v>2831</v>
      </c>
      <c r="F545" s="665"/>
      <c r="G545" s="665"/>
      <c r="H545" s="678">
        <v>0</v>
      </c>
      <c r="I545" s="665">
        <v>1</v>
      </c>
      <c r="J545" s="665">
        <v>127.34</v>
      </c>
      <c r="K545" s="678">
        <v>1</v>
      </c>
      <c r="L545" s="665">
        <v>1</v>
      </c>
      <c r="M545" s="666">
        <v>127.34</v>
      </c>
    </row>
    <row r="546" spans="1:13" ht="14.4" customHeight="1" x14ac:dyDescent="0.3">
      <c r="A546" s="661" t="s">
        <v>5126</v>
      </c>
      <c r="B546" s="662" t="s">
        <v>4997</v>
      </c>
      <c r="C546" s="662" t="s">
        <v>2836</v>
      </c>
      <c r="D546" s="662" t="s">
        <v>2837</v>
      </c>
      <c r="E546" s="662" t="s">
        <v>2831</v>
      </c>
      <c r="F546" s="665"/>
      <c r="G546" s="665"/>
      <c r="H546" s="678">
        <v>0</v>
      </c>
      <c r="I546" s="665">
        <v>1</v>
      </c>
      <c r="J546" s="665">
        <v>127.34</v>
      </c>
      <c r="K546" s="678">
        <v>1</v>
      </c>
      <c r="L546" s="665">
        <v>1</v>
      </c>
      <c r="M546" s="666">
        <v>127.34</v>
      </c>
    </row>
    <row r="547" spans="1:13" ht="14.4" customHeight="1" x14ac:dyDescent="0.3">
      <c r="A547" s="661" t="s">
        <v>5126</v>
      </c>
      <c r="B547" s="662" t="s">
        <v>4997</v>
      </c>
      <c r="C547" s="662" t="s">
        <v>2832</v>
      </c>
      <c r="D547" s="662" t="s">
        <v>2833</v>
      </c>
      <c r="E547" s="662" t="s">
        <v>2831</v>
      </c>
      <c r="F547" s="665"/>
      <c r="G547" s="665"/>
      <c r="H547" s="678">
        <v>0</v>
      </c>
      <c r="I547" s="665">
        <v>1</v>
      </c>
      <c r="J547" s="665">
        <v>127.34</v>
      </c>
      <c r="K547" s="678">
        <v>1</v>
      </c>
      <c r="L547" s="665">
        <v>1</v>
      </c>
      <c r="M547" s="666">
        <v>127.34</v>
      </c>
    </row>
    <row r="548" spans="1:13" ht="14.4" customHeight="1" x14ac:dyDescent="0.3">
      <c r="A548" s="661" t="s">
        <v>5126</v>
      </c>
      <c r="B548" s="662" t="s">
        <v>4997</v>
      </c>
      <c r="C548" s="662" t="s">
        <v>2861</v>
      </c>
      <c r="D548" s="662" t="s">
        <v>2862</v>
      </c>
      <c r="E548" s="662" t="s">
        <v>2831</v>
      </c>
      <c r="F548" s="665"/>
      <c r="G548" s="665"/>
      <c r="H548" s="678">
        <v>0</v>
      </c>
      <c r="I548" s="665">
        <v>10</v>
      </c>
      <c r="J548" s="665">
        <v>1764.7</v>
      </c>
      <c r="K548" s="678">
        <v>1</v>
      </c>
      <c r="L548" s="665">
        <v>10</v>
      </c>
      <c r="M548" s="666">
        <v>1764.7</v>
      </c>
    </row>
    <row r="549" spans="1:13" ht="14.4" customHeight="1" x14ac:dyDescent="0.3">
      <c r="A549" s="661" t="s">
        <v>5126</v>
      </c>
      <c r="B549" s="662" t="s">
        <v>4997</v>
      </c>
      <c r="C549" s="662" t="s">
        <v>2857</v>
      </c>
      <c r="D549" s="662" t="s">
        <v>2858</v>
      </c>
      <c r="E549" s="662" t="s">
        <v>2831</v>
      </c>
      <c r="F549" s="665"/>
      <c r="G549" s="665"/>
      <c r="H549" s="678">
        <v>0</v>
      </c>
      <c r="I549" s="665">
        <v>8</v>
      </c>
      <c r="J549" s="665">
        <v>1411.76</v>
      </c>
      <c r="K549" s="678">
        <v>1</v>
      </c>
      <c r="L549" s="665">
        <v>8</v>
      </c>
      <c r="M549" s="666">
        <v>1411.76</v>
      </c>
    </row>
    <row r="550" spans="1:13" ht="14.4" customHeight="1" x14ac:dyDescent="0.3">
      <c r="A550" s="661" t="s">
        <v>5126</v>
      </c>
      <c r="B550" s="662" t="s">
        <v>4997</v>
      </c>
      <c r="C550" s="662" t="s">
        <v>2859</v>
      </c>
      <c r="D550" s="662" t="s">
        <v>2860</v>
      </c>
      <c r="E550" s="662" t="s">
        <v>2831</v>
      </c>
      <c r="F550" s="665"/>
      <c r="G550" s="665"/>
      <c r="H550" s="678">
        <v>0</v>
      </c>
      <c r="I550" s="665">
        <v>7</v>
      </c>
      <c r="J550" s="665">
        <v>1235.29</v>
      </c>
      <c r="K550" s="678">
        <v>1</v>
      </c>
      <c r="L550" s="665">
        <v>7</v>
      </c>
      <c r="M550" s="666">
        <v>1235.29</v>
      </c>
    </row>
    <row r="551" spans="1:13" ht="14.4" customHeight="1" x14ac:dyDescent="0.3">
      <c r="A551" s="661" t="s">
        <v>5126</v>
      </c>
      <c r="B551" s="662" t="s">
        <v>4934</v>
      </c>
      <c r="C551" s="662" t="s">
        <v>3200</v>
      </c>
      <c r="D551" s="662" t="s">
        <v>3193</v>
      </c>
      <c r="E551" s="662" t="s">
        <v>4935</v>
      </c>
      <c r="F551" s="665"/>
      <c r="G551" s="665"/>
      <c r="H551" s="678">
        <v>0</v>
      </c>
      <c r="I551" s="665">
        <v>13</v>
      </c>
      <c r="J551" s="665">
        <v>180040.37999999998</v>
      </c>
      <c r="K551" s="678">
        <v>1</v>
      </c>
      <c r="L551" s="665">
        <v>13</v>
      </c>
      <c r="M551" s="666">
        <v>180040.37999999998</v>
      </c>
    </row>
    <row r="552" spans="1:13" ht="14.4" customHeight="1" x14ac:dyDescent="0.3">
      <c r="A552" s="661" t="s">
        <v>5126</v>
      </c>
      <c r="B552" s="662" t="s">
        <v>4796</v>
      </c>
      <c r="C552" s="662" t="s">
        <v>2562</v>
      </c>
      <c r="D552" s="662" t="s">
        <v>2563</v>
      </c>
      <c r="E552" s="662" t="s">
        <v>2564</v>
      </c>
      <c r="F552" s="665"/>
      <c r="G552" s="665"/>
      <c r="H552" s="678">
        <v>0</v>
      </c>
      <c r="I552" s="665">
        <v>1</v>
      </c>
      <c r="J552" s="665">
        <v>53.57</v>
      </c>
      <c r="K552" s="678">
        <v>1</v>
      </c>
      <c r="L552" s="665">
        <v>1</v>
      </c>
      <c r="M552" s="666">
        <v>53.57</v>
      </c>
    </row>
    <row r="553" spans="1:13" ht="14.4" customHeight="1" x14ac:dyDescent="0.3">
      <c r="A553" s="661" t="s">
        <v>5127</v>
      </c>
      <c r="B553" s="662" t="s">
        <v>4793</v>
      </c>
      <c r="C553" s="662" t="s">
        <v>5367</v>
      </c>
      <c r="D553" s="662" t="s">
        <v>5368</v>
      </c>
      <c r="E553" s="662" t="s">
        <v>5369</v>
      </c>
      <c r="F553" s="665"/>
      <c r="G553" s="665"/>
      <c r="H553" s="678">
        <v>0</v>
      </c>
      <c r="I553" s="665">
        <v>1</v>
      </c>
      <c r="J553" s="665">
        <v>23.42</v>
      </c>
      <c r="K553" s="678">
        <v>1</v>
      </c>
      <c r="L553" s="665">
        <v>1</v>
      </c>
      <c r="M553" s="666">
        <v>23.42</v>
      </c>
    </row>
    <row r="554" spans="1:13" ht="14.4" customHeight="1" x14ac:dyDescent="0.3">
      <c r="A554" s="661" t="s">
        <v>5127</v>
      </c>
      <c r="B554" s="662" t="s">
        <v>4793</v>
      </c>
      <c r="C554" s="662" t="s">
        <v>6653</v>
      </c>
      <c r="D554" s="662" t="s">
        <v>2515</v>
      </c>
      <c r="E554" s="662" t="s">
        <v>6654</v>
      </c>
      <c r="F554" s="665"/>
      <c r="G554" s="665"/>
      <c r="H554" s="678"/>
      <c r="I554" s="665">
        <v>1</v>
      </c>
      <c r="J554" s="665">
        <v>0</v>
      </c>
      <c r="K554" s="678"/>
      <c r="L554" s="665">
        <v>1</v>
      </c>
      <c r="M554" s="666">
        <v>0</v>
      </c>
    </row>
    <row r="555" spans="1:13" ht="14.4" customHeight="1" x14ac:dyDescent="0.3">
      <c r="A555" s="661" t="s">
        <v>5127</v>
      </c>
      <c r="B555" s="662" t="s">
        <v>5009</v>
      </c>
      <c r="C555" s="662" t="s">
        <v>5888</v>
      </c>
      <c r="D555" s="662" t="s">
        <v>5889</v>
      </c>
      <c r="E555" s="662" t="s">
        <v>5890</v>
      </c>
      <c r="F555" s="665"/>
      <c r="G555" s="665"/>
      <c r="H555" s="678">
        <v>0</v>
      </c>
      <c r="I555" s="665">
        <v>4</v>
      </c>
      <c r="J555" s="665">
        <v>133.28</v>
      </c>
      <c r="K555" s="678">
        <v>1</v>
      </c>
      <c r="L555" s="665">
        <v>4</v>
      </c>
      <c r="M555" s="666">
        <v>133.28</v>
      </c>
    </row>
    <row r="556" spans="1:13" ht="14.4" customHeight="1" x14ac:dyDescent="0.3">
      <c r="A556" s="661" t="s">
        <v>5127</v>
      </c>
      <c r="B556" s="662" t="s">
        <v>5009</v>
      </c>
      <c r="C556" s="662" t="s">
        <v>4131</v>
      </c>
      <c r="D556" s="662" t="s">
        <v>5010</v>
      </c>
      <c r="E556" s="662" t="s">
        <v>5011</v>
      </c>
      <c r="F556" s="665"/>
      <c r="G556" s="665"/>
      <c r="H556" s="678">
        <v>0</v>
      </c>
      <c r="I556" s="665">
        <v>5</v>
      </c>
      <c r="J556" s="665">
        <v>576.35</v>
      </c>
      <c r="K556" s="678">
        <v>1</v>
      </c>
      <c r="L556" s="665">
        <v>5</v>
      </c>
      <c r="M556" s="666">
        <v>576.35</v>
      </c>
    </row>
    <row r="557" spans="1:13" ht="14.4" customHeight="1" x14ac:dyDescent="0.3">
      <c r="A557" s="661" t="s">
        <v>5127</v>
      </c>
      <c r="B557" s="662" t="s">
        <v>4805</v>
      </c>
      <c r="C557" s="662" t="s">
        <v>5899</v>
      </c>
      <c r="D557" s="662" t="s">
        <v>2530</v>
      </c>
      <c r="E557" s="662" t="s">
        <v>2225</v>
      </c>
      <c r="F557" s="665"/>
      <c r="G557" s="665"/>
      <c r="H557" s="678">
        <v>0</v>
      </c>
      <c r="I557" s="665">
        <v>3</v>
      </c>
      <c r="J557" s="665">
        <v>289.81</v>
      </c>
      <c r="K557" s="678">
        <v>1</v>
      </c>
      <c r="L557" s="665">
        <v>3</v>
      </c>
      <c r="M557" s="666">
        <v>289.81</v>
      </c>
    </row>
    <row r="558" spans="1:13" ht="14.4" customHeight="1" x14ac:dyDescent="0.3">
      <c r="A558" s="661" t="s">
        <v>5127</v>
      </c>
      <c r="B558" s="662" t="s">
        <v>4805</v>
      </c>
      <c r="C558" s="662" t="s">
        <v>2529</v>
      </c>
      <c r="D558" s="662" t="s">
        <v>2530</v>
      </c>
      <c r="E558" s="662" t="s">
        <v>4806</v>
      </c>
      <c r="F558" s="665"/>
      <c r="G558" s="665"/>
      <c r="H558" s="678">
        <v>0</v>
      </c>
      <c r="I558" s="665">
        <v>1</v>
      </c>
      <c r="J558" s="665">
        <v>50.85</v>
      </c>
      <c r="K558" s="678">
        <v>1</v>
      </c>
      <c r="L558" s="665">
        <v>1</v>
      </c>
      <c r="M558" s="666">
        <v>50.85</v>
      </c>
    </row>
    <row r="559" spans="1:13" ht="14.4" customHeight="1" x14ac:dyDescent="0.3">
      <c r="A559" s="661" t="s">
        <v>5127</v>
      </c>
      <c r="B559" s="662" t="s">
        <v>4805</v>
      </c>
      <c r="C559" s="662" t="s">
        <v>6635</v>
      </c>
      <c r="D559" s="662" t="s">
        <v>6636</v>
      </c>
      <c r="E559" s="662" t="s">
        <v>4806</v>
      </c>
      <c r="F559" s="665">
        <v>1</v>
      </c>
      <c r="G559" s="665">
        <v>0</v>
      </c>
      <c r="H559" s="678"/>
      <c r="I559" s="665"/>
      <c r="J559" s="665"/>
      <c r="K559" s="678"/>
      <c r="L559" s="665">
        <v>1</v>
      </c>
      <c r="M559" s="666">
        <v>0</v>
      </c>
    </row>
    <row r="560" spans="1:13" ht="14.4" customHeight="1" x14ac:dyDescent="0.3">
      <c r="A560" s="661" t="s">
        <v>5127</v>
      </c>
      <c r="B560" s="662" t="s">
        <v>4811</v>
      </c>
      <c r="C560" s="662" t="s">
        <v>2679</v>
      </c>
      <c r="D560" s="662" t="s">
        <v>2474</v>
      </c>
      <c r="E560" s="662" t="s">
        <v>4813</v>
      </c>
      <c r="F560" s="665"/>
      <c r="G560" s="665"/>
      <c r="H560" s="678">
        <v>0</v>
      </c>
      <c r="I560" s="665">
        <v>3</v>
      </c>
      <c r="J560" s="665">
        <v>1222.6500000000001</v>
      </c>
      <c r="K560" s="678">
        <v>1</v>
      </c>
      <c r="L560" s="665">
        <v>3</v>
      </c>
      <c r="M560" s="666">
        <v>1222.6500000000001</v>
      </c>
    </row>
    <row r="561" spans="1:13" ht="14.4" customHeight="1" x14ac:dyDescent="0.3">
      <c r="A561" s="661" t="s">
        <v>5127</v>
      </c>
      <c r="B561" s="662" t="s">
        <v>4811</v>
      </c>
      <c r="C561" s="662" t="s">
        <v>2682</v>
      </c>
      <c r="D561" s="662" t="s">
        <v>2474</v>
      </c>
      <c r="E561" s="662" t="s">
        <v>4816</v>
      </c>
      <c r="F561" s="665"/>
      <c r="G561" s="665"/>
      <c r="H561" s="678">
        <v>0</v>
      </c>
      <c r="I561" s="665">
        <v>73</v>
      </c>
      <c r="J561" s="665">
        <v>39667.47</v>
      </c>
      <c r="K561" s="678">
        <v>1</v>
      </c>
      <c r="L561" s="665">
        <v>73</v>
      </c>
      <c r="M561" s="666">
        <v>39667.47</v>
      </c>
    </row>
    <row r="562" spans="1:13" ht="14.4" customHeight="1" x14ac:dyDescent="0.3">
      <c r="A562" s="661" t="s">
        <v>5127</v>
      </c>
      <c r="B562" s="662" t="s">
        <v>4811</v>
      </c>
      <c r="C562" s="662" t="s">
        <v>2473</v>
      </c>
      <c r="D562" s="662" t="s">
        <v>2474</v>
      </c>
      <c r="E562" s="662" t="s">
        <v>4814</v>
      </c>
      <c r="F562" s="665"/>
      <c r="G562" s="665"/>
      <c r="H562" s="678">
        <v>0</v>
      </c>
      <c r="I562" s="665">
        <v>42</v>
      </c>
      <c r="J562" s="665">
        <v>34234.200000000004</v>
      </c>
      <c r="K562" s="678">
        <v>1</v>
      </c>
      <c r="L562" s="665">
        <v>42</v>
      </c>
      <c r="M562" s="666">
        <v>34234.200000000004</v>
      </c>
    </row>
    <row r="563" spans="1:13" ht="14.4" customHeight="1" x14ac:dyDescent="0.3">
      <c r="A563" s="661" t="s">
        <v>5127</v>
      </c>
      <c r="B563" s="662" t="s">
        <v>4811</v>
      </c>
      <c r="C563" s="662" t="s">
        <v>2477</v>
      </c>
      <c r="D563" s="662" t="s">
        <v>2474</v>
      </c>
      <c r="E563" s="662" t="s">
        <v>4818</v>
      </c>
      <c r="F563" s="665"/>
      <c r="G563" s="665"/>
      <c r="H563" s="678">
        <v>0</v>
      </c>
      <c r="I563" s="665">
        <v>6</v>
      </c>
      <c r="J563" s="665">
        <v>5542.4400000000005</v>
      </c>
      <c r="K563" s="678">
        <v>1</v>
      </c>
      <c r="L563" s="665">
        <v>6</v>
      </c>
      <c r="M563" s="666">
        <v>5542.4400000000005</v>
      </c>
    </row>
    <row r="564" spans="1:13" ht="14.4" customHeight="1" x14ac:dyDescent="0.3">
      <c r="A564" s="661" t="s">
        <v>5127</v>
      </c>
      <c r="B564" s="662" t="s">
        <v>4811</v>
      </c>
      <c r="C564" s="662" t="s">
        <v>4144</v>
      </c>
      <c r="D564" s="662" t="s">
        <v>2557</v>
      </c>
      <c r="E564" s="662" t="s">
        <v>4812</v>
      </c>
      <c r="F564" s="665"/>
      <c r="G564" s="665"/>
      <c r="H564" s="678">
        <v>0</v>
      </c>
      <c r="I564" s="665">
        <v>39</v>
      </c>
      <c r="J564" s="665">
        <v>54039.18</v>
      </c>
      <c r="K564" s="678">
        <v>1</v>
      </c>
      <c r="L564" s="665">
        <v>39</v>
      </c>
      <c r="M564" s="666">
        <v>54039.18</v>
      </c>
    </row>
    <row r="565" spans="1:13" ht="14.4" customHeight="1" x14ac:dyDescent="0.3">
      <c r="A565" s="661" t="s">
        <v>5127</v>
      </c>
      <c r="B565" s="662" t="s">
        <v>4811</v>
      </c>
      <c r="C565" s="662" t="s">
        <v>2556</v>
      </c>
      <c r="D565" s="662" t="s">
        <v>2557</v>
      </c>
      <c r="E565" s="662" t="s">
        <v>4819</v>
      </c>
      <c r="F565" s="665"/>
      <c r="G565" s="665"/>
      <c r="H565" s="678">
        <v>0</v>
      </c>
      <c r="I565" s="665">
        <v>8</v>
      </c>
      <c r="J565" s="665">
        <v>14779.920000000002</v>
      </c>
      <c r="K565" s="678">
        <v>1</v>
      </c>
      <c r="L565" s="665">
        <v>8</v>
      </c>
      <c r="M565" s="666">
        <v>14779.920000000002</v>
      </c>
    </row>
    <row r="566" spans="1:13" ht="14.4" customHeight="1" x14ac:dyDescent="0.3">
      <c r="A566" s="661" t="s">
        <v>5127</v>
      </c>
      <c r="B566" s="662" t="s">
        <v>4811</v>
      </c>
      <c r="C566" s="662" t="s">
        <v>2804</v>
      </c>
      <c r="D566" s="662" t="s">
        <v>2557</v>
      </c>
      <c r="E566" s="662" t="s">
        <v>4812</v>
      </c>
      <c r="F566" s="665"/>
      <c r="G566" s="665"/>
      <c r="H566" s="678">
        <v>0</v>
      </c>
      <c r="I566" s="665">
        <v>3</v>
      </c>
      <c r="J566" s="665">
        <v>4156.8599999999997</v>
      </c>
      <c r="K566" s="678">
        <v>1</v>
      </c>
      <c r="L566" s="665">
        <v>3</v>
      </c>
      <c r="M566" s="666">
        <v>4156.8599999999997</v>
      </c>
    </row>
    <row r="567" spans="1:13" ht="14.4" customHeight="1" x14ac:dyDescent="0.3">
      <c r="A567" s="661" t="s">
        <v>5127</v>
      </c>
      <c r="B567" s="662" t="s">
        <v>7958</v>
      </c>
      <c r="C567" s="662" t="s">
        <v>5863</v>
      </c>
      <c r="D567" s="662" t="s">
        <v>5864</v>
      </c>
      <c r="E567" s="662" t="s">
        <v>5865</v>
      </c>
      <c r="F567" s="665"/>
      <c r="G567" s="665"/>
      <c r="H567" s="678">
        <v>0</v>
      </c>
      <c r="I567" s="665">
        <v>2</v>
      </c>
      <c r="J567" s="665">
        <v>373.74</v>
      </c>
      <c r="K567" s="678">
        <v>1</v>
      </c>
      <c r="L567" s="665">
        <v>2</v>
      </c>
      <c r="M567" s="666">
        <v>373.74</v>
      </c>
    </row>
    <row r="568" spans="1:13" ht="14.4" customHeight="1" x14ac:dyDescent="0.3">
      <c r="A568" s="661" t="s">
        <v>5127</v>
      </c>
      <c r="B568" s="662" t="s">
        <v>7958</v>
      </c>
      <c r="C568" s="662" t="s">
        <v>6616</v>
      </c>
      <c r="D568" s="662" t="s">
        <v>6617</v>
      </c>
      <c r="E568" s="662" t="s">
        <v>6618</v>
      </c>
      <c r="F568" s="665">
        <v>1</v>
      </c>
      <c r="G568" s="665">
        <v>0</v>
      </c>
      <c r="H568" s="678"/>
      <c r="I568" s="665"/>
      <c r="J568" s="665"/>
      <c r="K568" s="678"/>
      <c r="L568" s="665">
        <v>1</v>
      </c>
      <c r="M568" s="666">
        <v>0</v>
      </c>
    </row>
    <row r="569" spans="1:13" ht="14.4" customHeight="1" x14ac:dyDescent="0.3">
      <c r="A569" s="661" t="s">
        <v>5127</v>
      </c>
      <c r="B569" s="662" t="s">
        <v>4824</v>
      </c>
      <c r="C569" s="662" t="s">
        <v>6660</v>
      </c>
      <c r="D569" s="662" t="s">
        <v>5025</v>
      </c>
      <c r="E569" s="662" t="s">
        <v>5947</v>
      </c>
      <c r="F569" s="665">
        <v>5</v>
      </c>
      <c r="G569" s="665">
        <v>1601.0499999999997</v>
      </c>
      <c r="H569" s="678">
        <v>1</v>
      </c>
      <c r="I569" s="665"/>
      <c r="J569" s="665"/>
      <c r="K569" s="678">
        <v>0</v>
      </c>
      <c r="L569" s="665">
        <v>5</v>
      </c>
      <c r="M569" s="666">
        <v>1601.0499999999997</v>
      </c>
    </row>
    <row r="570" spans="1:13" ht="14.4" customHeight="1" x14ac:dyDescent="0.3">
      <c r="A570" s="661" t="s">
        <v>5127</v>
      </c>
      <c r="B570" s="662" t="s">
        <v>4824</v>
      </c>
      <c r="C570" s="662" t="s">
        <v>2525</v>
      </c>
      <c r="D570" s="662" t="s">
        <v>2526</v>
      </c>
      <c r="E570" s="662" t="s">
        <v>4825</v>
      </c>
      <c r="F570" s="665"/>
      <c r="G570" s="665"/>
      <c r="H570" s="678">
        <v>0</v>
      </c>
      <c r="I570" s="665">
        <v>4</v>
      </c>
      <c r="J570" s="665">
        <v>640.4</v>
      </c>
      <c r="K570" s="678">
        <v>1</v>
      </c>
      <c r="L570" s="665">
        <v>4</v>
      </c>
      <c r="M570" s="666">
        <v>640.4</v>
      </c>
    </row>
    <row r="571" spans="1:13" ht="14.4" customHeight="1" x14ac:dyDescent="0.3">
      <c r="A571" s="661" t="s">
        <v>5127</v>
      </c>
      <c r="B571" s="662" t="s">
        <v>4824</v>
      </c>
      <c r="C571" s="662" t="s">
        <v>6661</v>
      </c>
      <c r="D571" s="662" t="s">
        <v>2526</v>
      </c>
      <c r="E571" s="662" t="s">
        <v>5947</v>
      </c>
      <c r="F571" s="665">
        <v>2</v>
      </c>
      <c r="G571" s="665">
        <v>640.41999999999996</v>
      </c>
      <c r="H571" s="678">
        <v>1</v>
      </c>
      <c r="I571" s="665"/>
      <c r="J571" s="665"/>
      <c r="K571" s="678">
        <v>0</v>
      </c>
      <c r="L571" s="665">
        <v>2</v>
      </c>
      <c r="M571" s="666">
        <v>640.41999999999996</v>
      </c>
    </row>
    <row r="572" spans="1:13" ht="14.4" customHeight="1" x14ac:dyDescent="0.3">
      <c r="A572" s="661" t="s">
        <v>5127</v>
      </c>
      <c r="B572" s="662" t="s">
        <v>4824</v>
      </c>
      <c r="C572" s="662" t="s">
        <v>3474</v>
      </c>
      <c r="D572" s="662" t="s">
        <v>5025</v>
      </c>
      <c r="E572" s="662" t="s">
        <v>4825</v>
      </c>
      <c r="F572" s="665">
        <v>4</v>
      </c>
      <c r="G572" s="665">
        <v>640.4</v>
      </c>
      <c r="H572" s="678">
        <v>1</v>
      </c>
      <c r="I572" s="665"/>
      <c r="J572" s="665"/>
      <c r="K572" s="678">
        <v>0</v>
      </c>
      <c r="L572" s="665">
        <v>4</v>
      </c>
      <c r="M572" s="666">
        <v>640.4</v>
      </c>
    </row>
    <row r="573" spans="1:13" ht="14.4" customHeight="1" x14ac:dyDescent="0.3">
      <c r="A573" s="661" t="s">
        <v>5127</v>
      </c>
      <c r="B573" s="662" t="s">
        <v>4826</v>
      </c>
      <c r="C573" s="662" t="s">
        <v>5199</v>
      </c>
      <c r="D573" s="662" t="s">
        <v>2455</v>
      </c>
      <c r="E573" s="662" t="s">
        <v>5200</v>
      </c>
      <c r="F573" s="665"/>
      <c r="G573" s="665"/>
      <c r="H573" s="678">
        <v>0</v>
      </c>
      <c r="I573" s="665">
        <v>4</v>
      </c>
      <c r="J573" s="665">
        <v>576.04</v>
      </c>
      <c r="K573" s="678">
        <v>1</v>
      </c>
      <c r="L573" s="665">
        <v>4</v>
      </c>
      <c r="M573" s="666">
        <v>576.04</v>
      </c>
    </row>
    <row r="574" spans="1:13" ht="14.4" customHeight="1" x14ac:dyDescent="0.3">
      <c r="A574" s="661" t="s">
        <v>5127</v>
      </c>
      <c r="B574" s="662" t="s">
        <v>4829</v>
      </c>
      <c r="C574" s="662" t="s">
        <v>6641</v>
      </c>
      <c r="D574" s="662" t="s">
        <v>6642</v>
      </c>
      <c r="E574" s="662" t="s">
        <v>6643</v>
      </c>
      <c r="F574" s="665">
        <v>3</v>
      </c>
      <c r="G574" s="665">
        <v>1377.9</v>
      </c>
      <c r="H574" s="678">
        <v>1</v>
      </c>
      <c r="I574" s="665"/>
      <c r="J574" s="665"/>
      <c r="K574" s="678">
        <v>0</v>
      </c>
      <c r="L574" s="665">
        <v>3</v>
      </c>
      <c r="M574" s="666">
        <v>1377.9</v>
      </c>
    </row>
    <row r="575" spans="1:13" ht="14.4" customHeight="1" x14ac:dyDescent="0.3">
      <c r="A575" s="661" t="s">
        <v>5127</v>
      </c>
      <c r="B575" s="662" t="s">
        <v>4829</v>
      </c>
      <c r="C575" s="662" t="s">
        <v>6644</v>
      </c>
      <c r="D575" s="662" t="s">
        <v>6642</v>
      </c>
      <c r="E575" s="662" t="s">
        <v>6643</v>
      </c>
      <c r="F575" s="665">
        <v>2</v>
      </c>
      <c r="G575" s="665">
        <v>918.6</v>
      </c>
      <c r="H575" s="678">
        <v>1</v>
      </c>
      <c r="I575" s="665"/>
      <c r="J575" s="665"/>
      <c r="K575" s="678">
        <v>0</v>
      </c>
      <c r="L575" s="665">
        <v>2</v>
      </c>
      <c r="M575" s="666">
        <v>918.6</v>
      </c>
    </row>
    <row r="576" spans="1:13" ht="14.4" customHeight="1" x14ac:dyDescent="0.3">
      <c r="A576" s="661" t="s">
        <v>5127</v>
      </c>
      <c r="B576" s="662" t="s">
        <v>4832</v>
      </c>
      <c r="C576" s="662" t="s">
        <v>2522</v>
      </c>
      <c r="D576" s="662" t="s">
        <v>2519</v>
      </c>
      <c r="E576" s="662" t="s">
        <v>2523</v>
      </c>
      <c r="F576" s="665"/>
      <c r="G576" s="665"/>
      <c r="H576" s="678">
        <v>0</v>
      </c>
      <c r="I576" s="665">
        <v>1</v>
      </c>
      <c r="J576" s="665">
        <v>229.38</v>
      </c>
      <c r="K576" s="678">
        <v>1</v>
      </c>
      <c r="L576" s="665">
        <v>1</v>
      </c>
      <c r="M576" s="666">
        <v>229.38</v>
      </c>
    </row>
    <row r="577" spans="1:13" ht="14.4" customHeight="1" x14ac:dyDescent="0.3">
      <c r="A577" s="661" t="s">
        <v>5127</v>
      </c>
      <c r="B577" s="662" t="s">
        <v>4833</v>
      </c>
      <c r="C577" s="662" t="s">
        <v>6585</v>
      </c>
      <c r="D577" s="662" t="s">
        <v>6586</v>
      </c>
      <c r="E577" s="662" t="s">
        <v>6393</v>
      </c>
      <c r="F577" s="665">
        <v>2</v>
      </c>
      <c r="G577" s="665">
        <v>0</v>
      </c>
      <c r="H577" s="678"/>
      <c r="I577" s="665"/>
      <c r="J577" s="665"/>
      <c r="K577" s="678"/>
      <c r="L577" s="665">
        <v>2</v>
      </c>
      <c r="M577" s="666">
        <v>0</v>
      </c>
    </row>
    <row r="578" spans="1:13" ht="14.4" customHeight="1" x14ac:dyDescent="0.3">
      <c r="A578" s="661" t="s">
        <v>5127</v>
      </c>
      <c r="B578" s="662" t="s">
        <v>4833</v>
      </c>
      <c r="C578" s="662" t="s">
        <v>6587</v>
      </c>
      <c r="D578" s="662" t="s">
        <v>6586</v>
      </c>
      <c r="E578" s="662" t="s">
        <v>2253</v>
      </c>
      <c r="F578" s="665">
        <v>1</v>
      </c>
      <c r="G578" s="665">
        <v>234.07</v>
      </c>
      <c r="H578" s="678">
        <v>1</v>
      </c>
      <c r="I578" s="665"/>
      <c r="J578" s="665"/>
      <c r="K578" s="678">
        <v>0</v>
      </c>
      <c r="L578" s="665">
        <v>1</v>
      </c>
      <c r="M578" s="666">
        <v>234.07</v>
      </c>
    </row>
    <row r="579" spans="1:13" ht="14.4" customHeight="1" x14ac:dyDescent="0.3">
      <c r="A579" s="661" t="s">
        <v>5127</v>
      </c>
      <c r="B579" s="662" t="s">
        <v>4833</v>
      </c>
      <c r="C579" s="662" t="s">
        <v>6371</v>
      </c>
      <c r="D579" s="662" t="s">
        <v>2512</v>
      </c>
      <c r="E579" s="662" t="s">
        <v>2591</v>
      </c>
      <c r="F579" s="665">
        <v>2</v>
      </c>
      <c r="G579" s="665">
        <v>210.64</v>
      </c>
      <c r="H579" s="678">
        <v>0.66666666666666663</v>
      </c>
      <c r="I579" s="665">
        <v>1</v>
      </c>
      <c r="J579" s="665">
        <v>105.32</v>
      </c>
      <c r="K579" s="678">
        <v>0.33333333333333331</v>
      </c>
      <c r="L579" s="665">
        <v>3</v>
      </c>
      <c r="M579" s="666">
        <v>315.95999999999998</v>
      </c>
    </row>
    <row r="580" spans="1:13" ht="14.4" customHeight="1" x14ac:dyDescent="0.3">
      <c r="A580" s="661" t="s">
        <v>5127</v>
      </c>
      <c r="B580" s="662" t="s">
        <v>4833</v>
      </c>
      <c r="C580" s="662" t="s">
        <v>6239</v>
      </c>
      <c r="D580" s="662" t="s">
        <v>4136</v>
      </c>
      <c r="E580" s="662" t="s">
        <v>2674</v>
      </c>
      <c r="F580" s="665">
        <v>1</v>
      </c>
      <c r="G580" s="665">
        <v>210.66</v>
      </c>
      <c r="H580" s="678">
        <v>0.5</v>
      </c>
      <c r="I580" s="665">
        <v>1</v>
      </c>
      <c r="J580" s="665">
        <v>210.66</v>
      </c>
      <c r="K580" s="678">
        <v>0.5</v>
      </c>
      <c r="L580" s="665">
        <v>2</v>
      </c>
      <c r="M580" s="666">
        <v>421.32</v>
      </c>
    </row>
    <row r="581" spans="1:13" ht="14.4" customHeight="1" x14ac:dyDescent="0.3">
      <c r="A581" s="661" t="s">
        <v>5127</v>
      </c>
      <c r="B581" s="662" t="s">
        <v>4833</v>
      </c>
      <c r="C581" s="662" t="s">
        <v>2511</v>
      </c>
      <c r="D581" s="662" t="s">
        <v>2512</v>
      </c>
      <c r="E581" s="662" t="s">
        <v>1270</v>
      </c>
      <c r="F581" s="665"/>
      <c r="G581" s="665"/>
      <c r="H581" s="678">
        <v>0</v>
      </c>
      <c r="I581" s="665">
        <v>2</v>
      </c>
      <c r="J581" s="665">
        <v>70.22</v>
      </c>
      <c r="K581" s="678">
        <v>1</v>
      </c>
      <c r="L581" s="665">
        <v>2</v>
      </c>
      <c r="M581" s="666">
        <v>70.22</v>
      </c>
    </row>
    <row r="582" spans="1:13" ht="14.4" customHeight="1" x14ac:dyDescent="0.3">
      <c r="A582" s="661" t="s">
        <v>5127</v>
      </c>
      <c r="B582" s="662" t="s">
        <v>4833</v>
      </c>
      <c r="C582" s="662" t="s">
        <v>4135</v>
      </c>
      <c r="D582" s="662" t="s">
        <v>4136</v>
      </c>
      <c r="E582" s="662" t="s">
        <v>968</v>
      </c>
      <c r="F582" s="665"/>
      <c r="G582" s="665"/>
      <c r="H582" s="678">
        <v>0</v>
      </c>
      <c r="I582" s="665">
        <v>2</v>
      </c>
      <c r="J582" s="665">
        <v>140.46</v>
      </c>
      <c r="K582" s="678">
        <v>1</v>
      </c>
      <c r="L582" s="665">
        <v>2</v>
      </c>
      <c r="M582" s="666">
        <v>140.46</v>
      </c>
    </row>
    <row r="583" spans="1:13" ht="14.4" customHeight="1" x14ac:dyDescent="0.3">
      <c r="A583" s="661" t="s">
        <v>5127</v>
      </c>
      <c r="B583" s="662" t="s">
        <v>4840</v>
      </c>
      <c r="C583" s="662" t="s">
        <v>6655</v>
      </c>
      <c r="D583" s="662" t="s">
        <v>6475</v>
      </c>
      <c r="E583" s="662" t="s">
        <v>2674</v>
      </c>
      <c r="F583" s="665"/>
      <c r="G583" s="665"/>
      <c r="H583" s="678">
        <v>0</v>
      </c>
      <c r="I583" s="665">
        <v>1</v>
      </c>
      <c r="J583" s="665">
        <v>289.62</v>
      </c>
      <c r="K583" s="678">
        <v>1</v>
      </c>
      <c r="L583" s="665">
        <v>1</v>
      </c>
      <c r="M583" s="666">
        <v>289.62</v>
      </c>
    </row>
    <row r="584" spans="1:13" ht="14.4" customHeight="1" x14ac:dyDescent="0.3">
      <c r="A584" s="661" t="s">
        <v>5127</v>
      </c>
      <c r="B584" s="662" t="s">
        <v>4840</v>
      </c>
      <c r="C584" s="662" t="s">
        <v>6656</v>
      </c>
      <c r="D584" s="662" t="s">
        <v>5931</v>
      </c>
      <c r="E584" s="662" t="s">
        <v>6657</v>
      </c>
      <c r="F584" s="665">
        <v>1</v>
      </c>
      <c r="G584" s="665">
        <v>144.81</v>
      </c>
      <c r="H584" s="678">
        <v>1</v>
      </c>
      <c r="I584" s="665"/>
      <c r="J584" s="665"/>
      <c r="K584" s="678">
        <v>0</v>
      </c>
      <c r="L584" s="665">
        <v>1</v>
      </c>
      <c r="M584" s="666">
        <v>144.81</v>
      </c>
    </row>
    <row r="585" spans="1:13" ht="14.4" customHeight="1" x14ac:dyDescent="0.3">
      <c r="A585" s="661" t="s">
        <v>5127</v>
      </c>
      <c r="B585" s="662" t="s">
        <v>4841</v>
      </c>
      <c r="C585" s="662" t="s">
        <v>6663</v>
      </c>
      <c r="D585" s="662" t="s">
        <v>6664</v>
      </c>
      <c r="E585" s="662" t="s">
        <v>2735</v>
      </c>
      <c r="F585" s="665"/>
      <c r="G585" s="665"/>
      <c r="H585" s="678">
        <v>0</v>
      </c>
      <c r="I585" s="665">
        <v>12</v>
      </c>
      <c r="J585" s="665">
        <v>1158.3600000000001</v>
      </c>
      <c r="K585" s="678">
        <v>1</v>
      </c>
      <c r="L585" s="665">
        <v>12</v>
      </c>
      <c r="M585" s="666">
        <v>1158.3600000000001</v>
      </c>
    </row>
    <row r="586" spans="1:13" ht="14.4" customHeight="1" x14ac:dyDescent="0.3">
      <c r="A586" s="661" t="s">
        <v>5127</v>
      </c>
      <c r="B586" s="662" t="s">
        <v>4841</v>
      </c>
      <c r="C586" s="662" t="s">
        <v>6177</v>
      </c>
      <c r="D586" s="662" t="s">
        <v>6178</v>
      </c>
      <c r="E586" s="662" t="s">
        <v>6056</v>
      </c>
      <c r="F586" s="665">
        <v>2</v>
      </c>
      <c r="G586" s="665">
        <v>289.62</v>
      </c>
      <c r="H586" s="678">
        <v>1</v>
      </c>
      <c r="I586" s="665"/>
      <c r="J586" s="665"/>
      <c r="K586" s="678">
        <v>0</v>
      </c>
      <c r="L586" s="665">
        <v>2</v>
      </c>
      <c r="M586" s="666">
        <v>289.62</v>
      </c>
    </row>
    <row r="587" spans="1:13" ht="14.4" customHeight="1" x14ac:dyDescent="0.3">
      <c r="A587" s="661" t="s">
        <v>5127</v>
      </c>
      <c r="B587" s="662" t="s">
        <v>4841</v>
      </c>
      <c r="C587" s="662" t="s">
        <v>5950</v>
      </c>
      <c r="D587" s="662" t="s">
        <v>4124</v>
      </c>
      <c r="E587" s="662" t="s">
        <v>5951</v>
      </c>
      <c r="F587" s="665"/>
      <c r="G587" s="665"/>
      <c r="H587" s="678"/>
      <c r="I587" s="665">
        <v>2</v>
      </c>
      <c r="J587" s="665">
        <v>0</v>
      </c>
      <c r="K587" s="678"/>
      <c r="L587" s="665">
        <v>2</v>
      </c>
      <c r="M587" s="666">
        <v>0</v>
      </c>
    </row>
    <row r="588" spans="1:13" ht="14.4" customHeight="1" x14ac:dyDescent="0.3">
      <c r="A588" s="661" t="s">
        <v>5127</v>
      </c>
      <c r="B588" s="662" t="s">
        <v>4841</v>
      </c>
      <c r="C588" s="662" t="s">
        <v>2537</v>
      </c>
      <c r="D588" s="662" t="s">
        <v>4842</v>
      </c>
      <c r="E588" s="662" t="s">
        <v>1186</v>
      </c>
      <c r="F588" s="665"/>
      <c r="G588" s="665"/>
      <c r="H588" s="678">
        <v>0</v>
      </c>
      <c r="I588" s="665">
        <v>2</v>
      </c>
      <c r="J588" s="665">
        <v>96.54</v>
      </c>
      <c r="K588" s="678">
        <v>1</v>
      </c>
      <c r="L588" s="665">
        <v>2</v>
      </c>
      <c r="M588" s="666">
        <v>96.54</v>
      </c>
    </row>
    <row r="589" spans="1:13" ht="14.4" customHeight="1" x14ac:dyDescent="0.3">
      <c r="A589" s="661" t="s">
        <v>5127</v>
      </c>
      <c r="B589" s="662" t="s">
        <v>4841</v>
      </c>
      <c r="C589" s="662" t="s">
        <v>6665</v>
      </c>
      <c r="D589" s="662" t="s">
        <v>5599</v>
      </c>
      <c r="E589" s="662" t="s">
        <v>1183</v>
      </c>
      <c r="F589" s="665">
        <v>1</v>
      </c>
      <c r="G589" s="665">
        <v>0</v>
      </c>
      <c r="H589" s="678"/>
      <c r="I589" s="665"/>
      <c r="J589" s="665"/>
      <c r="K589" s="678"/>
      <c r="L589" s="665">
        <v>1</v>
      </c>
      <c r="M589" s="666">
        <v>0</v>
      </c>
    </row>
    <row r="590" spans="1:13" ht="14.4" customHeight="1" x14ac:dyDescent="0.3">
      <c r="A590" s="661" t="s">
        <v>5127</v>
      </c>
      <c r="B590" s="662" t="s">
        <v>4843</v>
      </c>
      <c r="C590" s="662" t="s">
        <v>4193</v>
      </c>
      <c r="D590" s="662" t="s">
        <v>4844</v>
      </c>
      <c r="E590" s="662" t="s">
        <v>1295</v>
      </c>
      <c r="F590" s="665"/>
      <c r="G590" s="665"/>
      <c r="H590" s="678">
        <v>0</v>
      </c>
      <c r="I590" s="665">
        <v>1</v>
      </c>
      <c r="J590" s="665">
        <v>291.82</v>
      </c>
      <c r="K590" s="678">
        <v>1</v>
      </c>
      <c r="L590" s="665">
        <v>1</v>
      </c>
      <c r="M590" s="666">
        <v>291.82</v>
      </c>
    </row>
    <row r="591" spans="1:13" ht="14.4" customHeight="1" x14ac:dyDescent="0.3">
      <c r="A591" s="661" t="s">
        <v>5127</v>
      </c>
      <c r="B591" s="662" t="s">
        <v>4843</v>
      </c>
      <c r="C591" s="662" t="s">
        <v>4170</v>
      </c>
      <c r="D591" s="662" t="s">
        <v>4171</v>
      </c>
      <c r="E591" s="662" t="s">
        <v>1201</v>
      </c>
      <c r="F591" s="665"/>
      <c r="G591" s="665"/>
      <c r="H591" s="678">
        <v>0</v>
      </c>
      <c r="I591" s="665">
        <v>3</v>
      </c>
      <c r="J591" s="665">
        <v>583.62</v>
      </c>
      <c r="K591" s="678">
        <v>1</v>
      </c>
      <c r="L591" s="665">
        <v>3</v>
      </c>
      <c r="M591" s="666">
        <v>583.62</v>
      </c>
    </row>
    <row r="592" spans="1:13" ht="14.4" customHeight="1" x14ac:dyDescent="0.3">
      <c r="A592" s="661" t="s">
        <v>5127</v>
      </c>
      <c r="B592" s="662" t="s">
        <v>4843</v>
      </c>
      <c r="C592" s="662" t="s">
        <v>4204</v>
      </c>
      <c r="D592" s="662" t="s">
        <v>4171</v>
      </c>
      <c r="E592" s="662" t="s">
        <v>1295</v>
      </c>
      <c r="F592" s="665"/>
      <c r="G592" s="665"/>
      <c r="H592" s="678">
        <v>0</v>
      </c>
      <c r="I592" s="665">
        <v>1</v>
      </c>
      <c r="J592" s="665">
        <v>583.62</v>
      </c>
      <c r="K592" s="678">
        <v>1</v>
      </c>
      <c r="L592" s="665">
        <v>1</v>
      </c>
      <c r="M592" s="666">
        <v>583.62</v>
      </c>
    </row>
    <row r="593" spans="1:13" ht="14.4" customHeight="1" x14ac:dyDescent="0.3">
      <c r="A593" s="661" t="s">
        <v>5127</v>
      </c>
      <c r="B593" s="662" t="s">
        <v>4846</v>
      </c>
      <c r="C593" s="662" t="s">
        <v>2759</v>
      </c>
      <c r="D593" s="662" t="s">
        <v>2584</v>
      </c>
      <c r="E593" s="662" t="s">
        <v>4850</v>
      </c>
      <c r="F593" s="665"/>
      <c r="G593" s="665"/>
      <c r="H593" s="678">
        <v>0</v>
      </c>
      <c r="I593" s="665">
        <v>2</v>
      </c>
      <c r="J593" s="665">
        <v>329.88</v>
      </c>
      <c r="K593" s="678">
        <v>1</v>
      </c>
      <c r="L593" s="665">
        <v>2</v>
      </c>
      <c r="M593" s="666">
        <v>329.88</v>
      </c>
    </row>
    <row r="594" spans="1:13" ht="14.4" customHeight="1" x14ac:dyDescent="0.3">
      <c r="A594" s="661" t="s">
        <v>5127</v>
      </c>
      <c r="B594" s="662" t="s">
        <v>4851</v>
      </c>
      <c r="C594" s="662" t="s">
        <v>6674</v>
      </c>
      <c r="D594" s="662" t="s">
        <v>6356</v>
      </c>
      <c r="E594" s="662" t="s">
        <v>6675</v>
      </c>
      <c r="F594" s="665">
        <v>1</v>
      </c>
      <c r="G594" s="665">
        <v>0</v>
      </c>
      <c r="H594" s="678"/>
      <c r="I594" s="665"/>
      <c r="J594" s="665"/>
      <c r="K594" s="678"/>
      <c r="L594" s="665">
        <v>1</v>
      </c>
      <c r="M594" s="666">
        <v>0</v>
      </c>
    </row>
    <row r="595" spans="1:13" ht="14.4" customHeight="1" x14ac:dyDescent="0.3">
      <c r="A595" s="661" t="s">
        <v>5127</v>
      </c>
      <c r="B595" s="662" t="s">
        <v>4851</v>
      </c>
      <c r="C595" s="662" t="s">
        <v>6678</v>
      </c>
      <c r="D595" s="662" t="s">
        <v>6679</v>
      </c>
      <c r="E595" s="662" t="s">
        <v>6680</v>
      </c>
      <c r="F595" s="665">
        <v>1</v>
      </c>
      <c r="G595" s="665">
        <v>0</v>
      </c>
      <c r="H595" s="678"/>
      <c r="I595" s="665"/>
      <c r="J595" s="665"/>
      <c r="K595" s="678"/>
      <c r="L595" s="665">
        <v>1</v>
      </c>
      <c r="M595" s="666">
        <v>0</v>
      </c>
    </row>
    <row r="596" spans="1:13" ht="14.4" customHeight="1" x14ac:dyDescent="0.3">
      <c r="A596" s="661" t="s">
        <v>5127</v>
      </c>
      <c r="B596" s="662" t="s">
        <v>4851</v>
      </c>
      <c r="C596" s="662" t="s">
        <v>6676</v>
      </c>
      <c r="D596" s="662" t="s">
        <v>6356</v>
      </c>
      <c r="E596" s="662" t="s">
        <v>6677</v>
      </c>
      <c r="F596" s="665">
        <v>1</v>
      </c>
      <c r="G596" s="665">
        <v>0</v>
      </c>
      <c r="H596" s="678"/>
      <c r="I596" s="665"/>
      <c r="J596" s="665"/>
      <c r="K596" s="678"/>
      <c r="L596" s="665">
        <v>1</v>
      </c>
      <c r="M596" s="666">
        <v>0</v>
      </c>
    </row>
    <row r="597" spans="1:13" ht="14.4" customHeight="1" x14ac:dyDescent="0.3">
      <c r="A597" s="661" t="s">
        <v>5127</v>
      </c>
      <c r="B597" s="662" t="s">
        <v>4852</v>
      </c>
      <c r="C597" s="662" t="s">
        <v>5030</v>
      </c>
      <c r="D597" s="662" t="s">
        <v>2463</v>
      </c>
      <c r="E597" s="662" t="s">
        <v>1295</v>
      </c>
      <c r="F597" s="665"/>
      <c r="G597" s="665"/>
      <c r="H597" s="678">
        <v>0</v>
      </c>
      <c r="I597" s="665">
        <v>2</v>
      </c>
      <c r="J597" s="665">
        <v>223.45999999999998</v>
      </c>
      <c r="K597" s="678">
        <v>1</v>
      </c>
      <c r="L597" s="665">
        <v>2</v>
      </c>
      <c r="M597" s="666">
        <v>223.45999999999998</v>
      </c>
    </row>
    <row r="598" spans="1:13" ht="14.4" customHeight="1" x14ac:dyDescent="0.3">
      <c r="A598" s="661" t="s">
        <v>5127</v>
      </c>
      <c r="B598" s="662" t="s">
        <v>4853</v>
      </c>
      <c r="C598" s="662" t="s">
        <v>6580</v>
      </c>
      <c r="D598" s="662" t="s">
        <v>6581</v>
      </c>
      <c r="E598" s="662" t="s">
        <v>2674</v>
      </c>
      <c r="F598" s="665">
        <v>1</v>
      </c>
      <c r="G598" s="665">
        <v>187.37</v>
      </c>
      <c r="H598" s="678">
        <v>1</v>
      </c>
      <c r="I598" s="665"/>
      <c r="J598" s="665"/>
      <c r="K598" s="678">
        <v>0</v>
      </c>
      <c r="L598" s="665">
        <v>1</v>
      </c>
      <c r="M598" s="666">
        <v>187.37</v>
      </c>
    </row>
    <row r="599" spans="1:13" ht="14.4" customHeight="1" x14ac:dyDescent="0.3">
      <c r="A599" s="661" t="s">
        <v>5127</v>
      </c>
      <c r="B599" s="662" t="s">
        <v>4853</v>
      </c>
      <c r="C599" s="662" t="s">
        <v>6582</v>
      </c>
      <c r="D599" s="662" t="s">
        <v>6583</v>
      </c>
      <c r="E599" s="662" t="s">
        <v>2794</v>
      </c>
      <c r="F599" s="665">
        <v>1</v>
      </c>
      <c r="G599" s="665">
        <v>353.18</v>
      </c>
      <c r="H599" s="678">
        <v>1</v>
      </c>
      <c r="I599" s="665"/>
      <c r="J599" s="665"/>
      <c r="K599" s="678">
        <v>0</v>
      </c>
      <c r="L599" s="665">
        <v>1</v>
      </c>
      <c r="M599" s="666">
        <v>353.18</v>
      </c>
    </row>
    <row r="600" spans="1:13" ht="14.4" customHeight="1" x14ac:dyDescent="0.3">
      <c r="A600" s="661" t="s">
        <v>5127</v>
      </c>
      <c r="B600" s="662" t="s">
        <v>4853</v>
      </c>
      <c r="C600" s="662" t="s">
        <v>5789</v>
      </c>
      <c r="D600" s="662" t="s">
        <v>5035</v>
      </c>
      <c r="E600" s="662" t="s">
        <v>2253</v>
      </c>
      <c r="F600" s="665"/>
      <c r="G600" s="665"/>
      <c r="H600" s="678">
        <v>0</v>
      </c>
      <c r="I600" s="665">
        <v>4</v>
      </c>
      <c r="J600" s="665">
        <v>796.82</v>
      </c>
      <c r="K600" s="678">
        <v>1</v>
      </c>
      <c r="L600" s="665">
        <v>4</v>
      </c>
      <c r="M600" s="666">
        <v>796.82</v>
      </c>
    </row>
    <row r="601" spans="1:13" ht="14.4" customHeight="1" x14ac:dyDescent="0.3">
      <c r="A601" s="661" t="s">
        <v>5127</v>
      </c>
      <c r="B601" s="662" t="s">
        <v>4853</v>
      </c>
      <c r="C601" s="662" t="s">
        <v>4154</v>
      </c>
      <c r="D601" s="662" t="s">
        <v>4155</v>
      </c>
      <c r="E601" s="662" t="s">
        <v>4554</v>
      </c>
      <c r="F601" s="665"/>
      <c r="G601" s="665"/>
      <c r="H601" s="678">
        <v>0</v>
      </c>
      <c r="I601" s="665">
        <v>7</v>
      </c>
      <c r="J601" s="665">
        <v>2770.89</v>
      </c>
      <c r="K601" s="678">
        <v>1</v>
      </c>
      <c r="L601" s="665">
        <v>7</v>
      </c>
      <c r="M601" s="666">
        <v>2770.89</v>
      </c>
    </row>
    <row r="602" spans="1:13" ht="14.4" customHeight="1" x14ac:dyDescent="0.3">
      <c r="A602" s="661" t="s">
        <v>5127</v>
      </c>
      <c r="B602" s="662" t="s">
        <v>4853</v>
      </c>
      <c r="C602" s="662" t="s">
        <v>6584</v>
      </c>
      <c r="D602" s="662" t="s">
        <v>5036</v>
      </c>
      <c r="E602" s="662" t="s">
        <v>6095</v>
      </c>
      <c r="F602" s="665"/>
      <c r="G602" s="665"/>
      <c r="H602" s="678">
        <v>0</v>
      </c>
      <c r="I602" s="665">
        <v>1</v>
      </c>
      <c r="J602" s="665">
        <v>603.73</v>
      </c>
      <c r="K602" s="678">
        <v>1</v>
      </c>
      <c r="L602" s="665">
        <v>1</v>
      </c>
      <c r="M602" s="666">
        <v>603.73</v>
      </c>
    </row>
    <row r="603" spans="1:13" ht="14.4" customHeight="1" x14ac:dyDescent="0.3">
      <c r="A603" s="661" t="s">
        <v>5127</v>
      </c>
      <c r="B603" s="662" t="s">
        <v>4854</v>
      </c>
      <c r="C603" s="662" t="s">
        <v>6413</v>
      </c>
      <c r="D603" s="662" t="s">
        <v>2600</v>
      </c>
      <c r="E603" s="662" t="s">
        <v>2794</v>
      </c>
      <c r="F603" s="665"/>
      <c r="G603" s="665"/>
      <c r="H603" s="678">
        <v>0</v>
      </c>
      <c r="I603" s="665">
        <v>4</v>
      </c>
      <c r="J603" s="665">
        <v>2245.34</v>
      </c>
      <c r="K603" s="678">
        <v>1</v>
      </c>
      <c r="L603" s="665">
        <v>4</v>
      </c>
      <c r="M603" s="666">
        <v>2245.34</v>
      </c>
    </row>
    <row r="604" spans="1:13" ht="14.4" customHeight="1" x14ac:dyDescent="0.3">
      <c r="A604" s="661" t="s">
        <v>5127</v>
      </c>
      <c r="B604" s="662" t="s">
        <v>4857</v>
      </c>
      <c r="C604" s="662" t="s">
        <v>4183</v>
      </c>
      <c r="D604" s="662" t="s">
        <v>2459</v>
      </c>
      <c r="E604" s="662" t="s">
        <v>4184</v>
      </c>
      <c r="F604" s="665"/>
      <c r="G604" s="665"/>
      <c r="H604" s="678">
        <v>0</v>
      </c>
      <c r="I604" s="665">
        <v>4</v>
      </c>
      <c r="J604" s="665">
        <v>1578.56</v>
      </c>
      <c r="K604" s="678">
        <v>1</v>
      </c>
      <c r="L604" s="665">
        <v>4</v>
      </c>
      <c r="M604" s="666">
        <v>1578.56</v>
      </c>
    </row>
    <row r="605" spans="1:13" ht="14.4" customHeight="1" x14ac:dyDescent="0.3">
      <c r="A605" s="661" t="s">
        <v>5127</v>
      </c>
      <c r="B605" s="662" t="s">
        <v>4857</v>
      </c>
      <c r="C605" s="662" t="s">
        <v>6672</v>
      </c>
      <c r="D605" s="662" t="s">
        <v>2459</v>
      </c>
      <c r="E605" s="662" t="s">
        <v>6673</v>
      </c>
      <c r="F605" s="665"/>
      <c r="G605" s="665"/>
      <c r="H605" s="678">
        <v>0</v>
      </c>
      <c r="I605" s="665">
        <v>3</v>
      </c>
      <c r="J605" s="665">
        <v>1315.47</v>
      </c>
      <c r="K605" s="678">
        <v>1</v>
      </c>
      <c r="L605" s="665">
        <v>3</v>
      </c>
      <c r="M605" s="666">
        <v>1315.47</v>
      </c>
    </row>
    <row r="606" spans="1:13" ht="14.4" customHeight="1" x14ac:dyDescent="0.3">
      <c r="A606" s="661" t="s">
        <v>5127</v>
      </c>
      <c r="B606" s="662" t="s">
        <v>4868</v>
      </c>
      <c r="C606" s="662" t="s">
        <v>2702</v>
      </c>
      <c r="D606" s="662" t="s">
        <v>4870</v>
      </c>
      <c r="E606" s="662" t="s">
        <v>4871</v>
      </c>
      <c r="F606" s="665"/>
      <c r="G606" s="665"/>
      <c r="H606" s="678">
        <v>0</v>
      </c>
      <c r="I606" s="665">
        <v>1</v>
      </c>
      <c r="J606" s="665">
        <v>59.27</v>
      </c>
      <c r="K606" s="678">
        <v>1</v>
      </c>
      <c r="L606" s="665">
        <v>1</v>
      </c>
      <c r="M606" s="666">
        <v>59.27</v>
      </c>
    </row>
    <row r="607" spans="1:13" ht="14.4" customHeight="1" x14ac:dyDescent="0.3">
      <c r="A607" s="661" t="s">
        <v>5127</v>
      </c>
      <c r="B607" s="662" t="s">
        <v>4868</v>
      </c>
      <c r="C607" s="662" t="s">
        <v>636</v>
      </c>
      <c r="D607" s="662" t="s">
        <v>4872</v>
      </c>
      <c r="E607" s="662" t="s">
        <v>4873</v>
      </c>
      <c r="F607" s="665">
        <v>2</v>
      </c>
      <c r="G607" s="665">
        <v>202.51999999999998</v>
      </c>
      <c r="H607" s="678">
        <v>1</v>
      </c>
      <c r="I607" s="665"/>
      <c r="J607" s="665"/>
      <c r="K607" s="678">
        <v>0</v>
      </c>
      <c r="L607" s="665">
        <v>2</v>
      </c>
      <c r="M607" s="666">
        <v>202.51999999999998</v>
      </c>
    </row>
    <row r="608" spans="1:13" ht="14.4" customHeight="1" x14ac:dyDescent="0.3">
      <c r="A608" s="661" t="s">
        <v>5127</v>
      </c>
      <c r="B608" s="662" t="s">
        <v>4868</v>
      </c>
      <c r="C608" s="662" t="s">
        <v>6627</v>
      </c>
      <c r="D608" s="662" t="s">
        <v>6628</v>
      </c>
      <c r="E608" s="662" t="s">
        <v>6629</v>
      </c>
      <c r="F608" s="665"/>
      <c r="G608" s="665"/>
      <c r="H608" s="678">
        <v>0</v>
      </c>
      <c r="I608" s="665">
        <v>2</v>
      </c>
      <c r="J608" s="665">
        <v>248.98</v>
      </c>
      <c r="K608" s="678">
        <v>1</v>
      </c>
      <c r="L608" s="665">
        <v>2</v>
      </c>
      <c r="M608" s="666">
        <v>248.98</v>
      </c>
    </row>
    <row r="609" spans="1:13" ht="14.4" customHeight="1" x14ac:dyDescent="0.3">
      <c r="A609" s="661" t="s">
        <v>5127</v>
      </c>
      <c r="B609" s="662" t="s">
        <v>4868</v>
      </c>
      <c r="C609" s="662" t="s">
        <v>6259</v>
      </c>
      <c r="D609" s="662" t="s">
        <v>2779</v>
      </c>
      <c r="E609" s="662" t="s">
        <v>6260</v>
      </c>
      <c r="F609" s="665"/>
      <c r="G609" s="665"/>
      <c r="H609" s="678">
        <v>0</v>
      </c>
      <c r="I609" s="665">
        <v>1</v>
      </c>
      <c r="J609" s="665">
        <v>46.07</v>
      </c>
      <c r="K609" s="678">
        <v>1</v>
      </c>
      <c r="L609" s="665">
        <v>1</v>
      </c>
      <c r="M609" s="666">
        <v>46.07</v>
      </c>
    </row>
    <row r="610" spans="1:13" ht="14.4" customHeight="1" x14ac:dyDescent="0.3">
      <c r="A610" s="661" t="s">
        <v>5127</v>
      </c>
      <c r="B610" s="662" t="s">
        <v>4868</v>
      </c>
      <c r="C610" s="662" t="s">
        <v>5760</v>
      </c>
      <c r="D610" s="662" t="s">
        <v>4875</v>
      </c>
      <c r="E610" s="662" t="s">
        <v>5761</v>
      </c>
      <c r="F610" s="665"/>
      <c r="G610" s="665"/>
      <c r="H610" s="678"/>
      <c r="I610" s="665">
        <v>1</v>
      </c>
      <c r="J610" s="665">
        <v>0</v>
      </c>
      <c r="K610" s="678"/>
      <c r="L610" s="665">
        <v>1</v>
      </c>
      <c r="M610" s="666">
        <v>0</v>
      </c>
    </row>
    <row r="611" spans="1:13" ht="14.4" customHeight="1" x14ac:dyDescent="0.3">
      <c r="A611" s="661" t="s">
        <v>5127</v>
      </c>
      <c r="B611" s="662" t="s">
        <v>4868</v>
      </c>
      <c r="C611" s="662" t="s">
        <v>6386</v>
      </c>
      <c r="D611" s="662" t="s">
        <v>6387</v>
      </c>
      <c r="E611" s="662" t="s">
        <v>6388</v>
      </c>
      <c r="F611" s="665">
        <v>2</v>
      </c>
      <c r="G611" s="665">
        <v>162.01999999999998</v>
      </c>
      <c r="H611" s="678">
        <v>1</v>
      </c>
      <c r="I611" s="665"/>
      <c r="J611" s="665"/>
      <c r="K611" s="678">
        <v>0</v>
      </c>
      <c r="L611" s="665">
        <v>2</v>
      </c>
      <c r="M611" s="666">
        <v>162.01999999999998</v>
      </c>
    </row>
    <row r="612" spans="1:13" ht="14.4" customHeight="1" x14ac:dyDescent="0.3">
      <c r="A612" s="661" t="s">
        <v>5127</v>
      </c>
      <c r="B612" s="662" t="s">
        <v>4877</v>
      </c>
      <c r="C612" s="662" t="s">
        <v>3061</v>
      </c>
      <c r="D612" s="662" t="s">
        <v>2796</v>
      </c>
      <c r="E612" s="662" t="s">
        <v>4879</v>
      </c>
      <c r="F612" s="665"/>
      <c r="G612" s="665"/>
      <c r="H612" s="678">
        <v>0</v>
      </c>
      <c r="I612" s="665">
        <v>7</v>
      </c>
      <c r="J612" s="665">
        <v>1080.52</v>
      </c>
      <c r="K612" s="678">
        <v>1</v>
      </c>
      <c r="L612" s="665">
        <v>7</v>
      </c>
      <c r="M612" s="666">
        <v>1080.52</v>
      </c>
    </row>
    <row r="613" spans="1:13" ht="14.4" customHeight="1" x14ac:dyDescent="0.3">
      <c r="A613" s="661" t="s">
        <v>5127</v>
      </c>
      <c r="B613" s="662" t="s">
        <v>4877</v>
      </c>
      <c r="C613" s="662" t="s">
        <v>4318</v>
      </c>
      <c r="D613" s="662" t="s">
        <v>5044</v>
      </c>
      <c r="E613" s="662" t="s">
        <v>4878</v>
      </c>
      <c r="F613" s="665"/>
      <c r="G613" s="665"/>
      <c r="H613" s="678">
        <v>0</v>
      </c>
      <c r="I613" s="665">
        <v>14</v>
      </c>
      <c r="J613" s="665">
        <v>2084.2800000000002</v>
      </c>
      <c r="K613" s="678">
        <v>1</v>
      </c>
      <c r="L613" s="665">
        <v>14</v>
      </c>
      <c r="M613" s="666">
        <v>2084.2800000000002</v>
      </c>
    </row>
    <row r="614" spans="1:13" ht="14.4" customHeight="1" x14ac:dyDescent="0.3">
      <c r="A614" s="661" t="s">
        <v>5127</v>
      </c>
      <c r="B614" s="662" t="s">
        <v>4900</v>
      </c>
      <c r="C614" s="662" t="s">
        <v>2941</v>
      </c>
      <c r="D614" s="662" t="s">
        <v>2942</v>
      </c>
      <c r="E614" s="662" t="s">
        <v>2911</v>
      </c>
      <c r="F614" s="665"/>
      <c r="G614" s="665"/>
      <c r="H614" s="678">
        <v>0</v>
      </c>
      <c r="I614" s="665">
        <v>2</v>
      </c>
      <c r="J614" s="665">
        <v>223.44</v>
      </c>
      <c r="K614" s="678">
        <v>1</v>
      </c>
      <c r="L614" s="665">
        <v>2</v>
      </c>
      <c r="M614" s="666">
        <v>223.44</v>
      </c>
    </row>
    <row r="615" spans="1:13" ht="14.4" customHeight="1" x14ac:dyDescent="0.3">
      <c r="A615" s="661" t="s">
        <v>5127</v>
      </c>
      <c r="B615" s="662" t="s">
        <v>4900</v>
      </c>
      <c r="C615" s="662" t="s">
        <v>5857</v>
      </c>
      <c r="D615" s="662" t="s">
        <v>2942</v>
      </c>
      <c r="E615" s="662" t="s">
        <v>5858</v>
      </c>
      <c r="F615" s="665"/>
      <c r="G615" s="665"/>
      <c r="H615" s="678"/>
      <c r="I615" s="665">
        <v>2</v>
      </c>
      <c r="J615" s="665">
        <v>0</v>
      </c>
      <c r="K615" s="678"/>
      <c r="L615" s="665">
        <v>2</v>
      </c>
      <c r="M615" s="666">
        <v>0</v>
      </c>
    </row>
    <row r="616" spans="1:13" ht="14.4" customHeight="1" x14ac:dyDescent="0.3">
      <c r="A616" s="661" t="s">
        <v>5127</v>
      </c>
      <c r="B616" s="662" t="s">
        <v>4916</v>
      </c>
      <c r="C616" s="662" t="s">
        <v>6588</v>
      </c>
      <c r="D616" s="662" t="s">
        <v>6589</v>
      </c>
      <c r="E616" s="662" t="s">
        <v>5746</v>
      </c>
      <c r="F616" s="665"/>
      <c r="G616" s="665"/>
      <c r="H616" s="678">
        <v>0</v>
      </c>
      <c r="I616" s="665">
        <v>2</v>
      </c>
      <c r="J616" s="665">
        <v>104.8</v>
      </c>
      <c r="K616" s="678">
        <v>1</v>
      </c>
      <c r="L616" s="665">
        <v>2</v>
      </c>
      <c r="M616" s="666">
        <v>104.8</v>
      </c>
    </row>
    <row r="617" spans="1:13" ht="14.4" customHeight="1" x14ac:dyDescent="0.3">
      <c r="A617" s="661" t="s">
        <v>5127</v>
      </c>
      <c r="B617" s="662" t="s">
        <v>4931</v>
      </c>
      <c r="C617" s="662" t="s">
        <v>3159</v>
      </c>
      <c r="D617" s="662" t="s">
        <v>3160</v>
      </c>
      <c r="E617" s="662" t="s">
        <v>4933</v>
      </c>
      <c r="F617" s="665"/>
      <c r="G617" s="665"/>
      <c r="H617" s="678">
        <v>0</v>
      </c>
      <c r="I617" s="665">
        <v>4</v>
      </c>
      <c r="J617" s="665">
        <v>11964.92</v>
      </c>
      <c r="K617" s="678">
        <v>1</v>
      </c>
      <c r="L617" s="665">
        <v>4</v>
      </c>
      <c r="M617" s="666">
        <v>11964.92</v>
      </c>
    </row>
    <row r="618" spans="1:13" ht="14.4" customHeight="1" x14ac:dyDescent="0.3">
      <c r="A618" s="661" t="s">
        <v>5127</v>
      </c>
      <c r="B618" s="662" t="s">
        <v>4931</v>
      </c>
      <c r="C618" s="662" t="s">
        <v>5161</v>
      </c>
      <c r="D618" s="662" t="s">
        <v>3160</v>
      </c>
      <c r="E618" s="662" t="s">
        <v>5162</v>
      </c>
      <c r="F618" s="665"/>
      <c r="G618" s="665"/>
      <c r="H618" s="678">
        <v>0</v>
      </c>
      <c r="I618" s="665">
        <v>1</v>
      </c>
      <c r="J618" s="665">
        <v>748.21</v>
      </c>
      <c r="K618" s="678">
        <v>1</v>
      </c>
      <c r="L618" s="665">
        <v>1</v>
      </c>
      <c r="M618" s="666">
        <v>748.21</v>
      </c>
    </row>
    <row r="619" spans="1:13" ht="14.4" customHeight="1" x14ac:dyDescent="0.3">
      <c r="A619" s="661" t="s">
        <v>5127</v>
      </c>
      <c r="B619" s="662" t="s">
        <v>4938</v>
      </c>
      <c r="C619" s="662" t="s">
        <v>2755</v>
      </c>
      <c r="D619" s="662" t="s">
        <v>2756</v>
      </c>
      <c r="E619" s="662" t="s">
        <v>3488</v>
      </c>
      <c r="F619" s="665"/>
      <c r="G619" s="665"/>
      <c r="H619" s="678">
        <v>0</v>
      </c>
      <c r="I619" s="665">
        <v>30</v>
      </c>
      <c r="J619" s="665">
        <v>42816.9</v>
      </c>
      <c r="K619" s="678">
        <v>1</v>
      </c>
      <c r="L619" s="665">
        <v>30</v>
      </c>
      <c r="M619" s="666">
        <v>42816.9</v>
      </c>
    </row>
    <row r="620" spans="1:13" ht="14.4" customHeight="1" x14ac:dyDescent="0.3">
      <c r="A620" s="661" t="s">
        <v>5127</v>
      </c>
      <c r="B620" s="662" t="s">
        <v>4947</v>
      </c>
      <c r="C620" s="662" t="s">
        <v>2814</v>
      </c>
      <c r="D620" s="662" t="s">
        <v>4948</v>
      </c>
      <c r="E620" s="662" t="s">
        <v>4949</v>
      </c>
      <c r="F620" s="665"/>
      <c r="G620" s="665"/>
      <c r="H620" s="678">
        <v>0</v>
      </c>
      <c r="I620" s="665">
        <v>5</v>
      </c>
      <c r="J620" s="665">
        <v>10899.65</v>
      </c>
      <c r="K620" s="678">
        <v>1</v>
      </c>
      <c r="L620" s="665">
        <v>5</v>
      </c>
      <c r="M620" s="666">
        <v>10899.65</v>
      </c>
    </row>
    <row r="621" spans="1:13" ht="14.4" customHeight="1" x14ac:dyDescent="0.3">
      <c r="A621" s="661" t="s">
        <v>5127</v>
      </c>
      <c r="B621" s="662" t="s">
        <v>7965</v>
      </c>
      <c r="C621" s="662" t="s">
        <v>6631</v>
      </c>
      <c r="D621" s="662" t="s">
        <v>6632</v>
      </c>
      <c r="E621" s="662" t="s">
        <v>6633</v>
      </c>
      <c r="F621" s="665"/>
      <c r="G621" s="665"/>
      <c r="H621" s="678">
        <v>0</v>
      </c>
      <c r="I621" s="665">
        <v>1</v>
      </c>
      <c r="J621" s="665">
        <v>96.84</v>
      </c>
      <c r="K621" s="678">
        <v>1</v>
      </c>
      <c r="L621" s="665">
        <v>1</v>
      </c>
      <c r="M621" s="666">
        <v>96.84</v>
      </c>
    </row>
    <row r="622" spans="1:13" ht="14.4" customHeight="1" x14ac:dyDescent="0.3">
      <c r="A622" s="661" t="s">
        <v>5127</v>
      </c>
      <c r="B622" s="662" t="s">
        <v>7965</v>
      </c>
      <c r="C622" s="662" t="s">
        <v>6634</v>
      </c>
      <c r="D622" s="662" t="s">
        <v>6632</v>
      </c>
      <c r="E622" s="662" t="s">
        <v>3416</v>
      </c>
      <c r="F622" s="665"/>
      <c r="G622" s="665"/>
      <c r="H622" s="678">
        <v>0</v>
      </c>
      <c r="I622" s="665">
        <v>2</v>
      </c>
      <c r="J622" s="665">
        <v>339.83000000000004</v>
      </c>
      <c r="K622" s="678">
        <v>1</v>
      </c>
      <c r="L622" s="665">
        <v>2</v>
      </c>
      <c r="M622" s="666">
        <v>339.83000000000004</v>
      </c>
    </row>
    <row r="623" spans="1:13" ht="14.4" customHeight="1" x14ac:dyDescent="0.3">
      <c r="A623" s="661" t="s">
        <v>5127</v>
      </c>
      <c r="B623" s="662" t="s">
        <v>4950</v>
      </c>
      <c r="C623" s="662" t="s">
        <v>2451</v>
      </c>
      <c r="D623" s="662" t="s">
        <v>1967</v>
      </c>
      <c r="E623" s="662" t="s">
        <v>2452</v>
      </c>
      <c r="F623" s="665"/>
      <c r="G623" s="665"/>
      <c r="H623" s="678">
        <v>0</v>
      </c>
      <c r="I623" s="665">
        <v>12</v>
      </c>
      <c r="J623" s="665">
        <v>509.76</v>
      </c>
      <c r="K623" s="678">
        <v>1</v>
      </c>
      <c r="L623" s="665">
        <v>12</v>
      </c>
      <c r="M623" s="666">
        <v>509.76</v>
      </c>
    </row>
    <row r="624" spans="1:13" ht="14.4" customHeight="1" x14ac:dyDescent="0.3">
      <c r="A624" s="661" t="s">
        <v>5127</v>
      </c>
      <c r="B624" s="662" t="s">
        <v>4950</v>
      </c>
      <c r="C624" s="662" t="s">
        <v>6165</v>
      </c>
      <c r="D624" s="662" t="s">
        <v>1967</v>
      </c>
      <c r="E624" s="662" t="s">
        <v>5593</v>
      </c>
      <c r="F624" s="665"/>
      <c r="G624" s="665"/>
      <c r="H624" s="678"/>
      <c r="I624" s="665">
        <v>2</v>
      </c>
      <c r="J624" s="665">
        <v>0</v>
      </c>
      <c r="K624" s="678"/>
      <c r="L624" s="665">
        <v>2</v>
      </c>
      <c r="M624" s="666">
        <v>0</v>
      </c>
    </row>
    <row r="625" spans="1:13" ht="14.4" customHeight="1" x14ac:dyDescent="0.3">
      <c r="A625" s="661" t="s">
        <v>5127</v>
      </c>
      <c r="B625" s="662" t="s">
        <v>4953</v>
      </c>
      <c r="C625" s="662" t="s">
        <v>6015</v>
      </c>
      <c r="D625" s="662" t="s">
        <v>6016</v>
      </c>
      <c r="E625" s="662" t="s">
        <v>4009</v>
      </c>
      <c r="F625" s="665"/>
      <c r="G625" s="665"/>
      <c r="H625" s="678">
        <v>0</v>
      </c>
      <c r="I625" s="665">
        <v>3</v>
      </c>
      <c r="J625" s="665">
        <v>422.84999999999997</v>
      </c>
      <c r="K625" s="678">
        <v>1</v>
      </c>
      <c r="L625" s="665">
        <v>3</v>
      </c>
      <c r="M625" s="666">
        <v>422.84999999999997</v>
      </c>
    </row>
    <row r="626" spans="1:13" ht="14.4" customHeight="1" x14ac:dyDescent="0.3">
      <c r="A626" s="661" t="s">
        <v>5127</v>
      </c>
      <c r="B626" s="662" t="s">
        <v>4953</v>
      </c>
      <c r="C626" s="662" t="s">
        <v>2553</v>
      </c>
      <c r="D626" s="662" t="s">
        <v>2550</v>
      </c>
      <c r="E626" s="662" t="s">
        <v>4957</v>
      </c>
      <c r="F626" s="665"/>
      <c r="G626" s="665"/>
      <c r="H626" s="678">
        <v>0</v>
      </c>
      <c r="I626" s="665">
        <v>24</v>
      </c>
      <c r="J626" s="665">
        <v>3758.64</v>
      </c>
      <c r="K626" s="678">
        <v>1</v>
      </c>
      <c r="L626" s="665">
        <v>24</v>
      </c>
      <c r="M626" s="666">
        <v>3758.64</v>
      </c>
    </row>
    <row r="627" spans="1:13" ht="14.4" customHeight="1" x14ac:dyDescent="0.3">
      <c r="A627" s="661" t="s">
        <v>5127</v>
      </c>
      <c r="B627" s="662" t="s">
        <v>4958</v>
      </c>
      <c r="C627" s="662" t="s">
        <v>2722</v>
      </c>
      <c r="D627" s="662" t="s">
        <v>4959</v>
      </c>
      <c r="E627" s="662" t="s">
        <v>4960</v>
      </c>
      <c r="F627" s="665"/>
      <c r="G627" s="665"/>
      <c r="H627" s="678">
        <v>0</v>
      </c>
      <c r="I627" s="665">
        <v>3</v>
      </c>
      <c r="J627" s="665">
        <v>1336.35</v>
      </c>
      <c r="K627" s="678">
        <v>1</v>
      </c>
      <c r="L627" s="665">
        <v>3</v>
      </c>
      <c r="M627" s="666">
        <v>1336.35</v>
      </c>
    </row>
    <row r="628" spans="1:13" ht="14.4" customHeight="1" x14ac:dyDescent="0.3">
      <c r="A628" s="661" t="s">
        <v>5127</v>
      </c>
      <c r="B628" s="662" t="s">
        <v>4969</v>
      </c>
      <c r="C628" s="662" t="s">
        <v>4147</v>
      </c>
      <c r="D628" s="662" t="s">
        <v>4148</v>
      </c>
      <c r="E628" s="662" t="s">
        <v>4149</v>
      </c>
      <c r="F628" s="665"/>
      <c r="G628" s="665"/>
      <c r="H628" s="678">
        <v>0</v>
      </c>
      <c r="I628" s="665">
        <v>48</v>
      </c>
      <c r="J628" s="665">
        <v>40727.520000000011</v>
      </c>
      <c r="K628" s="678">
        <v>1</v>
      </c>
      <c r="L628" s="665">
        <v>48</v>
      </c>
      <c r="M628" s="666">
        <v>40727.520000000011</v>
      </c>
    </row>
    <row r="629" spans="1:13" ht="14.4" customHeight="1" x14ac:dyDescent="0.3">
      <c r="A629" s="661" t="s">
        <v>5127</v>
      </c>
      <c r="B629" s="662" t="s">
        <v>4969</v>
      </c>
      <c r="C629" s="662" t="s">
        <v>4205</v>
      </c>
      <c r="D629" s="662" t="s">
        <v>4206</v>
      </c>
      <c r="E629" s="662" t="s">
        <v>3485</v>
      </c>
      <c r="F629" s="665"/>
      <c r="G629" s="665"/>
      <c r="H629" s="678">
        <v>0</v>
      </c>
      <c r="I629" s="665">
        <v>18</v>
      </c>
      <c r="J629" s="665">
        <v>8605.26</v>
      </c>
      <c r="K629" s="678">
        <v>1</v>
      </c>
      <c r="L629" s="665">
        <v>18</v>
      </c>
      <c r="M629" s="666">
        <v>8605.26</v>
      </c>
    </row>
    <row r="630" spans="1:13" ht="14.4" customHeight="1" x14ac:dyDescent="0.3">
      <c r="A630" s="661" t="s">
        <v>5127</v>
      </c>
      <c r="B630" s="662" t="s">
        <v>4973</v>
      </c>
      <c r="C630" s="662" t="s">
        <v>5659</v>
      </c>
      <c r="D630" s="662" t="s">
        <v>1273</v>
      </c>
      <c r="E630" s="662" t="s">
        <v>5660</v>
      </c>
      <c r="F630" s="665"/>
      <c r="G630" s="665"/>
      <c r="H630" s="678">
        <v>0</v>
      </c>
      <c r="I630" s="665">
        <v>2</v>
      </c>
      <c r="J630" s="665">
        <v>2572.4</v>
      </c>
      <c r="K630" s="678">
        <v>1</v>
      </c>
      <c r="L630" s="665">
        <v>2</v>
      </c>
      <c r="M630" s="666">
        <v>2572.4</v>
      </c>
    </row>
    <row r="631" spans="1:13" ht="14.4" customHeight="1" x14ac:dyDescent="0.3">
      <c r="A631" s="661" t="s">
        <v>5127</v>
      </c>
      <c r="B631" s="662" t="s">
        <v>4973</v>
      </c>
      <c r="C631" s="662" t="s">
        <v>5939</v>
      </c>
      <c r="D631" s="662" t="s">
        <v>837</v>
      </c>
      <c r="E631" s="662" t="s">
        <v>5940</v>
      </c>
      <c r="F631" s="665"/>
      <c r="G631" s="665"/>
      <c r="H631" s="678">
        <v>0</v>
      </c>
      <c r="I631" s="665">
        <v>52</v>
      </c>
      <c r="J631" s="665">
        <v>89204.960000000021</v>
      </c>
      <c r="K631" s="678">
        <v>1</v>
      </c>
      <c r="L631" s="665">
        <v>52</v>
      </c>
      <c r="M631" s="666">
        <v>89204.960000000021</v>
      </c>
    </row>
    <row r="632" spans="1:13" ht="14.4" customHeight="1" x14ac:dyDescent="0.3">
      <c r="A632" s="661" t="s">
        <v>5127</v>
      </c>
      <c r="B632" s="662" t="s">
        <v>4975</v>
      </c>
      <c r="C632" s="662" t="s">
        <v>6570</v>
      </c>
      <c r="D632" s="662" t="s">
        <v>6571</v>
      </c>
      <c r="E632" s="662" t="s">
        <v>2149</v>
      </c>
      <c r="F632" s="665"/>
      <c r="G632" s="665"/>
      <c r="H632" s="678">
        <v>0</v>
      </c>
      <c r="I632" s="665">
        <v>4</v>
      </c>
      <c r="J632" s="665">
        <v>67.680000000000007</v>
      </c>
      <c r="K632" s="678">
        <v>1</v>
      </c>
      <c r="L632" s="665">
        <v>4</v>
      </c>
      <c r="M632" s="666">
        <v>67.680000000000007</v>
      </c>
    </row>
    <row r="633" spans="1:13" ht="14.4" customHeight="1" x14ac:dyDescent="0.3">
      <c r="A633" s="661" t="s">
        <v>5127</v>
      </c>
      <c r="B633" s="662" t="s">
        <v>4981</v>
      </c>
      <c r="C633" s="662" t="s">
        <v>6061</v>
      </c>
      <c r="D633" s="662" t="s">
        <v>2466</v>
      </c>
      <c r="E633" s="662" t="s">
        <v>2467</v>
      </c>
      <c r="F633" s="665"/>
      <c r="G633" s="665"/>
      <c r="H633" s="678">
        <v>0</v>
      </c>
      <c r="I633" s="665">
        <v>1</v>
      </c>
      <c r="J633" s="665">
        <v>264</v>
      </c>
      <c r="K633" s="678">
        <v>1</v>
      </c>
      <c r="L633" s="665">
        <v>1</v>
      </c>
      <c r="M633" s="666">
        <v>264</v>
      </c>
    </row>
    <row r="634" spans="1:13" ht="14.4" customHeight="1" x14ac:dyDescent="0.3">
      <c r="A634" s="661" t="s">
        <v>5127</v>
      </c>
      <c r="B634" s="662" t="s">
        <v>4981</v>
      </c>
      <c r="C634" s="662" t="s">
        <v>2621</v>
      </c>
      <c r="D634" s="662" t="s">
        <v>2622</v>
      </c>
      <c r="E634" s="662" t="s">
        <v>968</v>
      </c>
      <c r="F634" s="665"/>
      <c r="G634" s="665"/>
      <c r="H634" s="678">
        <v>0</v>
      </c>
      <c r="I634" s="665">
        <v>12</v>
      </c>
      <c r="J634" s="665">
        <v>791.87999999999988</v>
      </c>
      <c r="K634" s="678">
        <v>1</v>
      </c>
      <c r="L634" s="665">
        <v>12</v>
      </c>
      <c r="M634" s="666">
        <v>791.87999999999988</v>
      </c>
    </row>
    <row r="635" spans="1:13" ht="14.4" customHeight="1" x14ac:dyDescent="0.3">
      <c r="A635" s="661" t="s">
        <v>5127</v>
      </c>
      <c r="B635" s="662" t="s">
        <v>4981</v>
      </c>
      <c r="C635" s="662" t="s">
        <v>2465</v>
      </c>
      <c r="D635" s="662" t="s">
        <v>2466</v>
      </c>
      <c r="E635" s="662" t="s">
        <v>2467</v>
      </c>
      <c r="F635" s="665"/>
      <c r="G635" s="665"/>
      <c r="H635" s="678">
        <v>0</v>
      </c>
      <c r="I635" s="665">
        <v>19</v>
      </c>
      <c r="J635" s="665">
        <v>5016</v>
      </c>
      <c r="K635" s="678">
        <v>1</v>
      </c>
      <c r="L635" s="665">
        <v>19</v>
      </c>
      <c r="M635" s="666">
        <v>5016</v>
      </c>
    </row>
    <row r="636" spans="1:13" ht="14.4" customHeight="1" x14ac:dyDescent="0.3">
      <c r="A636" s="661" t="s">
        <v>5127</v>
      </c>
      <c r="B636" s="662" t="s">
        <v>4981</v>
      </c>
      <c r="C636" s="662" t="s">
        <v>6590</v>
      </c>
      <c r="D636" s="662" t="s">
        <v>5802</v>
      </c>
      <c r="E636" s="662" t="s">
        <v>2253</v>
      </c>
      <c r="F636" s="665">
        <v>1</v>
      </c>
      <c r="G636" s="665">
        <v>0</v>
      </c>
      <c r="H636" s="678"/>
      <c r="I636" s="665"/>
      <c r="J636" s="665"/>
      <c r="K636" s="678"/>
      <c r="L636" s="665">
        <v>1</v>
      </c>
      <c r="M636" s="666">
        <v>0</v>
      </c>
    </row>
    <row r="637" spans="1:13" ht="14.4" customHeight="1" x14ac:dyDescent="0.3">
      <c r="A637" s="661" t="s">
        <v>5127</v>
      </c>
      <c r="B637" s="662" t="s">
        <v>4981</v>
      </c>
      <c r="C637" s="662" t="s">
        <v>6592</v>
      </c>
      <c r="D637" s="662" t="s">
        <v>5802</v>
      </c>
      <c r="E637" s="662" t="s">
        <v>3688</v>
      </c>
      <c r="F637" s="665">
        <v>2</v>
      </c>
      <c r="G637" s="665">
        <v>123.18</v>
      </c>
      <c r="H637" s="678">
        <v>1</v>
      </c>
      <c r="I637" s="665"/>
      <c r="J637" s="665"/>
      <c r="K637" s="678">
        <v>0</v>
      </c>
      <c r="L637" s="665">
        <v>2</v>
      </c>
      <c r="M637" s="666">
        <v>123.18</v>
      </c>
    </row>
    <row r="638" spans="1:13" ht="14.4" customHeight="1" x14ac:dyDescent="0.3">
      <c r="A638" s="661" t="s">
        <v>5127</v>
      </c>
      <c r="B638" s="662" t="s">
        <v>4981</v>
      </c>
      <c r="C638" s="662" t="s">
        <v>6591</v>
      </c>
      <c r="D638" s="662" t="s">
        <v>2466</v>
      </c>
      <c r="E638" s="662" t="s">
        <v>2467</v>
      </c>
      <c r="F638" s="665"/>
      <c r="G638" s="665"/>
      <c r="H638" s="678">
        <v>0</v>
      </c>
      <c r="I638" s="665">
        <v>1</v>
      </c>
      <c r="J638" s="665">
        <v>264</v>
      </c>
      <c r="K638" s="678">
        <v>1</v>
      </c>
      <c r="L638" s="665">
        <v>1</v>
      </c>
      <c r="M638" s="666">
        <v>264</v>
      </c>
    </row>
    <row r="639" spans="1:13" ht="14.4" customHeight="1" x14ac:dyDescent="0.3">
      <c r="A639" s="661" t="s">
        <v>5127</v>
      </c>
      <c r="B639" s="662" t="s">
        <v>4982</v>
      </c>
      <c r="C639" s="662" t="s">
        <v>4208</v>
      </c>
      <c r="D639" s="662" t="s">
        <v>5066</v>
      </c>
      <c r="E639" s="662" t="s">
        <v>4626</v>
      </c>
      <c r="F639" s="665"/>
      <c r="G639" s="665"/>
      <c r="H639" s="678">
        <v>0</v>
      </c>
      <c r="I639" s="665">
        <v>5</v>
      </c>
      <c r="J639" s="665">
        <v>616</v>
      </c>
      <c r="K639" s="678">
        <v>1</v>
      </c>
      <c r="L639" s="665">
        <v>5</v>
      </c>
      <c r="M639" s="666">
        <v>616</v>
      </c>
    </row>
    <row r="640" spans="1:13" ht="14.4" customHeight="1" x14ac:dyDescent="0.3">
      <c r="A640" s="661" t="s">
        <v>5127</v>
      </c>
      <c r="B640" s="662" t="s">
        <v>4982</v>
      </c>
      <c r="C640" s="662" t="s">
        <v>6668</v>
      </c>
      <c r="D640" s="662" t="s">
        <v>6669</v>
      </c>
      <c r="E640" s="662" t="s">
        <v>6623</v>
      </c>
      <c r="F640" s="665">
        <v>1</v>
      </c>
      <c r="G640" s="665">
        <v>369.59</v>
      </c>
      <c r="H640" s="678">
        <v>1</v>
      </c>
      <c r="I640" s="665"/>
      <c r="J640" s="665"/>
      <c r="K640" s="678">
        <v>0</v>
      </c>
      <c r="L640" s="665">
        <v>1</v>
      </c>
      <c r="M640" s="666">
        <v>369.59</v>
      </c>
    </row>
    <row r="641" spans="1:13" ht="14.4" customHeight="1" x14ac:dyDescent="0.3">
      <c r="A641" s="661" t="s">
        <v>5127</v>
      </c>
      <c r="B641" s="662" t="s">
        <v>4991</v>
      </c>
      <c r="C641" s="662" t="s">
        <v>2443</v>
      </c>
      <c r="D641" s="662" t="s">
        <v>2444</v>
      </c>
      <c r="E641" s="662" t="s">
        <v>4992</v>
      </c>
      <c r="F641" s="665"/>
      <c r="G641" s="665"/>
      <c r="H641" s="678">
        <v>0</v>
      </c>
      <c r="I641" s="665">
        <v>6</v>
      </c>
      <c r="J641" s="665">
        <v>1274.9099999999999</v>
      </c>
      <c r="K641" s="678">
        <v>1</v>
      </c>
      <c r="L641" s="665">
        <v>6</v>
      </c>
      <c r="M641" s="666">
        <v>1274.9099999999999</v>
      </c>
    </row>
    <row r="642" spans="1:13" ht="14.4" customHeight="1" x14ac:dyDescent="0.3">
      <c r="A642" s="661" t="s">
        <v>5127</v>
      </c>
      <c r="B642" s="662" t="s">
        <v>4991</v>
      </c>
      <c r="C642" s="662" t="s">
        <v>2673</v>
      </c>
      <c r="D642" s="662" t="s">
        <v>2444</v>
      </c>
      <c r="E642" s="662" t="s">
        <v>2674</v>
      </c>
      <c r="F642" s="665"/>
      <c r="G642" s="665"/>
      <c r="H642" s="678">
        <v>0</v>
      </c>
      <c r="I642" s="665">
        <v>3</v>
      </c>
      <c r="J642" s="665">
        <v>1022.9100000000001</v>
      </c>
      <c r="K642" s="678">
        <v>1</v>
      </c>
      <c r="L642" s="665">
        <v>3</v>
      </c>
      <c r="M642" s="666">
        <v>1022.9100000000001</v>
      </c>
    </row>
    <row r="643" spans="1:13" ht="14.4" customHeight="1" x14ac:dyDescent="0.3">
      <c r="A643" s="661" t="s">
        <v>5127</v>
      </c>
      <c r="B643" s="662" t="s">
        <v>4934</v>
      </c>
      <c r="C643" s="662" t="s">
        <v>3200</v>
      </c>
      <c r="D643" s="662" t="s">
        <v>3193</v>
      </c>
      <c r="E643" s="662" t="s">
        <v>4935</v>
      </c>
      <c r="F643" s="665"/>
      <c r="G643" s="665"/>
      <c r="H643" s="678">
        <v>0</v>
      </c>
      <c r="I643" s="665">
        <v>4</v>
      </c>
      <c r="J643" s="665">
        <v>55397.04</v>
      </c>
      <c r="K643" s="678">
        <v>1</v>
      </c>
      <c r="L643" s="665">
        <v>4</v>
      </c>
      <c r="M643" s="666">
        <v>55397.04</v>
      </c>
    </row>
    <row r="644" spans="1:13" ht="14.4" customHeight="1" x14ac:dyDescent="0.3">
      <c r="A644" s="661" t="s">
        <v>5127</v>
      </c>
      <c r="B644" s="662" t="s">
        <v>4796</v>
      </c>
      <c r="C644" s="662" t="s">
        <v>5012</v>
      </c>
      <c r="D644" s="662" t="s">
        <v>2563</v>
      </c>
      <c r="E644" s="662" t="s">
        <v>5013</v>
      </c>
      <c r="F644" s="665"/>
      <c r="G644" s="665"/>
      <c r="H644" s="678">
        <v>0</v>
      </c>
      <c r="I644" s="665">
        <v>6</v>
      </c>
      <c r="J644" s="665">
        <v>803.64</v>
      </c>
      <c r="K644" s="678">
        <v>1</v>
      </c>
      <c r="L644" s="665">
        <v>6</v>
      </c>
      <c r="M644" s="666">
        <v>803.64</v>
      </c>
    </row>
    <row r="645" spans="1:13" ht="14.4" customHeight="1" x14ac:dyDescent="0.3">
      <c r="A645" s="661" t="s">
        <v>5128</v>
      </c>
      <c r="B645" s="662" t="s">
        <v>4793</v>
      </c>
      <c r="C645" s="662" t="s">
        <v>4201</v>
      </c>
      <c r="D645" s="662" t="s">
        <v>2515</v>
      </c>
      <c r="E645" s="662" t="s">
        <v>5008</v>
      </c>
      <c r="F645" s="665"/>
      <c r="G645" s="665"/>
      <c r="H645" s="678">
        <v>0</v>
      </c>
      <c r="I645" s="665">
        <v>1</v>
      </c>
      <c r="J645" s="665">
        <v>205.84</v>
      </c>
      <c r="K645" s="678">
        <v>1</v>
      </c>
      <c r="L645" s="665">
        <v>1</v>
      </c>
      <c r="M645" s="666">
        <v>205.84</v>
      </c>
    </row>
    <row r="646" spans="1:13" ht="14.4" customHeight="1" x14ac:dyDescent="0.3">
      <c r="A646" s="661" t="s">
        <v>5128</v>
      </c>
      <c r="B646" s="662" t="s">
        <v>4793</v>
      </c>
      <c r="C646" s="662" t="s">
        <v>5402</v>
      </c>
      <c r="D646" s="662" t="s">
        <v>5368</v>
      </c>
      <c r="E646" s="662" t="s">
        <v>5403</v>
      </c>
      <c r="F646" s="665"/>
      <c r="G646" s="665"/>
      <c r="H646" s="678">
        <v>0</v>
      </c>
      <c r="I646" s="665">
        <v>1</v>
      </c>
      <c r="J646" s="665">
        <v>46.85</v>
      </c>
      <c r="K646" s="678">
        <v>1</v>
      </c>
      <c r="L646" s="665">
        <v>1</v>
      </c>
      <c r="M646" s="666">
        <v>46.85</v>
      </c>
    </row>
    <row r="647" spans="1:13" ht="14.4" customHeight="1" x14ac:dyDescent="0.3">
      <c r="A647" s="661" t="s">
        <v>5128</v>
      </c>
      <c r="B647" s="662" t="s">
        <v>4808</v>
      </c>
      <c r="C647" s="662" t="s">
        <v>2651</v>
      </c>
      <c r="D647" s="662" t="s">
        <v>4809</v>
      </c>
      <c r="E647" s="662" t="s">
        <v>4810</v>
      </c>
      <c r="F647" s="665"/>
      <c r="G647" s="665"/>
      <c r="H647" s="678">
        <v>0</v>
      </c>
      <c r="I647" s="665">
        <v>1</v>
      </c>
      <c r="J647" s="665">
        <v>120.61</v>
      </c>
      <c r="K647" s="678">
        <v>1</v>
      </c>
      <c r="L647" s="665">
        <v>1</v>
      </c>
      <c r="M647" s="666">
        <v>120.61</v>
      </c>
    </row>
    <row r="648" spans="1:13" ht="14.4" customHeight="1" x14ac:dyDescent="0.3">
      <c r="A648" s="661" t="s">
        <v>5128</v>
      </c>
      <c r="B648" s="662" t="s">
        <v>4811</v>
      </c>
      <c r="C648" s="662" t="s">
        <v>2682</v>
      </c>
      <c r="D648" s="662" t="s">
        <v>2474</v>
      </c>
      <c r="E648" s="662" t="s">
        <v>4816</v>
      </c>
      <c r="F648" s="665"/>
      <c r="G648" s="665"/>
      <c r="H648" s="678">
        <v>0</v>
      </c>
      <c r="I648" s="665">
        <v>3</v>
      </c>
      <c r="J648" s="665">
        <v>1630.17</v>
      </c>
      <c r="K648" s="678">
        <v>1</v>
      </c>
      <c r="L648" s="665">
        <v>3</v>
      </c>
      <c r="M648" s="666">
        <v>1630.17</v>
      </c>
    </row>
    <row r="649" spans="1:13" ht="14.4" customHeight="1" x14ac:dyDescent="0.3">
      <c r="A649" s="661" t="s">
        <v>5128</v>
      </c>
      <c r="B649" s="662" t="s">
        <v>4811</v>
      </c>
      <c r="C649" s="662" t="s">
        <v>2473</v>
      </c>
      <c r="D649" s="662" t="s">
        <v>2474</v>
      </c>
      <c r="E649" s="662" t="s">
        <v>4814</v>
      </c>
      <c r="F649" s="665"/>
      <c r="G649" s="665"/>
      <c r="H649" s="678">
        <v>0</v>
      </c>
      <c r="I649" s="665">
        <v>7</v>
      </c>
      <c r="J649" s="665">
        <v>5705.7000000000007</v>
      </c>
      <c r="K649" s="678">
        <v>1</v>
      </c>
      <c r="L649" s="665">
        <v>7</v>
      </c>
      <c r="M649" s="666">
        <v>5705.7000000000007</v>
      </c>
    </row>
    <row r="650" spans="1:13" ht="14.4" customHeight="1" x14ac:dyDescent="0.3">
      <c r="A650" s="661" t="s">
        <v>5128</v>
      </c>
      <c r="B650" s="662" t="s">
        <v>4811</v>
      </c>
      <c r="C650" s="662" t="s">
        <v>6266</v>
      </c>
      <c r="D650" s="662" t="s">
        <v>2474</v>
      </c>
      <c r="E650" s="662" t="s">
        <v>6267</v>
      </c>
      <c r="F650" s="665"/>
      <c r="G650" s="665"/>
      <c r="H650" s="678"/>
      <c r="I650" s="665">
        <v>1</v>
      </c>
      <c r="J650" s="665">
        <v>0</v>
      </c>
      <c r="K650" s="678"/>
      <c r="L650" s="665">
        <v>1</v>
      </c>
      <c r="M650" s="666">
        <v>0</v>
      </c>
    </row>
    <row r="651" spans="1:13" ht="14.4" customHeight="1" x14ac:dyDescent="0.3">
      <c r="A651" s="661" t="s">
        <v>5128</v>
      </c>
      <c r="B651" s="662" t="s">
        <v>4811</v>
      </c>
      <c r="C651" s="662" t="s">
        <v>2477</v>
      </c>
      <c r="D651" s="662" t="s">
        <v>2474</v>
      </c>
      <c r="E651" s="662" t="s">
        <v>4818</v>
      </c>
      <c r="F651" s="665"/>
      <c r="G651" s="665"/>
      <c r="H651" s="678">
        <v>0</v>
      </c>
      <c r="I651" s="665">
        <v>2</v>
      </c>
      <c r="J651" s="665">
        <v>1847.48</v>
      </c>
      <c r="K651" s="678">
        <v>1</v>
      </c>
      <c r="L651" s="665">
        <v>2</v>
      </c>
      <c r="M651" s="666">
        <v>1847.48</v>
      </c>
    </row>
    <row r="652" spans="1:13" ht="14.4" customHeight="1" x14ac:dyDescent="0.3">
      <c r="A652" s="661" t="s">
        <v>5128</v>
      </c>
      <c r="B652" s="662" t="s">
        <v>4811</v>
      </c>
      <c r="C652" s="662" t="s">
        <v>2480</v>
      </c>
      <c r="D652" s="662" t="s">
        <v>2474</v>
      </c>
      <c r="E652" s="662" t="s">
        <v>4815</v>
      </c>
      <c r="F652" s="665"/>
      <c r="G652" s="665"/>
      <c r="H652" s="678">
        <v>0</v>
      </c>
      <c r="I652" s="665">
        <v>2</v>
      </c>
      <c r="J652" s="665">
        <v>2309.36</v>
      </c>
      <c r="K652" s="678">
        <v>1</v>
      </c>
      <c r="L652" s="665">
        <v>2</v>
      </c>
      <c r="M652" s="666">
        <v>2309.36</v>
      </c>
    </row>
    <row r="653" spans="1:13" ht="14.4" customHeight="1" x14ac:dyDescent="0.3">
      <c r="A653" s="661" t="s">
        <v>5128</v>
      </c>
      <c r="B653" s="662" t="s">
        <v>4811</v>
      </c>
      <c r="C653" s="662" t="s">
        <v>6739</v>
      </c>
      <c r="D653" s="662" t="s">
        <v>2557</v>
      </c>
      <c r="E653" s="662" t="s">
        <v>6740</v>
      </c>
      <c r="F653" s="665"/>
      <c r="G653" s="665"/>
      <c r="H653" s="678">
        <v>0</v>
      </c>
      <c r="I653" s="665">
        <v>1</v>
      </c>
      <c r="J653" s="665">
        <v>277.12</v>
      </c>
      <c r="K653" s="678">
        <v>1</v>
      </c>
      <c r="L653" s="665">
        <v>1</v>
      </c>
      <c r="M653" s="666">
        <v>277.12</v>
      </c>
    </row>
    <row r="654" spans="1:13" ht="14.4" customHeight="1" x14ac:dyDescent="0.3">
      <c r="A654" s="661" t="s">
        <v>5128</v>
      </c>
      <c r="B654" s="662" t="s">
        <v>4841</v>
      </c>
      <c r="C654" s="662" t="s">
        <v>5405</v>
      </c>
      <c r="D654" s="662" t="s">
        <v>4124</v>
      </c>
      <c r="E654" s="662" t="s">
        <v>5406</v>
      </c>
      <c r="F654" s="665"/>
      <c r="G654" s="665"/>
      <c r="H654" s="678"/>
      <c r="I654" s="665">
        <v>1</v>
      </c>
      <c r="J654" s="665">
        <v>0</v>
      </c>
      <c r="K654" s="678"/>
      <c r="L654" s="665">
        <v>1</v>
      </c>
      <c r="M654" s="666">
        <v>0</v>
      </c>
    </row>
    <row r="655" spans="1:13" ht="14.4" customHeight="1" x14ac:dyDescent="0.3">
      <c r="A655" s="661" t="s">
        <v>5128</v>
      </c>
      <c r="B655" s="662" t="s">
        <v>4859</v>
      </c>
      <c r="C655" s="662" t="s">
        <v>2495</v>
      </c>
      <c r="D655" s="662" t="s">
        <v>2496</v>
      </c>
      <c r="E655" s="662" t="s">
        <v>1760</v>
      </c>
      <c r="F655" s="665"/>
      <c r="G655" s="665"/>
      <c r="H655" s="678">
        <v>0</v>
      </c>
      <c r="I655" s="665">
        <v>1</v>
      </c>
      <c r="J655" s="665">
        <v>37.159999999999997</v>
      </c>
      <c r="K655" s="678">
        <v>1</v>
      </c>
      <c r="L655" s="665">
        <v>1</v>
      </c>
      <c r="M655" s="666">
        <v>37.159999999999997</v>
      </c>
    </row>
    <row r="656" spans="1:13" ht="14.4" customHeight="1" x14ac:dyDescent="0.3">
      <c r="A656" s="661" t="s">
        <v>5128</v>
      </c>
      <c r="B656" s="662" t="s">
        <v>4877</v>
      </c>
      <c r="C656" s="662" t="s">
        <v>3061</v>
      </c>
      <c r="D656" s="662" t="s">
        <v>2796</v>
      </c>
      <c r="E656" s="662" t="s">
        <v>4879</v>
      </c>
      <c r="F656" s="665"/>
      <c r="G656" s="665"/>
      <c r="H656" s="678">
        <v>0</v>
      </c>
      <c r="I656" s="665">
        <v>2</v>
      </c>
      <c r="J656" s="665">
        <v>308.72000000000003</v>
      </c>
      <c r="K656" s="678">
        <v>1</v>
      </c>
      <c r="L656" s="665">
        <v>2</v>
      </c>
      <c r="M656" s="666">
        <v>308.72000000000003</v>
      </c>
    </row>
    <row r="657" spans="1:13" ht="14.4" customHeight="1" x14ac:dyDescent="0.3">
      <c r="A657" s="661" t="s">
        <v>5128</v>
      </c>
      <c r="B657" s="662" t="s">
        <v>4916</v>
      </c>
      <c r="C657" s="662" t="s">
        <v>3055</v>
      </c>
      <c r="D657" s="662" t="s">
        <v>3056</v>
      </c>
      <c r="E657" s="662" t="s">
        <v>2788</v>
      </c>
      <c r="F657" s="665">
        <v>1</v>
      </c>
      <c r="G657" s="665">
        <v>78.33</v>
      </c>
      <c r="H657" s="678">
        <v>1</v>
      </c>
      <c r="I657" s="665"/>
      <c r="J657" s="665"/>
      <c r="K657" s="678">
        <v>0</v>
      </c>
      <c r="L657" s="665">
        <v>1</v>
      </c>
      <c r="M657" s="666">
        <v>78.33</v>
      </c>
    </row>
    <row r="658" spans="1:13" ht="14.4" customHeight="1" x14ac:dyDescent="0.3">
      <c r="A658" s="661" t="s">
        <v>5128</v>
      </c>
      <c r="B658" s="662" t="s">
        <v>4931</v>
      </c>
      <c r="C658" s="662" t="s">
        <v>5387</v>
      </c>
      <c r="D658" s="662" t="s">
        <v>3160</v>
      </c>
      <c r="E658" s="662" t="s">
        <v>5388</v>
      </c>
      <c r="F658" s="665">
        <v>1</v>
      </c>
      <c r="G658" s="665">
        <v>0</v>
      </c>
      <c r="H658" s="678"/>
      <c r="I658" s="665"/>
      <c r="J658" s="665"/>
      <c r="K658" s="678"/>
      <c r="L658" s="665">
        <v>1</v>
      </c>
      <c r="M658" s="666">
        <v>0</v>
      </c>
    </row>
    <row r="659" spans="1:13" ht="14.4" customHeight="1" x14ac:dyDescent="0.3">
      <c r="A659" s="661" t="s">
        <v>5128</v>
      </c>
      <c r="B659" s="662" t="s">
        <v>4938</v>
      </c>
      <c r="C659" s="662" t="s">
        <v>2755</v>
      </c>
      <c r="D659" s="662" t="s">
        <v>2756</v>
      </c>
      <c r="E659" s="662" t="s">
        <v>3488</v>
      </c>
      <c r="F659" s="665"/>
      <c r="G659" s="665"/>
      <c r="H659" s="678">
        <v>0</v>
      </c>
      <c r="I659" s="665">
        <v>1</v>
      </c>
      <c r="J659" s="665">
        <v>1427.23</v>
      </c>
      <c r="K659" s="678">
        <v>1</v>
      </c>
      <c r="L659" s="665">
        <v>1</v>
      </c>
      <c r="M659" s="666">
        <v>1427.23</v>
      </c>
    </row>
    <row r="660" spans="1:13" ht="14.4" customHeight="1" x14ac:dyDescent="0.3">
      <c r="A660" s="661" t="s">
        <v>5128</v>
      </c>
      <c r="B660" s="662" t="s">
        <v>4981</v>
      </c>
      <c r="C660" s="662" t="s">
        <v>2621</v>
      </c>
      <c r="D660" s="662" t="s">
        <v>2622</v>
      </c>
      <c r="E660" s="662" t="s">
        <v>968</v>
      </c>
      <c r="F660" s="665"/>
      <c r="G660" s="665"/>
      <c r="H660" s="678">
        <v>0</v>
      </c>
      <c r="I660" s="665">
        <v>1</v>
      </c>
      <c r="J660" s="665">
        <v>65.989999999999995</v>
      </c>
      <c r="K660" s="678">
        <v>1</v>
      </c>
      <c r="L660" s="665">
        <v>1</v>
      </c>
      <c r="M660" s="666">
        <v>65.989999999999995</v>
      </c>
    </row>
    <row r="661" spans="1:13" ht="14.4" customHeight="1" x14ac:dyDescent="0.3">
      <c r="A661" s="661" t="s">
        <v>5129</v>
      </c>
      <c r="B661" s="662" t="s">
        <v>4793</v>
      </c>
      <c r="C661" s="662" t="s">
        <v>5623</v>
      </c>
      <c r="D661" s="662" t="s">
        <v>5368</v>
      </c>
      <c r="E661" s="662" t="s">
        <v>5624</v>
      </c>
      <c r="F661" s="665"/>
      <c r="G661" s="665"/>
      <c r="H661" s="678">
        <v>0</v>
      </c>
      <c r="I661" s="665">
        <v>2</v>
      </c>
      <c r="J661" s="665">
        <v>205.86</v>
      </c>
      <c r="K661" s="678">
        <v>1</v>
      </c>
      <c r="L661" s="665">
        <v>2</v>
      </c>
      <c r="M661" s="666">
        <v>205.86</v>
      </c>
    </row>
    <row r="662" spans="1:13" ht="14.4" customHeight="1" x14ac:dyDescent="0.3">
      <c r="A662" s="661" t="s">
        <v>5129</v>
      </c>
      <c r="B662" s="662" t="s">
        <v>4797</v>
      </c>
      <c r="C662" s="662" t="s">
        <v>640</v>
      </c>
      <c r="D662" s="662" t="s">
        <v>641</v>
      </c>
      <c r="E662" s="662" t="s">
        <v>4798</v>
      </c>
      <c r="F662" s="665"/>
      <c r="G662" s="665"/>
      <c r="H662" s="678">
        <v>0</v>
      </c>
      <c r="I662" s="665">
        <v>7</v>
      </c>
      <c r="J662" s="665">
        <v>3330.39</v>
      </c>
      <c r="K662" s="678">
        <v>1</v>
      </c>
      <c r="L662" s="665">
        <v>7</v>
      </c>
      <c r="M662" s="666">
        <v>3330.39</v>
      </c>
    </row>
    <row r="663" spans="1:13" ht="14.4" customHeight="1" x14ac:dyDescent="0.3">
      <c r="A663" s="661" t="s">
        <v>5129</v>
      </c>
      <c r="B663" s="662" t="s">
        <v>4797</v>
      </c>
      <c r="C663" s="662" t="s">
        <v>3477</v>
      </c>
      <c r="D663" s="662" t="s">
        <v>3478</v>
      </c>
      <c r="E663" s="662" t="s">
        <v>5014</v>
      </c>
      <c r="F663" s="665">
        <v>1</v>
      </c>
      <c r="G663" s="665">
        <v>668.54</v>
      </c>
      <c r="H663" s="678">
        <v>0.33952758464827859</v>
      </c>
      <c r="I663" s="665">
        <v>1</v>
      </c>
      <c r="J663" s="665">
        <v>1300.49</v>
      </c>
      <c r="K663" s="678">
        <v>0.66047241535172141</v>
      </c>
      <c r="L663" s="665">
        <v>2</v>
      </c>
      <c r="M663" s="666">
        <v>1969.03</v>
      </c>
    </row>
    <row r="664" spans="1:13" ht="14.4" customHeight="1" x14ac:dyDescent="0.3">
      <c r="A664" s="661" t="s">
        <v>5129</v>
      </c>
      <c r="B664" s="662" t="s">
        <v>4797</v>
      </c>
      <c r="C664" s="662" t="s">
        <v>2050</v>
      </c>
      <c r="D664" s="662" t="s">
        <v>2051</v>
      </c>
      <c r="E664" s="662" t="s">
        <v>5300</v>
      </c>
      <c r="F664" s="665"/>
      <c r="G664" s="665"/>
      <c r="H664" s="678">
        <v>0</v>
      </c>
      <c r="I664" s="665">
        <v>2</v>
      </c>
      <c r="J664" s="665">
        <v>1309.07</v>
      </c>
      <c r="K664" s="678">
        <v>1</v>
      </c>
      <c r="L664" s="665">
        <v>2</v>
      </c>
      <c r="M664" s="666">
        <v>1309.07</v>
      </c>
    </row>
    <row r="665" spans="1:13" ht="14.4" customHeight="1" x14ac:dyDescent="0.3">
      <c r="A665" s="661" t="s">
        <v>5129</v>
      </c>
      <c r="B665" s="662" t="s">
        <v>4797</v>
      </c>
      <c r="C665" s="662" t="s">
        <v>3433</v>
      </c>
      <c r="D665" s="662" t="s">
        <v>5003</v>
      </c>
      <c r="E665" s="662" t="s">
        <v>3435</v>
      </c>
      <c r="F665" s="665"/>
      <c r="G665" s="665"/>
      <c r="H665" s="678">
        <v>0</v>
      </c>
      <c r="I665" s="665">
        <v>3</v>
      </c>
      <c r="J665" s="665">
        <v>2005.62</v>
      </c>
      <c r="K665" s="678">
        <v>1</v>
      </c>
      <c r="L665" s="665">
        <v>3</v>
      </c>
      <c r="M665" s="666">
        <v>2005.62</v>
      </c>
    </row>
    <row r="666" spans="1:13" ht="14.4" customHeight="1" x14ac:dyDescent="0.3">
      <c r="A666" s="661" t="s">
        <v>5129</v>
      </c>
      <c r="B666" s="662" t="s">
        <v>4802</v>
      </c>
      <c r="C666" s="662" t="s">
        <v>2741</v>
      </c>
      <c r="D666" s="662" t="s">
        <v>2742</v>
      </c>
      <c r="E666" s="662" t="s">
        <v>4803</v>
      </c>
      <c r="F666" s="665"/>
      <c r="G666" s="665"/>
      <c r="H666" s="678">
        <v>0</v>
      </c>
      <c r="I666" s="665">
        <v>3</v>
      </c>
      <c r="J666" s="665">
        <v>1906.0500000000002</v>
      </c>
      <c r="K666" s="678">
        <v>1</v>
      </c>
      <c r="L666" s="665">
        <v>3</v>
      </c>
      <c r="M666" s="666">
        <v>1906.0500000000002</v>
      </c>
    </row>
    <row r="667" spans="1:13" ht="14.4" customHeight="1" x14ac:dyDescent="0.3">
      <c r="A667" s="661" t="s">
        <v>5129</v>
      </c>
      <c r="B667" s="662" t="s">
        <v>4804</v>
      </c>
      <c r="C667" s="662" t="s">
        <v>2629</v>
      </c>
      <c r="D667" s="662" t="s">
        <v>2504</v>
      </c>
      <c r="E667" s="662" t="s">
        <v>2630</v>
      </c>
      <c r="F667" s="665"/>
      <c r="G667" s="665"/>
      <c r="H667" s="678"/>
      <c r="I667" s="665">
        <v>5</v>
      </c>
      <c r="J667" s="665">
        <v>0</v>
      </c>
      <c r="K667" s="678"/>
      <c r="L667" s="665">
        <v>5</v>
      </c>
      <c r="M667" s="666">
        <v>0</v>
      </c>
    </row>
    <row r="668" spans="1:13" ht="14.4" customHeight="1" x14ac:dyDescent="0.3">
      <c r="A668" s="661" t="s">
        <v>5129</v>
      </c>
      <c r="B668" s="662" t="s">
        <v>4804</v>
      </c>
      <c r="C668" s="662" t="s">
        <v>2503</v>
      </c>
      <c r="D668" s="662" t="s">
        <v>2504</v>
      </c>
      <c r="E668" s="662" t="s">
        <v>2505</v>
      </c>
      <c r="F668" s="665"/>
      <c r="G668" s="665"/>
      <c r="H668" s="678"/>
      <c r="I668" s="665">
        <v>7</v>
      </c>
      <c r="J668" s="665">
        <v>0</v>
      </c>
      <c r="K668" s="678"/>
      <c r="L668" s="665">
        <v>7</v>
      </c>
      <c r="M668" s="666">
        <v>0</v>
      </c>
    </row>
    <row r="669" spans="1:13" ht="14.4" customHeight="1" x14ac:dyDescent="0.3">
      <c r="A669" s="661" t="s">
        <v>5129</v>
      </c>
      <c r="B669" s="662" t="s">
        <v>4805</v>
      </c>
      <c r="C669" s="662" t="s">
        <v>5899</v>
      </c>
      <c r="D669" s="662" t="s">
        <v>2530</v>
      </c>
      <c r="E669" s="662" t="s">
        <v>2225</v>
      </c>
      <c r="F669" s="665"/>
      <c r="G669" s="665"/>
      <c r="H669" s="678">
        <v>0</v>
      </c>
      <c r="I669" s="665">
        <v>1</v>
      </c>
      <c r="J669" s="665">
        <v>101.69</v>
      </c>
      <c r="K669" s="678">
        <v>1</v>
      </c>
      <c r="L669" s="665">
        <v>1</v>
      </c>
      <c r="M669" s="666">
        <v>101.69</v>
      </c>
    </row>
    <row r="670" spans="1:13" ht="14.4" customHeight="1" x14ac:dyDescent="0.3">
      <c r="A670" s="661" t="s">
        <v>5129</v>
      </c>
      <c r="B670" s="662" t="s">
        <v>4808</v>
      </c>
      <c r="C670" s="662" t="s">
        <v>2651</v>
      </c>
      <c r="D670" s="662" t="s">
        <v>4809</v>
      </c>
      <c r="E670" s="662" t="s">
        <v>4810</v>
      </c>
      <c r="F670" s="665"/>
      <c r="G670" s="665"/>
      <c r="H670" s="678">
        <v>0</v>
      </c>
      <c r="I670" s="665">
        <v>1</v>
      </c>
      <c r="J670" s="665">
        <v>120.61</v>
      </c>
      <c r="K670" s="678">
        <v>1</v>
      </c>
      <c r="L670" s="665">
        <v>1</v>
      </c>
      <c r="M670" s="666">
        <v>120.61</v>
      </c>
    </row>
    <row r="671" spans="1:13" ht="14.4" customHeight="1" x14ac:dyDescent="0.3">
      <c r="A671" s="661" t="s">
        <v>5129</v>
      </c>
      <c r="B671" s="662" t="s">
        <v>4808</v>
      </c>
      <c r="C671" s="662" t="s">
        <v>6031</v>
      </c>
      <c r="D671" s="662" t="s">
        <v>6032</v>
      </c>
      <c r="E671" s="662" t="s">
        <v>1183</v>
      </c>
      <c r="F671" s="665"/>
      <c r="G671" s="665"/>
      <c r="H671" s="678">
        <v>0</v>
      </c>
      <c r="I671" s="665">
        <v>3</v>
      </c>
      <c r="J671" s="665">
        <v>554.22</v>
      </c>
      <c r="K671" s="678">
        <v>1</v>
      </c>
      <c r="L671" s="665">
        <v>3</v>
      </c>
      <c r="M671" s="666">
        <v>554.22</v>
      </c>
    </row>
    <row r="672" spans="1:13" ht="14.4" customHeight="1" x14ac:dyDescent="0.3">
      <c r="A672" s="661" t="s">
        <v>5129</v>
      </c>
      <c r="B672" s="662" t="s">
        <v>4811</v>
      </c>
      <c r="C672" s="662" t="s">
        <v>2679</v>
      </c>
      <c r="D672" s="662" t="s">
        <v>2474</v>
      </c>
      <c r="E672" s="662" t="s">
        <v>4813</v>
      </c>
      <c r="F672" s="665"/>
      <c r="G672" s="665"/>
      <c r="H672" s="678">
        <v>0</v>
      </c>
      <c r="I672" s="665">
        <v>3</v>
      </c>
      <c r="J672" s="665">
        <v>1222.6500000000001</v>
      </c>
      <c r="K672" s="678">
        <v>1</v>
      </c>
      <c r="L672" s="665">
        <v>3</v>
      </c>
      <c r="M672" s="666">
        <v>1222.6500000000001</v>
      </c>
    </row>
    <row r="673" spans="1:13" ht="14.4" customHeight="1" x14ac:dyDescent="0.3">
      <c r="A673" s="661" t="s">
        <v>5129</v>
      </c>
      <c r="B673" s="662" t="s">
        <v>4811</v>
      </c>
      <c r="C673" s="662" t="s">
        <v>2682</v>
      </c>
      <c r="D673" s="662" t="s">
        <v>2474</v>
      </c>
      <c r="E673" s="662" t="s">
        <v>4816</v>
      </c>
      <c r="F673" s="665"/>
      <c r="G673" s="665"/>
      <c r="H673" s="678">
        <v>0</v>
      </c>
      <c r="I673" s="665">
        <v>7</v>
      </c>
      <c r="J673" s="665">
        <v>3803.73</v>
      </c>
      <c r="K673" s="678">
        <v>1</v>
      </c>
      <c r="L673" s="665">
        <v>7</v>
      </c>
      <c r="M673" s="666">
        <v>3803.73</v>
      </c>
    </row>
    <row r="674" spans="1:13" ht="14.4" customHeight="1" x14ac:dyDescent="0.3">
      <c r="A674" s="661" t="s">
        <v>5129</v>
      </c>
      <c r="B674" s="662" t="s">
        <v>4811</v>
      </c>
      <c r="C674" s="662" t="s">
        <v>2473</v>
      </c>
      <c r="D674" s="662" t="s">
        <v>2474</v>
      </c>
      <c r="E674" s="662" t="s">
        <v>4814</v>
      </c>
      <c r="F674" s="665"/>
      <c r="G674" s="665"/>
      <c r="H674" s="678">
        <v>0</v>
      </c>
      <c r="I674" s="665">
        <v>16</v>
      </c>
      <c r="J674" s="665">
        <v>13041.6</v>
      </c>
      <c r="K674" s="678">
        <v>1</v>
      </c>
      <c r="L674" s="665">
        <v>16</v>
      </c>
      <c r="M674" s="666">
        <v>13041.6</v>
      </c>
    </row>
    <row r="675" spans="1:13" ht="14.4" customHeight="1" x14ac:dyDescent="0.3">
      <c r="A675" s="661" t="s">
        <v>5129</v>
      </c>
      <c r="B675" s="662" t="s">
        <v>4811</v>
      </c>
      <c r="C675" s="662" t="s">
        <v>2477</v>
      </c>
      <c r="D675" s="662" t="s">
        <v>2474</v>
      </c>
      <c r="E675" s="662" t="s">
        <v>4818</v>
      </c>
      <c r="F675" s="665"/>
      <c r="G675" s="665"/>
      <c r="H675" s="678">
        <v>0</v>
      </c>
      <c r="I675" s="665">
        <v>6</v>
      </c>
      <c r="J675" s="665">
        <v>5542.4400000000005</v>
      </c>
      <c r="K675" s="678">
        <v>1</v>
      </c>
      <c r="L675" s="665">
        <v>6</v>
      </c>
      <c r="M675" s="666">
        <v>5542.4400000000005</v>
      </c>
    </row>
    <row r="676" spans="1:13" ht="14.4" customHeight="1" x14ac:dyDescent="0.3">
      <c r="A676" s="661" t="s">
        <v>5129</v>
      </c>
      <c r="B676" s="662" t="s">
        <v>4811</v>
      </c>
      <c r="C676" s="662" t="s">
        <v>2480</v>
      </c>
      <c r="D676" s="662" t="s">
        <v>2474</v>
      </c>
      <c r="E676" s="662" t="s">
        <v>4815</v>
      </c>
      <c r="F676" s="665"/>
      <c r="G676" s="665"/>
      <c r="H676" s="678">
        <v>0</v>
      </c>
      <c r="I676" s="665">
        <v>4</v>
      </c>
      <c r="J676" s="665">
        <v>4618.72</v>
      </c>
      <c r="K676" s="678">
        <v>1</v>
      </c>
      <c r="L676" s="665">
        <v>4</v>
      </c>
      <c r="M676" s="666">
        <v>4618.72</v>
      </c>
    </row>
    <row r="677" spans="1:13" ht="14.4" customHeight="1" x14ac:dyDescent="0.3">
      <c r="A677" s="661" t="s">
        <v>5129</v>
      </c>
      <c r="B677" s="662" t="s">
        <v>4811</v>
      </c>
      <c r="C677" s="662" t="s">
        <v>4144</v>
      </c>
      <c r="D677" s="662" t="s">
        <v>2557</v>
      </c>
      <c r="E677" s="662" t="s">
        <v>4812</v>
      </c>
      <c r="F677" s="665"/>
      <c r="G677" s="665"/>
      <c r="H677" s="678">
        <v>0</v>
      </c>
      <c r="I677" s="665">
        <v>24</v>
      </c>
      <c r="J677" s="665">
        <v>33254.879999999997</v>
      </c>
      <c r="K677" s="678">
        <v>1</v>
      </c>
      <c r="L677" s="665">
        <v>24</v>
      </c>
      <c r="M677" s="666">
        <v>33254.879999999997</v>
      </c>
    </row>
    <row r="678" spans="1:13" ht="14.4" customHeight="1" x14ac:dyDescent="0.3">
      <c r="A678" s="661" t="s">
        <v>5129</v>
      </c>
      <c r="B678" s="662" t="s">
        <v>4811</v>
      </c>
      <c r="C678" s="662" t="s">
        <v>2556</v>
      </c>
      <c r="D678" s="662" t="s">
        <v>2557</v>
      </c>
      <c r="E678" s="662" t="s">
        <v>4819</v>
      </c>
      <c r="F678" s="665"/>
      <c r="G678" s="665"/>
      <c r="H678" s="678">
        <v>0</v>
      </c>
      <c r="I678" s="665">
        <v>14</v>
      </c>
      <c r="J678" s="665">
        <v>25864.860000000004</v>
      </c>
      <c r="K678" s="678">
        <v>1</v>
      </c>
      <c r="L678" s="665">
        <v>14</v>
      </c>
      <c r="M678" s="666">
        <v>25864.860000000004</v>
      </c>
    </row>
    <row r="679" spans="1:13" ht="14.4" customHeight="1" x14ac:dyDescent="0.3">
      <c r="A679" s="661" t="s">
        <v>5129</v>
      </c>
      <c r="B679" s="662" t="s">
        <v>4811</v>
      </c>
      <c r="C679" s="662" t="s">
        <v>4532</v>
      </c>
      <c r="D679" s="662" t="s">
        <v>2557</v>
      </c>
      <c r="E679" s="662" t="s">
        <v>5079</v>
      </c>
      <c r="F679" s="665"/>
      <c r="G679" s="665"/>
      <c r="H679" s="678">
        <v>0</v>
      </c>
      <c r="I679" s="665">
        <v>8</v>
      </c>
      <c r="J679" s="665">
        <v>18474.88</v>
      </c>
      <c r="K679" s="678">
        <v>1</v>
      </c>
      <c r="L679" s="665">
        <v>8</v>
      </c>
      <c r="M679" s="666">
        <v>18474.88</v>
      </c>
    </row>
    <row r="680" spans="1:13" ht="14.4" customHeight="1" x14ac:dyDescent="0.3">
      <c r="A680" s="661" t="s">
        <v>5129</v>
      </c>
      <c r="B680" s="662" t="s">
        <v>4811</v>
      </c>
      <c r="C680" s="662" t="s">
        <v>2804</v>
      </c>
      <c r="D680" s="662" t="s">
        <v>2557</v>
      </c>
      <c r="E680" s="662" t="s">
        <v>4812</v>
      </c>
      <c r="F680" s="665"/>
      <c r="G680" s="665"/>
      <c r="H680" s="678">
        <v>0</v>
      </c>
      <c r="I680" s="665">
        <v>7</v>
      </c>
      <c r="J680" s="665">
        <v>9699.34</v>
      </c>
      <c r="K680" s="678">
        <v>1</v>
      </c>
      <c r="L680" s="665">
        <v>7</v>
      </c>
      <c r="M680" s="666">
        <v>9699.34</v>
      </c>
    </row>
    <row r="681" spans="1:13" ht="14.4" customHeight="1" x14ac:dyDescent="0.3">
      <c r="A681" s="661" t="s">
        <v>5129</v>
      </c>
      <c r="B681" s="662" t="s">
        <v>7958</v>
      </c>
      <c r="C681" s="662" t="s">
        <v>5863</v>
      </c>
      <c r="D681" s="662" t="s">
        <v>5864</v>
      </c>
      <c r="E681" s="662" t="s">
        <v>5865</v>
      </c>
      <c r="F681" s="665"/>
      <c r="G681" s="665"/>
      <c r="H681" s="678">
        <v>0</v>
      </c>
      <c r="I681" s="665">
        <v>2</v>
      </c>
      <c r="J681" s="665">
        <v>373.74</v>
      </c>
      <c r="K681" s="678">
        <v>1</v>
      </c>
      <c r="L681" s="665">
        <v>2</v>
      </c>
      <c r="M681" s="666">
        <v>373.74</v>
      </c>
    </row>
    <row r="682" spans="1:13" ht="14.4" customHeight="1" x14ac:dyDescent="0.3">
      <c r="A682" s="661" t="s">
        <v>5129</v>
      </c>
      <c r="B682" s="662" t="s">
        <v>4826</v>
      </c>
      <c r="C682" s="662" t="s">
        <v>5199</v>
      </c>
      <c r="D682" s="662" t="s">
        <v>2455</v>
      </c>
      <c r="E682" s="662" t="s">
        <v>5200</v>
      </c>
      <c r="F682" s="665"/>
      <c r="G682" s="665"/>
      <c r="H682" s="678">
        <v>0</v>
      </c>
      <c r="I682" s="665">
        <v>2</v>
      </c>
      <c r="J682" s="665">
        <v>288.02</v>
      </c>
      <c r="K682" s="678">
        <v>1</v>
      </c>
      <c r="L682" s="665">
        <v>2</v>
      </c>
      <c r="M682" s="666">
        <v>288.02</v>
      </c>
    </row>
    <row r="683" spans="1:13" ht="14.4" customHeight="1" x14ac:dyDescent="0.3">
      <c r="A683" s="661" t="s">
        <v>5129</v>
      </c>
      <c r="B683" s="662" t="s">
        <v>4832</v>
      </c>
      <c r="C683" s="662" t="s">
        <v>2518</v>
      </c>
      <c r="D683" s="662" t="s">
        <v>2519</v>
      </c>
      <c r="E683" s="662" t="s">
        <v>2520</v>
      </c>
      <c r="F683" s="665"/>
      <c r="G683" s="665"/>
      <c r="H683" s="678">
        <v>0</v>
      </c>
      <c r="I683" s="665">
        <v>2</v>
      </c>
      <c r="J683" s="665">
        <v>131.08000000000001</v>
      </c>
      <c r="K683" s="678">
        <v>1</v>
      </c>
      <c r="L683" s="665">
        <v>2</v>
      </c>
      <c r="M683" s="666">
        <v>131.08000000000001</v>
      </c>
    </row>
    <row r="684" spans="1:13" ht="14.4" customHeight="1" x14ac:dyDescent="0.3">
      <c r="A684" s="661" t="s">
        <v>5129</v>
      </c>
      <c r="B684" s="662" t="s">
        <v>4833</v>
      </c>
      <c r="C684" s="662" t="s">
        <v>5790</v>
      </c>
      <c r="D684" s="662" t="s">
        <v>5791</v>
      </c>
      <c r="E684" s="662" t="s">
        <v>5792</v>
      </c>
      <c r="F684" s="665">
        <v>1</v>
      </c>
      <c r="G684" s="665">
        <v>16.38</v>
      </c>
      <c r="H684" s="678">
        <v>1</v>
      </c>
      <c r="I684" s="665"/>
      <c r="J684" s="665"/>
      <c r="K684" s="678">
        <v>0</v>
      </c>
      <c r="L684" s="665">
        <v>1</v>
      </c>
      <c r="M684" s="666">
        <v>16.38</v>
      </c>
    </row>
    <row r="685" spans="1:13" ht="14.4" customHeight="1" x14ac:dyDescent="0.3">
      <c r="A685" s="661" t="s">
        <v>5129</v>
      </c>
      <c r="B685" s="662" t="s">
        <v>4833</v>
      </c>
      <c r="C685" s="662" t="s">
        <v>6747</v>
      </c>
      <c r="D685" s="662" t="s">
        <v>5791</v>
      </c>
      <c r="E685" s="662" t="s">
        <v>6748</v>
      </c>
      <c r="F685" s="665">
        <v>1</v>
      </c>
      <c r="G685" s="665">
        <v>0</v>
      </c>
      <c r="H685" s="678"/>
      <c r="I685" s="665"/>
      <c r="J685" s="665"/>
      <c r="K685" s="678"/>
      <c r="L685" s="665">
        <v>1</v>
      </c>
      <c r="M685" s="666">
        <v>0</v>
      </c>
    </row>
    <row r="686" spans="1:13" ht="14.4" customHeight="1" x14ac:dyDescent="0.3">
      <c r="A686" s="661" t="s">
        <v>5129</v>
      </c>
      <c r="B686" s="662" t="s">
        <v>4833</v>
      </c>
      <c r="C686" s="662" t="s">
        <v>2511</v>
      </c>
      <c r="D686" s="662" t="s">
        <v>2512</v>
      </c>
      <c r="E686" s="662" t="s">
        <v>1270</v>
      </c>
      <c r="F686" s="665"/>
      <c r="G686" s="665"/>
      <c r="H686" s="678">
        <v>0</v>
      </c>
      <c r="I686" s="665">
        <v>1</v>
      </c>
      <c r="J686" s="665">
        <v>35.11</v>
      </c>
      <c r="K686" s="678">
        <v>1</v>
      </c>
      <c r="L686" s="665">
        <v>1</v>
      </c>
      <c r="M686" s="666">
        <v>35.11</v>
      </c>
    </row>
    <row r="687" spans="1:13" ht="14.4" customHeight="1" x14ac:dyDescent="0.3">
      <c r="A687" s="661" t="s">
        <v>5129</v>
      </c>
      <c r="B687" s="662" t="s">
        <v>4835</v>
      </c>
      <c r="C687" s="662" t="s">
        <v>6809</v>
      </c>
      <c r="D687" s="662" t="s">
        <v>6810</v>
      </c>
      <c r="E687" s="662" t="s">
        <v>6811</v>
      </c>
      <c r="F687" s="665">
        <v>1</v>
      </c>
      <c r="G687" s="665">
        <v>29.02</v>
      </c>
      <c r="H687" s="678">
        <v>1</v>
      </c>
      <c r="I687" s="665"/>
      <c r="J687" s="665"/>
      <c r="K687" s="678">
        <v>0</v>
      </c>
      <c r="L687" s="665">
        <v>1</v>
      </c>
      <c r="M687" s="666">
        <v>29.02</v>
      </c>
    </row>
    <row r="688" spans="1:13" ht="14.4" customHeight="1" x14ac:dyDescent="0.3">
      <c r="A688" s="661" t="s">
        <v>5129</v>
      </c>
      <c r="B688" s="662" t="s">
        <v>4841</v>
      </c>
      <c r="C688" s="662" t="s">
        <v>5405</v>
      </c>
      <c r="D688" s="662" t="s">
        <v>4124</v>
      </c>
      <c r="E688" s="662" t="s">
        <v>5406</v>
      </c>
      <c r="F688" s="665"/>
      <c r="G688" s="665"/>
      <c r="H688" s="678"/>
      <c r="I688" s="665">
        <v>1</v>
      </c>
      <c r="J688" s="665">
        <v>0</v>
      </c>
      <c r="K688" s="678"/>
      <c r="L688" s="665">
        <v>1</v>
      </c>
      <c r="M688" s="666">
        <v>0</v>
      </c>
    </row>
    <row r="689" spans="1:13" ht="14.4" customHeight="1" x14ac:dyDescent="0.3">
      <c r="A689" s="661" t="s">
        <v>5129</v>
      </c>
      <c r="B689" s="662" t="s">
        <v>4841</v>
      </c>
      <c r="C689" s="662" t="s">
        <v>5950</v>
      </c>
      <c r="D689" s="662" t="s">
        <v>4124</v>
      </c>
      <c r="E689" s="662" t="s">
        <v>5951</v>
      </c>
      <c r="F689" s="665"/>
      <c r="G689" s="665"/>
      <c r="H689" s="678">
        <v>0</v>
      </c>
      <c r="I689" s="665">
        <v>2</v>
      </c>
      <c r="J689" s="665">
        <v>26.03</v>
      </c>
      <c r="K689" s="678">
        <v>1</v>
      </c>
      <c r="L689" s="665">
        <v>2</v>
      </c>
      <c r="M689" s="666">
        <v>26.03</v>
      </c>
    </row>
    <row r="690" spans="1:13" ht="14.4" customHeight="1" x14ac:dyDescent="0.3">
      <c r="A690" s="661" t="s">
        <v>5129</v>
      </c>
      <c r="B690" s="662" t="s">
        <v>4843</v>
      </c>
      <c r="C690" s="662" t="s">
        <v>4193</v>
      </c>
      <c r="D690" s="662" t="s">
        <v>4844</v>
      </c>
      <c r="E690" s="662" t="s">
        <v>1295</v>
      </c>
      <c r="F690" s="665"/>
      <c r="G690" s="665"/>
      <c r="H690" s="678">
        <v>0</v>
      </c>
      <c r="I690" s="665">
        <v>2</v>
      </c>
      <c r="J690" s="665">
        <v>583.64</v>
      </c>
      <c r="K690" s="678">
        <v>1</v>
      </c>
      <c r="L690" s="665">
        <v>2</v>
      </c>
      <c r="M690" s="666">
        <v>583.64</v>
      </c>
    </row>
    <row r="691" spans="1:13" ht="14.4" customHeight="1" x14ac:dyDescent="0.3">
      <c r="A691" s="661" t="s">
        <v>5129</v>
      </c>
      <c r="B691" s="662" t="s">
        <v>4843</v>
      </c>
      <c r="C691" s="662" t="s">
        <v>4204</v>
      </c>
      <c r="D691" s="662" t="s">
        <v>4171</v>
      </c>
      <c r="E691" s="662" t="s">
        <v>1295</v>
      </c>
      <c r="F691" s="665"/>
      <c r="G691" s="665"/>
      <c r="H691" s="678">
        <v>0</v>
      </c>
      <c r="I691" s="665">
        <v>1</v>
      </c>
      <c r="J691" s="665">
        <v>583.62</v>
      </c>
      <c r="K691" s="678">
        <v>1</v>
      </c>
      <c r="L691" s="665">
        <v>1</v>
      </c>
      <c r="M691" s="666">
        <v>583.62</v>
      </c>
    </row>
    <row r="692" spans="1:13" ht="14.4" customHeight="1" x14ac:dyDescent="0.3">
      <c r="A692" s="661" t="s">
        <v>5129</v>
      </c>
      <c r="B692" s="662" t="s">
        <v>4855</v>
      </c>
      <c r="C692" s="662" t="s">
        <v>6764</v>
      </c>
      <c r="D692" s="662" t="s">
        <v>2542</v>
      </c>
      <c r="E692" s="662" t="s">
        <v>6765</v>
      </c>
      <c r="F692" s="665"/>
      <c r="G692" s="665"/>
      <c r="H692" s="678">
        <v>0</v>
      </c>
      <c r="I692" s="665">
        <v>1</v>
      </c>
      <c r="J692" s="665">
        <v>556.04</v>
      </c>
      <c r="K692" s="678">
        <v>1</v>
      </c>
      <c r="L692" s="665">
        <v>1</v>
      </c>
      <c r="M692" s="666">
        <v>556.04</v>
      </c>
    </row>
    <row r="693" spans="1:13" ht="14.4" customHeight="1" x14ac:dyDescent="0.3">
      <c r="A693" s="661" t="s">
        <v>5129</v>
      </c>
      <c r="B693" s="662" t="s">
        <v>4859</v>
      </c>
      <c r="C693" s="662" t="s">
        <v>2495</v>
      </c>
      <c r="D693" s="662" t="s">
        <v>2496</v>
      </c>
      <c r="E693" s="662" t="s">
        <v>1760</v>
      </c>
      <c r="F693" s="665"/>
      <c r="G693" s="665"/>
      <c r="H693" s="678">
        <v>0</v>
      </c>
      <c r="I693" s="665">
        <v>1</v>
      </c>
      <c r="J693" s="665">
        <v>37.159999999999997</v>
      </c>
      <c r="K693" s="678">
        <v>1</v>
      </c>
      <c r="L693" s="665">
        <v>1</v>
      </c>
      <c r="M693" s="666">
        <v>37.159999999999997</v>
      </c>
    </row>
    <row r="694" spans="1:13" ht="14.4" customHeight="1" x14ac:dyDescent="0.3">
      <c r="A694" s="661" t="s">
        <v>5129</v>
      </c>
      <c r="B694" s="662" t="s">
        <v>4868</v>
      </c>
      <c r="C694" s="662" t="s">
        <v>2702</v>
      </c>
      <c r="D694" s="662" t="s">
        <v>4870</v>
      </c>
      <c r="E694" s="662" t="s">
        <v>4871</v>
      </c>
      <c r="F694" s="665"/>
      <c r="G694" s="665"/>
      <c r="H694" s="678">
        <v>0</v>
      </c>
      <c r="I694" s="665">
        <v>1</v>
      </c>
      <c r="J694" s="665">
        <v>59.27</v>
      </c>
      <c r="K694" s="678">
        <v>1</v>
      </c>
      <c r="L694" s="665">
        <v>1</v>
      </c>
      <c r="M694" s="666">
        <v>59.27</v>
      </c>
    </row>
    <row r="695" spans="1:13" ht="14.4" customHeight="1" x14ac:dyDescent="0.3">
      <c r="A695" s="661" t="s">
        <v>5129</v>
      </c>
      <c r="B695" s="662" t="s">
        <v>4877</v>
      </c>
      <c r="C695" s="662" t="s">
        <v>3061</v>
      </c>
      <c r="D695" s="662" t="s">
        <v>2796</v>
      </c>
      <c r="E695" s="662" t="s">
        <v>4879</v>
      </c>
      <c r="F695" s="665"/>
      <c r="G695" s="665"/>
      <c r="H695" s="678">
        <v>0</v>
      </c>
      <c r="I695" s="665">
        <v>33</v>
      </c>
      <c r="J695" s="665">
        <v>5072.2800000000007</v>
      </c>
      <c r="K695" s="678">
        <v>1</v>
      </c>
      <c r="L695" s="665">
        <v>33</v>
      </c>
      <c r="M695" s="666">
        <v>5072.2800000000007</v>
      </c>
    </row>
    <row r="696" spans="1:13" ht="14.4" customHeight="1" x14ac:dyDescent="0.3">
      <c r="A696" s="661" t="s">
        <v>5129</v>
      </c>
      <c r="B696" s="662" t="s">
        <v>4877</v>
      </c>
      <c r="C696" s="662" t="s">
        <v>4318</v>
      </c>
      <c r="D696" s="662" t="s">
        <v>5044</v>
      </c>
      <c r="E696" s="662" t="s">
        <v>4878</v>
      </c>
      <c r="F696" s="665"/>
      <c r="G696" s="665"/>
      <c r="H696" s="678">
        <v>0</v>
      </c>
      <c r="I696" s="665">
        <v>1</v>
      </c>
      <c r="J696" s="665">
        <v>145.02000000000001</v>
      </c>
      <c r="K696" s="678">
        <v>1</v>
      </c>
      <c r="L696" s="665">
        <v>1</v>
      </c>
      <c r="M696" s="666">
        <v>145.02000000000001</v>
      </c>
    </row>
    <row r="697" spans="1:13" ht="14.4" customHeight="1" x14ac:dyDescent="0.3">
      <c r="A697" s="661" t="s">
        <v>5129</v>
      </c>
      <c r="B697" s="662" t="s">
        <v>4877</v>
      </c>
      <c r="C697" s="662" t="s">
        <v>2795</v>
      </c>
      <c r="D697" s="662" t="s">
        <v>2796</v>
      </c>
      <c r="E697" s="662" t="s">
        <v>4878</v>
      </c>
      <c r="F697" s="665"/>
      <c r="G697" s="665"/>
      <c r="H697" s="678">
        <v>0</v>
      </c>
      <c r="I697" s="665">
        <v>1</v>
      </c>
      <c r="J697" s="665">
        <v>225.06</v>
      </c>
      <c r="K697" s="678">
        <v>1</v>
      </c>
      <c r="L697" s="665">
        <v>1</v>
      </c>
      <c r="M697" s="666">
        <v>225.06</v>
      </c>
    </row>
    <row r="698" spans="1:13" ht="14.4" customHeight="1" x14ac:dyDescent="0.3">
      <c r="A698" s="661" t="s">
        <v>5129</v>
      </c>
      <c r="B698" s="662" t="s">
        <v>4886</v>
      </c>
      <c r="C698" s="662" t="s">
        <v>2934</v>
      </c>
      <c r="D698" s="662" t="s">
        <v>2935</v>
      </c>
      <c r="E698" s="662" t="s">
        <v>2788</v>
      </c>
      <c r="F698" s="665"/>
      <c r="G698" s="665"/>
      <c r="H698" s="678">
        <v>0</v>
      </c>
      <c r="I698" s="665">
        <v>1</v>
      </c>
      <c r="J698" s="665">
        <v>170.52</v>
      </c>
      <c r="K698" s="678">
        <v>1</v>
      </c>
      <c r="L698" s="665">
        <v>1</v>
      </c>
      <c r="M698" s="666">
        <v>170.52</v>
      </c>
    </row>
    <row r="699" spans="1:13" ht="14.4" customHeight="1" x14ac:dyDescent="0.3">
      <c r="A699" s="661" t="s">
        <v>5129</v>
      </c>
      <c r="B699" s="662" t="s">
        <v>4900</v>
      </c>
      <c r="C699" s="662" t="s">
        <v>2941</v>
      </c>
      <c r="D699" s="662" t="s">
        <v>2942</v>
      </c>
      <c r="E699" s="662" t="s">
        <v>2911</v>
      </c>
      <c r="F699" s="665"/>
      <c r="G699" s="665"/>
      <c r="H699" s="678">
        <v>0</v>
      </c>
      <c r="I699" s="665">
        <v>3</v>
      </c>
      <c r="J699" s="665">
        <v>335.15999999999997</v>
      </c>
      <c r="K699" s="678">
        <v>1</v>
      </c>
      <c r="L699" s="665">
        <v>3</v>
      </c>
      <c r="M699" s="666">
        <v>335.15999999999997</v>
      </c>
    </row>
    <row r="700" spans="1:13" ht="14.4" customHeight="1" x14ac:dyDescent="0.3">
      <c r="A700" s="661" t="s">
        <v>5129</v>
      </c>
      <c r="B700" s="662" t="s">
        <v>4900</v>
      </c>
      <c r="C700" s="662" t="s">
        <v>6779</v>
      </c>
      <c r="D700" s="662" t="s">
        <v>6251</v>
      </c>
      <c r="E700" s="662" t="s">
        <v>5746</v>
      </c>
      <c r="F700" s="665"/>
      <c r="G700" s="665"/>
      <c r="H700" s="678">
        <v>0</v>
      </c>
      <c r="I700" s="665">
        <v>1</v>
      </c>
      <c r="J700" s="665">
        <v>59.85</v>
      </c>
      <c r="K700" s="678">
        <v>1</v>
      </c>
      <c r="L700" s="665">
        <v>1</v>
      </c>
      <c r="M700" s="666">
        <v>59.85</v>
      </c>
    </row>
    <row r="701" spans="1:13" ht="14.4" customHeight="1" x14ac:dyDescent="0.3">
      <c r="A701" s="661" t="s">
        <v>5129</v>
      </c>
      <c r="B701" s="662" t="s">
        <v>4900</v>
      </c>
      <c r="C701" s="662" t="s">
        <v>5857</v>
      </c>
      <c r="D701" s="662" t="s">
        <v>2942</v>
      </c>
      <c r="E701" s="662" t="s">
        <v>5858</v>
      </c>
      <c r="F701" s="665"/>
      <c r="G701" s="665"/>
      <c r="H701" s="678"/>
      <c r="I701" s="665">
        <v>3</v>
      </c>
      <c r="J701" s="665">
        <v>0</v>
      </c>
      <c r="K701" s="678"/>
      <c r="L701" s="665">
        <v>3</v>
      </c>
      <c r="M701" s="666">
        <v>0</v>
      </c>
    </row>
    <row r="702" spans="1:13" ht="14.4" customHeight="1" x14ac:dyDescent="0.3">
      <c r="A702" s="661" t="s">
        <v>5129</v>
      </c>
      <c r="B702" s="662" t="s">
        <v>4900</v>
      </c>
      <c r="C702" s="662" t="s">
        <v>6250</v>
      </c>
      <c r="D702" s="662" t="s">
        <v>6251</v>
      </c>
      <c r="E702" s="662" t="s">
        <v>5748</v>
      </c>
      <c r="F702" s="665"/>
      <c r="G702" s="665"/>
      <c r="H702" s="678">
        <v>0</v>
      </c>
      <c r="I702" s="665">
        <v>1</v>
      </c>
      <c r="J702" s="665">
        <v>83.79</v>
      </c>
      <c r="K702" s="678">
        <v>1</v>
      </c>
      <c r="L702" s="665">
        <v>1</v>
      </c>
      <c r="M702" s="666">
        <v>83.79</v>
      </c>
    </row>
    <row r="703" spans="1:13" ht="14.4" customHeight="1" x14ac:dyDescent="0.3">
      <c r="A703" s="661" t="s">
        <v>5129</v>
      </c>
      <c r="B703" s="662" t="s">
        <v>4902</v>
      </c>
      <c r="C703" s="662" t="s">
        <v>3092</v>
      </c>
      <c r="D703" s="662" t="s">
        <v>3093</v>
      </c>
      <c r="E703" s="662" t="s">
        <v>3094</v>
      </c>
      <c r="F703" s="665"/>
      <c r="G703" s="665"/>
      <c r="H703" s="678">
        <v>0</v>
      </c>
      <c r="I703" s="665">
        <v>20</v>
      </c>
      <c r="J703" s="665">
        <v>1804.0800000000002</v>
      </c>
      <c r="K703" s="678">
        <v>1</v>
      </c>
      <c r="L703" s="665">
        <v>20</v>
      </c>
      <c r="M703" s="666">
        <v>1804.0800000000002</v>
      </c>
    </row>
    <row r="704" spans="1:13" ht="14.4" customHeight="1" x14ac:dyDescent="0.3">
      <c r="A704" s="661" t="s">
        <v>5129</v>
      </c>
      <c r="B704" s="662" t="s">
        <v>4902</v>
      </c>
      <c r="C704" s="662" t="s">
        <v>6235</v>
      </c>
      <c r="D704" s="662" t="s">
        <v>3093</v>
      </c>
      <c r="E704" s="662" t="s">
        <v>6236</v>
      </c>
      <c r="F704" s="665"/>
      <c r="G704" s="665"/>
      <c r="H704" s="678">
        <v>0</v>
      </c>
      <c r="I704" s="665">
        <v>1</v>
      </c>
      <c r="J704" s="665">
        <v>141.09</v>
      </c>
      <c r="K704" s="678">
        <v>1</v>
      </c>
      <c r="L704" s="665">
        <v>1</v>
      </c>
      <c r="M704" s="666">
        <v>141.09</v>
      </c>
    </row>
    <row r="705" spans="1:13" ht="14.4" customHeight="1" x14ac:dyDescent="0.3">
      <c r="A705" s="661" t="s">
        <v>5129</v>
      </c>
      <c r="B705" s="662" t="s">
        <v>4914</v>
      </c>
      <c r="C705" s="662" t="s">
        <v>2944</v>
      </c>
      <c r="D705" s="662" t="s">
        <v>2945</v>
      </c>
      <c r="E705" s="662" t="s">
        <v>5296</v>
      </c>
      <c r="F705" s="665"/>
      <c r="G705" s="665"/>
      <c r="H705" s="678">
        <v>0</v>
      </c>
      <c r="I705" s="665">
        <v>1</v>
      </c>
      <c r="J705" s="665">
        <v>66.819999999999993</v>
      </c>
      <c r="K705" s="678">
        <v>1</v>
      </c>
      <c r="L705" s="665">
        <v>1</v>
      </c>
      <c r="M705" s="666">
        <v>66.819999999999993</v>
      </c>
    </row>
    <row r="706" spans="1:13" ht="14.4" customHeight="1" x14ac:dyDescent="0.3">
      <c r="A706" s="661" t="s">
        <v>5129</v>
      </c>
      <c r="B706" s="662" t="s">
        <v>4916</v>
      </c>
      <c r="C706" s="662" t="s">
        <v>2938</v>
      </c>
      <c r="D706" s="662" t="s">
        <v>2939</v>
      </c>
      <c r="E706" s="662" t="s">
        <v>2788</v>
      </c>
      <c r="F706" s="665"/>
      <c r="G706" s="665"/>
      <c r="H706" s="678">
        <v>0</v>
      </c>
      <c r="I706" s="665">
        <v>1</v>
      </c>
      <c r="J706" s="665">
        <v>66.819999999999993</v>
      </c>
      <c r="K706" s="678">
        <v>1</v>
      </c>
      <c r="L706" s="665">
        <v>1</v>
      </c>
      <c r="M706" s="666">
        <v>66.819999999999993</v>
      </c>
    </row>
    <row r="707" spans="1:13" ht="14.4" customHeight="1" x14ac:dyDescent="0.3">
      <c r="A707" s="661" t="s">
        <v>5129</v>
      </c>
      <c r="B707" s="662" t="s">
        <v>4931</v>
      </c>
      <c r="C707" s="662" t="s">
        <v>3159</v>
      </c>
      <c r="D707" s="662" t="s">
        <v>3160</v>
      </c>
      <c r="E707" s="662" t="s">
        <v>4933</v>
      </c>
      <c r="F707" s="665"/>
      <c r="G707" s="665"/>
      <c r="H707" s="678">
        <v>0</v>
      </c>
      <c r="I707" s="665">
        <v>15</v>
      </c>
      <c r="J707" s="665">
        <v>44868.450000000004</v>
      </c>
      <c r="K707" s="678">
        <v>1</v>
      </c>
      <c r="L707" s="665">
        <v>15</v>
      </c>
      <c r="M707" s="666">
        <v>44868.450000000004</v>
      </c>
    </row>
    <row r="708" spans="1:13" ht="14.4" customHeight="1" x14ac:dyDescent="0.3">
      <c r="A708" s="661" t="s">
        <v>5129</v>
      </c>
      <c r="B708" s="662" t="s">
        <v>4931</v>
      </c>
      <c r="C708" s="662" t="s">
        <v>5161</v>
      </c>
      <c r="D708" s="662" t="s">
        <v>3160</v>
      </c>
      <c r="E708" s="662" t="s">
        <v>5162</v>
      </c>
      <c r="F708" s="665"/>
      <c r="G708" s="665"/>
      <c r="H708" s="678">
        <v>0</v>
      </c>
      <c r="I708" s="665">
        <v>2</v>
      </c>
      <c r="J708" s="665">
        <v>1496.42</v>
      </c>
      <c r="K708" s="678">
        <v>1</v>
      </c>
      <c r="L708" s="665">
        <v>2</v>
      </c>
      <c r="M708" s="666">
        <v>1496.42</v>
      </c>
    </row>
    <row r="709" spans="1:13" ht="14.4" customHeight="1" x14ac:dyDescent="0.3">
      <c r="A709" s="661" t="s">
        <v>5129</v>
      </c>
      <c r="B709" s="662" t="s">
        <v>4938</v>
      </c>
      <c r="C709" s="662" t="s">
        <v>2755</v>
      </c>
      <c r="D709" s="662" t="s">
        <v>2756</v>
      </c>
      <c r="E709" s="662" t="s">
        <v>3488</v>
      </c>
      <c r="F709" s="665"/>
      <c r="G709" s="665"/>
      <c r="H709" s="678">
        <v>0</v>
      </c>
      <c r="I709" s="665">
        <v>14</v>
      </c>
      <c r="J709" s="665">
        <v>19981.22</v>
      </c>
      <c r="K709" s="678">
        <v>1</v>
      </c>
      <c r="L709" s="665">
        <v>14</v>
      </c>
      <c r="M709" s="666">
        <v>19981.22</v>
      </c>
    </row>
    <row r="710" spans="1:13" ht="14.4" customHeight="1" x14ac:dyDescent="0.3">
      <c r="A710" s="661" t="s">
        <v>5129</v>
      </c>
      <c r="B710" s="662" t="s">
        <v>4947</v>
      </c>
      <c r="C710" s="662" t="s">
        <v>2814</v>
      </c>
      <c r="D710" s="662" t="s">
        <v>4948</v>
      </c>
      <c r="E710" s="662" t="s">
        <v>4949</v>
      </c>
      <c r="F710" s="665"/>
      <c r="G710" s="665"/>
      <c r="H710" s="678">
        <v>0</v>
      </c>
      <c r="I710" s="665">
        <v>19</v>
      </c>
      <c r="J710" s="665">
        <v>41418.67</v>
      </c>
      <c r="K710" s="678">
        <v>1</v>
      </c>
      <c r="L710" s="665">
        <v>19</v>
      </c>
      <c r="M710" s="666">
        <v>41418.67</v>
      </c>
    </row>
    <row r="711" spans="1:13" ht="14.4" customHeight="1" x14ac:dyDescent="0.3">
      <c r="A711" s="661" t="s">
        <v>5129</v>
      </c>
      <c r="B711" s="662" t="s">
        <v>4950</v>
      </c>
      <c r="C711" s="662" t="s">
        <v>2451</v>
      </c>
      <c r="D711" s="662" t="s">
        <v>1967</v>
      </c>
      <c r="E711" s="662" t="s">
        <v>2452</v>
      </c>
      <c r="F711" s="665"/>
      <c r="G711" s="665"/>
      <c r="H711" s="678">
        <v>0</v>
      </c>
      <c r="I711" s="665">
        <v>3</v>
      </c>
      <c r="J711" s="665">
        <v>133.38</v>
      </c>
      <c r="K711" s="678">
        <v>1</v>
      </c>
      <c r="L711" s="665">
        <v>3</v>
      </c>
      <c r="M711" s="666">
        <v>133.38</v>
      </c>
    </row>
    <row r="712" spans="1:13" ht="14.4" customHeight="1" x14ac:dyDescent="0.3">
      <c r="A712" s="661" t="s">
        <v>5129</v>
      </c>
      <c r="B712" s="662" t="s">
        <v>4953</v>
      </c>
      <c r="C712" s="662" t="s">
        <v>2483</v>
      </c>
      <c r="D712" s="662" t="s">
        <v>2484</v>
      </c>
      <c r="E712" s="662" t="s">
        <v>2485</v>
      </c>
      <c r="F712" s="665"/>
      <c r="G712" s="665"/>
      <c r="H712" s="678">
        <v>0</v>
      </c>
      <c r="I712" s="665">
        <v>11</v>
      </c>
      <c r="J712" s="665">
        <v>344.52</v>
      </c>
      <c r="K712" s="678">
        <v>1</v>
      </c>
      <c r="L712" s="665">
        <v>11</v>
      </c>
      <c r="M712" s="666">
        <v>344.52</v>
      </c>
    </row>
    <row r="713" spans="1:13" ht="14.4" customHeight="1" x14ac:dyDescent="0.3">
      <c r="A713" s="661" t="s">
        <v>5129</v>
      </c>
      <c r="B713" s="662" t="s">
        <v>4953</v>
      </c>
      <c r="C713" s="662" t="s">
        <v>6200</v>
      </c>
      <c r="D713" s="662" t="s">
        <v>6201</v>
      </c>
      <c r="E713" s="662" t="s">
        <v>6202</v>
      </c>
      <c r="F713" s="665">
        <v>1</v>
      </c>
      <c r="G713" s="665">
        <v>31.32</v>
      </c>
      <c r="H713" s="678">
        <v>1</v>
      </c>
      <c r="I713" s="665"/>
      <c r="J713" s="665"/>
      <c r="K713" s="678">
        <v>0</v>
      </c>
      <c r="L713" s="665">
        <v>1</v>
      </c>
      <c r="M713" s="666">
        <v>31.32</v>
      </c>
    </row>
    <row r="714" spans="1:13" ht="14.4" customHeight="1" x14ac:dyDescent="0.3">
      <c r="A714" s="661" t="s">
        <v>5129</v>
      </c>
      <c r="B714" s="662" t="s">
        <v>4953</v>
      </c>
      <c r="C714" s="662" t="s">
        <v>4141</v>
      </c>
      <c r="D714" s="662" t="s">
        <v>2550</v>
      </c>
      <c r="E714" s="662" t="s">
        <v>5061</v>
      </c>
      <c r="F714" s="665"/>
      <c r="G714" s="665"/>
      <c r="H714" s="678">
        <v>0</v>
      </c>
      <c r="I714" s="665">
        <v>1</v>
      </c>
      <c r="J714" s="665">
        <v>93.96</v>
      </c>
      <c r="K714" s="678">
        <v>1</v>
      </c>
      <c r="L714" s="665">
        <v>1</v>
      </c>
      <c r="M714" s="666">
        <v>93.96</v>
      </c>
    </row>
    <row r="715" spans="1:13" ht="14.4" customHeight="1" x14ac:dyDescent="0.3">
      <c r="A715" s="661" t="s">
        <v>5129</v>
      </c>
      <c r="B715" s="662" t="s">
        <v>4953</v>
      </c>
      <c r="C715" s="662" t="s">
        <v>2553</v>
      </c>
      <c r="D715" s="662" t="s">
        <v>2550</v>
      </c>
      <c r="E715" s="662" t="s">
        <v>4957</v>
      </c>
      <c r="F715" s="665"/>
      <c r="G715" s="665"/>
      <c r="H715" s="678">
        <v>0</v>
      </c>
      <c r="I715" s="665">
        <v>1</v>
      </c>
      <c r="J715" s="665">
        <v>156.61000000000001</v>
      </c>
      <c r="K715" s="678">
        <v>1</v>
      </c>
      <c r="L715" s="665">
        <v>1</v>
      </c>
      <c r="M715" s="666">
        <v>156.61000000000001</v>
      </c>
    </row>
    <row r="716" spans="1:13" ht="14.4" customHeight="1" x14ac:dyDescent="0.3">
      <c r="A716" s="661" t="s">
        <v>5129</v>
      </c>
      <c r="B716" s="662" t="s">
        <v>4958</v>
      </c>
      <c r="C716" s="662" t="s">
        <v>6788</v>
      </c>
      <c r="D716" s="662" t="s">
        <v>6789</v>
      </c>
      <c r="E716" s="662" t="s">
        <v>6790</v>
      </c>
      <c r="F716" s="665">
        <v>1</v>
      </c>
      <c r="G716" s="665">
        <v>400.91</v>
      </c>
      <c r="H716" s="678">
        <v>1</v>
      </c>
      <c r="I716" s="665"/>
      <c r="J716" s="665"/>
      <c r="K716" s="678">
        <v>0</v>
      </c>
      <c r="L716" s="665">
        <v>1</v>
      </c>
      <c r="M716" s="666">
        <v>400.91</v>
      </c>
    </row>
    <row r="717" spans="1:13" ht="14.4" customHeight="1" x14ac:dyDescent="0.3">
      <c r="A717" s="661" t="s">
        <v>5129</v>
      </c>
      <c r="B717" s="662" t="s">
        <v>4969</v>
      </c>
      <c r="C717" s="662" t="s">
        <v>2569</v>
      </c>
      <c r="D717" s="662" t="s">
        <v>4148</v>
      </c>
      <c r="E717" s="662" t="s">
        <v>4972</v>
      </c>
      <c r="F717" s="665"/>
      <c r="G717" s="665"/>
      <c r="H717" s="678">
        <v>0</v>
      </c>
      <c r="I717" s="665">
        <v>1</v>
      </c>
      <c r="J717" s="665">
        <v>424.24</v>
      </c>
      <c r="K717" s="678">
        <v>1</v>
      </c>
      <c r="L717" s="665">
        <v>1</v>
      </c>
      <c r="M717" s="666">
        <v>424.24</v>
      </c>
    </row>
    <row r="718" spans="1:13" ht="14.4" customHeight="1" x14ac:dyDescent="0.3">
      <c r="A718" s="661" t="s">
        <v>5129</v>
      </c>
      <c r="B718" s="662" t="s">
        <v>7966</v>
      </c>
      <c r="C718" s="662" t="s">
        <v>6794</v>
      </c>
      <c r="D718" s="662" t="s">
        <v>6795</v>
      </c>
      <c r="E718" s="662" t="s">
        <v>4223</v>
      </c>
      <c r="F718" s="665">
        <v>1</v>
      </c>
      <c r="G718" s="665">
        <v>585.46</v>
      </c>
      <c r="H718" s="678">
        <v>1</v>
      </c>
      <c r="I718" s="665"/>
      <c r="J718" s="665"/>
      <c r="K718" s="678">
        <v>0</v>
      </c>
      <c r="L718" s="665">
        <v>1</v>
      </c>
      <c r="M718" s="666">
        <v>585.46</v>
      </c>
    </row>
    <row r="719" spans="1:13" ht="14.4" customHeight="1" x14ac:dyDescent="0.3">
      <c r="A719" s="661" t="s">
        <v>5129</v>
      </c>
      <c r="B719" s="662" t="s">
        <v>4981</v>
      </c>
      <c r="C719" s="662" t="s">
        <v>2621</v>
      </c>
      <c r="D719" s="662" t="s">
        <v>2622</v>
      </c>
      <c r="E719" s="662" t="s">
        <v>968</v>
      </c>
      <c r="F719" s="665"/>
      <c r="G719" s="665"/>
      <c r="H719" s="678">
        <v>0</v>
      </c>
      <c r="I719" s="665">
        <v>4</v>
      </c>
      <c r="J719" s="665">
        <v>263.95999999999998</v>
      </c>
      <c r="K719" s="678">
        <v>1</v>
      </c>
      <c r="L719" s="665">
        <v>4</v>
      </c>
      <c r="M719" s="666">
        <v>263.95999999999998</v>
      </c>
    </row>
    <row r="720" spans="1:13" ht="14.4" customHeight="1" x14ac:dyDescent="0.3">
      <c r="A720" s="661" t="s">
        <v>5129</v>
      </c>
      <c r="B720" s="662" t="s">
        <v>4981</v>
      </c>
      <c r="C720" s="662" t="s">
        <v>2465</v>
      </c>
      <c r="D720" s="662" t="s">
        <v>2466</v>
      </c>
      <c r="E720" s="662" t="s">
        <v>2467</v>
      </c>
      <c r="F720" s="665"/>
      <c r="G720" s="665"/>
      <c r="H720" s="678">
        <v>0</v>
      </c>
      <c r="I720" s="665">
        <v>4</v>
      </c>
      <c r="J720" s="665">
        <v>1056</v>
      </c>
      <c r="K720" s="678">
        <v>1</v>
      </c>
      <c r="L720" s="665">
        <v>4</v>
      </c>
      <c r="M720" s="666">
        <v>1056</v>
      </c>
    </row>
    <row r="721" spans="1:13" ht="14.4" customHeight="1" x14ac:dyDescent="0.3">
      <c r="A721" s="661" t="s">
        <v>5129</v>
      </c>
      <c r="B721" s="662" t="s">
        <v>4983</v>
      </c>
      <c r="C721" s="662" t="s">
        <v>2667</v>
      </c>
      <c r="D721" s="662" t="s">
        <v>2668</v>
      </c>
      <c r="E721" s="662" t="s">
        <v>968</v>
      </c>
      <c r="F721" s="665"/>
      <c r="G721" s="665"/>
      <c r="H721" s="678">
        <v>0</v>
      </c>
      <c r="I721" s="665">
        <v>1</v>
      </c>
      <c r="J721" s="665">
        <v>132</v>
      </c>
      <c r="K721" s="678">
        <v>1</v>
      </c>
      <c r="L721" s="665">
        <v>1</v>
      </c>
      <c r="M721" s="666">
        <v>132</v>
      </c>
    </row>
    <row r="722" spans="1:13" ht="14.4" customHeight="1" x14ac:dyDescent="0.3">
      <c r="A722" s="661" t="s">
        <v>5129</v>
      </c>
      <c r="B722" s="662" t="s">
        <v>4991</v>
      </c>
      <c r="C722" s="662" t="s">
        <v>2443</v>
      </c>
      <c r="D722" s="662" t="s">
        <v>2444</v>
      </c>
      <c r="E722" s="662" t="s">
        <v>4992</v>
      </c>
      <c r="F722" s="665"/>
      <c r="G722" s="665"/>
      <c r="H722" s="678">
        <v>0</v>
      </c>
      <c r="I722" s="665">
        <v>1</v>
      </c>
      <c r="J722" s="665">
        <v>227.32</v>
      </c>
      <c r="K722" s="678">
        <v>1</v>
      </c>
      <c r="L722" s="665">
        <v>1</v>
      </c>
      <c r="M722" s="666">
        <v>227.32</v>
      </c>
    </row>
    <row r="723" spans="1:13" ht="14.4" customHeight="1" x14ac:dyDescent="0.3">
      <c r="A723" s="661" t="s">
        <v>5129</v>
      </c>
      <c r="B723" s="662" t="s">
        <v>4991</v>
      </c>
      <c r="C723" s="662" t="s">
        <v>2560</v>
      </c>
      <c r="D723" s="662" t="s">
        <v>2444</v>
      </c>
      <c r="E723" s="662" t="s">
        <v>968</v>
      </c>
      <c r="F723" s="665"/>
      <c r="G723" s="665"/>
      <c r="H723" s="678">
        <v>0</v>
      </c>
      <c r="I723" s="665">
        <v>3</v>
      </c>
      <c r="J723" s="665">
        <v>207.48</v>
      </c>
      <c r="K723" s="678">
        <v>1</v>
      </c>
      <c r="L723" s="665">
        <v>3</v>
      </c>
      <c r="M723" s="666">
        <v>207.48</v>
      </c>
    </row>
    <row r="724" spans="1:13" ht="14.4" customHeight="1" x14ac:dyDescent="0.3">
      <c r="A724" s="661" t="s">
        <v>5129</v>
      </c>
      <c r="B724" s="662" t="s">
        <v>4993</v>
      </c>
      <c r="C724" s="662" t="s">
        <v>2691</v>
      </c>
      <c r="D724" s="662" t="s">
        <v>2692</v>
      </c>
      <c r="E724" s="662" t="s">
        <v>2591</v>
      </c>
      <c r="F724" s="665"/>
      <c r="G724" s="665"/>
      <c r="H724" s="678">
        <v>0</v>
      </c>
      <c r="I724" s="665">
        <v>2</v>
      </c>
      <c r="J724" s="665">
        <v>414.9</v>
      </c>
      <c r="K724" s="678">
        <v>1</v>
      </c>
      <c r="L724" s="665">
        <v>2</v>
      </c>
      <c r="M724" s="666">
        <v>414.9</v>
      </c>
    </row>
    <row r="725" spans="1:13" ht="14.4" customHeight="1" x14ac:dyDescent="0.3">
      <c r="A725" s="661" t="s">
        <v>5129</v>
      </c>
      <c r="B725" s="662" t="s">
        <v>4997</v>
      </c>
      <c r="C725" s="662" t="s">
        <v>2852</v>
      </c>
      <c r="D725" s="662" t="s">
        <v>2853</v>
      </c>
      <c r="E725" s="662" t="s">
        <v>2831</v>
      </c>
      <c r="F725" s="665"/>
      <c r="G725" s="665"/>
      <c r="H725" s="678">
        <v>0</v>
      </c>
      <c r="I725" s="665">
        <v>2</v>
      </c>
      <c r="J725" s="665">
        <v>259.02</v>
      </c>
      <c r="K725" s="678">
        <v>1</v>
      </c>
      <c r="L725" s="665">
        <v>2</v>
      </c>
      <c r="M725" s="666">
        <v>259.02</v>
      </c>
    </row>
    <row r="726" spans="1:13" ht="14.4" customHeight="1" x14ac:dyDescent="0.3">
      <c r="A726" s="661" t="s">
        <v>5129</v>
      </c>
      <c r="B726" s="662" t="s">
        <v>4997</v>
      </c>
      <c r="C726" s="662" t="s">
        <v>2829</v>
      </c>
      <c r="D726" s="662" t="s">
        <v>2830</v>
      </c>
      <c r="E726" s="662" t="s">
        <v>2831</v>
      </c>
      <c r="F726" s="665"/>
      <c r="G726" s="665"/>
      <c r="H726" s="678">
        <v>0</v>
      </c>
      <c r="I726" s="665">
        <v>43</v>
      </c>
      <c r="J726" s="665">
        <v>5475.62</v>
      </c>
      <c r="K726" s="678">
        <v>1</v>
      </c>
      <c r="L726" s="665">
        <v>43</v>
      </c>
      <c r="M726" s="666">
        <v>5475.62</v>
      </c>
    </row>
    <row r="727" spans="1:13" ht="14.4" customHeight="1" x14ac:dyDescent="0.3">
      <c r="A727" s="661" t="s">
        <v>5129</v>
      </c>
      <c r="B727" s="662" t="s">
        <v>4997</v>
      </c>
      <c r="C727" s="662" t="s">
        <v>2834</v>
      </c>
      <c r="D727" s="662" t="s">
        <v>2835</v>
      </c>
      <c r="E727" s="662" t="s">
        <v>2831</v>
      </c>
      <c r="F727" s="665"/>
      <c r="G727" s="665"/>
      <c r="H727" s="678">
        <v>0</v>
      </c>
      <c r="I727" s="665">
        <v>6</v>
      </c>
      <c r="J727" s="665">
        <v>764.04</v>
      </c>
      <c r="K727" s="678">
        <v>1</v>
      </c>
      <c r="L727" s="665">
        <v>6</v>
      </c>
      <c r="M727" s="666">
        <v>764.04</v>
      </c>
    </row>
    <row r="728" spans="1:13" ht="14.4" customHeight="1" x14ac:dyDescent="0.3">
      <c r="A728" s="661" t="s">
        <v>5129</v>
      </c>
      <c r="B728" s="662" t="s">
        <v>4997</v>
      </c>
      <c r="C728" s="662" t="s">
        <v>2836</v>
      </c>
      <c r="D728" s="662" t="s">
        <v>2837</v>
      </c>
      <c r="E728" s="662" t="s">
        <v>2831</v>
      </c>
      <c r="F728" s="665"/>
      <c r="G728" s="665"/>
      <c r="H728" s="678">
        <v>0</v>
      </c>
      <c r="I728" s="665">
        <v>10</v>
      </c>
      <c r="J728" s="665">
        <v>1273.4000000000001</v>
      </c>
      <c r="K728" s="678">
        <v>1</v>
      </c>
      <c r="L728" s="665">
        <v>10</v>
      </c>
      <c r="M728" s="666">
        <v>1273.4000000000001</v>
      </c>
    </row>
    <row r="729" spans="1:13" ht="14.4" customHeight="1" x14ac:dyDescent="0.3">
      <c r="A729" s="661" t="s">
        <v>5129</v>
      </c>
      <c r="B729" s="662" t="s">
        <v>4934</v>
      </c>
      <c r="C729" s="662" t="s">
        <v>3200</v>
      </c>
      <c r="D729" s="662" t="s">
        <v>3193</v>
      </c>
      <c r="E729" s="662" t="s">
        <v>4935</v>
      </c>
      <c r="F729" s="665"/>
      <c r="G729" s="665"/>
      <c r="H729" s="678">
        <v>0</v>
      </c>
      <c r="I729" s="665">
        <v>17</v>
      </c>
      <c r="J729" s="665">
        <v>240150.32</v>
      </c>
      <c r="K729" s="678">
        <v>1</v>
      </c>
      <c r="L729" s="665">
        <v>17</v>
      </c>
      <c r="M729" s="666">
        <v>240150.32</v>
      </c>
    </row>
    <row r="730" spans="1:13" ht="14.4" customHeight="1" x14ac:dyDescent="0.3">
      <c r="A730" s="661" t="s">
        <v>5129</v>
      </c>
      <c r="B730" s="662" t="s">
        <v>4796</v>
      </c>
      <c r="C730" s="662" t="s">
        <v>5012</v>
      </c>
      <c r="D730" s="662" t="s">
        <v>2563</v>
      </c>
      <c r="E730" s="662" t="s">
        <v>5013</v>
      </c>
      <c r="F730" s="665"/>
      <c r="G730" s="665"/>
      <c r="H730" s="678">
        <v>0</v>
      </c>
      <c r="I730" s="665">
        <v>2</v>
      </c>
      <c r="J730" s="665">
        <v>267.88</v>
      </c>
      <c r="K730" s="678">
        <v>1</v>
      </c>
      <c r="L730" s="665">
        <v>2</v>
      </c>
      <c r="M730" s="666">
        <v>267.88</v>
      </c>
    </row>
    <row r="731" spans="1:13" ht="14.4" customHeight="1" x14ac:dyDescent="0.3">
      <c r="A731" s="661" t="s">
        <v>5130</v>
      </c>
      <c r="B731" s="662" t="s">
        <v>4793</v>
      </c>
      <c r="C731" s="662" t="s">
        <v>1385</v>
      </c>
      <c r="D731" s="662" t="s">
        <v>5463</v>
      </c>
      <c r="E731" s="662" t="s">
        <v>6978</v>
      </c>
      <c r="F731" s="665">
        <v>2</v>
      </c>
      <c r="G731" s="665">
        <v>345.82</v>
      </c>
      <c r="H731" s="678">
        <v>1</v>
      </c>
      <c r="I731" s="665"/>
      <c r="J731" s="665"/>
      <c r="K731" s="678">
        <v>0</v>
      </c>
      <c r="L731" s="665">
        <v>2</v>
      </c>
      <c r="M731" s="666">
        <v>345.82</v>
      </c>
    </row>
    <row r="732" spans="1:13" ht="14.4" customHeight="1" x14ac:dyDescent="0.3">
      <c r="A732" s="661" t="s">
        <v>5130</v>
      </c>
      <c r="B732" s="662" t="s">
        <v>4793</v>
      </c>
      <c r="C732" s="662" t="s">
        <v>6979</v>
      </c>
      <c r="D732" s="662" t="s">
        <v>5368</v>
      </c>
      <c r="E732" s="662" t="s">
        <v>6980</v>
      </c>
      <c r="F732" s="665"/>
      <c r="G732" s="665"/>
      <c r="H732" s="678"/>
      <c r="I732" s="665">
        <v>1</v>
      </c>
      <c r="J732" s="665">
        <v>0</v>
      </c>
      <c r="K732" s="678"/>
      <c r="L732" s="665">
        <v>1</v>
      </c>
      <c r="M732" s="666">
        <v>0</v>
      </c>
    </row>
    <row r="733" spans="1:13" ht="14.4" customHeight="1" x14ac:dyDescent="0.3">
      <c r="A733" s="661" t="s">
        <v>5130</v>
      </c>
      <c r="B733" s="662" t="s">
        <v>4793</v>
      </c>
      <c r="C733" s="662" t="s">
        <v>6981</v>
      </c>
      <c r="D733" s="662" t="s">
        <v>5463</v>
      </c>
      <c r="E733" s="662" t="s">
        <v>6982</v>
      </c>
      <c r="F733" s="665">
        <v>2</v>
      </c>
      <c r="G733" s="665">
        <v>0</v>
      </c>
      <c r="H733" s="678"/>
      <c r="I733" s="665"/>
      <c r="J733" s="665"/>
      <c r="K733" s="678"/>
      <c r="L733" s="665">
        <v>2</v>
      </c>
      <c r="M733" s="666">
        <v>0</v>
      </c>
    </row>
    <row r="734" spans="1:13" ht="14.4" customHeight="1" x14ac:dyDescent="0.3">
      <c r="A734" s="661" t="s">
        <v>5130</v>
      </c>
      <c r="B734" s="662" t="s">
        <v>4793</v>
      </c>
      <c r="C734" s="662" t="s">
        <v>6983</v>
      </c>
      <c r="D734" s="662" t="s">
        <v>5463</v>
      </c>
      <c r="E734" s="662" t="s">
        <v>6984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5130</v>
      </c>
      <c r="B735" s="662" t="s">
        <v>5009</v>
      </c>
      <c r="C735" s="662" t="s">
        <v>4131</v>
      </c>
      <c r="D735" s="662" t="s">
        <v>5010</v>
      </c>
      <c r="E735" s="662" t="s">
        <v>5011</v>
      </c>
      <c r="F735" s="665"/>
      <c r="G735" s="665"/>
      <c r="H735" s="678">
        <v>0</v>
      </c>
      <c r="I735" s="665">
        <v>1</v>
      </c>
      <c r="J735" s="665">
        <v>187.41</v>
      </c>
      <c r="K735" s="678">
        <v>1</v>
      </c>
      <c r="L735" s="665">
        <v>1</v>
      </c>
      <c r="M735" s="666">
        <v>187.41</v>
      </c>
    </row>
    <row r="736" spans="1:13" ht="14.4" customHeight="1" x14ac:dyDescent="0.3">
      <c r="A736" s="661" t="s">
        <v>5130</v>
      </c>
      <c r="B736" s="662" t="s">
        <v>4797</v>
      </c>
      <c r="C736" s="662" t="s">
        <v>3477</v>
      </c>
      <c r="D736" s="662" t="s">
        <v>3478</v>
      </c>
      <c r="E736" s="662" t="s">
        <v>5014</v>
      </c>
      <c r="F736" s="665">
        <v>6</v>
      </c>
      <c r="G736" s="665">
        <v>4011.24</v>
      </c>
      <c r="H736" s="678">
        <v>0.8571428571428571</v>
      </c>
      <c r="I736" s="665">
        <v>1</v>
      </c>
      <c r="J736" s="665">
        <v>668.54</v>
      </c>
      <c r="K736" s="678">
        <v>0.14285714285714285</v>
      </c>
      <c r="L736" s="665">
        <v>7</v>
      </c>
      <c r="M736" s="666">
        <v>4679.78</v>
      </c>
    </row>
    <row r="737" spans="1:13" ht="14.4" customHeight="1" x14ac:dyDescent="0.3">
      <c r="A737" s="661" t="s">
        <v>5130</v>
      </c>
      <c r="B737" s="662" t="s">
        <v>4802</v>
      </c>
      <c r="C737" s="662" t="s">
        <v>2741</v>
      </c>
      <c r="D737" s="662" t="s">
        <v>2742</v>
      </c>
      <c r="E737" s="662" t="s">
        <v>4803</v>
      </c>
      <c r="F737" s="665"/>
      <c r="G737" s="665"/>
      <c r="H737" s="678">
        <v>0</v>
      </c>
      <c r="I737" s="665">
        <v>1</v>
      </c>
      <c r="J737" s="665">
        <v>635.35</v>
      </c>
      <c r="K737" s="678">
        <v>1</v>
      </c>
      <c r="L737" s="665">
        <v>1</v>
      </c>
      <c r="M737" s="666">
        <v>635.35</v>
      </c>
    </row>
    <row r="738" spans="1:13" ht="14.4" customHeight="1" x14ac:dyDescent="0.3">
      <c r="A738" s="661" t="s">
        <v>5130</v>
      </c>
      <c r="B738" s="662" t="s">
        <v>7967</v>
      </c>
      <c r="C738" s="662" t="s">
        <v>6916</v>
      </c>
      <c r="D738" s="662" t="s">
        <v>6917</v>
      </c>
      <c r="E738" s="662" t="s">
        <v>6918</v>
      </c>
      <c r="F738" s="665">
        <v>1</v>
      </c>
      <c r="G738" s="665">
        <v>0</v>
      </c>
      <c r="H738" s="678"/>
      <c r="I738" s="665"/>
      <c r="J738" s="665"/>
      <c r="K738" s="678"/>
      <c r="L738" s="665">
        <v>1</v>
      </c>
      <c r="M738" s="666">
        <v>0</v>
      </c>
    </row>
    <row r="739" spans="1:13" ht="14.4" customHeight="1" x14ac:dyDescent="0.3">
      <c r="A739" s="661" t="s">
        <v>5130</v>
      </c>
      <c r="B739" s="662" t="s">
        <v>7967</v>
      </c>
      <c r="C739" s="662" t="s">
        <v>6922</v>
      </c>
      <c r="D739" s="662" t="s">
        <v>6917</v>
      </c>
      <c r="E739" s="662" t="s">
        <v>5022</v>
      </c>
      <c r="F739" s="665">
        <v>2</v>
      </c>
      <c r="G739" s="665">
        <v>1696.7</v>
      </c>
      <c r="H739" s="678">
        <v>1</v>
      </c>
      <c r="I739" s="665"/>
      <c r="J739" s="665"/>
      <c r="K739" s="678">
        <v>0</v>
      </c>
      <c r="L739" s="665">
        <v>2</v>
      </c>
      <c r="M739" s="666">
        <v>1696.7</v>
      </c>
    </row>
    <row r="740" spans="1:13" ht="14.4" customHeight="1" x14ac:dyDescent="0.3">
      <c r="A740" s="661" t="s">
        <v>5130</v>
      </c>
      <c r="B740" s="662" t="s">
        <v>7968</v>
      </c>
      <c r="C740" s="662" t="s">
        <v>6919</v>
      </c>
      <c r="D740" s="662" t="s">
        <v>6920</v>
      </c>
      <c r="E740" s="662" t="s">
        <v>6921</v>
      </c>
      <c r="F740" s="665">
        <v>1</v>
      </c>
      <c r="G740" s="665">
        <v>848.35</v>
      </c>
      <c r="H740" s="678">
        <v>1</v>
      </c>
      <c r="I740" s="665"/>
      <c r="J740" s="665"/>
      <c r="K740" s="678">
        <v>0</v>
      </c>
      <c r="L740" s="665">
        <v>1</v>
      </c>
      <c r="M740" s="666">
        <v>848.35</v>
      </c>
    </row>
    <row r="741" spans="1:13" ht="14.4" customHeight="1" x14ac:dyDescent="0.3">
      <c r="A741" s="661" t="s">
        <v>5130</v>
      </c>
      <c r="B741" s="662" t="s">
        <v>4805</v>
      </c>
      <c r="C741" s="662" t="s">
        <v>6960</v>
      </c>
      <c r="D741" s="662" t="s">
        <v>6343</v>
      </c>
      <c r="E741" s="662" t="s">
        <v>6961</v>
      </c>
      <c r="F741" s="665">
        <v>2</v>
      </c>
      <c r="G741" s="665">
        <v>0</v>
      </c>
      <c r="H741" s="678"/>
      <c r="I741" s="665"/>
      <c r="J741" s="665"/>
      <c r="K741" s="678"/>
      <c r="L741" s="665">
        <v>2</v>
      </c>
      <c r="M741" s="666">
        <v>0</v>
      </c>
    </row>
    <row r="742" spans="1:13" ht="14.4" customHeight="1" x14ac:dyDescent="0.3">
      <c r="A742" s="661" t="s">
        <v>5130</v>
      </c>
      <c r="B742" s="662" t="s">
        <v>4808</v>
      </c>
      <c r="C742" s="662" t="s">
        <v>7013</v>
      </c>
      <c r="D742" s="662" t="s">
        <v>7014</v>
      </c>
      <c r="E742" s="662" t="s">
        <v>7015</v>
      </c>
      <c r="F742" s="665"/>
      <c r="G742" s="665"/>
      <c r="H742" s="678"/>
      <c r="I742" s="665">
        <v>1</v>
      </c>
      <c r="J742" s="665">
        <v>0</v>
      </c>
      <c r="K742" s="678"/>
      <c r="L742" s="665">
        <v>1</v>
      </c>
      <c r="M742" s="666">
        <v>0</v>
      </c>
    </row>
    <row r="743" spans="1:13" ht="14.4" customHeight="1" x14ac:dyDescent="0.3">
      <c r="A743" s="661" t="s">
        <v>5130</v>
      </c>
      <c r="B743" s="662" t="s">
        <v>4808</v>
      </c>
      <c r="C743" s="662" t="s">
        <v>2651</v>
      </c>
      <c r="D743" s="662" t="s">
        <v>4809</v>
      </c>
      <c r="E743" s="662" t="s">
        <v>4810</v>
      </c>
      <c r="F743" s="665"/>
      <c r="G743" s="665"/>
      <c r="H743" s="678">
        <v>0</v>
      </c>
      <c r="I743" s="665">
        <v>4</v>
      </c>
      <c r="J743" s="665">
        <v>482.44</v>
      </c>
      <c r="K743" s="678">
        <v>1</v>
      </c>
      <c r="L743" s="665">
        <v>4</v>
      </c>
      <c r="M743" s="666">
        <v>482.44</v>
      </c>
    </row>
    <row r="744" spans="1:13" ht="14.4" customHeight="1" x14ac:dyDescent="0.3">
      <c r="A744" s="661" t="s">
        <v>5130</v>
      </c>
      <c r="B744" s="662" t="s">
        <v>4808</v>
      </c>
      <c r="C744" s="662" t="s">
        <v>6031</v>
      </c>
      <c r="D744" s="662" t="s">
        <v>6032</v>
      </c>
      <c r="E744" s="662" t="s">
        <v>1183</v>
      </c>
      <c r="F744" s="665"/>
      <c r="G744" s="665"/>
      <c r="H744" s="678">
        <v>0</v>
      </c>
      <c r="I744" s="665">
        <v>6</v>
      </c>
      <c r="J744" s="665">
        <v>1108.44</v>
      </c>
      <c r="K744" s="678">
        <v>1</v>
      </c>
      <c r="L744" s="665">
        <v>6</v>
      </c>
      <c r="M744" s="666">
        <v>1108.44</v>
      </c>
    </row>
    <row r="745" spans="1:13" ht="14.4" customHeight="1" x14ac:dyDescent="0.3">
      <c r="A745" s="661" t="s">
        <v>5130</v>
      </c>
      <c r="B745" s="662" t="s">
        <v>4811</v>
      </c>
      <c r="C745" s="662" t="s">
        <v>2679</v>
      </c>
      <c r="D745" s="662" t="s">
        <v>2474</v>
      </c>
      <c r="E745" s="662" t="s">
        <v>4813</v>
      </c>
      <c r="F745" s="665"/>
      <c r="G745" s="665"/>
      <c r="H745" s="678">
        <v>0</v>
      </c>
      <c r="I745" s="665">
        <v>5</v>
      </c>
      <c r="J745" s="665">
        <v>2037.75</v>
      </c>
      <c r="K745" s="678">
        <v>1</v>
      </c>
      <c r="L745" s="665">
        <v>5</v>
      </c>
      <c r="M745" s="666">
        <v>2037.75</v>
      </c>
    </row>
    <row r="746" spans="1:13" ht="14.4" customHeight="1" x14ac:dyDescent="0.3">
      <c r="A746" s="661" t="s">
        <v>5130</v>
      </c>
      <c r="B746" s="662" t="s">
        <v>4811</v>
      </c>
      <c r="C746" s="662" t="s">
        <v>2682</v>
      </c>
      <c r="D746" s="662" t="s">
        <v>2474</v>
      </c>
      <c r="E746" s="662" t="s">
        <v>4816</v>
      </c>
      <c r="F746" s="665"/>
      <c r="G746" s="665"/>
      <c r="H746" s="678">
        <v>0</v>
      </c>
      <c r="I746" s="665">
        <v>6</v>
      </c>
      <c r="J746" s="665">
        <v>3260.34</v>
      </c>
      <c r="K746" s="678">
        <v>1</v>
      </c>
      <c r="L746" s="665">
        <v>6</v>
      </c>
      <c r="M746" s="666">
        <v>3260.34</v>
      </c>
    </row>
    <row r="747" spans="1:13" ht="14.4" customHeight="1" x14ac:dyDescent="0.3">
      <c r="A747" s="661" t="s">
        <v>5130</v>
      </c>
      <c r="B747" s="662" t="s">
        <v>4811</v>
      </c>
      <c r="C747" s="662" t="s">
        <v>2473</v>
      </c>
      <c r="D747" s="662" t="s">
        <v>2474</v>
      </c>
      <c r="E747" s="662" t="s">
        <v>4814</v>
      </c>
      <c r="F747" s="665"/>
      <c r="G747" s="665"/>
      <c r="H747" s="678">
        <v>0</v>
      </c>
      <c r="I747" s="665">
        <v>5</v>
      </c>
      <c r="J747" s="665">
        <v>4075.5</v>
      </c>
      <c r="K747" s="678">
        <v>1</v>
      </c>
      <c r="L747" s="665">
        <v>5</v>
      </c>
      <c r="M747" s="666">
        <v>4075.5</v>
      </c>
    </row>
    <row r="748" spans="1:13" ht="14.4" customHeight="1" x14ac:dyDescent="0.3">
      <c r="A748" s="661" t="s">
        <v>5130</v>
      </c>
      <c r="B748" s="662" t="s">
        <v>4811</v>
      </c>
      <c r="C748" s="662" t="s">
        <v>2477</v>
      </c>
      <c r="D748" s="662" t="s">
        <v>2474</v>
      </c>
      <c r="E748" s="662" t="s">
        <v>4818</v>
      </c>
      <c r="F748" s="665"/>
      <c r="G748" s="665"/>
      <c r="H748" s="678">
        <v>0</v>
      </c>
      <c r="I748" s="665">
        <v>2</v>
      </c>
      <c r="J748" s="665">
        <v>1847.48</v>
      </c>
      <c r="K748" s="678">
        <v>1</v>
      </c>
      <c r="L748" s="665">
        <v>2</v>
      </c>
      <c r="M748" s="666">
        <v>1847.48</v>
      </c>
    </row>
    <row r="749" spans="1:13" ht="14.4" customHeight="1" x14ac:dyDescent="0.3">
      <c r="A749" s="661" t="s">
        <v>5130</v>
      </c>
      <c r="B749" s="662" t="s">
        <v>4811</v>
      </c>
      <c r="C749" s="662" t="s">
        <v>4144</v>
      </c>
      <c r="D749" s="662" t="s">
        <v>2557</v>
      </c>
      <c r="E749" s="662" t="s">
        <v>4812</v>
      </c>
      <c r="F749" s="665"/>
      <c r="G749" s="665"/>
      <c r="H749" s="678">
        <v>0</v>
      </c>
      <c r="I749" s="665">
        <v>4</v>
      </c>
      <c r="J749" s="665">
        <v>5542.48</v>
      </c>
      <c r="K749" s="678">
        <v>1</v>
      </c>
      <c r="L749" s="665">
        <v>4</v>
      </c>
      <c r="M749" s="666">
        <v>5542.48</v>
      </c>
    </row>
    <row r="750" spans="1:13" ht="14.4" customHeight="1" x14ac:dyDescent="0.3">
      <c r="A750" s="661" t="s">
        <v>5130</v>
      </c>
      <c r="B750" s="662" t="s">
        <v>4824</v>
      </c>
      <c r="C750" s="662" t="s">
        <v>6660</v>
      </c>
      <c r="D750" s="662" t="s">
        <v>5025</v>
      </c>
      <c r="E750" s="662" t="s">
        <v>5947</v>
      </c>
      <c r="F750" s="665">
        <v>2</v>
      </c>
      <c r="G750" s="665">
        <v>640.41999999999996</v>
      </c>
      <c r="H750" s="678">
        <v>1</v>
      </c>
      <c r="I750" s="665"/>
      <c r="J750" s="665"/>
      <c r="K750" s="678">
        <v>0</v>
      </c>
      <c r="L750" s="665">
        <v>2</v>
      </c>
      <c r="M750" s="666">
        <v>640.41999999999996</v>
      </c>
    </row>
    <row r="751" spans="1:13" ht="14.4" customHeight="1" x14ac:dyDescent="0.3">
      <c r="A751" s="661" t="s">
        <v>5130</v>
      </c>
      <c r="B751" s="662" t="s">
        <v>4824</v>
      </c>
      <c r="C751" s="662" t="s">
        <v>2525</v>
      </c>
      <c r="D751" s="662" t="s">
        <v>2526</v>
      </c>
      <c r="E751" s="662" t="s">
        <v>4825</v>
      </c>
      <c r="F751" s="665"/>
      <c r="G751" s="665"/>
      <c r="H751" s="678">
        <v>0</v>
      </c>
      <c r="I751" s="665">
        <v>3</v>
      </c>
      <c r="J751" s="665">
        <v>480.29999999999995</v>
      </c>
      <c r="K751" s="678">
        <v>1</v>
      </c>
      <c r="L751" s="665">
        <v>3</v>
      </c>
      <c r="M751" s="666">
        <v>480.29999999999995</v>
      </c>
    </row>
    <row r="752" spans="1:13" ht="14.4" customHeight="1" x14ac:dyDescent="0.3">
      <c r="A752" s="661" t="s">
        <v>5130</v>
      </c>
      <c r="B752" s="662" t="s">
        <v>4826</v>
      </c>
      <c r="C752" s="662" t="s">
        <v>2454</v>
      </c>
      <c r="D752" s="662" t="s">
        <v>2455</v>
      </c>
      <c r="E752" s="662" t="s">
        <v>4828</v>
      </c>
      <c r="F752" s="665"/>
      <c r="G752" s="665"/>
      <c r="H752" s="678">
        <v>0</v>
      </c>
      <c r="I752" s="665">
        <v>6</v>
      </c>
      <c r="J752" s="665">
        <v>432</v>
      </c>
      <c r="K752" s="678">
        <v>1</v>
      </c>
      <c r="L752" s="665">
        <v>6</v>
      </c>
      <c r="M752" s="666">
        <v>432</v>
      </c>
    </row>
    <row r="753" spans="1:13" ht="14.4" customHeight="1" x14ac:dyDescent="0.3">
      <c r="A753" s="661" t="s">
        <v>5130</v>
      </c>
      <c r="B753" s="662" t="s">
        <v>4826</v>
      </c>
      <c r="C753" s="662" t="s">
        <v>5199</v>
      </c>
      <c r="D753" s="662" t="s">
        <v>2455</v>
      </c>
      <c r="E753" s="662" t="s">
        <v>5200</v>
      </c>
      <c r="F753" s="665"/>
      <c r="G753" s="665"/>
      <c r="H753" s="678">
        <v>0</v>
      </c>
      <c r="I753" s="665">
        <v>2</v>
      </c>
      <c r="J753" s="665">
        <v>288.02</v>
      </c>
      <c r="K753" s="678">
        <v>1</v>
      </c>
      <c r="L753" s="665">
        <v>2</v>
      </c>
      <c r="M753" s="666">
        <v>288.02</v>
      </c>
    </row>
    <row r="754" spans="1:13" ht="14.4" customHeight="1" x14ac:dyDescent="0.3">
      <c r="A754" s="661" t="s">
        <v>5130</v>
      </c>
      <c r="B754" s="662" t="s">
        <v>4833</v>
      </c>
      <c r="C754" s="662" t="s">
        <v>6371</v>
      </c>
      <c r="D754" s="662" t="s">
        <v>2512</v>
      </c>
      <c r="E754" s="662" t="s">
        <v>2591</v>
      </c>
      <c r="F754" s="665"/>
      <c r="G754" s="665"/>
      <c r="H754" s="678">
        <v>0</v>
      </c>
      <c r="I754" s="665">
        <v>1</v>
      </c>
      <c r="J754" s="665">
        <v>105.32</v>
      </c>
      <c r="K754" s="678">
        <v>1</v>
      </c>
      <c r="L754" s="665">
        <v>1</v>
      </c>
      <c r="M754" s="666">
        <v>105.32</v>
      </c>
    </row>
    <row r="755" spans="1:13" ht="14.4" customHeight="1" x14ac:dyDescent="0.3">
      <c r="A755" s="661" t="s">
        <v>5130</v>
      </c>
      <c r="B755" s="662" t="s">
        <v>4833</v>
      </c>
      <c r="C755" s="662" t="s">
        <v>2511</v>
      </c>
      <c r="D755" s="662" t="s">
        <v>2512</v>
      </c>
      <c r="E755" s="662" t="s">
        <v>1270</v>
      </c>
      <c r="F755" s="665"/>
      <c r="G755" s="665"/>
      <c r="H755" s="678">
        <v>0</v>
      </c>
      <c r="I755" s="665">
        <v>1</v>
      </c>
      <c r="J755" s="665">
        <v>35.11</v>
      </c>
      <c r="K755" s="678">
        <v>1</v>
      </c>
      <c r="L755" s="665">
        <v>1</v>
      </c>
      <c r="M755" s="666">
        <v>35.11</v>
      </c>
    </row>
    <row r="756" spans="1:13" ht="14.4" customHeight="1" x14ac:dyDescent="0.3">
      <c r="A756" s="661" t="s">
        <v>5130</v>
      </c>
      <c r="B756" s="662" t="s">
        <v>4835</v>
      </c>
      <c r="C756" s="662" t="s">
        <v>6975</v>
      </c>
      <c r="D756" s="662" t="s">
        <v>6810</v>
      </c>
      <c r="E756" s="662" t="s">
        <v>6427</v>
      </c>
      <c r="F756" s="665">
        <v>1</v>
      </c>
      <c r="G756" s="665">
        <v>120.42</v>
      </c>
      <c r="H756" s="678">
        <v>1</v>
      </c>
      <c r="I756" s="665"/>
      <c r="J756" s="665"/>
      <c r="K756" s="678">
        <v>0</v>
      </c>
      <c r="L756" s="665">
        <v>1</v>
      </c>
      <c r="M756" s="666">
        <v>120.42</v>
      </c>
    </row>
    <row r="757" spans="1:13" ht="14.4" customHeight="1" x14ac:dyDescent="0.3">
      <c r="A757" s="661" t="s">
        <v>5130</v>
      </c>
      <c r="B757" s="662" t="s">
        <v>4835</v>
      </c>
      <c r="C757" s="662" t="s">
        <v>6809</v>
      </c>
      <c r="D757" s="662" t="s">
        <v>6810</v>
      </c>
      <c r="E757" s="662" t="s">
        <v>6811</v>
      </c>
      <c r="F757" s="665">
        <v>8</v>
      </c>
      <c r="G757" s="665">
        <v>304.21000000000004</v>
      </c>
      <c r="H757" s="678">
        <v>1</v>
      </c>
      <c r="I757" s="665"/>
      <c r="J757" s="665"/>
      <c r="K757" s="678">
        <v>0</v>
      </c>
      <c r="L757" s="665">
        <v>8</v>
      </c>
      <c r="M757" s="666">
        <v>304.21000000000004</v>
      </c>
    </row>
    <row r="758" spans="1:13" ht="14.4" customHeight="1" x14ac:dyDescent="0.3">
      <c r="A758" s="661" t="s">
        <v>5130</v>
      </c>
      <c r="B758" s="662" t="s">
        <v>4840</v>
      </c>
      <c r="C758" s="662" t="s">
        <v>2590</v>
      </c>
      <c r="D758" s="662" t="s">
        <v>2588</v>
      </c>
      <c r="E758" s="662" t="s">
        <v>2591</v>
      </c>
      <c r="F758" s="665"/>
      <c r="G758" s="665"/>
      <c r="H758" s="678">
        <v>0</v>
      </c>
      <c r="I758" s="665">
        <v>4</v>
      </c>
      <c r="J758" s="665">
        <v>579.24</v>
      </c>
      <c r="K758" s="678">
        <v>1</v>
      </c>
      <c r="L758" s="665">
        <v>4</v>
      </c>
      <c r="M758" s="666">
        <v>579.24</v>
      </c>
    </row>
    <row r="759" spans="1:13" ht="14.4" customHeight="1" x14ac:dyDescent="0.3">
      <c r="A759" s="661" t="s">
        <v>5130</v>
      </c>
      <c r="B759" s="662" t="s">
        <v>4840</v>
      </c>
      <c r="C759" s="662" t="s">
        <v>6985</v>
      </c>
      <c r="D759" s="662" t="s">
        <v>5931</v>
      </c>
      <c r="E759" s="662" t="s">
        <v>6657</v>
      </c>
      <c r="F759" s="665">
        <v>1</v>
      </c>
      <c r="G759" s="665">
        <v>144.81</v>
      </c>
      <c r="H759" s="678">
        <v>1</v>
      </c>
      <c r="I759" s="665"/>
      <c r="J759" s="665"/>
      <c r="K759" s="678">
        <v>0</v>
      </c>
      <c r="L759" s="665">
        <v>1</v>
      </c>
      <c r="M759" s="666">
        <v>144.81</v>
      </c>
    </row>
    <row r="760" spans="1:13" ht="14.4" customHeight="1" x14ac:dyDescent="0.3">
      <c r="A760" s="661" t="s">
        <v>5130</v>
      </c>
      <c r="B760" s="662" t="s">
        <v>4843</v>
      </c>
      <c r="C760" s="662" t="s">
        <v>2593</v>
      </c>
      <c r="D760" s="662" t="s">
        <v>4844</v>
      </c>
      <c r="E760" s="662" t="s">
        <v>1201</v>
      </c>
      <c r="F760" s="665"/>
      <c r="G760" s="665"/>
      <c r="H760" s="678">
        <v>0</v>
      </c>
      <c r="I760" s="665">
        <v>3</v>
      </c>
      <c r="J760" s="665">
        <v>291.78000000000003</v>
      </c>
      <c r="K760" s="678">
        <v>1</v>
      </c>
      <c r="L760" s="665">
        <v>3</v>
      </c>
      <c r="M760" s="666">
        <v>291.78000000000003</v>
      </c>
    </row>
    <row r="761" spans="1:13" ht="14.4" customHeight="1" x14ac:dyDescent="0.3">
      <c r="A761" s="661" t="s">
        <v>5130</v>
      </c>
      <c r="B761" s="662" t="s">
        <v>4843</v>
      </c>
      <c r="C761" s="662" t="s">
        <v>4193</v>
      </c>
      <c r="D761" s="662" t="s">
        <v>4844</v>
      </c>
      <c r="E761" s="662" t="s">
        <v>1295</v>
      </c>
      <c r="F761" s="665"/>
      <c r="G761" s="665"/>
      <c r="H761" s="678">
        <v>0</v>
      </c>
      <c r="I761" s="665">
        <v>5</v>
      </c>
      <c r="J761" s="665">
        <v>1459.1</v>
      </c>
      <c r="K761" s="678">
        <v>1</v>
      </c>
      <c r="L761" s="665">
        <v>5</v>
      </c>
      <c r="M761" s="666">
        <v>1459.1</v>
      </c>
    </row>
    <row r="762" spans="1:13" ht="14.4" customHeight="1" x14ac:dyDescent="0.3">
      <c r="A762" s="661" t="s">
        <v>5130</v>
      </c>
      <c r="B762" s="662" t="s">
        <v>4846</v>
      </c>
      <c r="C762" s="662" t="s">
        <v>2759</v>
      </c>
      <c r="D762" s="662" t="s">
        <v>2584</v>
      </c>
      <c r="E762" s="662" t="s">
        <v>4850</v>
      </c>
      <c r="F762" s="665"/>
      <c r="G762" s="665"/>
      <c r="H762" s="678">
        <v>0</v>
      </c>
      <c r="I762" s="665">
        <v>1</v>
      </c>
      <c r="J762" s="665">
        <v>164.94</v>
      </c>
      <c r="K762" s="678">
        <v>1</v>
      </c>
      <c r="L762" s="665">
        <v>1</v>
      </c>
      <c r="M762" s="666">
        <v>164.94</v>
      </c>
    </row>
    <row r="763" spans="1:13" ht="14.4" customHeight="1" x14ac:dyDescent="0.3">
      <c r="A763" s="661" t="s">
        <v>5130</v>
      </c>
      <c r="B763" s="662" t="s">
        <v>4846</v>
      </c>
      <c r="C763" s="662" t="s">
        <v>5444</v>
      </c>
      <c r="D763" s="662" t="s">
        <v>2584</v>
      </c>
      <c r="E763" s="662" t="s">
        <v>5445</v>
      </c>
      <c r="F763" s="665"/>
      <c r="G763" s="665"/>
      <c r="H763" s="678"/>
      <c r="I763" s="665">
        <v>3</v>
      </c>
      <c r="J763" s="665">
        <v>0</v>
      </c>
      <c r="K763" s="678"/>
      <c r="L763" s="665">
        <v>3</v>
      </c>
      <c r="M763" s="666">
        <v>0</v>
      </c>
    </row>
    <row r="764" spans="1:13" ht="14.4" customHeight="1" x14ac:dyDescent="0.3">
      <c r="A764" s="661" t="s">
        <v>5130</v>
      </c>
      <c r="B764" s="662" t="s">
        <v>4853</v>
      </c>
      <c r="C764" s="662" t="s">
        <v>4270</v>
      </c>
      <c r="D764" s="662" t="s">
        <v>4266</v>
      </c>
      <c r="E764" s="662" t="s">
        <v>2674</v>
      </c>
      <c r="F764" s="665"/>
      <c r="G764" s="665"/>
      <c r="H764" s="678">
        <v>0</v>
      </c>
      <c r="I764" s="665">
        <v>3</v>
      </c>
      <c r="J764" s="665">
        <v>529.77</v>
      </c>
      <c r="K764" s="678">
        <v>1</v>
      </c>
      <c r="L764" s="665">
        <v>3</v>
      </c>
      <c r="M764" s="666">
        <v>529.77</v>
      </c>
    </row>
    <row r="765" spans="1:13" ht="14.4" customHeight="1" x14ac:dyDescent="0.3">
      <c r="A765" s="661" t="s">
        <v>5130</v>
      </c>
      <c r="B765" s="662" t="s">
        <v>4853</v>
      </c>
      <c r="C765" s="662" t="s">
        <v>4151</v>
      </c>
      <c r="D765" s="662" t="s">
        <v>5035</v>
      </c>
      <c r="E765" s="662" t="s">
        <v>968</v>
      </c>
      <c r="F765" s="665"/>
      <c r="G765" s="665"/>
      <c r="H765" s="678">
        <v>0</v>
      </c>
      <c r="I765" s="665">
        <v>10</v>
      </c>
      <c r="J765" s="665">
        <v>588.6</v>
      </c>
      <c r="K765" s="678">
        <v>1</v>
      </c>
      <c r="L765" s="665">
        <v>10</v>
      </c>
      <c r="M765" s="666">
        <v>588.6</v>
      </c>
    </row>
    <row r="766" spans="1:13" ht="14.4" customHeight="1" x14ac:dyDescent="0.3">
      <c r="A766" s="661" t="s">
        <v>5130</v>
      </c>
      <c r="B766" s="662" t="s">
        <v>4853</v>
      </c>
      <c r="C766" s="662" t="s">
        <v>5789</v>
      </c>
      <c r="D766" s="662" t="s">
        <v>5035</v>
      </c>
      <c r="E766" s="662" t="s">
        <v>2253</v>
      </c>
      <c r="F766" s="665"/>
      <c r="G766" s="665"/>
      <c r="H766" s="678">
        <v>0</v>
      </c>
      <c r="I766" s="665">
        <v>5</v>
      </c>
      <c r="J766" s="665">
        <v>1005.0100000000001</v>
      </c>
      <c r="K766" s="678">
        <v>1</v>
      </c>
      <c r="L766" s="665">
        <v>5</v>
      </c>
      <c r="M766" s="666">
        <v>1005.0100000000001</v>
      </c>
    </row>
    <row r="767" spans="1:13" ht="14.4" customHeight="1" x14ac:dyDescent="0.3">
      <c r="A767" s="661" t="s">
        <v>5130</v>
      </c>
      <c r="B767" s="662" t="s">
        <v>4853</v>
      </c>
      <c r="C767" s="662" t="s">
        <v>2579</v>
      </c>
      <c r="D767" s="662" t="s">
        <v>4155</v>
      </c>
      <c r="E767" s="662" t="s">
        <v>1128</v>
      </c>
      <c r="F767" s="665"/>
      <c r="G767" s="665"/>
      <c r="H767" s="678">
        <v>0</v>
      </c>
      <c r="I767" s="665">
        <v>27</v>
      </c>
      <c r="J767" s="665">
        <v>3200.25</v>
      </c>
      <c r="K767" s="678">
        <v>1</v>
      </c>
      <c r="L767" s="665">
        <v>27</v>
      </c>
      <c r="M767" s="666">
        <v>3200.25</v>
      </c>
    </row>
    <row r="768" spans="1:13" ht="14.4" customHeight="1" x14ac:dyDescent="0.3">
      <c r="A768" s="661" t="s">
        <v>5130</v>
      </c>
      <c r="B768" s="662" t="s">
        <v>4853</v>
      </c>
      <c r="C768" s="662" t="s">
        <v>4154</v>
      </c>
      <c r="D768" s="662" t="s">
        <v>4155</v>
      </c>
      <c r="E768" s="662" t="s">
        <v>4554</v>
      </c>
      <c r="F768" s="665"/>
      <c r="G768" s="665"/>
      <c r="H768" s="678">
        <v>0</v>
      </c>
      <c r="I768" s="665">
        <v>3</v>
      </c>
      <c r="J768" s="665">
        <v>1177.26</v>
      </c>
      <c r="K768" s="678">
        <v>1</v>
      </c>
      <c r="L768" s="665">
        <v>3</v>
      </c>
      <c r="M768" s="666">
        <v>1177.26</v>
      </c>
    </row>
    <row r="769" spans="1:13" ht="14.4" customHeight="1" x14ac:dyDescent="0.3">
      <c r="A769" s="661" t="s">
        <v>5130</v>
      </c>
      <c r="B769" s="662" t="s">
        <v>4855</v>
      </c>
      <c r="C769" s="662" t="s">
        <v>4232</v>
      </c>
      <c r="D769" s="662" t="s">
        <v>4233</v>
      </c>
      <c r="E769" s="662" t="s">
        <v>5038</v>
      </c>
      <c r="F769" s="665"/>
      <c r="G769" s="665"/>
      <c r="H769" s="678">
        <v>0</v>
      </c>
      <c r="I769" s="665">
        <v>1</v>
      </c>
      <c r="J769" s="665">
        <v>416.52</v>
      </c>
      <c r="K769" s="678">
        <v>1</v>
      </c>
      <c r="L769" s="665">
        <v>1</v>
      </c>
      <c r="M769" s="666">
        <v>416.52</v>
      </c>
    </row>
    <row r="770" spans="1:13" ht="14.4" customHeight="1" x14ac:dyDescent="0.3">
      <c r="A770" s="661" t="s">
        <v>5130</v>
      </c>
      <c r="B770" s="662" t="s">
        <v>4855</v>
      </c>
      <c r="C770" s="662" t="s">
        <v>6897</v>
      </c>
      <c r="D770" s="662" t="s">
        <v>4233</v>
      </c>
      <c r="E770" s="662" t="s">
        <v>5038</v>
      </c>
      <c r="F770" s="665"/>
      <c r="G770" s="665"/>
      <c r="H770" s="678">
        <v>0</v>
      </c>
      <c r="I770" s="665">
        <v>1</v>
      </c>
      <c r="J770" s="665">
        <v>416.52</v>
      </c>
      <c r="K770" s="678">
        <v>1</v>
      </c>
      <c r="L770" s="665">
        <v>1</v>
      </c>
      <c r="M770" s="666">
        <v>416.52</v>
      </c>
    </row>
    <row r="771" spans="1:13" ht="14.4" customHeight="1" x14ac:dyDescent="0.3">
      <c r="A771" s="661" t="s">
        <v>5130</v>
      </c>
      <c r="B771" s="662" t="s">
        <v>4857</v>
      </c>
      <c r="C771" s="662" t="s">
        <v>7003</v>
      </c>
      <c r="D771" s="662" t="s">
        <v>7004</v>
      </c>
      <c r="E771" s="662" t="s">
        <v>7005</v>
      </c>
      <c r="F771" s="665">
        <v>1</v>
      </c>
      <c r="G771" s="665">
        <v>438.49</v>
      </c>
      <c r="H771" s="678">
        <v>1</v>
      </c>
      <c r="I771" s="665"/>
      <c r="J771" s="665"/>
      <c r="K771" s="678">
        <v>0</v>
      </c>
      <c r="L771" s="665">
        <v>1</v>
      </c>
      <c r="M771" s="666">
        <v>438.49</v>
      </c>
    </row>
    <row r="772" spans="1:13" ht="14.4" customHeight="1" x14ac:dyDescent="0.3">
      <c r="A772" s="661" t="s">
        <v>5130</v>
      </c>
      <c r="B772" s="662" t="s">
        <v>4857</v>
      </c>
      <c r="C772" s="662" t="s">
        <v>7006</v>
      </c>
      <c r="D772" s="662" t="s">
        <v>7004</v>
      </c>
      <c r="E772" s="662" t="s">
        <v>7007</v>
      </c>
      <c r="F772" s="665">
        <v>12</v>
      </c>
      <c r="G772" s="665">
        <v>1578.48</v>
      </c>
      <c r="H772" s="678">
        <v>1</v>
      </c>
      <c r="I772" s="665"/>
      <c r="J772" s="665"/>
      <c r="K772" s="678">
        <v>0</v>
      </c>
      <c r="L772" s="665">
        <v>12</v>
      </c>
      <c r="M772" s="666">
        <v>1578.48</v>
      </c>
    </row>
    <row r="773" spans="1:13" ht="14.4" customHeight="1" x14ac:dyDescent="0.3">
      <c r="A773" s="661" t="s">
        <v>5130</v>
      </c>
      <c r="B773" s="662" t="s">
        <v>4868</v>
      </c>
      <c r="C773" s="662" t="s">
        <v>6949</v>
      </c>
      <c r="D773" s="662" t="s">
        <v>6467</v>
      </c>
      <c r="E773" s="662" t="s">
        <v>6950</v>
      </c>
      <c r="F773" s="665"/>
      <c r="G773" s="665"/>
      <c r="H773" s="678">
        <v>0</v>
      </c>
      <c r="I773" s="665">
        <v>2</v>
      </c>
      <c r="J773" s="665">
        <v>124.48</v>
      </c>
      <c r="K773" s="678">
        <v>1</v>
      </c>
      <c r="L773" s="665">
        <v>2</v>
      </c>
      <c r="M773" s="666">
        <v>124.48</v>
      </c>
    </row>
    <row r="774" spans="1:13" ht="14.4" customHeight="1" x14ac:dyDescent="0.3">
      <c r="A774" s="661" t="s">
        <v>5130</v>
      </c>
      <c r="B774" s="662" t="s">
        <v>4868</v>
      </c>
      <c r="C774" s="662" t="s">
        <v>636</v>
      </c>
      <c r="D774" s="662" t="s">
        <v>4872</v>
      </c>
      <c r="E774" s="662" t="s">
        <v>4873</v>
      </c>
      <c r="F774" s="665">
        <v>1</v>
      </c>
      <c r="G774" s="665">
        <v>103.74</v>
      </c>
      <c r="H774" s="678">
        <v>1</v>
      </c>
      <c r="I774" s="665"/>
      <c r="J774" s="665"/>
      <c r="K774" s="678">
        <v>0</v>
      </c>
      <c r="L774" s="665">
        <v>1</v>
      </c>
      <c r="M774" s="666">
        <v>103.74</v>
      </c>
    </row>
    <row r="775" spans="1:13" ht="14.4" customHeight="1" x14ac:dyDescent="0.3">
      <c r="A775" s="661" t="s">
        <v>5130</v>
      </c>
      <c r="B775" s="662" t="s">
        <v>4868</v>
      </c>
      <c r="C775" s="662" t="s">
        <v>6951</v>
      </c>
      <c r="D775" s="662" t="s">
        <v>2508</v>
      </c>
      <c r="E775" s="662" t="s">
        <v>6952</v>
      </c>
      <c r="F775" s="665">
        <v>1</v>
      </c>
      <c r="G775" s="665">
        <v>0</v>
      </c>
      <c r="H775" s="678"/>
      <c r="I775" s="665"/>
      <c r="J775" s="665"/>
      <c r="K775" s="678"/>
      <c r="L775" s="665">
        <v>1</v>
      </c>
      <c r="M775" s="666">
        <v>0</v>
      </c>
    </row>
    <row r="776" spans="1:13" ht="14.4" customHeight="1" x14ac:dyDescent="0.3">
      <c r="A776" s="661" t="s">
        <v>5130</v>
      </c>
      <c r="B776" s="662" t="s">
        <v>4868</v>
      </c>
      <c r="C776" s="662" t="s">
        <v>2507</v>
      </c>
      <c r="D776" s="662" t="s">
        <v>2508</v>
      </c>
      <c r="E776" s="662" t="s">
        <v>4874</v>
      </c>
      <c r="F776" s="665"/>
      <c r="G776" s="665"/>
      <c r="H776" s="678">
        <v>0</v>
      </c>
      <c r="I776" s="665">
        <v>1</v>
      </c>
      <c r="J776" s="665">
        <v>82.99</v>
      </c>
      <c r="K776" s="678">
        <v>1</v>
      </c>
      <c r="L776" s="665">
        <v>1</v>
      </c>
      <c r="M776" s="666">
        <v>82.99</v>
      </c>
    </row>
    <row r="777" spans="1:13" ht="14.4" customHeight="1" x14ac:dyDescent="0.3">
      <c r="A777" s="661" t="s">
        <v>5130</v>
      </c>
      <c r="B777" s="662" t="s">
        <v>4868</v>
      </c>
      <c r="C777" s="662" t="s">
        <v>5760</v>
      </c>
      <c r="D777" s="662" t="s">
        <v>4875</v>
      </c>
      <c r="E777" s="662" t="s">
        <v>5761</v>
      </c>
      <c r="F777" s="665"/>
      <c r="G777" s="665"/>
      <c r="H777" s="678"/>
      <c r="I777" s="665">
        <v>1</v>
      </c>
      <c r="J777" s="665">
        <v>0</v>
      </c>
      <c r="K777" s="678"/>
      <c r="L777" s="665">
        <v>1</v>
      </c>
      <c r="M777" s="666">
        <v>0</v>
      </c>
    </row>
    <row r="778" spans="1:13" ht="14.4" customHeight="1" x14ac:dyDescent="0.3">
      <c r="A778" s="661" t="s">
        <v>5130</v>
      </c>
      <c r="B778" s="662" t="s">
        <v>4868</v>
      </c>
      <c r="C778" s="662" t="s">
        <v>6386</v>
      </c>
      <c r="D778" s="662" t="s">
        <v>6387</v>
      </c>
      <c r="E778" s="662" t="s">
        <v>6388</v>
      </c>
      <c r="F778" s="665">
        <v>1</v>
      </c>
      <c r="G778" s="665">
        <v>79.03</v>
      </c>
      <c r="H778" s="678">
        <v>1</v>
      </c>
      <c r="I778" s="665"/>
      <c r="J778" s="665"/>
      <c r="K778" s="678">
        <v>0</v>
      </c>
      <c r="L778" s="665">
        <v>1</v>
      </c>
      <c r="M778" s="666">
        <v>79.03</v>
      </c>
    </row>
    <row r="779" spans="1:13" ht="14.4" customHeight="1" x14ac:dyDescent="0.3">
      <c r="A779" s="661" t="s">
        <v>5130</v>
      </c>
      <c r="B779" s="662" t="s">
        <v>4868</v>
      </c>
      <c r="C779" s="662" t="s">
        <v>6953</v>
      </c>
      <c r="D779" s="662" t="s">
        <v>6467</v>
      </c>
      <c r="E779" s="662" t="s">
        <v>6954</v>
      </c>
      <c r="F779" s="665">
        <v>1</v>
      </c>
      <c r="G779" s="665">
        <v>0</v>
      </c>
      <c r="H779" s="678"/>
      <c r="I779" s="665"/>
      <c r="J779" s="665"/>
      <c r="K779" s="678"/>
      <c r="L779" s="665">
        <v>1</v>
      </c>
      <c r="M779" s="666">
        <v>0</v>
      </c>
    </row>
    <row r="780" spans="1:13" ht="14.4" customHeight="1" x14ac:dyDescent="0.3">
      <c r="A780" s="661" t="s">
        <v>5130</v>
      </c>
      <c r="B780" s="662" t="s">
        <v>4877</v>
      </c>
      <c r="C780" s="662" t="s">
        <v>3061</v>
      </c>
      <c r="D780" s="662" t="s">
        <v>2796</v>
      </c>
      <c r="E780" s="662" t="s">
        <v>4879</v>
      </c>
      <c r="F780" s="665"/>
      <c r="G780" s="665"/>
      <c r="H780" s="678">
        <v>0</v>
      </c>
      <c r="I780" s="665">
        <v>12</v>
      </c>
      <c r="J780" s="665">
        <v>1848.0000000000005</v>
      </c>
      <c r="K780" s="678">
        <v>1</v>
      </c>
      <c r="L780" s="665">
        <v>12</v>
      </c>
      <c r="M780" s="666">
        <v>1848.0000000000005</v>
      </c>
    </row>
    <row r="781" spans="1:13" ht="14.4" customHeight="1" x14ac:dyDescent="0.3">
      <c r="A781" s="661" t="s">
        <v>5130</v>
      </c>
      <c r="B781" s="662" t="s">
        <v>4902</v>
      </c>
      <c r="C781" s="662" t="s">
        <v>3092</v>
      </c>
      <c r="D781" s="662" t="s">
        <v>3093</v>
      </c>
      <c r="E781" s="662" t="s">
        <v>3094</v>
      </c>
      <c r="F781" s="665"/>
      <c r="G781" s="665"/>
      <c r="H781" s="678">
        <v>0</v>
      </c>
      <c r="I781" s="665">
        <v>11</v>
      </c>
      <c r="J781" s="665">
        <v>1021.7400000000001</v>
      </c>
      <c r="K781" s="678">
        <v>1</v>
      </c>
      <c r="L781" s="665">
        <v>11</v>
      </c>
      <c r="M781" s="666">
        <v>1021.7400000000001</v>
      </c>
    </row>
    <row r="782" spans="1:13" ht="14.4" customHeight="1" x14ac:dyDescent="0.3">
      <c r="A782" s="661" t="s">
        <v>5130</v>
      </c>
      <c r="B782" s="662" t="s">
        <v>4902</v>
      </c>
      <c r="C782" s="662" t="s">
        <v>3096</v>
      </c>
      <c r="D782" s="662" t="s">
        <v>3097</v>
      </c>
      <c r="E782" s="662" t="s">
        <v>3098</v>
      </c>
      <c r="F782" s="665"/>
      <c r="G782" s="665"/>
      <c r="H782" s="678">
        <v>0</v>
      </c>
      <c r="I782" s="665">
        <v>2</v>
      </c>
      <c r="J782" s="665">
        <v>239.4</v>
      </c>
      <c r="K782" s="678">
        <v>1</v>
      </c>
      <c r="L782" s="665">
        <v>2</v>
      </c>
      <c r="M782" s="666">
        <v>239.4</v>
      </c>
    </row>
    <row r="783" spans="1:13" ht="14.4" customHeight="1" x14ac:dyDescent="0.3">
      <c r="A783" s="661" t="s">
        <v>5130</v>
      </c>
      <c r="B783" s="662" t="s">
        <v>4902</v>
      </c>
      <c r="C783" s="662" t="s">
        <v>6235</v>
      </c>
      <c r="D783" s="662" t="s">
        <v>3093</v>
      </c>
      <c r="E783" s="662" t="s">
        <v>6236</v>
      </c>
      <c r="F783" s="665"/>
      <c r="G783" s="665"/>
      <c r="H783" s="678">
        <v>0</v>
      </c>
      <c r="I783" s="665">
        <v>7</v>
      </c>
      <c r="J783" s="665">
        <v>987.63000000000011</v>
      </c>
      <c r="K783" s="678">
        <v>1</v>
      </c>
      <c r="L783" s="665">
        <v>7</v>
      </c>
      <c r="M783" s="666">
        <v>987.63000000000011</v>
      </c>
    </row>
    <row r="784" spans="1:13" ht="14.4" customHeight="1" x14ac:dyDescent="0.3">
      <c r="A784" s="661" t="s">
        <v>5130</v>
      </c>
      <c r="B784" s="662" t="s">
        <v>4916</v>
      </c>
      <c r="C784" s="662" t="s">
        <v>2938</v>
      </c>
      <c r="D784" s="662" t="s">
        <v>2939</v>
      </c>
      <c r="E784" s="662" t="s">
        <v>2788</v>
      </c>
      <c r="F784" s="665"/>
      <c r="G784" s="665"/>
      <c r="H784" s="678">
        <v>0</v>
      </c>
      <c r="I784" s="665">
        <v>4</v>
      </c>
      <c r="J784" s="665">
        <v>267.27999999999997</v>
      </c>
      <c r="K784" s="678">
        <v>1</v>
      </c>
      <c r="L784" s="665">
        <v>4</v>
      </c>
      <c r="M784" s="666">
        <v>267.27999999999997</v>
      </c>
    </row>
    <row r="785" spans="1:13" ht="14.4" customHeight="1" x14ac:dyDescent="0.3">
      <c r="A785" s="661" t="s">
        <v>5130</v>
      </c>
      <c r="B785" s="662" t="s">
        <v>4931</v>
      </c>
      <c r="C785" s="662" t="s">
        <v>3159</v>
      </c>
      <c r="D785" s="662" t="s">
        <v>3160</v>
      </c>
      <c r="E785" s="662" t="s">
        <v>4933</v>
      </c>
      <c r="F785" s="665"/>
      <c r="G785" s="665"/>
      <c r="H785" s="678">
        <v>0</v>
      </c>
      <c r="I785" s="665">
        <v>4</v>
      </c>
      <c r="J785" s="665">
        <v>11964.92</v>
      </c>
      <c r="K785" s="678">
        <v>1</v>
      </c>
      <c r="L785" s="665">
        <v>4</v>
      </c>
      <c r="M785" s="666">
        <v>11964.92</v>
      </c>
    </row>
    <row r="786" spans="1:13" ht="14.4" customHeight="1" x14ac:dyDescent="0.3">
      <c r="A786" s="661" t="s">
        <v>5130</v>
      </c>
      <c r="B786" s="662" t="s">
        <v>4938</v>
      </c>
      <c r="C786" s="662" t="s">
        <v>2755</v>
      </c>
      <c r="D786" s="662" t="s">
        <v>2756</v>
      </c>
      <c r="E786" s="662" t="s">
        <v>3488</v>
      </c>
      <c r="F786" s="665"/>
      <c r="G786" s="665"/>
      <c r="H786" s="678">
        <v>0</v>
      </c>
      <c r="I786" s="665">
        <v>7</v>
      </c>
      <c r="J786" s="665">
        <v>9990.61</v>
      </c>
      <c r="K786" s="678">
        <v>1</v>
      </c>
      <c r="L786" s="665">
        <v>7</v>
      </c>
      <c r="M786" s="666">
        <v>9990.61</v>
      </c>
    </row>
    <row r="787" spans="1:13" ht="14.4" customHeight="1" x14ac:dyDescent="0.3">
      <c r="A787" s="661" t="s">
        <v>5130</v>
      </c>
      <c r="B787" s="662" t="s">
        <v>4947</v>
      </c>
      <c r="C787" s="662" t="s">
        <v>2814</v>
      </c>
      <c r="D787" s="662" t="s">
        <v>4948</v>
      </c>
      <c r="E787" s="662" t="s">
        <v>4949</v>
      </c>
      <c r="F787" s="665"/>
      <c r="G787" s="665"/>
      <c r="H787" s="678">
        <v>0</v>
      </c>
      <c r="I787" s="665">
        <v>24</v>
      </c>
      <c r="J787" s="665">
        <v>52318.32</v>
      </c>
      <c r="K787" s="678">
        <v>1</v>
      </c>
      <c r="L787" s="665">
        <v>24</v>
      </c>
      <c r="M787" s="666">
        <v>52318.32</v>
      </c>
    </row>
    <row r="788" spans="1:13" ht="14.4" customHeight="1" x14ac:dyDescent="0.3">
      <c r="A788" s="661" t="s">
        <v>5130</v>
      </c>
      <c r="B788" s="662" t="s">
        <v>7969</v>
      </c>
      <c r="C788" s="662" t="s">
        <v>6853</v>
      </c>
      <c r="D788" s="662" t="s">
        <v>6854</v>
      </c>
      <c r="E788" s="662" t="s">
        <v>6855</v>
      </c>
      <c r="F788" s="665"/>
      <c r="G788" s="665"/>
      <c r="H788" s="678">
        <v>0</v>
      </c>
      <c r="I788" s="665">
        <v>1</v>
      </c>
      <c r="J788" s="665">
        <v>754.04</v>
      </c>
      <c r="K788" s="678">
        <v>1</v>
      </c>
      <c r="L788" s="665">
        <v>1</v>
      </c>
      <c r="M788" s="666">
        <v>754.04</v>
      </c>
    </row>
    <row r="789" spans="1:13" ht="14.4" customHeight="1" x14ac:dyDescent="0.3">
      <c r="A789" s="661" t="s">
        <v>5130</v>
      </c>
      <c r="B789" s="662" t="s">
        <v>7966</v>
      </c>
      <c r="C789" s="662" t="s">
        <v>6947</v>
      </c>
      <c r="D789" s="662" t="s">
        <v>6795</v>
      </c>
      <c r="E789" s="662" t="s">
        <v>4806</v>
      </c>
      <c r="F789" s="665">
        <v>3</v>
      </c>
      <c r="G789" s="665">
        <v>0</v>
      </c>
      <c r="H789" s="678"/>
      <c r="I789" s="665"/>
      <c r="J789" s="665"/>
      <c r="K789" s="678"/>
      <c r="L789" s="665">
        <v>3</v>
      </c>
      <c r="M789" s="666">
        <v>0</v>
      </c>
    </row>
    <row r="790" spans="1:13" ht="14.4" customHeight="1" x14ac:dyDescent="0.3">
      <c r="A790" s="661" t="s">
        <v>5130</v>
      </c>
      <c r="B790" s="662" t="s">
        <v>7966</v>
      </c>
      <c r="C790" s="662" t="s">
        <v>6948</v>
      </c>
      <c r="D790" s="662" t="s">
        <v>6795</v>
      </c>
      <c r="E790" s="662" t="s">
        <v>2390</v>
      </c>
      <c r="F790" s="665">
        <v>3</v>
      </c>
      <c r="G790" s="665">
        <v>3512.79</v>
      </c>
      <c r="H790" s="678">
        <v>1</v>
      </c>
      <c r="I790" s="665"/>
      <c r="J790" s="665"/>
      <c r="K790" s="678">
        <v>0</v>
      </c>
      <c r="L790" s="665">
        <v>3</v>
      </c>
      <c r="M790" s="666">
        <v>3512.79</v>
      </c>
    </row>
    <row r="791" spans="1:13" ht="14.4" customHeight="1" x14ac:dyDescent="0.3">
      <c r="A791" s="661" t="s">
        <v>5130</v>
      </c>
      <c r="B791" s="662" t="s">
        <v>4981</v>
      </c>
      <c r="C791" s="662" t="s">
        <v>5799</v>
      </c>
      <c r="D791" s="662" t="s">
        <v>2466</v>
      </c>
      <c r="E791" s="662" t="s">
        <v>1128</v>
      </c>
      <c r="F791" s="665"/>
      <c r="G791" s="665"/>
      <c r="H791" s="678">
        <v>0</v>
      </c>
      <c r="I791" s="665">
        <v>6</v>
      </c>
      <c r="J791" s="665">
        <v>792</v>
      </c>
      <c r="K791" s="678">
        <v>1</v>
      </c>
      <c r="L791" s="665">
        <v>6</v>
      </c>
      <c r="M791" s="666">
        <v>792</v>
      </c>
    </row>
    <row r="792" spans="1:13" ht="14.4" customHeight="1" x14ac:dyDescent="0.3">
      <c r="A792" s="661" t="s">
        <v>5130</v>
      </c>
      <c r="B792" s="662" t="s">
        <v>4981</v>
      </c>
      <c r="C792" s="662" t="s">
        <v>6061</v>
      </c>
      <c r="D792" s="662" t="s">
        <v>2466</v>
      </c>
      <c r="E792" s="662" t="s">
        <v>2467</v>
      </c>
      <c r="F792" s="665"/>
      <c r="G792" s="665"/>
      <c r="H792" s="678">
        <v>0</v>
      </c>
      <c r="I792" s="665">
        <v>3</v>
      </c>
      <c r="J792" s="665">
        <v>792</v>
      </c>
      <c r="K792" s="678">
        <v>1</v>
      </c>
      <c r="L792" s="665">
        <v>3</v>
      </c>
      <c r="M792" s="666">
        <v>792</v>
      </c>
    </row>
    <row r="793" spans="1:13" ht="14.4" customHeight="1" x14ac:dyDescent="0.3">
      <c r="A793" s="661" t="s">
        <v>5130</v>
      </c>
      <c r="B793" s="662" t="s">
        <v>4981</v>
      </c>
      <c r="C793" s="662" t="s">
        <v>2621</v>
      </c>
      <c r="D793" s="662" t="s">
        <v>2622</v>
      </c>
      <c r="E793" s="662" t="s">
        <v>968</v>
      </c>
      <c r="F793" s="665"/>
      <c r="G793" s="665"/>
      <c r="H793" s="678">
        <v>0</v>
      </c>
      <c r="I793" s="665">
        <v>1</v>
      </c>
      <c r="J793" s="665">
        <v>65.989999999999995</v>
      </c>
      <c r="K793" s="678">
        <v>1</v>
      </c>
      <c r="L793" s="665">
        <v>1</v>
      </c>
      <c r="M793" s="666">
        <v>65.989999999999995</v>
      </c>
    </row>
    <row r="794" spans="1:13" ht="14.4" customHeight="1" x14ac:dyDescent="0.3">
      <c r="A794" s="661" t="s">
        <v>5130</v>
      </c>
      <c r="B794" s="662" t="s">
        <v>4981</v>
      </c>
      <c r="C794" s="662" t="s">
        <v>2715</v>
      </c>
      <c r="D794" s="662" t="s">
        <v>2466</v>
      </c>
      <c r="E794" s="662" t="s">
        <v>1128</v>
      </c>
      <c r="F794" s="665"/>
      <c r="G794" s="665"/>
      <c r="H794" s="678">
        <v>0</v>
      </c>
      <c r="I794" s="665">
        <v>6</v>
      </c>
      <c r="J794" s="665">
        <v>792</v>
      </c>
      <c r="K794" s="678">
        <v>1</v>
      </c>
      <c r="L794" s="665">
        <v>6</v>
      </c>
      <c r="M794" s="666">
        <v>792</v>
      </c>
    </row>
    <row r="795" spans="1:13" ht="14.4" customHeight="1" x14ac:dyDescent="0.3">
      <c r="A795" s="661" t="s">
        <v>5130</v>
      </c>
      <c r="B795" s="662" t="s">
        <v>4981</v>
      </c>
      <c r="C795" s="662" t="s">
        <v>2465</v>
      </c>
      <c r="D795" s="662" t="s">
        <v>2466</v>
      </c>
      <c r="E795" s="662" t="s">
        <v>2467</v>
      </c>
      <c r="F795" s="665"/>
      <c r="G795" s="665"/>
      <c r="H795" s="678">
        <v>0</v>
      </c>
      <c r="I795" s="665">
        <v>6</v>
      </c>
      <c r="J795" s="665">
        <v>1584</v>
      </c>
      <c r="K795" s="678">
        <v>1</v>
      </c>
      <c r="L795" s="665">
        <v>6</v>
      </c>
      <c r="M795" s="666">
        <v>1584</v>
      </c>
    </row>
    <row r="796" spans="1:13" ht="14.4" customHeight="1" x14ac:dyDescent="0.3">
      <c r="A796" s="661" t="s">
        <v>5130</v>
      </c>
      <c r="B796" s="662" t="s">
        <v>4981</v>
      </c>
      <c r="C796" s="662" t="s">
        <v>6861</v>
      </c>
      <c r="D796" s="662" t="s">
        <v>2466</v>
      </c>
      <c r="E796" s="662" t="s">
        <v>1128</v>
      </c>
      <c r="F796" s="665"/>
      <c r="G796" s="665"/>
      <c r="H796" s="678">
        <v>0</v>
      </c>
      <c r="I796" s="665">
        <v>6</v>
      </c>
      <c r="J796" s="665">
        <v>792</v>
      </c>
      <c r="K796" s="678">
        <v>1</v>
      </c>
      <c r="L796" s="665">
        <v>6</v>
      </c>
      <c r="M796" s="666">
        <v>792</v>
      </c>
    </row>
    <row r="797" spans="1:13" ht="14.4" customHeight="1" x14ac:dyDescent="0.3">
      <c r="A797" s="661" t="s">
        <v>5130</v>
      </c>
      <c r="B797" s="662" t="s">
        <v>4981</v>
      </c>
      <c r="C797" s="662" t="s">
        <v>6591</v>
      </c>
      <c r="D797" s="662" t="s">
        <v>2466</v>
      </c>
      <c r="E797" s="662" t="s">
        <v>2467</v>
      </c>
      <c r="F797" s="665"/>
      <c r="G797" s="665"/>
      <c r="H797" s="678">
        <v>0</v>
      </c>
      <c r="I797" s="665">
        <v>1</v>
      </c>
      <c r="J797" s="665">
        <v>264</v>
      </c>
      <c r="K797" s="678">
        <v>1</v>
      </c>
      <c r="L797" s="665">
        <v>1</v>
      </c>
      <c r="M797" s="666">
        <v>264</v>
      </c>
    </row>
    <row r="798" spans="1:13" ht="14.4" customHeight="1" x14ac:dyDescent="0.3">
      <c r="A798" s="661" t="s">
        <v>5130</v>
      </c>
      <c r="B798" s="662" t="s">
        <v>4982</v>
      </c>
      <c r="C798" s="662" t="s">
        <v>6668</v>
      </c>
      <c r="D798" s="662" t="s">
        <v>6669</v>
      </c>
      <c r="E798" s="662" t="s">
        <v>6623</v>
      </c>
      <c r="F798" s="665">
        <v>1</v>
      </c>
      <c r="G798" s="665">
        <v>369.59</v>
      </c>
      <c r="H798" s="678">
        <v>1</v>
      </c>
      <c r="I798" s="665"/>
      <c r="J798" s="665"/>
      <c r="K798" s="678">
        <v>0</v>
      </c>
      <c r="L798" s="665">
        <v>1</v>
      </c>
      <c r="M798" s="666">
        <v>369.59</v>
      </c>
    </row>
    <row r="799" spans="1:13" ht="14.4" customHeight="1" x14ac:dyDescent="0.3">
      <c r="A799" s="661" t="s">
        <v>5130</v>
      </c>
      <c r="B799" s="662" t="s">
        <v>4983</v>
      </c>
      <c r="C799" s="662" t="s">
        <v>6888</v>
      </c>
      <c r="D799" s="662" t="s">
        <v>6316</v>
      </c>
      <c r="E799" s="662" t="s">
        <v>6889</v>
      </c>
      <c r="F799" s="665">
        <v>1</v>
      </c>
      <c r="G799" s="665">
        <v>0</v>
      </c>
      <c r="H799" s="678"/>
      <c r="I799" s="665"/>
      <c r="J799" s="665"/>
      <c r="K799" s="678"/>
      <c r="L799" s="665">
        <v>1</v>
      </c>
      <c r="M799" s="666">
        <v>0</v>
      </c>
    </row>
    <row r="800" spans="1:13" ht="14.4" customHeight="1" x14ac:dyDescent="0.3">
      <c r="A800" s="661" t="s">
        <v>5130</v>
      </c>
      <c r="B800" s="662" t="s">
        <v>4983</v>
      </c>
      <c r="C800" s="662" t="s">
        <v>6890</v>
      </c>
      <c r="D800" s="662" t="s">
        <v>6316</v>
      </c>
      <c r="E800" s="662" t="s">
        <v>6891</v>
      </c>
      <c r="F800" s="665">
        <v>1</v>
      </c>
      <c r="G800" s="665">
        <v>0</v>
      </c>
      <c r="H800" s="678"/>
      <c r="I800" s="665"/>
      <c r="J800" s="665"/>
      <c r="K800" s="678"/>
      <c r="L800" s="665">
        <v>1</v>
      </c>
      <c r="M800" s="666">
        <v>0</v>
      </c>
    </row>
    <row r="801" spans="1:13" ht="14.4" customHeight="1" x14ac:dyDescent="0.3">
      <c r="A801" s="661" t="s">
        <v>5130</v>
      </c>
      <c r="B801" s="662" t="s">
        <v>4983</v>
      </c>
      <c r="C801" s="662" t="s">
        <v>6315</v>
      </c>
      <c r="D801" s="662" t="s">
        <v>6316</v>
      </c>
      <c r="E801" s="662" t="s">
        <v>6091</v>
      </c>
      <c r="F801" s="665">
        <v>1</v>
      </c>
      <c r="G801" s="665">
        <v>123.2</v>
      </c>
      <c r="H801" s="678">
        <v>1</v>
      </c>
      <c r="I801" s="665"/>
      <c r="J801" s="665"/>
      <c r="K801" s="678">
        <v>0</v>
      </c>
      <c r="L801" s="665">
        <v>1</v>
      </c>
      <c r="M801" s="666">
        <v>123.2</v>
      </c>
    </row>
    <row r="802" spans="1:13" ht="14.4" customHeight="1" x14ac:dyDescent="0.3">
      <c r="A802" s="661" t="s">
        <v>5130</v>
      </c>
      <c r="B802" s="662" t="s">
        <v>4983</v>
      </c>
      <c r="C802" s="662" t="s">
        <v>6892</v>
      </c>
      <c r="D802" s="662" t="s">
        <v>6316</v>
      </c>
      <c r="E802" s="662" t="s">
        <v>6893</v>
      </c>
      <c r="F802" s="665">
        <v>1</v>
      </c>
      <c r="G802" s="665">
        <v>0</v>
      </c>
      <c r="H802" s="678"/>
      <c r="I802" s="665"/>
      <c r="J802" s="665"/>
      <c r="K802" s="678"/>
      <c r="L802" s="665">
        <v>1</v>
      </c>
      <c r="M802" s="666">
        <v>0</v>
      </c>
    </row>
    <row r="803" spans="1:13" ht="14.4" customHeight="1" x14ac:dyDescent="0.3">
      <c r="A803" s="661" t="s">
        <v>5130</v>
      </c>
      <c r="B803" s="662" t="s">
        <v>4991</v>
      </c>
      <c r="C803" s="662" t="s">
        <v>6856</v>
      </c>
      <c r="D803" s="662" t="s">
        <v>5798</v>
      </c>
      <c r="E803" s="662" t="s">
        <v>2674</v>
      </c>
      <c r="F803" s="665">
        <v>3</v>
      </c>
      <c r="G803" s="665">
        <v>1022.9100000000001</v>
      </c>
      <c r="H803" s="678">
        <v>1</v>
      </c>
      <c r="I803" s="665"/>
      <c r="J803" s="665"/>
      <c r="K803" s="678">
        <v>0</v>
      </c>
      <c r="L803" s="665">
        <v>3</v>
      </c>
      <c r="M803" s="666">
        <v>1022.9100000000001</v>
      </c>
    </row>
    <row r="804" spans="1:13" ht="14.4" customHeight="1" x14ac:dyDescent="0.3">
      <c r="A804" s="661" t="s">
        <v>5130</v>
      </c>
      <c r="B804" s="662" t="s">
        <v>4993</v>
      </c>
      <c r="C804" s="662" t="s">
        <v>5440</v>
      </c>
      <c r="D804" s="662" t="s">
        <v>5441</v>
      </c>
      <c r="E804" s="662" t="s">
        <v>5442</v>
      </c>
      <c r="F804" s="665">
        <v>1</v>
      </c>
      <c r="G804" s="665">
        <v>115.26</v>
      </c>
      <c r="H804" s="678">
        <v>1</v>
      </c>
      <c r="I804" s="665"/>
      <c r="J804" s="665"/>
      <c r="K804" s="678">
        <v>0</v>
      </c>
      <c r="L804" s="665">
        <v>1</v>
      </c>
      <c r="M804" s="666">
        <v>115.26</v>
      </c>
    </row>
    <row r="805" spans="1:13" ht="14.4" customHeight="1" x14ac:dyDescent="0.3">
      <c r="A805" s="661" t="s">
        <v>5130</v>
      </c>
      <c r="B805" s="662" t="s">
        <v>4934</v>
      </c>
      <c r="C805" s="662" t="s">
        <v>3200</v>
      </c>
      <c r="D805" s="662" t="s">
        <v>3193</v>
      </c>
      <c r="E805" s="662" t="s">
        <v>4935</v>
      </c>
      <c r="F805" s="665"/>
      <c r="G805" s="665"/>
      <c r="H805" s="678">
        <v>0</v>
      </c>
      <c r="I805" s="665">
        <v>6</v>
      </c>
      <c r="J805" s="665">
        <v>83095.56</v>
      </c>
      <c r="K805" s="678">
        <v>1</v>
      </c>
      <c r="L805" s="665">
        <v>6</v>
      </c>
      <c r="M805" s="666">
        <v>83095.56</v>
      </c>
    </row>
    <row r="806" spans="1:13" ht="14.4" customHeight="1" x14ac:dyDescent="0.3">
      <c r="A806" s="661" t="s">
        <v>5131</v>
      </c>
      <c r="B806" s="662" t="s">
        <v>5001</v>
      </c>
      <c r="C806" s="662" t="s">
        <v>7200</v>
      </c>
      <c r="D806" s="662" t="s">
        <v>7201</v>
      </c>
      <c r="E806" s="662" t="s">
        <v>7202</v>
      </c>
      <c r="F806" s="665">
        <v>1</v>
      </c>
      <c r="G806" s="665">
        <v>72.040000000000006</v>
      </c>
      <c r="H806" s="678">
        <v>1</v>
      </c>
      <c r="I806" s="665"/>
      <c r="J806" s="665"/>
      <c r="K806" s="678">
        <v>0</v>
      </c>
      <c r="L806" s="665">
        <v>1</v>
      </c>
      <c r="M806" s="666">
        <v>72.040000000000006</v>
      </c>
    </row>
    <row r="807" spans="1:13" ht="14.4" customHeight="1" x14ac:dyDescent="0.3">
      <c r="A807" s="661" t="s">
        <v>5131</v>
      </c>
      <c r="B807" s="662" t="s">
        <v>4793</v>
      </c>
      <c r="C807" s="662" t="s">
        <v>1850</v>
      </c>
      <c r="D807" s="662" t="s">
        <v>5463</v>
      </c>
      <c r="E807" s="662" t="s">
        <v>5464</v>
      </c>
      <c r="F807" s="665">
        <v>1</v>
      </c>
      <c r="G807" s="665">
        <v>0</v>
      </c>
      <c r="H807" s="678"/>
      <c r="I807" s="665"/>
      <c r="J807" s="665"/>
      <c r="K807" s="678"/>
      <c r="L807" s="665">
        <v>1</v>
      </c>
      <c r="M807" s="666">
        <v>0</v>
      </c>
    </row>
    <row r="808" spans="1:13" ht="14.4" customHeight="1" x14ac:dyDescent="0.3">
      <c r="A808" s="661" t="s">
        <v>5131</v>
      </c>
      <c r="B808" s="662" t="s">
        <v>4793</v>
      </c>
      <c r="C808" s="662" t="s">
        <v>4201</v>
      </c>
      <c r="D808" s="662" t="s">
        <v>2515</v>
      </c>
      <c r="E808" s="662" t="s">
        <v>5008</v>
      </c>
      <c r="F808" s="665"/>
      <c r="G808" s="665"/>
      <c r="H808" s="678">
        <v>0</v>
      </c>
      <c r="I808" s="665">
        <v>4</v>
      </c>
      <c r="J808" s="665">
        <v>952.18000000000006</v>
      </c>
      <c r="K808" s="678">
        <v>1</v>
      </c>
      <c r="L808" s="665">
        <v>4</v>
      </c>
      <c r="M808" s="666">
        <v>952.18000000000006</v>
      </c>
    </row>
    <row r="809" spans="1:13" ht="14.4" customHeight="1" x14ac:dyDescent="0.3">
      <c r="A809" s="661" t="s">
        <v>5131</v>
      </c>
      <c r="B809" s="662" t="s">
        <v>4793</v>
      </c>
      <c r="C809" s="662" t="s">
        <v>5402</v>
      </c>
      <c r="D809" s="662" t="s">
        <v>5368</v>
      </c>
      <c r="E809" s="662" t="s">
        <v>5403</v>
      </c>
      <c r="F809" s="665"/>
      <c r="G809" s="665"/>
      <c r="H809" s="678">
        <v>0</v>
      </c>
      <c r="I809" s="665">
        <v>1</v>
      </c>
      <c r="J809" s="665">
        <v>28.81</v>
      </c>
      <c r="K809" s="678">
        <v>1</v>
      </c>
      <c r="L809" s="665">
        <v>1</v>
      </c>
      <c r="M809" s="666">
        <v>28.81</v>
      </c>
    </row>
    <row r="810" spans="1:13" ht="14.4" customHeight="1" x14ac:dyDescent="0.3">
      <c r="A810" s="661" t="s">
        <v>5131</v>
      </c>
      <c r="B810" s="662" t="s">
        <v>4793</v>
      </c>
      <c r="C810" s="662" t="s">
        <v>5919</v>
      </c>
      <c r="D810" s="662" t="s">
        <v>5368</v>
      </c>
      <c r="E810" s="662" t="s">
        <v>5920</v>
      </c>
      <c r="F810" s="665"/>
      <c r="G810" s="665"/>
      <c r="H810" s="678"/>
      <c r="I810" s="665">
        <v>1</v>
      </c>
      <c r="J810" s="665">
        <v>0</v>
      </c>
      <c r="K810" s="678"/>
      <c r="L810" s="665">
        <v>1</v>
      </c>
      <c r="M810" s="666">
        <v>0</v>
      </c>
    </row>
    <row r="811" spans="1:13" ht="14.4" customHeight="1" x14ac:dyDescent="0.3">
      <c r="A811" s="661" t="s">
        <v>5131</v>
      </c>
      <c r="B811" s="662" t="s">
        <v>4793</v>
      </c>
      <c r="C811" s="662" t="s">
        <v>7175</v>
      </c>
      <c r="D811" s="662" t="s">
        <v>5463</v>
      </c>
      <c r="E811" s="662" t="s">
        <v>4202</v>
      </c>
      <c r="F811" s="665">
        <v>1</v>
      </c>
      <c r="G811" s="665">
        <v>0</v>
      </c>
      <c r="H811" s="678"/>
      <c r="I811" s="665"/>
      <c r="J811" s="665"/>
      <c r="K811" s="678"/>
      <c r="L811" s="665">
        <v>1</v>
      </c>
      <c r="M811" s="666">
        <v>0</v>
      </c>
    </row>
    <row r="812" spans="1:13" ht="14.4" customHeight="1" x14ac:dyDescent="0.3">
      <c r="A812" s="661" t="s">
        <v>5131</v>
      </c>
      <c r="B812" s="662" t="s">
        <v>4793</v>
      </c>
      <c r="C812" s="662" t="s">
        <v>6170</v>
      </c>
      <c r="D812" s="662" t="s">
        <v>5368</v>
      </c>
      <c r="E812" s="662" t="s">
        <v>6171</v>
      </c>
      <c r="F812" s="665"/>
      <c r="G812" s="665"/>
      <c r="H812" s="678"/>
      <c r="I812" s="665">
        <v>1</v>
      </c>
      <c r="J812" s="665">
        <v>0</v>
      </c>
      <c r="K812" s="678"/>
      <c r="L812" s="665">
        <v>1</v>
      </c>
      <c r="M812" s="666">
        <v>0</v>
      </c>
    </row>
    <row r="813" spans="1:13" ht="14.4" customHeight="1" x14ac:dyDescent="0.3">
      <c r="A813" s="661" t="s">
        <v>5131</v>
      </c>
      <c r="B813" s="662" t="s">
        <v>5009</v>
      </c>
      <c r="C813" s="662" t="s">
        <v>5888</v>
      </c>
      <c r="D813" s="662" t="s">
        <v>5889</v>
      </c>
      <c r="E813" s="662" t="s">
        <v>5890</v>
      </c>
      <c r="F813" s="665"/>
      <c r="G813" s="665"/>
      <c r="H813" s="678">
        <v>0</v>
      </c>
      <c r="I813" s="665">
        <v>44</v>
      </c>
      <c r="J813" s="665">
        <v>1574.3200000000002</v>
      </c>
      <c r="K813" s="678">
        <v>1</v>
      </c>
      <c r="L813" s="665">
        <v>44</v>
      </c>
      <c r="M813" s="666">
        <v>1574.3200000000002</v>
      </c>
    </row>
    <row r="814" spans="1:13" ht="14.4" customHeight="1" x14ac:dyDescent="0.3">
      <c r="A814" s="661" t="s">
        <v>5131</v>
      </c>
      <c r="B814" s="662" t="s">
        <v>5009</v>
      </c>
      <c r="C814" s="662" t="s">
        <v>4131</v>
      </c>
      <c r="D814" s="662" t="s">
        <v>5010</v>
      </c>
      <c r="E814" s="662" t="s">
        <v>5011</v>
      </c>
      <c r="F814" s="665"/>
      <c r="G814" s="665"/>
      <c r="H814" s="678">
        <v>0</v>
      </c>
      <c r="I814" s="665">
        <v>12</v>
      </c>
      <c r="J814" s="665">
        <v>1527.52</v>
      </c>
      <c r="K814" s="678">
        <v>1</v>
      </c>
      <c r="L814" s="665">
        <v>12</v>
      </c>
      <c r="M814" s="666">
        <v>1527.52</v>
      </c>
    </row>
    <row r="815" spans="1:13" ht="14.4" customHeight="1" x14ac:dyDescent="0.3">
      <c r="A815" s="661" t="s">
        <v>5131</v>
      </c>
      <c r="B815" s="662" t="s">
        <v>4797</v>
      </c>
      <c r="C815" s="662" t="s">
        <v>1524</v>
      </c>
      <c r="D815" s="662" t="s">
        <v>641</v>
      </c>
      <c r="E815" s="662" t="s">
        <v>7171</v>
      </c>
      <c r="F815" s="665"/>
      <c r="G815" s="665"/>
      <c r="H815" s="678">
        <v>0</v>
      </c>
      <c r="I815" s="665">
        <v>1</v>
      </c>
      <c r="J815" s="665">
        <v>237.89</v>
      </c>
      <c r="K815" s="678">
        <v>1</v>
      </c>
      <c r="L815" s="665">
        <v>1</v>
      </c>
      <c r="M815" s="666">
        <v>237.89</v>
      </c>
    </row>
    <row r="816" spans="1:13" ht="14.4" customHeight="1" x14ac:dyDescent="0.3">
      <c r="A816" s="661" t="s">
        <v>5131</v>
      </c>
      <c r="B816" s="662" t="s">
        <v>4797</v>
      </c>
      <c r="C816" s="662" t="s">
        <v>3477</v>
      </c>
      <c r="D816" s="662" t="s">
        <v>3478</v>
      </c>
      <c r="E816" s="662" t="s">
        <v>5014</v>
      </c>
      <c r="F816" s="665">
        <v>2</v>
      </c>
      <c r="G816" s="665">
        <v>1337.08</v>
      </c>
      <c r="H816" s="678">
        <v>1</v>
      </c>
      <c r="I816" s="665"/>
      <c r="J816" s="665"/>
      <c r="K816" s="678">
        <v>0</v>
      </c>
      <c r="L816" s="665">
        <v>2</v>
      </c>
      <c r="M816" s="666">
        <v>1337.08</v>
      </c>
    </row>
    <row r="817" spans="1:13" ht="14.4" customHeight="1" x14ac:dyDescent="0.3">
      <c r="A817" s="661" t="s">
        <v>5131</v>
      </c>
      <c r="B817" s="662" t="s">
        <v>4797</v>
      </c>
      <c r="C817" s="662" t="s">
        <v>2050</v>
      </c>
      <c r="D817" s="662" t="s">
        <v>2051</v>
      </c>
      <c r="E817" s="662" t="s">
        <v>5300</v>
      </c>
      <c r="F817" s="665"/>
      <c r="G817" s="665"/>
      <c r="H817" s="678">
        <v>0</v>
      </c>
      <c r="I817" s="665">
        <v>4</v>
      </c>
      <c r="J817" s="665">
        <v>2618.14</v>
      </c>
      <c r="K817" s="678">
        <v>1</v>
      </c>
      <c r="L817" s="665">
        <v>4</v>
      </c>
      <c r="M817" s="666">
        <v>2618.14</v>
      </c>
    </row>
    <row r="818" spans="1:13" ht="14.4" customHeight="1" x14ac:dyDescent="0.3">
      <c r="A818" s="661" t="s">
        <v>5131</v>
      </c>
      <c r="B818" s="662" t="s">
        <v>4804</v>
      </c>
      <c r="C818" s="662" t="s">
        <v>2629</v>
      </c>
      <c r="D818" s="662" t="s">
        <v>2504</v>
      </c>
      <c r="E818" s="662" t="s">
        <v>2630</v>
      </c>
      <c r="F818" s="665"/>
      <c r="G818" s="665"/>
      <c r="H818" s="678"/>
      <c r="I818" s="665">
        <v>1</v>
      </c>
      <c r="J818" s="665">
        <v>0</v>
      </c>
      <c r="K818" s="678"/>
      <c r="L818" s="665">
        <v>1</v>
      </c>
      <c r="M818" s="666">
        <v>0</v>
      </c>
    </row>
    <row r="819" spans="1:13" ht="14.4" customHeight="1" x14ac:dyDescent="0.3">
      <c r="A819" s="661" t="s">
        <v>5131</v>
      </c>
      <c r="B819" s="662" t="s">
        <v>4804</v>
      </c>
      <c r="C819" s="662" t="s">
        <v>2503</v>
      </c>
      <c r="D819" s="662" t="s">
        <v>2504</v>
      </c>
      <c r="E819" s="662" t="s">
        <v>2505</v>
      </c>
      <c r="F819" s="665"/>
      <c r="G819" s="665"/>
      <c r="H819" s="678"/>
      <c r="I819" s="665">
        <v>6</v>
      </c>
      <c r="J819" s="665">
        <v>0</v>
      </c>
      <c r="K819" s="678"/>
      <c r="L819" s="665">
        <v>6</v>
      </c>
      <c r="M819" s="666">
        <v>0</v>
      </c>
    </row>
    <row r="820" spans="1:13" ht="14.4" customHeight="1" x14ac:dyDescent="0.3">
      <c r="A820" s="661" t="s">
        <v>5131</v>
      </c>
      <c r="B820" s="662" t="s">
        <v>5015</v>
      </c>
      <c r="C820" s="662" t="s">
        <v>4225</v>
      </c>
      <c r="D820" s="662" t="s">
        <v>4226</v>
      </c>
      <c r="E820" s="662" t="s">
        <v>5016</v>
      </c>
      <c r="F820" s="665"/>
      <c r="G820" s="665"/>
      <c r="H820" s="678"/>
      <c r="I820" s="665">
        <v>1</v>
      </c>
      <c r="J820" s="665">
        <v>0</v>
      </c>
      <c r="K820" s="678"/>
      <c r="L820" s="665">
        <v>1</v>
      </c>
      <c r="M820" s="666">
        <v>0</v>
      </c>
    </row>
    <row r="821" spans="1:13" ht="14.4" customHeight="1" x14ac:dyDescent="0.3">
      <c r="A821" s="661" t="s">
        <v>5131</v>
      </c>
      <c r="B821" s="662" t="s">
        <v>4805</v>
      </c>
      <c r="C821" s="662" t="s">
        <v>2533</v>
      </c>
      <c r="D821" s="662" t="s">
        <v>2534</v>
      </c>
      <c r="E821" s="662" t="s">
        <v>4807</v>
      </c>
      <c r="F821" s="665"/>
      <c r="G821" s="665"/>
      <c r="H821" s="678">
        <v>0</v>
      </c>
      <c r="I821" s="665">
        <v>1</v>
      </c>
      <c r="J821" s="665">
        <v>73.45</v>
      </c>
      <c r="K821" s="678">
        <v>1</v>
      </c>
      <c r="L821" s="665">
        <v>1</v>
      </c>
      <c r="M821" s="666">
        <v>73.45</v>
      </c>
    </row>
    <row r="822" spans="1:13" ht="14.4" customHeight="1" x14ac:dyDescent="0.3">
      <c r="A822" s="661" t="s">
        <v>5131</v>
      </c>
      <c r="B822" s="662" t="s">
        <v>5024</v>
      </c>
      <c r="C822" s="662" t="s">
        <v>4166</v>
      </c>
      <c r="D822" s="662" t="s">
        <v>4167</v>
      </c>
      <c r="E822" s="662" t="s">
        <v>4168</v>
      </c>
      <c r="F822" s="665"/>
      <c r="G822" s="665"/>
      <c r="H822" s="678">
        <v>0</v>
      </c>
      <c r="I822" s="665">
        <v>1</v>
      </c>
      <c r="J822" s="665">
        <v>46.25</v>
      </c>
      <c r="K822" s="678">
        <v>1</v>
      </c>
      <c r="L822" s="665">
        <v>1</v>
      </c>
      <c r="M822" s="666">
        <v>46.25</v>
      </c>
    </row>
    <row r="823" spans="1:13" ht="14.4" customHeight="1" x14ac:dyDescent="0.3">
      <c r="A823" s="661" t="s">
        <v>5131</v>
      </c>
      <c r="B823" s="662" t="s">
        <v>4808</v>
      </c>
      <c r="C823" s="662" t="s">
        <v>2651</v>
      </c>
      <c r="D823" s="662" t="s">
        <v>4809</v>
      </c>
      <c r="E823" s="662" t="s">
        <v>4810</v>
      </c>
      <c r="F823" s="665"/>
      <c r="G823" s="665"/>
      <c r="H823" s="678">
        <v>0</v>
      </c>
      <c r="I823" s="665">
        <v>1</v>
      </c>
      <c r="J823" s="665">
        <v>120.61</v>
      </c>
      <c r="K823" s="678">
        <v>1</v>
      </c>
      <c r="L823" s="665">
        <v>1</v>
      </c>
      <c r="M823" s="666">
        <v>120.61</v>
      </c>
    </row>
    <row r="824" spans="1:13" ht="14.4" customHeight="1" x14ac:dyDescent="0.3">
      <c r="A824" s="661" t="s">
        <v>5131</v>
      </c>
      <c r="B824" s="662" t="s">
        <v>4808</v>
      </c>
      <c r="C824" s="662" t="s">
        <v>6031</v>
      </c>
      <c r="D824" s="662" t="s">
        <v>6032</v>
      </c>
      <c r="E824" s="662" t="s">
        <v>1183</v>
      </c>
      <c r="F824" s="665"/>
      <c r="G824" s="665"/>
      <c r="H824" s="678">
        <v>0</v>
      </c>
      <c r="I824" s="665">
        <v>1</v>
      </c>
      <c r="J824" s="665">
        <v>184.74</v>
      </c>
      <c r="K824" s="678">
        <v>1</v>
      </c>
      <c r="L824" s="665">
        <v>1</v>
      </c>
      <c r="M824" s="666">
        <v>184.74</v>
      </c>
    </row>
    <row r="825" spans="1:13" ht="14.4" customHeight="1" x14ac:dyDescent="0.3">
      <c r="A825" s="661" t="s">
        <v>5131</v>
      </c>
      <c r="B825" s="662" t="s">
        <v>4811</v>
      </c>
      <c r="C825" s="662" t="s">
        <v>5451</v>
      </c>
      <c r="D825" s="662" t="s">
        <v>2474</v>
      </c>
      <c r="E825" s="662" t="s">
        <v>5452</v>
      </c>
      <c r="F825" s="665"/>
      <c r="G825" s="665"/>
      <c r="H825" s="678"/>
      <c r="I825" s="665">
        <v>5</v>
      </c>
      <c r="J825" s="665">
        <v>0</v>
      </c>
      <c r="K825" s="678"/>
      <c r="L825" s="665">
        <v>5</v>
      </c>
      <c r="M825" s="666">
        <v>0</v>
      </c>
    </row>
    <row r="826" spans="1:13" ht="14.4" customHeight="1" x14ac:dyDescent="0.3">
      <c r="A826" s="661" t="s">
        <v>5131</v>
      </c>
      <c r="B826" s="662" t="s">
        <v>4811</v>
      </c>
      <c r="C826" s="662" t="s">
        <v>2679</v>
      </c>
      <c r="D826" s="662" t="s">
        <v>2474</v>
      </c>
      <c r="E826" s="662" t="s">
        <v>4813</v>
      </c>
      <c r="F826" s="665"/>
      <c r="G826" s="665"/>
      <c r="H826" s="678">
        <v>0</v>
      </c>
      <c r="I826" s="665">
        <v>60</v>
      </c>
      <c r="J826" s="665">
        <v>24453.000000000004</v>
      </c>
      <c r="K826" s="678">
        <v>1</v>
      </c>
      <c r="L826" s="665">
        <v>60</v>
      </c>
      <c r="M826" s="666">
        <v>24453.000000000004</v>
      </c>
    </row>
    <row r="827" spans="1:13" ht="14.4" customHeight="1" x14ac:dyDescent="0.3">
      <c r="A827" s="661" t="s">
        <v>5131</v>
      </c>
      <c r="B827" s="662" t="s">
        <v>4811</v>
      </c>
      <c r="C827" s="662" t="s">
        <v>2682</v>
      </c>
      <c r="D827" s="662" t="s">
        <v>2474</v>
      </c>
      <c r="E827" s="662" t="s">
        <v>4816</v>
      </c>
      <c r="F827" s="665"/>
      <c r="G827" s="665"/>
      <c r="H827" s="678">
        <v>0</v>
      </c>
      <c r="I827" s="665">
        <v>153</v>
      </c>
      <c r="J827" s="665">
        <v>83138.669999999984</v>
      </c>
      <c r="K827" s="678">
        <v>1</v>
      </c>
      <c r="L827" s="665">
        <v>153</v>
      </c>
      <c r="M827" s="666">
        <v>83138.669999999984</v>
      </c>
    </row>
    <row r="828" spans="1:13" ht="14.4" customHeight="1" x14ac:dyDescent="0.3">
      <c r="A828" s="661" t="s">
        <v>5131</v>
      </c>
      <c r="B828" s="662" t="s">
        <v>4811</v>
      </c>
      <c r="C828" s="662" t="s">
        <v>2772</v>
      </c>
      <c r="D828" s="662" t="s">
        <v>2474</v>
      </c>
      <c r="E828" s="662" t="s">
        <v>4817</v>
      </c>
      <c r="F828" s="665"/>
      <c r="G828" s="665"/>
      <c r="H828" s="678">
        <v>0</v>
      </c>
      <c r="I828" s="665">
        <v>4</v>
      </c>
      <c r="J828" s="665">
        <v>652.04</v>
      </c>
      <c r="K828" s="678">
        <v>1</v>
      </c>
      <c r="L828" s="665">
        <v>4</v>
      </c>
      <c r="M828" s="666">
        <v>652.04</v>
      </c>
    </row>
    <row r="829" spans="1:13" ht="14.4" customHeight="1" x14ac:dyDescent="0.3">
      <c r="A829" s="661" t="s">
        <v>5131</v>
      </c>
      <c r="B829" s="662" t="s">
        <v>4811</v>
      </c>
      <c r="C829" s="662" t="s">
        <v>2473</v>
      </c>
      <c r="D829" s="662" t="s">
        <v>2474</v>
      </c>
      <c r="E829" s="662" t="s">
        <v>4814</v>
      </c>
      <c r="F829" s="665"/>
      <c r="G829" s="665"/>
      <c r="H829" s="678">
        <v>0</v>
      </c>
      <c r="I829" s="665">
        <v>164</v>
      </c>
      <c r="J829" s="665">
        <v>133676.4</v>
      </c>
      <c r="K829" s="678">
        <v>1</v>
      </c>
      <c r="L829" s="665">
        <v>164</v>
      </c>
      <c r="M829" s="666">
        <v>133676.4</v>
      </c>
    </row>
    <row r="830" spans="1:13" ht="14.4" customHeight="1" x14ac:dyDescent="0.3">
      <c r="A830" s="661" t="s">
        <v>5131</v>
      </c>
      <c r="B830" s="662" t="s">
        <v>4811</v>
      </c>
      <c r="C830" s="662" t="s">
        <v>2477</v>
      </c>
      <c r="D830" s="662" t="s">
        <v>2474</v>
      </c>
      <c r="E830" s="662" t="s">
        <v>4818</v>
      </c>
      <c r="F830" s="665"/>
      <c r="G830" s="665"/>
      <c r="H830" s="678">
        <v>0</v>
      </c>
      <c r="I830" s="665">
        <v>21</v>
      </c>
      <c r="J830" s="665">
        <v>19398.54</v>
      </c>
      <c r="K830" s="678">
        <v>1</v>
      </c>
      <c r="L830" s="665">
        <v>21</v>
      </c>
      <c r="M830" s="666">
        <v>19398.54</v>
      </c>
    </row>
    <row r="831" spans="1:13" ht="14.4" customHeight="1" x14ac:dyDescent="0.3">
      <c r="A831" s="661" t="s">
        <v>5131</v>
      </c>
      <c r="B831" s="662" t="s">
        <v>4811</v>
      </c>
      <c r="C831" s="662" t="s">
        <v>4144</v>
      </c>
      <c r="D831" s="662" t="s">
        <v>2557</v>
      </c>
      <c r="E831" s="662" t="s">
        <v>4812</v>
      </c>
      <c r="F831" s="665"/>
      <c r="G831" s="665"/>
      <c r="H831" s="678">
        <v>0</v>
      </c>
      <c r="I831" s="665">
        <v>87</v>
      </c>
      <c r="J831" s="665">
        <v>120548.94</v>
      </c>
      <c r="K831" s="678">
        <v>1</v>
      </c>
      <c r="L831" s="665">
        <v>87</v>
      </c>
      <c r="M831" s="666">
        <v>120548.94</v>
      </c>
    </row>
    <row r="832" spans="1:13" ht="14.4" customHeight="1" x14ac:dyDescent="0.3">
      <c r="A832" s="661" t="s">
        <v>5131</v>
      </c>
      <c r="B832" s="662" t="s">
        <v>4811</v>
      </c>
      <c r="C832" s="662" t="s">
        <v>2556</v>
      </c>
      <c r="D832" s="662" t="s">
        <v>2557</v>
      </c>
      <c r="E832" s="662" t="s">
        <v>4819</v>
      </c>
      <c r="F832" s="665"/>
      <c r="G832" s="665"/>
      <c r="H832" s="678">
        <v>0</v>
      </c>
      <c r="I832" s="665">
        <v>9</v>
      </c>
      <c r="J832" s="665">
        <v>16627.41</v>
      </c>
      <c r="K832" s="678">
        <v>1</v>
      </c>
      <c r="L832" s="665">
        <v>9</v>
      </c>
      <c r="M832" s="666">
        <v>16627.41</v>
      </c>
    </row>
    <row r="833" spans="1:13" ht="14.4" customHeight="1" x14ac:dyDescent="0.3">
      <c r="A833" s="661" t="s">
        <v>5131</v>
      </c>
      <c r="B833" s="662" t="s">
        <v>7958</v>
      </c>
      <c r="C833" s="662" t="s">
        <v>6124</v>
      </c>
      <c r="D833" s="662" t="s">
        <v>6125</v>
      </c>
      <c r="E833" s="662" t="s">
        <v>6126</v>
      </c>
      <c r="F833" s="665">
        <v>4</v>
      </c>
      <c r="G833" s="665">
        <v>1201.32</v>
      </c>
      <c r="H833" s="678">
        <v>1</v>
      </c>
      <c r="I833" s="665"/>
      <c r="J833" s="665"/>
      <c r="K833" s="678">
        <v>0</v>
      </c>
      <c r="L833" s="665">
        <v>4</v>
      </c>
      <c r="M833" s="666">
        <v>1201.32</v>
      </c>
    </row>
    <row r="834" spans="1:13" ht="14.4" customHeight="1" x14ac:dyDescent="0.3">
      <c r="A834" s="661" t="s">
        <v>5131</v>
      </c>
      <c r="B834" s="662" t="s">
        <v>7958</v>
      </c>
      <c r="C834" s="662" t="s">
        <v>6127</v>
      </c>
      <c r="D834" s="662" t="s">
        <v>6125</v>
      </c>
      <c r="E834" s="662" t="s">
        <v>6126</v>
      </c>
      <c r="F834" s="665">
        <v>1</v>
      </c>
      <c r="G834" s="665">
        <v>300.33</v>
      </c>
      <c r="H834" s="678">
        <v>1</v>
      </c>
      <c r="I834" s="665"/>
      <c r="J834" s="665"/>
      <c r="K834" s="678">
        <v>0</v>
      </c>
      <c r="L834" s="665">
        <v>1</v>
      </c>
      <c r="M834" s="666">
        <v>300.33</v>
      </c>
    </row>
    <row r="835" spans="1:13" ht="14.4" customHeight="1" x14ac:dyDescent="0.3">
      <c r="A835" s="661" t="s">
        <v>5131</v>
      </c>
      <c r="B835" s="662" t="s">
        <v>7958</v>
      </c>
      <c r="C835" s="662" t="s">
        <v>5863</v>
      </c>
      <c r="D835" s="662" t="s">
        <v>5864</v>
      </c>
      <c r="E835" s="662" t="s">
        <v>5865</v>
      </c>
      <c r="F835" s="665"/>
      <c r="G835" s="665"/>
      <c r="H835" s="678">
        <v>0</v>
      </c>
      <c r="I835" s="665">
        <v>2</v>
      </c>
      <c r="J835" s="665">
        <v>373.74</v>
      </c>
      <c r="K835" s="678">
        <v>1</v>
      </c>
      <c r="L835" s="665">
        <v>2</v>
      </c>
      <c r="M835" s="666">
        <v>373.74</v>
      </c>
    </row>
    <row r="836" spans="1:13" ht="14.4" customHeight="1" x14ac:dyDescent="0.3">
      <c r="A836" s="661" t="s">
        <v>5131</v>
      </c>
      <c r="B836" s="662" t="s">
        <v>4824</v>
      </c>
      <c r="C836" s="662" t="s">
        <v>2525</v>
      </c>
      <c r="D836" s="662" t="s">
        <v>2526</v>
      </c>
      <c r="E836" s="662" t="s">
        <v>4825</v>
      </c>
      <c r="F836" s="665"/>
      <c r="G836" s="665"/>
      <c r="H836" s="678">
        <v>0</v>
      </c>
      <c r="I836" s="665">
        <v>4</v>
      </c>
      <c r="J836" s="665">
        <v>640.4</v>
      </c>
      <c r="K836" s="678">
        <v>1</v>
      </c>
      <c r="L836" s="665">
        <v>4</v>
      </c>
      <c r="M836" s="666">
        <v>640.4</v>
      </c>
    </row>
    <row r="837" spans="1:13" ht="14.4" customHeight="1" x14ac:dyDescent="0.3">
      <c r="A837" s="661" t="s">
        <v>5131</v>
      </c>
      <c r="B837" s="662" t="s">
        <v>4826</v>
      </c>
      <c r="C837" s="662" t="s">
        <v>5199</v>
      </c>
      <c r="D837" s="662" t="s">
        <v>2455</v>
      </c>
      <c r="E837" s="662" t="s">
        <v>5200</v>
      </c>
      <c r="F837" s="665"/>
      <c r="G837" s="665"/>
      <c r="H837" s="678">
        <v>0</v>
      </c>
      <c r="I837" s="665">
        <v>6</v>
      </c>
      <c r="J837" s="665">
        <v>864.06</v>
      </c>
      <c r="K837" s="678">
        <v>1</v>
      </c>
      <c r="L837" s="665">
        <v>6</v>
      </c>
      <c r="M837" s="666">
        <v>864.06</v>
      </c>
    </row>
    <row r="838" spans="1:13" ht="14.4" customHeight="1" x14ac:dyDescent="0.3">
      <c r="A838" s="661" t="s">
        <v>5131</v>
      </c>
      <c r="B838" s="662" t="s">
        <v>4829</v>
      </c>
      <c r="C838" s="662" t="s">
        <v>5655</v>
      </c>
      <c r="D838" s="662" t="s">
        <v>5026</v>
      </c>
      <c r="E838" s="662" t="s">
        <v>5656</v>
      </c>
      <c r="F838" s="665"/>
      <c r="G838" s="665"/>
      <c r="H838" s="678">
        <v>0</v>
      </c>
      <c r="I838" s="665">
        <v>2</v>
      </c>
      <c r="J838" s="665">
        <v>937.36</v>
      </c>
      <c r="K838" s="678">
        <v>1</v>
      </c>
      <c r="L838" s="665">
        <v>2</v>
      </c>
      <c r="M838" s="666">
        <v>937.36</v>
      </c>
    </row>
    <row r="839" spans="1:13" ht="14.4" customHeight="1" x14ac:dyDescent="0.3">
      <c r="A839" s="661" t="s">
        <v>5131</v>
      </c>
      <c r="B839" s="662" t="s">
        <v>4829</v>
      </c>
      <c r="C839" s="662" t="s">
        <v>2617</v>
      </c>
      <c r="D839" s="662" t="s">
        <v>4830</v>
      </c>
      <c r="E839" s="662" t="s">
        <v>4831</v>
      </c>
      <c r="F839" s="665"/>
      <c r="G839" s="665"/>
      <c r="H839" s="678">
        <v>0</v>
      </c>
      <c r="I839" s="665">
        <v>1</v>
      </c>
      <c r="J839" s="665">
        <v>105.46</v>
      </c>
      <c r="K839" s="678">
        <v>1</v>
      </c>
      <c r="L839" s="665">
        <v>1</v>
      </c>
      <c r="M839" s="666">
        <v>105.46</v>
      </c>
    </row>
    <row r="840" spans="1:13" ht="14.4" customHeight="1" x14ac:dyDescent="0.3">
      <c r="A840" s="661" t="s">
        <v>5131</v>
      </c>
      <c r="B840" s="662" t="s">
        <v>4829</v>
      </c>
      <c r="C840" s="662" t="s">
        <v>7166</v>
      </c>
      <c r="D840" s="662" t="s">
        <v>4830</v>
      </c>
      <c r="E840" s="662" t="s">
        <v>7167</v>
      </c>
      <c r="F840" s="665"/>
      <c r="G840" s="665"/>
      <c r="H840" s="678">
        <v>0</v>
      </c>
      <c r="I840" s="665">
        <v>3</v>
      </c>
      <c r="J840" s="665">
        <v>1054.53</v>
      </c>
      <c r="K840" s="678">
        <v>1</v>
      </c>
      <c r="L840" s="665">
        <v>3</v>
      </c>
      <c r="M840" s="666">
        <v>1054.53</v>
      </c>
    </row>
    <row r="841" spans="1:13" ht="14.4" customHeight="1" x14ac:dyDescent="0.3">
      <c r="A841" s="661" t="s">
        <v>5131</v>
      </c>
      <c r="B841" s="662" t="s">
        <v>4829</v>
      </c>
      <c r="C841" s="662" t="s">
        <v>4127</v>
      </c>
      <c r="D841" s="662" t="s">
        <v>5026</v>
      </c>
      <c r="E841" s="662" t="s">
        <v>5027</v>
      </c>
      <c r="F841" s="665"/>
      <c r="G841" s="665"/>
      <c r="H841" s="678">
        <v>0</v>
      </c>
      <c r="I841" s="665">
        <v>5</v>
      </c>
      <c r="J841" s="665">
        <v>703</v>
      </c>
      <c r="K841" s="678">
        <v>1</v>
      </c>
      <c r="L841" s="665">
        <v>5</v>
      </c>
      <c r="M841" s="666">
        <v>703</v>
      </c>
    </row>
    <row r="842" spans="1:13" ht="14.4" customHeight="1" x14ac:dyDescent="0.3">
      <c r="A842" s="661" t="s">
        <v>5131</v>
      </c>
      <c r="B842" s="662" t="s">
        <v>4832</v>
      </c>
      <c r="C842" s="662" t="s">
        <v>7051</v>
      </c>
      <c r="D842" s="662" t="s">
        <v>7052</v>
      </c>
      <c r="E842" s="662" t="s">
        <v>4554</v>
      </c>
      <c r="F842" s="665">
        <v>1</v>
      </c>
      <c r="G842" s="665">
        <v>234.07</v>
      </c>
      <c r="H842" s="678">
        <v>1</v>
      </c>
      <c r="I842" s="665"/>
      <c r="J842" s="665"/>
      <c r="K842" s="678">
        <v>0</v>
      </c>
      <c r="L842" s="665">
        <v>1</v>
      </c>
      <c r="M842" s="666">
        <v>234.07</v>
      </c>
    </row>
    <row r="843" spans="1:13" ht="14.4" customHeight="1" x14ac:dyDescent="0.3">
      <c r="A843" s="661" t="s">
        <v>5131</v>
      </c>
      <c r="B843" s="662" t="s">
        <v>4832</v>
      </c>
      <c r="C843" s="662" t="s">
        <v>5589</v>
      </c>
      <c r="D843" s="662" t="s">
        <v>5590</v>
      </c>
      <c r="E843" s="662" t="s">
        <v>2467</v>
      </c>
      <c r="F843" s="665">
        <v>3</v>
      </c>
      <c r="G843" s="665">
        <v>280.88</v>
      </c>
      <c r="H843" s="678">
        <v>1</v>
      </c>
      <c r="I843" s="665"/>
      <c r="J843" s="665"/>
      <c r="K843" s="678">
        <v>0</v>
      </c>
      <c r="L843" s="665">
        <v>3</v>
      </c>
      <c r="M843" s="666">
        <v>280.88</v>
      </c>
    </row>
    <row r="844" spans="1:13" ht="14.4" customHeight="1" x14ac:dyDescent="0.3">
      <c r="A844" s="661" t="s">
        <v>5131</v>
      </c>
      <c r="B844" s="662" t="s">
        <v>4832</v>
      </c>
      <c r="C844" s="662" t="s">
        <v>7053</v>
      </c>
      <c r="D844" s="662" t="s">
        <v>5590</v>
      </c>
      <c r="E844" s="662" t="s">
        <v>4554</v>
      </c>
      <c r="F844" s="665">
        <v>4</v>
      </c>
      <c r="G844" s="665">
        <v>936.28</v>
      </c>
      <c r="H844" s="678">
        <v>1</v>
      </c>
      <c r="I844" s="665"/>
      <c r="J844" s="665"/>
      <c r="K844" s="678">
        <v>0</v>
      </c>
      <c r="L844" s="665">
        <v>4</v>
      </c>
      <c r="M844" s="666">
        <v>936.28</v>
      </c>
    </row>
    <row r="845" spans="1:13" ht="14.4" customHeight="1" x14ac:dyDescent="0.3">
      <c r="A845" s="661" t="s">
        <v>5131</v>
      </c>
      <c r="B845" s="662" t="s">
        <v>4833</v>
      </c>
      <c r="C845" s="662" t="s">
        <v>5790</v>
      </c>
      <c r="D845" s="662" t="s">
        <v>5791</v>
      </c>
      <c r="E845" s="662" t="s">
        <v>5792</v>
      </c>
      <c r="F845" s="665">
        <v>2</v>
      </c>
      <c r="G845" s="665">
        <v>32.76</v>
      </c>
      <c r="H845" s="678">
        <v>1</v>
      </c>
      <c r="I845" s="665"/>
      <c r="J845" s="665"/>
      <c r="K845" s="678">
        <v>0</v>
      </c>
      <c r="L845" s="665">
        <v>2</v>
      </c>
      <c r="M845" s="666">
        <v>32.76</v>
      </c>
    </row>
    <row r="846" spans="1:13" ht="14.4" customHeight="1" x14ac:dyDescent="0.3">
      <c r="A846" s="661" t="s">
        <v>5131</v>
      </c>
      <c r="B846" s="662" t="s">
        <v>4833</v>
      </c>
      <c r="C846" s="662" t="s">
        <v>6747</v>
      </c>
      <c r="D846" s="662" t="s">
        <v>5791</v>
      </c>
      <c r="E846" s="662" t="s">
        <v>6748</v>
      </c>
      <c r="F846" s="665">
        <v>2</v>
      </c>
      <c r="G846" s="665">
        <v>0</v>
      </c>
      <c r="H846" s="678"/>
      <c r="I846" s="665"/>
      <c r="J846" s="665"/>
      <c r="K846" s="678"/>
      <c r="L846" s="665">
        <v>2</v>
      </c>
      <c r="M846" s="666">
        <v>0</v>
      </c>
    </row>
    <row r="847" spans="1:13" ht="14.4" customHeight="1" x14ac:dyDescent="0.3">
      <c r="A847" s="661" t="s">
        <v>5131</v>
      </c>
      <c r="B847" s="662" t="s">
        <v>4833</v>
      </c>
      <c r="C847" s="662" t="s">
        <v>7054</v>
      </c>
      <c r="D847" s="662" t="s">
        <v>7055</v>
      </c>
      <c r="E847" s="662" t="s">
        <v>6994</v>
      </c>
      <c r="F847" s="665">
        <v>2</v>
      </c>
      <c r="G847" s="665">
        <v>65.52</v>
      </c>
      <c r="H847" s="678">
        <v>1</v>
      </c>
      <c r="I847" s="665"/>
      <c r="J847" s="665"/>
      <c r="K847" s="678">
        <v>0</v>
      </c>
      <c r="L847" s="665">
        <v>2</v>
      </c>
      <c r="M847" s="666">
        <v>65.52</v>
      </c>
    </row>
    <row r="848" spans="1:13" ht="14.4" customHeight="1" x14ac:dyDescent="0.3">
      <c r="A848" s="661" t="s">
        <v>5131</v>
      </c>
      <c r="B848" s="662" t="s">
        <v>4833</v>
      </c>
      <c r="C848" s="662" t="s">
        <v>7056</v>
      </c>
      <c r="D848" s="662" t="s">
        <v>7055</v>
      </c>
      <c r="E848" s="662" t="s">
        <v>7057</v>
      </c>
      <c r="F848" s="665">
        <v>2</v>
      </c>
      <c r="G848" s="665">
        <v>0</v>
      </c>
      <c r="H848" s="678"/>
      <c r="I848" s="665"/>
      <c r="J848" s="665"/>
      <c r="K848" s="678"/>
      <c r="L848" s="665">
        <v>2</v>
      </c>
      <c r="M848" s="666">
        <v>0</v>
      </c>
    </row>
    <row r="849" spans="1:13" ht="14.4" customHeight="1" x14ac:dyDescent="0.3">
      <c r="A849" s="661" t="s">
        <v>5131</v>
      </c>
      <c r="B849" s="662" t="s">
        <v>4833</v>
      </c>
      <c r="C849" s="662" t="s">
        <v>2511</v>
      </c>
      <c r="D849" s="662" t="s">
        <v>2512</v>
      </c>
      <c r="E849" s="662" t="s">
        <v>1270</v>
      </c>
      <c r="F849" s="665"/>
      <c r="G849" s="665"/>
      <c r="H849" s="678">
        <v>0</v>
      </c>
      <c r="I849" s="665">
        <v>4</v>
      </c>
      <c r="J849" s="665">
        <v>140.44</v>
      </c>
      <c r="K849" s="678">
        <v>1</v>
      </c>
      <c r="L849" s="665">
        <v>4</v>
      </c>
      <c r="M849" s="666">
        <v>140.44</v>
      </c>
    </row>
    <row r="850" spans="1:13" ht="14.4" customHeight="1" x14ac:dyDescent="0.3">
      <c r="A850" s="661" t="s">
        <v>5131</v>
      </c>
      <c r="B850" s="662" t="s">
        <v>4833</v>
      </c>
      <c r="C850" s="662" t="s">
        <v>4135</v>
      </c>
      <c r="D850" s="662" t="s">
        <v>4136</v>
      </c>
      <c r="E850" s="662" t="s">
        <v>968</v>
      </c>
      <c r="F850" s="665"/>
      <c r="G850" s="665"/>
      <c r="H850" s="678">
        <v>0</v>
      </c>
      <c r="I850" s="665">
        <v>3</v>
      </c>
      <c r="J850" s="665">
        <v>210.69</v>
      </c>
      <c r="K850" s="678">
        <v>1</v>
      </c>
      <c r="L850" s="665">
        <v>3</v>
      </c>
      <c r="M850" s="666">
        <v>210.69</v>
      </c>
    </row>
    <row r="851" spans="1:13" ht="14.4" customHeight="1" x14ac:dyDescent="0.3">
      <c r="A851" s="661" t="s">
        <v>5131</v>
      </c>
      <c r="B851" s="662" t="s">
        <v>4833</v>
      </c>
      <c r="C851" s="662" t="s">
        <v>7058</v>
      </c>
      <c r="D851" s="662" t="s">
        <v>7059</v>
      </c>
      <c r="E851" s="662" t="s">
        <v>968</v>
      </c>
      <c r="F851" s="665">
        <v>8</v>
      </c>
      <c r="G851" s="665">
        <v>561.84</v>
      </c>
      <c r="H851" s="678">
        <v>1</v>
      </c>
      <c r="I851" s="665"/>
      <c r="J851" s="665"/>
      <c r="K851" s="678">
        <v>0</v>
      </c>
      <c r="L851" s="665">
        <v>8</v>
      </c>
      <c r="M851" s="666">
        <v>561.84</v>
      </c>
    </row>
    <row r="852" spans="1:13" ht="14.4" customHeight="1" x14ac:dyDescent="0.3">
      <c r="A852" s="661" t="s">
        <v>5131</v>
      </c>
      <c r="B852" s="662" t="s">
        <v>4833</v>
      </c>
      <c r="C852" s="662" t="s">
        <v>7060</v>
      </c>
      <c r="D852" s="662" t="s">
        <v>7061</v>
      </c>
      <c r="E852" s="662" t="s">
        <v>1270</v>
      </c>
      <c r="F852" s="665">
        <v>1</v>
      </c>
      <c r="G852" s="665">
        <v>35.11</v>
      </c>
      <c r="H852" s="678">
        <v>1</v>
      </c>
      <c r="I852" s="665"/>
      <c r="J852" s="665"/>
      <c r="K852" s="678">
        <v>0</v>
      </c>
      <c r="L852" s="665">
        <v>1</v>
      </c>
      <c r="M852" s="666">
        <v>35.11</v>
      </c>
    </row>
    <row r="853" spans="1:13" ht="14.4" customHeight="1" x14ac:dyDescent="0.3">
      <c r="A853" s="661" t="s">
        <v>5131</v>
      </c>
      <c r="B853" s="662" t="s">
        <v>4833</v>
      </c>
      <c r="C853" s="662" t="s">
        <v>7062</v>
      </c>
      <c r="D853" s="662" t="s">
        <v>7063</v>
      </c>
      <c r="E853" s="662" t="s">
        <v>7064</v>
      </c>
      <c r="F853" s="665">
        <v>1</v>
      </c>
      <c r="G853" s="665">
        <v>0</v>
      </c>
      <c r="H853" s="678"/>
      <c r="I853" s="665"/>
      <c r="J853" s="665"/>
      <c r="K853" s="678"/>
      <c r="L853" s="665">
        <v>1</v>
      </c>
      <c r="M853" s="666">
        <v>0</v>
      </c>
    </row>
    <row r="854" spans="1:13" ht="14.4" customHeight="1" x14ac:dyDescent="0.3">
      <c r="A854" s="661" t="s">
        <v>5131</v>
      </c>
      <c r="B854" s="662" t="s">
        <v>4835</v>
      </c>
      <c r="C854" s="662" t="s">
        <v>7168</v>
      </c>
      <c r="D854" s="662" t="s">
        <v>2671</v>
      </c>
      <c r="E854" s="662" t="s">
        <v>6613</v>
      </c>
      <c r="F854" s="665"/>
      <c r="G854" s="665"/>
      <c r="H854" s="678">
        <v>0</v>
      </c>
      <c r="I854" s="665">
        <v>7</v>
      </c>
      <c r="J854" s="665">
        <v>909.82</v>
      </c>
      <c r="K854" s="678">
        <v>1</v>
      </c>
      <c r="L854" s="665">
        <v>7</v>
      </c>
      <c r="M854" s="666">
        <v>909.82</v>
      </c>
    </row>
    <row r="855" spans="1:13" ht="14.4" customHeight="1" x14ac:dyDescent="0.3">
      <c r="A855" s="661" t="s">
        <v>5131</v>
      </c>
      <c r="B855" s="662" t="s">
        <v>4840</v>
      </c>
      <c r="C855" s="662" t="s">
        <v>2590</v>
      </c>
      <c r="D855" s="662" t="s">
        <v>2588</v>
      </c>
      <c r="E855" s="662" t="s">
        <v>2591</v>
      </c>
      <c r="F855" s="665"/>
      <c r="G855" s="665"/>
      <c r="H855" s="678">
        <v>0</v>
      </c>
      <c r="I855" s="665">
        <v>12</v>
      </c>
      <c r="J855" s="665">
        <v>1737.7199999999998</v>
      </c>
      <c r="K855" s="678">
        <v>1</v>
      </c>
      <c r="L855" s="665">
        <v>12</v>
      </c>
      <c r="M855" s="666">
        <v>1737.7199999999998</v>
      </c>
    </row>
    <row r="856" spans="1:13" ht="14.4" customHeight="1" x14ac:dyDescent="0.3">
      <c r="A856" s="661" t="s">
        <v>5131</v>
      </c>
      <c r="B856" s="662" t="s">
        <v>4840</v>
      </c>
      <c r="C856" s="662" t="s">
        <v>6655</v>
      </c>
      <c r="D856" s="662" t="s">
        <v>6475</v>
      </c>
      <c r="E856" s="662" t="s">
        <v>2674</v>
      </c>
      <c r="F856" s="665"/>
      <c r="G856" s="665"/>
      <c r="H856" s="678">
        <v>0</v>
      </c>
      <c r="I856" s="665">
        <v>2</v>
      </c>
      <c r="J856" s="665">
        <v>579.24</v>
      </c>
      <c r="K856" s="678">
        <v>1</v>
      </c>
      <c r="L856" s="665">
        <v>2</v>
      </c>
      <c r="M856" s="666">
        <v>579.24</v>
      </c>
    </row>
    <row r="857" spans="1:13" ht="14.4" customHeight="1" x14ac:dyDescent="0.3">
      <c r="A857" s="661" t="s">
        <v>5131</v>
      </c>
      <c r="B857" s="662" t="s">
        <v>4840</v>
      </c>
      <c r="C857" s="662" t="s">
        <v>4198</v>
      </c>
      <c r="D857" s="662" t="s">
        <v>2615</v>
      </c>
      <c r="E857" s="662" t="s">
        <v>4199</v>
      </c>
      <c r="F857" s="665"/>
      <c r="G857" s="665"/>
      <c r="H857" s="678">
        <v>0</v>
      </c>
      <c r="I857" s="665">
        <v>1</v>
      </c>
      <c r="J857" s="665">
        <v>160.88999999999999</v>
      </c>
      <c r="K857" s="678">
        <v>1</v>
      </c>
      <c r="L857" s="665">
        <v>1</v>
      </c>
      <c r="M857" s="666">
        <v>160.88999999999999</v>
      </c>
    </row>
    <row r="858" spans="1:13" ht="14.4" customHeight="1" x14ac:dyDescent="0.3">
      <c r="A858" s="661" t="s">
        <v>5131</v>
      </c>
      <c r="B858" s="662" t="s">
        <v>4840</v>
      </c>
      <c r="C858" s="662" t="s">
        <v>6985</v>
      </c>
      <c r="D858" s="662" t="s">
        <v>5931</v>
      </c>
      <c r="E858" s="662" t="s">
        <v>6657</v>
      </c>
      <c r="F858" s="665">
        <v>1</v>
      </c>
      <c r="G858" s="665">
        <v>144.81</v>
      </c>
      <c r="H858" s="678">
        <v>1</v>
      </c>
      <c r="I858" s="665"/>
      <c r="J858" s="665"/>
      <c r="K858" s="678">
        <v>0</v>
      </c>
      <c r="L858" s="665">
        <v>1</v>
      </c>
      <c r="M858" s="666">
        <v>144.81</v>
      </c>
    </row>
    <row r="859" spans="1:13" ht="14.4" customHeight="1" x14ac:dyDescent="0.3">
      <c r="A859" s="661" t="s">
        <v>5131</v>
      </c>
      <c r="B859" s="662" t="s">
        <v>4840</v>
      </c>
      <c r="C859" s="662" t="s">
        <v>6656</v>
      </c>
      <c r="D859" s="662" t="s">
        <v>5931</v>
      </c>
      <c r="E859" s="662" t="s">
        <v>6657</v>
      </c>
      <c r="F859" s="665">
        <v>1</v>
      </c>
      <c r="G859" s="665">
        <v>144.81</v>
      </c>
      <c r="H859" s="678">
        <v>1</v>
      </c>
      <c r="I859" s="665"/>
      <c r="J859" s="665"/>
      <c r="K859" s="678">
        <v>0</v>
      </c>
      <c r="L859" s="665">
        <v>1</v>
      </c>
      <c r="M859" s="666">
        <v>144.81</v>
      </c>
    </row>
    <row r="860" spans="1:13" ht="14.4" customHeight="1" x14ac:dyDescent="0.3">
      <c r="A860" s="661" t="s">
        <v>5131</v>
      </c>
      <c r="B860" s="662" t="s">
        <v>4841</v>
      </c>
      <c r="C860" s="662" t="s">
        <v>7189</v>
      </c>
      <c r="D860" s="662" t="s">
        <v>7190</v>
      </c>
      <c r="E860" s="662" t="s">
        <v>7191</v>
      </c>
      <c r="F860" s="665">
        <v>5</v>
      </c>
      <c r="G860" s="665">
        <v>234.20000000000002</v>
      </c>
      <c r="H860" s="678">
        <v>1</v>
      </c>
      <c r="I860" s="665"/>
      <c r="J860" s="665"/>
      <c r="K860" s="678">
        <v>0</v>
      </c>
      <c r="L860" s="665">
        <v>5</v>
      </c>
      <c r="M860" s="666">
        <v>234.20000000000002</v>
      </c>
    </row>
    <row r="861" spans="1:13" ht="14.4" customHeight="1" x14ac:dyDescent="0.3">
      <c r="A861" s="661" t="s">
        <v>5131</v>
      </c>
      <c r="B861" s="662" t="s">
        <v>4841</v>
      </c>
      <c r="C861" s="662" t="s">
        <v>5738</v>
      </c>
      <c r="D861" s="662" t="s">
        <v>4842</v>
      </c>
      <c r="E861" s="662" t="s">
        <v>5070</v>
      </c>
      <c r="F861" s="665"/>
      <c r="G861" s="665"/>
      <c r="H861" s="678">
        <v>0</v>
      </c>
      <c r="I861" s="665">
        <v>8</v>
      </c>
      <c r="J861" s="665">
        <v>321.8</v>
      </c>
      <c r="K861" s="678">
        <v>1</v>
      </c>
      <c r="L861" s="665">
        <v>8</v>
      </c>
      <c r="M861" s="666">
        <v>321.8</v>
      </c>
    </row>
    <row r="862" spans="1:13" ht="14.4" customHeight="1" x14ac:dyDescent="0.3">
      <c r="A862" s="661" t="s">
        <v>5131</v>
      </c>
      <c r="B862" s="662" t="s">
        <v>4841</v>
      </c>
      <c r="C862" s="662" t="s">
        <v>7192</v>
      </c>
      <c r="D862" s="662" t="s">
        <v>7193</v>
      </c>
      <c r="E862" s="662" t="s">
        <v>7191</v>
      </c>
      <c r="F862" s="665">
        <v>4</v>
      </c>
      <c r="G862" s="665">
        <v>0</v>
      </c>
      <c r="H862" s="678"/>
      <c r="I862" s="665"/>
      <c r="J862" s="665"/>
      <c r="K862" s="678"/>
      <c r="L862" s="665">
        <v>4</v>
      </c>
      <c r="M862" s="666">
        <v>0</v>
      </c>
    </row>
    <row r="863" spans="1:13" ht="14.4" customHeight="1" x14ac:dyDescent="0.3">
      <c r="A863" s="661" t="s">
        <v>5131</v>
      </c>
      <c r="B863" s="662" t="s">
        <v>4841</v>
      </c>
      <c r="C863" s="662" t="s">
        <v>7194</v>
      </c>
      <c r="D863" s="662" t="s">
        <v>7195</v>
      </c>
      <c r="E863" s="662" t="s">
        <v>7196</v>
      </c>
      <c r="F863" s="665">
        <v>1</v>
      </c>
      <c r="G863" s="665">
        <v>0</v>
      </c>
      <c r="H863" s="678"/>
      <c r="I863" s="665"/>
      <c r="J863" s="665"/>
      <c r="K863" s="678"/>
      <c r="L863" s="665">
        <v>1</v>
      </c>
      <c r="M863" s="666">
        <v>0</v>
      </c>
    </row>
    <row r="864" spans="1:13" ht="14.4" customHeight="1" x14ac:dyDescent="0.3">
      <c r="A864" s="661" t="s">
        <v>5131</v>
      </c>
      <c r="B864" s="662" t="s">
        <v>5028</v>
      </c>
      <c r="C864" s="662" t="s">
        <v>4262</v>
      </c>
      <c r="D864" s="662" t="s">
        <v>4263</v>
      </c>
      <c r="E864" s="662" t="s">
        <v>999</v>
      </c>
      <c r="F864" s="665"/>
      <c r="G864" s="665"/>
      <c r="H864" s="678">
        <v>0</v>
      </c>
      <c r="I864" s="665">
        <v>1</v>
      </c>
      <c r="J864" s="665">
        <v>97.28</v>
      </c>
      <c r="K864" s="678">
        <v>1</v>
      </c>
      <c r="L864" s="665">
        <v>1</v>
      </c>
      <c r="M864" s="666">
        <v>97.28</v>
      </c>
    </row>
    <row r="865" spans="1:13" ht="14.4" customHeight="1" x14ac:dyDescent="0.3">
      <c r="A865" s="661" t="s">
        <v>5131</v>
      </c>
      <c r="B865" s="662" t="s">
        <v>5029</v>
      </c>
      <c r="C865" s="662" t="s">
        <v>4163</v>
      </c>
      <c r="D865" s="662" t="s">
        <v>4164</v>
      </c>
      <c r="E865" s="662" t="s">
        <v>999</v>
      </c>
      <c r="F865" s="665"/>
      <c r="G865" s="665"/>
      <c r="H865" s="678">
        <v>0</v>
      </c>
      <c r="I865" s="665">
        <v>9</v>
      </c>
      <c r="J865" s="665">
        <v>884.22</v>
      </c>
      <c r="K865" s="678">
        <v>1</v>
      </c>
      <c r="L865" s="665">
        <v>9</v>
      </c>
      <c r="M865" s="666">
        <v>884.22</v>
      </c>
    </row>
    <row r="866" spans="1:13" ht="14.4" customHeight="1" x14ac:dyDescent="0.3">
      <c r="A866" s="661" t="s">
        <v>5131</v>
      </c>
      <c r="B866" s="662" t="s">
        <v>4845</v>
      </c>
      <c r="C866" s="662" t="s">
        <v>2606</v>
      </c>
      <c r="D866" s="662" t="s">
        <v>2607</v>
      </c>
      <c r="E866" s="662" t="s">
        <v>2608</v>
      </c>
      <c r="F866" s="665"/>
      <c r="G866" s="665"/>
      <c r="H866" s="678">
        <v>0</v>
      </c>
      <c r="I866" s="665">
        <v>8</v>
      </c>
      <c r="J866" s="665">
        <v>3144.4</v>
      </c>
      <c r="K866" s="678">
        <v>1</v>
      </c>
      <c r="L866" s="665">
        <v>8</v>
      </c>
      <c r="M866" s="666">
        <v>3144.4</v>
      </c>
    </row>
    <row r="867" spans="1:13" ht="14.4" customHeight="1" x14ac:dyDescent="0.3">
      <c r="A867" s="661" t="s">
        <v>5131</v>
      </c>
      <c r="B867" s="662" t="s">
        <v>4845</v>
      </c>
      <c r="C867" s="662" t="s">
        <v>7177</v>
      </c>
      <c r="D867" s="662" t="s">
        <v>2607</v>
      </c>
      <c r="E867" s="662" t="s">
        <v>7178</v>
      </c>
      <c r="F867" s="665"/>
      <c r="G867" s="665"/>
      <c r="H867" s="678">
        <v>0</v>
      </c>
      <c r="I867" s="665">
        <v>2</v>
      </c>
      <c r="J867" s="665">
        <v>1228.96</v>
      </c>
      <c r="K867" s="678">
        <v>1</v>
      </c>
      <c r="L867" s="665">
        <v>2</v>
      </c>
      <c r="M867" s="666">
        <v>1228.96</v>
      </c>
    </row>
    <row r="868" spans="1:13" ht="14.4" customHeight="1" x14ac:dyDescent="0.3">
      <c r="A868" s="661" t="s">
        <v>5131</v>
      </c>
      <c r="B868" s="662" t="s">
        <v>4845</v>
      </c>
      <c r="C868" s="662" t="s">
        <v>7179</v>
      </c>
      <c r="D868" s="662" t="s">
        <v>2689</v>
      </c>
      <c r="E868" s="662" t="s">
        <v>2608</v>
      </c>
      <c r="F868" s="665"/>
      <c r="G868" s="665"/>
      <c r="H868" s="678">
        <v>0</v>
      </c>
      <c r="I868" s="665">
        <v>1</v>
      </c>
      <c r="J868" s="665">
        <v>518.53</v>
      </c>
      <c r="K868" s="678">
        <v>1</v>
      </c>
      <c r="L868" s="665">
        <v>1</v>
      </c>
      <c r="M868" s="666">
        <v>518.53</v>
      </c>
    </row>
    <row r="869" spans="1:13" ht="14.4" customHeight="1" x14ac:dyDescent="0.3">
      <c r="A869" s="661" t="s">
        <v>5131</v>
      </c>
      <c r="B869" s="662" t="s">
        <v>4845</v>
      </c>
      <c r="C869" s="662" t="s">
        <v>4240</v>
      </c>
      <c r="D869" s="662" t="s">
        <v>2665</v>
      </c>
      <c r="E869" s="662" t="s">
        <v>2608</v>
      </c>
      <c r="F869" s="665"/>
      <c r="G869" s="665"/>
      <c r="H869" s="678">
        <v>0</v>
      </c>
      <c r="I869" s="665">
        <v>1</v>
      </c>
      <c r="J869" s="665">
        <v>614.29999999999995</v>
      </c>
      <c r="K869" s="678">
        <v>1</v>
      </c>
      <c r="L869" s="665">
        <v>1</v>
      </c>
      <c r="M869" s="666">
        <v>614.29999999999995</v>
      </c>
    </row>
    <row r="870" spans="1:13" ht="14.4" customHeight="1" x14ac:dyDescent="0.3">
      <c r="A870" s="661" t="s">
        <v>5131</v>
      </c>
      <c r="B870" s="662" t="s">
        <v>4845</v>
      </c>
      <c r="C870" s="662" t="s">
        <v>7180</v>
      </c>
      <c r="D870" s="662" t="s">
        <v>2665</v>
      </c>
      <c r="E870" s="662" t="s">
        <v>7178</v>
      </c>
      <c r="F870" s="665"/>
      <c r="G870" s="665"/>
      <c r="H870" s="678">
        <v>0</v>
      </c>
      <c r="I870" s="665">
        <v>1</v>
      </c>
      <c r="J870" s="665">
        <v>819.07</v>
      </c>
      <c r="K870" s="678">
        <v>1</v>
      </c>
      <c r="L870" s="665">
        <v>1</v>
      </c>
      <c r="M870" s="666">
        <v>819.07</v>
      </c>
    </row>
    <row r="871" spans="1:13" ht="14.4" customHeight="1" x14ac:dyDescent="0.3">
      <c r="A871" s="661" t="s">
        <v>5131</v>
      </c>
      <c r="B871" s="662" t="s">
        <v>4846</v>
      </c>
      <c r="C871" s="662" t="s">
        <v>2759</v>
      </c>
      <c r="D871" s="662" t="s">
        <v>2584</v>
      </c>
      <c r="E871" s="662" t="s">
        <v>4850</v>
      </c>
      <c r="F871" s="665"/>
      <c r="G871" s="665"/>
      <c r="H871" s="678">
        <v>0</v>
      </c>
      <c r="I871" s="665">
        <v>1</v>
      </c>
      <c r="J871" s="665">
        <v>164.94</v>
      </c>
      <c r="K871" s="678">
        <v>1</v>
      </c>
      <c r="L871" s="665">
        <v>1</v>
      </c>
      <c r="M871" s="666">
        <v>164.94</v>
      </c>
    </row>
    <row r="872" spans="1:13" ht="14.4" customHeight="1" x14ac:dyDescent="0.3">
      <c r="A872" s="661" t="s">
        <v>5131</v>
      </c>
      <c r="B872" s="662" t="s">
        <v>4846</v>
      </c>
      <c r="C872" s="662" t="s">
        <v>5444</v>
      </c>
      <c r="D872" s="662" t="s">
        <v>2584</v>
      </c>
      <c r="E872" s="662" t="s">
        <v>5445</v>
      </c>
      <c r="F872" s="665"/>
      <c r="G872" s="665"/>
      <c r="H872" s="678"/>
      <c r="I872" s="665">
        <v>1</v>
      </c>
      <c r="J872" s="665">
        <v>0</v>
      </c>
      <c r="K872" s="678"/>
      <c r="L872" s="665">
        <v>1</v>
      </c>
      <c r="M872" s="666">
        <v>0</v>
      </c>
    </row>
    <row r="873" spans="1:13" ht="14.4" customHeight="1" x14ac:dyDescent="0.3">
      <c r="A873" s="661" t="s">
        <v>5131</v>
      </c>
      <c r="B873" s="662" t="s">
        <v>4846</v>
      </c>
      <c r="C873" s="662" t="s">
        <v>7138</v>
      </c>
      <c r="D873" s="662" t="s">
        <v>7139</v>
      </c>
      <c r="E873" s="662" t="s">
        <v>6623</v>
      </c>
      <c r="F873" s="665">
        <v>1</v>
      </c>
      <c r="G873" s="665">
        <v>153.94</v>
      </c>
      <c r="H873" s="678">
        <v>1</v>
      </c>
      <c r="I873" s="665"/>
      <c r="J873" s="665"/>
      <c r="K873" s="678">
        <v>0</v>
      </c>
      <c r="L873" s="665">
        <v>1</v>
      </c>
      <c r="M873" s="666">
        <v>153.94</v>
      </c>
    </row>
    <row r="874" spans="1:13" ht="14.4" customHeight="1" x14ac:dyDescent="0.3">
      <c r="A874" s="661" t="s">
        <v>5131</v>
      </c>
      <c r="B874" s="662" t="s">
        <v>4851</v>
      </c>
      <c r="C874" s="662" t="s">
        <v>5474</v>
      </c>
      <c r="D874" s="662" t="s">
        <v>5475</v>
      </c>
      <c r="E874" s="662" t="s">
        <v>2641</v>
      </c>
      <c r="F874" s="665">
        <v>1</v>
      </c>
      <c r="G874" s="665">
        <v>0</v>
      </c>
      <c r="H874" s="678"/>
      <c r="I874" s="665"/>
      <c r="J874" s="665"/>
      <c r="K874" s="678"/>
      <c r="L874" s="665">
        <v>1</v>
      </c>
      <c r="M874" s="666">
        <v>0</v>
      </c>
    </row>
    <row r="875" spans="1:13" ht="14.4" customHeight="1" x14ac:dyDescent="0.3">
      <c r="A875" s="661" t="s">
        <v>5131</v>
      </c>
      <c r="B875" s="662" t="s">
        <v>4851</v>
      </c>
      <c r="C875" s="662" t="s">
        <v>2639</v>
      </c>
      <c r="D875" s="662" t="s">
        <v>2640</v>
      </c>
      <c r="E875" s="662" t="s">
        <v>2641</v>
      </c>
      <c r="F875" s="665"/>
      <c r="G875" s="665"/>
      <c r="H875" s="678">
        <v>0</v>
      </c>
      <c r="I875" s="665">
        <v>1</v>
      </c>
      <c r="J875" s="665">
        <v>109.97</v>
      </c>
      <c r="K875" s="678">
        <v>1</v>
      </c>
      <c r="L875" s="665">
        <v>1</v>
      </c>
      <c r="M875" s="666">
        <v>109.97</v>
      </c>
    </row>
    <row r="876" spans="1:13" ht="14.4" customHeight="1" x14ac:dyDescent="0.3">
      <c r="A876" s="661" t="s">
        <v>5131</v>
      </c>
      <c r="B876" s="662" t="s">
        <v>4852</v>
      </c>
      <c r="C876" s="662" t="s">
        <v>7140</v>
      </c>
      <c r="D876" s="662" t="s">
        <v>7141</v>
      </c>
      <c r="E876" s="662" t="s">
        <v>7142</v>
      </c>
      <c r="F876" s="665">
        <v>1</v>
      </c>
      <c r="G876" s="665">
        <v>135.96</v>
      </c>
      <c r="H876" s="678">
        <v>1</v>
      </c>
      <c r="I876" s="665"/>
      <c r="J876" s="665"/>
      <c r="K876" s="678">
        <v>0</v>
      </c>
      <c r="L876" s="665">
        <v>1</v>
      </c>
      <c r="M876" s="666">
        <v>135.96</v>
      </c>
    </row>
    <row r="877" spans="1:13" ht="14.4" customHeight="1" x14ac:dyDescent="0.3">
      <c r="A877" s="661" t="s">
        <v>5131</v>
      </c>
      <c r="B877" s="662" t="s">
        <v>4852</v>
      </c>
      <c r="C877" s="662" t="s">
        <v>7143</v>
      </c>
      <c r="D877" s="662" t="s">
        <v>7141</v>
      </c>
      <c r="E877" s="662" t="s">
        <v>7144</v>
      </c>
      <c r="F877" s="665">
        <v>1</v>
      </c>
      <c r="G877" s="665">
        <v>0</v>
      </c>
      <c r="H877" s="678"/>
      <c r="I877" s="665"/>
      <c r="J877" s="665"/>
      <c r="K877" s="678"/>
      <c r="L877" s="665">
        <v>1</v>
      </c>
      <c r="M877" s="666">
        <v>0</v>
      </c>
    </row>
    <row r="878" spans="1:13" ht="14.4" customHeight="1" x14ac:dyDescent="0.3">
      <c r="A878" s="661" t="s">
        <v>5131</v>
      </c>
      <c r="B878" s="662" t="s">
        <v>4852</v>
      </c>
      <c r="C878" s="662" t="s">
        <v>5030</v>
      </c>
      <c r="D878" s="662" t="s">
        <v>2463</v>
      </c>
      <c r="E878" s="662" t="s">
        <v>1295</v>
      </c>
      <c r="F878" s="665"/>
      <c r="G878" s="665"/>
      <c r="H878" s="678">
        <v>0</v>
      </c>
      <c r="I878" s="665">
        <v>5</v>
      </c>
      <c r="J878" s="665">
        <v>524.71</v>
      </c>
      <c r="K878" s="678">
        <v>1</v>
      </c>
      <c r="L878" s="665">
        <v>5</v>
      </c>
      <c r="M878" s="666">
        <v>524.71</v>
      </c>
    </row>
    <row r="879" spans="1:13" ht="14.4" customHeight="1" x14ac:dyDescent="0.3">
      <c r="A879" s="661" t="s">
        <v>5131</v>
      </c>
      <c r="B879" s="662" t="s">
        <v>4852</v>
      </c>
      <c r="C879" s="662" t="s">
        <v>7145</v>
      </c>
      <c r="D879" s="662" t="s">
        <v>7141</v>
      </c>
      <c r="E879" s="662" t="s">
        <v>1295</v>
      </c>
      <c r="F879" s="665">
        <v>1</v>
      </c>
      <c r="G879" s="665">
        <v>0</v>
      </c>
      <c r="H879" s="678"/>
      <c r="I879" s="665"/>
      <c r="J879" s="665"/>
      <c r="K879" s="678"/>
      <c r="L879" s="665">
        <v>1</v>
      </c>
      <c r="M879" s="666">
        <v>0</v>
      </c>
    </row>
    <row r="880" spans="1:13" ht="14.4" customHeight="1" x14ac:dyDescent="0.3">
      <c r="A880" s="661" t="s">
        <v>5131</v>
      </c>
      <c r="B880" s="662" t="s">
        <v>5031</v>
      </c>
      <c r="C880" s="662" t="s">
        <v>7213</v>
      </c>
      <c r="D880" s="662" t="s">
        <v>7214</v>
      </c>
      <c r="E880" s="662" t="s">
        <v>2253</v>
      </c>
      <c r="F880" s="665"/>
      <c r="G880" s="665"/>
      <c r="H880" s="678">
        <v>0</v>
      </c>
      <c r="I880" s="665">
        <v>4</v>
      </c>
      <c r="J880" s="665">
        <v>398.41999999999996</v>
      </c>
      <c r="K880" s="678">
        <v>1</v>
      </c>
      <c r="L880" s="665">
        <v>4</v>
      </c>
      <c r="M880" s="666">
        <v>398.41999999999996</v>
      </c>
    </row>
    <row r="881" spans="1:13" ht="14.4" customHeight="1" x14ac:dyDescent="0.3">
      <c r="A881" s="661" t="s">
        <v>5131</v>
      </c>
      <c r="B881" s="662" t="s">
        <v>4853</v>
      </c>
      <c r="C881" s="662" t="s">
        <v>6582</v>
      </c>
      <c r="D881" s="662" t="s">
        <v>6583</v>
      </c>
      <c r="E881" s="662" t="s">
        <v>2794</v>
      </c>
      <c r="F881" s="665">
        <v>2</v>
      </c>
      <c r="G881" s="665">
        <v>727.92000000000007</v>
      </c>
      <c r="H881" s="678">
        <v>1</v>
      </c>
      <c r="I881" s="665"/>
      <c r="J881" s="665"/>
      <c r="K881" s="678">
        <v>0</v>
      </c>
      <c r="L881" s="665">
        <v>2</v>
      </c>
      <c r="M881" s="666">
        <v>727.92000000000007</v>
      </c>
    </row>
    <row r="882" spans="1:13" ht="14.4" customHeight="1" x14ac:dyDescent="0.3">
      <c r="A882" s="661" t="s">
        <v>5131</v>
      </c>
      <c r="B882" s="662" t="s">
        <v>4853</v>
      </c>
      <c r="C882" s="662" t="s">
        <v>5789</v>
      </c>
      <c r="D882" s="662" t="s">
        <v>5035</v>
      </c>
      <c r="E882" s="662" t="s">
        <v>2253</v>
      </c>
      <c r="F882" s="665"/>
      <c r="G882" s="665"/>
      <c r="H882" s="678">
        <v>0</v>
      </c>
      <c r="I882" s="665">
        <v>11</v>
      </c>
      <c r="J882" s="665">
        <v>2182.27</v>
      </c>
      <c r="K882" s="678">
        <v>1</v>
      </c>
      <c r="L882" s="665">
        <v>11</v>
      </c>
      <c r="M882" s="666">
        <v>2182.27</v>
      </c>
    </row>
    <row r="883" spans="1:13" ht="14.4" customHeight="1" x14ac:dyDescent="0.3">
      <c r="A883" s="661" t="s">
        <v>5131</v>
      </c>
      <c r="B883" s="662" t="s">
        <v>4853</v>
      </c>
      <c r="C883" s="662" t="s">
        <v>4154</v>
      </c>
      <c r="D883" s="662" t="s">
        <v>4155</v>
      </c>
      <c r="E883" s="662" t="s">
        <v>4554</v>
      </c>
      <c r="F883" s="665"/>
      <c r="G883" s="665"/>
      <c r="H883" s="678">
        <v>0</v>
      </c>
      <c r="I883" s="665">
        <v>8</v>
      </c>
      <c r="J883" s="665">
        <v>3187.26</v>
      </c>
      <c r="K883" s="678">
        <v>1</v>
      </c>
      <c r="L883" s="665">
        <v>8</v>
      </c>
      <c r="M883" s="666">
        <v>3187.26</v>
      </c>
    </row>
    <row r="884" spans="1:13" ht="14.4" customHeight="1" x14ac:dyDescent="0.3">
      <c r="A884" s="661" t="s">
        <v>5131</v>
      </c>
      <c r="B884" s="662" t="s">
        <v>4853</v>
      </c>
      <c r="C884" s="662" t="s">
        <v>6584</v>
      </c>
      <c r="D884" s="662" t="s">
        <v>5036</v>
      </c>
      <c r="E884" s="662" t="s">
        <v>6095</v>
      </c>
      <c r="F884" s="665"/>
      <c r="G884" s="665"/>
      <c r="H884" s="678">
        <v>0</v>
      </c>
      <c r="I884" s="665">
        <v>1</v>
      </c>
      <c r="J884" s="665">
        <v>603.73</v>
      </c>
      <c r="K884" s="678">
        <v>1</v>
      </c>
      <c r="L884" s="665">
        <v>1</v>
      </c>
      <c r="M884" s="666">
        <v>603.73</v>
      </c>
    </row>
    <row r="885" spans="1:13" ht="14.4" customHeight="1" x14ac:dyDescent="0.3">
      <c r="A885" s="661" t="s">
        <v>5131</v>
      </c>
      <c r="B885" s="662" t="s">
        <v>4853</v>
      </c>
      <c r="C885" s="662" t="s">
        <v>7046</v>
      </c>
      <c r="D885" s="662" t="s">
        <v>7047</v>
      </c>
      <c r="E885" s="662" t="s">
        <v>6095</v>
      </c>
      <c r="F885" s="665">
        <v>1</v>
      </c>
      <c r="G885" s="665">
        <v>603.73</v>
      </c>
      <c r="H885" s="678">
        <v>1</v>
      </c>
      <c r="I885" s="665"/>
      <c r="J885" s="665"/>
      <c r="K885" s="678">
        <v>0</v>
      </c>
      <c r="L885" s="665">
        <v>1</v>
      </c>
      <c r="M885" s="666">
        <v>603.73</v>
      </c>
    </row>
    <row r="886" spans="1:13" ht="14.4" customHeight="1" x14ac:dyDescent="0.3">
      <c r="A886" s="661" t="s">
        <v>5131</v>
      </c>
      <c r="B886" s="662" t="s">
        <v>4853</v>
      </c>
      <c r="C886" s="662" t="s">
        <v>7048</v>
      </c>
      <c r="D886" s="662" t="s">
        <v>7049</v>
      </c>
      <c r="E886" s="662" t="s">
        <v>7050</v>
      </c>
      <c r="F886" s="665">
        <v>1</v>
      </c>
      <c r="G886" s="665">
        <v>0</v>
      </c>
      <c r="H886" s="678"/>
      <c r="I886" s="665"/>
      <c r="J886" s="665"/>
      <c r="K886" s="678"/>
      <c r="L886" s="665">
        <v>1</v>
      </c>
      <c r="M886" s="666">
        <v>0</v>
      </c>
    </row>
    <row r="887" spans="1:13" ht="14.4" customHeight="1" x14ac:dyDescent="0.3">
      <c r="A887" s="661" t="s">
        <v>5131</v>
      </c>
      <c r="B887" s="662" t="s">
        <v>4854</v>
      </c>
      <c r="C887" s="662" t="s">
        <v>6413</v>
      </c>
      <c r="D887" s="662" t="s">
        <v>2600</v>
      </c>
      <c r="E887" s="662" t="s">
        <v>2794</v>
      </c>
      <c r="F887" s="665"/>
      <c r="G887" s="665"/>
      <c r="H887" s="678">
        <v>0</v>
      </c>
      <c r="I887" s="665">
        <v>2</v>
      </c>
      <c r="J887" s="665">
        <v>1086.72</v>
      </c>
      <c r="K887" s="678">
        <v>1</v>
      </c>
      <c r="L887" s="665">
        <v>2</v>
      </c>
      <c r="M887" s="666">
        <v>1086.72</v>
      </c>
    </row>
    <row r="888" spans="1:13" ht="14.4" customHeight="1" x14ac:dyDescent="0.3">
      <c r="A888" s="661" t="s">
        <v>5131</v>
      </c>
      <c r="B888" s="662" t="s">
        <v>4854</v>
      </c>
      <c r="C888" s="662" t="s">
        <v>7207</v>
      </c>
      <c r="D888" s="662" t="s">
        <v>7208</v>
      </c>
      <c r="E888" s="662" t="s">
        <v>2674</v>
      </c>
      <c r="F888" s="665">
        <v>1</v>
      </c>
      <c r="G888" s="665">
        <v>353.18</v>
      </c>
      <c r="H888" s="678">
        <v>1</v>
      </c>
      <c r="I888" s="665"/>
      <c r="J888" s="665"/>
      <c r="K888" s="678">
        <v>0</v>
      </c>
      <c r="L888" s="665">
        <v>1</v>
      </c>
      <c r="M888" s="666">
        <v>353.18</v>
      </c>
    </row>
    <row r="889" spans="1:13" ht="14.4" customHeight="1" x14ac:dyDescent="0.3">
      <c r="A889" s="661" t="s">
        <v>5131</v>
      </c>
      <c r="B889" s="662" t="s">
        <v>4855</v>
      </c>
      <c r="C889" s="662" t="s">
        <v>7088</v>
      </c>
      <c r="D889" s="662" t="s">
        <v>7089</v>
      </c>
      <c r="E889" s="662" t="s">
        <v>7090</v>
      </c>
      <c r="F889" s="665">
        <v>3</v>
      </c>
      <c r="G889" s="665">
        <v>1249.56</v>
      </c>
      <c r="H889" s="678">
        <v>1</v>
      </c>
      <c r="I889" s="665"/>
      <c r="J889" s="665"/>
      <c r="K889" s="678">
        <v>0</v>
      </c>
      <c r="L889" s="665">
        <v>3</v>
      </c>
      <c r="M889" s="666">
        <v>1249.56</v>
      </c>
    </row>
    <row r="890" spans="1:13" ht="14.4" customHeight="1" x14ac:dyDescent="0.3">
      <c r="A890" s="661" t="s">
        <v>5131</v>
      </c>
      <c r="B890" s="662" t="s">
        <v>4857</v>
      </c>
      <c r="C890" s="662" t="s">
        <v>7003</v>
      </c>
      <c r="D890" s="662" t="s">
        <v>7004</v>
      </c>
      <c r="E890" s="662" t="s">
        <v>7005</v>
      </c>
      <c r="F890" s="665">
        <v>1</v>
      </c>
      <c r="G890" s="665">
        <v>438.49</v>
      </c>
      <c r="H890" s="678">
        <v>1</v>
      </c>
      <c r="I890" s="665"/>
      <c r="J890" s="665"/>
      <c r="K890" s="678">
        <v>0</v>
      </c>
      <c r="L890" s="665">
        <v>1</v>
      </c>
      <c r="M890" s="666">
        <v>438.49</v>
      </c>
    </row>
    <row r="891" spans="1:13" ht="14.4" customHeight="1" x14ac:dyDescent="0.3">
      <c r="A891" s="661" t="s">
        <v>5131</v>
      </c>
      <c r="B891" s="662" t="s">
        <v>4857</v>
      </c>
      <c r="C891" s="662" t="s">
        <v>7006</v>
      </c>
      <c r="D891" s="662" t="s">
        <v>7004</v>
      </c>
      <c r="E891" s="662" t="s">
        <v>7007</v>
      </c>
      <c r="F891" s="665">
        <v>1</v>
      </c>
      <c r="G891" s="665">
        <v>131.54</v>
      </c>
      <c r="H891" s="678">
        <v>1</v>
      </c>
      <c r="I891" s="665"/>
      <c r="J891" s="665"/>
      <c r="K891" s="678">
        <v>0</v>
      </c>
      <c r="L891" s="665">
        <v>1</v>
      </c>
      <c r="M891" s="666">
        <v>131.54</v>
      </c>
    </row>
    <row r="892" spans="1:13" ht="14.4" customHeight="1" x14ac:dyDescent="0.3">
      <c r="A892" s="661" t="s">
        <v>5131</v>
      </c>
      <c r="B892" s="662" t="s">
        <v>4859</v>
      </c>
      <c r="C892" s="662" t="s">
        <v>2495</v>
      </c>
      <c r="D892" s="662" t="s">
        <v>2496</v>
      </c>
      <c r="E892" s="662" t="s">
        <v>1760</v>
      </c>
      <c r="F892" s="665"/>
      <c r="G892" s="665"/>
      <c r="H892" s="678">
        <v>0</v>
      </c>
      <c r="I892" s="665">
        <v>2</v>
      </c>
      <c r="J892" s="665">
        <v>74.319999999999993</v>
      </c>
      <c r="K892" s="678">
        <v>1</v>
      </c>
      <c r="L892" s="665">
        <v>2</v>
      </c>
      <c r="M892" s="666">
        <v>74.319999999999993</v>
      </c>
    </row>
    <row r="893" spans="1:13" ht="14.4" customHeight="1" x14ac:dyDescent="0.3">
      <c r="A893" s="661" t="s">
        <v>5131</v>
      </c>
      <c r="B893" s="662" t="s">
        <v>4868</v>
      </c>
      <c r="C893" s="662" t="s">
        <v>7125</v>
      </c>
      <c r="D893" s="662" t="s">
        <v>7126</v>
      </c>
      <c r="E893" s="662" t="s">
        <v>7127</v>
      </c>
      <c r="F893" s="665"/>
      <c r="G893" s="665"/>
      <c r="H893" s="678"/>
      <c r="I893" s="665">
        <v>1</v>
      </c>
      <c r="J893" s="665">
        <v>0</v>
      </c>
      <c r="K893" s="678"/>
      <c r="L893" s="665">
        <v>1</v>
      </c>
      <c r="M893" s="666">
        <v>0</v>
      </c>
    </row>
    <row r="894" spans="1:13" ht="14.4" customHeight="1" x14ac:dyDescent="0.3">
      <c r="A894" s="661" t="s">
        <v>5131</v>
      </c>
      <c r="B894" s="662" t="s">
        <v>4868</v>
      </c>
      <c r="C894" s="662" t="s">
        <v>7128</v>
      </c>
      <c r="D894" s="662" t="s">
        <v>7126</v>
      </c>
      <c r="E894" s="662" t="s">
        <v>7129</v>
      </c>
      <c r="F894" s="665"/>
      <c r="G894" s="665"/>
      <c r="H894" s="678">
        <v>0</v>
      </c>
      <c r="I894" s="665">
        <v>1</v>
      </c>
      <c r="J894" s="665">
        <v>69.55</v>
      </c>
      <c r="K894" s="678">
        <v>1</v>
      </c>
      <c r="L894" s="665">
        <v>1</v>
      </c>
      <c r="M894" s="666">
        <v>69.55</v>
      </c>
    </row>
    <row r="895" spans="1:13" ht="14.4" customHeight="1" x14ac:dyDescent="0.3">
      <c r="A895" s="661" t="s">
        <v>5131</v>
      </c>
      <c r="B895" s="662" t="s">
        <v>4868</v>
      </c>
      <c r="C895" s="662" t="s">
        <v>2725</v>
      </c>
      <c r="D895" s="662" t="s">
        <v>2726</v>
      </c>
      <c r="E895" s="662" t="s">
        <v>2727</v>
      </c>
      <c r="F895" s="665"/>
      <c r="G895" s="665"/>
      <c r="H895" s="678">
        <v>0</v>
      </c>
      <c r="I895" s="665">
        <v>1</v>
      </c>
      <c r="J895" s="665">
        <v>88.51</v>
      </c>
      <c r="K895" s="678">
        <v>1</v>
      </c>
      <c r="L895" s="665">
        <v>1</v>
      </c>
      <c r="M895" s="666">
        <v>88.51</v>
      </c>
    </row>
    <row r="896" spans="1:13" ht="14.4" customHeight="1" x14ac:dyDescent="0.3">
      <c r="A896" s="661" t="s">
        <v>5131</v>
      </c>
      <c r="B896" s="662" t="s">
        <v>4868</v>
      </c>
      <c r="C896" s="662" t="s">
        <v>6469</v>
      </c>
      <c r="D896" s="662" t="s">
        <v>2785</v>
      </c>
      <c r="E896" s="662" t="s">
        <v>2786</v>
      </c>
      <c r="F896" s="665"/>
      <c r="G896" s="665"/>
      <c r="H896" s="678">
        <v>0</v>
      </c>
      <c r="I896" s="665">
        <v>1</v>
      </c>
      <c r="J896" s="665">
        <v>103.74</v>
      </c>
      <c r="K896" s="678">
        <v>1</v>
      </c>
      <c r="L896" s="665">
        <v>1</v>
      </c>
      <c r="M896" s="666">
        <v>103.74</v>
      </c>
    </row>
    <row r="897" spans="1:13" ht="14.4" customHeight="1" x14ac:dyDescent="0.3">
      <c r="A897" s="661" t="s">
        <v>5131</v>
      </c>
      <c r="B897" s="662" t="s">
        <v>4868</v>
      </c>
      <c r="C897" s="662" t="s">
        <v>2702</v>
      </c>
      <c r="D897" s="662" t="s">
        <v>4870</v>
      </c>
      <c r="E897" s="662" t="s">
        <v>4871</v>
      </c>
      <c r="F897" s="665"/>
      <c r="G897" s="665"/>
      <c r="H897" s="678">
        <v>0</v>
      </c>
      <c r="I897" s="665">
        <v>3</v>
      </c>
      <c r="J897" s="665">
        <v>180.78</v>
      </c>
      <c r="K897" s="678">
        <v>1</v>
      </c>
      <c r="L897" s="665">
        <v>3</v>
      </c>
      <c r="M897" s="666">
        <v>180.78</v>
      </c>
    </row>
    <row r="898" spans="1:13" ht="14.4" customHeight="1" x14ac:dyDescent="0.3">
      <c r="A898" s="661" t="s">
        <v>5131</v>
      </c>
      <c r="B898" s="662" t="s">
        <v>4868</v>
      </c>
      <c r="C898" s="662" t="s">
        <v>6627</v>
      </c>
      <c r="D898" s="662" t="s">
        <v>6628</v>
      </c>
      <c r="E898" s="662" t="s">
        <v>6629</v>
      </c>
      <c r="F898" s="665"/>
      <c r="G898" s="665"/>
      <c r="H898" s="678">
        <v>0</v>
      </c>
      <c r="I898" s="665">
        <v>1</v>
      </c>
      <c r="J898" s="665">
        <v>118.54</v>
      </c>
      <c r="K898" s="678">
        <v>1</v>
      </c>
      <c r="L898" s="665">
        <v>1</v>
      </c>
      <c r="M898" s="666">
        <v>118.54</v>
      </c>
    </row>
    <row r="899" spans="1:13" ht="14.4" customHeight="1" x14ac:dyDescent="0.3">
      <c r="A899" s="661" t="s">
        <v>5131</v>
      </c>
      <c r="B899" s="662" t="s">
        <v>4868</v>
      </c>
      <c r="C899" s="662" t="s">
        <v>2507</v>
      </c>
      <c r="D899" s="662" t="s">
        <v>2508</v>
      </c>
      <c r="E899" s="662" t="s">
        <v>4874</v>
      </c>
      <c r="F899" s="665"/>
      <c r="G899" s="665"/>
      <c r="H899" s="678">
        <v>0</v>
      </c>
      <c r="I899" s="665">
        <v>1</v>
      </c>
      <c r="J899" s="665">
        <v>79.03</v>
      </c>
      <c r="K899" s="678">
        <v>1</v>
      </c>
      <c r="L899" s="665">
        <v>1</v>
      </c>
      <c r="M899" s="666">
        <v>79.03</v>
      </c>
    </row>
    <row r="900" spans="1:13" ht="14.4" customHeight="1" x14ac:dyDescent="0.3">
      <c r="A900" s="661" t="s">
        <v>5131</v>
      </c>
      <c r="B900" s="662" t="s">
        <v>4868</v>
      </c>
      <c r="C900" s="662" t="s">
        <v>2643</v>
      </c>
      <c r="D900" s="662" t="s">
        <v>4875</v>
      </c>
      <c r="E900" s="662" t="s">
        <v>4876</v>
      </c>
      <c r="F900" s="665"/>
      <c r="G900" s="665"/>
      <c r="H900" s="678">
        <v>0</v>
      </c>
      <c r="I900" s="665">
        <v>1</v>
      </c>
      <c r="J900" s="665">
        <v>46.07</v>
      </c>
      <c r="K900" s="678">
        <v>1</v>
      </c>
      <c r="L900" s="665">
        <v>1</v>
      </c>
      <c r="M900" s="666">
        <v>46.07</v>
      </c>
    </row>
    <row r="901" spans="1:13" ht="14.4" customHeight="1" x14ac:dyDescent="0.3">
      <c r="A901" s="661" t="s">
        <v>5131</v>
      </c>
      <c r="B901" s="662" t="s">
        <v>4868</v>
      </c>
      <c r="C901" s="662" t="s">
        <v>7130</v>
      </c>
      <c r="D901" s="662" t="s">
        <v>7131</v>
      </c>
      <c r="E901" s="662" t="s">
        <v>6629</v>
      </c>
      <c r="F901" s="665"/>
      <c r="G901" s="665"/>
      <c r="H901" s="678">
        <v>0</v>
      </c>
      <c r="I901" s="665">
        <v>1</v>
      </c>
      <c r="J901" s="665">
        <v>124.49</v>
      </c>
      <c r="K901" s="678">
        <v>1</v>
      </c>
      <c r="L901" s="665">
        <v>1</v>
      </c>
      <c r="M901" s="666">
        <v>124.49</v>
      </c>
    </row>
    <row r="902" spans="1:13" ht="14.4" customHeight="1" x14ac:dyDescent="0.3">
      <c r="A902" s="661" t="s">
        <v>5131</v>
      </c>
      <c r="B902" s="662" t="s">
        <v>4868</v>
      </c>
      <c r="C902" s="662" t="s">
        <v>6386</v>
      </c>
      <c r="D902" s="662" t="s">
        <v>6387</v>
      </c>
      <c r="E902" s="662" t="s">
        <v>6388</v>
      </c>
      <c r="F902" s="665">
        <v>4</v>
      </c>
      <c r="G902" s="665">
        <v>316.12</v>
      </c>
      <c r="H902" s="678">
        <v>1</v>
      </c>
      <c r="I902" s="665"/>
      <c r="J902" s="665"/>
      <c r="K902" s="678">
        <v>0</v>
      </c>
      <c r="L902" s="665">
        <v>4</v>
      </c>
      <c r="M902" s="666">
        <v>316.12</v>
      </c>
    </row>
    <row r="903" spans="1:13" ht="14.4" customHeight="1" x14ac:dyDescent="0.3">
      <c r="A903" s="661" t="s">
        <v>5131</v>
      </c>
      <c r="B903" s="662" t="s">
        <v>4868</v>
      </c>
      <c r="C903" s="662" t="s">
        <v>6466</v>
      </c>
      <c r="D903" s="662" t="s">
        <v>6467</v>
      </c>
      <c r="E903" s="662" t="s">
        <v>6468</v>
      </c>
      <c r="F903" s="665"/>
      <c r="G903" s="665"/>
      <c r="H903" s="678">
        <v>0</v>
      </c>
      <c r="I903" s="665">
        <v>3</v>
      </c>
      <c r="J903" s="665">
        <v>180.78</v>
      </c>
      <c r="K903" s="678">
        <v>1</v>
      </c>
      <c r="L903" s="665">
        <v>3</v>
      </c>
      <c r="M903" s="666">
        <v>180.78</v>
      </c>
    </row>
    <row r="904" spans="1:13" ht="14.4" customHeight="1" x14ac:dyDescent="0.3">
      <c r="A904" s="661" t="s">
        <v>5131</v>
      </c>
      <c r="B904" s="662" t="s">
        <v>4868</v>
      </c>
      <c r="C904" s="662" t="s">
        <v>2778</v>
      </c>
      <c r="D904" s="662" t="s">
        <v>2779</v>
      </c>
      <c r="E904" s="662" t="s">
        <v>2780</v>
      </c>
      <c r="F904" s="665"/>
      <c r="G904" s="665"/>
      <c r="H904" s="678">
        <v>0</v>
      </c>
      <c r="I904" s="665">
        <v>1</v>
      </c>
      <c r="J904" s="665">
        <v>48.37</v>
      </c>
      <c r="K904" s="678">
        <v>1</v>
      </c>
      <c r="L904" s="665">
        <v>1</v>
      </c>
      <c r="M904" s="666">
        <v>48.37</v>
      </c>
    </row>
    <row r="905" spans="1:13" ht="14.4" customHeight="1" x14ac:dyDescent="0.3">
      <c r="A905" s="661" t="s">
        <v>5131</v>
      </c>
      <c r="B905" s="662" t="s">
        <v>7970</v>
      </c>
      <c r="C905" s="662" t="s">
        <v>4314</v>
      </c>
      <c r="D905" s="662" t="s">
        <v>4315</v>
      </c>
      <c r="E905" s="662" t="s">
        <v>4316</v>
      </c>
      <c r="F905" s="665">
        <v>4</v>
      </c>
      <c r="G905" s="665">
        <v>317.92</v>
      </c>
      <c r="H905" s="678">
        <v>1</v>
      </c>
      <c r="I905" s="665"/>
      <c r="J905" s="665"/>
      <c r="K905" s="678">
        <v>0</v>
      </c>
      <c r="L905" s="665">
        <v>4</v>
      </c>
      <c r="M905" s="666">
        <v>317.92</v>
      </c>
    </row>
    <row r="906" spans="1:13" ht="14.4" customHeight="1" x14ac:dyDescent="0.3">
      <c r="A906" s="661" t="s">
        <v>5131</v>
      </c>
      <c r="B906" s="662" t="s">
        <v>7970</v>
      </c>
      <c r="C906" s="662" t="s">
        <v>5530</v>
      </c>
      <c r="D906" s="662" t="s">
        <v>5501</v>
      </c>
      <c r="E906" s="662" t="s">
        <v>5531</v>
      </c>
      <c r="F906" s="665">
        <v>4</v>
      </c>
      <c r="G906" s="665">
        <v>158.96</v>
      </c>
      <c r="H906" s="678">
        <v>1</v>
      </c>
      <c r="I906" s="665"/>
      <c r="J906" s="665"/>
      <c r="K906" s="678">
        <v>0</v>
      </c>
      <c r="L906" s="665">
        <v>4</v>
      </c>
      <c r="M906" s="666">
        <v>158.96</v>
      </c>
    </row>
    <row r="907" spans="1:13" ht="14.4" customHeight="1" x14ac:dyDescent="0.3">
      <c r="A907" s="661" t="s">
        <v>5131</v>
      </c>
      <c r="B907" s="662" t="s">
        <v>7970</v>
      </c>
      <c r="C907" s="662" t="s">
        <v>5500</v>
      </c>
      <c r="D907" s="662" t="s">
        <v>5501</v>
      </c>
      <c r="E907" s="662" t="s">
        <v>5502</v>
      </c>
      <c r="F907" s="665">
        <v>10</v>
      </c>
      <c r="G907" s="665">
        <v>0</v>
      </c>
      <c r="H907" s="678"/>
      <c r="I907" s="665"/>
      <c r="J907" s="665"/>
      <c r="K907" s="678"/>
      <c r="L907" s="665">
        <v>10</v>
      </c>
      <c r="M907" s="666">
        <v>0</v>
      </c>
    </row>
    <row r="908" spans="1:13" ht="14.4" customHeight="1" x14ac:dyDescent="0.3">
      <c r="A908" s="661" t="s">
        <v>5131</v>
      </c>
      <c r="B908" s="662" t="s">
        <v>4877</v>
      </c>
      <c r="C908" s="662" t="s">
        <v>3061</v>
      </c>
      <c r="D908" s="662" t="s">
        <v>2796</v>
      </c>
      <c r="E908" s="662" t="s">
        <v>4879</v>
      </c>
      <c r="F908" s="665"/>
      <c r="G908" s="665"/>
      <c r="H908" s="678">
        <v>0</v>
      </c>
      <c r="I908" s="665">
        <v>9</v>
      </c>
      <c r="J908" s="665">
        <v>1384.92</v>
      </c>
      <c r="K908" s="678">
        <v>1</v>
      </c>
      <c r="L908" s="665">
        <v>9</v>
      </c>
      <c r="M908" s="666">
        <v>1384.92</v>
      </c>
    </row>
    <row r="909" spans="1:13" ht="14.4" customHeight="1" x14ac:dyDescent="0.3">
      <c r="A909" s="661" t="s">
        <v>5131</v>
      </c>
      <c r="B909" s="662" t="s">
        <v>4886</v>
      </c>
      <c r="C909" s="662" t="s">
        <v>2934</v>
      </c>
      <c r="D909" s="662" t="s">
        <v>2935</v>
      </c>
      <c r="E909" s="662" t="s">
        <v>2788</v>
      </c>
      <c r="F909" s="665"/>
      <c r="G909" s="665"/>
      <c r="H909" s="678">
        <v>0</v>
      </c>
      <c r="I909" s="665">
        <v>9</v>
      </c>
      <c r="J909" s="665">
        <v>1534.68</v>
      </c>
      <c r="K909" s="678">
        <v>1</v>
      </c>
      <c r="L909" s="665">
        <v>9</v>
      </c>
      <c r="M909" s="666">
        <v>1534.68</v>
      </c>
    </row>
    <row r="910" spans="1:13" ht="14.4" customHeight="1" x14ac:dyDescent="0.3">
      <c r="A910" s="661" t="s">
        <v>5131</v>
      </c>
      <c r="B910" s="662" t="s">
        <v>4900</v>
      </c>
      <c r="C910" s="662" t="s">
        <v>2941</v>
      </c>
      <c r="D910" s="662" t="s">
        <v>2942</v>
      </c>
      <c r="E910" s="662" t="s">
        <v>2911</v>
      </c>
      <c r="F910" s="665"/>
      <c r="G910" s="665"/>
      <c r="H910" s="678">
        <v>0</v>
      </c>
      <c r="I910" s="665">
        <v>3</v>
      </c>
      <c r="J910" s="665">
        <v>335.15999999999997</v>
      </c>
      <c r="K910" s="678">
        <v>1</v>
      </c>
      <c r="L910" s="665">
        <v>3</v>
      </c>
      <c r="M910" s="666">
        <v>335.15999999999997</v>
      </c>
    </row>
    <row r="911" spans="1:13" ht="14.4" customHeight="1" x14ac:dyDescent="0.3">
      <c r="A911" s="661" t="s">
        <v>5131</v>
      </c>
      <c r="B911" s="662" t="s">
        <v>4902</v>
      </c>
      <c r="C911" s="662" t="s">
        <v>3092</v>
      </c>
      <c r="D911" s="662" t="s">
        <v>3093</v>
      </c>
      <c r="E911" s="662" t="s">
        <v>3094</v>
      </c>
      <c r="F911" s="665"/>
      <c r="G911" s="665"/>
      <c r="H911" s="678">
        <v>0</v>
      </c>
      <c r="I911" s="665">
        <v>2</v>
      </c>
      <c r="J911" s="665">
        <v>190.24</v>
      </c>
      <c r="K911" s="678">
        <v>1</v>
      </c>
      <c r="L911" s="665">
        <v>2</v>
      </c>
      <c r="M911" s="666">
        <v>190.24</v>
      </c>
    </row>
    <row r="912" spans="1:13" ht="14.4" customHeight="1" x14ac:dyDescent="0.3">
      <c r="A912" s="661" t="s">
        <v>5131</v>
      </c>
      <c r="B912" s="662" t="s">
        <v>4914</v>
      </c>
      <c r="C912" s="662" t="s">
        <v>2944</v>
      </c>
      <c r="D912" s="662" t="s">
        <v>2945</v>
      </c>
      <c r="E912" s="662" t="s">
        <v>5296</v>
      </c>
      <c r="F912" s="665"/>
      <c r="G912" s="665"/>
      <c r="H912" s="678">
        <v>0</v>
      </c>
      <c r="I912" s="665">
        <v>2</v>
      </c>
      <c r="J912" s="665">
        <v>133.63999999999999</v>
      </c>
      <c r="K912" s="678">
        <v>1</v>
      </c>
      <c r="L912" s="665">
        <v>2</v>
      </c>
      <c r="M912" s="666">
        <v>133.63999999999999</v>
      </c>
    </row>
    <row r="913" spans="1:13" ht="14.4" customHeight="1" x14ac:dyDescent="0.3">
      <c r="A913" s="661" t="s">
        <v>5131</v>
      </c>
      <c r="B913" s="662" t="s">
        <v>4916</v>
      </c>
      <c r="C913" s="662" t="s">
        <v>2938</v>
      </c>
      <c r="D913" s="662" t="s">
        <v>2939</v>
      </c>
      <c r="E913" s="662" t="s">
        <v>2788</v>
      </c>
      <c r="F913" s="665"/>
      <c r="G913" s="665"/>
      <c r="H913" s="678">
        <v>0</v>
      </c>
      <c r="I913" s="665">
        <v>1</v>
      </c>
      <c r="J913" s="665">
        <v>66.819999999999993</v>
      </c>
      <c r="K913" s="678">
        <v>1</v>
      </c>
      <c r="L913" s="665">
        <v>1</v>
      </c>
      <c r="M913" s="666">
        <v>66.819999999999993</v>
      </c>
    </row>
    <row r="914" spans="1:13" ht="14.4" customHeight="1" x14ac:dyDescent="0.3">
      <c r="A914" s="661" t="s">
        <v>5131</v>
      </c>
      <c r="B914" s="662" t="s">
        <v>4931</v>
      </c>
      <c r="C914" s="662" t="s">
        <v>3159</v>
      </c>
      <c r="D914" s="662" t="s">
        <v>3160</v>
      </c>
      <c r="E914" s="662" t="s">
        <v>4933</v>
      </c>
      <c r="F914" s="665"/>
      <c r="G914" s="665"/>
      <c r="H914" s="678">
        <v>0</v>
      </c>
      <c r="I914" s="665">
        <v>6</v>
      </c>
      <c r="J914" s="665">
        <v>17947.38</v>
      </c>
      <c r="K914" s="678">
        <v>1</v>
      </c>
      <c r="L914" s="665">
        <v>6</v>
      </c>
      <c r="M914" s="666">
        <v>17947.38</v>
      </c>
    </row>
    <row r="915" spans="1:13" ht="14.4" customHeight="1" x14ac:dyDescent="0.3">
      <c r="A915" s="661" t="s">
        <v>5131</v>
      </c>
      <c r="B915" s="662" t="s">
        <v>4931</v>
      </c>
      <c r="C915" s="662" t="s">
        <v>5161</v>
      </c>
      <c r="D915" s="662" t="s">
        <v>3160</v>
      </c>
      <c r="E915" s="662" t="s">
        <v>5162</v>
      </c>
      <c r="F915" s="665"/>
      <c r="G915" s="665"/>
      <c r="H915" s="678">
        <v>0</v>
      </c>
      <c r="I915" s="665">
        <v>2</v>
      </c>
      <c r="J915" s="665">
        <v>1496.42</v>
      </c>
      <c r="K915" s="678">
        <v>1</v>
      </c>
      <c r="L915" s="665">
        <v>2</v>
      </c>
      <c r="M915" s="666">
        <v>1496.42</v>
      </c>
    </row>
    <row r="916" spans="1:13" ht="14.4" customHeight="1" x14ac:dyDescent="0.3">
      <c r="A916" s="661" t="s">
        <v>5131</v>
      </c>
      <c r="B916" s="662" t="s">
        <v>4938</v>
      </c>
      <c r="C916" s="662" t="s">
        <v>2755</v>
      </c>
      <c r="D916" s="662" t="s">
        <v>2756</v>
      </c>
      <c r="E916" s="662" t="s">
        <v>3488</v>
      </c>
      <c r="F916" s="665"/>
      <c r="G916" s="665"/>
      <c r="H916" s="678">
        <v>0</v>
      </c>
      <c r="I916" s="665">
        <v>48</v>
      </c>
      <c r="J916" s="665">
        <v>68507.039999999994</v>
      </c>
      <c r="K916" s="678">
        <v>1</v>
      </c>
      <c r="L916" s="665">
        <v>48</v>
      </c>
      <c r="M916" s="666">
        <v>68507.039999999994</v>
      </c>
    </row>
    <row r="917" spans="1:13" ht="14.4" customHeight="1" x14ac:dyDescent="0.3">
      <c r="A917" s="661" t="s">
        <v>5131</v>
      </c>
      <c r="B917" s="662" t="s">
        <v>4947</v>
      </c>
      <c r="C917" s="662" t="s">
        <v>2814</v>
      </c>
      <c r="D917" s="662" t="s">
        <v>4948</v>
      </c>
      <c r="E917" s="662" t="s">
        <v>4949</v>
      </c>
      <c r="F917" s="665"/>
      <c r="G917" s="665"/>
      <c r="H917" s="678">
        <v>0</v>
      </c>
      <c r="I917" s="665">
        <v>4</v>
      </c>
      <c r="J917" s="665">
        <v>8719.7199999999993</v>
      </c>
      <c r="K917" s="678">
        <v>1</v>
      </c>
      <c r="L917" s="665">
        <v>4</v>
      </c>
      <c r="M917" s="666">
        <v>8719.7199999999993</v>
      </c>
    </row>
    <row r="918" spans="1:13" ht="14.4" customHeight="1" x14ac:dyDescent="0.3">
      <c r="A918" s="661" t="s">
        <v>5131</v>
      </c>
      <c r="B918" s="662" t="s">
        <v>7965</v>
      </c>
      <c r="C918" s="662" t="s">
        <v>6631</v>
      </c>
      <c r="D918" s="662" t="s">
        <v>6632</v>
      </c>
      <c r="E918" s="662" t="s">
        <v>6633</v>
      </c>
      <c r="F918" s="665"/>
      <c r="G918" s="665"/>
      <c r="H918" s="678">
        <v>0</v>
      </c>
      <c r="I918" s="665">
        <v>1</v>
      </c>
      <c r="J918" s="665">
        <v>73.069999999999993</v>
      </c>
      <c r="K918" s="678">
        <v>1</v>
      </c>
      <c r="L918" s="665">
        <v>1</v>
      </c>
      <c r="M918" s="666">
        <v>73.069999999999993</v>
      </c>
    </row>
    <row r="919" spans="1:13" ht="14.4" customHeight="1" x14ac:dyDescent="0.3">
      <c r="A919" s="661" t="s">
        <v>5131</v>
      </c>
      <c r="B919" s="662" t="s">
        <v>7965</v>
      </c>
      <c r="C919" s="662" t="s">
        <v>7146</v>
      </c>
      <c r="D919" s="662" t="s">
        <v>7147</v>
      </c>
      <c r="E919" s="662" t="s">
        <v>3416</v>
      </c>
      <c r="F919" s="665">
        <v>2</v>
      </c>
      <c r="G919" s="665">
        <v>0</v>
      </c>
      <c r="H919" s="678"/>
      <c r="I919" s="665"/>
      <c r="J919" s="665"/>
      <c r="K919" s="678"/>
      <c r="L919" s="665">
        <v>2</v>
      </c>
      <c r="M919" s="666">
        <v>0</v>
      </c>
    </row>
    <row r="920" spans="1:13" ht="14.4" customHeight="1" x14ac:dyDescent="0.3">
      <c r="A920" s="661" t="s">
        <v>5131</v>
      </c>
      <c r="B920" s="662" t="s">
        <v>4950</v>
      </c>
      <c r="C920" s="662" t="s">
        <v>2451</v>
      </c>
      <c r="D920" s="662" t="s">
        <v>1967</v>
      </c>
      <c r="E920" s="662" t="s">
        <v>2452</v>
      </c>
      <c r="F920" s="665"/>
      <c r="G920" s="665"/>
      <c r="H920" s="678">
        <v>0</v>
      </c>
      <c r="I920" s="665">
        <v>27</v>
      </c>
      <c r="J920" s="665">
        <v>1105.3799999999999</v>
      </c>
      <c r="K920" s="678">
        <v>1</v>
      </c>
      <c r="L920" s="665">
        <v>27</v>
      </c>
      <c r="M920" s="666">
        <v>1105.3799999999999</v>
      </c>
    </row>
    <row r="921" spans="1:13" ht="14.4" customHeight="1" x14ac:dyDescent="0.3">
      <c r="A921" s="661" t="s">
        <v>5131</v>
      </c>
      <c r="B921" s="662" t="s">
        <v>4950</v>
      </c>
      <c r="C921" s="662" t="s">
        <v>6165</v>
      </c>
      <c r="D921" s="662" t="s">
        <v>1967</v>
      </c>
      <c r="E921" s="662" t="s">
        <v>5593</v>
      </c>
      <c r="F921" s="665"/>
      <c r="G921" s="665"/>
      <c r="H921" s="678"/>
      <c r="I921" s="665">
        <v>9</v>
      </c>
      <c r="J921" s="665">
        <v>0</v>
      </c>
      <c r="K921" s="678"/>
      <c r="L921" s="665">
        <v>9</v>
      </c>
      <c r="M921" s="666">
        <v>0</v>
      </c>
    </row>
    <row r="922" spans="1:13" ht="14.4" customHeight="1" x14ac:dyDescent="0.3">
      <c r="A922" s="661" t="s">
        <v>5131</v>
      </c>
      <c r="B922" s="662" t="s">
        <v>4950</v>
      </c>
      <c r="C922" s="662" t="s">
        <v>5906</v>
      </c>
      <c r="D922" s="662" t="s">
        <v>5907</v>
      </c>
      <c r="E922" s="662" t="s">
        <v>5908</v>
      </c>
      <c r="F922" s="665">
        <v>4</v>
      </c>
      <c r="G922" s="665">
        <v>181.79999999999998</v>
      </c>
      <c r="H922" s="678">
        <v>1</v>
      </c>
      <c r="I922" s="665"/>
      <c r="J922" s="665"/>
      <c r="K922" s="678">
        <v>0</v>
      </c>
      <c r="L922" s="665">
        <v>4</v>
      </c>
      <c r="M922" s="666">
        <v>181.79999999999998</v>
      </c>
    </row>
    <row r="923" spans="1:13" ht="14.4" customHeight="1" x14ac:dyDescent="0.3">
      <c r="A923" s="661" t="s">
        <v>5131</v>
      </c>
      <c r="B923" s="662" t="s">
        <v>4953</v>
      </c>
      <c r="C923" s="662" t="s">
        <v>7221</v>
      </c>
      <c r="D923" s="662" t="s">
        <v>7222</v>
      </c>
      <c r="E923" s="662" t="s">
        <v>7223</v>
      </c>
      <c r="F923" s="665">
        <v>2</v>
      </c>
      <c r="G923" s="665">
        <v>375.84</v>
      </c>
      <c r="H923" s="678">
        <v>1</v>
      </c>
      <c r="I923" s="665"/>
      <c r="J923" s="665"/>
      <c r="K923" s="678">
        <v>0</v>
      </c>
      <c r="L923" s="665">
        <v>2</v>
      </c>
      <c r="M923" s="666">
        <v>375.84</v>
      </c>
    </row>
    <row r="924" spans="1:13" ht="14.4" customHeight="1" x14ac:dyDescent="0.3">
      <c r="A924" s="661" t="s">
        <v>5131</v>
      </c>
      <c r="B924" s="662" t="s">
        <v>4953</v>
      </c>
      <c r="C924" s="662" t="s">
        <v>2483</v>
      </c>
      <c r="D924" s="662" t="s">
        <v>2484</v>
      </c>
      <c r="E924" s="662" t="s">
        <v>2485</v>
      </c>
      <c r="F924" s="665"/>
      <c r="G924" s="665"/>
      <c r="H924" s="678">
        <v>0</v>
      </c>
      <c r="I924" s="665">
        <v>4</v>
      </c>
      <c r="J924" s="665">
        <v>125.28</v>
      </c>
      <c r="K924" s="678">
        <v>1</v>
      </c>
      <c r="L924" s="665">
        <v>4</v>
      </c>
      <c r="M924" s="666">
        <v>125.28</v>
      </c>
    </row>
    <row r="925" spans="1:13" ht="14.4" customHeight="1" x14ac:dyDescent="0.3">
      <c r="A925" s="661" t="s">
        <v>5131</v>
      </c>
      <c r="B925" s="662" t="s">
        <v>4953</v>
      </c>
      <c r="C925" s="662" t="s">
        <v>4141</v>
      </c>
      <c r="D925" s="662" t="s">
        <v>2550</v>
      </c>
      <c r="E925" s="662" t="s">
        <v>5061</v>
      </c>
      <c r="F925" s="665"/>
      <c r="G925" s="665"/>
      <c r="H925" s="678">
        <v>0</v>
      </c>
      <c r="I925" s="665">
        <v>3</v>
      </c>
      <c r="J925" s="665">
        <v>281.88</v>
      </c>
      <c r="K925" s="678">
        <v>1</v>
      </c>
      <c r="L925" s="665">
        <v>3</v>
      </c>
      <c r="M925" s="666">
        <v>281.88</v>
      </c>
    </row>
    <row r="926" spans="1:13" ht="14.4" customHeight="1" x14ac:dyDescent="0.3">
      <c r="A926" s="661" t="s">
        <v>5131</v>
      </c>
      <c r="B926" s="662" t="s">
        <v>4953</v>
      </c>
      <c r="C926" s="662" t="s">
        <v>2553</v>
      </c>
      <c r="D926" s="662" t="s">
        <v>2550</v>
      </c>
      <c r="E926" s="662" t="s">
        <v>4957</v>
      </c>
      <c r="F926" s="665"/>
      <c r="G926" s="665"/>
      <c r="H926" s="678">
        <v>0</v>
      </c>
      <c r="I926" s="665">
        <v>8</v>
      </c>
      <c r="J926" s="665">
        <v>1252.8800000000001</v>
      </c>
      <c r="K926" s="678">
        <v>1</v>
      </c>
      <c r="L926" s="665">
        <v>8</v>
      </c>
      <c r="M926" s="666">
        <v>1252.8800000000001</v>
      </c>
    </row>
    <row r="927" spans="1:13" ht="14.4" customHeight="1" x14ac:dyDescent="0.3">
      <c r="A927" s="661" t="s">
        <v>5131</v>
      </c>
      <c r="B927" s="662" t="s">
        <v>4953</v>
      </c>
      <c r="C927" s="662" t="s">
        <v>6017</v>
      </c>
      <c r="D927" s="662" t="s">
        <v>6018</v>
      </c>
      <c r="E927" s="662" t="s">
        <v>6019</v>
      </c>
      <c r="F927" s="665"/>
      <c r="G927" s="665"/>
      <c r="H927" s="678">
        <v>0</v>
      </c>
      <c r="I927" s="665">
        <v>3</v>
      </c>
      <c r="J927" s="665">
        <v>902.04</v>
      </c>
      <c r="K927" s="678">
        <v>1</v>
      </c>
      <c r="L927" s="665">
        <v>3</v>
      </c>
      <c r="M927" s="666">
        <v>902.04</v>
      </c>
    </row>
    <row r="928" spans="1:13" ht="14.4" customHeight="1" x14ac:dyDescent="0.3">
      <c r="A928" s="661" t="s">
        <v>5131</v>
      </c>
      <c r="B928" s="662" t="s">
        <v>4969</v>
      </c>
      <c r="C928" s="662" t="s">
        <v>4147</v>
      </c>
      <c r="D928" s="662" t="s">
        <v>4148</v>
      </c>
      <c r="E928" s="662" t="s">
        <v>4149</v>
      </c>
      <c r="F928" s="665"/>
      <c r="G928" s="665"/>
      <c r="H928" s="678">
        <v>0</v>
      </c>
      <c r="I928" s="665">
        <v>2</v>
      </c>
      <c r="J928" s="665">
        <v>1696.98</v>
      </c>
      <c r="K928" s="678">
        <v>1</v>
      </c>
      <c r="L928" s="665">
        <v>2</v>
      </c>
      <c r="M928" s="666">
        <v>1696.98</v>
      </c>
    </row>
    <row r="929" spans="1:13" ht="14.4" customHeight="1" x14ac:dyDescent="0.3">
      <c r="A929" s="661" t="s">
        <v>5131</v>
      </c>
      <c r="B929" s="662" t="s">
        <v>4969</v>
      </c>
      <c r="C929" s="662" t="s">
        <v>4205</v>
      </c>
      <c r="D929" s="662" t="s">
        <v>4206</v>
      </c>
      <c r="E929" s="662" t="s">
        <v>3485</v>
      </c>
      <c r="F929" s="665"/>
      <c r="G929" s="665"/>
      <c r="H929" s="678">
        <v>0</v>
      </c>
      <c r="I929" s="665">
        <v>3</v>
      </c>
      <c r="J929" s="665">
        <v>1434.21</v>
      </c>
      <c r="K929" s="678">
        <v>1</v>
      </c>
      <c r="L929" s="665">
        <v>3</v>
      </c>
      <c r="M929" s="666">
        <v>1434.21</v>
      </c>
    </row>
    <row r="930" spans="1:13" ht="14.4" customHeight="1" x14ac:dyDescent="0.3">
      <c r="A930" s="661" t="s">
        <v>5131</v>
      </c>
      <c r="B930" s="662" t="s">
        <v>4973</v>
      </c>
      <c r="C930" s="662" t="s">
        <v>5659</v>
      </c>
      <c r="D930" s="662" t="s">
        <v>1273</v>
      </c>
      <c r="E930" s="662" t="s">
        <v>5660</v>
      </c>
      <c r="F930" s="665"/>
      <c r="G930" s="665"/>
      <c r="H930" s="678">
        <v>0</v>
      </c>
      <c r="I930" s="665">
        <v>28</v>
      </c>
      <c r="J930" s="665">
        <v>36013.599999999999</v>
      </c>
      <c r="K930" s="678">
        <v>1</v>
      </c>
      <c r="L930" s="665">
        <v>28</v>
      </c>
      <c r="M930" s="666">
        <v>36013.599999999999</v>
      </c>
    </row>
    <row r="931" spans="1:13" ht="14.4" customHeight="1" x14ac:dyDescent="0.3">
      <c r="A931" s="661" t="s">
        <v>5131</v>
      </c>
      <c r="B931" s="662" t="s">
        <v>4973</v>
      </c>
      <c r="C931" s="662" t="s">
        <v>5939</v>
      </c>
      <c r="D931" s="662" t="s">
        <v>837</v>
      </c>
      <c r="E931" s="662" t="s">
        <v>5940</v>
      </c>
      <c r="F931" s="665"/>
      <c r="G931" s="665"/>
      <c r="H931" s="678">
        <v>0</v>
      </c>
      <c r="I931" s="665">
        <v>9</v>
      </c>
      <c r="J931" s="665">
        <v>15439.320000000002</v>
      </c>
      <c r="K931" s="678">
        <v>1</v>
      </c>
      <c r="L931" s="665">
        <v>9</v>
      </c>
      <c r="M931" s="666">
        <v>15439.320000000002</v>
      </c>
    </row>
    <row r="932" spans="1:13" ht="14.4" customHeight="1" x14ac:dyDescent="0.3">
      <c r="A932" s="661" t="s">
        <v>5131</v>
      </c>
      <c r="B932" s="662" t="s">
        <v>4975</v>
      </c>
      <c r="C932" s="662" t="s">
        <v>6053</v>
      </c>
      <c r="D932" s="662" t="s">
        <v>6054</v>
      </c>
      <c r="E932" s="662" t="s">
        <v>4979</v>
      </c>
      <c r="F932" s="665">
        <v>6</v>
      </c>
      <c r="G932" s="665">
        <v>59.84</v>
      </c>
      <c r="H932" s="678">
        <v>1</v>
      </c>
      <c r="I932" s="665"/>
      <c r="J932" s="665"/>
      <c r="K932" s="678">
        <v>0</v>
      </c>
      <c r="L932" s="665">
        <v>6</v>
      </c>
      <c r="M932" s="666">
        <v>59.84</v>
      </c>
    </row>
    <row r="933" spans="1:13" ht="14.4" customHeight="1" x14ac:dyDescent="0.3">
      <c r="A933" s="661" t="s">
        <v>5131</v>
      </c>
      <c r="B933" s="662" t="s">
        <v>4975</v>
      </c>
      <c r="C933" s="662" t="s">
        <v>2575</v>
      </c>
      <c r="D933" s="662" t="s">
        <v>4976</v>
      </c>
      <c r="E933" s="662" t="s">
        <v>4977</v>
      </c>
      <c r="F933" s="665"/>
      <c r="G933" s="665"/>
      <c r="H933" s="678">
        <v>0</v>
      </c>
      <c r="I933" s="665">
        <v>24</v>
      </c>
      <c r="J933" s="665">
        <v>134.58000000000001</v>
      </c>
      <c r="K933" s="678">
        <v>1</v>
      </c>
      <c r="L933" s="665">
        <v>24</v>
      </c>
      <c r="M933" s="666">
        <v>134.58000000000001</v>
      </c>
    </row>
    <row r="934" spans="1:13" ht="14.4" customHeight="1" x14ac:dyDescent="0.3">
      <c r="A934" s="661" t="s">
        <v>5131</v>
      </c>
      <c r="B934" s="662" t="s">
        <v>4975</v>
      </c>
      <c r="C934" s="662" t="s">
        <v>5769</v>
      </c>
      <c r="D934" s="662" t="s">
        <v>5770</v>
      </c>
      <c r="E934" s="662" t="s">
        <v>4977</v>
      </c>
      <c r="F934" s="665">
        <v>8</v>
      </c>
      <c r="G934" s="665">
        <v>40.24</v>
      </c>
      <c r="H934" s="678">
        <v>1</v>
      </c>
      <c r="I934" s="665"/>
      <c r="J934" s="665"/>
      <c r="K934" s="678">
        <v>0</v>
      </c>
      <c r="L934" s="665">
        <v>8</v>
      </c>
      <c r="M934" s="666">
        <v>40.24</v>
      </c>
    </row>
    <row r="935" spans="1:13" ht="14.4" customHeight="1" x14ac:dyDescent="0.3">
      <c r="A935" s="661" t="s">
        <v>5131</v>
      </c>
      <c r="B935" s="662" t="s">
        <v>4975</v>
      </c>
      <c r="C935" s="662" t="s">
        <v>6570</v>
      </c>
      <c r="D935" s="662" t="s">
        <v>6571</v>
      </c>
      <c r="E935" s="662" t="s">
        <v>2149</v>
      </c>
      <c r="F935" s="665"/>
      <c r="G935" s="665"/>
      <c r="H935" s="678">
        <v>0</v>
      </c>
      <c r="I935" s="665">
        <v>8</v>
      </c>
      <c r="J935" s="665">
        <v>150.47999999999999</v>
      </c>
      <c r="K935" s="678">
        <v>1</v>
      </c>
      <c r="L935" s="665">
        <v>8</v>
      </c>
      <c r="M935" s="666">
        <v>150.47999999999999</v>
      </c>
    </row>
    <row r="936" spans="1:13" ht="14.4" customHeight="1" x14ac:dyDescent="0.3">
      <c r="A936" s="661" t="s">
        <v>5131</v>
      </c>
      <c r="B936" s="662" t="s">
        <v>4981</v>
      </c>
      <c r="C936" s="662" t="s">
        <v>6061</v>
      </c>
      <c r="D936" s="662" t="s">
        <v>2466</v>
      </c>
      <c r="E936" s="662" t="s">
        <v>2467</v>
      </c>
      <c r="F936" s="665"/>
      <c r="G936" s="665"/>
      <c r="H936" s="678">
        <v>0</v>
      </c>
      <c r="I936" s="665">
        <v>5</v>
      </c>
      <c r="J936" s="665">
        <v>1320</v>
      </c>
      <c r="K936" s="678">
        <v>1</v>
      </c>
      <c r="L936" s="665">
        <v>5</v>
      </c>
      <c r="M936" s="666">
        <v>1320</v>
      </c>
    </row>
    <row r="937" spans="1:13" ht="14.4" customHeight="1" x14ac:dyDescent="0.3">
      <c r="A937" s="661" t="s">
        <v>5131</v>
      </c>
      <c r="B937" s="662" t="s">
        <v>4981</v>
      </c>
      <c r="C937" s="662" t="s">
        <v>2621</v>
      </c>
      <c r="D937" s="662" t="s">
        <v>2622</v>
      </c>
      <c r="E937" s="662" t="s">
        <v>968</v>
      </c>
      <c r="F937" s="665"/>
      <c r="G937" s="665"/>
      <c r="H937" s="678">
        <v>0</v>
      </c>
      <c r="I937" s="665">
        <v>23</v>
      </c>
      <c r="J937" s="665">
        <v>1517.77</v>
      </c>
      <c r="K937" s="678">
        <v>1</v>
      </c>
      <c r="L937" s="665">
        <v>23</v>
      </c>
      <c r="M937" s="666">
        <v>1517.77</v>
      </c>
    </row>
    <row r="938" spans="1:13" ht="14.4" customHeight="1" x14ac:dyDescent="0.3">
      <c r="A938" s="661" t="s">
        <v>5131</v>
      </c>
      <c r="B938" s="662" t="s">
        <v>4981</v>
      </c>
      <c r="C938" s="662" t="s">
        <v>2465</v>
      </c>
      <c r="D938" s="662" t="s">
        <v>2466</v>
      </c>
      <c r="E938" s="662" t="s">
        <v>2467</v>
      </c>
      <c r="F938" s="665"/>
      <c r="G938" s="665"/>
      <c r="H938" s="678">
        <v>0</v>
      </c>
      <c r="I938" s="665">
        <v>21</v>
      </c>
      <c r="J938" s="665">
        <v>5544</v>
      </c>
      <c r="K938" s="678">
        <v>1</v>
      </c>
      <c r="L938" s="665">
        <v>21</v>
      </c>
      <c r="M938" s="666">
        <v>5544</v>
      </c>
    </row>
    <row r="939" spans="1:13" ht="14.4" customHeight="1" x14ac:dyDescent="0.3">
      <c r="A939" s="661" t="s">
        <v>5131</v>
      </c>
      <c r="B939" s="662" t="s">
        <v>4982</v>
      </c>
      <c r="C939" s="662" t="s">
        <v>7210</v>
      </c>
      <c r="D939" s="662" t="s">
        <v>2603</v>
      </c>
      <c r="E939" s="662" t="s">
        <v>7211</v>
      </c>
      <c r="F939" s="665"/>
      <c r="G939" s="665"/>
      <c r="H939" s="678">
        <v>0</v>
      </c>
      <c r="I939" s="665">
        <v>1</v>
      </c>
      <c r="J939" s="665">
        <v>439.98</v>
      </c>
      <c r="K939" s="678">
        <v>1</v>
      </c>
      <c r="L939" s="665">
        <v>1</v>
      </c>
      <c r="M939" s="666">
        <v>439.98</v>
      </c>
    </row>
    <row r="940" spans="1:13" ht="14.4" customHeight="1" x14ac:dyDescent="0.3">
      <c r="A940" s="661" t="s">
        <v>5131</v>
      </c>
      <c r="B940" s="662" t="s">
        <v>4982</v>
      </c>
      <c r="C940" s="662" t="s">
        <v>4208</v>
      </c>
      <c r="D940" s="662" t="s">
        <v>5066</v>
      </c>
      <c r="E940" s="662" t="s">
        <v>4626</v>
      </c>
      <c r="F940" s="665"/>
      <c r="G940" s="665"/>
      <c r="H940" s="678">
        <v>0</v>
      </c>
      <c r="I940" s="665">
        <v>6</v>
      </c>
      <c r="J940" s="665">
        <v>739.2</v>
      </c>
      <c r="K940" s="678">
        <v>1</v>
      </c>
      <c r="L940" s="665">
        <v>6</v>
      </c>
      <c r="M940" s="666">
        <v>739.2</v>
      </c>
    </row>
    <row r="941" spans="1:13" ht="14.4" customHeight="1" x14ac:dyDescent="0.3">
      <c r="A941" s="661" t="s">
        <v>5131</v>
      </c>
      <c r="B941" s="662" t="s">
        <v>4983</v>
      </c>
      <c r="C941" s="662" t="s">
        <v>2667</v>
      </c>
      <c r="D941" s="662" t="s">
        <v>2668</v>
      </c>
      <c r="E941" s="662" t="s">
        <v>968</v>
      </c>
      <c r="F941" s="665"/>
      <c r="G941" s="665"/>
      <c r="H941" s="678">
        <v>0</v>
      </c>
      <c r="I941" s="665">
        <v>5</v>
      </c>
      <c r="J941" s="665">
        <v>660</v>
      </c>
      <c r="K941" s="678">
        <v>1</v>
      </c>
      <c r="L941" s="665">
        <v>5</v>
      </c>
      <c r="M941" s="666">
        <v>660</v>
      </c>
    </row>
    <row r="942" spans="1:13" ht="14.4" customHeight="1" x14ac:dyDescent="0.3">
      <c r="A942" s="661" t="s">
        <v>5131</v>
      </c>
      <c r="B942" s="662" t="s">
        <v>4986</v>
      </c>
      <c r="C942" s="662" t="s">
        <v>1368</v>
      </c>
      <c r="D942" s="662" t="s">
        <v>2655</v>
      </c>
      <c r="E942" s="662" t="s">
        <v>2656</v>
      </c>
      <c r="F942" s="665"/>
      <c r="G942" s="665"/>
      <c r="H942" s="678">
        <v>0</v>
      </c>
      <c r="I942" s="665">
        <v>2</v>
      </c>
      <c r="J942" s="665">
        <v>207.6</v>
      </c>
      <c r="K942" s="678">
        <v>1</v>
      </c>
      <c r="L942" s="665">
        <v>2</v>
      </c>
      <c r="M942" s="666">
        <v>207.6</v>
      </c>
    </row>
    <row r="943" spans="1:13" ht="14.4" customHeight="1" x14ac:dyDescent="0.3">
      <c r="A943" s="661" t="s">
        <v>5131</v>
      </c>
      <c r="B943" s="662" t="s">
        <v>4989</v>
      </c>
      <c r="C943" s="662" t="s">
        <v>7249</v>
      </c>
      <c r="D943" s="662" t="s">
        <v>7250</v>
      </c>
      <c r="E943" s="662" t="s">
        <v>2000</v>
      </c>
      <c r="F943" s="665"/>
      <c r="G943" s="665"/>
      <c r="H943" s="678">
        <v>0</v>
      </c>
      <c r="I943" s="665">
        <v>4</v>
      </c>
      <c r="J943" s="665">
        <v>5010.16</v>
      </c>
      <c r="K943" s="678">
        <v>1</v>
      </c>
      <c r="L943" s="665">
        <v>4</v>
      </c>
      <c r="M943" s="666">
        <v>5010.16</v>
      </c>
    </row>
    <row r="944" spans="1:13" ht="14.4" customHeight="1" x14ac:dyDescent="0.3">
      <c r="A944" s="661" t="s">
        <v>5131</v>
      </c>
      <c r="B944" s="662" t="s">
        <v>5072</v>
      </c>
      <c r="C944" s="662" t="s">
        <v>7096</v>
      </c>
      <c r="D944" s="662" t="s">
        <v>7097</v>
      </c>
      <c r="E944" s="662" t="s">
        <v>7098</v>
      </c>
      <c r="F944" s="665"/>
      <c r="G944" s="665"/>
      <c r="H944" s="678">
        <v>0</v>
      </c>
      <c r="I944" s="665">
        <v>1</v>
      </c>
      <c r="J944" s="665">
        <v>318.77</v>
      </c>
      <c r="K944" s="678">
        <v>1</v>
      </c>
      <c r="L944" s="665">
        <v>1</v>
      </c>
      <c r="M944" s="666">
        <v>318.77</v>
      </c>
    </row>
    <row r="945" spans="1:13" ht="14.4" customHeight="1" x14ac:dyDescent="0.3">
      <c r="A945" s="661" t="s">
        <v>5131</v>
      </c>
      <c r="B945" s="662" t="s">
        <v>4991</v>
      </c>
      <c r="C945" s="662" t="s">
        <v>7068</v>
      </c>
      <c r="D945" s="662" t="s">
        <v>2444</v>
      </c>
      <c r="E945" s="662" t="s">
        <v>7069</v>
      </c>
      <c r="F945" s="665"/>
      <c r="G945" s="665"/>
      <c r="H945" s="678"/>
      <c r="I945" s="665">
        <v>1</v>
      </c>
      <c r="J945" s="665">
        <v>0</v>
      </c>
      <c r="K945" s="678"/>
      <c r="L945" s="665">
        <v>1</v>
      </c>
      <c r="M945" s="666">
        <v>0</v>
      </c>
    </row>
    <row r="946" spans="1:13" ht="14.4" customHeight="1" x14ac:dyDescent="0.3">
      <c r="A946" s="661" t="s">
        <v>5131</v>
      </c>
      <c r="B946" s="662" t="s">
        <v>4991</v>
      </c>
      <c r="C946" s="662" t="s">
        <v>2560</v>
      </c>
      <c r="D946" s="662" t="s">
        <v>2444</v>
      </c>
      <c r="E946" s="662" t="s">
        <v>968</v>
      </c>
      <c r="F946" s="665"/>
      <c r="G946" s="665"/>
      <c r="H946" s="678">
        <v>0</v>
      </c>
      <c r="I946" s="665">
        <v>2</v>
      </c>
      <c r="J946" s="665">
        <v>182.82</v>
      </c>
      <c r="K946" s="678">
        <v>1</v>
      </c>
      <c r="L946" s="665">
        <v>2</v>
      </c>
      <c r="M946" s="666">
        <v>182.82</v>
      </c>
    </row>
    <row r="947" spans="1:13" ht="14.4" customHeight="1" x14ac:dyDescent="0.3">
      <c r="A947" s="661" t="s">
        <v>5131</v>
      </c>
      <c r="B947" s="662" t="s">
        <v>4993</v>
      </c>
      <c r="C947" s="662" t="s">
        <v>7122</v>
      </c>
      <c r="D947" s="662" t="s">
        <v>7123</v>
      </c>
      <c r="E947" s="662" t="s">
        <v>7124</v>
      </c>
      <c r="F947" s="665">
        <v>1</v>
      </c>
      <c r="G947" s="665">
        <v>0</v>
      </c>
      <c r="H947" s="678"/>
      <c r="I947" s="665"/>
      <c r="J947" s="665"/>
      <c r="K947" s="678"/>
      <c r="L947" s="665">
        <v>1</v>
      </c>
      <c r="M947" s="666">
        <v>0</v>
      </c>
    </row>
    <row r="948" spans="1:13" ht="14.4" customHeight="1" x14ac:dyDescent="0.3">
      <c r="A948" s="661" t="s">
        <v>5131</v>
      </c>
      <c r="B948" s="662" t="s">
        <v>4993</v>
      </c>
      <c r="C948" s="662" t="s">
        <v>5440</v>
      </c>
      <c r="D948" s="662" t="s">
        <v>5441</v>
      </c>
      <c r="E948" s="662" t="s">
        <v>5442</v>
      </c>
      <c r="F948" s="665">
        <v>1</v>
      </c>
      <c r="G948" s="665">
        <v>115.26</v>
      </c>
      <c r="H948" s="678">
        <v>1</v>
      </c>
      <c r="I948" s="665"/>
      <c r="J948" s="665"/>
      <c r="K948" s="678">
        <v>0</v>
      </c>
      <c r="L948" s="665">
        <v>1</v>
      </c>
      <c r="M948" s="666">
        <v>115.26</v>
      </c>
    </row>
    <row r="949" spans="1:13" ht="14.4" customHeight="1" x14ac:dyDescent="0.3">
      <c r="A949" s="661" t="s">
        <v>5131</v>
      </c>
      <c r="B949" s="662" t="s">
        <v>4994</v>
      </c>
      <c r="C949" s="662" t="s">
        <v>7137</v>
      </c>
      <c r="D949" s="662" t="s">
        <v>4996</v>
      </c>
      <c r="E949" s="662" t="s">
        <v>4238</v>
      </c>
      <c r="F949" s="665"/>
      <c r="G949" s="665"/>
      <c r="H949" s="678">
        <v>0</v>
      </c>
      <c r="I949" s="665">
        <v>1</v>
      </c>
      <c r="J949" s="665">
        <v>207.45</v>
      </c>
      <c r="K949" s="678">
        <v>1</v>
      </c>
      <c r="L949" s="665">
        <v>1</v>
      </c>
      <c r="M949" s="666">
        <v>207.45</v>
      </c>
    </row>
    <row r="950" spans="1:13" ht="14.4" customHeight="1" x14ac:dyDescent="0.3">
      <c r="A950" s="661" t="s">
        <v>5131</v>
      </c>
      <c r="B950" s="662" t="s">
        <v>7971</v>
      </c>
      <c r="C950" s="662" t="s">
        <v>7119</v>
      </c>
      <c r="D950" s="662" t="s">
        <v>7120</v>
      </c>
      <c r="E950" s="662" t="s">
        <v>7121</v>
      </c>
      <c r="F950" s="665"/>
      <c r="G950" s="665"/>
      <c r="H950" s="678">
        <v>0</v>
      </c>
      <c r="I950" s="665">
        <v>6</v>
      </c>
      <c r="J950" s="665">
        <v>409.14</v>
      </c>
      <c r="K950" s="678">
        <v>1</v>
      </c>
      <c r="L950" s="665">
        <v>6</v>
      </c>
      <c r="M950" s="666">
        <v>409.14</v>
      </c>
    </row>
    <row r="951" spans="1:13" ht="14.4" customHeight="1" x14ac:dyDescent="0.3">
      <c r="A951" s="661" t="s">
        <v>5131</v>
      </c>
      <c r="B951" s="662" t="s">
        <v>4997</v>
      </c>
      <c r="C951" s="662" t="s">
        <v>7181</v>
      </c>
      <c r="D951" s="662" t="s">
        <v>7182</v>
      </c>
      <c r="E951" s="662" t="s">
        <v>2825</v>
      </c>
      <c r="F951" s="665"/>
      <c r="G951" s="665"/>
      <c r="H951" s="678">
        <v>0</v>
      </c>
      <c r="I951" s="665">
        <v>20</v>
      </c>
      <c r="J951" s="665">
        <v>661.80000000000007</v>
      </c>
      <c r="K951" s="678">
        <v>1</v>
      </c>
      <c r="L951" s="665">
        <v>20</v>
      </c>
      <c r="M951" s="666">
        <v>661.80000000000007</v>
      </c>
    </row>
    <row r="952" spans="1:13" ht="14.4" customHeight="1" x14ac:dyDescent="0.3">
      <c r="A952" s="661" t="s">
        <v>5131</v>
      </c>
      <c r="B952" s="662" t="s">
        <v>4997</v>
      </c>
      <c r="C952" s="662" t="s">
        <v>7183</v>
      </c>
      <c r="D952" s="662" t="s">
        <v>5087</v>
      </c>
      <c r="E952" s="662" t="s">
        <v>2825</v>
      </c>
      <c r="F952" s="665"/>
      <c r="G952" s="665"/>
      <c r="H952" s="678">
        <v>0</v>
      </c>
      <c r="I952" s="665">
        <v>66</v>
      </c>
      <c r="J952" s="665">
        <v>2183.94</v>
      </c>
      <c r="K952" s="678">
        <v>1</v>
      </c>
      <c r="L952" s="665">
        <v>66</v>
      </c>
      <c r="M952" s="666">
        <v>2183.94</v>
      </c>
    </row>
    <row r="953" spans="1:13" ht="14.4" customHeight="1" x14ac:dyDescent="0.3">
      <c r="A953" s="661" t="s">
        <v>5131</v>
      </c>
      <c r="B953" s="662" t="s">
        <v>4997</v>
      </c>
      <c r="C953" s="662" t="s">
        <v>4284</v>
      </c>
      <c r="D953" s="662" t="s">
        <v>4285</v>
      </c>
      <c r="E953" s="662" t="s">
        <v>2865</v>
      </c>
      <c r="F953" s="665"/>
      <c r="G953" s="665"/>
      <c r="H953" s="678">
        <v>0</v>
      </c>
      <c r="I953" s="665">
        <v>2</v>
      </c>
      <c r="J953" s="665">
        <v>252.7</v>
      </c>
      <c r="K953" s="678">
        <v>1</v>
      </c>
      <c r="L953" s="665">
        <v>2</v>
      </c>
      <c r="M953" s="666">
        <v>252.7</v>
      </c>
    </row>
    <row r="954" spans="1:13" ht="14.4" customHeight="1" x14ac:dyDescent="0.3">
      <c r="A954" s="661" t="s">
        <v>5131</v>
      </c>
      <c r="B954" s="662" t="s">
        <v>4997</v>
      </c>
      <c r="C954" s="662" t="s">
        <v>5086</v>
      </c>
      <c r="D954" s="662" t="s">
        <v>5087</v>
      </c>
      <c r="E954" s="662" t="s">
        <v>2865</v>
      </c>
      <c r="F954" s="665"/>
      <c r="G954" s="665"/>
      <c r="H954" s="678">
        <v>0</v>
      </c>
      <c r="I954" s="665">
        <v>35</v>
      </c>
      <c r="J954" s="665">
        <v>4631.9000000000005</v>
      </c>
      <c r="K954" s="678">
        <v>1</v>
      </c>
      <c r="L954" s="665">
        <v>35</v>
      </c>
      <c r="M954" s="666">
        <v>4631.9000000000005</v>
      </c>
    </row>
    <row r="955" spans="1:13" ht="14.4" customHeight="1" x14ac:dyDescent="0.3">
      <c r="A955" s="661" t="s">
        <v>5131</v>
      </c>
      <c r="B955" s="662" t="s">
        <v>4997</v>
      </c>
      <c r="C955" s="662" t="s">
        <v>2868</v>
      </c>
      <c r="D955" s="662" t="s">
        <v>2869</v>
      </c>
      <c r="E955" s="662" t="s">
        <v>2865</v>
      </c>
      <c r="F955" s="665"/>
      <c r="G955" s="665"/>
      <c r="H955" s="678">
        <v>0</v>
      </c>
      <c r="I955" s="665">
        <v>19</v>
      </c>
      <c r="J955" s="665">
        <v>2514.46</v>
      </c>
      <c r="K955" s="678">
        <v>1</v>
      </c>
      <c r="L955" s="665">
        <v>19</v>
      </c>
      <c r="M955" s="666">
        <v>2514.46</v>
      </c>
    </row>
    <row r="956" spans="1:13" ht="14.4" customHeight="1" x14ac:dyDescent="0.3">
      <c r="A956" s="661" t="s">
        <v>5131</v>
      </c>
      <c r="B956" s="662" t="s">
        <v>4997</v>
      </c>
      <c r="C956" s="662" t="s">
        <v>5467</v>
      </c>
      <c r="D956" s="662" t="s">
        <v>5468</v>
      </c>
      <c r="E956" s="662" t="s">
        <v>2865</v>
      </c>
      <c r="F956" s="665"/>
      <c r="G956" s="665"/>
      <c r="H956" s="678">
        <v>0</v>
      </c>
      <c r="I956" s="665">
        <v>7</v>
      </c>
      <c r="J956" s="665">
        <v>926.38</v>
      </c>
      <c r="K956" s="678">
        <v>1</v>
      </c>
      <c r="L956" s="665">
        <v>7</v>
      </c>
      <c r="M956" s="666">
        <v>926.38</v>
      </c>
    </row>
    <row r="957" spans="1:13" ht="14.4" customHeight="1" x14ac:dyDescent="0.3">
      <c r="A957" s="661" t="s">
        <v>5131</v>
      </c>
      <c r="B957" s="662" t="s">
        <v>4997</v>
      </c>
      <c r="C957" s="662" t="s">
        <v>7184</v>
      </c>
      <c r="D957" s="662" t="s">
        <v>7185</v>
      </c>
      <c r="E957" s="662" t="s">
        <v>2825</v>
      </c>
      <c r="F957" s="665"/>
      <c r="G957" s="665"/>
      <c r="H957" s="678">
        <v>0</v>
      </c>
      <c r="I957" s="665">
        <v>18</v>
      </c>
      <c r="J957" s="665">
        <v>595.62000000000012</v>
      </c>
      <c r="K957" s="678">
        <v>1</v>
      </c>
      <c r="L957" s="665">
        <v>18</v>
      </c>
      <c r="M957" s="666">
        <v>595.62000000000012</v>
      </c>
    </row>
    <row r="958" spans="1:13" ht="14.4" customHeight="1" x14ac:dyDescent="0.3">
      <c r="A958" s="661" t="s">
        <v>5131</v>
      </c>
      <c r="B958" s="662" t="s">
        <v>4934</v>
      </c>
      <c r="C958" s="662" t="s">
        <v>3200</v>
      </c>
      <c r="D958" s="662" t="s">
        <v>3193</v>
      </c>
      <c r="E958" s="662" t="s">
        <v>4935</v>
      </c>
      <c r="F958" s="665"/>
      <c r="G958" s="665"/>
      <c r="H958" s="678">
        <v>0</v>
      </c>
      <c r="I958" s="665">
        <v>12</v>
      </c>
      <c r="J958" s="665">
        <v>169018.86000000002</v>
      </c>
      <c r="K958" s="678">
        <v>1</v>
      </c>
      <c r="L958" s="665">
        <v>12</v>
      </c>
      <c r="M958" s="666">
        <v>169018.86000000002</v>
      </c>
    </row>
    <row r="959" spans="1:13" ht="14.4" customHeight="1" x14ac:dyDescent="0.3">
      <c r="A959" s="661" t="s">
        <v>5131</v>
      </c>
      <c r="B959" s="662" t="s">
        <v>4820</v>
      </c>
      <c r="C959" s="662" t="s">
        <v>5483</v>
      </c>
      <c r="D959" s="662" t="s">
        <v>5484</v>
      </c>
      <c r="E959" s="662" t="s">
        <v>5485</v>
      </c>
      <c r="F959" s="665"/>
      <c r="G959" s="665"/>
      <c r="H959" s="678">
        <v>0</v>
      </c>
      <c r="I959" s="665">
        <v>1</v>
      </c>
      <c r="J959" s="665">
        <v>1906.97</v>
      </c>
      <c r="K959" s="678">
        <v>1</v>
      </c>
      <c r="L959" s="665">
        <v>1</v>
      </c>
      <c r="M959" s="666">
        <v>1906.97</v>
      </c>
    </row>
    <row r="960" spans="1:13" ht="14.4" customHeight="1" x14ac:dyDescent="0.3">
      <c r="A960" s="661" t="s">
        <v>5132</v>
      </c>
      <c r="B960" s="662" t="s">
        <v>4793</v>
      </c>
      <c r="C960" s="662" t="s">
        <v>7314</v>
      </c>
      <c r="D960" s="662" t="s">
        <v>2515</v>
      </c>
      <c r="E960" s="662" t="s">
        <v>6982</v>
      </c>
      <c r="F960" s="665"/>
      <c r="G960" s="665"/>
      <c r="H960" s="678">
        <v>0</v>
      </c>
      <c r="I960" s="665">
        <v>1</v>
      </c>
      <c r="J960" s="665">
        <v>301.2</v>
      </c>
      <c r="K960" s="678">
        <v>1</v>
      </c>
      <c r="L960" s="665">
        <v>1</v>
      </c>
      <c r="M960" s="666">
        <v>301.2</v>
      </c>
    </row>
    <row r="961" spans="1:13" ht="14.4" customHeight="1" x14ac:dyDescent="0.3">
      <c r="A961" s="661" t="s">
        <v>5132</v>
      </c>
      <c r="B961" s="662" t="s">
        <v>5009</v>
      </c>
      <c r="C961" s="662" t="s">
        <v>6525</v>
      </c>
      <c r="D961" s="662" t="s">
        <v>5010</v>
      </c>
      <c r="E961" s="662" t="s">
        <v>6526</v>
      </c>
      <c r="F961" s="665"/>
      <c r="G961" s="665"/>
      <c r="H961" s="678">
        <v>0</v>
      </c>
      <c r="I961" s="665">
        <v>1</v>
      </c>
      <c r="J961" s="665">
        <v>57.64</v>
      </c>
      <c r="K961" s="678">
        <v>1</v>
      </c>
      <c r="L961" s="665">
        <v>1</v>
      </c>
      <c r="M961" s="666">
        <v>57.64</v>
      </c>
    </row>
    <row r="962" spans="1:13" ht="14.4" customHeight="1" x14ac:dyDescent="0.3">
      <c r="A962" s="661" t="s">
        <v>5132</v>
      </c>
      <c r="B962" s="662" t="s">
        <v>5009</v>
      </c>
      <c r="C962" s="662" t="s">
        <v>4131</v>
      </c>
      <c r="D962" s="662" t="s">
        <v>5010</v>
      </c>
      <c r="E962" s="662" t="s">
        <v>5011</v>
      </c>
      <c r="F962" s="665"/>
      <c r="G962" s="665"/>
      <c r="H962" s="678">
        <v>0</v>
      </c>
      <c r="I962" s="665">
        <v>2</v>
      </c>
      <c r="J962" s="665">
        <v>230.54</v>
      </c>
      <c r="K962" s="678">
        <v>1</v>
      </c>
      <c r="L962" s="665">
        <v>2</v>
      </c>
      <c r="M962" s="666">
        <v>230.54</v>
      </c>
    </row>
    <row r="963" spans="1:13" ht="14.4" customHeight="1" x14ac:dyDescent="0.3">
      <c r="A963" s="661" t="s">
        <v>5132</v>
      </c>
      <c r="B963" s="662" t="s">
        <v>7962</v>
      </c>
      <c r="C963" s="662" t="s">
        <v>7272</v>
      </c>
      <c r="D963" s="662" t="s">
        <v>7273</v>
      </c>
      <c r="E963" s="662" t="s">
        <v>7274</v>
      </c>
      <c r="F963" s="665"/>
      <c r="G963" s="665"/>
      <c r="H963" s="678">
        <v>0</v>
      </c>
      <c r="I963" s="665">
        <v>1</v>
      </c>
      <c r="J963" s="665">
        <v>403.45</v>
      </c>
      <c r="K963" s="678">
        <v>1</v>
      </c>
      <c r="L963" s="665">
        <v>1</v>
      </c>
      <c r="M963" s="666">
        <v>403.45</v>
      </c>
    </row>
    <row r="964" spans="1:13" ht="14.4" customHeight="1" x14ac:dyDescent="0.3">
      <c r="A964" s="661" t="s">
        <v>5132</v>
      </c>
      <c r="B964" s="662" t="s">
        <v>4797</v>
      </c>
      <c r="C964" s="662" t="s">
        <v>640</v>
      </c>
      <c r="D964" s="662" t="s">
        <v>641</v>
      </c>
      <c r="E964" s="662" t="s">
        <v>4798</v>
      </c>
      <c r="F964" s="665"/>
      <c r="G964" s="665"/>
      <c r="H964" s="678">
        <v>0</v>
      </c>
      <c r="I964" s="665">
        <v>17</v>
      </c>
      <c r="J964" s="665">
        <v>7683.0599999999995</v>
      </c>
      <c r="K964" s="678">
        <v>1</v>
      </c>
      <c r="L964" s="665">
        <v>17</v>
      </c>
      <c r="M964" s="666">
        <v>7683.0599999999995</v>
      </c>
    </row>
    <row r="965" spans="1:13" ht="14.4" customHeight="1" x14ac:dyDescent="0.3">
      <c r="A965" s="661" t="s">
        <v>5132</v>
      </c>
      <c r="B965" s="662" t="s">
        <v>4797</v>
      </c>
      <c r="C965" s="662" t="s">
        <v>3477</v>
      </c>
      <c r="D965" s="662" t="s">
        <v>3478</v>
      </c>
      <c r="E965" s="662" t="s">
        <v>5014</v>
      </c>
      <c r="F965" s="665"/>
      <c r="G965" s="665"/>
      <c r="H965" s="678">
        <v>0</v>
      </c>
      <c r="I965" s="665">
        <v>10</v>
      </c>
      <c r="J965" s="665">
        <v>11741</v>
      </c>
      <c r="K965" s="678">
        <v>1</v>
      </c>
      <c r="L965" s="665">
        <v>10</v>
      </c>
      <c r="M965" s="666">
        <v>11741</v>
      </c>
    </row>
    <row r="966" spans="1:13" ht="14.4" customHeight="1" x14ac:dyDescent="0.3">
      <c r="A966" s="661" t="s">
        <v>5132</v>
      </c>
      <c r="B966" s="662" t="s">
        <v>4797</v>
      </c>
      <c r="C966" s="662" t="s">
        <v>644</v>
      </c>
      <c r="D966" s="662" t="s">
        <v>645</v>
      </c>
      <c r="E966" s="662" t="s">
        <v>3435</v>
      </c>
      <c r="F966" s="665"/>
      <c r="G966" s="665"/>
      <c r="H966" s="678">
        <v>0</v>
      </c>
      <c r="I966" s="665">
        <v>1</v>
      </c>
      <c r="J966" s="665">
        <v>1300.49</v>
      </c>
      <c r="K966" s="678">
        <v>1</v>
      </c>
      <c r="L966" s="665">
        <v>1</v>
      </c>
      <c r="M966" s="666">
        <v>1300.49</v>
      </c>
    </row>
    <row r="967" spans="1:13" ht="14.4" customHeight="1" x14ac:dyDescent="0.3">
      <c r="A967" s="661" t="s">
        <v>5132</v>
      </c>
      <c r="B967" s="662" t="s">
        <v>4802</v>
      </c>
      <c r="C967" s="662" t="s">
        <v>2741</v>
      </c>
      <c r="D967" s="662" t="s">
        <v>2742</v>
      </c>
      <c r="E967" s="662" t="s">
        <v>4803</v>
      </c>
      <c r="F967" s="665"/>
      <c r="G967" s="665"/>
      <c r="H967" s="678">
        <v>0</v>
      </c>
      <c r="I967" s="665">
        <v>1</v>
      </c>
      <c r="J967" s="665">
        <v>635.35</v>
      </c>
      <c r="K967" s="678">
        <v>1</v>
      </c>
      <c r="L967" s="665">
        <v>1</v>
      </c>
      <c r="M967" s="666">
        <v>635.35</v>
      </c>
    </row>
    <row r="968" spans="1:13" ht="14.4" customHeight="1" x14ac:dyDescent="0.3">
      <c r="A968" s="661" t="s">
        <v>5132</v>
      </c>
      <c r="B968" s="662" t="s">
        <v>4804</v>
      </c>
      <c r="C968" s="662" t="s">
        <v>2629</v>
      </c>
      <c r="D968" s="662" t="s">
        <v>2504</v>
      </c>
      <c r="E968" s="662" t="s">
        <v>2630</v>
      </c>
      <c r="F968" s="665"/>
      <c r="G968" s="665"/>
      <c r="H968" s="678"/>
      <c r="I968" s="665">
        <v>3</v>
      </c>
      <c r="J968" s="665">
        <v>0</v>
      </c>
      <c r="K968" s="678"/>
      <c r="L968" s="665">
        <v>3</v>
      </c>
      <c r="M968" s="666">
        <v>0</v>
      </c>
    </row>
    <row r="969" spans="1:13" ht="14.4" customHeight="1" x14ac:dyDescent="0.3">
      <c r="A969" s="661" t="s">
        <v>5132</v>
      </c>
      <c r="B969" s="662" t="s">
        <v>4804</v>
      </c>
      <c r="C969" s="662" t="s">
        <v>2503</v>
      </c>
      <c r="D969" s="662" t="s">
        <v>2504</v>
      </c>
      <c r="E969" s="662" t="s">
        <v>2505</v>
      </c>
      <c r="F969" s="665"/>
      <c r="G969" s="665"/>
      <c r="H969" s="678"/>
      <c r="I969" s="665">
        <v>1</v>
      </c>
      <c r="J969" s="665">
        <v>0</v>
      </c>
      <c r="K969" s="678"/>
      <c r="L969" s="665">
        <v>1</v>
      </c>
      <c r="M969" s="666">
        <v>0</v>
      </c>
    </row>
    <row r="970" spans="1:13" ht="14.4" customHeight="1" x14ac:dyDescent="0.3">
      <c r="A970" s="661" t="s">
        <v>5132</v>
      </c>
      <c r="B970" s="662" t="s">
        <v>4805</v>
      </c>
      <c r="C970" s="662" t="s">
        <v>5899</v>
      </c>
      <c r="D970" s="662" t="s">
        <v>2530</v>
      </c>
      <c r="E970" s="662" t="s">
        <v>2225</v>
      </c>
      <c r="F970" s="665"/>
      <c r="G970" s="665"/>
      <c r="H970" s="678">
        <v>0</v>
      </c>
      <c r="I970" s="665">
        <v>1</v>
      </c>
      <c r="J970" s="665">
        <v>101.69</v>
      </c>
      <c r="K970" s="678">
        <v>1</v>
      </c>
      <c r="L970" s="665">
        <v>1</v>
      </c>
      <c r="M970" s="666">
        <v>101.69</v>
      </c>
    </row>
    <row r="971" spans="1:13" ht="14.4" customHeight="1" x14ac:dyDescent="0.3">
      <c r="A971" s="661" t="s">
        <v>5132</v>
      </c>
      <c r="B971" s="662" t="s">
        <v>4808</v>
      </c>
      <c r="C971" s="662" t="s">
        <v>2651</v>
      </c>
      <c r="D971" s="662" t="s">
        <v>4809</v>
      </c>
      <c r="E971" s="662" t="s">
        <v>4810</v>
      </c>
      <c r="F971" s="665"/>
      <c r="G971" s="665"/>
      <c r="H971" s="678">
        <v>0</v>
      </c>
      <c r="I971" s="665">
        <v>4</v>
      </c>
      <c r="J971" s="665">
        <v>482.44</v>
      </c>
      <c r="K971" s="678">
        <v>1</v>
      </c>
      <c r="L971" s="665">
        <v>4</v>
      </c>
      <c r="M971" s="666">
        <v>482.44</v>
      </c>
    </row>
    <row r="972" spans="1:13" ht="14.4" customHeight="1" x14ac:dyDescent="0.3">
      <c r="A972" s="661" t="s">
        <v>5132</v>
      </c>
      <c r="B972" s="662" t="s">
        <v>4808</v>
      </c>
      <c r="C972" s="662" t="s">
        <v>6031</v>
      </c>
      <c r="D972" s="662" t="s">
        <v>6032</v>
      </c>
      <c r="E972" s="662" t="s">
        <v>1183</v>
      </c>
      <c r="F972" s="665"/>
      <c r="G972" s="665"/>
      <c r="H972" s="678">
        <v>0</v>
      </c>
      <c r="I972" s="665">
        <v>1</v>
      </c>
      <c r="J972" s="665">
        <v>184.74</v>
      </c>
      <c r="K972" s="678">
        <v>1</v>
      </c>
      <c r="L972" s="665">
        <v>1</v>
      </c>
      <c r="M972" s="666">
        <v>184.74</v>
      </c>
    </row>
    <row r="973" spans="1:13" ht="14.4" customHeight="1" x14ac:dyDescent="0.3">
      <c r="A973" s="661" t="s">
        <v>5132</v>
      </c>
      <c r="B973" s="662" t="s">
        <v>4811</v>
      </c>
      <c r="C973" s="662" t="s">
        <v>2682</v>
      </c>
      <c r="D973" s="662" t="s">
        <v>2474</v>
      </c>
      <c r="E973" s="662" t="s">
        <v>4816</v>
      </c>
      <c r="F973" s="665"/>
      <c r="G973" s="665"/>
      <c r="H973" s="678">
        <v>0</v>
      </c>
      <c r="I973" s="665">
        <v>8</v>
      </c>
      <c r="J973" s="665">
        <v>4347.12</v>
      </c>
      <c r="K973" s="678">
        <v>1</v>
      </c>
      <c r="L973" s="665">
        <v>8</v>
      </c>
      <c r="M973" s="666">
        <v>4347.12</v>
      </c>
    </row>
    <row r="974" spans="1:13" ht="14.4" customHeight="1" x14ac:dyDescent="0.3">
      <c r="A974" s="661" t="s">
        <v>5132</v>
      </c>
      <c r="B974" s="662" t="s">
        <v>4811</v>
      </c>
      <c r="C974" s="662" t="s">
        <v>2473</v>
      </c>
      <c r="D974" s="662" t="s">
        <v>2474</v>
      </c>
      <c r="E974" s="662" t="s">
        <v>4814</v>
      </c>
      <c r="F974" s="665"/>
      <c r="G974" s="665"/>
      <c r="H974" s="678">
        <v>0</v>
      </c>
      <c r="I974" s="665">
        <v>10</v>
      </c>
      <c r="J974" s="665">
        <v>8151</v>
      </c>
      <c r="K974" s="678">
        <v>1</v>
      </c>
      <c r="L974" s="665">
        <v>10</v>
      </c>
      <c r="M974" s="666">
        <v>8151</v>
      </c>
    </row>
    <row r="975" spans="1:13" ht="14.4" customHeight="1" x14ac:dyDescent="0.3">
      <c r="A975" s="661" t="s">
        <v>5132</v>
      </c>
      <c r="B975" s="662" t="s">
        <v>4811</v>
      </c>
      <c r="C975" s="662" t="s">
        <v>2480</v>
      </c>
      <c r="D975" s="662" t="s">
        <v>2474</v>
      </c>
      <c r="E975" s="662" t="s">
        <v>4815</v>
      </c>
      <c r="F975" s="665"/>
      <c r="G975" s="665"/>
      <c r="H975" s="678">
        <v>0</v>
      </c>
      <c r="I975" s="665">
        <v>1</v>
      </c>
      <c r="J975" s="665">
        <v>1154.68</v>
      </c>
      <c r="K975" s="678">
        <v>1</v>
      </c>
      <c r="L975" s="665">
        <v>1</v>
      </c>
      <c r="M975" s="666">
        <v>1154.68</v>
      </c>
    </row>
    <row r="976" spans="1:13" ht="14.4" customHeight="1" x14ac:dyDescent="0.3">
      <c r="A976" s="661" t="s">
        <v>5132</v>
      </c>
      <c r="B976" s="662" t="s">
        <v>4811</v>
      </c>
      <c r="C976" s="662" t="s">
        <v>4144</v>
      </c>
      <c r="D976" s="662" t="s">
        <v>2557</v>
      </c>
      <c r="E976" s="662" t="s">
        <v>4812</v>
      </c>
      <c r="F976" s="665"/>
      <c r="G976" s="665"/>
      <c r="H976" s="678">
        <v>0</v>
      </c>
      <c r="I976" s="665">
        <v>7</v>
      </c>
      <c r="J976" s="665">
        <v>9699.34</v>
      </c>
      <c r="K976" s="678">
        <v>1</v>
      </c>
      <c r="L976" s="665">
        <v>7</v>
      </c>
      <c r="M976" s="666">
        <v>9699.34</v>
      </c>
    </row>
    <row r="977" spans="1:13" ht="14.4" customHeight="1" x14ac:dyDescent="0.3">
      <c r="A977" s="661" t="s">
        <v>5132</v>
      </c>
      <c r="B977" s="662" t="s">
        <v>4811</v>
      </c>
      <c r="C977" s="662" t="s">
        <v>2556</v>
      </c>
      <c r="D977" s="662" t="s">
        <v>2557</v>
      </c>
      <c r="E977" s="662" t="s">
        <v>4819</v>
      </c>
      <c r="F977" s="665"/>
      <c r="G977" s="665"/>
      <c r="H977" s="678">
        <v>0</v>
      </c>
      <c r="I977" s="665">
        <v>5</v>
      </c>
      <c r="J977" s="665">
        <v>9237.4500000000007</v>
      </c>
      <c r="K977" s="678">
        <v>1</v>
      </c>
      <c r="L977" s="665">
        <v>5</v>
      </c>
      <c r="M977" s="666">
        <v>9237.4500000000007</v>
      </c>
    </row>
    <row r="978" spans="1:13" ht="14.4" customHeight="1" x14ac:dyDescent="0.3">
      <c r="A978" s="661" t="s">
        <v>5132</v>
      </c>
      <c r="B978" s="662" t="s">
        <v>4811</v>
      </c>
      <c r="C978" s="662" t="s">
        <v>2804</v>
      </c>
      <c r="D978" s="662" t="s">
        <v>2557</v>
      </c>
      <c r="E978" s="662" t="s">
        <v>4812</v>
      </c>
      <c r="F978" s="665"/>
      <c r="G978" s="665"/>
      <c r="H978" s="678">
        <v>0</v>
      </c>
      <c r="I978" s="665">
        <v>2</v>
      </c>
      <c r="J978" s="665">
        <v>2771.24</v>
      </c>
      <c r="K978" s="678">
        <v>1</v>
      </c>
      <c r="L978" s="665">
        <v>2</v>
      </c>
      <c r="M978" s="666">
        <v>2771.24</v>
      </c>
    </row>
    <row r="979" spans="1:13" ht="14.4" customHeight="1" x14ac:dyDescent="0.3">
      <c r="A979" s="661" t="s">
        <v>5132</v>
      </c>
      <c r="B979" s="662" t="s">
        <v>7958</v>
      </c>
      <c r="C979" s="662" t="s">
        <v>5863</v>
      </c>
      <c r="D979" s="662" t="s">
        <v>5864</v>
      </c>
      <c r="E979" s="662" t="s">
        <v>5865</v>
      </c>
      <c r="F979" s="665"/>
      <c r="G979" s="665"/>
      <c r="H979" s="678">
        <v>0</v>
      </c>
      <c r="I979" s="665">
        <v>2</v>
      </c>
      <c r="J979" s="665">
        <v>373.74</v>
      </c>
      <c r="K979" s="678">
        <v>1</v>
      </c>
      <c r="L979" s="665">
        <v>2</v>
      </c>
      <c r="M979" s="666">
        <v>373.74</v>
      </c>
    </row>
    <row r="980" spans="1:13" ht="14.4" customHeight="1" x14ac:dyDescent="0.3">
      <c r="A980" s="661" t="s">
        <v>5132</v>
      </c>
      <c r="B980" s="662" t="s">
        <v>4824</v>
      </c>
      <c r="C980" s="662" t="s">
        <v>2525</v>
      </c>
      <c r="D980" s="662" t="s">
        <v>2526</v>
      </c>
      <c r="E980" s="662" t="s">
        <v>4825</v>
      </c>
      <c r="F980" s="665"/>
      <c r="G980" s="665"/>
      <c r="H980" s="678">
        <v>0</v>
      </c>
      <c r="I980" s="665">
        <v>1</v>
      </c>
      <c r="J980" s="665">
        <v>160.1</v>
      </c>
      <c r="K980" s="678">
        <v>1</v>
      </c>
      <c r="L980" s="665">
        <v>1</v>
      </c>
      <c r="M980" s="666">
        <v>160.1</v>
      </c>
    </row>
    <row r="981" spans="1:13" ht="14.4" customHeight="1" x14ac:dyDescent="0.3">
      <c r="A981" s="661" t="s">
        <v>5132</v>
      </c>
      <c r="B981" s="662" t="s">
        <v>4826</v>
      </c>
      <c r="C981" s="662" t="s">
        <v>5199</v>
      </c>
      <c r="D981" s="662" t="s">
        <v>2455</v>
      </c>
      <c r="E981" s="662" t="s">
        <v>5200</v>
      </c>
      <c r="F981" s="665"/>
      <c r="G981" s="665"/>
      <c r="H981" s="678">
        <v>0</v>
      </c>
      <c r="I981" s="665">
        <v>1</v>
      </c>
      <c r="J981" s="665">
        <v>144.01</v>
      </c>
      <c r="K981" s="678">
        <v>1</v>
      </c>
      <c r="L981" s="665">
        <v>1</v>
      </c>
      <c r="M981" s="666">
        <v>144.01</v>
      </c>
    </row>
    <row r="982" spans="1:13" ht="14.4" customHeight="1" x14ac:dyDescent="0.3">
      <c r="A982" s="661" t="s">
        <v>5132</v>
      </c>
      <c r="B982" s="662" t="s">
        <v>4829</v>
      </c>
      <c r="C982" s="662" t="s">
        <v>6641</v>
      </c>
      <c r="D982" s="662" t="s">
        <v>6642</v>
      </c>
      <c r="E982" s="662" t="s">
        <v>6643</v>
      </c>
      <c r="F982" s="665">
        <v>2</v>
      </c>
      <c r="G982" s="665">
        <v>918.6</v>
      </c>
      <c r="H982" s="678">
        <v>1</v>
      </c>
      <c r="I982" s="665"/>
      <c r="J982" s="665"/>
      <c r="K982" s="678">
        <v>0</v>
      </c>
      <c r="L982" s="665">
        <v>2</v>
      </c>
      <c r="M982" s="666">
        <v>918.6</v>
      </c>
    </row>
    <row r="983" spans="1:13" ht="14.4" customHeight="1" x14ac:dyDescent="0.3">
      <c r="A983" s="661" t="s">
        <v>5132</v>
      </c>
      <c r="B983" s="662" t="s">
        <v>4832</v>
      </c>
      <c r="C983" s="662" t="s">
        <v>2522</v>
      </c>
      <c r="D983" s="662" t="s">
        <v>2519</v>
      </c>
      <c r="E983" s="662" t="s">
        <v>2523</v>
      </c>
      <c r="F983" s="665"/>
      <c r="G983" s="665"/>
      <c r="H983" s="678">
        <v>0</v>
      </c>
      <c r="I983" s="665">
        <v>1</v>
      </c>
      <c r="J983" s="665">
        <v>229.38</v>
      </c>
      <c r="K983" s="678">
        <v>1</v>
      </c>
      <c r="L983" s="665">
        <v>1</v>
      </c>
      <c r="M983" s="666">
        <v>229.38</v>
      </c>
    </row>
    <row r="984" spans="1:13" ht="14.4" customHeight="1" x14ac:dyDescent="0.3">
      <c r="A984" s="661" t="s">
        <v>5132</v>
      </c>
      <c r="B984" s="662" t="s">
        <v>4833</v>
      </c>
      <c r="C984" s="662" t="s">
        <v>2511</v>
      </c>
      <c r="D984" s="662" t="s">
        <v>2512</v>
      </c>
      <c r="E984" s="662" t="s">
        <v>1270</v>
      </c>
      <c r="F984" s="665"/>
      <c r="G984" s="665"/>
      <c r="H984" s="678">
        <v>0</v>
      </c>
      <c r="I984" s="665">
        <v>3</v>
      </c>
      <c r="J984" s="665">
        <v>105.33</v>
      </c>
      <c r="K984" s="678">
        <v>1</v>
      </c>
      <c r="L984" s="665">
        <v>3</v>
      </c>
      <c r="M984" s="666">
        <v>105.33</v>
      </c>
    </row>
    <row r="985" spans="1:13" ht="14.4" customHeight="1" x14ac:dyDescent="0.3">
      <c r="A985" s="661" t="s">
        <v>5132</v>
      </c>
      <c r="B985" s="662" t="s">
        <v>4840</v>
      </c>
      <c r="C985" s="662" t="s">
        <v>2590</v>
      </c>
      <c r="D985" s="662" t="s">
        <v>2588</v>
      </c>
      <c r="E985" s="662" t="s">
        <v>2591</v>
      </c>
      <c r="F985" s="665"/>
      <c r="G985" s="665"/>
      <c r="H985" s="678">
        <v>0</v>
      </c>
      <c r="I985" s="665">
        <v>1</v>
      </c>
      <c r="J985" s="665">
        <v>144.81</v>
      </c>
      <c r="K985" s="678">
        <v>1</v>
      </c>
      <c r="L985" s="665">
        <v>1</v>
      </c>
      <c r="M985" s="666">
        <v>144.81</v>
      </c>
    </row>
    <row r="986" spans="1:13" ht="14.4" customHeight="1" x14ac:dyDescent="0.3">
      <c r="A986" s="661" t="s">
        <v>5132</v>
      </c>
      <c r="B986" s="662" t="s">
        <v>4841</v>
      </c>
      <c r="C986" s="662" t="s">
        <v>7189</v>
      </c>
      <c r="D986" s="662" t="s">
        <v>7190</v>
      </c>
      <c r="E986" s="662" t="s">
        <v>7191</v>
      </c>
      <c r="F986" s="665">
        <v>1</v>
      </c>
      <c r="G986" s="665">
        <v>46.84</v>
      </c>
      <c r="H986" s="678">
        <v>1</v>
      </c>
      <c r="I986" s="665"/>
      <c r="J986" s="665"/>
      <c r="K986" s="678">
        <v>0</v>
      </c>
      <c r="L986" s="665">
        <v>1</v>
      </c>
      <c r="M986" s="666">
        <v>46.84</v>
      </c>
    </row>
    <row r="987" spans="1:13" ht="14.4" customHeight="1" x14ac:dyDescent="0.3">
      <c r="A987" s="661" t="s">
        <v>5132</v>
      </c>
      <c r="B987" s="662" t="s">
        <v>4841</v>
      </c>
      <c r="C987" s="662" t="s">
        <v>5950</v>
      </c>
      <c r="D987" s="662" t="s">
        <v>4124</v>
      </c>
      <c r="E987" s="662" t="s">
        <v>5951</v>
      </c>
      <c r="F987" s="665"/>
      <c r="G987" s="665"/>
      <c r="H987" s="678"/>
      <c r="I987" s="665">
        <v>2</v>
      </c>
      <c r="J987" s="665">
        <v>0</v>
      </c>
      <c r="K987" s="678"/>
      <c r="L987" s="665">
        <v>2</v>
      </c>
      <c r="M987" s="666">
        <v>0</v>
      </c>
    </row>
    <row r="988" spans="1:13" ht="14.4" customHeight="1" x14ac:dyDescent="0.3">
      <c r="A988" s="661" t="s">
        <v>5132</v>
      </c>
      <c r="B988" s="662" t="s">
        <v>4841</v>
      </c>
      <c r="C988" s="662" t="s">
        <v>5597</v>
      </c>
      <c r="D988" s="662" t="s">
        <v>2440</v>
      </c>
      <c r="E988" s="662" t="s">
        <v>5450</v>
      </c>
      <c r="F988" s="665"/>
      <c r="G988" s="665"/>
      <c r="H988" s="678">
        <v>0</v>
      </c>
      <c r="I988" s="665">
        <v>2</v>
      </c>
      <c r="J988" s="665">
        <v>80.44</v>
      </c>
      <c r="K988" s="678">
        <v>1</v>
      </c>
      <c r="L988" s="665">
        <v>2</v>
      </c>
      <c r="M988" s="666">
        <v>80.44</v>
      </c>
    </row>
    <row r="989" spans="1:13" ht="14.4" customHeight="1" x14ac:dyDescent="0.3">
      <c r="A989" s="661" t="s">
        <v>5132</v>
      </c>
      <c r="B989" s="662" t="s">
        <v>5031</v>
      </c>
      <c r="C989" s="662" t="s">
        <v>5034</v>
      </c>
      <c r="D989" s="662" t="s">
        <v>5033</v>
      </c>
      <c r="E989" s="662" t="s">
        <v>4554</v>
      </c>
      <c r="F989" s="665"/>
      <c r="G989" s="665"/>
      <c r="H989" s="678">
        <v>0</v>
      </c>
      <c r="I989" s="665">
        <v>1</v>
      </c>
      <c r="J989" s="665">
        <v>196.21</v>
      </c>
      <c r="K989" s="678">
        <v>1</v>
      </c>
      <c r="L989" s="665">
        <v>1</v>
      </c>
      <c r="M989" s="666">
        <v>196.21</v>
      </c>
    </row>
    <row r="990" spans="1:13" ht="14.4" customHeight="1" x14ac:dyDescent="0.3">
      <c r="A990" s="661" t="s">
        <v>5132</v>
      </c>
      <c r="B990" s="662" t="s">
        <v>4859</v>
      </c>
      <c r="C990" s="662" t="s">
        <v>2495</v>
      </c>
      <c r="D990" s="662" t="s">
        <v>2496</v>
      </c>
      <c r="E990" s="662" t="s">
        <v>1760</v>
      </c>
      <c r="F990" s="665"/>
      <c r="G990" s="665"/>
      <c r="H990" s="678">
        <v>0</v>
      </c>
      <c r="I990" s="665">
        <v>1</v>
      </c>
      <c r="J990" s="665">
        <v>37.159999999999997</v>
      </c>
      <c r="K990" s="678">
        <v>1</v>
      </c>
      <c r="L990" s="665">
        <v>1</v>
      </c>
      <c r="M990" s="666">
        <v>37.159999999999997</v>
      </c>
    </row>
    <row r="991" spans="1:13" ht="14.4" customHeight="1" x14ac:dyDescent="0.3">
      <c r="A991" s="661" t="s">
        <v>5132</v>
      </c>
      <c r="B991" s="662" t="s">
        <v>4868</v>
      </c>
      <c r="C991" s="662" t="s">
        <v>2643</v>
      </c>
      <c r="D991" s="662" t="s">
        <v>4875</v>
      </c>
      <c r="E991" s="662" t="s">
        <v>4876</v>
      </c>
      <c r="F991" s="665"/>
      <c r="G991" s="665"/>
      <c r="H991" s="678">
        <v>0</v>
      </c>
      <c r="I991" s="665">
        <v>1</v>
      </c>
      <c r="J991" s="665">
        <v>48.37</v>
      </c>
      <c r="K991" s="678">
        <v>1</v>
      </c>
      <c r="L991" s="665">
        <v>1</v>
      </c>
      <c r="M991" s="666">
        <v>48.37</v>
      </c>
    </row>
    <row r="992" spans="1:13" ht="14.4" customHeight="1" x14ac:dyDescent="0.3">
      <c r="A992" s="661" t="s">
        <v>5132</v>
      </c>
      <c r="B992" s="662" t="s">
        <v>4877</v>
      </c>
      <c r="C992" s="662" t="s">
        <v>3061</v>
      </c>
      <c r="D992" s="662" t="s">
        <v>2796</v>
      </c>
      <c r="E992" s="662" t="s">
        <v>4879</v>
      </c>
      <c r="F992" s="665"/>
      <c r="G992" s="665"/>
      <c r="H992" s="678">
        <v>0</v>
      </c>
      <c r="I992" s="665">
        <v>15</v>
      </c>
      <c r="J992" s="665">
        <v>2315.4</v>
      </c>
      <c r="K992" s="678">
        <v>1</v>
      </c>
      <c r="L992" s="665">
        <v>15</v>
      </c>
      <c r="M992" s="666">
        <v>2315.4</v>
      </c>
    </row>
    <row r="993" spans="1:13" ht="14.4" customHeight="1" x14ac:dyDescent="0.3">
      <c r="A993" s="661" t="s">
        <v>5132</v>
      </c>
      <c r="B993" s="662" t="s">
        <v>4886</v>
      </c>
      <c r="C993" s="662" t="s">
        <v>2934</v>
      </c>
      <c r="D993" s="662" t="s">
        <v>2935</v>
      </c>
      <c r="E993" s="662" t="s">
        <v>2788</v>
      </c>
      <c r="F993" s="665"/>
      <c r="G993" s="665"/>
      <c r="H993" s="678">
        <v>0</v>
      </c>
      <c r="I993" s="665">
        <v>2</v>
      </c>
      <c r="J993" s="665">
        <v>341.04</v>
      </c>
      <c r="K993" s="678">
        <v>1</v>
      </c>
      <c r="L993" s="665">
        <v>2</v>
      </c>
      <c r="M993" s="666">
        <v>341.04</v>
      </c>
    </row>
    <row r="994" spans="1:13" ht="14.4" customHeight="1" x14ac:dyDescent="0.3">
      <c r="A994" s="661" t="s">
        <v>5132</v>
      </c>
      <c r="B994" s="662" t="s">
        <v>4902</v>
      </c>
      <c r="C994" s="662" t="s">
        <v>3092</v>
      </c>
      <c r="D994" s="662" t="s">
        <v>3093</v>
      </c>
      <c r="E994" s="662" t="s">
        <v>3094</v>
      </c>
      <c r="F994" s="665"/>
      <c r="G994" s="665"/>
      <c r="H994" s="678">
        <v>0</v>
      </c>
      <c r="I994" s="665">
        <v>13</v>
      </c>
      <c r="J994" s="665">
        <v>1162.82</v>
      </c>
      <c r="K994" s="678">
        <v>1</v>
      </c>
      <c r="L994" s="665">
        <v>13</v>
      </c>
      <c r="M994" s="666">
        <v>1162.82</v>
      </c>
    </row>
    <row r="995" spans="1:13" ht="14.4" customHeight="1" x14ac:dyDescent="0.3">
      <c r="A995" s="661" t="s">
        <v>5132</v>
      </c>
      <c r="B995" s="662" t="s">
        <v>4916</v>
      </c>
      <c r="C995" s="662" t="s">
        <v>2938</v>
      </c>
      <c r="D995" s="662" t="s">
        <v>2939</v>
      </c>
      <c r="E995" s="662" t="s">
        <v>2788</v>
      </c>
      <c r="F995" s="665"/>
      <c r="G995" s="665"/>
      <c r="H995" s="678">
        <v>0</v>
      </c>
      <c r="I995" s="665">
        <v>2</v>
      </c>
      <c r="J995" s="665">
        <v>133.63999999999999</v>
      </c>
      <c r="K995" s="678">
        <v>1</v>
      </c>
      <c r="L995" s="665">
        <v>2</v>
      </c>
      <c r="M995" s="666">
        <v>133.63999999999999</v>
      </c>
    </row>
    <row r="996" spans="1:13" ht="14.4" customHeight="1" x14ac:dyDescent="0.3">
      <c r="A996" s="661" t="s">
        <v>5132</v>
      </c>
      <c r="B996" s="662" t="s">
        <v>4931</v>
      </c>
      <c r="C996" s="662" t="s">
        <v>5387</v>
      </c>
      <c r="D996" s="662" t="s">
        <v>3160</v>
      </c>
      <c r="E996" s="662" t="s">
        <v>5388</v>
      </c>
      <c r="F996" s="665">
        <v>1</v>
      </c>
      <c r="G996" s="665">
        <v>0</v>
      </c>
      <c r="H996" s="678"/>
      <c r="I996" s="665"/>
      <c r="J996" s="665"/>
      <c r="K996" s="678"/>
      <c r="L996" s="665">
        <v>1</v>
      </c>
      <c r="M996" s="666">
        <v>0</v>
      </c>
    </row>
    <row r="997" spans="1:13" ht="14.4" customHeight="1" x14ac:dyDescent="0.3">
      <c r="A997" s="661" t="s">
        <v>5132</v>
      </c>
      <c r="B997" s="662" t="s">
        <v>4931</v>
      </c>
      <c r="C997" s="662" t="s">
        <v>3159</v>
      </c>
      <c r="D997" s="662" t="s">
        <v>3160</v>
      </c>
      <c r="E997" s="662" t="s">
        <v>4933</v>
      </c>
      <c r="F997" s="665"/>
      <c r="G997" s="665"/>
      <c r="H997" s="678">
        <v>0</v>
      </c>
      <c r="I997" s="665">
        <v>4</v>
      </c>
      <c r="J997" s="665">
        <v>11964.92</v>
      </c>
      <c r="K997" s="678">
        <v>1</v>
      </c>
      <c r="L997" s="665">
        <v>4</v>
      </c>
      <c r="M997" s="666">
        <v>11964.92</v>
      </c>
    </row>
    <row r="998" spans="1:13" ht="14.4" customHeight="1" x14ac:dyDescent="0.3">
      <c r="A998" s="661" t="s">
        <v>5132</v>
      </c>
      <c r="B998" s="662" t="s">
        <v>4938</v>
      </c>
      <c r="C998" s="662" t="s">
        <v>2755</v>
      </c>
      <c r="D998" s="662" t="s">
        <v>2756</v>
      </c>
      <c r="E998" s="662" t="s">
        <v>3488</v>
      </c>
      <c r="F998" s="665"/>
      <c r="G998" s="665"/>
      <c r="H998" s="678">
        <v>0</v>
      </c>
      <c r="I998" s="665">
        <v>16</v>
      </c>
      <c r="J998" s="665">
        <v>22835.679999999997</v>
      </c>
      <c r="K998" s="678">
        <v>1</v>
      </c>
      <c r="L998" s="665">
        <v>16</v>
      </c>
      <c r="M998" s="666">
        <v>22835.679999999997</v>
      </c>
    </row>
    <row r="999" spans="1:13" ht="14.4" customHeight="1" x14ac:dyDescent="0.3">
      <c r="A999" s="661" t="s">
        <v>5132</v>
      </c>
      <c r="B999" s="662" t="s">
        <v>4947</v>
      </c>
      <c r="C999" s="662" t="s">
        <v>2814</v>
      </c>
      <c r="D999" s="662" t="s">
        <v>4948</v>
      </c>
      <c r="E999" s="662" t="s">
        <v>4949</v>
      </c>
      <c r="F999" s="665"/>
      <c r="G999" s="665"/>
      <c r="H999" s="678">
        <v>0</v>
      </c>
      <c r="I999" s="665">
        <v>5</v>
      </c>
      <c r="J999" s="665">
        <v>10899.65</v>
      </c>
      <c r="K999" s="678">
        <v>1</v>
      </c>
      <c r="L999" s="665">
        <v>5</v>
      </c>
      <c r="M999" s="666">
        <v>10899.65</v>
      </c>
    </row>
    <row r="1000" spans="1:13" ht="14.4" customHeight="1" x14ac:dyDescent="0.3">
      <c r="A1000" s="661" t="s">
        <v>5132</v>
      </c>
      <c r="B1000" s="662" t="s">
        <v>4950</v>
      </c>
      <c r="C1000" s="662" t="s">
        <v>4173</v>
      </c>
      <c r="D1000" s="662" t="s">
        <v>1967</v>
      </c>
      <c r="E1000" s="662" t="s">
        <v>5060</v>
      </c>
      <c r="F1000" s="665"/>
      <c r="G1000" s="665"/>
      <c r="H1000" s="678">
        <v>0</v>
      </c>
      <c r="I1000" s="665">
        <v>1</v>
      </c>
      <c r="J1000" s="665">
        <v>24.22</v>
      </c>
      <c r="K1000" s="678">
        <v>1</v>
      </c>
      <c r="L1000" s="665">
        <v>1</v>
      </c>
      <c r="M1000" s="666">
        <v>24.22</v>
      </c>
    </row>
    <row r="1001" spans="1:13" ht="14.4" customHeight="1" x14ac:dyDescent="0.3">
      <c r="A1001" s="661" t="s">
        <v>5132</v>
      </c>
      <c r="B1001" s="662" t="s">
        <v>4953</v>
      </c>
      <c r="C1001" s="662" t="s">
        <v>6198</v>
      </c>
      <c r="D1001" s="662" t="s">
        <v>6199</v>
      </c>
      <c r="E1001" s="662" t="s">
        <v>5061</v>
      </c>
      <c r="F1001" s="665">
        <v>1</v>
      </c>
      <c r="G1001" s="665">
        <v>93.96</v>
      </c>
      <c r="H1001" s="678">
        <v>1</v>
      </c>
      <c r="I1001" s="665"/>
      <c r="J1001" s="665"/>
      <c r="K1001" s="678">
        <v>0</v>
      </c>
      <c r="L1001" s="665">
        <v>1</v>
      </c>
      <c r="M1001" s="666">
        <v>93.96</v>
      </c>
    </row>
    <row r="1002" spans="1:13" ht="14.4" customHeight="1" x14ac:dyDescent="0.3">
      <c r="A1002" s="661" t="s">
        <v>5132</v>
      </c>
      <c r="B1002" s="662" t="s">
        <v>4953</v>
      </c>
      <c r="C1002" s="662" t="s">
        <v>2483</v>
      </c>
      <c r="D1002" s="662" t="s">
        <v>2484</v>
      </c>
      <c r="E1002" s="662" t="s">
        <v>2485</v>
      </c>
      <c r="F1002" s="665"/>
      <c r="G1002" s="665"/>
      <c r="H1002" s="678">
        <v>0</v>
      </c>
      <c r="I1002" s="665">
        <v>2</v>
      </c>
      <c r="J1002" s="665">
        <v>62.64</v>
      </c>
      <c r="K1002" s="678">
        <v>1</v>
      </c>
      <c r="L1002" s="665">
        <v>2</v>
      </c>
      <c r="M1002" s="666">
        <v>62.64</v>
      </c>
    </row>
    <row r="1003" spans="1:13" ht="14.4" customHeight="1" x14ac:dyDescent="0.3">
      <c r="A1003" s="661" t="s">
        <v>5132</v>
      </c>
      <c r="B1003" s="662" t="s">
        <v>4953</v>
      </c>
      <c r="C1003" s="662" t="s">
        <v>7327</v>
      </c>
      <c r="D1003" s="662" t="s">
        <v>7222</v>
      </c>
      <c r="E1003" s="662" t="s">
        <v>7328</v>
      </c>
      <c r="F1003" s="665">
        <v>1</v>
      </c>
      <c r="G1003" s="665">
        <v>0</v>
      </c>
      <c r="H1003" s="678"/>
      <c r="I1003" s="665"/>
      <c r="J1003" s="665"/>
      <c r="K1003" s="678"/>
      <c r="L1003" s="665">
        <v>1</v>
      </c>
      <c r="M1003" s="666">
        <v>0</v>
      </c>
    </row>
    <row r="1004" spans="1:13" ht="14.4" customHeight="1" x14ac:dyDescent="0.3">
      <c r="A1004" s="661" t="s">
        <v>5132</v>
      </c>
      <c r="B1004" s="662" t="s">
        <v>4953</v>
      </c>
      <c r="C1004" s="662" t="s">
        <v>7329</v>
      </c>
      <c r="D1004" s="662" t="s">
        <v>7330</v>
      </c>
      <c r="E1004" s="662" t="s">
        <v>7331</v>
      </c>
      <c r="F1004" s="665">
        <v>1</v>
      </c>
      <c r="G1004" s="665">
        <v>0</v>
      </c>
      <c r="H1004" s="678"/>
      <c r="I1004" s="665"/>
      <c r="J1004" s="665"/>
      <c r="K1004" s="678"/>
      <c r="L1004" s="665">
        <v>1</v>
      </c>
      <c r="M1004" s="666">
        <v>0</v>
      </c>
    </row>
    <row r="1005" spans="1:13" ht="14.4" customHeight="1" x14ac:dyDescent="0.3">
      <c r="A1005" s="661" t="s">
        <v>5132</v>
      </c>
      <c r="B1005" s="662" t="s">
        <v>4958</v>
      </c>
      <c r="C1005" s="662" t="s">
        <v>2647</v>
      </c>
      <c r="D1005" s="662" t="s">
        <v>4959</v>
      </c>
      <c r="E1005" s="662" t="s">
        <v>4964</v>
      </c>
      <c r="F1005" s="665"/>
      <c r="G1005" s="665"/>
      <c r="H1005" s="678">
        <v>0</v>
      </c>
      <c r="I1005" s="665">
        <v>2</v>
      </c>
      <c r="J1005" s="665">
        <v>267.27999999999997</v>
      </c>
      <c r="K1005" s="678">
        <v>1</v>
      </c>
      <c r="L1005" s="665">
        <v>2</v>
      </c>
      <c r="M1005" s="666">
        <v>267.27999999999997</v>
      </c>
    </row>
    <row r="1006" spans="1:13" ht="14.4" customHeight="1" x14ac:dyDescent="0.3">
      <c r="A1006" s="661" t="s">
        <v>5132</v>
      </c>
      <c r="B1006" s="662" t="s">
        <v>4969</v>
      </c>
      <c r="C1006" s="662" t="s">
        <v>4147</v>
      </c>
      <c r="D1006" s="662" t="s">
        <v>4148</v>
      </c>
      <c r="E1006" s="662" t="s">
        <v>4149</v>
      </c>
      <c r="F1006" s="665"/>
      <c r="G1006" s="665"/>
      <c r="H1006" s="678">
        <v>0</v>
      </c>
      <c r="I1006" s="665">
        <v>1</v>
      </c>
      <c r="J1006" s="665">
        <v>848.49</v>
      </c>
      <c r="K1006" s="678">
        <v>1</v>
      </c>
      <c r="L1006" s="665">
        <v>1</v>
      </c>
      <c r="M1006" s="666">
        <v>848.49</v>
      </c>
    </row>
    <row r="1007" spans="1:13" ht="14.4" customHeight="1" x14ac:dyDescent="0.3">
      <c r="A1007" s="661" t="s">
        <v>5132</v>
      </c>
      <c r="B1007" s="662" t="s">
        <v>4981</v>
      </c>
      <c r="C1007" s="662" t="s">
        <v>7268</v>
      </c>
      <c r="D1007" s="662" t="s">
        <v>2466</v>
      </c>
      <c r="E1007" s="662" t="s">
        <v>2794</v>
      </c>
      <c r="F1007" s="665">
        <v>1</v>
      </c>
      <c r="G1007" s="665">
        <v>0</v>
      </c>
      <c r="H1007" s="678"/>
      <c r="I1007" s="665"/>
      <c r="J1007" s="665"/>
      <c r="K1007" s="678"/>
      <c r="L1007" s="665">
        <v>1</v>
      </c>
      <c r="M1007" s="666">
        <v>0</v>
      </c>
    </row>
    <row r="1008" spans="1:13" ht="14.4" customHeight="1" x14ac:dyDescent="0.3">
      <c r="A1008" s="661" t="s">
        <v>5132</v>
      </c>
      <c r="B1008" s="662" t="s">
        <v>4981</v>
      </c>
      <c r="C1008" s="662" t="s">
        <v>7270</v>
      </c>
      <c r="D1008" s="662" t="s">
        <v>7271</v>
      </c>
      <c r="E1008" s="662" t="s">
        <v>2467</v>
      </c>
      <c r="F1008" s="665">
        <v>1</v>
      </c>
      <c r="G1008" s="665">
        <v>0</v>
      </c>
      <c r="H1008" s="678"/>
      <c r="I1008" s="665"/>
      <c r="J1008" s="665"/>
      <c r="K1008" s="678"/>
      <c r="L1008" s="665">
        <v>1</v>
      </c>
      <c r="M1008" s="666">
        <v>0</v>
      </c>
    </row>
    <row r="1009" spans="1:13" ht="14.4" customHeight="1" x14ac:dyDescent="0.3">
      <c r="A1009" s="661" t="s">
        <v>5132</v>
      </c>
      <c r="B1009" s="662" t="s">
        <v>4981</v>
      </c>
      <c r="C1009" s="662" t="s">
        <v>7269</v>
      </c>
      <c r="D1009" s="662" t="s">
        <v>2466</v>
      </c>
      <c r="E1009" s="662" t="s">
        <v>2467</v>
      </c>
      <c r="F1009" s="665"/>
      <c r="G1009" s="665"/>
      <c r="H1009" s="678">
        <v>0</v>
      </c>
      <c r="I1009" s="665">
        <v>1</v>
      </c>
      <c r="J1009" s="665">
        <v>264</v>
      </c>
      <c r="K1009" s="678">
        <v>1</v>
      </c>
      <c r="L1009" s="665">
        <v>1</v>
      </c>
      <c r="M1009" s="666">
        <v>264</v>
      </c>
    </row>
    <row r="1010" spans="1:13" ht="14.4" customHeight="1" x14ac:dyDescent="0.3">
      <c r="A1010" s="661" t="s">
        <v>5132</v>
      </c>
      <c r="B1010" s="662" t="s">
        <v>4991</v>
      </c>
      <c r="C1010" s="662" t="s">
        <v>2443</v>
      </c>
      <c r="D1010" s="662" t="s">
        <v>2444</v>
      </c>
      <c r="E1010" s="662" t="s">
        <v>4992</v>
      </c>
      <c r="F1010" s="665"/>
      <c r="G1010" s="665"/>
      <c r="H1010" s="678">
        <v>0</v>
      </c>
      <c r="I1010" s="665">
        <v>1</v>
      </c>
      <c r="J1010" s="665">
        <v>227.32</v>
      </c>
      <c r="K1010" s="678">
        <v>1</v>
      </c>
      <c r="L1010" s="665">
        <v>1</v>
      </c>
      <c r="M1010" s="666">
        <v>227.32</v>
      </c>
    </row>
    <row r="1011" spans="1:13" ht="14.4" customHeight="1" x14ac:dyDescent="0.3">
      <c r="A1011" s="661" t="s">
        <v>5132</v>
      </c>
      <c r="B1011" s="662" t="s">
        <v>4991</v>
      </c>
      <c r="C1011" s="662" t="s">
        <v>2560</v>
      </c>
      <c r="D1011" s="662" t="s">
        <v>2444</v>
      </c>
      <c r="E1011" s="662" t="s">
        <v>968</v>
      </c>
      <c r="F1011" s="665"/>
      <c r="G1011" s="665"/>
      <c r="H1011" s="678">
        <v>0</v>
      </c>
      <c r="I1011" s="665">
        <v>1</v>
      </c>
      <c r="J1011" s="665">
        <v>113.66</v>
      </c>
      <c r="K1011" s="678">
        <v>1</v>
      </c>
      <c r="L1011" s="665">
        <v>1</v>
      </c>
      <c r="M1011" s="666">
        <v>113.66</v>
      </c>
    </row>
    <row r="1012" spans="1:13" ht="14.4" customHeight="1" x14ac:dyDescent="0.3">
      <c r="A1012" s="661" t="s">
        <v>5132</v>
      </c>
      <c r="B1012" s="662" t="s">
        <v>4997</v>
      </c>
      <c r="C1012" s="662" t="s">
        <v>2870</v>
      </c>
      <c r="D1012" s="662" t="s">
        <v>5000</v>
      </c>
      <c r="E1012" s="662" t="s">
        <v>2821</v>
      </c>
      <c r="F1012" s="665"/>
      <c r="G1012" s="665"/>
      <c r="H1012" s="678">
        <v>0</v>
      </c>
      <c r="I1012" s="665">
        <v>14</v>
      </c>
      <c r="J1012" s="665">
        <v>2719.64</v>
      </c>
      <c r="K1012" s="678">
        <v>1</v>
      </c>
      <c r="L1012" s="665">
        <v>14</v>
      </c>
      <c r="M1012" s="666">
        <v>2719.64</v>
      </c>
    </row>
    <row r="1013" spans="1:13" ht="14.4" customHeight="1" x14ac:dyDescent="0.3">
      <c r="A1013" s="661" t="s">
        <v>5132</v>
      </c>
      <c r="B1013" s="662" t="s">
        <v>4796</v>
      </c>
      <c r="C1013" s="662" t="s">
        <v>5012</v>
      </c>
      <c r="D1013" s="662" t="s">
        <v>2563</v>
      </c>
      <c r="E1013" s="662" t="s">
        <v>5013</v>
      </c>
      <c r="F1013" s="665"/>
      <c r="G1013" s="665"/>
      <c r="H1013" s="678">
        <v>0</v>
      </c>
      <c r="I1013" s="665">
        <v>1</v>
      </c>
      <c r="J1013" s="665">
        <v>133.94</v>
      </c>
      <c r="K1013" s="678">
        <v>1</v>
      </c>
      <c r="L1013" s="665">
        <v>1</v>
      </c>
      <c r="M1013" s="666">
        <v>133.94</v>
      </c>
    </row>
    <row r="1014" spans="1:13" ht="14.4" customHeight="1" x14ac:dyDescent="0.3">
      <c r="A1014" s="661" t="s">
        <v>5133</v>
      </c>
      <c r="B1014" s="662" t="s">
        <v>4793</v>
      </c>
      <c r="C1014" s="662" t="s">
        <v>5402</v>
      </c>
      <c r="D1014" s="662" t="s">
        <v>5368</v>
      </c>
      <c r="E1014" s="662" t="s">
        <v>5403</v>
      </c>
      <c r="F1014" s="665"/>
      <c r="G1014" s="665"/>
      <c r="H1014" s="678">
        <v>0</v>
      </c>
      <c r="I1014" s="665">
        <v>1</v>
      </c>
      <c r="J1014" s="665">
        <v>28.81</v>
      </c>
      <c r="K1014" s="678">
        <v>1</v>
      </c>
      <c r="L1014" s="665">
        <v>1</v>
      </c>
      <c r="M1014" s="666">
        <v>28.81</v>
      </c>
    </row>
    <row r="1015" spans="1:13" ht="14.4" customHeight="1" x14ac:dyDescent="0.3">
      <c r="A1015" s="661" t="s">
        <v>5133</v>
      </c>
      <c r="B1015" s="662" t="s">
        <v>4793</v>
      </c>
      <c r="C1015" s="662" t="s">
        <v>7378</v>
      </c>
      <c r="D1015" s="662" t="s">
        <v>5368</v>
      </c>
      <c r="E1015" s="662" t="s">
        <v>7379</v>
      </c>
      <c r="F1015" s="665"/>
      <c r="G1015" s="665"/>
      <c r="H1015" s="678">
        <v>0</v>
      </c>
      <c r="I1015" s="665">
        <v>1</v>
      </c>
      <c r="J1015" s="665">
        <v>150.59</v>
      </c>
      <c r="K1015" s="678">
        <v>1</v>
      </c>
      <c r="L1015" s="665">
        <v>1</v>
      </c>
      <c r="M1015" s="666">
        <v>150.59</v>
      </c>
    </row>
    <row r="1016" spans="1:13" ht="14.4" customHeight="1" x14ac:dyDescent="0.3">
      <c r="A1016" s="661" t="s">
        <v>5133</v>
      </c>
      <c r="B1016" s="662" t="s">
        <v>7962</v>
      </c>
      <c r="C1016" s="662" t="s">
        <v>7354</v>
      </c>
      <c r="D1016" s="662" t="s">
        <v>7355</v>
      </c>
      <c r="E1016" s="662" t="s">
        <v>7356</v>
      </c>
      <c r="F1016" s="665">
        <v>1</v>
      </c>
      <c r="G1016" s="665">
        <v>185.26</v>
      </c>
      <c r="H1016" s="678">
        <v>1</v>
      </c>
      <c r="I1016" s="665"/>
      <c r="J1016" s="665"/>
      <c r="K1016" s="678">
        <v>0</v>
      </c>
      <c r="L1016" s="665">
        <v>1</v>
      </c>
      <c r="M1016" s="666">
        <v>185.26</v>
      </c>
    </row>
    <row r="1017" spans="1:13" ht="14.4" customHeight="1" x14ac:dyDescent="0.3">
      <c r="A1017" s="661" t="s">
        <v>5133</v>
      </c>
      <c r="B1017" s="662" t="s">
        <v>7962</v>
      </c>
      <c r="C1017" s="662" t="s">
        <v>7357</v>
      </c>
      <c r="D1017" s="662" t="s">
        <v>7358</v>
      </c>
      <c r="E1017" s="662" t="s">
        <v>7359</v>
      </c>
      <c r="F1017" s="665">
        <v>1</v>
      </c>
      <c r="G1017" s="665">
        <v>0</v>
      </c>
      <c r="H1017" s="678"/>
      <c r="I1017" s="665"/>
      <c r="J1017" s="665"/>
      <c r="K1017" s="678"/>
      <c r="L1017" s="665">
        <v>1</v>
      </c>
      <c r="M1017" s="666">
        <v>0</v>
      </c>
    </row>
    <row r="1018" spans="1:13" ht="14.4" customHeight="1" x14ac:dyDescent="0.3">
      <c r="A1018" s="661" t="s">
        <v>5133</v>
      </c>
      <c r="B1018" s="662" t="s">
        <v>4797</v>
      </c>
      <c r="C1018" s="662" t="s">
        <v>640</v>
      </c>
      <c r="D1018" s="662" t="s">
        <v>641</v>
      </c>
      <c r="E1018" s="662" t="s">
        <v>4798</v>
      </c>
      <c r="F1018" s="665"/>
      <c r="G1018" s="665"/>
      <c r="H1018" s="678">
        <v>0</v>
      </c>
      <c r="I1018" s="665">
        <v>2</v>
      </c>
      <c r="J1018" s="665">
        <v>951.54</v>
      </c>
      <c r="K1018" s="678">
        <v>1</v>
      </c>
      <c r="L1018" s="665">
        <v>2</v>
      </c>
      <c r="M1018" s="666">
        <v>951.54</v>
      </c>
    </row>
    <row r="1019" spans="1:13" ht="14.4" customHeight="1" x14ac:dyDescent="0.3">
      <c r="A1019" s="661" t="s">
        <v>5133</v>
      </c>
      <c r="B1019" s="662" t="s">
        <v>4797</v>
      </c>
      <c r="C1019" s="662" t="s">
        <v>644</v>
      </c>
      <c r="D1019" s="662" t="s">
        <v>645</v>
      </c>
      <c r="E1019" s="662" t="s">
        <v>3435</v>
      </c>
      <c r="F1019" s="665"/>
      <c r="G1019" s="665"/>
      <c r="H1019" s="678">
        <v>0</v>
      </c>
      <c r="I1019" s="665">
        <v>3</v>
      </c>
      <c r="J1019" s="665">
        <v>3269.52</v>
      </c>
      <c r="K1019" s="678">
        <v>1</v>
      </c>
      <c r="L1019" s="665">
        <v>3</v>
      </c>
      <c r="M1019" s="666">
        <v>3269.52</v>
      </c>
    </row>
    <row r="1020" spans="1:13" ht="14.4" customHeight="1" x14ac:dyDescent="0.3">
      <c r="A1020" s="661" t="s">
        <v>5133</v>
      </c>
      <c r="B1020" s="662" t="s">
        <v>4797</v>
      </c>
      <c r="C1020" s="662" t="s">
        <v>3433</v>
      </c>
      <c r="D1020" s="662" t="s">
        <v>5003</v>
      </c>
      <c r="E1020" s="662" t="s">
        <v>3435</v>
      </c>
      <c r="F1020" s="665"/>
      <c r="G1020" s="665"/>
      <c r="H1020" s="678">
        <v>0</v>
      </c>
      <c r="I1020" s="665">
        <v>4</v>
      </c>
      <c r="J1020" s="665">
        <v>2674.16</v>
      </c>
      <c r="K1020" s="678">
        <v>1</v>
      </c>
      <c r="L1020" s="665">
        <v>4</v>
      </c>
      <c r="M1020" s="666">
        <v>2674.16</v>
      </c>
    </row>
    <row r="1021" spans="1:13" ht="14.4" customHeight="1" x14ac:dyDescent="0.3">
      <c r="A1021" s="661" t="s">
        <v>5133</v>
      </c>
      <c r="B1021" s="662" t="s">
        <v>4797</v>
      </c>
      <c r="C1021" s="662" t="s">
        <v>7375</v>
      </c>
      <c r="D1021" s="662" t="s">
        <v>7376</v>
      </c>
      <c r="E1021" s="662" t="s">
        <v>7377</v>
      </c>
      <c r="F1021" s="665"/>
      <c r="G1021" s="665"/>
      <c r="H1021" s="678">
        <v>0</v>
      </c>
      <c r="I1021" s="665">
        <v>1</v>
      </c>
      <c r="J1021" s="665">
        <v>668.54</v>
      </c>
      <c r="K1021" s="678">
        <v>1</v>
      </c>
      <c r="L1021" s="665">
        <v>1</v>
      </c>
      <c r="M1021" s="666">
        <v>668.54</v>
      </c>
    </row>
    <row r="1022" spans="1:13" ht="14.4" customHeight="1" x14ac:dyDescent="0.3">
      <c r="A1022" s="661" t="s">
        <v>5133</v>
      </c>
      <c r="B1022" s="662" t="s">
        <v>4802</v>
      </c>
      <c r="C1022" s="662" t="s">
        <v>2741</v>
      </c>
      <c r="D1022" s="662" t="s">
        <v>2742</v>
      </c>
      <c r="E1022" s="662" t="s">
        <v>4803</v>
      </c>
      <c r="F1022" s="665"/>
      <c r="G1022" s="665"/>
      <c r="H1022" s="678">
        <v>0</v>
      </c>
      <c r="I1022" s="665">
        <v>1</v>
      </c>
      <c r="J1022" s="665">
        <v>635.35</v>
      </c>
      <c r="K1022" s="678">
        <v>1</v>
      </c>
      <c r="L1022" s="665">
        <v>1</v>
      </c>
      <c r="M1022" s="666">
        <v>635.35</v>
      </c>
    </row>
    <row r="1023" spans="1:13" ht="14.4" customHeight="1" x14ac:dyDescent="0.3">
      <c r="A1023" s="661" t="s">
        <v>5133</v>
      </c>
      <c r="B1023" s="662" t="s">
        <v>4804</v>
      </c>
      <c r="C1023" s="662" t="s">
        <v>2503</v>
      </c>
      <c r="D1023" s="662" t="s">
        <v>2504</v>
      </c>
      <c r="E1023" s="662" t="s">
        <v>2505</v>
      </c>
      <c r="F1023" s="665"/>
      <c r="G1023" s="665"/>
      <c r="H1023" s="678"/>
      <c r="I1023" s="665">
        <v>1</v>
      </c>
      <c r="J1023" s="665">
        <v>0</v>
      </c>
      <c r="K1023" s="678"/>
      <c r="L1023" s="665">
        <v>1</v>
      </c>
      <c r="M1023" s="666">
        <v>0</v>
      </c>
    </row>
    <row r="1024" spans="1:13" ht="14.4" customHeight="1" x14ac:dyDescent="0.3">
      <c r="A1024" s="661" t="s">
        <v>5133</v>
      </c>
      <c r="B1024" s="662" t="s">
        <v>5015</v>
      </c>
      <c r="C1024" s="662" t="s">
        <v>4225</v>
      </c>
      <c r="D1024" s="662" t="s">
        <v>4226</v>
      </c>
      <c r="E1024" s="662" t="s">
        <v>5016</v>
      </c>
      <c r="F1024" s="665"/>
      <c r="G1024" s="665"/>
      <c r="H1024" s="678"/>
      <c r="I1024" s="665">
        <v>2</v>
      </c>
      <c r="J1024" s="665">
        <v>0</v>
      </c>
      <c r="K1024" s="678"/>
      <c r="L1024" s="665">
        <v>2</v>
      </c>
      <c r="M1024" s="666">
        <v>0</v>
      </c>
    </row>
    <row r="1025" spans="1:13" ht="14.4" customHeight="1" x14ac:dyDescent="0.3">
      <c r="A1025" s="661" t="s">
        <v>5133</v>
      </c>
      <c r="B1025" s="662" t="s">
        <v>4808</v>
      </c>
      <c r="C1025" s="662" t="s">
        <v>7013</v>
      </c>
      <c r="D1025" s="662" t="s">
        <v>7014</v>
      </c>
      <c r="E1025" s="662" t="s">
        <v>7015</v>
      </c>
      <c r="F1025" s="665"/>
      <c r="G1025" s="665"/>
      <c r="H1025" s="678">
        <v>0</v>
      </c>
      <c r="I1025" s="665">
        <v>1</v>
      </c>
      <c r="J1025" s="665">
        <v>46.88</v>
      </c>
      <c r="K1025" s="678">
        <v>1</v>
      </c>
      <c r="L1025" s="665">
        <v>1</v>
      </c>
      <c r="M1025" s="666">
        <v>46.88</v>
      </c>
    </row>
    <row r="1026" spans="1:13" ht="14.4" customHeight="1" x14ac:dyDescent="0.3">
      <c r="A1026" s="661" t="s">
        <v>5133</v>
      </c>
      <c r="B1026" s="662" t="s">
        <v>4808</v>
      </c>
      <c r="C1026" s="662" t="s">
        <v>7403</v>
      </c>
      <c r="D1026" s="662" t="s">
        <v>7014</v>
      </c>
      <c r="E1026" s="662" t="s">
        <v>7404</v>
      </c>
      <c r="F1026" s="665"/>
      <c r="G1026" s="665"/>
      <c r="H1026" s="678">
        <v>0</v>
      </c>
      <c r="I1026" s="665">
        <v>3</v>
      </c>
      <c r="J1026" s="665">
        <v>281.25</v>
      </c>
      <c r="K1026" s="678">
        <v>1</v>
      </c>
      <c r="L1026" s="665">
        <v>3</v>
      </c>
      <c r="M1026" s="666">
        <v>281.25</v>
      </c>
    </row>
    <row r="1027" spans="1:13" ht="14.4" customHeight="1" x14ac:dyDescent="0.3">
      <c r="A1027" s="661" t="s">
        <v>5133</v>
      </c>
      <c r="B1027" s="662" t="s">
        <v>4808</v>
      </c>
      <c r="C1027" s="662" t="s">
        <v>6288</v>
      </c>
      <c r="D1027" s="662" t="s">
        <v>6289</v>
      </c>
      <c r="E1027" s="662" t="s">
        <v>6290</v>
      </c>
      <c r="F1027" s="665"/>
      <c r="G1027" s="665"/>
      <c r="H1027" s="678">
        <v>0</v>
      </c>
      <c r="I1027" s="665">
        <v>1</v>
      </c>
      <c r="J1027" s="665">
        <v>92.38</v>
      </c>
      <c r="K1027" s="678">
        <v>1</v>
      </c>
      <c r="L1027" s="665">
        <v>1</v>
      </c>
      <c r="M1027" s="666">
        <v>92.38</v>
      </c>
    </row>
    <row r="1028" spans="1:13" ht="14.4" customHeight="1" x14ac:dyDescent="0.3">
      <c r="A1028" s="661" t="s">
        <v>5133</v>
      </c>
      <c r="B1028" s="662" t="s">
        <v>4808</v>
      </c>
      <c r="C1028" s="662" t="s">
        <v>6291</v>
      </c>
      <c r="D1028" s="662" t="s">
        <v>6289</v>
      </c>
      <c r="E1028" s="662" t="s">
        <v>6292</v>
      </c>
      <c r="F1028" s="665"/>
      <c r="G1028" s="665"/>
      <c r="H1028" s="678">
        <v>0</v>
      </c>
      <c r="I1028" s="665">
        <v>13</v>
      </c>
      <c r="J1028" s="665">
        <v>2401.62</v>
      </c>
      <c r="K1028" s="678">
        <v>1</v>
      </c>
      <c r="L1028" s="665">
        <v>13</v>
      </c>
      <c r="M1028" s="666">
        <v>2401.62</v>
      </c>
    </row>
    <row r="1029" spans="1:13" ht="14.4" customHeight="1" x14ac:dyDescent="0.3">
      <c r="A1029" s="661" t="s">
        <v>5133</v>
      </c>
      <c r="B1029" s="662" t="s">
        <v>4808</v>
      </c>
      <c r="C1029" s="662" t="s">
        <v>2651</v>
      </c>
      <c r="D1029" s="662" t="s">
        <v>4809</v>
      </c>
      <c r="E1029" s="662" t="s">
        <v>4810</v>
      </c>
      <c r="F1029" s="665"/>
      <c r="G1029" s="665"/>
      <c r="H1029" s="678">
        <v>0</v>
      </c>
      <c r="I1029" s="665">
        <v>15</v>
      </c>
      <c r="J1029" s="665">
        <v>1809.1499999999996</v>
      </c>
      <c r="K1029" s="678">
        <v>1</v>
      </c>
      <c r="L1029" s="665">
        <v>15</v>
      </c>
      <c r="M1029" s="666">
        <v>1809.1499999999996</v>
      </c>
    </row>
    <row r="1030" spans="1:13" ht="14.4" customHeight="1" x14ac:dyDescent="0.3">
      <c r="A1030" s="661" t="s">
        <v>5133</v>
      </c>
      <c r="B1030" s="662" t="s">
        <v>4808</v>
      </c>
      <c r="C1030" s="662" t="s">
        <v>6031</v>
      </c>
      <c r="D1030" s="662" t="s">
        <v>6032</v>
      </c>
      <c r="E1030" s="662" t="s">
        <v>1183</v>
      </c>
      <c r="F1030" s="665"/>
      <c r="G1030" s="665"/>
      <c r="H1030" s="678">
        <v>0</v>
      </c>
      <c r="I1030" s="665">
        <v>14</v>
      </c>
      <c r="J1030" s="665">
        <v>2586.3599999999997</v>
      </c>
      <c r="K1030" s="678">
        <v>1</v>
      </c>
      <c r="L1030" s="665">
        <v>14</v>
      </c>
      <c r="M1030" s="666">
        <v>2586.3599999999997</v>
      </c>
    </row>
    <row r="1031" spans="1:13" ht="14.4" customHeight="1" x14ac:dyDescent="0.3">
      <c r="A1031" s="661" t="s">
        <v>5133</v>
      </c>
      <c r="B1031" s="662" t="s">
        <v>4811</v>
      </c>
      <c r="C1031" s="662" t="s">
        <v>5451</v>
      </c>
      <c r="D1031" s="662" t="s">
        <v>2474</v>
      </c>
      <c r="E1031" s="662" t="s">
        <v>5452</v>
      </c>
      <c r="F1031" s="665"/>
      <c r="G1031" s="665"/>
      <c r="H1031" s="678"/>
      <c r="I1031" s="665">
        <v>1</v>
      </c>
      <c r="J1031" s="665">
        <v>0</v>
      </c>
      <c r="K1031" s="678"/>
      <c r="L1031" s="665">
        <v>1</v>
      </c>
      <c r="M1031" s="666">
        <v>0</v>
      </c>
    </row>
    <row r="1032" spans="1:13" ht="14.4" customHeight="1" x14ac:dyDescent="0.3">
      <c r="A1032" s="661" t="s">
        <v>5133</v>
      </c>
      <c r="B1032" s="662" t="s">
        <v>4811</v>
      </c>
      <c r="C1032" s="662" t="s">
        <v>2679</v>
      </c>
      <c r="D1032" s="662" t="s">
        <v>2474</v>
      </c>
      <c r="E1032" s="662" t="s">
        <v>4813</v>
      </c>
      <c r="F1032" s="665"/>
      <c r="G1032" s="665"/>
      <c r="H1032" s="678">
        <v>0</v>
      </c>
      <c r="I1032" s="665">
        <v>44</v>
      </c>
      <c r="J1032" s="665">
        <v>17932.199999999997</v>
      </c>
      <c r="K1032" s="678">
        <v>1</v>
      </c>
      <c r="L1032" s="665">
        <v>44</v>
      </c>
      <c r="M1032" s="666">
        <v>17932.199999999997</v>
      </c>
    </row>
    <row r="1033" spans="1:13" ht="14.4" customHeight="1" x14ac:dyDescent="0.3">
      <c r="A1033" s="661" t="s">
        <v>5133</v>
      </c>
      <c r="B1033" s="662" t="s">
        <v>4811</v>
      </c>
      <c r="C1033" s="662" t="s">
        <v>2682</v>
      </c>
      <c r="D1033" s="662" t="s">
        <v>2474</v>
      </c>
      <c r="E1033" s="662" t="s">
        <v>4816</v>
      </c>
      <c r="F1033" s="665"/>
      <c r="G1033" s="665"/>
      <c r="H1033" s="678">
        <v>0</v>
      </c>
      <c r="I1033" s="665">
        <v>107</v>
      </c>
      <c r="J1033" s="665">
        <v>58142.729999999989</v>
      </c>
      <c r="K1033" s="678">
        <v>1</v>
      </c>
      <c r="L1033" s="665">
        <v>107</v>
      </c>
      <c r="M1033" s="666">
        <v>58142.729999999989</v>
      </c>
    </row>
    <row r="1034" spans="1:13" ht="14.4" customHeight="1" x14ac:dyDescent="0.3">
      <c r="A1034" s="661" t="s">
        <v>5133</v>
      </c>
      <c r="B1034" s="662" t="s">
        <v>4811</v>
      </c>
      <c r="C1034" s="662" t="s">
        <v>2473</v>
      </c>
      <c r="D1034" s="662" t="s">
        <v>2474</v>
      </c>
      <c r="E1034" s="662" t="s">
        <v>4814</v>
      </c>
      <c r="F1034" s="665"/>
      <c r="G1034" s="665"/>
      <c r="H1034" s="678">
        <v>0</v>
      </c>
      <c r="I1034" s="665">
        <v>41</v>
      </c>
      <c r="J1034" s="665">
        <v>33419.1</v>
      </c>
      <c r="K1034" s="678">
        <v>1</v>
      </c>
      <c r="L1034" s="665">
        <v>41</v>
      </c>
      <c r="M1034" s="666">
        <v>33419.1</v>
      </c>
    </row>
    <row r="1035" spans="1:13" ht="14.4" customHeight="1" x14ac:dyDescent="0.3">
      <c r="A1035" s="661" t="s">
        <v>5133</v>
      </c>
      <c r="B1035" s="662" t="s">
        <v>4811</v>
      </c>
      <c r="C1035" s="662" t="s">
        <v>2477</v>
      </c>
      <c r="D1035" s="662" t="s">
        <v>2474</v>
      </c>
      <c r="E1035" s="662" t="s">
        <v>4818</v>
      </c>
      <c r="F1035" s="665"/>
      <c r="G1035" s="665"/>
      <c r="H1035" s="678">
        <v>0</v>
      </c>
      <c r="I1035" s="665">
        <v>7</v>
      </c>
      <c r="J1035" s="665">
        <v>6466.18</v>
      </c>
      <c r="K1035" s="678">
        <v>1</v>
      </c>
      <c r="L1035" s="665">
        <v>7</v>
      </c>
      <c r="M1035" s="666">
        <v>6466.18</v>
      </c>
    </row>
    <row r="1036" spans="1:13" ht="14.4" customHeight="1" x14ac:dyDescent="0.3">
      <c r="A1036" s="661" t="s">
        <v>5133</v>
      </c>
      <c r="B1036" s="662" t="s">
        <v>4811</v>
      </c>
      <c r="C1036" s="662" t="s">
        <v>2480</v>
      </c>
      <c r="D1036" s="662" t="s">
        <v>2474</v>
      </c>
      <c r="E1036" s="662" t="s">
        <v>4815</v>
      </c>
      <c r="F1036" s="665"/>
      <c r="G1036" s="665"/>
      <c r="H1036" s="678">
        <v>0</v>
      </c>
      <c r="I1036" s="665">
        <v>6</v>
      </c>
      <c r="J1036" s="665">
        <v>6928.08</v>
      </c>
      <c r="K1036" s="678">
        <v>1</v>
      </c>
      <c r="L1036" s="665">
        <v>6</v>
      </c>
      <c r="M1036" s="666">
        <v>6928.08</v>
      </c>
    </row>
    <row r="1037" spans="1:13" ht="14.4" customHeight="1" x14ac:dyDescent="0.3">
      <c r="A1037" s="661" t="s">
        <v>5133</v>
      </c>
      <c r="B1037" s="662" t="s">
        <v>4811</v>
      </c>
      <c r="C1037" s="662" t="s">
        <v>6739</v>
      </c>
      <c r="D1037" s="662" t="s">
        <v>2557</v>
      </c>
      <c r="E1037" s="662" t="s">
        <v>6740</v>
      </c>
      <c r="F1037" s="665"/>
      <c r="G1037" s="665"/>
      <c r="H1037" s="678">
        <v>0</v>
      </c>
      <c r="I1037" s="665">
        <v>1</v>
      </c>
      <c r="J1037" s="665">
        <v>277.12</v>
      </c>
      <c r="K1037" s="678">
        <v>1</v>
      </c>
      <c r="L1037" s="665">
        <v>1</v>
      </c>
      <c r="M1037" s="666">
        <v>277.12</v>
      </c>
    </row>
    <row r="1038" spans="1:13" ht="14.4" customHeight="1" x14ac:dyDescent="0.3">
      <c r="A1038" s="661" t="s">
        <v>5133</v>
      </c>
      <c r="B1038" s="662" t="s">
        <v>4811</v>
      </c>
      <c r="C1038" s="662" t="s">
        <v>4144</v>
      </c>
      <c r="D1038" s="662" t="s">
        <v>2557</v>
      </c>
      <c r="E1038" s="662" t="s">
        <v>4812</v>
      </c>
      <c r="F1038" s="665"/>
      <c r="G1038" s="665"/>
      <c r="H1038" s="678">
        <v>0</v>
      </c>
      <c r="I1038" s="665">
        <v>46</v>
      </c>
      <c r="J1038" s="665">
        <v>63738.52</v>
      </c>
      <c r="K1038" s="678">
        <v>1</v>
      </c>
      <c r="L1038" s="665">
        <v>46</v>
      </c>
      <c r="M1038" s="666">
        <v>63738.52</v>
      </c>
    </row>
    <row r="1039" spans="1:13" ht="14.4" customHeight="1" x14ac:dyDescent="0.3">
      <c r="A1039" s="661" t="s">
        <v>5133</v>
      </c>
      <c r="B1039" s="662" t="s">
        <v>4811</v>
      </c>
      <c r="C1039" s="662" t="s">
        <v>2556</v>
      </c>
      <c r="D1039" s="662" t="s">
        <v>2557</v>
      </c>
      <c r="E1039" s="662" t="s">
        <v>4819</v>
      </c>
      <c r="F1039" s="665"/>
      <c r="G1039" s="665"/>
      <c r="H1039" s="678">
        <v>0</v>
      </c>
      <c r="I1039" s="665">
        <v>18</v>
      </c>
      <c r="J1039" s="665">
        <v>33254.82</v>
      </c>
      <c r="K1039" s="678">
        <v>1</v>
      </c>
      <c r="L1039" s="665">
        <v>18</v>
      </c>
      <c r="M1039" s="666">
        <v>33254.82</v>
      </c>
    </row>
    <row r="1040" spans="1:13" ht="14.4" customHeight="1" x14ac:dyDescent="0.3">
      <c r="A1040" s="661" t="s">
        <v>5133</v>
      </c>
      <c r="B1040" s="662" t="s">
        <v>4811</v>
      </c>
      <c r="C1040" s="662" t="s">
        <v>4532</v>
      </c>
      <c r="D1040" s="662" t="s">
        <v>2557</v>
      </c>
      <c r="E1040" s="662" t="s">
        <v>5079</v>
      </c>
      <c r="F1040" s="665"/>
      <c r="G1040" s="665"/>
      <c r="H1040" s="678">
        <v>0</v>
      </c>
      <c r="I1040" s="665">
        <v>3</v>
      </c>
      <c r="J1040" s="665">
        <v>6928.08</v>
      </c>
      <c r="K1040" s="678">
        <v>1</v>
      </c>
      <c r="L1040" s="665">
        <v>3</v>
      </c>
      <c r="M1040" s="666">
        <v>6928.08</v>
      </c>
    </row>
    <row r="1041" spans="1:13" ht="14.4" customHeight="1" x14ac:dyDescent="0.3">
      <c r="A1041" s="661" t="s">
        <v>5133</v>
      </c>
      <c r="B1041" s="662" t="s">
        <v>4811</v>
      </c>
      <c r="C1041" s="662" t="s">
        <v>4138</v>
      </c>
      <c r="D1041" s="662" t="s">
        <v>2806</v>
      </c>
      <c r="E1041" s="662" t="s">
        <v>2807</v>
      </c>
      <c r="F1041" s="665"/>
      <c r="G1041" s="665"/>
      <c r="H1041" s="678">
        <v>0</v>
      </c>
      <c r="I1041" s="665">
        <v>2</v>
      </c>
      <c r="J1041" s="665">
        <v>11546.82</v>
      </c>
      <c r="K1041" s="678">
        <v>1</v>
      </c>
      <c r="L1041" s="665">
        <v>2</v>
      </c>
      <c r="M1041" s="666">
        <v>11546.82</v>
      </c>
    </row>
    <row r="1042" spans="1:13" ht="14.4" customHeight="1" x14ac:dyDescent="0.3">
      <c r="A1042" s="661" t="s">
        <v>5133</v>
      </c>
      <c r="B1042" s="662" t="s">
        <v>4811</v>
      </c>
      <c r="C1042" s="662" t="s">
        <v>2808</v>
      </c>
      <c r="D1042" s="662" t="s">
        <v>2474</v>
      </c>
      <c r="E1042" s="662" t="s">
        <v>4816</v>
      </c>
      <c r="F1042" s="665"/>
      <c r="G1042" s="665"/>
      <c r="H1042" s="678">
        <v>0</v>
      </c>
      <c r="I1042" s="665">
        <v>3</v>
      </c>
      <c r="J1042" s="665">
        <v>1630.17</v>
      </c>
      <c r="K1042" s="678">
        <v>1</v>
      </c>
      <c r="L1042" s="665">
        <v>3</v>
      </c>
      <c r="M1042" s="666">
        <v>1630.17</v>
      </c>
    </row>
    <row r="1043" spans="1:13" ht="14.4" customHeight="1" x14ac:dyDescent="0.3">
      <c r="A1043" s="661" t="s">
        <v>5133</v>
      </c>
      <c r="B1043" s="662" t="s">
        <v>7958</v>
      </c>
      <c r="C1043" s="662" t="s">
        <v>5863</v>
      </c>
      <c r="D1043" s="662" t="s">
        <v>5864</v>
      </c>
      <c r="E1043" s="662" t="s">
        <v>5865</v>
      </c>
      <c r="F1043" s="665"/>
      <c r="G1043" s="665"/>
      <c r="H1043" s="678">
        <v>0</v>
      </c>
      <c r="I1043" s="665">
        <v>2</v>
      </c>
      <c r="J1043" s="665">
        <v>373.74</v>
      </c>
      <c r="K1043" s="678">
        <v>1</v>
      </c>
      <c r="L1043" s="665">
        <v>2</v>
      </c>
      <c r="M1043" s="666">
        <v>373.74</v>
      </c>
    </row>
    <row r="1044" spans="1:13" ht="14.4" customHeight="1" x14ac:dyDescent="0.3">
      <c r="A1044" s="661" t="s">
        <v>5133</v>
      </c>
      <c r="B1044" s="662" t="s">
        <v>4824</v>
      </c>
      <c r="C1044" s="662" t="s">
        <v>6660</v>
      </c>
      <c r="D1044" s="662" t="s">
        <v>5025</v>
      </c>
      <c r="E1044" s="662" t="s">
        <v>5947</v>
      </c>
      <c r="F1044" s="665">
        <v>1</v>
      </c>
      <c r="G1044" s="665">
        <v>320.20999999999998</v>
      </c>
      <c r="H1044" s="678">
        <v>1</v>
      </c>
      <c r="I1044" s="665"/>
      <c r="J1044" s="665"/>
      <c r="K1044" s="678">
        <v>0</v>
      </c>
      <c r="L1044" s="665">
        <v>1</v>
      </c>
      <c r="M1044" s="666">
        <v>320.20999999999998</v>
      </c>
    </row>
    <row r="1045" spans="1:13" ht="14.4" customHeight="1" x14ac:dyDescent="0.3">
      <c r="A1045" s="661" t="s">
        <v>5133</v>
      </c>
      <c r="B1045" s="662" t="s">
        <v>4832</v>
      </c>
      <c r="C1045" s="662" t="s">
        <v>2518</v>
      </c>
      <c r="D1045" s="662" t="s">
        <v>2519</v>
      </c>
      <c r="E1045" s="662" t="s">
        <v>2520</v>
      </c>
      <c r="F1045" s="665"/>
      <c r="G1045" s="665"/>
      <c r="H1045" s="678">
        <v>0</v>
      </c>
      <c r="I1045" s="665">
        <v>1</v>
      </c>
      <c r="J1045" s="665">
        <v>65.540000000000006</v>
      </c>
      <c r="K1045" s="678">
        <v>1</v>
      </c>
      <c r="L1045" s="665">
        <v>1</v>
      </c>
      <c r="M1045" s="666">
        <v>65.540000000000006</v>
      </c>
    </row>
    <row r="1046" spans="1:13" ht="14.4" customHeight="1" x14ac:dyDescent="0.3">
      <c r="A1046" s="661" t="s">
        <v>5133</v>
      </c>
      <c r="B1046" s="662" t="s">
        <v>4832</v>
      </c>
      <c r="C1046" s="662" t="s">
        <v>2522</v>
      </c>
      <c r="D1046" s="662" t="s">
        <v>2519</v>
      </c>
      <c r="E1046" s="662" t="s">
        <v>2523</v>
      </c>
      <c r="F1046" s="665"/>
      <c r="G1046" s="665"/>
      <c r="H1046" s="678">
        <v>0</v>
      </c>
      <c r="I1046" s="665">
        <v>3</v>
      </c>
      <c r="J1046" s="665">
        <v>688.14</v>
      </c>
      <c r="K1046" s="678">
        <v>1</v>
      </c>
      <c r="L1046" s="665">
        <v>3</v>
      </c>
      <c r="M1046" s="666">
        <v>688.14</v>
      </c>
    </row>
    <row r="1047" spans="1:13" ht="14.4" customHeight="1" x14ac:dyDescent="0.3">
      <c r="A1047" s="661" t="s">
        <v>5133</v>
      </c>
      <c r="B1047" s="662" t="s">
        <v>4833</v>
      </c>
      <c r="C1047" s="662" t="s">
        <v>2511</v>
      </c>
      <c r="D1047" s="662" t="s">
        <v>2512</v>
      </c>
      <c r="E1047" s="662" t="s">
        <v>1270</v>
      </c>
      <c r="F1047" s="665"/>
      <c r="G1047" s="665"/>
      <c r="H1047" s="678">
        <v>0</v>
      </c>
      <c r="I1047" s="665">
        <v>2</v>
      </c>
      <c r="J1047" s="665">
        <v>70.22</v>
      </c>
      <c r="K1047" s="678">
        <v>1</v>
      </c>
      <c r="L1047" s="665">
        <v>2</v>
      </c>
      <c r="M1047" s="666">
        <v>70.22</v>
      </c>
    </row>
    <row r="1048" spans="1:13" ht="14.4" customHeight="1" x14ac:dyDescent="0.3">
      <c r="A1048" s="661" t="s">
        <v>5133</v>
      </c>
      <c r="B1048" s="662" t="s">
        <v>4841</v>
      </c>
      <c r="C1048" s="662" t="s">
        <v>5738</v>
      </c>
      <c r="D1048" s="662" t="s">
        <v>4842</v>
      </c>
      <c r="E1048" s="662" t="s">
        <v>5070</v>
      </c>
      <c r="F1048" s="665"/>
      <c r="G1048" s="665"/>
      <c r="H1048" s="678"/>
      <c r="I1048" s="665">
        <v>1</v>
      </c>
      <c r="J1048" s="665">
        <v>0</v>
      </c>
      <c r="K1048" s="678"/>
      <c r="L1048" s="665">
        <v>1</v>
      </c>
      <c r="M1048" s="666">
        <v>0</v>
      </c>
    </row>
    <row r="1049" spans="1:13" ht="14.4" customHeight="1" x14ac:dyDescent="0.3">
      <c r="A1049" s="661" t="s">
        <v>5133</v>
      </c>
      <c r="B1049" s="662" t="s">
        <v>4843</v>
      </c>
      <c r="C1049" s="662" t="s">
        <v>2593</v>
      </c>
      <c r="D1049" s="662" t="s">
        <v>4844</v>
      </c>
      <c r="E1049" s="662" t="s">
        <v>1201</v>
      </c>
      <c r="F1049" s="665"/>
      <c r="G1049" s="665"/>
      <c r="H1049" s="678">
        <v>0</v>
      </c>
      <c r="I1049" s="665">
        <v>1</v>
      </c>
      <c r="J1049" s="665">
        <v>97.26</v>
      </c>
      <c r="K1049" s="678">
        <v>1</v>
      </c>
      <c r="L1049" s="665">
        <v>1</v>
      </c>
      <c r="M1049" s="666">
        <v>97.26</v>
      </c>
    </row>
    <row r="1050" spans="1:13" ht="14.4" customHeight="1" x14ac:dyDescent="0.3">
      <c r="A1050" s="661" t="s">
        <v>5133</v>
      </c>
      <c r="B1050" s="662" t="s">
        <v>4845</v>
      </c>
      <c r="C1050" s="662" t="s">
        <v>7380</v>
      </c>
      <c r="D1050" s="662" t="s">
        <v>7381</v>
      </c>
      <c r="E1050" s="662" t="s">
        <v>999</v>
      </c>
      <c r="F1050" s="665"/>
      <c r="G1050" s="665"/>
      <c r="H1050" s="678">
        <v>0</v>
      </c>
      <c r="I1050" s="665">
        <v>3</v>
      </c>
      <c r="J1050" s="665">
        <v>545.81999999999994</v>
      </c>
      <c r="K1050" s="678">
        <v>1</v>
      </c>
      <c r="L1050" s="665">
        <v>3</v>
      </c>
      <c r="M1050" s="666">
        <v>545.81999999999994</v>
      </c>
    </row>
    <row r="1051" spans="1:13" ht="14.4" customHeight="1" x14ac:dyDescent="0.3">
      <c r="A1051" s="661" t="s">
        <v>5133</v>
      </c>
      <c r="B1051" s="662" t="s">
        <v>4845</v>
      </c>
      <c r="C1051" s="662" t="s">
        <v>7382</v>
      </c>
      <c r="D1051" s="662" t="s">
        <v>7381</v>
      </c>
      <c r="E1051" s="662" t="s">
        <v>2608</v>
      </c>
      <c r="F1051" s="665"/>
      <c r="G1051" s="665"/>
      <c r="H1051" s="678">
        <v>0</v>
      </c>
      <c r="I1051" s="665">
        <v>2</v>
      </c>
      <c r="J1051" s="665">
        <v>1102.44</v>
      </c>
      <c r="K1051" s="678">
        <v>1</v>
      </c>
      <c r="L1051" s="665">
        <v>2</v>
      </c>
      <c r="M1051" s="666">
        <v>1102.44</v>
      </c>
    </row>
    <row r="1052" spans="1:13" ht="14.4" customHeight="1" x14ac:dyDescent="0.3">
      <c r="A1052" s="661" t="s">
        <v>5133</v>
      </c>
      <c r="B1052" s="662" t="s">
        <v>4846</v>
      </c>
      <c r="C1052" s="662" t="s">
        <v>5651</v>
      </c>
      <c r="D1052" s="662" t="s">
        <v>2584</v>
      </c>
      <c r="E1052" s="662" t="s">
        <v>5652</v>
      </c>
      <c r="F1052" s="665"/>
      <c r="G1052" s="665"/>
      <c r="H1052" s="678">
        <v>0</v>
      </c>
      <c r="I1052" s="665">
        <v>1</v>
      </c>
      <c r="J1052" s="665">
        <v>54.98</v>
      </c>
      <c r="K1052" s="678">
        <v>1</v>
      </c>
      <c r="L1052" s="665">
        <v>1</v>
      </c>
      <c r="M1052" s="666">
        <v>54.98</v>
      </c>
    </row>
    <row r="1053" spans="1:13" ht="14.4" customHeight="1" x14ac:dyDescent="0.3">
      <c r="A1053" s="661" t="s">
        <v>5133</v>
      </c>
      <c r="B1053" s="662" t="s">
        <v>4852</v>
      </c>
      <c r="C1053" s="662" t="s">
        <v>2462</v>
      </c>
      <c r="D1053" s="662" t="s">
        <v>2463</v>
      </c>
      <c r="E1053" s="662" t="s">
        <v>1201</v>
      </c>
      <c r="F1053" s="665"/>
      <c r="G1053" s="665"/>
      <c r="H1053" s="678">
        <v>0</v>
      </c>
      <c r="I1053" s="665">
        <v>1</v>
      </c>
      <c r="J1053" s="665">
        <v>25.94</v>
      </c>
      <c r="K1053" s="678">
        <v>1</v>
      </c>
      <c r="L1053" s="665">
        <v>1</v>
      </c>
      <c r="M1053" s="666">
        <v>25.94</v>
      </c>
    </row>
    <row r="1054" spans="1:13" ht="14.4" customHeight="1" x14ac:dyDescent="0.3">
      <c r="A1054" s="661" t="s">
        <v>5133</v>
      </c>
      <c r="B1054" s="662" t="s">
        <v>4853</v>
      </c>
      <c r="C1054" s="662" t="s">
        <v>7343</v>
      </c>
      <c r="D1054" s="662" t="s">
        <v>7344</v>
      </c>
      <c r="E1054" s="662" t="s">
        <v>1128</v>
      </c>
      <c r="F1054" s="665">
        <v>1</v>
      </c>
      <c r="G1054" s="665">
        <v>117.73</v>
      </c>
      <c r="H1054" s="678">
        <v>1</v>
      </c>
      <c r="I1054" s="665"/>
      <c r="J1054" s="665"/>
      <c r="K1054" s="678">
        <v>0</v>
      </c>
      <c r="L1054" s="665">
        <v>1</v>
      </c>
      <c r="M1054" s="666">
        <v>117.73</v>
      </c>
    </row>
    <row r="1055" spans="1:13" ht="14.4" customHeight="1" x14ac:dyDescent="0.3">
      <c r="A1055" s="661" t="s">
        <v>5133</v>
      </c>
      <c r="B1055" s="662" t="s">
        <v>4853</v>
      </c>
      <c r="C1055" s="662" t="s">
        <v>4154</v>
      </c>
      <c r="D1055" s="662" t="s">
        <v>4155</v>
      </c>
      <c r="E1055" s="662" t="s">
        <v>4554</v>
      </c>
      <c r="F1055" s="665"/>
      <c r="G1055" s="665"/>
      <c r="H1055" s="678">
        <v>0</v>
      </c>
      <c r="I1055" s="665">
        <v>2</v>
      </c>
      <c r="J1055" s="665">
        <v>784.84</v>
      </c>
      <c r="K1055" s="678">
        <v>1</v>
      </c>
      <c r="L1055" s="665">
        <v>2</v>
      </c>
      <c r="M1055" s="666">
        <v>784.84</v>
      </c>
    </row>
    <row r="1056" spans="1:13" ht="14.4" customHeight="1" x14ac:dyDescent="0.3">
      <c r="A1056" s="661" t="s">
        <v>5133</v>
      </c>
      <c r="B1056" s="662" t="s">
        <v>4854</v>
      </c>
      <c r="C1056" s="662" t="s">
        <v>6411</v>
      </c>
      <c r="D1056" s="662" t="s">
        <v>6412</v>
      </c>
      <c r="E1056" s="662" t="s">
        <v>2674</v>
      </c>
      <c r="F1056" s="665"/>
      <c r="G1056" s="665"/>
      <c r="H1056" s="678">
        <v>0</v>
      </c>
      <c r="I1056" s="665">
        <v>2</v>
      </c>
      <c r="J1056" s="665">
        <v>727.92000000000007</v>
      </c>
      <c r="K1056" s="678">
        <v>1</v>
      </c>
      <c r="L1056" s="665">
        <v>2</v>
      </c>
      <c r="M1056" s="666">
        <v>727.92000000000007</v>
      </c>
    </row>
    <row r="1057" spans="1:13" ht="14.4" customHeight="1" x14ac:dyDescent="0.3">
      <c r="A1057" s="661" t="s">
        <v>5133</v>
      </c>
      <c r="B1057" s="662" t="s">
        <v>4857</v>
      </c>
      <c r="C1057" s="662" t="s">
        <v>7003</v>
      </c>
      <c r="D1057" s="662" t="s">
        <v>7004</v>
      </c>
      <c r="E1057" s="662" t="s">
        <v>7005</v>
      </c>
      <c r="F1057" s="665">
        <v>2</v>
      </c>
      <c r="G1057" s="665">
        <v>876.98</v>
      </c>
      <c r="H1057" s="678">
        <v>1</v>
      </c>
      <c r="I1057" s="665"/>
      <c r="J1057" s="665"/>
      <c r="K1057" s="678">
        <v>0</v>
      </c>
      <c r="L1057" s="665">
        <v>2</v>
      </c>
      <c r="M1057" s="666">
        <v>876.98</v>
      </c>
    </row>
    <row r="1058" spans="1:13" ht="14.4" customHeight="1" x14ac:dyDescent="0.3">
      <c r="A1058" s="661" t="s">
        <v>5133</v>
      </c>
      <c r="B1058" s="662" t="s">
        <v>4857</v>
      </c>
      <c r="C1058" s="662" t="s">
        <v>6672</v>
      </c>
      <c r="D1058" s="662" t="s">
        <v>2459</v>
      </c>
      <c r="E1058" s="662" t="s">
        <v>6673</v>
      </c>
      <c r="F1058" s="665"/>
      <c r="G1058" s="665"/>
      <c r="H1058" s="678">
        <v>0</v>
      </c>
      <c r="I1058" s="665">
        <v>1</v>
      </c>
      <c r="J1058" s="665">
        <v>438.49</v>
      </c>
      <c r="K1058" s="678">
        <v>1</v>
      </c>
      <c r="L1058" s="665">
        <v>1</v>
      </c>
      <c r="M1058" s="666">
        <v>438.49</v>
      </c>
    </row>
    <row r="1059" spans="1:13" ht="14.4" customHeight="1" x14ac:dyDescent="0.3">
      <c r="A1059" s="661" t="s">
        <v>5133</v>
      </c>
      <c r="B1059" s="662" t="s">
        <v>4859</v>
      </c>
      <c r="C1059" s="662" t="s">
        <v>2495</v>
      </c>
      <c r="D1059" s="662" t="s">
        <v>2496</v>
      </c>
      <c r="E1059" s="662" t="s">
        <v>1760</v>
      </c>
      <c r="F1059" s="665"/>
      <c r="G1059" s="665"/>
      <c r="H1059" s="678">
        <v>0</v>
      </c>
      <c r="I1059" s="665">
        <v>11</v>
      </c>
      <c r="J1059" s="665">
        <v>408.75999999999993</v>
      </c>
      <c r="K1059" s="678">
        <v>1</v>
      </c>
      <c r="L1059" s="665">
        <v>11</v>
      </c>
      <c r="M1059" s="666">
        <v>408.75999999999993</v>
      </c>
    </row>
    <row r="1060" spans="1:13" ht="14.4" customHeight="1" x14ac:dyDescent="0.3">
      <c r="A1060" s="661" t="s">
        <v>5133</v>
      </c>
      <c r="B1060" s="662" t="s">
        <v>4859</v>
      </c>
      <c r="C1060" s="662" t="s">
        <v>2499</v>
      </c>
      <c r="D1060" s="662" t="s">
        <v>2500</v>
      </c>
      <c r="E1060" s="662" t="s">
        <v>4860</v>
      </c>
      <c r="F1060" s="665"/>
      <c r="G1060" s="665"/>
      <c r="H1060" s="678">
        <v>0</v>
      </c>
      <c r="I1060" s="665">
        <v>6</v>
      </c>
      <c r="J1060" s="665">
        <v>1486.68</v>
      </c>
      <c r="K1060" s="678">
        <v>1</v>
      </c>
      <c r="L1060" s="665">
        <v>6</v>
      </c>
      <c r="M1060" s="666">
        <v>1486.68</v>
      </c>
    </row>
    <row r="1061" spans="1:13" ht="14.4" customHeight="1" x14ac:dyDescent="0.3">
      <c r="A1061" s="661" t="s">
        <v>5133</v>
      </c>
      <c r="B1061" s="662" t="s">
        <v>4868</v>
      </c>
      <c r="C1061" s="662" t="s">
        <v>2702</v>
      </c>
      <c r="D1061" s="662" t="s">
        <v>4870</v>
      </c>
      <c r="E1061" s="662" t="s">
        <v>4871</v>
      </c>
      <c r="F1061" s="665"/>
      <c r="G1061" s="665"/>
      <c r="H1061" s="678">
        <v>0</v>
      </c>
      <c r="I1061" s="665">
        <v>1</v>
      </c>
      <c r="J1061" s="665">
        <v>62.24</v>
      </c>
      <c r="K1061" s="678">
        <v>1</v>
      </c>
      <c r="L1061" s="665">
        <v>1</v>
      </c>
      <c r="M1061" s="666">
        <v>62.24</v>
      </c>
    </row>
    <row r="1062" spans="1:13" ht="14.4" customHeight="1" x14ac:dyDescent="0.3">
      <c r="A1062" s="661" t="s">
        <v>5133</v>
      </c>
      <c r="B1062" s="662" t="s">
        <v>4877</v>
      </c>
      <c r="C1062" s="662" t="s">
        <v>3061</v>
      </c>
      <c r="D1062" s="662" t="s">
        <v>2796</v>
      </c>
      <c r="E1062" s="662" t="s">
        <v>4879</v>
      </c>
      <c r="F1062" s="665"/>
      <c r="G1062" s="665"/>
      <c r="H1062" s="678">
        <v>0</v>
      </c>
      <c r="I1062" s="665">
        <v>34</v>
      </c>
      <c r="J1062" s="665">
        <v>5248.2400000000007</v>
      </c>
      <c r="K1062" s="678">
        <v>1</v>
      </c>
      <c r="L1062" s="665">
        <v>34</v>
      </c>
      <c r="M1062" s="666">
        <v>5248.2400000000007</v>
      </c>
    </row>
    <row r="1063" spans="1:13" ht="14.4" customHeight="1" x14ac:dyDescent="0.3">
      <c r="A1063" s="661" t="s">
        <v>5133</v>
      </c>
      <c r="B1063" s="662" t="s">
        <v>4900</v>
      </c>
      <c r="C1063" s="662" t="s">
        <v>5263</v>
      </c>
      <c r="D1063" s="662" t="s">
        <v>2963</v>
      </c>
      <c r="E1063" s="662" t="s">
        <v>5264</v>
      </c>
      <c r="F1063" s="665"/>
      <c r="G1063" s="665"/>
      <c r="H1063" s="678">
        <v>0</v>
      </c>
      <c r="I1063" s="665">
        <v>1</v>
      </c>
      <c r="J1063" s="665">
        <v>83.79</v>
      </c>
      <c r="K1063" s="678">
        <v>1</v>
      </c>
      <c r="L1063" s="665">
        <v>1</v>
      </c>
      <c r="M1063" s="666">
        <v>83.79</v>
      </c>
    </row>
    <row r="1064" spans="1:13" ht="14.4" customHeight="1" x14ac:dyDescent="0.3">
      <c r="A1064" s="661" t="s">
        <v>5133</v>
      </c>
      <c r="B1064" s="662" t="s">
        <v>4902</v>
      </c>
      <c r="C1064" s="662" t="s">
        <v>3092</v>
      </c>
      <c r="D1064" s="662" t="s">
        <v>3093</v>
      </c>
      <c r="E1064" s="662" t="s">
        <v>3094</v>
      </c>
      <c r="F1064" s="665"/>
      <c r="G1064" s="665"/>
      <c r="H1064" s="678">
        <v>0</v>
      </c>
      <c r="I1064" s="665">
        <v>6</v>
      </c>
      <c r="J1064" s="665">
        <v>570.72</v>
      </c>
      <c r="K1064" s="678">
        <v>1</v>
      </c>
      <c r="L1064" s="665">
        <v>6</v>
      </c>
      <c r="M1064" s="666">
        <v>570.72</v>
      </c>
    </row>
    <row r="1065" spans="1:13" ht="14.4" customHeight="1" x14ac:dyDescent="0.3">
      <c r="A1065" s="661" t="s">
        <v>5133</v>
      </c>
      <c r="B1065" s="662" t="s">
        <v>4902</v>
      </c>
      <c r="C1065" s="662" t="s">
        <v>6235</v>
      </c>
      <c r="D1065" s="662" t="s">
        <v>3093</v>
      </c>
      <c r="E1065" s="662" t="s">
        <v>6236</v>
      </c>
      <c r="F1065" s="665"/>
      <c r="G1065" s="665"/>
      <c r="H1065" s="678">
        <v>0</v>
      </c>
      <c r="I1065" s="665">
        <v>1</v>
      </c>
      <c r="J1065" s="665">
        <v>425.17</v>
      </c>
      <c r="K1065" s="678">
        <v>1</v>
      </c>
      <c r="L1065" s="665">
        <v>1</v>
      </c>
      <c r="M1065" s="666">
        <v>425.17</v>
      </c>
    </row>
    <row r="1066" spans="1:13" ht="14.4" customHeight="1" x14ac:dyDescent="0.3">
      <c r="A1066" s="661" t="s">
        <v>5133</v>
      </c>
      <c r="B1066" s="662" t="s">
        <v>4916</v>
      </c>
      <c r="C1066" s="662" t="s">
        <v>2938</v>
      </c>
      <c r="D1066" s="662" t="s">
        <v>2939</v>
      </c>
      <c r="E1066" s="662" t="s">
        <v>2788</v>
      </c>
      <c r="F1066" s="665"/>
      <c r="G1066" s="665"/>
      <c r="H1066" s="678">
        <v>0</v>
      </c>
      <c r="I1066" s="665">
        <v>3</v>
      </c>
      <c r="J1066" s="665">
        <v>200.45999999999998</v>
      </c>
      <c r="K1066" s="678">
        <v>1</v>
      </c>
      <c r="L1066" s="665">
        <v>3</v>
      </c>
      <c r="M1066" s="666">
        <v>200.45999999999998</v>
      </c>
    </row>
    <row r="1067" spans="1:13" ht="14.4" customHeight="1" x14ac:dyDescent="0.3">
      <c r="A1067" s="661" t="s">
        <v>5133</v>
      </c>
      <c r="B1067" s="662" t="s">
        <v>4931</v>
      </c>
      <c r="C1067" s="662" t="s">
        <v>3159</v>
      </c>
      <c r="D1067" s="662" t="s">
        <v>3160</v>
      </c>
      <c r="E1067" s="662" t="s">
        <v>4933</v>
      </c>
      <c r="F1067" s="665"/>
      <c r="G1067" s="665"/>
      <c r="H1067" s="678">
        <v>0</v>
      </c>
      <c r="I1067" s="665">
        <v>1</v>
      </c>
      <c r="J1067" s="665">
        <v>2991.23</v>
      </c>
      <c r="K1067" s="678">
        <v>1</v>
      </c>
      <c r="L1067" s="665">
        <v>1</v>
      </c>
      <c r="M1067" s="666">
        <v>2991.23</v>
      </c>
    </row>
    <row r="1068" spans="1:13" ht="14.4" customHeight="1" x14ac:dyDescent="0.3">
      <c r="A1068" s="661" t="s">
        <v>5133</v>
      </c>
      <c r="B1068" s="662" t="s">
        <v>4931</v>
      </c>
      <c r="C1068" s="662" t="s">
        <v>5161</v>
      </c>
      <c r="D1068" s="662" t="s">
        <v>3160</v>
      </c>
      <c r="E1068" s="662" t="s">
        <v>5162</v>
      </c>
      <c r="F1068" s="665"/>
      <c r="G1068" s="665"/>
      <c r="H1068" s="678">
        <v>0</v>
      </c>
      <c r="I1068" s="665">
        <v>2</v>
      </c>
      <c r="J1068" s="665">
        <v>1496.42</v>
      </c>
      <c r="K1068" s="678">
        <v>1</v>
      </c>
      <c r="L1068" s="665">
        <v>2</v>
      </c>
      <c r="M1068" s="666">
        <v>1496.42</v>
      </c>
    </row>
    <row r="1069" spans="1:13" ht="14.4" customHeight="1" x14ac:dyDescent="0.3">
      <c r="A1069" s="661" t="s">
        <v>5133</v>
      </c>
      <c r="B1069" s="662" t="s">
        <v>4938</v>
      </c>
      <c r="C1069" s="662" t="s">
        <v>2755</v>
      </c>
      <c r="D1069" s="662" t="s">
        <v>2756</v>
      </c>
      <c r="E1069" s="662" t="s">
        <v>3488</v>
      </c>
      <c r="F1069" s="665"/>
      <c r="G1069" s="665"/>
      <c r="H1069" s="678">
        <v>0</v>
      </c>
      <c r="I1069" s="665">
        <v>14</v>
      </c>
      <c r="J1069" s="665">
        <v>19981.22</v>
      </c>
      <c r="K1069" s="678">
        <v>1</v>
      </c>
      <c r="L1069" s="665">
        <v>14</v>
      </c>
      <c r="M1069" s="666">
        <v>19981.22</v>
      </c>
    </row>
    <row r="1070" spans="1:13" ht="14.4" customHeight="1" x14ac:dyDescent="0.3">
      <c r="A1070" s="661" t="s">
        <v>5133</v>
      </c>
      <c r="B1070" s="662" t="s">
        <v>4947</v>
      </c>
      <c r="C1070" s="662" t="s">
        <v>2814</v>
      </c>
      <c r="D1070" s="662" t="s">
        <v>4948</v>
      </c>
      <c r="E1070" s="662" t="s">
        <v>4949</v>
      </c>
      <c r="F1070" s="665"/>
      <c r="G1070" s="665"/>
      <c r="H1070" s="678">
        <v>0</v>
      </c>
      <c r="I1070" s="665">
        <v>30</v>
      </c>
      <c r="J1070" s="665">
        <v>65397.899999999994</v>
      </c>
      <c r="K1070" s="678">
        <v>1</v>
      </c>
      <c r="L1070" s="665">
        <v>30</v>
      </c>
      <c r="M1070" s="666">
        <v>65397.899999999994</v>
      </c>
    </row>
    <row r="1071" spans="1:13" ht="14.4" customHeight="1" x14ac:dyDescent="0.3">
      <c r="A1071" s="661" t="s">
        <v>5133</v>
      </c>
      <c r="B1071" s="662" t="s">
        <v>4950</v>
      </c>
      <c r="C1071" s="662" t="s">
        <v>2451</v>
      </c>
      <c r="D1071" s="662" t="s">
        <v>1967</v>
      </c>
      <c r="E1071" s="662" t="s">
        <v>2452</v>
      </c>
      <c r="F1071" s="665"/>
      <c r="G1071" s="665"/>
      <c r="H1071" s="678">
        <v>0</v>
      </c>
      <c r="I1071" s="665">
        <v>2</v>
      </c>
      <c r="J1071" s="665">
        <v>73.08</v>
      </c>
      <c r="K1071" s="678">
        <v>1</v>
      </c>
      <c r="L1071" s="665">
        <v>2</v>
      </c>
      <c r="M1071" s="666">
        <v>73.08</v>
      </c>
    </row>
    <row r="1072" spans="1:13" ht="14.4" customHeight="1" x14ac:dyDescent="0.3">
      <c r="A1072" s="661" t="s">
        <v>5133</v>
      </c>
      <c r="B1072" s="662" t="s">
        <v>4950</v>
      </c>
      <c r="C1072" s="662" t="s">
        <v>6165</v>
      </c>
      <c r="D1072" s="662" t="s">
        <v>1967</v>
      </c>
      <c r="E1072" s="662" t="s">
        <v>5593</v>
      </c>
      <c r="F1072" s="665"/>
      <c r="G1072" s="665"/>
      <c r="H1072" s="678"/>
      <c r="I1072" s="665">
        <v>1</v>
      </c>
      <c r="J1072" s="665">
        <v>0</v>
      </c>
      <c r="K1072" s="678"/>
      <c r="L1072" s="665">
        <v>1</v>
      </c>
      <c r="M1072" s="666">
        <v>0</v>
      </c>
    </row>
    <row r="1073" spans="1:13" ht="14.4" customHeight="1" x14ac:dyDescent="0.3">
      <c r="A1073" s="661" t="s">
        <v>5133</v>
      </c>
      <c r="B1073" s="662" t="s">
        <v>4953</v>
      </c>
      <c r="C1073" s="662" t="s">
        <v>2483</v>
      </c>
      <c r="D1073" s="662" t="s">
        <v>2484</v>
      </c>
      <c r="E1073" s="662" t="s">
        <v>2485</v>
      </c>
      <c r="F1073" s="665"/>
      <c r="G1073" s="665"/>
      <c r="H1073" s="678">
        <v>0</v>
      </c>
      <c r="I1073" s="665">
        <v>5</v>
      </c>
      <c r="J1073" s="665">
        <v>156.60000000000002</v>
      </c>
      <c r="K1073" s="678">
        <v>1</v>
      </c>
      <c r="L1073" s="665">
        <v>5</v>
      </c>
      <c r="M1073" s="666">
        <v>156.60000000000002</v>
      </c>
    </row>
    <row r="1074" spans="1:13" ht="14.4" customHeight="1" x14ac:dyDescent="0.3">
      <c r="A1074" s="661" t="s">
        <v>5133</v>
      </c>
      <c r="B1074" s="662" t="s">
        <v>4953</v>
      </c>
      <c r="C1074" s="662" t="s">
        <v>4141</v>
      </c>
      <c r="D1074" s="662" t="s">
        <v>2550</v>
      </c>
      <c r="E1074" s="662" t="s">
        <v>5061</v>
      </c>
      <c r="F1074" s="665"/>
      <c r="G1074" s="665"/>
      <c r="H1074" s="678">
        <v>0</v>
      </c>
      <c r="I1074" s="665">
        <v>1</v>
      </c>
      <c r="J1074" s="665">
        <v>93.96</v>
      </c>
      <c r="K1074" s="678">
        <v>1</v>
      </c>
      <c r="L1074" s="665">
        <v>1</v>
      </c>
      <c r="M1074" s="666">
        <v>93.96</v>
      </c>
    </row>
    <row r="1075" spans="1:13" ht="14.4" customHeight="1" x14ac:dyDescent="0.3">
      <c r="A1075" s="661" t="s">
        <v>5133</v>
      </c>
      <c r="B1075" s="662" t="s">
        <v>4953</v>
      </c>
      <c r="C1075" s="662" t="s">
        <v>2553</v>
      </c>
      <c r="D1075" s="662" t="s">
        <v>2550</v>
      </c>
      <c r="E1075" s="662" t="s">
        <v>4957</v>
      </c>
      <c r="F1075" s="665"/>
      <c r="G1075" s="665"/>
      <c r="H1075" s="678">
        <v>0</v>
      </c>
      <c r="I1075" s="665">
        <v>2</v>
      </c>
      <c r="J1075" s="665">
        <v>313.22000000000003</v>
      </c>
      <c r="K1075" s="678">
        <v>1</v>
      </c>
      <c r="L1075" s="665">
        <v>2</v>
      </c>
      <c r="M1075" s="666">
        <v>313.22000000000003</v>
      </c>
    </row>
    <row r="1076" spans="1:13" ht="14.4" customHeight="1" x14ac:dyDescent="0.3">
      <c r="A1076" s="661" t="s">
        <v>5133</v>
      </c>
      <c r="B1076" s="662" t="s">
        <v>5062</v>
      </c>
      <c r="C1076" s="662" t="s">
        <v>5994</v>
      </c>
      <c r="D1076" s="662" t="s">
        <v>5995</v>
      </c>
      <c r="E1076" s="662" t="s">
        <v>5996</v>
      </c>
      <c r="F1076" s="665">
        <v>6</v>
      </c>
      <c r="G1076" s="665">
        <v>0</v>
      </c>
      <c r="H1076" s="678"/>
      <c r="I1076" s="665"/>
      <c r="J1076" s="665"/>
      <c r="K1076" s="678"/>
      <c r="L1076" s="665">
        <v>6</v>
      </c>
      <c r="M1076" s="666">
        <v>0</v>
      </c>
    </row>
    <row r="1077" spans="1:13" ht="14.4" customHeight="1" x14ac:dyDescent="0.3">
      <c r="A1077" s="661" t="s">
        <v>5133</v>
      </c>
      <c r="B1077" s="662" t="s">
        <v>5062</v>
      </c>
      <c r="C1077" s="662" t="s">
        <v>7388</v>
      </c>
      <c r="D1077" s="662" t="s">
        <v>5995</v>
      </c>
      <c r="E1077" s="662" t="s">
        <v>7389</v>
      </c>
      <c r="F1077" s="665">
        <v>6</v>
      </c>
      <c r="G1077" s="665">
        <v>543.59999999999991</v>
      </c>
      <c r="H1077" s="678">
        <v>1</v>
      </c>
      <c r="I1077" s="665"/>
      <c r="J1077" s="665"/>
      <c r="K1077" s="678">
        <v>0</v>
      </c>
      <c r="L1077" s="665">
        <v>6</v>
      </c>
      <c r="M1077" s="666">
        <v>543.59999999999991</v>
      </c>
    </row>
    <row r="1078" spans="1:13" ht="14.4" customHeight="1" x14ac:dyDescent="0.3">
      <c r="A1078" s="661" t="s">
        <v>5133</v>
      </c>
      <c r="B1078" s="662" t="s">
        <v>5062</v>
      </c>
      <c r="C1078" s="662" t="s">
        <v>6188</v>
      </c>
      <c r="D1078" s="662" t="s">
        <v>6189</v>
      </c>
      <c r="E1078" s="662" t="s">
        <v>6001</v>
      </c>
      <c r="F1078" s="665">
        <v>2</v>
      </c>
      <c r="G1078" s="665">
        <v>181.2</v>
      </c>
      <c r="H1078" s="678">
        <v>1</v>
      </c>
      <c r="I1078" s="665"/>
      <c r="J1078" s="665"/>
      <c r="K1078" s="678">
        <v>0</v>
      </c>
      <c r="L1078" s="665">
        <v>2</v>
      </c>
      <c r="M1078" s="666">
        <v>181.2</v>
      </c>
    </row>
    <row r="1079" spans="1:13" ht="14.4" customHeight="1" x14ac:dyDescent="0.3">
      <c r="A1079" s="661" t="s">
        <v>5133</v>
      </c>
      <c r="B1079" s="662" t="s">
        <v>7966</v>
      </c>
      <c r="C1079" s="662" t="s">
        <v>5547</v>
      </c>
      <c r="D1079" s="662" t="s">
        <v>5548</v>
      </c>
      <c r="E1079" s="662" t="s">
        <v>5549</v>
      </c>
      <c r="F1079" s="665">
        <v>1</v>
      </c>
      <c r="G1079" s="665">
        <v>292.74</v>
      </c>
      <c r="H1079" s="678">
        <v>1</v>
      </c>
      <c r="I1079" s="665"/>
      <c r="J1079" s="665"/>
      <c r="K1079" s="678">
        <v>0</v>
      </c>
      <c r="L1079" s="665">
        <v>1</v>
      </c>
      <c r="M1079" s="666">
        <v>292.74</v>
      </c>
    </row>
    <row r="1080" spans="1:13" ht="14.4" customHeight="1" x14ac:dyDescent="0.3">
      <c r="A1080" s="661" t="s">
        <v>5133</v>
      </c>
      <c r="B1080" s="662" t="s">
        <v>4981</v>
      </c>
      <c r="C1080" s="662" t="s">
        <v>7348</v>
      </c>
      <c r="D1080" s="662" t="s">
        <v>7271</v>
      </c>
      <c r="E1080" s="662" t="s">
        <v>2794</v>
      </c>
      <c r="F1080" s="665">
        <v>1</v>
      </c>
      <c r="G1080" s="665">
        <v>0</v>
      </c>
      <c r="H1080" s="678"/>
      <c r="I1080" s="665"/>
      <c r="J1080" s="665"/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5133</v>
      </c>
      <c r="B1081" s="662" t="s">
        <v>4981</v>
      </c>
      <c r="C1081" s="662" t="s">
        <v>6061</v>
      </c>
      <c r="D1081" s="662" t="s">
        <v>2466</v>
      </c>
      <c r="E1081" s="662" t="s">
        <v>2467</v>
      </c>
      <c r="F1081" s="665"/>
      <c r="G1081" s="665"/>
      <c r="H1081" s="678">
        <v>0</v>
      </c>
      <c r="I1081" s="665">
        <v>2</v>
      </c>
      <c r="J1081" s="665">
        <v>528</v>
      </c>
      <c r="K1081" s="678">
        <v>1</v>
      </c>
      <c r="L1081" s="665">
        <v>2</v>
      </c>
      <c r="M1081" s="666">
        <v>528</v>
      </c>
    </row>
    <row r="1082" spans="1:13" ht="14.4" customHeight="1" x14ac:dyDescent="0.3">
      <c r="A1082" s="661" t="s">
        <v>5133</v>
      </c>
      <c r="B1082" s="662" t="s">
        <v>4981</v>
      </c>
      <c r="C1082" s="662" t="s">
        <v>2715</v>
      </c>
      <c r="D1082" s="662" t="s">
        <v>2466</v>
      </c>
      <c r="E1082" s="662" t="s">
        <v>1128</v>
      </c>
      <c r="F1082" s="665"/>
      <c r="G1082" s="665"/>
      <c r="H1082" s="678">
        <v>0</v>
      </c>
      <c r="I1082" s="665">
        <v>4</v>
      </c>
      <c r="J1082" s="665">
        <v>528</v>
      </c>
      <c r="K1082" s="678">
        <v>1</v>
      </c>
      <c r="L1082" s="665">
        <v>4</v>
      </c>
      <c r="M1082" s="666">
        <v>528</v>
      </c>
    </row>
    <row r="1083" spans="1:13" ht="14.4" customHeight="1" x14ac:dyDescent="0.3">
      <c r="A1083" s="661" t="s">
        <v>5133</v>
      </c>
      <c r="B1083" s="662" t="s">
        <v>4981</v>
      </c>
      <c r="C1083" s="662" t="s">
        <v>2465</v>
      </c>
      <c r="D1083" s="662" t="s">
        <v>2466</v>
      </c>
      <c r="E1083" s="662" t="s">
        <v>2467</v>
      </c>
      <c r="F1083" s="665"/>
      <c r="G1083" s="665"/>
      <c r="H1083" s="678">
        <v>0</v>
      </c>
      <c r="I1083" s="665">
        <v>2</v>
      </c>
      <c r="J1083" s="665">
        <v>528</v>
      </c>
      <c r="K1083" s="678">
        <v>1</v>
      </c>
      <c r="L1083" s="665">
        <v>2</v>
      </c>
      <c r="M1083" s="666">
        <v>528</v>
      </c>
    </row>
    <row r="1084" spans="1:13" ht="14.4" customHeight="1" x14ac:dyDescent="0.3">
      <c r="A1084" s="661" t="s">
        <v>5133</v>
      </c>
      <c r="B1084" s="662" t="s">
        <v>4981</v>
      </c>
      <c r="C1084" s="662" t="s">
        <v>7349</v>
      </c>
      <c r="D1084" s="662" t="s">
        <v>2466</v>
      </c>
      <c r="E1084" s="662" t="s">
        <v>2467</v>
      </c>
      <c r="F1084" s="665"/>
      <c r="G1084" s="665"/>
      <c r="H1084" s="678">
        <v>0</v>
      </c>
      <c r="I1084" s="665">
        <v>1</v>
      </c>
      <c r="J1084" s="665">
        <v>264</v>
      </c>
      <c r="K1084" s="678">
        <v>1</v>
      </c>
      <c r="L1084" s="665">
        <v>1</v>
      </c>
      <c r="M1084" s="666">
        <v>264</v>
      </c>
    </row>
    <row r="1085" spans="1:13" ht="14.4" customHeight="1" x14ac:dyDescent="0.3">
      <c r="A1085" s="661" t="s">
        <v>5133</v>
      </c>
      <c r="B1085" s="662" t="s">
        <v>4981</v>
      </c>
      <c r="C1085" s="662" t="s">
        <v>7269</v>
      </c>
      <c r="D1085" s="662" t="s">
        <v>2466</v>
      </c>
      <c r="E1085" s="662" t="s">
        <v>2467</v>
      </c>
      <c r="F1085" s="665"/>
      <c r="G1085" s="665"/>
      <c r="H1085" s="678">
        <v>0</v>
      </c>
      <c r="I1085" s="665">
        <v>1</v>
      </c>
      <c r="J1085" s="665">
        <v>264</v>
      </c>
      <c r="K1085" s="678">
        <v>1</v>
      </c>
      <c r="L1085" s="665">
        <v>1</v>
      </c>
      <c r="M1085" s="666">
        <v>264</v>
      </c>
    </row>
    <row r="1086" spans="1:13" ht="14.4" customHeight="1" x14ac:dyDescent="0.3">
      <c r="A1086" s="661" t="s">
        <v>5133</v>
      </c>
      <c r="B1086" s="662" t="s">
        <v>4984</v>
      </c>
      <c r="C1086" s="662" t="s">
        <v>4212</v>
      </c>
      <c r="D1086" s="662" t="s">
        <v>4213</v>
      </c>
      <c r="E1086" s="662" t="s">
        <v>4214</v>
      </c>
      <c r="F1086" s="665"/>
      <c r="G1086" s="665"/>
      <c r="H1086" s="678">
        <v>0</v>
      </c>
      <c r="I1086" s="665">
        <v>4</v>
      </c>
      <c r="J1086" s="665">
        <v>1600.72</v>
      </c>
      <c r="K1086" s="678">
        <v>1</v>
      </c>
      <c r="L1086" s="665">
        <v>4</v>
      </c>
      <c r="M1086" s="666">
        <v>1600.72</v>
      </c>
    </row>
    <row r="1087" spans="1:13" ht="14.4" customHeight="1" x14ac:dyDescent="0.3">
      <c r="A1087" s="661" t="s">
        <v>5133</v>
      </c>
      <c r="B1087" s="662" t="s">
        <v>4984</v>
      </c>
      <c r="C1087" s="662" t="s">
        <v>2737</v>
      </c>
      <c r="D1087" s="662" t="s">
        <v>4985</v>
      </c>
      <c r="E1087" s="662" t="s">
        <v>2739</v>
      </c>
      <c r="F1087" s="665"/>
      <c r="G1087" s="665"/>
      <c r="H1087" s="678">
        <v>0</v>
      </c>
      <c r="I1087" s="665">
        <v>1</v>
      </c>
      <c r="J1087" s="665">
        <v>177.82</v>
      </c>
      <c r="K1087" s="678">
        <v>1</v>
      </c>
      <c r="L1087" s="665">
        <v>1</v>
      </c>
      <c r="M1087" s="666">
        <v>177.82</v>
      </c>
    </row>
    <row r="1088" spans="1:13" ht="14.4" customHeight="1" x14ac:dyDescent="0.3">
      <c r="A1088" s="661" t="s">
        <v>5133</v>
      </c>
      <c r="B1088" s="662" t="s">
        <v>4987</v>
      </c>
      <c r="C1088" s="662" t="s">
        <v>2625</v>
      </c>
      <c r="D1088" s="662" t="s">
        <v>2626</v>
      </c>
      <c r="E1088" s="662" t="s">
        <v>4988</v>
      </c>
      <c r="F1088" s="665"/>
      <c r="G1088" s="665"/>
      <c r="H1088" s="678">
        <v>0</v>
      </c>
      <c r="I1088" s="665">
        <v>2</v>
      </c>
      <c r="J1088" s="665">
        <v>127.5</v>
      </c>
      <c r="K1088" s="678">
        <v>1</v>
      </c>
      <c r="L1088" s="665">
        <v>2</v>
      </c>
      <c r="M1088" s="666">
        <v>127.5</v>
      </c>
    </row>
    <row r="1089" spans="1:13" ht="14.4" customHeight="1" x14ac:dyDescent="0.3">
      <c r="A1089" s="661" t="s">
        <v>5133</v>
      </c>
      <c r="B1089" s="662" t="s">
        <v>5071</v>
      </c>
      <c r="C1089" s="662" t="s">
        <v>4185</v>
      </c>
      <c r="D1089" s="662" t="s">
        <v>4186</v>
      </c>
      <c r="E1089" s="662" t="s">
        <v>4187</v>
      </c>
      <c r="F1089" s="665"/>
      <c r="G1089" s="665"/>
      <c r="H1089" s="678">
        <v>0</v>
      </c>
      <c r="I1089" s="665">
        <v>1</v>
      </c>
      <c r="J1089" s="665">
        <v>644.83000000000004</v>
      </c>
      <c r="K1089" s="678">
        <v>1</v>
      </c>
      <c r="L1089" s="665">
        <v>1</v>
      </c>
      <c r="M1089" s="666">
        <v>644.83000000000004</v>
      </c>
    </row>
    <row r="1090" spans="1:13" ht="14.4" customHeight="1" x14ac:dyDescent="0.3">
      <c r="A1090" s="661" t="s">
        <v>5133</v>
      </c>
      <c r="B1090" s="662" t="s">
        <v>4991</v>
      </c>
      <c r="C1090" s="662" t="s">
        <v>7068</v>
      </c>
      <c r="D1090" s="662" t="s">
        <v>2444</v>
      </c>
      <c r="E1090" s="662" t="s">
        <v>7069</v>
      </c>
      <c r="F1090" s="665"/>
      <c r="G1090" s="665"/>
      <c r="H1090" s="678"/>
      <c r="I1090" s="665">
        <v>1</v>
      </c>
      <c r="J1090" s="665">
        <v>0</v>
      </c>
      <c r="K1090" s="678"/>
      <c r="L1090" s="665">
        <v>1</v>
      </c>
      <c r="M1090" s="666">
        <v>0</v>
      </c>
    </row>
    <row r="1091" spans="1:13" ht="14.4" customHeight="1" x14ac:dyDescent="0.3">
      <c r="A1091" s="661" t="s">
        <v>5133</v>
      </c>
      <c r="B1091" s="662" t="s">
        <v>4991</v>
      </c>
      <c r="C1091" s="662" t="s">
        <v>2443</v>
      </c>
      <c r="D1091" s="662" t="s">
        <v>2444</v>
      </c>
      <c r="E1091" s="662" t="s">
        <v>4992</v>
      </c>
      <c r="F1091" s="665"/>
      <c r="G1091" s="665"/>
      <c r="H1091" s="678">
        <v>0</v>
      </c>
      <c r="I1091" s="665">
        <v>7</v>
      </c>
      <c r="J1091" s="665">
        <v>1146.19</v>
      </c>
      <c r="K1091" s="678">
        <v>1</v>
      </c>
      <c r="L1091" s="665">
        <v>7</v>
      </c>
      <c r="M1091" s="666">
        <v>1146.19</v>
      </c>
    </row>
    <row r="1092" spans="1:13" ht="14.4" customHeight="1" x14ac:dyDescent="0.3">
      <c r="A1092" s="661" t="s">
        <v>5133</v>
      </c>
      <c r="B1092" s="662" t="s">
        <v>4991</v>
      </c>
      <c r="C1092" s="662" t="s">
        <v>2560</v>
      </c>
      <c r="D1092" s="662" t="s">
        <v>2444</v>
      </c>
      <c r="E1092" s="662" t="s">
        <v>968</v>
      </c>
      <c r="F1092" s="665"/>
      <c r="G1092" s="665"/>
      <c r="H1092" s="678">
        <v>0</v>
      </c>
      <c r="I1092" s="665">
        <v>1</v>
      </c>
      <c r="J1092" s="665">
        <v>69.16</v>
      </c>
      <c r="K1092" s="678">
        <v>1</v>
      </c>
      <c r="L1092" s="665">
        <v>1</v>
      </c>
      <c r="M1092" s="666">
        <v>69.16</v>
      </c>
    </row>
    <row r="1093" spans="1:13" ht="14.4" customHeight="1" x14ac:dyDescent="0.3">
      <c r="A1093" s="661" t="s">
        <v>5133</v>
      </c>
      <c r="B1093" s="662" t="s">
        <v>4991</v>
      </c>
      <c r="C1093" s="662" t="s">
        <v>2673</v>
      </c>
      <c r="D1093" s="662" t="s">
        <v>2444</v>
      </c>
      <c r="E1093" s="662" t="s">
        <v>2674</v>
      </c>
      <c r="F1093" s="665"/>
      <c r="G1093" s="665"/>
      <c r="H1093" s="678">
        <v>0</v>
      </c>
      <c r="I1093" s="665">
        <v>1</v>
      </c>
      <c r="J1093" s="665">
        <v>340.97</v>
      </c>
      <c r="K1093" s="678">
        <v>1</v>
      </c>
      <c r="L1093" s="665">
        <v>1</v>
      </c>
      <c r="M1093" s="666">
        <v>340.97</v>
      </c>
    </row>
    <row r="1094" spans="1:13" ht="14.4" customHeight="1" x14ac:dyDescent="0.3">
      <c r="A1094" s="661" t="s">
        <v>5133</v>
      </c>
      <c r="B1094" s="662" t="s">
        <v>4993</v>
      </c>
      <c r="C1094" s="662" t="s">
        <v>7367</v>
      </c>
      <c r="D1094" s="662" t="s">
        <v>5441</v>
      </c>
      <c r="E1094" s="662" t="s">
        <v>2591</v>
      </c>
      <c r="F1094" s="665">
        <v>2</v>
      </c>
      <c r="G1094" s="665">
        <v>548.42000000000007</v>
      </c>
      <c r="H1094" s="678">
        <v>1</v>
      </c>
      <c r="I1094" s="665"/>
      <c r="J1094" s="665"/>
      <c r="K1094" s="678">
        <v>0</v>
      </c>
      <c r="L1094" s="665">
        <v>2</v>
      </c>
      <c r="M1094" s="666">
        <v>548.42000000000007</v>
      </c>
    </row>
    <row r="1095" spans="1:13" ht="14.4" customHeight="1" x14ac:dyDescent="0.3">
      <c r="A1095" s="661" t="s">
        <v>5133</v>
      </c>
      <c r="B1095" s="662" t="s">
        <v>4993</v>
      </c>
      <c r="C1095" s="662" t="s">
        <v>7368</v>
      </c>
      <c r="D1095" s="662" t="s">
        <v>5441</v>
      </c>
      <c r="E1095" s="662" t="s">
        <v>7369</v>
      </c>
      <c r="F1095" s="665">
        <v>1</v>
      </c>
      <c r="G1095" s="665">
        <v>0</v>
      </c>
      <c r="H1095" s="678"/>
      <c r="I1095" s="665"/>
      <c r="J1095" s="665"/>
      <c r="K1095" s="678"/>
      <c r="L1095" s="665">
        <v>1</v>
      </c>
      <c r="M1095" s="666">
        <v>0</v>
      </c>
    </row>
    <row r="1096" spans="1:13" ht="14.4" customHeight="1" x14ac:dyDescent="0.3">
      <c r="A1096" s="661" t="s">
        <v>5133</v>
      </c>
      <c r="B1096" s="662" t="s">
        <v>4997</v>
      </c>
      <c r="C1096" s="662" t="s">
        <v>2834</v>
      </c>
      <c r="D1096" s="662" t="s">
        <v>2835</v>
      </c>
      <c r="E1096" s="662" t="s">
        <v>2831</v>
      </c>
      <c r="F1096" s="665"/>
      <c r="G1096" s="665"/>
      <c r="H1096" s="678">
        <v>0</v>
      </c>
      <c r="I1096" s="665">
        <v>1</v>
      </c>
      <c r="J1096" s="665">
        <v>127.34</v>
      </c>
      <c r="K1096" s="678">
        <v>1</v>
      </c>
      <c r="L1096" s="665">
        <v>1</v>
      </c>
      <c r="M1096" s="666">
        <v>127.34</v>
      </c>
    </row>
    <row r="1097" spans="1:13" ht="14.4" customHeight="1" x14ac:dyDescent="0.3">
      <c r="A1097" s="661" t="s">
        <v>5133</v>
      </c>
      <c r="B1097" s="662" t="s">
        <v>4997</v>
      </c>
      <c r="C1097" s="662" t="s">
        <v>2836</v>
      </c>
      <c r="D1097" s="662" t="s">
        <v>2837</v>
      </c>
      <c r="E1097" s="662" t="s">
        <v>2831</v>
      </c>
      <c r="F1097" s="665"/>
      <c r="G1097" s="665"/>
      <c r="H1097" s="678">
        <v>0</v>
      </c>
      <c r="I1097" s="665">
        <v>3</v>
      </c>
      <c r="J1097" s="665">
        <v>382.02</v>
      </c>
      <c r="K1097" s="678">
        <v>1</v>
      </c>
      <c r="L1097" s="665">
        <v>3</v>
      </c>
      <c r="M1097" s="666">
        <v>382.02</v>
      </c>
    </row>
    <row r="1098" spans="1:13" ht="14.4" customHeight="1" x14ac:dyDescent="0.3">
      <c r="A1098" s="661" t="s">
        <v>5133</v>
      </c>
      <c r="B1098" s="662" t="s">
        <v>4997</v>
      </c>
      <c r="C1098" s="662" t="s">
        <v>2832</v>
      </c>
      <c r="D1098" s="662" t="s">
        <v>2833</v>
      </c>
      <c r="E1098" s="662" t="s">
        <v>2831</v>
      </c>
      <c r="F1098" s="665"/>
      <c r="G1098" s="665"/>
      <c r="H1098" s="678">
        <v>0</v>
      </c>
      <c r="I1098" s="665">
        <v>3</v>
      </c>
      <c r="J1098" s="665">
        <v>382.02</v>
      </c>
      <c r="K1098" s="678">
        <v>1</v>
      </c>
      <c r="L1098" s="665">
        <v>3</v>
      </c>
      <c r="M1098" s="666">
        <v>382.02</v>
      </c>
    </row>
    <row r="1099" spans="1:13" ht="14.4" customHeight="1" x14ac:dyDescent="0.3">
      <c r="A1099" s="661" t="s">
        <v>5133</v>
      </c>
      <c r="B1099" s="662" t="s">
        <v>4997</v>
      </c>
      <c r="C1099" s="662" t="s">
        <v>2861</v>
      </c>
      <c r="D1099" s="662" t="s">
        <v>2862</v>
      </c>
      <c r="E1099" s="662" t="s">
        <v>2831</v>
      </c>
      <c r="F1099" s="665"/>
      <c r="G1099" s="665"/>
      <c r="H1099" s="678">
        <v>0</v>
      </c>
      <c r="I1099" s="665">
        <v>6</v>
      </c>
      <c r="J1099" s="665">
        <v>775.53</v>
      </c>
      <c r="K1099" s="678">
        <v>1</v>
      </c>
      <c r="L1099" s="665">
        <v>6</v>
      </c>
      <c r="M1099" s="666">
        <v>775.53</v>
      </c>
    </row>
    <row r="1100" spans="1:13" ht="14.4" customHeight="1" x14ac:dyDescent="0.3">
      <c r="A1100" s="661" t="s">
        <v>5133</v>
      </c>
      <c r="B1100" s="662" t="s">
        <v>4997</v>
      </c>
      <c r="C1100" s="662" t="s">
        <v>2857</v>
      </c>
      <c r="D1100" s="662" t="s">
        <v>2858</v>
      </c>
      <c r="E1100" s="662" t="s">
        <v>2831</v>
      </c>
      <c r="F1100" s="665"/>
      <c r="G1100" s="665"/>
      <c r="H1100" s="678">
        <v>0</v>
      </c>
      <c r="I1100" s="665">
        <v>9</v>
      </c>
      <c r="J1100" s="665">
        <v>1304.94</v>
      </c>
      <c r="K1100" s="678">
        <v>1</v>
      </c>
      <c r="L1100" s="665">
        <v>9</v>
      </c>
      <c r="M1100" s="666">
        <v>1304.94</v>
      </c>
    </row>
    <row r="1101" spans="1:13" ht="14.4" customHeight="1" x14ac:dyDescent="0.3">
      <c r="A1101" s="661" t="s">
        <v>5133</v>
      </c>
      <c r="B1101" s="662" t="s">
        <v>4997</v>
      </c>
      <c r="C1101" s="662" t="s">
        <v>2859</v>
      </c>
      <c r="D1101" s="662" t="s">
        <v>2860</v>
      </c>
      <c r="E1101" s="662" t="s">
        <v>2831</v>
      </c>
      <c r="F1101" s="665"/>
      <c r="G1101" s="665"/>
      <c r="H1101" s="678">
        <v>0</v>
      </c>
      <c r="I1101" s="665">
        <v>6</v>
      </c>
      <c r="J1101" s="665">
        <v>775.53</v>
      </c>
      <c r="K1101" s="678">
        <v>1</v>
      </c>
      <c r="L1101" s="665">
        <v>6</v>
      </c>
      <c r="M1101" s="666">
        <v>775.53</v>
      </c>
    </row>
    <row r="1102" spans="1:13" ht="14.4" customHeight="1" x14ac:dyDescent="0.3">
      <c r="A1102" s="661" t="s">
        <v>5133</v>
      </c>
      <c r="B1102" s="662" t="s">
        <v>4796</v>
      </c>
      <c r="C1102" s="662" t="s">
        <v>5012</v>
      </c>
      <c r="D1102" s="662" t="s">
        <v>2563</v>
      </c>
      <c r="E1102" s="662" t="s">
        <v>5013</v>
      </c>
      <c r="F1102" s="665"/>
      <c r="G1102" s="665"/>
      <c r="H1102" s="678">
        <v>0</v>
      </c>
      <c r="I1102" s="665">
        <v>4</v>
      </c>
      <c r="J1102" s="665">
        <v>535.76</v>
      </c>
      <c r="K1102" s="678">
        <v>1</v>
      </c>
      <c r="L1102" s="665">
        <v>4</v>
      </c>
      <c r="M1102" s="666">
        <v>535.76</v>
      </c>
    </row>
    <row r="1103" spans="1:13" ht="14.4" customHeight="1" x14ac:dyDescent="0.3">
      <c r="A1103" s="661" t="s">
        <v>5145</v>
      </c>
      <c r="B1103" s="662" t="s">
        <v>4805</v>
      </c>
      <c r="C1103" s="662" t="s">
        <v>2529</v>
      </c>
      <c r="D1103" s="662" t="s">
        <v>2530</v>
      </c>
      <c r="E1103" s="662" t="s">
        <v>4806</v>
      </c>
      <c r="F1103" s="665"/>
      <c r="G1103" s="665"/>
      <c r="H1103" s="678">
        <v>0</v>
      </c>
      <c r="I1103" s="665">
        <v>1</v>
      </c>
      <c r="J1103" s="665">
        <v>50.85</v>
      </c>
      <c r="K1103" s="678">
        <v>1</v>
      </c>
      <c r="L1103" s="665">
        <v>1</v>
      </c>
      <c r="M1103" s="666">
        <v>50.85</v>
      </c>
    </row>
    <row r="1104" spans="1:13" ht="14.4" customHeight="1" x14ac:dyDescent="0.3">
      <c r="A1104" s="661" t="s">
        <v>5145</v>
      </c>
      <c r="B1104" s="662" t="s">
        <v>4811</v>
      </c>
      <c r="C1104" s="662" t="s">
        <v>2679</v>
      </c>
      <c r="D1104" s="662" t="s">
        <v>2474</v>
      </c>
      <c r="E1104" s="662" t="s">
        <v>4813</v>
      </c>
      <c r="F1104" s="665"/>
      <c r="G1104" s="665"/>
      <c r="H1104" s="678">
        <v>0</v>
      </c>
      <c r="I1104" s="665">
        <v>2</v>
      </c>
      <c r="J1104" s="665">
        <v>815.1</v>
      </c>
      <c r="K1104" s="678">
        <v>1</v>
      </c>
      <c r="L1104" s="665">
        <v>2</v>
      </c>
      <c r="M1104" s="666">
        <v>815.1</v>
      </c>
    </row>
    <row r="1105" spans="1:13" ht="14.4" customHeight="1" x14ac:dyDescent="0.3">
      <c r="A1105" s="661" t="s">
        <v>5145</v>
      </c>
      <c r="B1105" s="662" t="s">
        <v>4811</v>
      </c>
      <c r="C1105" s="662" t="s">
        <v>2682</v>
      </c>
      <c r="D1105" s="662" t="s">
        <v>2474</v>
      </c>
      <c r="E1105" s="662" t="s">
        <v>4816</v>
      </c>
      <c r="F1105" s="665"/>
      <c r="G1105" s="665"/>
      <c r="H1105" s="678">
        <v>0</v>
      </c>
      <c r="I1105" s="665">
        <v>8</v>
      </c>
      <c r="J1105" s="665">
        <v>4347.12</v>
      </c>
      <c r="K1105" s="678">
        <v>1</v>
      </c>
      <c r="L1105" s="665">
        <v>8</v>
      </c>
      <c r="M1105" s="666">
        <v>4347.12</v>
      </c>
    </row>
    <row r="1106" spans="1:13" ht="14.4" customHeight="1" x14ac:dyDescent="0.3">
      <c r="A1106" s="661" t="s">
        <v>5145</v>
      </c>
      <c r="B1106" s="662" t="s">
        <v>4811</v>
      </c>
      <c r="C1106" s="662" t="s">
        <v>2473</v>
      </c>
      <c r="D1106" s="662" t="s">
        <v>2474</v>
      </c>
      <c r="E1106" s="662" t="s">
        <v>4814</v>
      </c>
      <c r="F1106" s="665"/>
      <c r="G1106" s="665"/>
      <c r="H1106" s="678">
        <v>0</v>
      </c>
      <c r="I1106" s="665">
        <v>9</v>
      </c>
      <c r="J1106" s="665">
        <v>7335.9</v>
      </c>
      <c r="K1106" s="678">
        <v>1</v>
      </c>
      <c r="L1106" s="665">
        <v>9</v>
      </c>
      <c r="M1106" s="666">
        <v>7335.9</v>
      </c>
    </row>
    <row r="1107" spans="1:13" ht="14.4" customHeight="1" x14ac:dyDescent="0.3">
      <c r="A1107" s="661" t="s">
        <v>5145</v>
      </c>
      <c r="B1107" s="662" t="s">
        <v>4811</v>
      </c>
      <c r="C1107" s="662" t="s">
        <v>2477</v>
      </c>
      <c r="D1107" s="662" t="s">
        <v>2474</v>
      </c>
      <c r="E1107" s="662" t="s">
        <v>4818</v>
      </c>
      <c r="F1107" s="665"/>
      <c r="G1107" s="665"/>
      <c r="H1107" s="678">
        <v>0</v>
      </c>
      <c r="I1107" s="665">
        <v>4</v>
      </c>
      <c r="J1107" s="665">
        <v>3694.96</v>
      </c>
      <c r="K1107" s="678">
        <v>1</v>
      </c>
      <c r="L1107" s="665">
        <v>4</v>
      </c>
      <c r="M1107" s="666">
        <v>3694.96</v>
      </c>
    </row>
    <row r="1108" spans="1:13" ht="14.4" customHeight="1" x14ac:dyDescent="0.3">
      <c r="A1108" s="661" t="s">
        <v>5145</v>
      </c>
      <c r="B1108" s="662" t="s">
        <v>4811</v>
      </c>
      <c r="C1108" s="662" t="s">
        <v>4144</v>
      </c>
      <c r="D1108" s="662" t="s">
        <v>2557</v>
      </c>
      <c r="E1108" s="662" t="s">
        <v>4812</v>
      </c>
      <c r="F1108" s="665"/>
      <c r="G1108" s="665"/>
      <c r="H1108" s="678">
        <v>0</v>
      </c>
      <c r="I1108" s="665">
        <v>3</v>
      </c>
      <c r="J1108" s="665">
        <v>4156.8599999999997</v>
      </c>
      <c r="K1108" s="678">
        <v>1</v>
      </c>
      <c r="L1108" s="665">
        <v>3</v>
      </c>
      <c r="M1108" s="666">
        <v>4156.8599999999997</v>
      </c>
    </row>
    <row r="1109" spans="1:13" ht="14.4" customHeight="1" x14ac:dyDescent="0.3">
      <c r="A1109" s="661" t="s">
        <v>5145</v>
      </c>
      <c r="B1109" s="662" t="s">
        <v>4826</v>
      </c>
      <c r="C1109" s="662" t="s">
        <v>5199</v>
      </c>
      <c r="D1109" s="662" t="s">
        <v>2455</v>
      </c>
      <c r="E1109" s="662" t="s">
        <v>5200</v>
      </c>
      <c r="F1109" s="665"/>
      <c r="G1109" s="665"/>
      <c r="H1109" s="678">
        <v>0</v>
      </c>
      <c r="I1109" s="665">
        <v>1</v>
      </c>
      <c r="J1109" s="665">
        <v>144.01</v>
      </c>
      <c r="K1109" s="678">
        <v>1</v>
      </c>
      <c r="L1109" s="665">
        <v>1</v>
      </c>
      <c r="M1109" s="666">
        <v>144.01</v>
      </c>
    </row>
    <row r="1110" spans="1:13" ht="14.4" customHeight="1" x14ac:dyDescent="0.3">
      <c r="A1110" s="661" t="s">
        <v>5145</v>
      </c>
      <c r="B1110" s="662" t="s">
        <v>4829</v>
      </c>
      <c r="C1110" s="662" t="s">
        <v>5655</v>
      </c>
      <c r="D1110" s="662" t="s">
        <v>5026</v>
      </c>
      <c r="E1110" s="662" t="s">
        <v>5656</v>
      </c>
      <c r="F1110" s="665"/>
      <c r="G1110" s="665"/>
      <c r="H1110" s="678">
        <v>0</v>
      </c>
      <c r="I1110" s="665">
        <v>1</v>
      </c>
      <c r="J1110" s="665">
        <v>468.68</v>
      </c>
      <c r="K1110" s="678">
        <v>1</v>
      </c>
      <c r="L1110" s="665">
        <v>1</v>
      </c>
      <c r="M1110" s="666">
        <v>468.68</v>
      </c>
    </row>
    <row r="1111" spans="1:13" ht="14.4" customHeight="1" x14ac:dyDescent="0.3">
      <c r="A1111" s="661" t="s">
        <v>5145</v>
      </c>
      <c r="B1111" s="662" t="s">
        <v>4829</v>
      </c>
      <c r="C1111" s="662" t="s">
        <v>2748</v>
      </c>
      <c r="D1111" s="662" t="s">
        <v>2749</v>
      </c>
      <c r="E1111" s="662" t="s">
        <v>2750</v>
      </c>
      <c r="F1111" s="665"/>
      <c r="G1111" s="665"/>
      <c r="H1111" s="678">
        <v>0</v>
      </c>
      <c r="I1111" s="665">
        <v>1</v>
      </c>
      <c r="J1111" s="665">
        <v>70.3</v>
      </c>
      <c r="K1111" s="678">
        <v>1</v>
      </c>
      <c r="L1111" s="665">
        <v>1</v>
      </c>
      <c r="M1111" s="666">
        <v>70.3</v>
      </c>
    </row>
    <row r="1112" spans="1:13" ht="14.4" customHeight="1" x14ac:dyDescent="0.3">
      <c r="A1112" s="661" t="s">
        <v>5145</v>
      </c>
      <c r="B1112" s="662" t="s">
        <v>4833</v>
      </c>
      <c r="C1112" s="662" t="s">
        <v>2511</v>
      </c>
      <c r="D1112" s="662" t="s">
        <v>2512</v>
      </c>
      <c r="E1112" s="662" t="s">
        <v>1270</v>
      </c>
      <c r="F1112" s="665"/>
      <c r="G1112" s="665"/>
      <c r="H1112" s="678">
        <v>0</v>
      </c>
      <c r="I1112" s="665">
        <v>1</v>
      </c>
      <c r="J1112" s="665">
        <v>35.11</v>
      </c>
      <c r="K1112" s="678">
        <v>1</v>
      </c>
      <c r="L1112" s="665">
        <v>1</v>
      </c>
      <c r="M1112" s="666">
        <v>35.11</v>
      </c>
    </row>
    <row r="1113" spans="1:13" ht="14.4" customHeight="1" x14ac:dyDescent="0.3">
      <c r="A1113" s="661" t="s">
        <v>5145</v>
      </c>
      <c r="B1113" s="662" t="s">
        <v>4846</v>
      </c>
      <c r="C1113" s="662" t="s">
        <v>5651</v>
      </c>
      <c r="D1113" s="662" t="s">
        <v>2584</v>
      </c>
      <c r="E1113" s="662" t="s">
        <v>5652</v>
      </c>
      <c r="F1113" s="665"/>
      <c r="G1113" s="665"/>
      <c r="H1113" s="678">
        <v>0</v>
      </c>
      <c r="I1113" s="665">
        <v>1</v>
      </c>
      <c r="J1113" s="665">
        <v>54.98</v>
      </c>
      <c r="K1113" s="678">
        <v>1</v>
      </c>
      <c r="L1113" s="665">
        <v>1</v>
      </c>
      <c r="M1113" s="666">
        <v>54.98</v>
      </c>
    </row>
    <row r="1114" spans="1:13" ht="14.4" customHeight="1" x14ac:dyDescent="0.3">
      <c r="A1114" s="661" t="s">
        <v>5145</v>
      </c>
      <c r="B1114" s="662" t="s">
        <v>4877</v>
      </c>
      <c r="C1114" s="662" t="s">
        <v>3061</v>
      </c>
      <c r="D1114" s="662" t="s">
        <v>2796</v>
      </c>
      <c r="E1114" s="662" t="s">
        <v>4879</v>
      </c>
      <c r="F1114" s="665"/>
      <c r="G1114" s="665"/>
      <c r="H1114" s="678">
        <v>0</v>
      </c>
      <c r="I1114" s="665">
        <v>2</v>
      </c>
      <c r="J1114" s="665">
        <v>304.39999999999998</v>
      </c>
      <c r="K1114" s="678">
        <v>1</v>
      </c>
      <c r="L1114" s="665">
        <v>2</v>
      </c>
      <c r="M1114" s="666">
        <v>304.39999999999998</v>
      </c>
    </row>
    <row r="1115" spans="1:13" ht="14.4" customHeight="1" x14ac:dyDescent="0.3">
      <c r="A1115" s="661" t="s">
        <v>5145</v>
      </c>
      <c r="B1115" s="662" t="s">
        <v>4916</v>
      </c>
      <c r="C1115" s="662" t="s">
        <v>2938</v>
      </c>
      <c r="D1115" s="662" t="s">
        <v>2939</v>
      </c>
      <c r="E1115" s="662" t="s">
        <v>2788</v>
      </c>
      <c r="F1115" s="665"/>
      <c r="G1115" s="665"/>
      <c r="H1115" s="678">
        <v>0</v>
      </c>
      <c r="I1115" s="665">
        <v>1</v>
      </c>
      <c r="J1115" s="665">
        <v>66.819999999999993</v>
      </c>
      <c r="K1115" s="678">
        <v>1</v>
      </c>
      <c r="L1115" s="665">
        <v>1</v>
      </c>
      <c r="M1115" s="666">
        <v>66.819999999999993</v>
      </c>
    </row>
    <row r="1116" spans="1:13" ht="14.4" customHeight="1" x14ac:dyDescent="0.3">
      <c r="A1116" s="661" t="s">
        <v>5145</v>
      </c>
      <c r="B1116" s="662" t="s">
        <v>4931</v>
      </c>
      <c r="C1116" s="662" t="s">
        <v>3159</v>
      </c>
      <c r="D1116" s="662" t="s">
        <v>3160</v>
      </c>
      <c r="E1116" s="662" t="s">
        <v>4933</v>
      </c>
      <c r="F1116" s="665"/>
      <c r="G1116" s="665"/>
      <c r="H1116" s="678">
        <v>0</v>
      </c>
      <c r="I1116" s="665">
        <v>2</v>
      </c>
      <c r="J1116" s="665">
        <v>5982.46</v>
      </c>
      <c r="K1116" s="678">
        <v>1</v>
      </c>
      <c r="L1116" s="665">
        <v>2</v>
      </c>
      <c r="M1116" s="666">
        <v>5982.46</v>
      </c>
    </row>
    <row r="1117" spans="1:13" ht="14.4" customHeight="1" x14ac:dyDescent="0.3">
      <c r="A1117" s="661" t="s">
        <v>5145</v>
      </c>
      <c r="B1117" s="662" t="s">
        <v>4931</v>
      </c>
      <c r="C1117" s="662" t="s">
        <v>5161</v>
      </c>
      <c r="D1117" s="662" t="s">
        <v>3160</v>
      </c>
      <c r="E1117" s="662" t="s">
        <v>5162</v>
      </c>
      <c r="F1117" s="665"/>
      <c r="G1117" s="665"/>
      <c r="H1117" s="678">
        <v>0</v>
      </c>
      <c r="I1117" s="665">
        <v>1</v>
      </c>
      <c r="J1117" s="665">
        <v>748.21</v>
      </c>
      <c r="K1117" s="678">
        <v>1</v>
      </c>
      <c r="L1117" s="665">
        <v>1</v>
      </c>
      <c r="M1117" s="666">
        <v>748.21</v>
      </c>
    </row>
    <row r="1118" spans="1:13" ht="14.4" customHeight="1" x14ac:dyDescent="0.3">
      <c r="A1118" s="661" t="s">
        <v>5145</v>
      </c>
      <c r="B1118" s="662" t="s">
        <v>4958</v>
      </c>
      <c r="C1118" s="662" t="s">
        <v>2647</v>
      </c>
      <c r="D1118" s="662" t="s">
        <v>4959</v>
      </c>
      <c r="E1118" s="662" t="s">
        <v>4964</v>
      </c>
      <c r="F1118" s="665"/>
      <c r="G1118" s="665"/>
      <c r="H1118" s="678">
        <v>0</v>
      </c>
      <c r="I1118" s="665">
        <v>2</v>
      </c>
      <c r="J1118" s="665">
        <v>267.27999999999997</v>
      </c>
      <c r="K1118" s="678">
        <v>1</v>
      </c>
      <c r="L1118" s="665">
        <v>2</v>
      </c>
      <c r="M1118" s="666">
        <v>267.27999999999997</v>
      </c>
    </row>
    <row r="1119" spans="1:13" ht="14.4" customHeight="1" x14ac:dyDescent="0.3">
      <c r="A1119" s="661" t="s">
        <v>5145</v>
      </c>
      <c r="B1119" s="662" t="s">
        <v>4973</v>
      </c>
      <c r="C1119" s="662" t="s">
        <v>5659</v>
      </c>
      <c r="D1119" s="662" t="s">
        <v>1273</v>
      </c>
      <c r="E1119" s="662" t="s">
        <v>5660</v>
      </c>
      <c r="F1119" s="665"/>
      <c r="G1119" s="665"/>
      <c r="H1119" s="678">
        <v>0</v>
      </c>
      <c r="I1119" s="665">
        <v>1</v>
      </c>
      <c r="J1119" s="665">
        <v>1286.2</v>
      </c>
      <c r="K1119" s="678">
        <v>1</v>
      </c>
      <c r="L1119" s="665">
        <v>1</v>
      </c>
      <c r="M1119" s="666">
        <v>1286.2</v>
      </c>
    </row>
    <row r="1120" spans="1:13" ht="14.4" customHeight="1" x14ac:dyDescent="0.3">
      <c r="A1120" s="661" t="s">
        <v>5145</v>
      </c>
      <c r="B1120" s="662" t="s">
        <v>4981</v>
      </c>
      <c r="C1120" s="662" t="s">
        <v>2621</v>
      </c>
      <c r="D1120" s="662" t="s">
        <v>2622</v>
      </c>
      <c r="E1120" s="662" t="s">
        <v>968</v>
      </c>
      <c r="F1120" s="665"/>
      <c r="G1120" s="665"/>
      <c r="H1120" s="678">
        <v>0</v>
      </c>
      <c r="I1120" s="665">
        <v>4</v>
      </c>
      <c r="J1120" s="665">
        <v>263.95999999999998</v>
      </c>
      <c r="K1120" s="678">
        <v>1</v>
      </c>
      <c r="L1120" s="665">
        <v>4</v>
      </c>
      <c r="M1120" s="666">
        <v>263.95999999999998</v>
      </c>
    </row>
    <row r="1121" spans="1:13" ht="14.4" customHeight="1" x14ac:dyDescent="0.3">
      <c r="A1121" s="661" t="s">
        <v>5145</v>
      </c>
      <c r="B1121" s="662" t="s">
        <v>4981</v>
      </c>
      <c r="C1121" s="662" t="s">
        <v>2715</v>
      </c>
      <c r="D1121" s="662" t="s">
        <v>2466</v>
      </c>
      <c r="E1121" s="662" t="s">
        <v>1128</v>
      </c>
      <c r="F1121" s="665"/>
      <c r="G1121" s="665"/>
      <c r="H1121" s="678">
        <v>0</v>
      </c>
      <c r="I1121" s="665">
        <v>1</v>
      </c>
      <c r="J1121" s="665">
        <v>132</v>
      </c>
      <c r="K1121" s="678">
        <v>1</v>
      </c>
      <c r="L1121" s="665">
        <v>1</v>
      </c>
      <c r="M1121" s="666">
        <v>132</v>
      </c>
    </row>
    <row r="1122" spans="1:13" ht="14.4" customHeight="1" x14ac:dyDescent="0.3">
      <c r="A1122" s="661" t="s">
        <v>5134</v>
      </c>
      <c r="B1122" s="662" t="s">
        <v>5009</v>
      </c>
      <c r="C1122" s="662" t="s">
        <v>6525</v>
      </c>
      <c r="D1122" s="662" t="s">
        <v>5010</v>
      </c>
      <c r="E1122" s="662" t="s">
        <v>6526</v>
      </c>
      <c r="F1122" s="665"/>
      <c r="G1122" s="665"/>
      <c r="H1122" s="678">
        <v>0</v>
      </c>
      <c r="I1122" s="665">
        <v>1</v>
      </c>
      <c r="J1122" s="665">
        <v>57.64</v>
      </c>
      <c r="K1122" s="678">
        <v>1</v>
      </c>
      <c r="L1122" s="665">
        <v>1</v>
      </c>
      <c r="M1122" s="666">
        <v>57.64</v>
      </c>
    </row>
    <row r="1123" spans="1:13" ht="14.4" customHeight="1" x14ac:dyDescent="0.3">
      <c r="A1123" s="661" t="s">
        <v>5134</v>
      </c>
      <c r="B1123" s="662" t="s">
        <v>4797</v>
      </c>
      <c r="C1123" s="662" t="s">
        <v>640</v>
      </c>
      <c r="D1123" s="662" t="s">
        <v>641</v>
      </c>
      <c r="E1123" s="662" t="s">
        <v>4798</v>
      </c>
      <c r="F1123" s="665"/>
      <c r="G1123" s="665"/>
      <c r="H1123" s="678">
        <v>0</v>
      </c>
      <c r="I1123" s="665">
        <v>2</v>
      </c>
      <c r="J1123" s="665">
        <v>951.54</v>
      </c>
      <c r="K1123" s="678">
        <v>1</v>
      </c>
      <c r="L1123" s="665">
        <v>2</v>
      </c>
      <c r="M1123" s="666">
        <v>951.54</v>
      </c>
    </row>
    <row r="1124" spans="1:13" ht="14.4" customHeight="1" x14ac:dyDescent="0.3">
      <c r="A1124" s="661" t="s">
        <v>5134</v>
      </c>
      <c r="B1124" s="662" t="s">
        <v>4797</v>
      </c>
      <c r="C1124" s="662" t="s">
        <v>644</v>
      </c>
      <c r="D1124" s="662" t="s">
        <v>645</v>
      </c>
      <c r="E1124" s="662" t="s">
        <v>3435</v>
      </c>
      <c r="F1124" s="665"/>
      <c r="G1124" s="665"/>
      <c r="H1124" s="678">
        <v>0</v>
      </c>
      <c r="I1124" s="665">
        <v>1</v>
      </c>
      <c r="J1124" s="665">
        <v>668.54</v>
      </c>
      <c r="K1124" s="678">
        <v>1</v>
      </c>
      <c r="L1124" s="665">
        <v>1</v>
      </c>
      <c r="M1124" s="666">
        <v>668.54</v>
      </c>
    </row>
    <row r="1125" spans="1:13" ht="14.4" customHeight="1" x14ac:dyDescent="0.3">
      <c r="A1125" s="661" t="s">
        <v>5134</v>
      </c>
      <c r="B1125" s="662" t="s">
        <v>4808</v>
      </c>
      <c r="C1125" s="662" t="s">
        <v>6031</v>
      </c>
      <c r="D1125" s="662" t="s">
        <v>6032</v>
      </c>
      <c r="E1125" s="662" t="s">
        <v>1183</v>
      </c>
      <c r="F1125" s="665"/>
      <c r="G1125" s="665"/>
      <c r="H1125" s="678">
        <v>0</v>
      </c>
      <c r="I1125" s="665">
        <v>5</v>
      </c>
      <c r="J1125" s="665">
        <v>923.7</v>
      </c>
      <c r="K1125" s="678">
        <v>1</v>
      </c>
      <c r="L1125" s="665">
        <v>5</v>
      </c>
      <c r="M1125" s="666">
        <v>923.7</v>
      </c>
    </row>
    <row r="1126" spans="1:13" ht="14.4" customHeight="1" x14ac:dyDescent="0.3">
      <c r="A1126" s="661" t="s">
        <v>5134</v>
      </c>
      <c r="B1126" s="662" t="s">
        <v>4811</v>
      </c>
      <c r="C1126" s="662" t="s">
        <v>2679</v>
      </c>
      <c r="D1126" s="662" t="s">
        <v>2474</v>
      </c>
      <c r="E1126" s="662" t="s">
        <v>4813</v>
      </c>
      <c r="F1126" s="665"/>
      <c r="G1126" s="665"/>
      <c r="H1126" s="678">
        <v>0</v>
      </c>
      <c r="I1126" s="665">
        <v>10</v>
      </c>
      <c r="J1126" s="665">
        <v>4075.5</v>
      </c>
      <c r="K1126" s="678">
        <v>1</v>
      </c>
      <c r="L1126" s="665">
        <v>10</v>
      </c>
      <c r="M1126" s="666">
        <v>4075.5</v>
      </c>
    </row>
    <row r="1127" spans="1:13" ht="14.4" customHeight="1" x14ac:dyDescent="0.3">
      <c r="A1127" s="661" t="s">
        <v>5134</v>
      </c>
      <c r="B1127" s="662" t="s">
        <v>4811</v>
      </c>
      <c r="C1127" s="662" t="s">
        <v>2682</v>
      </c>
      <c r="D1127" s="662" t="s">
        <v>2474</v>
      </c>
      <c r="E1127" s="662" t="s">
        <v>4816</v>
      </c>
      <c r="F1127" s="665"/>
      <c r="G1127" s="665"/>
      <c r="H1127" s="678">
        <v>0</v>
      </c>
      <c r="I1127" s="665">
        <v>1</v>
      </c>
      <c r="J1127" s="665">
        <v>543.39</v>
      </c>
      <c r="K1127" s="678">
        <v>1</v>
      </c>
      <c r="L1127" s="665">
        <v>1</v>
      </c>
      <c r="M1127" s="666">
        <v>543.39</v>
      </c>
    </row>
    <row r="1128" spans="1:13" ht="14.4" customHeight="1" x14ac:dyDescent="0.3">
      <c r="A1128" s="661" t="s">
        <v>5134</v>
      </c>
      <c r="B1128" s="662" t="s">
        <v>4811</v>
      </c>
      <c r="C1128" s="662" t="s">
        <v>6266</v>
      </c>
      <c r="D1128" s="662" t="s">
        <v>2474</v>
      </c>
      <c r="E1128" s="662" t="s">
        <v>6267</v>
      </c>
      <c r="F1128" s="665"/>
      <c r="G1128" s="665"/>
      <c r="H1128" s="678"/>
      <c r="I1128" s="665">
        <v>2</v>
      </c>
      <c r="J1128" s="665">
        <v>0</v>
      </c>
      <c r="K1128" s="678"/>
      <c r="L1128" s="665">
        <v>2</v>
      </c>
      <c r="M1128" s="666">
        <v>0</v>
      </c>
    </row>
    <row r="1129" spans="1:13" ht="14.4" customHeight="1" x14ac:dyDescent="0.3">
      <c r="A1129" s="661" t="s">
        <v>5134</v>
      </c>
      <c r="B1129" s="662" t="s">
        <v>4811</v>
      </c>
      <c r="C1129" s="662" t="s">
        <v>4144</v>
      </c>
      <c r="D1129" s="662" t="s">
        <v>2557</v>
      </c>
      <c r="E1129" s="662" t="s">
        <v>4812</v>
      </c>
      <c r="F1129" s="665"/>
      <c r="G1129" s="665"/>
      <c r="H1129" s="678">
        <v>0</v>
      </c>
      <c r="I1129" s="665">
        <v>2</v>
      </c>
      <c r="J1129" s="665">
        <v>2771.24</v>
      </c>
      <c r="K1129" s="678">
        <v>1</v>
      </c>
      <c r="L1129" s="665">
        <v>2</v>
      </c>
      <c r="M1129" s="666">
        <v>2771.24</v>
      </c>
    </row>
    <row r="1130" spans="1:13" ht="14.4" customHeight="1" x14ac:dyDescent="0.3">
      <c r="A1130" s="661" t="s">
        <v>5134</v>
      </c>
      <c r="B1130" s="662" t="s">
        <v>4811</v>
      </c>
      <c r="C1130" s="662" t="s">
        <v>2556</v>
      </c>
      <c r="D1130" s="662" t="s">
        <v>2557</v>
      </c>
      <c r="E1130" s="662" t="s">
        <v>4819</v>
      </c>
      <c r="F1130" s="665"/>
      <c r="G1130" s="665"/>
      <c r="H1130" s="678">
        <v>0</v>
      </c>
      <c r="I1130" s="665">
        <v>2</v>
      </c>
      <c r="J1130" s="665">
        <v>3694.98</v>
      </c>
      <c r="K1130" s="678">
        <v>1</v>
      </c>
      <c r="L1130" s="665">
        <v>2</v>
      </c>
      <c r="M1130" s="666">
        <v>3694.98</v>
      </c>
    </row>
    <row r="1131" spans="1:13" ht="14.4" customHeight="1" x14ac:dyDescent="0.3">
      <c r="A1131" s="661" t="s">
        <v>5134</v>
      </c>
      <c r="B1131" s="662" t="s">
        <v>7958</v>
      </c>
      <c r="C1131" s="662" t="s">
        <v>7436</v>
      </c>
      <c r="D1131" s="662" t="s">
        <v>6125</v>
      </c>
      <c r="E1131" s="662" t="s">
        <v>7437</v>
      </c>
      <c r="F1131" s="665">
        <v>1</v>
      </c>
      <c r="G1131" s="665">
        <v>100.11</v>
      </c>
      <c r="H1131" s="678">
        <v>1</v>
      </c>
      <c r="I1131" s="665"/>
      <c r="J1131" s="665"/>
      <c r="K1131" s="678">
        <v>0</v>
      </c>
      <c r="L1131" s="665">
        <v>1</v>
      </c>
      <c r="M1131" s="666">
        <v>100.11</v>
      </c>
    </row>
    <row r="1132" spans="1:13" ht="14.4" customHeight="1" x14ac:dyDescent="0.3">
      <c r="A1132" s="661" t="s">
        <v>5134</v>
      </c>
      <c r="B1132" s="662" t="s">
        <v>4832</v>
      </c>
      <c r="C1132" s="662" t="s">
        <v>2518</v>
      </c>
      <c r="D1132" s="662" t="s">
        <v>2519</v>
      </c>
      <c r="E1132" s="662" t="s">
        <v>2520</v>
      </c>
      <c r="F1132" s="665"/>
      <c r="G1132" s="665"/>
      <c r="H1132" s="678">
        <v>0</v>
      </c>
      <c r="I1132" s="665">
        <v>3</v>
      </c>
      <c r="J1132" s="665">
        <v>196.62</v>
      </c>
      <c r="K1132" s="678">
        <v>1</v>
      </c>
      <c r="L1132" s="665">
        <v>3</v>
      </c>
      <c r="M1132" s="666">
        <v>196.62</v>
      </c>
    </row>
    <row r="1133" spans="1:13" ht="14.4" customHeight="1" x14ac:dyDescent="0.3">
      <c r="A1133" s="661" t="s">
        <v>5134</v>
      </c>
      <c r="B1133" s="662" t="s">
        <v>4833</v>
      </c>
      <c r="C1133" s="662" t="s">
        <v>2511</v>
      </c>
      <c r="D1133" s="662" t="s">
        <v>2512</v>
      </c>
      <c r="E1133" s="662" t="s">
        <v>1270</v>
      </c>
      <c r="F1133" s="665"/>
      <c r="G1133" s="665"/>
      <c r="H1133" s="678">
        <v>0</v>
      </c>
      <c r="I1133" s="665">
        <v>2</v>
      </c>
      <c r="J1133" s="665">
        <v>70.22</v>
      </c>
      <c r="K1133" s="678">
        <v>1</v>
      </c>
      <c r="L1133" s="665">
        <v>2</v>
      </c>
      <c r="M1133" s="666">
        <v>70.22</v>
      </c>
    </row>
    <row r="1134" spans="1:13" ht="14.4" customHeight="1" x14ac:dyDescent="0.3">
      <c r="A1134" s="661" t="s">
        <v>5134</v>
      </c>
      <c r="B1134" s="662" t="s">
        <v>4833</v>
      </c>
      <c r="C1134" s="662" t="s">
        <v>7058</v>
      </c>
      <c r="D1134" s="662" t="s">
        <v>7059</v>
      </c>
      <c r="E1134" s="662" t="s">
        <v>968</v>
      </c>
      <c r="F1134" s="665">
        <v>5</v>
      </c>
      <c r="G1134" s="665">
        <v>351.15000000000003</v>
      </c>
      <c r="H1134" s="678">
        <v>1</v>
      </c>
      <c r="I1134" s="665"/>
      <c r="J1134" s="665"/>
      <c r="K1134" s="678">
        <v>0</v>
      </c>
      <c r="L1134" s="665">
        <v>5</v>
      </c>
      <c r="M1134" s="666">
        <v>351.15000000000003</v>
      </c>
    </row>
    <row r="1135" spans="1:13" ht="14.4" customHeight="1" x14ac:dyDescent="0.3">
      <c r="A1135" s="661" t="s">
        <v>5134</v>
      </c>
      <c r="B1135" s="662" t="s">
        <v>4841</v>
      </c>
      <c r="C1135" s="662" t="s">
        <v>2537</v>
      </c>
      <c r="D1135" s="662" t="s">
        <v>4842</v>
      </c>
      <c r="E1135" s="662" t="s">
        <v>1186</v>
      </c>
      <c r="F1135" s="665"/>
      <c r="G1135" s="665"/>
      <c r="H1135" s="678">
        <v>0</v>
      </c>
      <c r="I1135" s="665">
        <v>1</v>
      </c>
      <c r="J1135" s="665">
        <v>48.27</v>
      </c>
      <c r="K1135" s="678">
        <v>1</v>
      </c>
      <c r="L1135" s="665">
        <v>1</v>
      </c>
      <c r="M1135" s="666">
        <v>48.27</v>
      </c>
    </row>
    <row r="1136" spans="1:13" ht="14.4" customHeight="1" x14ac:dyDescent="0.3">
      <c r="A1136" s="661" t="s">
        <v>5134</v>
      </c>
      <c r="B1136" s="662" t="s">
        <v>4843</v>
      </c>
      <c r="C1136" s="662" t="s">
        <v>4158</v>
      </c>
      <c r="D1136" s="662" t="s">
        <v>4159</v>
      </c>
      <c r="E1136" s="662" t="s">
        <v>999</v>
      </c>
      <c r="F1136" s="665"/>
      <c r="G1136" s="665"/>
      <c r="H1136" s="678">
        <v>0</v>
      </c>
      <c r="I1136" s="665">
        <v>1</v>
      </c>
      <c r="J1136" s="665">
        <v>97.26</v>
      </c>
      <c r="K1136" s="678">
        <v>1</v>
      </c>
      <c r="L1136" s="665">
        <v>1</v>
      </c>
      <c r="M1136" s="666">
        <v>97.26</v>
      </c>
    </row>
    <row r="1137" spans="1:13" ht="14.4" customHeight="1" x14ac:dyDescent="0.3">
      <c r="A1137" s="661" t="s">
        <v>5134</v>
      </c>
      <c r="B1137" s="662" t="s">
        <v>4868</v>
      </c>
      <c r="C1137" s="662" t="s">
        <v>6949</v>
      </c>
      <c r="D1137" s="662" t="s">
        <v>6467</v>
      </c>
      <c r="E1137" s="662" t="s">
        <v>6950</v>
      </c>
      <c r="F1137" s="665"/>
      <c r="G1137" s="665"/>
      <c r="H1137" s="678">
        <v>0</v>
      </c>
      <c r="I1137" s="665">
        <v>2</v>
      </c>
      <c r="J1137" s="665">
        <v>124.48</v>
      </c>
      <c r="K1137" s="678">
        <v>1</v>
      </c>
      <c r="L1137" s="665">
        <v>2</v>
      </c>
      <c r="M1137" s="666">
        <v>124.48</v>
      </c>
    </row>
    <row r="1138" spans="1:13" ht="14.4" customHeight="1" x14ac:dyDescent="0.3">
      <c r="A1138" s="661" t="s">
        <v>5134</v>
      </c>
      <c r="B1138" s="662" t="s">
        <v>4868</v>
      </c>
      <c r="C1138" s="662" t="s">
        <v>6627</v>
      </c>
      <c r="D1138" s="662" t="s">
        <v>6628</v>
      </c>
      <c r="E1138" s="662" t="s">
        <v>6629</v>
      </c>
      <c r="F1138" s="665"/>
      <c r="G1138" s="665"/>
      <c r="H1138" s="678">
        <v>0</v>
      </c>
      <c r="I1138" s="665">
        <v>2</v>
      </c>
      <c r="J1138" s="665">
        <v>237.08</v>
      </c>
      <c r="K1138" s="678">
        <v>1</v>
      </c>
      <c r="L1138" s="665">
        <v>2</v>
      </c>
      <c r="M1138" s="666">
        <v>237.08</v>
      </c>
    </row>
    <row r="1139" spans="1:13" ht="14.4" customHeight="1" x14ac:dyDescent="0.3">
      <c r="A1139" s="661" t="s">
        <v>5134</v>
      </c>
      <c r="B1139" s="662" t="s">
        <v>4868</v>
      </c>
      <c r="C1139" s="662" t="s">
        <v>2507</v>
      </c>
      <c r="D1139" s="662" t="s">
        <v>2508</v>
      </c>
      <c r="E1139" s="662" t="s">
        <v>4874</v>
      </c>
      <c r="F1139" s="665"/>
      <c r="G1139" s="665"/>
      <c r="H1139" s="678">
        <v>0</v>
      </c>
      <c r="I1139" s="665">
        <v>3</v>
      </c>
      <c r="J1139" s="665">
        <v>245.01</v>
      </c>
      <c r="K1139" s="678">
        <v>1</v>
      </c>
      <c r="L1139" s="665">
        <v>3</v>
      </c>
      <c r="M1139" s="666">
        <v>245.01</v>
      </c>
    </row>
    <row r="1140" spans="1:13" ht="14.4" customHeight="1" x14ac:dyDescent="0.3">
      <c r="A1140" s="661" t="s">
        <v>5134</v>
      </c>
      <c r="B1140" s="662" t="s">
        <v>4868</v>
      </c>
      <c r="C1140" s="662" t="s">
        <v>6386</v>
      </c>
      <c r="D1140" s="662" t="s">
        <v>6387</v>
      </c>
      <c r="E1140" s="662" t="s">
        <v>6388</v>
      </c>
      <c r="F1140" s="665">
        <v>2</v>
      </c>
      <c r="G1140" s="665">
        <v>162.01999999999998</v>
      </c>
      <c r="H1140" s="678">
        <v>1</v>
      </c>
      <c r="I1140" s="665"/>
      <c r="J1140" s="665"/>
      <c r="K1140" s="678">
        <v>0</v>
      </c>
      <c r="L1140" s="665">
        <v>2</v>
      </c>
      <c r="M1140" s="666">
        <v>162.01999999999998</v>
      </c>
    </row>
    <row r="1141" spans="1:13" ht="14.4" customHeight="1" x14ac:dyDescent="0.3">
      <c r="A1141" s="661" t="s">
        <v>5134</v>
      </c>
      <c r="B1141" s="662" t="s">
        <v>4868</v>
      </c>
      <c r="C1141" s="662" t="s">
        <v>6466</v>
      </c>
      <c r="D1141" s="662" t="s">
        <v>6467</v>
      </c>
      <c r="E1141" s="662" t="s">
        <v>6468</v>
      </c>
      <c r="F1141" s="665"/>
      <c r="G1141" s="665"/>
      <c r="H1141" s="678">
        <v>0</v>
      </c>
      <c r="I1141" s="665">
        <v>2</v>
      </c>
      <c r="J1141" s="665">
        <v>118.54</v>
      </c>
      <c r="K1141" s="678">
        <v>1</v>
      </c>
      <c r="L1141" s="665">
        <v>2</v>
      </c>
      <c r="M1141" s="666">
        <v>118.54</v>
      </c>
    </row>
    <row r="1142" spans="1:13" ht="14.4" customHeight="1" x14ac:dyDescent="0.3">
      <c r="A1142" s="661" t="s">
        <v>5134</v>
      </c>
      <c r="B1142" s="662" t="s">
        <v>4868</v>
      </c>
      <c r="C1142" s="662" t="s">
        <v>2778</v>
      </c>
      <c r="D1142" s="662" t="s">
        <v>2779</v>
      </c>
      <c r="E1142" s="662" t="s">
        <v>2780</v>
      </c>
      <c r="F1142" s="665"/>
      <c r="G1142" s="665"/>
      <c r="H1142" s="678">
        <v>0</v>
      </c>
      <c r="I1142" s="665">
        <v>3</v>
      </c>
      <c r="J1142" s="665">
        <v>138.21</v>
      </c>
      <c r="K1142" s="678">
        <v>1</v>
      </c>
      <c r="L1142" s="665">
        <v>3</v>
      </c>
      <c r="M1142" s="666">
        <v>138.21</v>
      </c>
    </row>
    <row r="1143" spans="1:13" ht="14.4" customHeight="1" x14ac:dyDescent="0.3">
      <c r="A1143" s="661" t="s">
        <v>5134</v>
      </c>
      <c r="B1143" s="662" t="s">
        <v>4877</v>
      </c>
      <c r="C1143" s="662" t="s">
        <v>3061</v>
      </c>
      <c r="D1143" s="662" t="s">
        <v>2796</v>
      </c>
      <c r="E1143" s="662" t="s">
        <v>4879</v>
      </c>
      <c r="F1143" s="665"/>
      <c r="G1143" s="665"/>
      <c r="H1143" s="678">
        <v>0</v>
      </c>
      <c r="I1143" s="665">
        <v>35</v>
      </c>
      <c r="J1143" s="665">
        <v>5402.6</v>
      </c>
      <c r="K1143" s="678">
        <v>1</v>
      </c>
      <c r="L1143" s="665">
        <v>35</v>
      </c>
      <c r="M1143" s="666">
        <v>5402.6</v>
      </c>
    </row>
    <row r="1144" spans="1:13" ht="14.4" customHeight="1" x14ac:dyDescent="0.3">
      <c r="A1144" s="661" t="s">
        <v>5134</v>
      </c>
      <c r="B1144" s="662" t="s">
        <v>4877</v>
      </c>
      <c r="C1144" s="662" t="s">
        <v>4318</v>
      </c>
      <c r="D1144" s="662" t="s">
        <v>5044</v>
      </c>
      <c r="E1144" s="662" t="s">
        <v>4878</v>
      </c>
      <c r="F1144" s="665"/>
      <c r="G1144" s="665"/>
      <c r="H1144" s="678">
        <v>0</v>
      </c>
      <c r="I1144" s="665">
        <v>32</v>
      </c>
      <c r="J1144" s="665">
        <v>4771.1400000000012</v>
      </c>
      <c r="K1144" s="678">
        <v>1</v>
      </c>
      <c r="L1144" s="665">
        <v>32</v>
      </c>
      <c r="M1144" s="666">
        <v>4771.1400000000012</v>
      </c>
    </row>
    <row r="1145" spans="1:13" ht="14.4" customHeight="1" x14ac:dyDescent="0.3">
      <c r="A1145" s="661" t="s">
        <v>5134</v>
      </c>
      <c r="B1145" s="662" t="s">
        <v>4877</v>
      </c>
      <c r="C1145" s="662" t="s">
        <v>2795</v>
      </c>
      <c r="D1145" s="662" t="s">
        <v>2796</v>
      </c>
      <c r="E1145" s="662" t="s">
        <v>4878</v>
      </c>
      <c r="F1145" s="665"/>
      <c r="G1145" s="665"/>
      <c r="H1145" s="678">
        <v>0</v>
      </c>
      <c r="I1145" s="665">
        <v>3</v>
      </c>
      <c r="J1145" s="665">
        <v>675.18000000000006</v>
      </c>
      <c r="K1145" s="678">
        <v>1</v>
      </c>
      <c r="L1145" s="665">
        <v>3</v>
      </c>
      <c r="M1145" s="666">
        <v>675.18000000000006</v>
      </c>
    </row>
    <row r="1146" spans="1:13" ht="14.4" customHeight="1" x14ac:dyDescent="0.3">
      <c r="A1146" s="661" t="s">
        <v>5134</v>
      </c>
      <c r="B1146" s="662" t="s">
        <v>4900</v>
      </c>
      <c r="C1146" s="662" t="s">
        <v>5263</v>
      </c>
      <c r="D1146" s="662" t="s">
        <v>2963</v>
      </c>
      <c r="E1146" s="662" t="s">
        <v>5264</v>
      </c>
      <c r="F1146" s="665"/>
      <c r="G1146" s="665"/>
      <c r="H1146" s="678">
        <v>0</v>
      </c>
      <c r="I1146" s="665">
        <v>1</v>
      </c>
      <c r="J1146" s="665">
        <v>83.79</v>
      </c>
      <c r="K1146" s="678">
        <v>1</v>
      </c>
      <c r="L1146" s="665">
        <v>1</v>
      </c>
      <c r="M1146" s="666">
        <v>83.79</v>
      </c>
    </row>
    <row r="1147" spans="1:13" ht="14.4" customHeight="1" x14ac:dyDescent="0.3">
      <c r="A1147" s="661" t="s">
        <v>5134</v>
      </c>
      <c r="B1147" s="662" t="s">
        <v>4902</v>
      </c>
      <c r="C1147" s="662" t="s">
        <v>3092</v>
      </c>
      <c r="D1147" s="662" t="s">
        <v>3093</v>
      </c>
      <c r="E1147" s="662" t="s">
        <v>3094</v>
      </c>
      <c r="F1147" s="665"/>
      <c r="G1147" s="665"/>
      <c r="H1147" s="678">
        <v>0</v>
      </c>
      <c r="I1147" s="665">
        <v>1</v>
      </c>
      <c r="J1147" s="665">
        <v>119.7</v>
      </c>
      <c r="K1147" s="678">
        <v>1</v>
      </c>
      <c r="L1147" s="665">
        <v>1</v>
      </c>
      <c r="M1147" s="666">
        <v>119.7</v>
      </c>
    </row>
    <row r="1148" spans="1:13" ht="14.4" customHeight="1" x14ac:dyDescent="0.3">
      <c r="A1148" s="661" t="s">
        <v>5134</v>
      </c>
      <c r="B1148" s="662" t="s">
        <v>4902</v>
      </c>
      <c r="C1148" s="662" t="s">
        <v>6235</v>
      </c>
      <c r="D1148" s="662" t="s">
        <v>3093</v>
      </c>
      <c r="E1148" s="662" t="s">
        <v>6236</v>
      </c>
      <c r="F1148" s="665"/>
      <c r="G1148" s="665"/>
      <c r="H1148" s="678">
        <v>0</v>
      </c>
      <c r="I1148" s="665">
        <v>7</v>
      </c>
      <c r="J1148" s="665">
        <v>1555.79</v>
      </c>
      <c r="K1148" s="678">
        <v>1</v>
      </c>
      <c r="L1148" s="665">
        <v>7</v>
      </c>
      <c r="M1148" s="666">
        <v>1555.79</v>
      </c>
    </row>
    <row r="1149" spans="1:13" ht="14.4" customHeight="1" x14ac:dyDescent="0.3">
      <c r="A1149" s="661" t="s">
        <v>5134</v>
      </c>
      <c r="B1149" s="662" t="s">
        <v>4916</v>
      </c>
      <c r="C1149" s="662" t="s">
        <v>2938</v>
      </c>
      <c r="D1149" s="662" t="s">
        <v>2939</v>
      </c>
      <c r="E1149" s="662" t="s">
        <v>2788</v>
      </c>
      <c r="F1149" s="665"/>
      <c r="G1149" s="665"/>
      <c r="H1149" s="678">
        <v>0</v>
      </c>
      <c r="I1149" s="665">
        <v>6</v>
      </c>
      <c r="J1149" s="665">
        <v>400.91999999999996</v>
      </c>
      <c r="K1149" s="678">
        <v>1</v>
      </c>
      <c r="L1149" s="665">
        <v>6</v>
      </c>
      <c r="M1149" s="666">
        <v>400.91999999999996</v>
      </c>
    </row>
    <row r="1150" spans="1:13" ht="14.4" customHeight="1" x14ac:dyDescent="0.3">
      <c r="A1150" s="661" t="s">
        <v>5134</v>
      </c>
      <c r="B1150" s="662" t="s">
        <v>4931</v>
      </c>
      <c r="C1150" s="662" t="s">
        <v>3159</v>
      </c>
      <c r="D1150" s="662" t="s">
        <v>3160</v>
      </c>
      <c r="E1150" s="662" t="s">
        <v>4933</v>
      </c>
      <c r="F1150" s="665"/>
      <c r="G1150" s="665"/>
      <c r="H1150" s="678">
        <v>0</v>
      </c>
      <c r="I1150" s="665">
        <v>11</v>
      </c>
      <c r="J1150" s="665">
        <v>32903.53</v>
      </c>
      <c r="K1150" s="678">
        <v>1</v>
      </c>
      <c r="L1150" s="665">
        <v>11</v>
      </c>
      <c r="M1150" s="666">
        <v>32903.53</v>
      </c>
    </row>
    <row r="1151" spans="1:13" ht="14.4" customHeight="1" x14ac:dyDescent="0.3">
      <c r="A1151" s="661" t="s">
        <v>5134</v>
      </c>
      <c r="B1151" s="662" t="s">
        <v>4938</v>
      </c>
      <c r="C1151" s="662" t="s">
        <v>2755</v>
      </c>
      <c r="D1151" s="662" t="s">
        <v>2756</v>
      </c>
      <c r="E1151" s="662" t="s">
        <v>3488</v>
      </c>
      <c r="F1151" s="665"/>
      <c r="G1151" s="665"/>
      <c r="H1151" s="678">
        <v>0</v>
      </c>
      <c r="I1151" s="665">
        <v>118</v>
      </c>
      <c r="J1151" s="665">
        <v>168413.14</v>
      </c>
      <c r="K1151" s="678">
        <v>1</v>
      </c>
      <c r="L1151" s="665">
        <v>118</v>
      </c>
      <c r="M1151" s="666">
        <v>168413.14</v>
      </c>
    </row>
    <row r="1152" spans="1:13" ht="14.4" customHeight="1" x14ac:dyDescent="0.3">
      <c r="A1152" s="661" t="s">
        <v>5134</v>
      </c>
      <c r="B1152" s="662" t="s">
        <v>4947</v>
      </c>
      <c r="C1152" s="662" t="s">
        <v>2814</v>
      </c>
      <c r="D1152" s="662" t="s">
        <v>4948</v>
      </c>
      <c r="E1152" s="662" t="s">
        <v>4949</v>
      </c>
      <c r="F1152" s="665"/>
      <c r="G1152" s="665"/>
      <c r="H1152" s="678">
        <v>0</v>
      </c>
      <c r="I1152" s="665">
        <v>6</v>
      </c>
      <c r="J1152" s="665">
        <v>13079.579999999998</v>
      </c>
      <c r="K1152" s="678">
        <v>1</v>
      </c>
      <c r="L1152" s="665">
        <v>6</v>
      </c>
      <c r="M1152" s="666">
        <v>13079.579999999998</v>
      </c>
    </row>
    <row r="1153" spans="1:13" ht="14.4" customHeight="1" x14ac:dyDescent="0.3">
      <c r="A1153" s="661" t="s">
        <v>5134</v>
      </c>
      <c r="B1153" s="662" t="s">
        <v>4950</v>
      </c>
      <c r="C1153" s="662" t="s">
        <v>4173</v>
      </c>
      <c r="D1153" s="662" t="s">
        <v>1967</v>
      </c>
      <c r="E1153" s="662" t="s">
        <v>5060</v>
      </c>
      <c r="F1153" s="665"/>
      <c r="G1153" s="665"/>
      <c r="H1153" s="678">
        <v>0</v>
      </c>
      <c r="I1153" s="665">
        <v>1</v>
      </c>
      <c r="J1153" s="665">
        <v>18.260000000000002</v>
      </c>
      <c r="K1153" s="678">
        <v>1</v>
      </c>
      <c r="L1153" s="665">
        <v>1</v>
      </c>
      <c r="M1153" s="666">
        <v>18.260000000000002</v>
      </c>
    </row>
    <row r="1154" spans="1:13" ht="14.4" customHeight="1" x14ac:dyDescent="0.3">
      <c r="A1154" s="661" t="s">
        <v>5134</v>
      </c>
      <c r="B1154" s="662" t="s">
        <v>4950</v>
      </c>
      <c r="C1154" s="662" t="s">
        <v>2451</v>
      </c>
      <c r="D1154" s="662" t="s">
        <v>1967</v>
      </c>
      <c r="E1154" s="662" t="s">
        <v>2452</v>
      </c>
      <c r="F1154" s="665"/>
      <c r="G1154" s="665"/>
      <c r="H1154" s="678">
        <v>0</v>
      </c>
      <c r="I1154" s="665">
        <v>1</v>
      </c>
      <c r="J1154" s="665">
        <v>48.42</v>
      </c>
      <c r="K1154" s="678">
        <v>1</v>
      </c>
      <c r="L1154" s="665">
        <v>1</v>
      </c>
      <c r="M1154" s="666">
        <v>48.42</v>
      </c>
    </row>
    <row r="1155" spans="1:13" ht="14.4" customHeight="1" x14ac:dyDescent="0.3">
      <c r="A1155" s="661" t="s">
        <v>5134</v>
      </c>
      <c r="B1155" s="662" t="s">
        <v>4953</v>
      </c>
      <c r="C1155" s="662" t="s">
        <v>6017</v>
      </c>
      <c r="D1155" s="662" t="s">
        <v>6018</v>
      </c>
      <c r="E1155" s="662" t="s">
        <v>6019</v>
      </c>
      <c r="F1155" s="665"/>
      <c r="G1155" s="665"/>
      <c r="H1155" s="678">
        <v>0</v>
      </c>
      <c r="I1155" s="665">
        <v>1</v>
      </c>
      <c r="J1155" s="665">
        <v>300.68</v>
      </c>
      <c r="K1155" s="678">
        <v>1</v>
      </c>
      <c r="L1155" s="665">
        <v>1</v>
      </c>
      <c r="M1155" s="666">
        <v>300.68</v>
      </c>
    </row>
    <row r="1156" spans="1:13" ht="14.4" customHeight="1" x14ac:dyDescent="0.3">
      <c r="A1156" s="661" t="s">
        <v>5134</v>
      </c>
      <c r="B1156" s="662" t="s">
        <v>4958</v>
      </c>
      <c r="C1156" s="662" t="s">
        <v>2722</v>
      </c>
      <c r="D1156" s="662" t="s">
        <v>4959</v>
      </c>
      <c r="E1156" s="662" t="s">
        <v>4960</v>
      </c>
      <c r="F1156" s="665"/>
      <c r="G1156" s="665"/>
      <c r="H1156" s="678">
        <v>0</v>
      </c>
      <c r="I1156" s="665">
        <v>2</v>
      </c>
      <c r="J1156" s="665">
        <v>732.62</v>
      </c>
      <c r="K1156" s="678">
        <v>1</v>
      </c>
      <c r="L1156" s="665">
        <v>2</v>
      </c>
      <c r="M1156" s="666">
        <v>732.62</v>
      </c>
    </row>
    <row r="1157" spans="1:13" ht="14.4" customHeight="1" x14ac:dyDescent="0.3">
      <c r="A1157" s="661" t="s">
        <v>5134</v>
      </c>
      <c r="B1157" s="662" t="s">
        <v>4969</v>
      </c>
      <c r="C1157" s="662" t="s">
        <v>4147</v>
      </c>
      <c r="D1157" s="662" t="s">
        <v>4148</v>
      </c>
      <c r="E1157" s="662" t="s">
        <v>4149</v>
      </c>
      <c r="F1157" s="665"/>
      <c r="G1157" s="665"/>
      <c r="H1157" s="678">
        <v>0</v>
      </c>
      <c r="I1157" s="665">
        <v>3</v>
      </c>
      <c r="J1157" s="665">
        <v>2545.4700000000003</v>
      </c>
      <c r="K1157" s="678">
        <v>1</v>
      </c>
      <c r="L1157" s="665">
        <v>3</v>
      </c>
      <c r="M1157" s="666">
        <v>2545.4700000000003</v>
      </c>
    </row>
    <row r="1158" spans="1:13" ht="14.4" customHeight="1" x14ac:dyDescent="0.3">
      <c r="A1158" s="661" t="s">
        <v>5134</v>
      </c>
      <c r="B1158" s="662" t="s">
        <v>4975</v>
      </c>
      <c r="C1158" s="662" t="s">
        <v>2575</v>
      </c>
      <c r="D1158" s="662" t="s">
        <v>4976</v>
      </c>
      <c r="E1158" s="662" t="s">
        <v>4977</v>
      </c>
      <c r="F1158" s="665"/>
      <c r="G1158" s="665"/>
      <c r="H1158" s="678">
        <v>0</v>
      </c>
      <c r="I1158" s="665">
        <v>1</v>
      </c>
      <c r="J1158" s="665">
        <v>4.7</v>
      </c>
      <c r="K1158" s="678">
        <v>1</v>
      </c>
      <c r="L1158" s="665">
        <v>1</v>
      </c>
      <c r="M1158" s="666">
        <v>4.7</v>
      </c>
    </row>
    <row r="1159" spans="1:13" ht="14.4" customHeight="1" x14ac:dyDescent="0.3">
      <c r="A1159" s="661" t="s">
        <v>5134</v>
      </c>
      <c r="B1159" s="662" t="s">
        <v>4981</v>
      </c>
      <c r="C1159" s="662" t="s">
        <v>2621</v>
      </c>
      <c r="D1159" s="662" t="s">
        <v>2622</v>
      </c>
      <c r="E1159" s="662" t="s">
        <v>968</v>
      </c>
      <c r="F1159" s="665"/>
      <c r="G1159" s="665"/>
      <c r="H1159" s="678">
        <v>0</v>
      </c>
      <c r="I1159" s="665">
        <v>4</v>
      </c>
      <c r="J1159" s="665">
        <v>263.95999999999998</v>
      </c>
      <c r="K1159" s="678">
        <v>1</v>
      </c>
      <c r="L1159" s="665">
        <v>4</v>
      </c>
      <c r="M1159" s="666">
        <v>263.95999999999998</v>
      </c>
    </row>
    <row r="1160" spans="1:13" ht="14.4" customHeight="1" x14ac:dyDescent="0.3">
      <c r="A1160" s="661" t="s">
        <v>5134</v>
      </c>
      <c r="B1160" s="662" t="s">
        <v>4981</v>
      </c>
      <c r="C1160" s="662" t="s">
        <v>2715</v>
      </c>
      <c r="D1160" s="662" t="s">
        <v>2466</v>
      </c>
      <c r="E1160" s="662" t="s">
        <v>1128</v>
      </c>
      <c r="F1160" s="665"/>
      <c r="G1160" s="665"/>
      <c r="H1160" s="678">
        <v>0</v>
      </c>
      <c r="I1160" s="665">
        <v>5</v>
      </c>
      <c r="J1160" s="665">
        <v>660</v>
      </c>
      <c r="K1160" s="678">
        <v>1</v>
      </c>
      <c r="L1160" s="665">
        <v>5</v>
      </c>
      <c r="M1160" s="666">
        <v>660</v>
      </c>
    </row>
    <row r="1161" spans="1:13" ht="14.4" customHeight="1" x14ac:dyDescent="0.3">
      <c r="A1161" s="661" t="s">
        <v>5134</v>
      </c>
      <c r="B1161" s="662" t="s">
        <v>4981</v>
      </c>
      <c r="C1161" s="662" t="s">
        <v>2465</v>
      </c>
      <c r="D1161" s="662" t="s">
        <v>2466</v>
      </c>
      <c r="E1161" s="662" t="s">
        <v>2467</v>
      </c>
      <c r="F1161" s="665"/>
      <c r="G1161" s="665"/>
      <c r="H1161" s="678">
        <v>0</v>
      </c>
      <c r="I1161" s="665">
        <v>1</v>
      </c>
      <c r="J1161" s="665">
        <v>264</v>
      </c>
      <c r="K1161" s="678">
        <v>1</v>
      </c>
      <c r="L1161" s="665">
        <v>1</v>
      </c>
      <c r="M1161" s="666">
        <v>264</v>
      </c>
    </row>
    <row r="1162" spans="1:13" ht="14.4" customHeight="1" x14ac:dyDescent="0.3">
      <c r="A1162" s="661" t="s">
        <v>5134</v>
      </c>
      <c r="B1162" s="662" t="s">
        <v>4982</v>
      </c>
      <c r="C1162" s="662" t="s">
        <v>4208</v>
      </c>
      <c r="D1162" s="662" t="s">
        <v>5066</v>
      </c>
      <c r="E1162" s="662" t="s">
        <v>4626</v>
      </c>
      <c r="F1162" s="665"/>
      <c r="G1162" s="665"/>
      <c r="H1162" s="678">
        <v>0</v>
      </c>
      <c r="I1162" s="665">
        <v>1</v>
      </c>
      <c r="J1162" s="665">
        <v>123.2</v>
      </c>
      <c r="K1162" s="678">
        <v>1</v>
      </c>
      <c r="L1162" s="665">
        <v>1</v>
      </c>
      <c r="M1162" s="666">
        <v>123.2</v>
      </c>
    </row>
    <row r="1163" spans="1:13" ht="14.4" customHeight="1" x14ac:dyDescent="0.3">
      <c r="A1163" s="661" t="s">
        <v>5134</v>
      </c>
      <c r="B1163" s="662" t="s">
        <v>4991</v>
      </c>
      <c r="C1163" s="662" t="s">
        <v>2560</v>
      </c>
      <c r="D1163" s="662" t="s">
        <v>2444</v>
      </c>
      <c r="E1163" s="662" t="s">
        <v>968</v>
      </c>
      <c r="F1163" s="665"/>
      <c r="G1163" s="665"/>
      <c r="H1163" s="678">
        <v>0</v>
      </c>
      <c r="I1163" s="665">
        <v>1</v>
      </c>
      <c r="J1163" s="665">
        <v>113.66</v>
      </c>
      <c r="K1163" s="678">
        <v>1</v>
      </c>
      <c r="L1163" s="665">
        <v>1</v>
      </c>
      <c r="M1163" s="666">
        <v>113.66</v>
      </c>
    </row>
    <row r="1164" spans="1:13" ht="14.4" customHeight="1" x14ac:dyDescent="0.3">
      <c r="A1164" s="661" t="s">
        <v>5134</v>
      </c>
      <c r="B1164" s="662" t="s">
        <v>4997</v>
      </c>
      <c r="C1164" s="662" t="s">
        <v>2834</v>
      </c>
      <c r="D1164" s="662" t="s">
        <v>2835</v>
      </c>
      <c r="E1164" s="662" t="s">
        <v>2831</v>
      </c>
      <c r="F1164" s="665"/>
      <c r="G1164" s="665"/>
      <c r="H1164" s="678">
        <v>0</v>
      </c>
      <c r="I1164" s="665">
        <v>6</v>
      </c>
      <c r="J1164" s="665">
        <v>764.04</v>
      </c>
      <c r="K1164" s="678">
        <v>1</v>
      </c>
      <c r="L1164" s="665">
        <v>6</v>
      </c>
      <c r="M1164" s="666">
        <v>764.04</v>
      </c>
    </row>
    <row r="1165" spans="1:13" ht="14.4" customHeight="1" x14ac:dyDescent="0.3">
      <c r="A1165" s="661" t="s">
        <v>5134</v>
      </c>
      <c r="B1165" s="662" t="s">
        <v>4934</v>
      </c>
      <c r="C1165" s="662" t="s">
        <v>3200</v>
      </c>
      <c r="D1165" s="662" t="s">
        <v>3193</v>
      </c>
      <c r="E1165" s="662" t="s">
        <v>4935</v>
      </c>
      <c r="F1165" s="665"/>
      <c r="G1165" s="665"/>
      <c r="H1165" s="678">
        <v>0</v>
      </c>
      <c r="I1165" s="665">
        <v>65</v>
      </c>
      <c r="J1165" s="665">
        <v>909627.70000000007</v>
      </c>
      <c r="K1165" s="678">
        <v>1</v>
      </c>
      <c r="L1165" s="665">
        <v>65</v>
      </c>
      <c r="M1165" s="666">
        <v>909627.70000000007</v>
      </c>
    </row>
    <row r="1166" spans="1:13" ht="14.4" customHeight="1" x14ac:dyDescent="0.3">
      <c r="A1166" s="661" t="s">
        <v>5135</v>
      </c>
      <c r="B1166" s="662" t="s">
        <v>4793</v>
      </c>
      <c r="C1166" s="662" t="s">
        <v>5623</v>
      </c>
      <c r="D1166" s="662" t="s">
        <v>5368</v>
      </c>
      <c r="E1166" s="662" t="s">
        <v>5624</v>
      </c>
      <c r="F1166" s="665"/>
      <c r="G1166" s="665"/>
      <c r="H1166" s="678">
        <v>0</v>
      </c>
      <c r="I1166" s="665">
        <v>1</v>
      </c>
      <c r="J1166" s="665">
        <v>167.33</v>
      </c>
      <c r="K1166" s="678">
        <v>1</v>
      </c>
      <c r="L1166" s="665">
        <v>1</v>
      </c>
      <c r="M1166" s="666">
        <v>167.33</v>
      </c>
    </row>
    <row r="1167" spans="1:13" ht="14.4" customHeight="1" x14ac:dyDescent="0.3">
      <c r="A1167" s="661" t="s">
        <v>5135</v>
      </c>
      <c r="B1167" s="662" t="s">
        <v>4797</v>
      </c>
      <c r="C1167" s="662" t="s">
        <v>640</v>
      </c>
      <c r="D1167" s="662" t="s">
        <v>641</v>
      </c>
      <c r="E1167" s="662" t="s">
        <v>4798</v>
      </c>
      <c r="F1167" s="665"/>
      <c r="G1167" s="665"/>
      <c r="H1167" s="678">
        <v>0</v>
      </c>
      <c r="I1167" s="665">
        <v>1</v>
      </c>
      <c r="J1167" s="665">
        <v>70.739999999999995</v>
      </c>
      <c r="K1167" s="678">
        <v>1</v>
      </c>
      <c r="L1167" s="665">
        <v>1</v>
      </c>
      <c r="M1167" s="666">
        <v>70.739999999999995</v>
      </c>
    </row>
    <row r="1168" spans="1:13" ht="14.4" customHeight="1" x14ac:dyDescent="0.3">
      <c r="A1168" s="661" t="s">
        <v>5135</v>
      </c>
      <c r="B1168" s="662" t="s">
        <v>4797</v>
      </c>
      <c r="C1168" s="662" t="s">
        <v>3477</v>
      </c>
      <c r="D1168" s="662" t="s">
        <v>3478</v>
      </c>
      <c r="E1168" s="662" t="s">
        <v>5014</v>
      </c>
      <c r="F1168" s="665"/>
      <c r="G1168" s="665"/>
      <c r="H1168" s="678">
        <v>0</v>
      </c>
      <c r="I1168" s="665">
        <v>1</v>
      </c>
      <c r="J1168" s="665">
        <v>668.54</v>
      </c>
      <c r="K1168" s="678">
        <v>1</v>
      </c>
      <c r="L1168" s="665">
        <v>1</v>
      </c>
      <c r="M1168" s="666">
        <v>668.54</v>
      </c>
    </row>
    <row r="1169" spans="1:13" ht="14.4" customHeight="1" x14ac:dyDescent="0.3">
      <c r="A1169" s="661" t="s">
        <v>5135</v>
      </c>
      <c r="B1169" s="662" t="s">
        <v>4797</v>
      </c>
      <c r="C1169" s="662" t="s">
        <v>644</v>
      </c>
      <c r="D1169" s="662" t="s">
        <v>645</v>
      </c>
      <c r="E1169" s="662" t="s">
        <v>3435</v>
      </c>
      <c r="F1169" s="665"/>
      <c r="G1169" s="665"/>
      <c r="H1169" s="678">
        <v>0</v>
      </c>
      <c r="I1169" s="665">
        <v>3</v>
      </c>
      <c r="J1169" s="665">
        <v>3269.52</v>
      </c>
      <c r="K1169" s="678">
        <v>1</v>
      </c>
      <c r="L1169" s="665">
        <v>3</v>
      </c>
      <c r="M1169" s="666">
        <v>3269.52</v>
      </c>
    </row>
    <row r="1170" spans="1:13" ht="14.4" customHeight="1" x14ac:dyDescent="0.3">
      <c r="A1170" s="661" t="s">
        <v>5135</v>
      </c>
      <c r="B1170" s="662" t="s">
        <v>4811</v>
      </c>
      <c r="C1170" s="662" t="s">
        <v>2679</v>
      </c>
      <c r="D1170" s="662" t="s">
        <v>2474</v>
      </c>
      <c r="E1170" s="662" t="s">
        <v>4813</v>
      </c>
      <c r="F1170" s="665"/>
      <c r="G1170" s="665"/>
      <c r="H1170" s="678">
        <v>0</v>
      </c>
      <c r="I1170" s="665">
        <v>5</v>
      </c>
      <c r="J1170" s="665">
        <v>2037.75</v>
      </c>
      <c r="K1170" s="678">
        <v>1</v>
      </c>
      <c r="L1170" s="665">
        <v>5</v>
      </c>
      <c r="M1170" s="666">
        <v>2037.75</v>
      </c>
    </row>
    <row r="1171" spans="1:13" ht="14.4" customHeight="1" x14ac:dyDescent="0.3">
      <c r="A1171" s="661" t="s">
        <v>5135</v>
      </c>
      <c r="B1171" s="662" t="s">
        <v>4811</v>
      </c>
      <c r="C1171" s="662" t="s">
        <v>2682</v>
      </c>
      <c r="D1171" s="662" t="s">
        <v>2474</v>
      </c>
      <c r="E1171" s="662" t="s">
        <v>4816</v>
      </c>
      <c r="F1171" s="665"/>
      <c r="G1171" s="665"/>
      <c r="H1171" s="678">
        <v>0</v>
      </c>
      <c r="I1171" s="665">
        <v>14</v>
      </c>
      <c r="J1171" s="665">
        <v>7607.4599999999991</v>
      </c>
      <c r="K1171" s="678">
        <v>1</v>
      </c>
      <c r="L1171" s="665">
        <v>14</v>
      </c>
      <c r="M1171" s="666">
        <v>7607.4599999999991</v>
      </c>
    </row>
    <row r="1172" spans="1:13" ht="14.4" customHeight="1" x14ac:dyDescent="0.3">
      <c r="A1172" s="661" t="s">
        <v>5135</v>
      </c>
      <c r="B1172" s="662" t="s">
        <v>4811</v>
      </c>
      <c r="C1172" s="662" t="s">
        <v>2473</v>
      </c>
      <c r="D1172" s="662" t="s">
        <v>2474</v>
      </c>
      <c r="E1172" s="662" t="s">
        <v>4814</v>
      </c>
      <c r="F1172" s="665"/>
      <c r="G1172" s="665"/>
      <c r="H1172" s="678">
        <v>0</v>
      </c>
      <c r="I1172" s="665">
        <v>4</v>
      </c>
      <c r="J1172" s="665">
        <v>3260.4</v>
      </c>
      <c r="K1172" s="678">
        <v>1</v>
      </c>
      <c r="L1172" s="665">
        <v>4</v>
      </c>
      <c r="M1172" s="666">
        <v>3260.4</v>
      </c>
    </row>
    <row r="1173" spans="1:13" ht="14.4" customHeight="1" x14ac:dyDescent="0.3">
      <c r="A1173" s="661" t="s">
        <v>5135</v>
      </c>
      <c r="B1173" s="662" t="s">
        <v>4811</v>
      </c>
      <c r="C1173" s="662" t="s">
        <v>2477</v>
      </c>
      <c r="D1173" s="662" t="s">
        <v>2474</v>
      </c>
      <c r="E1173" s="662" t="s">
        <v>4818</v>
      </c>
      <c r="F1173" s="665"/>
      <c r="G1173" s="665"/>
      <c r="H1173" s="678">
        <v>0</v>
      </c>
      <c r="I1173" s="665">
        <v>1</v>
      </c>
      <c r="J1173" s="665">
        <v>923.74</v>
      </c>
      <c r="K1173" s="678">
        <v>1</v>
      </c>
      <c r="L1173" s="665">
        <v>1</v>
      </c>
      <c r="M1173" s="666">
        <v>923.74</v>
      </c>
    </row>
    <row r="1174" spans="1:13" ht="14.4" customHeight="1" x14ac:dyDescent="0.3">
      <c r="A1174" s="661" t="s">
        <v>5135</v>
      </c>
      <c r="B1174" s="662" t="s">
        <v>4811</v>
      </c>
      <c r="C1174" s="662" t="s">
        <v>2480</v>
      </c>
      <c r="D1174" s="662" t="s">
        <v>2474</v>
      </c>
      <c r="E1174" s="662" t="s">
        <v>4815</v>
      </c>
      <c r="F1174" s="665"/>
      <c r="G1174" s="665"/>
      <c r="H1174" s="678">
        <v>0</v>
      </c>
      <c r="I1174" s="665">
        <v>5</v>
      </c>
      <c r="J1174" s="665">
        <v>5773.4</v>
      </c>
      <c r="K1174" s="678">
        <v>1</v>
      </c>
      <c r="L1174" s="665">
        <v>5</v>
      </c>
      <c r="M1174" s="666">
        <v>5773.4</v>
      </c>
    </row>
    <row r="1175" spans="1:13" ht="14.4" customHeight="1" x14ac:dyDescent="0.3">
      <c r="A1175" s="661" t="s">
        <v>5135</v>
      </c>
      <c r="B1175" s="662" t="s">
        <v>4811</v>
      </c>
      <c r="C1175" s="662" t="s">
        <v>6739</v>
      </c>
      <c r="D1175" s="662" t="s">
        <v>2557</v>
      </c>
      <c r="E1175" s="662" t="s">
        <v>6740</v>
      </c>
      <c r="F1175" s="665"/>
      <c r="G1175" s="665"/>
      <c r="H1175" s="678">
        <v>0</v>
      </c>
      <c r="I1175" s="665">
        <v>2</v>
      </c>
      <c r="J1175" s="665">
        <v>554.24</v>
      </c>
      <c r="K1175" s="678">
        <v>1</v>
      </c>
      <c r="L1175" s="665">
        <v>2</v>
      </c>
      <c r="M1175" s="666">
        <v>554.24</v>
      </c>
    </row>
    <row r="1176" spans="1:13" ht="14.4" customHeight="1" x14ac:dyDescent="0.3">
      <c r="A1176" s="661" t="s">
        <v>5135</v>
      </c>
      <c r="B1176" s="662" t="s">
        <v>4811</v>
      </c>
      <c r="C1176" s="662" t="s">
        <v>4144</v>
      </c>
      <c r="D1176" s="662" t="s">
        <v>2557</v>
      </c>
      <c r="E1176" s="662" t="s">
        <v>4812</v>
      </c>
      <c r="F1176" s="665"/>
      <c r="G1176" s="665"/>
      <c r="H1176" s="678">
        <v>0</v>
      </c>
      <c r="I1176" s="665">
        <v>11</v>
      </c>
      <c r="J1176" s="665">
        <v>15241.82</v>
      </c>
      <c r="K1176" s="678">
        <v>1</v>
      </c>
      <c r="L1176" s="665">
        <v>11</v>
      </c>
      <c r="M1176" s="666">
        <v>15241.82</v>
      </c>
    </row>
    <row r="1177" spans="1:13" ht="14.4" customHeight="1" x14ac:dyDescent="0.3">
      <c r="A1177" s="661" t="s">
        <v>5135</v>
      </c>
      <c r="B1177" s="662" t="s">
        <v>4811</v>
      </c>
      <c r="C1177" s="662" t="s">
        <v>2556</v>
      </c>
      <c r="D1177" s="662" t="s">
        <v>2557</v>
      </c>
      <c r="E1177" s="662" t="s">
        <v>4819</v>
      </c>
      <c r="F1177" s="665"/>
      <c r="G1177" s="665"/>
      <c r="H1177" s="678">
        <v>0</v>
      </c>
      <c r="I1177" s="665">
        <v>6</v>
      </c>
      <c r="J1177" s="665">
        <v>11084.94</v>
      </c>
      <c r="K1177" s="678">
        <v>1</v>
      </c>
      <c r="L1177" s="665">
        <v>6</v>
      </c>
      <c r="M1177" s="666">
        <v>11084.94</v>
      </c>
    </row>
    <row r="1178" spans="1:13" ht="14.4" customHeight="1" x14ac:dyDescent="0.3">
      <c r="A1178" s="661" t="s">
        <v>5135</v>
      </c>
      <c r="B1178" s="662" t="s">
        <v>4811</v>
      </c>
      <c r="C1178" s="662" t="s">
        <v>2811</v>
      </c>
      <c r="D1178" s="662" t="s">
        <v>2474</v>
      </c>
      <c r="E1178" s="662" t="s">
        <v>4814</v>
      </c>
      <c r="F1178" s="665"/>
      <c r="G1178" s="665"/>
      <c r="H1178" s="678">
        <v>0</v>
      </c>
      <c r="I1178" s="665">
        <v>1</v>
      </c>
      <c r="J1178" s="665">
        <v>815.1</v>
      </c>
      <c r="K1178" s="678">
        <v>1</v>
      </c>
      <c r="L1178" s="665">
        <v>1</v>
      </c>
      <c r="M1178" s="666">
        <v>815.1</v>
      </c>
    </row>
    <row r="1179" spans="1:13" ht="14.4" customHeight="1" x14ac:dyDescent="0.3">
      <c r="A1179" s="661" t="s">
        <v>5135</v>
      </c>
      <c r="B1179" s="662" t="s">
        <v>4832</v>
      </c>
      <c r="C1179" s="662" t="s">
        <v>2522</v>
      </c>
      <c r="D1179" s="662" t="s">
        <v>2519</v>
      </c>
      <c r="E1179" s="662" t="s">
        <v>2523</v>
      </c>
      <c r="F1179" s="665"/>
      <c r="G1179" s="665"/>
      <c r="H1179" s="678">
        <v>0</v>
      </c>
      <c r="I1179" s="665">
        <v>2</v>
      </c>
      <c r="J1179" s="665">
        <v>458.76</v>
      </c>
      <c r="K1179" s="678">
        <v>1</v>
      </c>
      <c r="L1179" s="665">
        <v>2</v>
      </c>
      <c r="M1179" s="666">
        <v>458.76</v>
      </c>
    </row>
    <row r="1180" spans="1:13" ht="14.4" customHeight="1" x14ac:dyDescent="0.3">
      <c r="A1180" s="661" t="s">
        <v>5135</v>
      </c>
      <c r="B1180" s="662" t="s">
        <v>4833</v>
      </c>
      <c r="C1180" s="662" t="s">
        <v>5790</v>
      </c>
      <c r="D1180" s="662" t="s">
        <v>5791</v>
      </c>
      <c r="E1180" s="662" t="s">
        <v>5792</v>
      </c>
      <c r="F1180" s="665">
        <v>1</v>
      </c>
      <c r="G1180" s="665">
        <v>16.38</v>
      </c>
      <c r="H1180" s="678">
        <v>1</v>
      </c>
      <c r="I1180" s="665"/>
      <c r="J1180" s="665"/>
      <c r="K1180" s="678">
        <v>0</v>
      </c>
      <c r="L1180" s="665">
        <v>1</v>
      </c>
      <c r="M1180" s="666">
        <v>16.38</v>
      </c>
    </row>
    <row r="1181" spans="1:13" ht="14.4" customHeight="1" x14ac:dyDescent="0.3">
      <c r="A1181" s="661" t="s">
        <v>5135</v>
      </c>
      <c r="B1181" s="662" t="s">
        <v>4845</v>
      </c>
      <c r="C1181" s="662" t="s">
        <v>7902</v>
      </c>
      <c r="D1181" s="662" t="s">
        <v>7903</v>
      </c>
      <c r="E1181" s="662" t="s">
        <v>999</v>
      </c>
      <c r="F1181" s="665">
        <v>1</v>
      </c>
      <c r="G1181" s="665">
        <v>161.44</v>
      </c>
      <c r="H1181" s="678">
        <v>1</v>
      </c>
      <c r="I1181" s="665"/>
      <c r="J1181" s="665"/>
      <c r="K1181" s="678">
        <v>0</v>
      </c>
      <c r="L1181" s="665">
        <v>1</v>
      </c>
      <c r="M1181" s="666">
        <v>161.44</v>
      </c>
    </row>
    <row r="1182" spans="1:13" ht="14.4" customHeight="1" x14ac:dyDescent="0.3">
      <c r="A1182" s="661" t="s">
        <v>5135</v>
      </c>
      <c r="B1182" s="662" t="s">
        <v>4855</v>
      </c>
      <c r="C1182" s="662" t="s">
        <v>4232</v>
      </c>
      <c r="D1182" s="662" t="s">
        <v>4233</v>
      </c>
      <c r="E1182" s="662" t="s">
        <v>5038</v>
      </c>
      <c r="F1182" s="665"/>
      <c r="G1182" s="665"/>
      <c r="H1182" s="678">
        <v>0</v>
      </c>
      <c r="I1182" s="665">
        <v>1</v>
      </c>
      <c r="J1182" s="665">
        <v>416.52</v>
      </c>
      <c r="K1182" s="678">
        <v>1</v>
      </c>
      <c r="L1182" s="665">
        <v>1</v>
      </c>
      <c r="M1182" s="666">
        <v>416.52</v>
      </c>
    </row>
    <row r="1183" spans="1:13" ht="14.4" customHeight="1" x14ac:dyDescent="0.3">
      <c r="A1183" s="661" t="s">
        <v>5135</v>
      </c>
      <c r="B1183" s="662" t="s">
        <v>4855</v>
      </c>
      <c r="C1183" s="662" t="s">
        <v>6897</v>
      </c>
      <c r="D1183" s="662" t="s">
        <v>4233</v>
      </c>
      <c r="E1183" s="662" t="s">
        <v>5038</v>
      </c>
      <c r="F1183" s="665"/>
      <c r="G1183" s="665"/>
      <c r="H1183" s="678">
        <v>0</v>
      </c>
      <c r="I1183" s="665">
        <v>1</v>
      </c>
      <c r="J1183" s="665">
        <v>416.52</v>
      </c>
      <c r="K1183" s="678">
        <v>1</v>
      </c>
      <c r="L1183" s="665">
        <v>1</v>
      </c>
      <c r="M1183" s="666">
        <v>416.52</v>
      </c>
    </row>
    <row r="1184" spans="1:13" ht="14.4" customHeight="1" x14ac:dyDescent="0.3">
      <c r="A1184" s="661" t="s">
        <v>5135</v>
      </c>
      <c r="B1184" s="662" t="s">
        <v>4868</v>
      </c>
      <c r="C1184" s="662" t="s">
        <v>7461</v>
      </c>
      <c r="D1184" s="662" t="s">
        <v>2726</v>
      </c>
      <c r="E1184" s="662" t="s">
        <v>7462</v>
      </c>
      <c r="F1184" s="665"/>
      <c r="G1184" s="665"/>
      <c r="H1184" s="678"/>
      <c r="I1184" s="665">
        <v>1</v>
      </c>
      <c r="J1184" s="665">
        <v>0</v>
      </c>
      <c r="K1184" s="678"/>
      <c r="L1184" s="665">
        <v>1</v>
      </c>
      <c r="M1184" s="666">
        <v>0</v>
      </c>
    </row>
    <row r="1185" spans="1:13" ht="14.4" customHeight="1" x14ac:dyDescent="0.3">
      <c r="A1185" s="661" t="s">
        <v>5135</v>
      </c>
      <c r="B1185" s="662" t="s">
        <v>4868</v>
      </c>
      <c r="C1185" s="662" t="s">
        <v>2725</v>
      </c>
      <c r="D1185" s="662" t="s">
        <v>2726</v>
      </c>
      <c r="E1185" s="662" t="s">
        <v>2727</v>
      </c>
      <c r="F1185" s="665"/>
      <c r="G1185" s="665"/>
      <c r="H1185" s="678">
        <v>0</v>
      </c>
      <c r="I1185" s="665">
        <v>1</v>
      </c>
      <c r="J1185" s="665">
        <v>88.51</v>
      </c>
      <c r="K1185" s="678">
        <v>1</v>
      </c>
      <c r="L1185" s="665">
        <v>1</v>
      </c>
      <c r="M1185" s="666">
        <v>88.51</v>
      </c>
    </row>
    <row r="1186" spans="1:13" ht="14.4" customHeight="1" x14ac:dyDescent="0.3">
      <c r="A1186" s="661" t="s">
        <v>5135</v>
      </c>
      <c r="B1186" s="662" t="s">
        <v>4868</v>
      </c>
      <c r="C1186" s="662" t="s">
        <v>2507</v>
      </c>
      <c r="D1186" s="662" t="s">
        <v>2508</v>
      </c>
      <c r="E1186" s="662" t="s">
        <v>4874</v>
      </c>
      <c r="F1186" s="665"/>
      <c r="G1186" s="665"/>
      <c r="H1186" s="678">
        <v>0</v>
      </c>
      <c r="I1186" s="665">
        <v>1</v>
      </c>
      <c r="J1186" s="665">
        <v>82.99</v>
      </c>
      <c r="K1186" s="678">
        <v>1</v>
      </c>
      <c r="L1186" s="665">
        <v>1</v>
      </c>
      <c r="M1186" s="666">
        <v>82.99</v>
      </c>
    </row>
    <row r="1187" spans="1:13" ht="14.4" customHeight="1" x14ac:dyDescent="0.3">
      <c r="A1187" s="661" t="s">
        <v>5135</v>
      </c>
      <c r="B1187" s="662" t="s">
        <v>4877</v>
      </c>
      <c r="C1187" s="662" t="s">
        <v>3061</v>
      </c>
      <c r="D1187" s="662" t="s">
        <v>2796</v>
      </c>
      <c r="E1187" s="662" t="s">
        <v>4879</v>
      </c>
      <c r="F1187" s="665"/>
      <c r="G1187" s="665"/>
      <c r="H1187" s="678">
        <v>0</v>
      </c>
      <c r="I1187" s="665">
        <v>32</v>
      </c>
      <c r="J1187" s="665">
        <v>4917.920000000001</v>
      </c>
      <c r="K1187" s="678">
        <v>1</v>
      </c>
      <c r="L1187" s="665">
        <v>32</v>
      </c>
      <c r="M1187" s="666">
        <v>4917.920000000001</v>
      </c>
    </row>
    <row r="1188" spans="1:13" ht="14.4" customHeight="1" x14ac:dyDescent="0.3">
      <c r="A1188" s="661" t="s">
        <v>5135</v>
      </c>
      <c r="B1188" s="662" t="s">
        <v>4877</v>
      </c>
      <c r="C1188" s="662" t="s">
        <v>2795</v>
      </c>
      <c r="D1188" s="662" t="s">
        <v>2796</v>
      </c>
      <c r="E1188" s="662" t="s">
        <v>4878</v>
      </c>
      <c r="F1188" s="665"/>
      <c r="G1188" s="665"/>
      <c r="H1188" s="678">
        <v>0</v>
      </c>
      <c r="I1188" s="665">
        <v>1</v>
      </c>
      <c r="J1188" s="665">
        <v>225.06</v>
      </c>
      <c r="K1188" s="678">
        <v>1</v>
      </c>
      <c r="L1188" s="665">
        <v>1</v>
      </c>
      <c r="M1188" s="666">
        <v>225.06</v>
      </c>
    </row>
    <row r="1189" spans="1:13" ht="14.4" customHeight="1" x14ac:dyDescent="0.3">
      <c r="A1189" s="661" t="s">
        <v>5135</v>
      </c>
      <c r="B1189" s="662" t="s">
        <v>4886</v>
      </c>
      <c r="C1189" s="662" t="s">
        <v>2934</v>
      </c>
      <c r="D1189" s="662" t="s">
        <v>2935</v>
      </c>
      <c r="E1189" s="662" t="s">
        <v>2788</v>
      </c>
      <c r="F1189" s="665"/>
      <c r="G1189" s="665"/>
      <c r="H1189" s="678">
        <v>0</v>
      </c>
      <c r="I1189" s="665">
        <v>1</v>
      </c>
      <c r="J1189" s="665">
        <v>170.52</v>
      </c>
      <c r="K1189" s="678">
        <v>1</v>
      </c>
      <c r="L1189" s="665">
        <v>1</v>
      </c>
      <c r="M1189" s="666">
        <v>170.52</v>
      </c>
    </row>
    <row r="1190" spans="1:13" ht="14.4" customHeight="1" x14ac:dyDescent="0.3">
      <c r="A1190" s="661" t="s">
        <v>5135</v>
      </c>
      <c r="B1190" s="662" t="s">
        <v>4900</v>
      </c>
      <c r="C1190" s="662" t="s">
        <v>2941</v>
      </c>
      <c r="D1190" s="662" t="s">
        <v>2942</v>
      </c>
      <c r="E1190" s="662" t="s">
        <v>2911</v>
      </c>
      <c r="F1190" s="665"/>
      <c r="G1190" s="665"/>
      <c r="H1190" s="678">
        <v>0</v>
      </c>
      <c r="I1190" s="665">
        <v>1</v>
      </c>
      <c r="J1190" s="665">
        <v>111.72</v>
      </c>
      <c r="K1190" s="678">
        <v>1</v>
      </c>
      <c r="L1190" s="665">
        <v>1</v>
      </c>
      <c r="M1190" s="666">
        <v>111.72</v>
      </c>
    </row>
    <row r="1191" spans="1:13" ht="14.4" customHeight="1" x14ac:dyDescent="0.3">
      <c r="A1191" s="661" t="s">
        <v>5135</v>
      </c>
      <c r="B1191" s="662" t="s">
        <v>4914</v>
      </c>
      <c r="C1191" s="662" t="s">
        <v>2944</v>
      </c>
      <c r="D1191" s="662" t="s">
        <v>2945</v>
      </c>
      <c r="E1191" s="662" t="s">
        <v>5296</v>
      </c>
      <c r="F1191" s="665"/>
      <c r="G1191" s="665"/>
      <c r="H1191" s="678">
        <v>0</v>
      </c>
      <c r="I1191" s="665">
        <v>2</v>
      </c>
      <c r="J1191" s="665">
        <v>133.63999999999999</v>
      </c>
      <c r="K1191" s="678">
        <v>1</v>
      </c>
      <c r="L1191" s="665">
        <v>2</v>
      </c>
      <c r="M1191" s="666">
        <v>133.63999999999999</v>
      </c>
    </row>
    <row r="1192" spans="1:13" ht="14.4" customHeight="1" x14ac:dyDescent="0.3">
      <c r="A1192" s="661" t="s">
        <v>5135</v>
      </c>
      <c r="B1192" s="662" t="s">
        <v>4916</v>
      </c>
      <c r="C1192" s="662" t="s">
        <v>7901</v>
      </c>
      <c r="D1192" s="662" t="s">
        <v>6755</v>
      </c>
      <c r="E1192" s="662" t="s">
        <v>5746</v>
      </c>
      <c r="F1192" s="665">
        <v>1</v>
      </c>
      <c r="G1192" s="665">
        <v>39.17</v>
      </c>
      <c r="H1192" s="678">
        <v>1</v>
      </c>
      <c r="I1192" s="665"/>
      <c r="J1192" s="665"/>
      <c r="K1192" s="678">
        <v>0</v>
      </c>
      <c r="L1192" s="665">
        <v>1</v>
      </c>
      <c r="M1192" s="666">
        <v>39.17</v>
      </c>
    </row>
    <row r="1193" spans="1:13" ht="14.4" customHeight="1" x14ac:dyDescent="0.3">
      <c r="A1193" s="661" t="s">
        <v>5135</v>
      </c>
      <c r="B1193" s="662" t="s">
        <v>4916</v>
      </c>
      <c r="C1193" s="662" t="s">
        <v>2938</v>
      </c>
      <c r="D1193" s="662" t="s">
        <v>2939</v>
      </c>
      <c r="E1193" s="662" t="s">
        <v>2788</v>
      </c>
      <c r="F1193" s="665"/>
      <c r="G1193" s="665"/>
      <c r="H1193" s="678">
        <v>0</v>
      </c>
      <c r="I1193" s="665">
        <v>3</v>
      </c>
      <c r="J1193" s="665">
        <v>200.45999999999998</v>
      </c>
      <c r="K1193" s="678">
        <v>1</v>
      </c>
      <c r="L1193" s="665">
        <v>3</v>
      </c>
      <c r="M1193" s="666">
        <v>200.45999999999998</v>
      </c>
    </row>
    <row r="1194" spans="1:13" ht="14.4" customHeight="1" x14ac:dyDescent="0.3">
      <c r="A1194" s="661" t="s">
        <v>5135</v>
      </c>
      <c r="B1194" s="662" t="s">
        <v>4931</v>
      </c>
      <c r="C1194" s="662" t="s">
        <v>3159</v>
      </c>
      <c r="D1194" s="662" t="s">
        <v>3160</v>
      </c>
      <c r="E1194" s="662" t="s">
        <v>4933</v>
      </c>
      <c r="F1194" s="665"/>
      <c r="G1194" s="665"/>
      <c r="H1194" s="678">
        <v>0</v>
      </c>
      <c r="I1194" s="665">
        <v>5</v>
      </c>
      <c r="J1194" s="665">
        <v>14956.150000000001</v>
      </c>
      <c r="K1194" s="678">
        <v>1</v>
      </c>
      <c r="L1194" s="665">
        <v>5</v>
      </c>
      <c r="M1194" s="666">
        <v>14956.150000000001</v>
      </c>
    </row>
    <row r="1195" spans="1:13" ht="14.4" customHeight="1" x14ac:dyDescent="0.3">
      <c r="A1195" s="661" t="s">
        <v>5135</v>
      </c>
      <c r="B1195" s="662" t="s">
        <v>4938</v>
      </c>
      <c r="C1195" s="662" t="s">
        <v>2755</v>
      </c>
      <c r="D1195" s="662" t="s">
        <v>2756</v>
      </c>
      <c r="E1195" s="662" t="s">
        <v>3488</v>
      </c>
      <c r="F1195" s="665"/>
      <c r="G1195" s="665"/>
      <c r="H1195" s="678">
        <v>0</v>
      </c>
      <c r="I1195" s="665">
        <v>46</v>
      </c>
      <c r="J1195" s="665">
        <v>65652.579999999987</v>
      </c>
      <c r="K1195" s="678">
        <v>1</v>
      </c>
      <c r="L1195" s="665">
        <v>46</v>
      </c>
      <c r="M1195" s="666">
        <v>65652.579999999987</v>
      </c>
    </row>
    <row r="1196" spans="1:13" ht="14.4" customHeight="1" x14ac:dyDescent="0.3">
      <c r="A1196" s="661" t="s">
        <v>5135</v>
      </c>
      <c r="B1196" s="662" t="s">
        <v>4947</v>
      </c>
      <c r="C1196" s="662" t="s">
        <v>2814</v>
      </c>
      <c r="D1196" s="662" t="s">
        <v>4948</v>
      </c>
      <c r="E1196" s="662" t="s">
        <v>4949</v>
      </c>
      <c r="F1196" s="665"/>
      <c r="G1196" s="665"/>
      <c r="H1196" s="678">
        <v>0</v>
      </c>
      <c r="I1196" s="665">
        <v>4</v>
      </c>
      <c r="J1196" s="665">
        <v>8719.7199999999993</v>
      </c>
      <c r="K1196" s="678">
        <v>1</v>
      </c>
      <c r="L1196" s="665">
        <v>4</v>
      </c>
      <c r="M1196" s="666">
        <v>8719.7199999999993</v>
      </c>
    </row>
    <row r="1197" spans="1:13" ht="14.4" customHeight="1" x14ac:dyDescent="0.3">
      <c r="A1197" s="661" t="s">
        <v>5135</v>
      </c>
      <c r="B1197" s="662" t="s">
        <v>4953</v>
      </c>
      <c r="C1197" s="662" t="s">
        <v>2483</v>
      </c>
      <c r="D1197" s="662" t="s">
        <v>2484</v>
      </c>
      <c r="E1197" s="662" t="s">
        <v>2485</v>
      </c>
      <c r="F1197" s="665"/>
      <c r="G1197" s="665"/>
      <c r="H1197" s="678">
        <v>0</v>
      </c>
      <c r="I1197" s="665">
        <v>2</v>
      </c>
      <c r="J1197" s="665">
        <v>62.64</v>
      </c>
      <c r="K1197" s="678">
        <v>1</v>
      </c>
      <c r="L1197" s="665">
        <v>2</v>
      </c>
      <c r="M1197" s="666">
        <v>62.64</v>
      </c>
    </row>
    <row r="1198" spans="1:13" ht="14.4" customHeight="1" x14ac:dyDescent="0.3">
      <c r="A1198" s="661" t="s">
        <v>5135</v>
      </c>
      <c r="B1198" s="662" t="s">
        <v>4953</v>
      </c>
      <c r="C1198" s="662" t="s">
        <v>2553</v>
      </c>
      <c r="D1198" s="662" t="s">
        <v>2550</v>
      </c>
      <c r="E1198" s="662" t="s">
        <v>4957</v>
      </c>
      <c r="F1198" s="665"/>
      <c r="G1198" s="665"/>
      <c r="H1198" s="678">
        <v>0</v>
      </c>
      <c r="I1198" s="665">
        <v>1</v>
      </c>
      <c r="J1198" s="665">
        <v>156.61000000000001</v>
      </c>
      <c r="K1198" s="678">
        <v>1</v>
      </c>
      <c r="L1198" s="665">
        <v>1</v>
      </c>
      <c r="M1198" s="666">
        <v>156.61000000000001</v>
      </c>
    </row>
    <row r="1199" spans="1:13" ht="14.4" customHeight="1" x14ac:dyDescent="0.3">
      <c r="A1199" s="661" t="s">
        <v>5135</v>
      </c>
      <c r="B1199" s="662" t="s">
        <v>4969</v>
      </c>
      <c r="C1199" s="662" t="s">
        <v>2718</v>
      </c>
      <c r="D1199" s="662" t="s">
        <v>4970</v>
      </c>
      <c r="E1199" s="662" t="s">
        <v>4971</v>
      </c>
      <c r="F1199" s="665"/>
      <c r="G1199" s="665"/>
      <c r="H1199" s="678">
        <v>0</v>
      </c>
      <c r="I1199" s="665">
        <v>2</v>
      </c>
      <c r="J1199" s="665">
        <v>214.84</v>
      </c>
      <c r="K1199" s="678">
        <v>1</v>
      </c>
      <c r="L1199" s="665">
        <v>2</v>
      </c>
      <c r="M1199" s="666">
        <v>214.84</v>
      </c>
    </row>
    <row r="1200" spans="1:13" ht="14.4" customHeight="1" x14ac:dyDescent="0.3">
      <c r="A1200" s="661" t="s">
        <v>5135</v>
      </c>
      <c r="B1200" s="662" t="s">
        <v>4969</v>
      </c>
      <c r="C1200" s="662" t="s">
        <v>5533</v>
      </c>
      <c r="D1200" s="662" t="s">
        <v>4970</v>
      </c>
      <c r="E1200" s="662" t="s">
        <v>5534</v>
      </c>
      <c r="F1200" s="665"/>
      <c r="G1200" s="665"/>
      <c r="H1200" s="678">
        <v>0</v>
      </c>
      <c r="I1200" s="665">
        <v>1</v>
      </c>
      <c r="J1200" s="665">
        <v>537.12</v>
      </c>
      <c r="K1200" s="678">
        <v>1</v>
      </c>
      <c r="L1200" s="665">
        <v>1</v>
      </c>
      <c r="M1200" s="666">
        <v>537.12</v>
      </c>
    </row>
    <row r="1201" spans="1:13" ht="14.4" customHeight="1" x14ac:dyDescent="0.3">
      <c r="A1201" s="661" t="s">
        <v>5135</v>
      </c>
      <c r="B1201" s="662" t="s">
        <v>4969</v>
      </c>
      <c r="C1201" s="662" t="s">
        <v>2569</v>
      </c>
      <c r="D1201" s="662" t="s">
        <v>4148</v>
      </c>
      <c r="E1201" s="662" t="s">
        <v>4972</v>
      </c>
      <c r="F1201" s="665"/>
      <c r="G1201" s="665"/>
      <c r="H1201" s="678">
        <v>0</v>
      </c>
      <c r="I1201" s="665">
        <v>1</v>
      </c>
      <c r="J1201" s="665">
        <v>424.24</v>
      </c>
      <c r="K1201" s="678">
        <v>1</v>
      </c>
      <c r="L1201" s="665">
        <v>1</v>
      </c>
      <c r="M1201" s="666">
        <v>424.24</v>
      </c>
    </row>
    <row r="1202" spans="1:13" ht="14.4" customHeight="1" x14ac:dyDescent="0.3">
      <c r="A1202" s="661" t="s">
        <v>5135</v>
      </c>
      <c r="B1202" s="662" t="s">
        <v>7966</v>
      </c>
      <c r="C1202" s="662" t="s">
        <v>5547</v>
      </c>
      <c r="D1202" s="662" t="s">
        <v>5548</v>
      </c>
      <c r="E1202" s="662" t="s">
        <v>5549</v>
      </c>
      <c r="F1202" s="665">
        <v>1</v>
      </c>
      <c r="G1202" s="665">
        <v>292.74</v>
      </c>
      <c r="H1202" s="678">
        <v>1</v>
      </c>
      <c r="I1202" s="665"/>
      <c r="J1202" s="665"/>
      <c r="K1202" s="678">
        <v>0</v>
      </c>
      <c r="L1202" s="665">
        <v>1</v>
      </c>
      <c r="M1202" s="666">
        <v>292.74</v>
      </c>
    </row>
    <row r="1203" spans="1:13" ht="14.4" customHeight="1" x14ac:dyDescent="0.3">
      <c r="A1203" s="661" t="s">
        <v>5135</v>
      </c>
      <c r="B1203" s="662" t="s">
        <v>4975</v>
      </c>
      <c r="C1203" s="662" t="s">
        <v>2575</v>
      </c>
      <c r="D1203" s="662" t="s">
        <v>4976</v>
      </c>
      <c r="E1203" s="662" t="s">
        <v>4977</v>
      </c>
      <c r="F1203" s="665"/>
      <c r="G1203" s="665"/>
      <c r="H1203" s="678">
        <v>0</v>
      </c>
      <c r="I1203" s="665">
        <v>1</v>
      </c>
      <c r="J1203" s="665">
        <v>4.7</v>
      </c>
      <c r="K1203" s="678">
        <v>1</v>
      </c>
      <c r="L1203" s="665">
        <v>1</v>
      </c>
      <c r="M1203" s="666">
        <v>4.7</v>
      </c>
    </row>
    <row r="1204" spans="1:13" ht="14.4" customHeight="1" x14ac:dyDescent="0.3">
      <c r="A1204" s="661" t="s">
        <v>5135</v>
      </c>
      <c r="B1204" s="662" t="s">
        <v>4981</v>
      </c>
      <c r="C1204" s="662" t="s">
        <v>2621</v>
      </c>
      <c r="D1204" s="662" t="s">
        <v>2622</v>
      </c>
      <c r="E1204" s="662" t="s">
        <v>968</v>
      </c>
      <c r="F1204" s="665"/>
      <c r="G1204" s="665"/>
      <c r="H1204" s="678">
        <v>0</v>
      </c>
      <c r="I1204" s="665">
        <v>7</v>
      </c>
      <c r="J1204" s="665">
        <v>461.92999999999995</v>
      </c>
      <c r="K1204" s="678">
        <v>1</v>
      </c>
      <c r="L1204" s="665">
        <v>7</v>
      </c>
      <c r="M1204" s="666">
        <v>461.92999999999995</v>
      </c>
    </row>
    <row r="1205" spans="1:13" ht="14.4" customHeight="1" x14ac:dyDescent="0.3">
      <c r="A1205" s="661" t="s">
        <v>5135</v>
      </c>
      <c r="B1205" s="662" t="s">
        <v>4981</v>
      </c>
      <c r="C1205" s="662" t="s">
        <v>2715</v>
      </c>
      <c r="D1205" s="662" t="s">
        <v>2466</v>
      </c>
      <c r="E1205" s="662" t="s">
        <v>1128</v>
      </c>
      <c r="F1205" s="665"/>
      <c r="G1205" s="665"/>
      <c r="H1205" s="678">
        <v>0</v>
      </c>
      <c r="I1205" s="665">
        <v>1</v>
      </c>
      <c r="J1205" s="665">
        <v>132</v>
      </c>
      <c r="K1205" s="678">
        <v>1</v>
      </c>
      <c r="L1205" s="665">
        <v>1</v>
      </c>
      <c r="M1205" s="666">
        <v>132</v>
      </c>
    </row>
    <row r="1206" spans="1:13" ht="14.4" customHeight="1" x14ac:dyDescent="0.3">
      <c r="A1206" s="661" t="s">
        <v>5135</v>
      </c>
      <c r="B1206" s="662" t="s">
        <v>4982</v>
      </c>
      <c r="C1206" s="662" t="s">
        <v>4208</v>
      </c>
      <c r="D1206" s="662" t="s">
        <v>5066</v>
      </c>
      <c r="E1206" s="662" t="s">
        <v>4626</v>
      </c>
      <c r="F1206" s="665"/>
      <c r="G1206" s="665"/>
      <c r="H1206" s="678">
        <v>0</v>
      </c>
      <c r="I1206" s="665">
        <v>1</v>
      </c>
      <c r="J1206" s="665">
        <v>123.2</v>
      </c>
      <c r="K1206" s="678">
        <v>1</v>
      </c>
      <c r="L1206" s="665">
        <v>1</v>
      </c>
      <c r="M1206" s="666">
        <v>123.2</v>
      </c>
    </row>
    <row r="1207" spans="1:13" ht="14.4" customHeight="1" x14ac:dyDescent="0.3">
      <c r="A1207" s="661" t="s">
        <v>5135</v>
      </c>
      <c r="B1207" s="662" t="s">
        <v>4991</v>
      </c>
      <c r="C1207" s="662" t="s">
        <v>7068</v>
      </c>
      <c r="D1207" s="662" t="s">
        <v>2444</v>
      </c>
      <c r="E1207" s="662" t="s">
        <v>7069</v>
      </c>
      <c r="F1207" s="665"/>
      <c r="G1207" s="665"/>
      <c r="H1207" s="678"/>
      <c r="I1207" s="665">
        <v>1</v>
      </c>
      <c r="J1207" s="665">
        <v>0</v>
      </c>
      <c r="K1207" s="678"/>
      <c r="L1207" s="665">
        <v>1</v>
      </c>
      <c r="M1207" s="666">
        <v>0</v>
      </c>
    </row>
    <row r="1208" spans="1:13" ht="14.4" customHeight="1" x14ac:dyDescent="0.3">
      <c r="A1208" s="661" t="s">
        <v>5135</v>
      </c>
      <c r="B1208" s="662" t="s">
        <v>4991</v>
      </c>
      <c r="C1208" s="662" t="s">
        <v>2443</v>
      </c>
      <c r="D1208" s="662" t="s">
        <v>2444</v>
      </c>
      <c r="E1208" s="662" t="s">
        <v>4992</v>
      </c>
      <c r="F1208" s="665"/>
      <c r="G1208" s="665"/>
      <c r="H1208" s="678">
        <v>0</v>
      </c>
      <c r="I1208" s="665">
        <v>3</v>
      </c>
      <c r="J1208" s="665">
        <v>503.94</v>
      </c>
      <c r="K1208" s="678">
        <v>1</v>
      </c>
      <c r="L1208" s="665">
        <v>3</v>
      </c>
      <c r="M1208" s="666">
        <v>503.94</v>
      </c>
    </row>
    <row r="1209" spans="1:13" ht="14.4" customHeight="1" x14ac:dyDescent="0.3">
      <c r="A1209" s="661" t="s">
        <v>5135</v>
      </c>
      <c r="B1209" s="662" t="s">
        <v>4991</v>
      </c>
      <c r="C1209" s="662" t="s">
        <v>7449</v>
      </c>
      <c r="D1209" s="662" t="s">
        <v>7450</v>
      </c>
      <c r="E1209" s="662" t="s">
        <v>1768</v>
      </c>
      <c r="F1209" s="665"/>
      <c r="G1209" s="665"/>
      <c r="H1209" s="678"/>
      <c r="I1209" s="665">
        <v>1</v>
      </c>
      <c r="J1209" s="665">
        <v>0</v>
      </c>
      <c r="K1209" s="678"/>
      <c r="L1209" s="665">
        <v>1</v>
      </c>
      <c r="M1209" s="666">
        <v>0</v>
      </c>
    </row>
    <row r="1210" spans="1:13" ht="14.4" customHeight="1" x14ac:dyDescent="0.3">
      <c r="A1210" s="661" t="s">
        <v>5135</v>
      </c>
      <c r="B1210" s="662" t="s">
        <v>4997</v>
      </c>
      <c r="C1210" s="662" t="s">
        <v>2861</v>
      </c>
      <c r="D1210" s="662" t="s">
        <v>2862</v>
      </c>
      <c r="E1210" s="662" t="s">
        <v>2831</v>
      </c>
      <c r="F1210" s="665"/>
      <c r="G1210" s="665"/>
      <c r="H1210" s="678">
        <v>0</v>
      </c>
      <c r="I1210" s="665">
        <v>10</v>
      </c>
      <c r="J1210" s="665">
        <v>820.40000000000009</v>
      </c>
      <c r="K1210" s="678">
        <v>1</v>
      </c>
      <c r="L1210" s="665">
        <v>10</v>
      </c>
      <c r="M1210" s="666">
        <v>820.40000000000009</v>
      </c>
    </row>
    <row r="1211" spans="1:13" ht="14.4" customHeight="1" x14ac:dyDescent="0.3">
      <c r="A1211" s="661" t="s">
        <v>5135</v>
      </c>
      <c r="B1211" s="662" t="s">
        <v>4997</v>
      </c>
      <c r="C1211" s="662" t="s">
        <v>2857</v>
      </c>
      <c r="D1211" s="662" t="s">
        <v>2858</v>
      </c>
      <c r="E1211" s="662" t="s">
        <v>2831</v>
      </c>
      <c r="F1211" s="665"/>
      <c r="G1211" s="665"/>
      <c r="H1211" s="678">
        <v>0</v>
      </c>
      <c r="I1211" s="665">
        <v>11</v>
      </c>
      <c r="J1211" s="665">
        <v>1091.3</v>
      </c>
      <c r="K1211" s="678">
        <v>1</v>
      </c>
      <c r="L1211" s="665">
        <v>11</v>
      </c>
      <c r="M1211" s="666">
        <v>1091.3</v>
      </c>
    </row>
    <row r="1212" spans="1:13" ht="14.4" customHeight="1" x14ac:dyDescent="0.3">
      <c r="A1212" s="661" t="s">
        <v>5135</v>
      </c>
      <c r="B1212" s="662" t="s">
        <v>4997</v>
      </c>
      <c r="C1212" s="662" t="s">
        <v>2859</v>
      </c>
      <c r="D1212" s="662" t="s">
        <v>2860</v>
      </c>
      <c r="E1212" s="662" t="s">
        <v>2831</v>
      </c>
      <c r="F1212" s="665"/>
      <c r="G1212" s="665"/>
      <c r="H1212" s="678">
        <v>0</v>
      </c>
      <c r="I1212" s="665">
        <v>9</v>
      </c>
      <c r="J1212" s="665">
        <v>927.22</v>
      </c>
      <c r="K1212" s="678">
        <v>1</v>
      </c>
      <c r="L1212" s="665">
        <v>9</v>
      </c>
      <c r="M1212" s="666">
        <v>927.22</v>
      </c>
    </row>
    <row r="1213" spans="1:13" ht="14.4" customHeight="1" x14ac:dyDescent="0.3">
      <c r="A1213" s="661" t="s">
        <v>5135</v>
      </c>
      <c r="B1213" s="662" t="s">
        <v>4934</v>
      </c>
      <c r="C1213" s="662" t="s">
        <v>3200</v>
      </c>
      <c r="D1213" s="662" t="s">
        <v>3193</v>
      </c>
      <c r="E1213" s="662" t="s">
        <v>4935</v>
      </c>
      <c r="F1213" s="665"/>
      <c r="G1213" s="665"/>
      <c r="H1213" s="678">
        <v>0</v>
      </c>
      <c r="I1213" s="665">
        <v>10</v>
      </c>
      <c r="J1213" s="665">
        <v>138492.6</v>
      </c>
      <c r="K1213" s="678">
        <v>1</v>
      </c>
      <c r="L1213" s="665">
        <v>10</v>
      </c>
      <c r="M1213" s="666">
        <v>138492.6</v>
      </c>
    </row>
    <row r="1214" spans="1:13" ht="14.4" customHeight="1" x14ac:dyDescent="0.3">
      <c r="A1214" s="661" t="s">
        <v>5143</v>
      </c>
      <c r="B1214" s="662" t="s">
        <v>4797</v>
      </c>
      <c r="C1214" s="662" t="s">
        <v>640</v>
      </c>
      <c r="D1214" s="662" t="s">
        <v>641</v>
      </c>
      <c r="E1214" s="662" t="s">
        <v>4798</v>
      </c>
      <c r="F1214" s="665"/>
      <c r="G1214" s="665"/>
      <c r="H1214" s="678">
        <v>0</v>
      </c>
      <c r="I1214" s="665">
        <v>1</v>
      </c>
      <c r="J1214" s="665">
        <v>475.77</v>
      </c>
      <c r="K1214" s="678">
        <v>1</v>
      </c>
      <c r="L1214" s="665">
        <v>1</v>
      </c>
      <c r="M1214" s="666">
        <v>475.77</v>
      </c>
    </row>
    <row r="1215" spans="1:13" ht="14.4" customHeight="1" x14ac:dyDescent="0.3">
      <c r="A1215" s="661" t="s">
        <v>5143</v>
      </c>
      <c r="B1215" s="662" t="s">
        <v>4797</v>
      </c>
      <c r="C1215" s="662" t="s">
        <v>644</v>
      </c>
      <c r="D1215" s="662" t="s">
        <v>645</v>
      </c>
      <c r="E1215" s="662" t="s">
        <v>3435</v>
      </c>
      <c r="F1215" s="665"/>
      <c r="G1215" s="665"/>
      <c r="H1215" s="678">
        <v>0</v>
      </c>
      <c r="I1215" s="665">
        <v>3</v>
      </c>
      <c r="J1215" s="665">
        <v>3901.4700000000003</v>
      </c>
      <c r="K1215" s="678">
        <v>1</v>
      </c>
      <c r="L1215" s="665">
        <v>3</v>
      </c>
      <c r="M1215" s="666">
        <v>3901.4700000000003</v>
      </c>
    </row>
    <row r="1216" spans="1:13" ht="14.4" customHeight="1" x14ac:dyDescent="0.3">
      <c r="A1216" s="661" t="s">
        <v>5143</v>
      </c>
      <c r="B1216" s="662" t="s">
        <v>4797</v>
      </c>
      <c r="C1216" s="662" t="s">
        <v>3433</v>
      </c>
      <c r="D1216" s="662" t="s">
        <v>5003</v>
      </c>
      <c r="E1216" s="662" t="s">
        <v>3435</v>
      </c>
      <c r="F1216" s="665"/>
      <c r="G1216" s="665"/>
      <c r="H1216" s="678">
        <v>0</v>
      </c>
      <c r="I1216" s="665">
        <v>1</v>
      </c>
      <c r="J1216" s="665">
        <v>668.54</v>
      </c>
      <c r="K1216" s="678">
        <v>1</v>
      </c>
      <c r="L1216" s="665">
        <v>1</v>
      </c>
      <c r="M1216" s="666">
        <v>668.54</v>
      </c>
    </row>
    <row r="1217" spans="1:13" ht="14.4" customHeight="1" x14ac:dyDescent="0.3">
      <c r="A1217" s="661" t="s">
        <v>5143</v>
      </c>
      <c r="B1217" s="662" t="s">
        <v>4805</v>
      </c>
      <c r="C1217" s="662" t="s">
        <v>7802</v>
      </c>
      <c r="D1217" s="662" t="s">
        <v>7803</v>
      </c>
      <c r="E1217" s="662" t="s">
        <v>4807</v>
      </c>
      <c r="F1217" s="665">
        <v>2</v>
      </c>
      <c r="G1217" s="665">
        <v>146.9</v>
      </c>
      <c r="H1217" s="678">
        <v>1</v>
      </c>
      <c r="I1217" s="665"/>
      <c r="J1217" s="665"/>
      <c r="K1217" s="678">
        <v>0</v>
      </c>
      <c r="L1217" s="665">
        <v>2</v>
      </c>
      <c r="M1217" s="666">
        <v>146.9</v>
      </c>
    </row>
    <row r="1218" spans="1:13" ht="14.4" customHeight="1" x14ac:dyDescent="0.3">
      <c r="A1218" s="661" t="s">
        <v>5143</v>
      </c>
      <c r="B1218" s="662" t="s">
        <v>4808</v>
      </c>
      <c r="C1218" s="662" t="s">
        <v>7403</v>
      </c>
      <c r="D1218" s="662" t="s">
        <v>7014</v>
      </c>
      <c r="E1218" s="662" t="s">
        <v>7404</v>
      </c>
      <c r="F1218" s="665"/>
      <c r="G1218" s="665"/>
      <c r="H1218" s="678">
        <v>0</v>
      </c>
      <c r="I1218" s="665">
        <v>2</v>
      </c>
      <c r="J1218" s="665">
        <v>187.5</v>
      </c>
      <c r="K1218" s="678">
        <v>1</v>
      </c>
      <c r="L1218" s="665">
        <v>2</v>
      </c>
      <c r="M1218" s="666">
        <v>187.5</v>
      </c>
    </row>
    <row r="1219" spans="1:13" ht="14.4" customHeight="1" x14ac:dyDescent="0.3">
      <c r="A1219" s="661" t="s">
        <v>5143</v>
      </c>
      <c r="B1219" s="662" t="s">
        <v>4808</v>
      </c>
      <c r="C1219" s="662" t="s">
        <v>2651</v>
      </c>
      <c r="D1219" s="662" t="s">
        <v>4809</v>
      </c>
      <c r="E1219" s="662" t="s">
        <v>4810</v>
      </c>
      <c r="F1219" s="665"/>
      <c r="G1219" s="665"/>
      <c r="H1219" s="678">
        <v>0</v>
      </c>
      <c r="I1219" s="665">
        <v>7</v>
      </c>
      <c r="J1219" s="665">
        <v>844.27</v>
      </c>
      <c r="K1219" s="678">
        <v>1</v>
      </c>
      <c r="L1219" s="665">
        <v>7</v>
      </c>
      <c r="M1219" s="666">
        <v>844.27</v>
      </c>
    </row>
    <row r="1220" spans="1:13" ht="14.4" customHeight="1" x14ac:dyDescent="0.3">
      <c r="A1220" s="661" t="s">
        <v>5143</v>
      </c>
      <c r="B1220" s="662" t="s">
        <v>4808</v>
      </c>
      <c r="C1220" s="662" t="s">
        <v>6031</v>
      </c>
      <c r="D1220" s="662" t="s">
        <v>6032</v>
      </c>
      <c r="E1220" s="662" t="s">
        <v>1183</v>
      </c>
      <c r="F1220" s="665"/>
      <c r="G1220" s="665"/>
      <c r="H1220" s="678">
        <v>0</v>
      </c>
      <c r="I1220" s="665">
        <v>1</v>
      </c>
      <c r="J1220" s="665">
        <v>184.74</v>
      </c>
      <c r="K1220" s="678">
        <v>1</v>
      </c>
      <c r="L1220" s="665">
        <v>1</v>
      </c>
      <c r="M1220" s="666">
        <v>184.74</v>
      </c>
    </row>
    <row r="1221" spans="1:13" ht="14.4" customHeight="1" x14ac:dyDescent="0.3">
      <c r="A1221" s="661" t="s">
        <v>5143</v>
      </c>
      <c r="B1221" s="662" t="s">
        <v>4811</v>
      </c>
      <c r="C1221" s="662" t="s">
        <v>2682</v>
      </c>
      <c r="D1221" s="662" t="s">
        <v>2474</v>
      </c>
      <c r="E1221" s="662" t="s">
        <v>4816</v>
      </c>
      <c r="F1221" s="665"/>
      <c r="G1221" s="665"/>
      <c r="H1221" s="678">
        <v>0</v>
      </c>
      <c r="I1221" s="665">
        <v>2</v>
      </c>
      <c r="J1221" s="665">
        <v>1086.78</v>
      </c>
      <c r="K1221" s="678">
        <v>1</v>
      </c>
      <c r="L1221" s="665">
        <v>2</v>
      </c>
      <c r="M1221" s="666">
        <v>1086.78</v>
      </c>
    </row>
    <row r="1222" spans="1:13" ht="14.4" customHeight="1" x14ac:dyDescent="0.3">
      <c r="A1222" s="661" t="s">
        <v>5143</v>
      </c>
      <c r="B1222" s="662" t="s">
        <v>4811</v>
      </c>
      <c r="C1222" s="662" t="s">
        <v>2473</v>
      </c>
      <c r="D1222" s="662" t="s">
        <v>2474</v>
      </c>
      <c r="E1222" s="662" t="s">
        <v>4814</v>
      </c>
      <c r="F1222" s="665"/>
      <c r="G1222" s="665"/>
      <c r="H1222" s="678">
        <v>0</v>
      </c>
      <c r="I1222" s="665">
        <v>1</v>
      </c>
      <c r="J1222" s="665">
        <v>815.1</v>
      </c>
      <c r="K1222" s="678">
        <v>1</v>
      </c>
      <c r="L1222" s="665">
        <v>1</v>
      </c>
      <c r="M1222" s="666">
        <v>815.1</v>
      </c>
    </row>
    <row r="1223" spans="1:13" ht="14.4" customHeight="1" x14ac:dyDescent="0.3">
      <c r="A1223" s="661" t="s">
        <v>5143</v>
      </c>
      <c r="B1223" s="662" t="s">
        <v>4811</v>
      </c>
      <c r="C1223" s="662" t="s">
        <v>2477</v>
      </c>
      <c r="D1223" s="662" t="s">
        <v>2474</v>
      </c>
      <c r="E1223" s="662" t="s">
        <v>4818</v>
      </c>
      <c r="F1223" s="665"/>
      <c r="G1223" s="665"/>
      <c r="H1223" s="678">
        <v>0</v>
      </c>
      <c r="I1223" s="665">
        <v>8</v>
      </c>
      <c r="J1223" s="665">
        <v>7389.92</v>
      </c>
      <c r="K1223" s="678">
        <v>1</v>
      </c>
      <c r="L1223" s="665">
        <v>8</v>
      </c>
      <c r="M1223" s="666">
        <v>7389.92</v>
      </c>
    </row>
    <row r="1224" spans="1:13" ht="14.4" customHeight="1" x14ac:dyDescent="0.3">
      <c r="A1224" s="661" t="s">
        <v>5143</v>
      </c>
      <c r="B1224" s="662" t="s">
        <v>4811</v>
      </c>
      <c r="C1224" s="662" t="s">
        <v>2556</v>
      </c>
      <c r="D1224" s="662" t="s">
        <v>2557</v>
      </c>
      <c r="E1224" s="662" t="s">
        <v>4819</v>
      </c>
      <c r="F1224" s="665"/>
      <c r="G1224" s="665"/>
      <c r="H1224" s="678">
        <v>0</v>
      </c>
      <c r="I1224" s="665">
        <v>1</v>
      </c>
      <c r="J1224" s="665">
        <v>1847.49</v>
      </c>
      <c r="K1224" s="678">
        <v>1</v>
      </c>
      <c r="L1224" s="665">
        <v>1</v>
      </c>
      <c r="M1224" s="666">
        <v>1847.49</v>
      </c>
    </row>
    <row r="1225" spans="1:13" ht="14.4" customHeight="1" x14ac:dyDescent="0.3">
      <c r="A1225" s="661" t="s">
        <v>5143</v>
      </c>
      <c r="B1225" s="662" t="s">
        <v>7958</v>
      </c>
      <c r="C1225" s="662" t="s">
        <v>6124</v>
      </c>
      <c r="D1225" s="662" t="s">
        <v>6125</v>
      </c>
      <c r="E1225" s="662" t="s">
        <v>6126</v>
      </c>
      <c r="F1225" s="665">
        <v>1</v>
      </c>
      <c r="G1225" s="665">
        <v>300.33</v>
      </c>
      <c r="H1225" s="678">
        <v>1</v>
      </c>
      <c r="I1225" s="665"/>
      <c r="J1225" s="665"/>
      <c r="K1225" s="678">
        <v>0</v>
      </c>
      <c r="L1225" s="665">
        <v>1</v>
      </c>
      <c r="M1225" s="666">
        <v>300.33</v>
      </c>
    </row>
    <row r="1226" spans="1:13" ht="14.4" customHeight="1" x14ac:dyDescent="0.3">
      <c r="A1226" s="661" t="s">
        <v>5143</v>
      </c>
      <c r="B1226" s="662" t="s">
        <v>7958</v>
      </c>
      <c r="C1226" s="662" t="s">
        <v>7800</v>
      </c>
      <c r="D1226" s="662" t="s">
        <v>5864</v>
      </c>
      <c r="E1226" s="662" t="s">
        <v>7801</v>
      </c>
      <c r="F1226" s="665"/>
      <c r="G1226" s="665"/>
      <c r="H1226" s="678">
        <v>0</v>
      </c>
      <c r="I1226" s="665">
        <v>1</v>
      </c>
      <c r="J1226" s="665">
        <v>93.43</v>
      </c>
      <c r="K1226" s="678">
        <v>1</v>
      </c>
      <c r="L1226" s="665">
        <v>1</v>
      </c>
      <c r="M1226" s="666">
        <v>93.43</v>
      </c>
    </row>
    <row r="1227" spans="1:13" ht="14.4" customHeight="1" x14ac:dyDescent="0.3">
      <c r="A1227" s="661" t="s">
        <v>5143</v>
      </c>
      <c r="B1227" s="662" t="s">
        <v>4832</v>
      </c>
      <c r="C1227" s="662" t="s">
        <v>7786</v>
      </c>
      <c r="D1227" s="662" t="s">
        <v>5590</v>
      </c>
      <c r="E1227" s="662" t="s">
        <v>1128</v>
      </c>
      <c r="F1227" s="665">
        <v>2</v>
      </c>
      <c r="G1227" s="665">
        <v>140.46</v>
      </c>
      <c r="H1227" s="678">
        <v>1</v>
      </c>
      <c r="I1227" s="665"/>
      <c r="J1227" s="665"/>
      <c r="K1227" s="678">
        <v>0</v>
      </c>
      <c r="L1227" s="665">
        <v>2</v>
      </c>
      <c r="M1227" s="666">
        <v>140.46</v>
      </c>
    </row>
    <row r="1228" spans="1:13" ht="14.4" customHeight="1" x14ac:dyDescent="0.3">
      <c r="A1228" s="661" t="s">
        <v>5143</v>
      </c>
      <c r="B1228" s="662" t="s">
        <v>4832</v>
      </c>
      <c r="C1228" s="662" t="s">
        <v>5589</v>
      </c>
      <c r="D1228" s="662" t="s">
        <v>5590</v>
      </c>
      <c r="E1228" s="662" t="s">
        <v>2467</v>
      </c>
      <c r="F1228" s="665">
        <v>1</v>
      </c>
      <c r="G1228" s="665">
        <v>140.44</v>
      </c>
      <c r="H1228" s="678">
        <v>1</v>
      </c>
      <c r="I1228" s="665"/>
      <c r="J1228" s="665"/>
      <c r="K1228" s="678">
        <v>0</v>
      </c>
      <c r="L1228" s="665">
        <v>1</v>
      </c>
      <c r="M1228" s="666">
        <v>140.44</v>
      </c>
    </row>
    <row r="1229" spans="1:13" ht="14.4" customHeight="1" x14ac:dyDescent="0.3">
      <c r="A1229" s="661" t="s">
        <v>5143</v>
      </c>
      <c r="B1229" s="662" t="s">
        <v>4835</v>
      </c>
      <c r="C1229" s="662" t="s">
        <v>6975</v>
      </c>
      <c r="D1229" s="662" t="s">
        <v>6810</v>
      </c>
      <c r="E1229" s="662" t="s">
        <v>6427</v>
      </c>
      <c r="F1229" s="665">
        <v>1</v>
      </c>
      <c r="G1229" s="665">
        <v>173.05</v>
      </c>
      <c r="H1229" s="678">
        <v>1</v>
      </c>
      <c r="I1229" s="665"/>
      <c r="J1229" s="665"/>
      <c r="K1229" s="678">
        <v>0</v>
      </c>
      <c r="L1229" s="665">
        <v>1</v>
      </c>
      <c r="M1229" s="666">
        <v>173.05</v>
      </c>
    </row>
    <row r="1230" spans="1:13" ht="14.4" customHeight="1" x14ac:dyDescent="0.3">
      <c r="A1230" s="661" t="s">
        <v>5143</v>
      </c>
      <c r="B1230" s="662" t="s">
        <v>4840</v>
      </c>
      <c r="C1230" s="662" t="s">
        <v>4198</v>
      </c>
      <c r="D1230" s="662" t="s">
        <v>2615</v>
      </c>
      <c r="E1230" s="662" t="s">
        <v>4199</v>
      </c>
      <c r="F1230" s="665"/>
      <c r="G1230" s="665"/>
      <c r="H1230" s="678">
        <v>0</v>
      </c>
      <c r="I1230" s="665">
        <v>2</v>
      </c>
      <c r="J1230" s="665">
        <v>321.77999999999997</v>
      </c>
      <c r="K1230" s="678">
        <v>1</v>
      </c>
      <c r="L1230" s="665">
        <v>2</v>
      </c>
      <c r="M1230" s="666">
        <v>321.77999999999997</v>
      </c>
    </row>
    <row r="1231" spans="1:13" ht="14.4" customHeight="1" x14ac:dyDescent="0.3">
      <c r="A1231" s="661" t="s">
        <v>5143</v>
      </c>
      <c r="B1231" s="662" t="s">
        <v>4841</v>
      </c>
      <c r="C1231" s="662" t="s">
        <v>6663</v>
      </c>
      <c r="D1231" s="662" t="s">
        <v>6664</v>
      </c>
      <c r="E1231" s="662" t="s">
        <v>2735</v>
      </c>
      <c r="F1231" s="665"/>
      <c r="G1231" s="665"/>
      <c r="H1231" s="678">
        <v>0</v>
      </c>
      <c r="I1231" s="665">
        <v>2</v>
      </c>
      <c r="J1231" s="665">
        <v>193.06</v>
      </c>
      <c r="K1231" s="678">
        <v>1</v>
      </c>
      <c r="L1231" s="665">
        <v>2</v>
      </c>
      <c r="M1231" s="666">
        <v>193.06</v>
      </c>
    </row>
    <row r="1232" spans="1:13" ht="14.4" customHeight="1" x14ac:dyDescent="0.3">
      <c r="A1232" s="661" t="s">
        <v>5143</v>
      </c>
      <c r="B1232" s="662" t="s">
        <v>4841</v>
      </c>
      <c r="C1232" s="662" t="s">
        <v>5952</v>
      </c>
      <c r="D1232" s="662" t="s">
        <v>2440</v>
      </c>
      <c r="E1232" s="662" t="s">
        <v>4035</v>
      </c>
      <c r="F1232" s="665"/>
      <c r="G1232" s="665"/>
      <c r="H1232" s="678"/>
      <c r="I1232" s="665">
        <v>1</v>
      </c>
      <c r="J1232" s="665">
        <v>0</v>
      </c>
      <c r="K1232" s="678"/>
      <c r="L1232" s="665">
        <v>1</v>
      </c>
      <c r="M1232" s="666">
        <v>0</v>
      </c>
    </row>
    <row r="1233" spans="1:13" ht="14.4" customHeight="1" x14ac:dyDescent="0.3">
      <c r="A1233" s="661" t="s">
        <v>5143</v>
      </c>
      <c r="B1233" s="662" t="s">
        <v>4843</v>
      </c>
      <c r="C1233" s="662" t="s">
        <v>4193</v>
      </c>
      <c r="D1233" s="662" t="s">
        <v>4844</v>
      </c>
      <c r="E1233" s="662" t="s">
        <v>1295</v>
      </c>
      <c r="F1233" s="665"/>
      <c r="G1233" s="665"/>
      <c r="H1233" s="678">
        <v>0</v>
      </c>
      <c r="I1233" s="665">
        <v>1</v>
      </c>
      <c r="J1233" s="665">
        <v>291.82</v>
      </c>
      <c r="K1233" s="678">
        <v>1</v>
      </c>
      <c r="L1233" s="665">
        <v>1</v>
      </c>
      <c r="M1233" s="666">
        <v>291.82</v>
      </c>
    </row>
    <row r="1234" spans="1:13" ht="14.4" customHeight="1" x14ac:dyDescent="0.3">
      <c r="A1234" s="661" t="s">
        <v>5143</v>
      </c>
      <c r="B1234" s="662" t="s">
        <v>4846</v>
      </c>
      <c r="C1234" s="662" t="s">
        <v>2759</v>
      </c>
      <c r="D1234" s="662" t="s">
        <v>2584</v>
      </c>
      <c r="E1234" s="662" t="s">
        <v>4850</v>
      </c>
      <c r="F1234" s="665"/>
      <c r="G1234" s="665"/>
      <c r="H1234" s="678">
        <v>0</v>
      </c>
      <c r="I1234" s="665">
        <v>3</v>
      </c>
      <c r="J1234" s="665">
        <v>494.82</v>
      </c>
      <c r="K1234" s="678">
        <v>1</v>
      </c>
      <c r="L1234" s="665">
        <v>3</v>
      </c>
      <c r="M1234" s="666">
        <v>494.82</v>
      </c>
    </row>
    <row r="1235" spans="1:13" ht="14.4" customHeight="1" x14ac:dyDescent="0.3">
      <c r="A1235" s="661" t="s">
        <v>5143</v>
      </c>
      <c r="B1235" s="662" t="s">
        <v>4852</v>
      </c>
      <c r="C1235" s="662" t="s">
        <v>2462</v>
      </c>
      <c r="D1235" s="662" t="s">
        <v>2463</v>
      </c>
      <c r="E1235" s="662" t="s">
        <v>1201</v>
      </c>
      <c r="F1235" s="665"/>
      <c r="G1235" s="665"/>
      <c r="H1235" s="678">
        <v>0</v>
      </c>
      <c r="I1235" s="665">
        <v>1</v>
      </c>
      <c r="J1235" s="665">
        <v>48.56</v>
      </c>
      <c r="K1235" s="678">
        <v>1</v>
      </c>
      <c r="L1235" s="665">
        <v>1</v>
      </c>
      <c r="M1235" s="666">
        <v>48.56</v>
      </c>
    </row>
    <row r="1236" spans="1:13" ht="14.4" customHeight="1" x14ac:dyDescent="0.3">
      <c r="A1236" s="661" t="s">
        <v>5143</v>
      </c>
      <c r="B1236" s="662" t="s">
        <v>4852</v>
      </c>
      <c r="C1236" s="662" t="s">
        <v>5030</v>
      </c>
      <c r="D1236" s="662" t="s">
        <v>2463</v>
      </c>
      <c r="E1236" s="662" t="s">
        <v>1295</v>
      </c>
      <c r="F1236" s="665"/>
      <c r="G1236" s="665"/>
      <c r="H1236" s="678">
        <v>0</v>
      </c>
      <c r="I1236" s="665">
        <v>2</v>
      </c>
      <c r="J1236" s="665">
        <v>223.45999999999998</v>
      </c>
      <c r="K1236" s="678">
        <v>1</v>
      </c>
      <c r="L1236" s="665">
        <v>2</v>
      </c>
      <c r="M1236" s="666">
        <v>223.45999999999998</v>
      </c>
    </row>
    <row r="1237" spans="1:13" ht="14.4" customHeight="1" x14ac:dyDescent="0.3">
      <c r="A1237" s="661" t="s">
        <v>5143</v>
      </c>
      <c r="B1237" s="662" t="s">
        <v>4853</v>
      </c>
      <c r="C1237" s="662" t="s">
        <v>4538</v>
      </c>
      <c r="D1237" s="662" t="s">
        <v>4539</v>
      </c>
      <c r="E1237" s="662" t="s">
        <v>4540</v>
      </c>
      <c r="F1237" s="665"/>
      <c r="G1237" s="665"/>
      <c r="H1237" s="678">
        <v>0</v>
      </c>
      <c r="I1237" s="665">
        <v>1</v>
      </c>
      <c r="J1237" s="665">
        <v>278.64</v>
      </c>
      <c r="K1237" s="678">
        <v>1</v>
      </c>
      <c r="L1237" s="665">
        <v>1</v>
      </c>
      <c r="M1237" s="666">
        <v>278.64</v>
      </c>
    </row>
    <row r="1238" spans="1:13" ht="14.4" customHeight="1" x14ac:dyDescent="0.3">
      <c r="A1238" s="661" t="s">
        <v>5143</v>
      </c>
      <c r="B1238" s="662" t="s">
        <v>4853</v>
      </c>
      <c r="C1238" s="662" t="s">
        <v>7784</v>
      </c>
      <c r="D1238" s="662" t="s">
        <v>4539</v>
      </c>
      <c r="E1238" s="662" t="s">
        <v>6717</v>
      </c>
      <c r="F1238" s="665">
        <v>1</v>
      </c>
      <c r="G1238" s="665">
        <v>0</v>
      </c>
      <c r="H1238" s="678"/>
      <c r="I1238" s="665"/>
      <c r="J1238" s="665"/>
      <c r="K1238" s="678"/>
      <c r="L1238" s="665">
        <v>1</v>
      </c>
      <c r="M1238" s="666">
        <v>0</v>
      </c>
    </row>
    <row r="1239" spans="1:13" ht="14.4" customHeight="1" x14ac:dyDescent="0.3">
      <c r="A1239" s="661" t="s">
        <v>5143</v>
      </c>
      <c r="B1239" s="662" t="s">
        <v>4859</v>
      </c>
      <c r="C1239" s="662" t="s">
        <v>2499</v>
      </c>
      <c r="D1239" s="662" t="s">
        <v>2500</v>
      </c>
      <c r="E1239" s="662" t="s">
        <v>4860</v>
      </c>
      <c r="F1239" s="665"/>
      <c r="G1239" s="665"/>
      <c r="H1239" s="678">
        <v>0</v>
      </c>
      <c r="I1239" s="665">
        <v>2</v>
      </c>
      <c r="J1239" s="665">
        <v>495.56</v>
      </c>
      <c r="K1239" s="678">
        <v>1</v>
      </c>
      <c r="L1239" s="665">
        <v>2</v>
      </c>
      <c r="M1239" s="666">
        <v>495.56</v>
      </c>
    </row>
    <row r="1240" spans="1:13" ht="14.4" customHeight="1" x14ac:dyDescent="0.3">
      <c r="A1240" s="661" t="s">
        <v>5143</v>
      </c>
      <c r="B1240" s="662" t="s">
        <v>4877</v>
      </c>
      <c r="C1240" s="662" t="s">
        <v>3061</v>
      </c>
      <c r="D1240" s="662" t="s">
        <v>2796</v>
      </c>
      <c r="E1240" s="662" t="s">
        <v>4879</v>
      </c>
      <c r="F1240" s="665"/>
      <c r="G1240" s="665"/>
      <c r="H1240" s="678">
        <v>0</v>
      </c>
      <c r="I1240" s="665">
        <v>10</v>
      </c>
      <c r="J1240" s="665">
        <v>1543.6000000000001</v>
      </c>
      <c r="K1240" s="678">
        <v>1</v>
      </c>
      <c r="L1240" s="665">
        <v>10</v>
      </c>
      <c r="M1240" s="666">
        <v>1543.6000000000001</v>
      </c>
    </row>
    <row r="1241" spans="1:13" ht="14.4" customHeight="1" x14ac:dyDescent="0.3">
      <c r="A1241" s="661" t="s">
        <v>5143</v>
      </c>
      <c r="B1241" s="662" t="s">
        <v>4877</v>
      </c>
      <c r="C1241" s="662" t="s">
        <v>4318</v>
      </c>
      <c r="D1241" s="662" t="s">
        <v>5044</v>
      </c>
      <c r="E1241" s="662" t="s">
        <v>4878</v>
      </c>
      <c r="F1241" s="665"/>
      <c r="G1241" s="665"/>
      <c r="H1241" s="678">
        <v>0</v>
      </c>
      <c r="I1241" s="665">
        <v>60</v>
      </c>
      <c r="J1241" s="665">
        <v>8957.7000000000007</v>
      </c>
      <c r="K1241" s="678">
        <v>1</v>
      </c>
      <c r="L1241" s="665">
        <v>60</v>
      </c>
      <c r="M1241" s="666">
        <v>8957.7000000000007</v>
      </c>
    </row>
    <row r="1242" spans="1:13" ht="14.4" customHeight="1" x14ac:dyDescent="0.3">
      <c r="A1242" s="661" t="s">
        <v>5143</v>
      </c>
      <c r="B1242" s="662" t="s">
        <v>4886</v>
      </c>
      <c r="C1242" s="662" t="s">
        <v>2934</v>
      </c>
      <c r="D1242" s="662" t="s">
        <v>2935</v>
      </c>
      <c r="E1242" s="662" t="s">
        <v>2788</v>
      </c>
      <c r="F1242" s="665"/>
      <c r="G1242" s="665"/>
      <c r="H1242" s="678">
        <v>0</v>
      </c>
      <c r="I1242" s="665">
        <v>1</v>
      </c>
      <c r="J1242" s="665">
        <v>170.52</v>
      </c>
      <c r="K1242" s="678">
        <v>1</v>
      </c>
      <c r="L1242" s="665">
        <v>1</v>
      </c>
      <c r="M1242" s="666">
        <v>170.52</v>
      </c>
    </row>
    <row r="1243" spans="1:13" ht="14.4" customHeight="1" x14ac:dyDescent="0.3">
      <c r="A1243" s="661" t="s">
        <v>5143</v>
      </c>
      <c r="B1243" s="662" t="s">
        <v>4900</v>
      </c>
      <c r="C1243" s="662" t="s">
        <v>5263</v>
      </c>
      <c r="D1243" s="662" t="s">
        <v>2963</v>
      </c>
      <c r="E1243" s="662" t="s">
        <v>5264</v>
      </c>
      <c r="F1243" s="665"/>
      <c r="G1243" s="665"/>
      <c r="H1243" s="678">
        <v>0</v>
      </c>
      <c r="I1243" s="665">
        <v>1</v>
      </c>
      <c r="J1243" s="665">
        <v>83.79</v>
      </c>
      <c r="K1243" s="678">
        <v>1</v>
      </c>
      <c r="L1243" s="665">
        <v>1</v>
      </c>
      <c r="M1243" s="666">
        <v>83.79</v>
      </c>
    </row>
    <row r="1244" spans="1:13" ht="14.4" customHeight="1" x14ac:dyDescent="0.3">
      <c r="A1244" s="661" t="s">
        <v>5143</v>
      </c>
      <c r="B1244" s="662" t="s">
        <v>4902</v>
      </c>
      <c r="C1244" s="662" t="s">
        <v>3092</v>
      </c>
      <c r="D1244" s="662" t="s">
        <v>3093</v>
      </c>
      <c r="E1244" s="662" t="s">
        <v>3094</v>
      </c>
      <c r="F1244" s="665"/>
      <c r="G1244" s="665"/>
      <c r="H1244" s="678">
        <v>0</v>
      </c>
      <c r="I1244" s="665">
        <v>7</v>
      </c>
      <c r="J1244" s="665">
        <v>690.42000000000007</v>
      </c>
      <c r="K1244" s="678">
        <v>1</v>
      </c>
      <c r="L1244" s="665">
        <v>7</v>
      </c>
      <c r="M1244" s="666">
        <v>690.42000000000007</v>
      </c>
    </row>
    <row r="1245" spans="1:13" ht="14.4" customHeight="1" x14ac:dyDescent="0.3">
      <c r="A1245" s="661" t="s">
        <v>5143</v>
      </c>
      <c r="B1245" s="662" t="s">
        <v>4902</v>
      </c>
      <c r="C1245" s="662" t="s">
        <v>3096</v>
      </c>
      <c r="D1245" s="662" t="s">
        <v>3097</v>
      </c>
      <c r="E1245" s="662" t="s">
        <v>3098</v>
      </c>
      <c r="F1245" s="665"/>
      <c r="G1245" s="665"/>
      <c r="H1245" s="678">
        <v>0</v>
      </c>
      <c r="I1245" s="665">
        <v>1</v>
      </c>
      <c r="J1245" s="665">
        <v>70.540000000000006</v>
      </c>
      <c r="K1245" s="678">
        <v>1</v>
      </c>
      <c r="L1245" s="665">
        <v>1</v>
      </c>
      <c r="M1245" s="666">
        <v>70.540000000000006</v>
      </c>
    </row>
    <row r="1246" spans="1:13" ht="14.4" customHeight="1" x14ac:dyDescent="0.3">
      <c r="A1246" s="661" t="s">
        <v>5143</v>
      </c>
      <c r="B1246" s="662" t="s">
        <v>4902</v>
      </c>
      <c r="C1246" s="662" t="s">
        <v>6235</v>
      </c>
      <c r="D1246" s="662" t="s">
        <v>3093</v>
      </c>
      <c r="E1246" s="662" t="s">
        <v>6236</v>
      </c>
      <c r="F1246" s="665"/>
      <c r="G1246" s="665"/>
      <c r="H1246" s="678">
        <v>0</v>
      </c>
      <c r="I1246" s="665">
        <v>2</v>
      </c>
      <c r="J1246" s="665">
        <v>282.18</v>
      </c>
      <c r="K1246" s="678">
        <v>1</v>
      </c>
      <c r="L1246" s="665">
        <v>2</v>
      </c>
      <c r="M1246" s="666">
        <v>282.18</v>
      </c>
    </row>
    <row r="1247" spans="1:13" ht="14.4" customHeight="1" x14ac:dyDescent="0.3">
      <c r="A1247" s="661" t="s">
        <v>5143</v>
      </c>
      <c r="B1247" s="662" t="s">
        <v>4916</v>
      </c>
      <c r="C1247" s="662" t="s">
        <v>2938</v>
      </c>
      <c r="D1247" s="662" t="s">
        <v>2939</v>
      </c>
      <c r="E1247" s="662" t="s">
        <v>2788</v>
      </c>
      <c r="F1247" s="665"/>
      <c r="G1247" s="665"/>
      <c r="H1247" s="678">
        <v>0</v>
      </c>
      <c r="I1247" s="665">
        <v>1</v>
      </c>
      <c r="J1247" s="665">
        <v>66.819999999999993</v>
      </c>
      <c r="K1247" s="678">
        <v>1</v>
      </c>
      <c r="L1247" s="665">
        <v>1</v>
      </c>
      <c r="M1247" s="666">
        <v>66.819999999999993</v>
      </c>
    </row>
    <row r="1248" spans="1:13" ht="14.4" customHeight="1" x14ac:dyDescent="0.3">
      <c r="A1248" s="661" t="s">
        <v>5143</v>
      </c>
      <c r="B1248" s="662" t="s">
        <v>4931</v>
      </c>
      <c r="C1248" s="662" t="s">
        <v>3159</v>
      </c>
      <c r="D1248" s="662" t="s">
        <v>3160</v>
      </c>
      <c r="E1248" s="662" t="s">
        <v>4933</v>
      </c>
      <c r="F1248" s="665"/>
      <c r="G1248" s="665"/>
      <c r="H1248" s="678">
        <v>0</v>
      </c>
      <c r="I1248" s="665">
        <v>21</v>
      </c>
      <c r="J1248" s="665">
        <v>62815.830000000009</v>
      </c>
      <c r="K1248" s="678">
        <v>1</v>
      </c>
      <c r="L1248" s="665">
        <v>21</v>
      </c>
      <c r="M1248" s="666">
        <v>62815.830000000009</v>
      </c>
    </row>
    <row r="1249" spans="1:13" ht="14.4" customHeight="1" x14ac:dyDescent="0.3">
      <c r="A1249" s="661" t="s">
        <v>5143</v>
      </c>
      <c r="B1249" s="662" t="s">
        <v>4931</v>
      </c>
      <c r="C1249" s="662" t="s">
        <v>5161</v>
      </c>
      <c r="D1249" s="662" t="s">
        <v>3160</v>
      </c>
      <c r="E1249" s="662" t="s">
        <v>5162</v>
      </c>
      <c r="F1249" s="665"/>
      <c r="G1249" s="665"/>
      <c r="H1249" s="678">
        <v>0</v>
      </c>
      <c r="I1249" s="665">
        <v>1</v>
      </c>
      <c r="J1249" s="665">
        <v>748.21</v>
      </c>
      <c r="K1249" s="678">
        <v>1</v>
      </c>
      <c r="L1249" s="665">
        <v>1</v>
      </c>
      <c r="M1249" s="666">
        <v>748.21</v>
      </c>
    </row>
    <row r="1250" spans="1:13" ht="14.4" customHeight="1" x14ac:dyDescent="0.3">
      <c r="A1250" s="661" t="s">
        <v>5143</v>
      </c>
      <c r="B1250" s="662" t="s">
        <v>4938</v>
      </c>
      <c r="C1250" s="662" t="s">
        <v>2755</v>
      </c>
      <c r="D1250" s="662" t="s">
        <v>2756</v>
      </c>
      <c r="E1250" s="662" t="s">
        <v>3488</v>
      </c>
      <c r="F1250" s="665"/>
      <c r="G1250" s="665"/>
      <c r="H1250" s="678">
        <v>0</v>
      </c>
      <c r="I1250" s="665">
        <v>205</v>
      </c>
      <c r="J1250" s="665">
        <v>292582.14999999997</v>
      </c>
      <c r="K1250" s="678">
        <v>1</v>
      </c>
      <c r="L1250" s="665">
        <v>205</v>
      </c>
      <c r="M1250" s="666">
        <v>292582.14999999997</v>
      </c>
    </row>
    <row r="1251" spans="1:13" ht="14.4" customHeight="1" x14ac:dyDescent="0.3">
      <c r="A1251" s="661" t="s">
        <v>5143</v>
      </c>
      <c r="B1251" s="662" t="s">
        <v>4950</v>
      </c>
      <c r="C1251" s="662" t="s">
        <v>2451</v>
      </c>
      <c r="D1251" s="662" t="s">
        <v>1967</v>
      </c>
      <c r="E1251" s="662" t="s">
        <v>2452</v>
      </c>
      <c r="F1251" s="665"/>
      <c r="G1251" s="665"/>
      <c r="H1251" s="678">
        <v>0</v>
      </c>
      <c r="I1251" s="665">
        <v>1</v>
      </c>
      <c r="J1251" s="665">
        <v>48.42</v>
      </c>
      <c r="K1251" s="678">
        <v>1</v>
      </c>
      <c r="L1251" s="665">
        <v>1</v>
      </c>
      <c r="M1251" s="666">
        <v>48.42</v>
      </c>
    </row>
    <row r="1252" spans="1:13" ht="14.4" customHeight="1" x14ac:dyDescent="0.3">
      <c r="A1252" s="661" t="s">
        <v>5143</v>
      </c>
      <c r="B1252" s="662" t="s">
        <v>4953</v>
      </c>
      <c r="C1252" s="662" t="s">
        <v>2553</v>
      </c>
      <c r="D1252" s="662" t="s">
        <v>2550</v>
      </c>
      <c r="E1252" s="662" t="s">
        <v>4957</v>
      </c>
      <c r="F1252" s="665"/>
      <c r="G1252" s="665"/>
      <c r="H1252" s="678">
        <v>0</v>
      </c>
      <c r="I1252" s="665">
        <v>1</v>
      </c>
      <c r="J1252" s="665">
        <v>156.61000000000001</v>
      </c>
      <c r="K1252" s="678">
        <v>1</v>
      </c>
      <c r="L1252" s="665">
        <v>1</v>
      </c>
      <c r="M1252" s="666">
        <v>156.61000000000001</v>
      </c>
    </row>
    <row r="1253" spans="1:13" ht="14.4" customHeight="1" x14ac:dyDescent="0.3">
      <c r="A1253" s="661" t="s">
        <v>5143</v>
      </c>
      <c r="B1253" s="662" t="s">
        <v>4969</v>
      </c>
      <c r="C1253" s="662" t="s">
        <v>4147</v>
      </c>
      <c r="D1253" s="662" t="s">
        <v>4148</v>
      </c>
      <c r="E1253" s="662" t="s">
        <v>4149</v>
      </c>
      <c r="F1253" s="665"/>
      <c r="G1253" s="665"/>
      <c r="H1253" s="678">
        <v>0</v>
      </c>
      <c r="I1253" s="665">
        <v>1</v>
      </c>
      <c r="J1253" s="665">
        <v>848.49</v>
      </c>
      <c r="K1253" s="678">
        <v>1</v>
      </c>
      <c r="L1253" s="665">
        <v>1</v>
      </c>
      <c r="M1253" s="666">
        <v>848.49</v>
      </c>
    </row>
    <row r="1254" spans="1:13" ht="14.4" customHeight="1" x14ac:dyDescent="0.3">
      <c r="A1254" s="661" t="s">
        <v>5143</v>
      </c>
      <c r="B1254" s="662" t="s">
        <v>4981</v>
      </c>
      <c r="C1254" s="662" t="s">
        <v>2621</v>
      </c>
      <c r="D1254" s="662" t="s">
        <v>2622</v>
      </c>
      <c r="E1254" s="662" t="s">
        <v>968</v>
      </c>
      <c r="F1254" s="665"/>
      <c r="G1254" s="665"/>
      <c r="H1254" s="678">
        <v>0</v>
      </c>
      <c r="I1254" s="665">
        <v>1</v>
      </c>
      <c r="J1254" s="665">
        <v>65.989999999999995</v>
      </c>
      <c r="K1254" s="678">
        <v>1</v>
      </c>
      <c r="L1254" s="665">
        <v>1</v>
      </c>
      <c r="M1254" s="666">
        <v>65.989999999999995</v>
      </c>
    </row>
    <row r="1255" spans="1:13" ht="14.4" customHeight="1" x14ac:dyDescent="0.3">
      <c r="A1255" s="661" t="s">
        <v>5143</v>
      </c>
      <c r="B1255" s="662" t="s">
        <v>4981</v>
      </c>
      <c r="C1255" s="662" t="s">
        <v>2715</v>
      </c>
      <c r="D1255" s="662" t="s">
        <v>2466</v>
      </c>
      <c r="E1255" s="662" t="s">
        <v>1128</v>
      </c>
      <c r="F1255" s="665"/>
      <c r="G1255" s="665"/>
      <c r="H1255" s="678">
        <v>0</v>
      </c>
      <c r="I1255" s="665">
        <v>4</v>
      </c>
      <c r="J1255" s="665">
        <v>528</v>
      </c>
      <c r="K1255" s="678">
        <v>1</v>
      </c>
      <c r="L1255" s="665">
        <v>4</v>
      </c>
      <c r="M1255" s="666">
        <v>528</v>
      </c>
    </row>
    <row r="1256" spans="1:13" ht="14.4" customHeight="1" x14ac:dyDescent="0.3">
      <c r="A1256" s="661" t="s">
        <v>5143</v>
      </c>
      <c r="B1256" s="662" t="s">
        <v>4981</v>
      </c>
      <c r="C1256" s="662" t="s">
        <v>2465</v>
      </c>
      <c r="D1256" s="662" t="s">
        <v>2466</v>
      </c>
      <c r="E1256" s="662" t="s">
        <v>2467</v>
      </c>
      <c r="F1256" s="665"/>
      <c r="G1256" s="665"/>
      <c r="H1256" s="678">
        <v>0</v>
      </c>
      <c r="I1256" s="665">
        <v>5</v>
      </c>
      <c r="J1256" s="665">
        <v>1320</v>
      </c>
      <c r="K1256" s="678">
        <v>1</v>
      </c>
      <c r="L1256" s="665">
        <v>5</v>
      </c>
      <c r="M1256" s="666">
        <v>1320</v>
      </c>
    </row>
    <row r="1257" spans="1:13" ht="14.4" customHeight="1" x14ac:dyDescent="0.3">
      <c r="A1257" s="661" t="s">
        <v>5143</v>
      </c>
      <c r="B1257" s="662" t="s">
        <v>4982</v>
      </c>
      <c r="C1257" s="662" t="s">
        <v>7210</v>
      </c>
      <c r="D1257" s="662" t="s">
        <v>2603</v>
      </c>
      <c r="E1257" s="662" t="s">
        <v>7211</v>
      </c>
      <c r="F1257" s="665"/>
      <c r="G1257" s="665"/>
      <c r="H1257" s="678">
        <v>0</v>
      </c>
      <c r="I1257" s="665">
        <v>1</v>
      </c>
      <c r="J1257" s="665">
        <v>439.98</v>
      </c>
      <c r="K1257" s="678">
        <v>1</v>
      </c>
      <c r="L1257" s="665">
        <v>1</v>
      </c>
      <c r="M1257" s="666">
        <v>439.98</v>
      </c>
    </row>
    <row r="1258" spans="1:13" ht="14.4" customHeight="1" x14ac:dyDescent="0.3">
      <c r="A1258" s="661" t="s">
        <v>5143</v>
      </c>
      <c r="B1258" s="662" t="s">
        <v>4991</v>
      </c>
      <c r="C1258" s="662" t="s">
        <v>2560</v>
      </c>
      <c r="D1258" s="662" t="s">
        <v>2444</v>
      </c>
      <c r="E1258" s="662" t="s">
        <v>968</v>
      </c>
      <c r="F1258" s="665"/>
      <c r="G1258" s="665"/>
      <c r="H1258" s="678">
        <v>0</v>
      </c>
      <c r="I1258" s="665">
        <v>1</v>
      </c>
      <c r="J1258" s="665">
        <v>113.66</v>
      </c>
      <c r="K1258" s="678">
        <v>1</v>
      </c>
      <c r="L1258" s="665">
        <v>1</v>
      </c>
      <c r="M1258" s="666">
        <v>113.66</v>
      </c>
    </row>
    <row r="1259" spans="1:13" ht="14.4" customHeight="1" x14ac:dyDescent="0.3">
      <c r="A1259" s="661" t="s">
        <v>5143</v>
      </c>
      <c r="B1259" s="662" t="s">
        <v>4997</v>
      </c>
      <c r="C1259" s="662" t="s">
        <v>2829</v>
      </c>
      <c r="D1259" s="662" t="s">
        <v>2830</v>
      </c>
      <c r="E1259" s="662" t="s">
        <v>2831</v>
      </c>
      <c r="F1259" s="665"/>
      <c r="G1259" s="665"/>
      <c r="H1259" s="678">
        <v>0</v>
      </c>
      <c r="I1259" s="665">
        <v>4</v>
      </c>
      <c r="J1259" s="665">
        <v>509.36</v>
      </c>
      <c r="K1259" s="678">
        <v>1</v>
      </c>
      <c r="L1259" s="665">
        <v>4</v>
      </c>
      <c r="M1259" s="666">
        <v>509.36</v>
      </c>
    </row>
    <row r="1260" spans="1:13" ht="14.4" customHeight="1" x14ac:dyDescent="0.3">
      <c r="A1260" s="661" t="s">
        <v>5143</v>
      </c>
      <c r="B1260" s="662" t="s">
        <v>4997</v>
      </c>
      <c r="C1260" s="662" t="s">
        <v>2834</v>
      </c>
      <c r="D1260" s="662" t="s">
        <v>2835</v>
      </c>
      <c r="E1260" s="662" t="s">
        <v>2831</v>
      </c>
      <c r="F1260" s="665"/>
      <c r="G1260" s="665"/>
      <c r="H1260" s="678">
        <v>0</v>
      </c>
      <c r="I1260" s="665">
        <v>3</v>
      </c>
      <c r="J1260" s="665">
        <v>382.02</v>
      </c>
      <c r="K1260" s="678">
        <v>1</v>
      </c>
      <c r="L1260" s="665">
        <v>3</v>
      </c>
      <c r="M1260" s="666">
        <v>382.02</v>
      </c>
    </row>
    <row r="1261" spans="1:13" ht="14.4" customHeight="1" x14ac:dyDescent="0.3">
      <c r="A1261" s="661" t="s">
        <v>5143</v>
      </c>
      <c r="B1261" s="662" t="s">
        <v>4997</v>
      </c>
      <c r="C1261" s="662" t="s">
        <v>2857</v>
      </c>
      <c r="D1261" s="662" t="s">
        <v>2858</v>
      </c>
      <c r="E1261" s="662" t="s">
        <v>2831</v>
      </c>
      <c r="F1261" s="665"/>
      <c r="G1261" s="665"/>
      <c r="H1261" s="678">
        <v>0</v>
      </c>
      <c r="I1261" s="665">
        <v>10</v>
      </c>
      <c r="J1261" s="665">
        <v>820.40000000000009</v>
      </c>
      <c r="K1261" s="678">
        <v>1</v>
      </c>
      <c r="L1261" s="665">
        <v>10</v>
      </c>
      <c r="M1261" s="666">
        <v>820.40000000000009</v>
      </c>
    </row>
    <row r="1262" spans="1:13" ht="14.4" customHeight="1" x14ac:dyDescent="0.3">
      <c r="A1262" s="661" t="s">
        <v>5143</v>
      </c>
      <c r="B1262" s="662" t="s">
        <v>4934</v>
      </c>
      <c r="C1262" s="662" t="s">
        <v>3200</v>
      </c>
      <c r="D1262" s="662" t="s">
        <v>3193</v>
      </c>
      <c r="E1262" s="662" t="s">
        <v>4935</v>
      </c>
      <c r="F1262" s="665"/>
      <c r="G1262" s="665"/>
      <c r="H1262" s="678">
        <v>0</v>
      </c>
      <c r="I1262" s="665">
        <v>43</v>
      </c>
      <c r="J1262" s="665">
        <v>600231.08000000007</v>
      </c>
      <c r="K1262" s="678">
        <v>1</v>
      </c>
      <c r="L1262" s="665">
        <v>43</v>
      </c>
      <c r="M1262" s="666">
        <v>600231.08000000007</v>
      </c>
    </row>
    <row r="1263" spans="1:13" ht="14.4" customHeight="1" x14ac:dyDescent="0.3">
      <c r="A1263" s="661" t="s">
        <v>5143</v>
      </c>
      <c r="B1263" s="662" t="s">
        <v>4934</v>
      </c>
      <c r="C1263" s="662" t="s">
        <v>3192</v>
      </c>
      <c r="D1263" s="662" t="s">
        <v>3193</v>
      </c>
      <c r="E1263" s="662" t="s">
        <v>4936</v>
      </c>
      <c r="F1263" s="665"/>
      <c r="G1263" s="665"/>
      <c r="H1263" s="678">
        <v>0</v>
      </c>
      <c r="I1263" s="665">
        <v>2</v>
      </c>
      <c r="J1263" s="665">
        <v>6700.26</v>
      </c>
      <c r="K1263" s="678">
        <v>1</v>
      </c>
      <c r="L1263" s="665">
        <v>2</v>
      </c>
      <c r="M1263" s="666">
        <v>6700.26</v>
      </c>
    </row>
    <row r="1264" spans="1:13" ht="14.4" customHeight="1" x14ac:dyDescent="0.3">
      <c r="A1264" s="661" t="s">
        <v>5147</v>
      </c>
      <c r="B1264" s="662" t="s">
        <v>4793</v>
      </c>
      <c r="C1264" s="662" t="s">
        <v>5702</v>
      </c>
      <c r="D1264" s="662" t="s">
        <v>2515</v>
      </c>
      <c r="E1264" s="662" t="s">
        <v>5703</v>
      </c>
      <c r="F1264" s="665"/>
      <c r="G1264" s="665"/>
      <c r="H1264" s="678"/>
      <c r="I1264" s="665">
        <v>1</v>
      </c>
      <c r="J1264" s="665">
        <v>0</v>
      </c>
      <c r="K1264" s="678"/>
      <c r="L1264" s="665">
        <v>1</v>
      </c>
      <c r="M1264" s="666">
        <v>0</v>
      </c>
    </row>
    <row r="1265" spans="1:13" ht="14.4" customHeight="1" x14ac:dyDescent="0.3">
      <c r="A1265" s="661" t="s">
        <v>5147</v>
      </c>
      <c r="B1265" s="662" t="s">
        <v>4808</v>
      </c>
      <c r="C1265" s="662" t="s">
        <v>2651</v>
      </c>
      <c r="D1265" s="662" t="s">
        <v>4809</v>
      </c>
      <c r="E1265" s="662" t="s">
        <v>4810</v>
      </c>
      <c r="F1265" s="665"/>
      <c r="G1265" s="665"/>
      <c r="H1265" s="678">
        <v>0</v>
      </c>
      <c r="I1265" s="665">
        <v>1</v>
      </c>
      <c r="J1265" s="665">
        <v>120.61</v>
      </c>
      <c r="K1265" s="678">
        <v>1</v>
      </c>
      <c r="L1265" s="665">
        <v>1</v>
      </c>
      <c r="M1265" s="666">
        <v>120.61</v>
      </c>
    </row>
    <row r="1266" spans="1:13" ht="14.4" customHeight="1" x14ac:dyDescent="0.3">
      <c r="A1266" s="661" t="s">
        <v>5147</v>
      </c>
      <c r="B1266" s="662" t="s">
        <v>4811</v>
      </c>
      <c r="C1266" s="662" t="s">
        <v>2473</v>
      </c>
      <c r="D1266" s="662" t="s">
        <v>2474</v>
      </c>
      <c r="E1266" s="662" t="s">
        <v>4814</v>
      </c>
      <c r="F1266" s="665"/>
      <c r="G1266" s="665"/>
      <c r="H1266" s="678">
        <v>0</v>
      </c>
      <c r="I1266" s="665">
        <v>14</v>
      </c>
      <c r="J1266" s="665">
        <v>11411.400000000001</v>
      </c>
      <c r="K1266" s="678">
        <v>1</v>
      </c>
      <c r="L1266" s="665">
        <v>14</v>
      </c>
      <c r="M1266" s="666">
        <v>11411.400000000001</v>
      </c>
    </row>
    <row r="1267" spans="1:13" ht="14.4" customHeight="1" x14ac:dyDescent="0.3">
      <c r="A1267" s="661" t="s">
        <v>5147</v>
      </c>
      <c r="B1267" s="662" t="s">
        <v>4811</v>
      </c>
      <c r="C1267" s="662" t="s">
        <v>2477</v>
      </c>
      <c r="D1267" s="662" t="s">
        <v>2474</v>
      </c>
      <c r="E1267" s="662" t="s">
        <v>4818</v>
      </c>
      <c r="F1267" s="665"/>
      <c r="G1267" s="665"/>
      <c r="H1267" s="678">
        <v>0</v>
      </c>
      <c r="I1267" s="665">
        <v>1</v>
      </c>
      <c r="J1267" s="665">
        <v>923.74</v>
      </c>
      <c r="K1267" s="678">
        <v>1</v>
      </c>
      <c r="L1267" s="665">
        <v>1</v>
      </c>
      <c r="M1267" s="666">
        <v>923.74</v>
      </c>
    </row>
    <row r="1268" spans="1:13" ht="14.4" customHeight="1" x14ac:dyDescent="0.3">
      <c r="A1268" s="661" t="s">
        <v>5147</v>
      </c>
      <c r="B1268" s="662" t="s">
        <v>4811</v>
      </c>
      <c r="C1268" s="662" t="s">
        <v>4144</v>
      </c>
      <c r="D1268" s="662" t="s">
        <v>2557</v>
      </c>
      <c r="E1268" s="662" t="s">
        <v>4812</v>
      </c>
      <c r="F1268" s="665"/>
      <c r="G1268" s="665"/>
      <c r="H1268" s="678">
        <v>0</v>
      </c>
      <c r="I1268" s="665">
        <v>6</v>
      </c>
      <c r="J1268" s="665">
        <v>8313.7199999999993</v>
      </c>
      <c r="K1268" s="678">
        <v>1</v>
      </c>
      <c r="L1268" s="665">
        <v>6</v>
      </c>
      <c r="M1268" s="666">
        <v>8313.7199999999993</v>
      </c>
    </row>
    <row r="1269" spans="1:13" ht="14.4" customHeight="1" x14ac:dyDescent="0.3">
      <c r="A1269" s="661" t="s">
        <v>5147</v>
      </c>
      <c r="B1269" s="662" t="s">
        <v>4811</v>
      </c>
      <c r="C1269" s="662" t="s">
        <v>2556</v>
      </c>
      <c r="D1269" s="662" t="s">
        <v>2557</v>
      </c>
      <c r="E1269" s="662" t="s">
        <v>4819</v>
      </c>
      <c r="F1269" s="665"/>
      <c r="G1269" s="665"/>
      <c r="H1269" s="678">
        <v>0</v>
      </c>
      <c r="I1269" s="665">
        <v>3</v>
      </c>
      <c r="J1269" s="665">
        <v>5542.47</v>
      </c>
      <c r="K1269" s="678">
        <v>1</v>
      </c>
      <c r="L1269" s="665">
        <v>3</v>
      </c>
      <c r="M1269" s="666">
        <v>5542.47</v>
      </c>
    </row>
    <row r="1270" spans="1:13" ht="14.4" customHeight="1" x14ac:dyDescent="0.3">
      <c r="A1270" s="661" t="s">
        <v>5147</v>
      </c>
      <c r="B1270" s="662" t="s">
        <v>4811</v>
      </c>
      <c r="C1270" s="662" t="s">
        <v>2811</v>
      </c>
      <c r="D1270" s="662" t="s">
        <v>2474</v>
      </c>
      <c r="E1270" s="662" t="s">
        <v>4814</v>
      </c>
      <c r="F1270" s="665"/>
      <c r="G1270" s="665"/>
      <c r="H1270" s="678">
        <v>0</v>
      </c>
      <c r="I1270" s="665">
        <v>1</v>
      </c>
      <c r="J1270" s="665">
        <v>815.1</v>
      </c>
      <c r="K1270" s="678">
        <v>1</v>
      </c>
      <c r="L1270" s="665">
        <v>1</v>
      </c>
      <c r="M1270" s="666">
        <v>815.1</v>
      </c>
    </row>
    <row r="1271" spans="1:13" ht="14.4" customHeight="1" x14ac:dyDescent="0.3">
      <c r="A1271" s="661" t="s">
        <v>5147</v>
      </c>
      <c r="B1271" s="662" t="s">
        <v>4833</v>
      </c>
      <c r="C1271" s="662" t="s">
        <v>4135</v>
      </c>
      <c r="D1271" s="662" t="s">
        <v>4136</v>
      </c>
      <c r="E1271" s="662" t="s">
        <v>968</v>
      </c>
      <c r="F1271" s="665"/>
      <c r="G1271" s="665"/>
      <c r="H1271" s="678">
        <v>0</v>
      </c>
      <c r="I1271" s="665">
        <v>1</v>
      </c>
      <c r="J1271" s="665">
        <v>70.23</v>
      </c>
      <c r="K1271" s="678">
        <v>1</v>
      </c>
      <c r="L1271" s="665">
        <v>1</v>
      </c>
      <c r="M1271" s="666">
        <v>70.23</v>
      </c>
    </row>
    <row r="1272" spans="1:13" ht="14.4" customHeight="1" x14ac:dyDescent="0.3">
      <c r="A1272" s="661" t="s">
        <v>5147</v>
      </c>
      <c r="B1272" s="662" t="s">
        <v>4841</v>
      </c>
      <c r="C1272" s="662" t="s">
        <v>2537</v>
      </c>
      <c r="D1272" s="662" t="s">
        <v>4842</v>
      </c>
      <c r="E1272" s="662" t="s">
        <v>1186</v>
      </c>
      <c r="F1272" s="665"/>
      <c r="G1272" s="665"/>
      <c r="H1272" s="678">
        <v>0</v>
      </c>
      <c r="I1272" s="665">
        <v>1</v>
      </c>
      <c r="J1272" s="665">
        <v>48.27</v>
      </c>
      <c r="K1272" s="678">
        <v>1</v>
      </c>
      <c r="L1272" s="665">
        <v>1</v>
      </c>
      <c r="M1272" s="666">
        <v>48.27</v>
      </c>
    </row>
    <row r="1273" spans="1:13" ht="14.4" customHeight="1" x14ac:dyDescent="0.3">
      <c r="A1273" s="661" t="s">
        <v>5147</v>
      </c>
      <c r="B1273" s="662" t="s">
        <v>4845</v>
      </c>
      <c r="C1273" s="662" t="s">
        <v>2662</v>
      </c>
      <c r="D1273" s="662" t="s">
        <v>2607</v>
      </c>
      <c r="E1273" s="662" t="s">
        <v>999</v>
      </c>
      <c r="F1273" s="665"/>
      <c r="G1273" s="665"/>
      <c r="H1273" s="678">
        <v>0</v>
      </c>
      <c r="I1273" s="665">
        <v>1</v>
      </c>
      <c r="J1273" s="665">
        <v>117.46</v>
      </c>
      <c r="K1273" s="678">
        <v>1</v>
      </c>
      <c r="L1273" s="665">
        <v>1</v>
      </c>
      <c r="M1273" s="666">
        <v>117.46</v>
      </c>
    </row>
    <row r="1274" spans="1:13" ht="14.4" customHeight="1" x14ac:dyDescent="0.3">
      <c r="A1274" s="661" t="s">
        <v>5147</v>
      </c>
      <c r="B1274" s="662" t="s">
        <v>4853</v>
      </c>
      <c r="C1274" s="662" t="s">
        <v>7489</v>
      </c>
      <c r="D1274" s="662" t="s">
        <v>7344</v>
      </c>
      <c r="E1274" s="662" t="s">
        <v>2794</v>
      </c>
      <c r="F1274" s="665">
        <v>1</v>
      </c>
      <c r="G1274" s="665">
        <v>353.18</v>
      </c>
      <c r="H1274" s="678">
        <v>1</v>
      </c>
      <c r="I1274" s="665"/>
      <c r="J1274" s="665"/>
      <c r="K1274" s="678">
        <v>0</v>
      </c>
      <c r="L1274" s="665">
        <v>1</v>
      </c>
      <c r="M1274" s="666">
        <v>353.18</v>
      </c>
    </row>
    <row r="1275" spans="1:13" ht="14.4" customHeight="1" x14ac:dyDescent="0.3">
      <c r="A1275" s="661" t="s">
        <v>5147</v>
      </c>
      <c r="B1275" s="662" t="s">
        <v>4853</v>
      </c>
      <c r="C1275" s="662" t="s">
        <v>2793</v>
      </c>
      <c r="D1275" s="662" t="s">
        <v>2791</v>
      </c>
      <c r="E1275" s="662" t="s">
        <v>2794</v>
      </c>
      <c r="F1275" s="665"/>
      <c r="G1275" s="665"/>
      <c r="H1275" s="678">
        <v>0</v>
      </c>
      <c r="I1275" s="665">
        <v>1</v>
      </c>
      <c r="J1275" s="665">
        <v>353.18</v>
      </c>
      <c r="K1275" s="678">
        <v>1</v>
      </c>
      <c r="L1275" s="665">
        <v>1</v>
      </c>
      <c r="M1275" s="666">
        <v>353.18</v>
      </c>
    </row>
    <row r="1276" spans="1:13" ht="14.4" customHeight="1" x14ac:dyDescent="0.3">
      <c r="A1276" s="661" t="s">
        <v>5147</v>
      </c>
      <c r="B1276" s="662" t="s">
        <v>4947</v>
      </c>
      <c r="C1276" s="662" t="s">
        <v>2814</v>
      </c>
      <c r="D1276" s="662" t="s">
        <v>4948</v>
      </c>
      <c r="E1276" s="662" t="s">
        <v>4949</v>
      </c>
      <c r="F1276" s="665"/>
      <c r="G1276" s="665"/>
      <c r="H1276" s="678">
        <v>0</v>
      </c>
      <c r="I1276" s="665">
        <v>1</v>
      </c>
      <c r="J1276" s="665">
        <v>2179.9299999999998</v>
      </c>
      <c r="K1276" s="678">
        <v>1</v>
      </c>
      <c r="L1276" s="665">
        <v>1</v>
      </c>
      <c r="M1276" s="666">
        <v>2179.9299999999998</v>
      </c>
    </row>
    <row r="1277" spans="1:13" ht="14.4" customHeight="1" x14ac:dyDescent="0.3">
      <c r="A1277" s="661" t="s">
        <v>5147</v>
      </c>
      <c r="B1277" s="662" t="s">
        <v>4975</v>
      </c>
      <c r="C1277" s="662" t="s">
        <v>5693</v>
      </c>
      <c r="D1277" s="662" t="s">
        <v>5694</v>
      </c>
      <c r="E1277" s="662" t="s">
        <v>2149</v>
      </c>
      <c r="F1277" s="665">
        <v>1</v>
      </c>
      <c r="G1277" s="665">
        <v>16.920000000000002</v>
      </c>
      <c r="H1277" s="678">
        <v>1</v>
      </c>
      <c r="I1277" s="665"/>
      <c r="J1277" s="665"/>
      <c r="K1277" s="678">
        <v>0</v>
      </c>
      <c r="L1277" s="665">
        <v>1</v>
      </c>
      <c r="M1277" s="666">
        <v>16.920000000000002</v>
      </c>
    </row>
    <row r="1278" spans="1:13" ht="14.4" customHeight="1" x14ac:dyDescent="0.3">
      <c r="A1278" s="661" t="s">
        <v>5147</v>
      </c>
      <c r="B1278" s="662" t="s">
        <v>4986</v>
      </c>
      <c r="C1278" s="662" t="s">
        <v>1368</v>
      </c>
      <c r="D1278" s="662" t="s">
        <v>2655</v>
      </c>
      <c r="E1278" s="662" t="s">
        <v>2656</v>
      </c>
      <c r="F1278" s="665"/>
      <c r="G1278" s="665"/>
      <c r="H1278" s="678">
        <v>0</v>
      </c>
      <c r="I1278" s="665">
        <v>1</v>
      </c>
      <c r="J1278" s="665">
        <v>103.8</v>
      </c>
      <c r="K1278" s="678">
        <v>1</v>
      </c>
      <c r="L1278" s="665">
        <v>1</v>
      </c>
      <c r="M1278" s="666">
        <v>103.8</v>
      </c>
    </row>
    <row r="1279" spans="1:13" ht="14.4" customHeight="1" x14ac:dyDescent="0.3">
      <c r="A1279" s="661" t="s">
        <v>5147</v>
      </c>
      <c r="B1279" s="662" t="s">
        <v>4986</v>
      </c>
      <c r="C1279" s="662" t="s">
        <v>2565</v>
      </c>
      <c r="D1279" s="662" t="s">
        <v>2566</v>
      </c>
      <c r="E1279" s="662" t="s">
        <v>2567</v>
      </c>
      <c r="F1279" s="665"/>
      <c r="G1279" s="665"/>
      <c r="H1279" s="678">
        <v>0</v>
      </c>
      <c r="I1279" s="665">
        <v>1</v>
      </c>
      <c r="J1279" s="665">
        <v>155.69999999999999</v>
      </c>
      <c r="K1279" s="678">
        <v>1</v>
      </c>
      <c r="L1279" s="665">
        <v>1</v>
      </c>
      <c r="M1279" s="666">
        <v>155.69999999999999</v>
      </c>
    </row>
    <row r="1280" spans="1:13" ht="14.4" customHeight="1" x14ac:dyDescent="0.3">
      <c r="A1280" s="661" t="s">
        <v>5147</v>
      </c>
      <c r="B1280" s="662" t="s">
        <v>4991</v>
      </c>
      <c r="C1280" s="662" t="s">
        <v>2560</v>
      </c>
      <c r="D1280" s="662" t="s">
        <v>2444</v>
      </c>
      <c r="E1280" s="662" t="s">
        <v>968</v>
      </c>
      <c r="F1280" s="665"/>
      <c r="G1280" s="665"/>
      <c r="H1280" s="678">
        <v>0</v>
      </c>
      <c r="I1280" s="665">
        <v>3</v>
      </c>
      <c r="J1280" s="665">
        <v>207.48</v>
      </c>
      <c r="K1280" s="678">
        <v>1</v>
      </c>
      <c r="L1280" s="665">
        <v>3</v>
      </c>
      <c r="M1280" s="666">
        <v>207.48</v>
      </c>
    </row>
    <row r="1281" spans="1:13" ht="14.4" customHeight="1" x14ac:dyDescent="0.3">
      <c r="A1281" s="661" t="s">
        <v>5147</v>
      </c>
      <c r="B1281" s="662" t="s">
        <v>4934</v>
      </c>
      <c r="C1281" s="662" t="s">
        <v>3200</v>
      </c>
      <c r="D1281" s="662" t="s">
        <v>3193</v>
      </c>
      <c r="E1281" s="662" t="s">
        <v>4935</v>
      </c>
      <c r="F1281" s="665"/>
      <c r="G1281" s="665"/>
      <c r="H1281" s="678">
        <v>0</v>
      </c>
      <c r="I1281" s="665">
        <v>6</v>
      </c>
      <c r="J1281" s="665">
        <v>83095.56</v>
      </c>
      <c r="K1281" s="678">
        <v>1</v>
      </c>
      <c r="L1281" s="665">
        <v>6</v>
      </c>
      <c r="M1281" s="666">
        <v>83095.56</v>
      </c>
    </row>
    <row r="1282" spans="1:13" ht="14.4" customHeight="1" x14ac:dyDescent="0.3">
      <c r="A1282" s="661" t="s">
        <v>5136</v>
      </c>
      <c r="B1282" s="662" t="s">
        <v>4797</v>
      </c>
      <c r="C1282" s="662" t="s">
        <v>3477</v>
      </c>
      <c r="D1282" s="662" t="s">
        <v>3478</v>
      </c>
      <c r="E1282" s="662" t="s">
        <v>5014</v>
      </c>
      <c r="F1282" s="665"/>
      <c r="G1282" s="665"/>
      <c r="H1282" s="678">
        <v>0</v>
      </c>
      <c r="I1282" s="665">
        <v>1</v>
      </c>
      <c r="J1282" s="665">
        <v>1300.49</v>
      </c>
      <c r="K1282" s="678">
        <v>1</v>
      </c>
      <c r="L1282" s="665">
        <v>1</v>
      </c>
      <c r="M1282" s="666">
        <v>1300.49</v>
      </c>
    </row>
    <row r="1283" spans="1:13" ht="14.4" customHeight="1" x14ac:dyDescent="0.3">
      <c r="A1283" s="661" t="s">
        <v>5136</v>
      </c>
      <c r="B1283" s="662" t="s">
        <v>4797</v>
      </c>
      <c r="C1283" s="662" t="s">
        <v>7558</v>
      </c>
      <c r="D1283" s="662" t="s">
        <v>7559</v>
      </c>
      <c r="E1283" s="662" t="s">
        <v>7560</v>
      </c>
      <c r="F1283" s="665">
        <v>1</v>
      </c>
      <c r="G1283" s="665">
        <v>0</v>
      </c>
      <c r="H1283" s="678"/>
      <c r="I1283" s="665"/>
      <c r="J1283" s="665"/>
      <c r="K1283" s="678"/>
      <c r="L1283" s="665">
        <v>1</v>
      </c>
      <c r="M1283" s="666">
        <v>0</v>
      </c>
    </row>
    <row r="1284" spans="1:13" ht="14.4" customHeight="1" x14ac:dyDescent="0.3">
      <c r="A1284" s="661" t="s">
        <v>5136</v>
      </c>
      <c r="B1284" s="662" t="s">
        <v>4804</v>
      </c>
      <c r="C1284" s="662" t="s">
        <v>2629</v>
      </c>
      <c r="D1284" s="662" t="s">
        <v>2504</v>
      </c>
      <c r="E1284" s="662" t="s">
        <v>2630</v>
      </c>
      <c r="F1284" s="665"/>
      <c r="G1284" s="665"/>
      <c r="H1284" s="678"/>
      <c r="I1284" s="665">
        <v>1</v>
      </c>
      <c r="J1284" s="665">
        <v>0</v>
      </c>
      <c r="K1284" s="678"/>
      <c r="L1284" s="665">
        <v>1</v>
      </c>
      <c r="M1284" s="666">
        <v>0</v>
      </c>
    </row>
    <row r="1285" spans="1:13" ht="14.4" customHeight="1" x14ac:dyDescent="0.3">
      <c r="A1285" s="661" t="s">
        <v>5136</v>
      </c>
      <c r="B1285" s="662" t="s">
        <v>4804</v>
      </c>
      <c r="C1285" s="662" t="s">
        <v>7531</v>
      </c>
      <c r="D1285" s="662" t="s">
        <v>7532</v>
      </c>
      <c r="E1285" s="662" t="s">
        <v>7533</v>
      </c>
      <c r="F1285" s="665">
        <v>1</v>
      </c>
      <c r="G1285" s="665">
        <v>0</v>
      </c>
      <c r="H1285" s="678"/>
      <c r="I1285" s="665"/>
      <c r="J1285" s="665"/>
      <c r="K1285" s="678"/>
      <c r="L1285" s="665">
        <v>1</v>
      </c>
      <c r="M1285" s="666">
        <v>0</v>
      </c>
    </row>
    <row r="1286" spans="1:13" ht="14.4" customHeight="1" x14ac:dyDescent="0.3">
      <c r="A1286" s="661" t="s">
        <v>5136</v>
      </c>
      <c r="B1286" s="662" t="s">
        <v>4804</v>
      </c>
      <c r="C1286" s="662" t="s">
        <v>7534</v>
      </c>
      <c r="D1286" s="662" t="s">
        <v>7532</v>
      </c>
      <c r="E1286" s="662" t="s">
        <v>7535</v>
      </c>
      <c r="F1286" s="665">
        <v>1</v>
      </c>
      <c r="G1286" s="665">
        <v>0</v>
      </c>
      <c r="H1286" s="678"/>
      <c r="I1286" s="665"/>
      <c r="J1286" s="665"/>
      <c r="K1286" s="678"/>
      <c r="L1286" s="665">
        <v>1</v>
      </c>
      <c r="M1286" s="666">
        <v>0</v>
      </c>
    </row>
    <row r="1287" spans="1:13" ht="14.4" customHeight="1" x14ac:dyDescent="0.3">
      <c r="A1287" s="661" t="s">
        <v>5136</v>
      </c>
      <c r="B1287" s="662" t="s">
        <v>4808</v>
      </c>
      <c r="C1287" s="662" t="s">
        <v>7403</v>
      </c>
      <c r="D1287" s="662" t="s">
        <v>7014</v>
      </c>
      <c r="E1287" s="662" t="s">
        <v>7404</v>
      </c>
      <c r="F1287" s="665"/>
      <c r="G1287" s="665"/>
      <c r="H1287" s="678">
        <v>0</v>
      </c>
      <c r="I1287" s="665">
        <v>1</v>
      </c>
      <c r="J1287" s="665">
        <v>93.75</v>
      </c>
      <c r="K1287" s="678">
        <v>1</v>
      </c>
      <c r="L1287" s="665">
        <v>1</v>
      </c>
      <c r="M1287" s="666">
        <v>93.75</v>
      </c>
    </row>
    <row r="1288" spans="1:13" ht="14.4" customHeight="1" x14ac:dyDescent="0.3">
      <c r="A1288" s="661" t="s">
        <v>5136</v>
      </c>
      <c r="B1288" s="662" t="s">
        <v>4808</v>
      </c>
      <c r="C1288" s="662" t="s">
        <v>6288</v>
      </c>
      <c r="D1288" s="662" t="s">
        <v>6289</v>
      </c>
      <c r="E1288" s="662" t="s">
        <v>6290</v>
      </c>
      <c r="F1288" s="665"/>
      <c r="G1288" s="665"/>
      <c r="H1288" s="678"/>
      <c r="I1288" s="665">
        <v>1</v>
      </c>
      <c r="J1288" s="665">
        <v>0</v>
      </c>
      <c r="K1288" s="678"/>
      <c r="L1288" s="665">
        <v>1</v>
      </c>
      <c r="M1288" s="666">
        <v>0</v>
      </c>
    </row>
    <row r="1289" spans="1:13" ht="14.4" customHeight="1" x14ac:dyDescent="0.3">
      <c r="A1289" s="661" t="s">
        <v>5136</v>
      </c>
      <c r="B1289" s="662" t="s">
        <v>4808</v>
      </c>
      <c r="C1289" s="662" t="s">
        <v>6291</v>
      </c>
      <c r="D1289" s="662" t="s">
        <v>6289</v>
      </c>
      <c r="E1289" s="662" t="s">
        <v>6292</v>
      </c>
      <c r="F1289" s="665"/>
      <c r="G1289" s="665"/>
      <c r="H1289" s="678">
        <v>0</v>
      </c>
      <c r="I1289" s="665">
        <v>1</v>
      </c>
      <c r="J1289" s="665">
        <v>184.74</v>
      </c>
      <c r="K1289" s="678">
        <v>1</v>
      </c>
      <c r="L1289" s="665">
        <v>1</v>
      </c>
      <c r="M1289" s="666">
        <v>184.74</v>
      </c>
    </row>
    <row r="1290" spans="1:13" ht="14.4" customHeight="1" x14ac:dyDescent="0.3">
      <c r="A1290" s="661" t="s">
        <v>5136</v>
      </c>
      <c r="B1290" s="662" t="s">
        <v>4808</v>
      </c>
      <c r="C1290" s="662" t="s">
        <v>2651</v>
      </c>
      <c r="D1290" s="662" t="s">
        <v>4809</v>
      </c>
      <c r="E1290" s="662" t="s">
        <v>4810</v>
      </c>
      <c r="F1290" s="665"/>
      <c r="G1290" s="665"/>
      <c r="H1290" s="678">
        <v>0</v>
      </c>
      <c r="I1290" s="665">
        <v>4</v>
      </c>
      <c r="J1290" s="665">
        <v>482.44</v>
      </c>
      <c r="K1290" s="678">
        <v>1</v>
      </c>
      <c r="L1290" s="665">
        <v>4</v>
      </c>
      <c r="M1290" s="666">
        <v>482.44</v>
      </c>
    </row>
    <row r="1291" spans="1:13" ht="14.4" customHeight="1" x14ac:dyDescent="0.3">
      <c r="A1291" s="661" t="s">
        <v>5136</v>
      </c>
      <c r="B1291" s="662" t="s">
        <v>4808</v>
      </c>
      <c r="C1291" s="662" t="s">
        <v>6031</v>
      </c>
      <c r="D1291" s="662" t="s">
        <v>6032</v>
      </c>
      <c r="E1291" s="662" t="s">
        <v>1183</v>
      </c>
      <c r="F1291" s="665"/>
      <c r="G1291" s="665"/>
      <c r="H1291" s="678">
        <v>0</v>
      </c>
      <c r="I1291" s="665">
        <v>3</v>
      </c>
      <c r="J1291" s="665">
        <v>554.22</v>
      </c>
      <c r="K1291" s="678">
        <v>1</v>
      </c>
      <c r="L1291" s="665">
        <v>3</v>
      </c>
      <c r="M1291" s="666">
        <v>554.22</v>
      </c>
    </row>
    <row r="1292" spans="1:13" ht="14.4" customHeight="1" x14ac:dyDescent="0.3">
      <c r="A1292" s="661" t="s">
        <v>5136</v>
      </c>
      <c r="B1292" s="662" t="s">
        <v>4811</v>
      </c>
      <c r="C1292" s="662" t="s">
        <v>2679</v>
      </c>
      <c r="D1292" s="662" t="s">
        <v>2474</v>
      </c>
      <c r="E1292" s="662" t="s">
        <v>4813</v>
      </c>
      <c r="F1292" s="665"/>
      <c r="G1292" s="665"/>
      <c r="H1292" s="678">
        <v>0</v>
      </c>
      <c r="I1292" s="665">
        <v>12</v>
      </c>
      <c r="J1292" s="665">
        <v>4890.6000000000004</v>
      </c>
      <c r="K1292" s="678">
        <v>1</v>
      </c>
      <c r="L1292" s="665">
        <v>12</v>
      </c>
      <c r="M1292" s="666">
        <v>4890.6000000000004</v>
      </c>
    </row>
    <row r="1293" spans="1:13" ht="14.4" customHeight="1" x14ac:dyDescent="0.3">
      <c r="A1293" s="661" t="s">
        <v>5136</v>
      </c>
      <c r="B1293" s="662" t="s">
        <v>4811</v>
      </c>
      <c r="C1293" s="662" t="s">
        <v>2682</v>
      </c>
      <c r="D1293" s="662" t="s">
        <v>2474</v>
      </c>
      <c r="E1293" s="662" t="s">
        <v>4816</v>
      </c>
      <c r="F1293" s="665"/>
      <c r="G1293" s="665"/>
      <c r="H1293" s="678">
        <v>0</v>
      </c>
      <c r="I1293" s="665">
        <v>6</v>
      </c>
      <c r="J1293" s="665">
        <v>3260.3399999999997</v>
      </c>
      <c r="K1293" s="678">
        <v>1</v>
      </c>
      <c r="L1293" s="665">
        <v>6</v>
      </c>
      <c r="M1293" s="666">
        <v>3260.3399999999997</v>
      </c>
    </row>
    <row r="1294" spans="1:13" ht="14.4" customHeight="1" x14ac:dyDescent="0.3">
      <c r="A1294" s="661" t="s">
        <v>5136</v>
      </c>
      <c r="B1294" s="662" t="s">
        <v>4811</v>
      </c>
      <c r="C1294" s="662" t="s">
        <v>2473</v>
      </c>
      <c r="D1294" s="662" t="s">
        <v>2474</v>
      </c>
      <c r="E1294" s="662" t="s">
        <v>4814</v>
      </c>
      <c r="F1294" s="665"/>
      <c r="G1294" s="665"/>
      <c r="H1294" s="678">
        <v>0</v>
      </c>
      <c r="I1294" s="665">
        <v>9</v>
      </c>
      <c r="J1294" s="665">
        <v>7335.9</v>
      </c>
      <c r="K1294" s="678">
        <v>1</v>
      </c>
      <c r="L1294" s="665">
        <v>9</v>
      </c>
      <c r="M1294" s="666">
        <v>7335.9</v>
      </c>
    </row>
    <row r="1295" spans="1:13" ht="14.4" customHeight="1" x14ac:dyDescent="0.3">
      <c r="A1295" s="661" t="s">
        <v>5136</v>
      </c>
      <c r="B1295" s="662" t="s">
        <v>4811</v>
      </c>
      <c r="C1295" s="662" t="s">
        <v>2480</v>
      </c>
      <c r="D1295" s="662" t="s">
        <v>2474</v>
      </c>
      <c r="E1295" s="662" t="s">
        <v>4815</v>
      </c>
      <c r="F1295" s="665"/>
      <c r="G1295" s="665"/>
      <c r="H1295" s="678">
        <v>0</v>
      </c>
      <c r="I1295" s="665">
        <v>10</v>
      </c>
      <c r="J1295" s="665">
        <v>11546.800000000001</v>
      </c>
      <c r="K1295" s="678">
        <v>1</v>
      </c>
      <c r="L1295" s="665">
        <v>10</v>
      </c>
      <c r="M1295" s="666">
        <v>11546.800000000001</v>
      </c>
    </row>
    <row r="1296" spans="1:13" ht="14.4" customHeight="1" x14ac:dyDescent="0.3">
      <c r="A1296" s="661" t="s">
        <v>5136</v>
      </c>
      <c r="B1296" s="662" t="s">
        <v>4811</v>
      </c>
      <c r="C1296" s="662" t="s">
        <v>4144</v>
      </c>
      <c r="D1296" s="662" t="s">
        <v>2557</v>
      </c>
      <c r="E1296" s="662" t="s">
        <v>4812</v>
      </c>
      <c r="F1296" s="665"/>
      <c r="G1296" s="665"/>
      <c r="H1296" s="678">
        <v>0</v>
      </c>
      <c r="I1296" s="665">
        <v>22</v>
      </c>
      <c r="J1296" s="665">
        <v>30483.64</v>
      </c>
      <c r="K1296" s="678">
        <v>1</v>
      </c>
      <c r="L1296" s="665">
        <v>22</v>
      </c>
      <c r="M1296" s="666">
        <v>30483.64</v>
      </c>
    </row>
    <row r="1297" spans="1:13" ht="14.4" customHeight="1" x14ac:dyDescent="0.3">
      <c r="A1297" s="661" t="s">
        <v>5136</v>
      </c>
      <c r="B1297" s="662" t="s">
        <v>4811</v>
      </c>
      <c r="C1297" s="662" t="s">
        <v>2556</v>
      </c>
      <c r="D1297" s="662" t="s">
        <v>2557</v>
      </c>
      <c r="E1297" s="662" t="s">
        <v>4819</v>
      </c>
      <c r="F1297" s="665"/>
      <c r="G1297" s="665"/>
      <c r="H1297" s="678">
        <v>0</v>
      </c>
      <c r="I1297" s="665">
        <v>13</v>
      </c>
      <c r="J1297" s="665">
        <v>24017.37</v>
      </c>
      <c r="K1297" s="678">
        <v>1</v>
      </c>
      <c r="L1297" s="665">
        <v>13</v>
      </c>
      <c r="M1297" s="666">
        <v>24017.37</v>
      </c>
    </row>
    <row r="1298" spans="1:13" ht="14.4" customHeight="1" x14ac:dyDescent="0.3">
      <c r="A1298" s="661" t="s">
        <v>5136</v>
      </c>
      <c r="B1298" s="662" t="s">
        <v>4811</v>
      </c>
      <c r="C1298" s="662" t="s">
        <v>4532</v>
      </c>
      <c r="D1298" s="662" t="s">
        <v>2557</v>
      </c>
      <c r="E1298" s="662" t="s">
        <v>5079</v>
      </c>
      <c r="F1298" s="665"/>
      <c r="G1298" s="665"/>
      <c r="H1298" s="678">
        <v>0</v>
      </c>
      <c r="I1298" s="665">
        <v>21</v>
      </c>
      <c r="J1298" s="665">
        <v>48496.560000000005</v>
      </c>
      <c r="K1298" s="678">
        <v>1</v>
      </c>
      <c r="L1298" s="665">
        <v>21</v>
      </c>
      <c r="M1298" s="666">
        <v>48496.560000000005</v>
      </c>
    </row>
    <row r="1299" spans="1:13" ht="14.4" customHeight="1" x14ac:dyDescent="0.3">
      <c r="A1299" s="661" t="s">
        <v>5136</v>
      </c>
      <c r="B1299" s="662" t="s">
        <v>4811</v>
      </c>
      <c r="C1299" s="662" t="s">
        <v>2811</v>
      </c>
      <c r="D1299" s="662" t="s">
        <v>2474</v>
      </c>
      <c r="E1299" s="662" t="s">
        <v>4814</v>
      </c>
      <c r="F1299" s="665"/>
      <c r="G1299" s="665"/>
      <c r="H1299" s="678">
        <v>0</v>
      </c>
      <c r="I1299" s="665">
        <v>2</v>
      </c>
      <c r="J1299" s="665">
        <v>1630.2</v>
      </c>
      <c r="K1299" s="678">
        <v>1</v>
      </c>
      <c r="L1299" s="665">
        <v>2</v>
      </c>
      <c r="M1299" s="666">
        <v>1630.2</v>
      </c>
    </row>
    <row r="1300" spans="1:13" ht="14.4" customHeight="1" x14ac:dyDescent="0.3">
      <c r="A1300" s="661" t="s">
        <v>5136</v>
      </c>
      <c r="B1300" s="662" t="s">
        <v>4811</v>
      </c>
      <c r="C1300" s="662" t="s">
        <v>7553</v>
      </c>
      <c r="D1300" s="662" t="s">
        <v>2557</v>
      </c>
      <c r="E1300" s="662" t="s">
        <v>4819</v>
      </c>
      <c r="F1300" s="665">
        <v>2</v>
      </c>
      <c r="G1300" s="665">
        <v>3694.98</v>
      </c>
      <c r="H1300" s="678">
        <v>1</v>
      </c>
      <c r="I1300" s="665"/>
      <c r="J1300" s="665"/>
      <c r="K1300" s="678">
        <v>0</v>
      </c>
      <c r="L1300" s="665">
        <v>2</v>
      </c>
      <c r="M1300" s="666">
        <v>3694.98</v>
      </c>
    </row>
    <row r="1301" spans="1:13" ht="14.4" customHeight="1" x14ac:dyDescent="0.3">
      <c r="A1301" s="661" t="s">
        <v>5136</v>
      </c>
      <c r="B1301" s="662" t="s">
        <v>7958</v>
      </c>
      <c r="C1301" s="662" t="s">
        <v>7527</v>
      </c>
      <c r="D1301" s="662" t="s">
        <v>6125</v>
      </c>
      <c r="E1301" s="662" t="s">
        <v>6618</v>
      </c>
      <c r="F1301" s="665">
        <v>1</v>
      </c>
      <c r="G1301" s="665">
        <v>0</v>
      </c>
      <c r="H1301" s="678"/>
      <c r="I1301" s="665"/>
      <c r="J1301" s="665"/>
      <c r="K1301" s="678"/>
      <c r="L1301" s="665">
        <v>1</v>
      </c>
      <c r="M1301" s="666">
        <v>0</v>
      </c>
    </row>
    <row r="1302" spans="1:13" ht="14.4" customHeight="1" x14ac:dyDescent="0.3">
      <c r="A1302" s="661" t="s">
        <v>5136</v>
      </c>
      <c r="B1302" s="662" t="s">
        <v>7958</v>
      </c>
      <c r="C1302" s="662" t="s">
        <v>7528</v>
      </c>
      <c r="D1302" s="662" t="s">
        <v>7529</v>
      </c>
      <c r="E1302" s="662" t="s">
        <v>6618</v>
      </c>
      <c r="F1302" s="665">
        <v>1</v>
      </c>
      <c r="G1302" s="665">
        <v>1322.72</v>
      </c>
      <c r="H1302" s="678">
        <v>1</v>
      </c>
      <c r="I1302" s="665"/>
      <c r="J1302" s="665"/>
      <c r="K1302" s="678">
        <v>0</v>
      </c>
      <c r="L1302" s="665">
        <v>1</v>
      </c>
      <c r="M1302" s="666">
        <v>1322.72</v>
      </c>
    </row>
    <row r="1303" spans="1:13" ht="14.4" customHeight="1" x14ac:dyDescent="0.3">
      <c r="A1303" s="661" t="s">
        <v>5136</v>
      </c>
      <c r="B1303" s="662" t="s">
        <v>4824</v>
      </c>
      <c r="C1303" s="662" t="s">
        <v>6661</v>
      </c>
      <c r="D1303" s="662" t="s">
        <v>2526</v>
      </c>
      <c r="E1303" s="662" t="s">
        <v>5947</v>
      </c>
      <c r="F1303" s="665">
        <v>1</v>
      </c>
      <c r="G1303" s="665">
        <v>320.20999999999998</v>
      </c>
      <c r="H1303" s="678">
        <v>1</v>
      </c>
      <c r="I1303" s="665"/>
      <c r="J1303" s="665"/>
      <c r="K1303" s="678">
        <v>0</v>
      </c>
      <c r="L1303" s="665">
        <v>1</v>
      </c>
      <c r="M1303" s="666">
        <v>320.20999999999998</v>
      </c>
    </row>
    <row r="1304" spans="1:13" ht="14.4" customHeight="1" x14ac:dyDescent="0.3">
      <c r="A1304" s="661" t="s">
        <v>5136</v>
      </c>
      <c r="B1304" s="662" t="s">
        <v>4826</v>
      </c>
      <c r="C1304" s="662" t="s">
        <v>2454</v>
      </c>
      <c r="D1304" s="662" t="s">
        <v>2455</v>
      </c>
      <c r="E1304" s="662" t="s">
        <v>4828</v>
      </c>
      <c r="F1304" s="665"/>
      <c r="G1304" s="665"/>
      <c r="H1304" s="678">
        <v>0</v>
      </c>
      <c r="I1304" s="665">
        <v>1</v>
      </c>
      <c r="J1304" s="665">
        <v>72</v>
      </c>
      <c r="K1304" s="678">
        <v>1</v>
      </c>
      <c r="L1304" s="665">
        <v>1</v>
      </c>
      <c r="M1304" s="666">
        <v>72</v>
      </c>
    </row>
    <row r="1305" spans="1:13" ht="14.4" customHeight="1" x14ac:dyDescent="0.3">
      <c r="A1305" s="661" t="s">
        <v>5136</v>
      </c>
      <c r="B1305" s="662" t="s">
        <v>4826</v>
      </c>
      <c r="C1305" s="662" t="s">
        <v>7481</v>
      </c>
      <c r="D1305" s="662" t="s">
        <v>7482</v>
      </c>
      <c r="E1305" s="662" t="s">
        <v>5200</v>
      </c>
      <c r="F1305" s="665">
        <v>1</v>
      </c>
      <c r="G1305" s="665">
        <v>144.01</v>
      </c>
      <c r="H1305" s="678">
        <v>1</v>
      </c>
      <c r="I1305" s="665"/>
      <c r="J1305" s="665"/>
      <c r="K1305" s="678">
        <v>0</v>
      </c>
      <c r="L1305" s="665">
        <v>1</v>
      </c>
      <c r="M1305" s="666">
        <v>144.01</v>
      </c>
    </row>
    <row r="1306" spans="1:13" ht="14.4" customHeight="1" x14ac:dyDescent="0.3">
      <c r="A1306" s="661" t="s">
        <v>5136</v>
      </c>
      <c r="B1306" s="662" t="s">
        <v>4826</v>
      </c>
      <c r="C1306" s="662" t="s">
        <v>7483</v>
      </c>
      <c r="D1306" s="662" t="s">
        <v>7482</v>
      </c>
      <c r="E1306" s="662" t="s">
        <v>4828</v>
      </c>
      <c r="F1306" s="665">
        <v>1</v>
      </c>
      <c r="G1306" s="665">
        <v>72</v>
      </c>
      <c r="H1306" s="678">
        <v>1</v>
      </c>
      <c r="I1306" s="665"/>
      <c r="J1306" s="665"/>
      <c r="K1306" s="678">
        <v>0</v>
      </c>
      <c r="L1306" s="665">
        <v>1</v>
      </c>
      <c r="M1306" s="666">
        <v>72</v>
      </c>
    </row>
    <row r="1307" spans="1:13" ht="14.4" customHeight="1" x14ac:dyDescent="0.3">
      <c r="A1307" s="661" t="s">
        <v>5136</v>
      </c>
      <c r="B1307" s="662" t="s">
        <v>4833</v>
      </c>
      <c r="C1307" s="662" t="s">
        <v>6747</v>
      </c>
      <c r="D1307" s="662" t="s">
        <v>5791</v>
      </c>
      <c r="E1307" s="662" t="s">
        <v>6748</v>
      </c>
      <c r="F1307" s="665">
        <v>1</v>
      </c>
      <c r="G1307" s="665">
        <v>0</v>
      </c>
      <c r="H1307" s="678"/>
      <c r="I1307" s="665"/>
      <c r="J1307" s="665"/>
      <c r="K1307" s="678"/>
      <c r="L1307" s="665">
        <v>1</v>
      </c>
      <c r="M1307" s="666">
        <v>0</v>
      </c>
    </row>
    <row r="1308" spans="1:13" ht="14.4" customHeight="1" x14ac:dyDescent="0.3">
      <c r="A1308" s="661" t="s">
        <v>5136</v>
      </c>
      <c r="B1308" s="662" t="s">
        <v>4833</v>
      </c>
      <c r="C1308" s="662" t="s">
        <v>7494</v>
      </c>
      <c r="D1308" s="662" t="s">
        <v>7495</v>
      </c>
      <c r="E1308" s="662" t="s">
        <v>1190</v>
      </c>
      <c r="F1308" s="665">
        <v>1</v>
      </c>
      <c r="G1308" s="665">
        <v>234.07</v>
      </c>
      <c r="H1308" s="678">
        <v>1</v>
      </c>
      <c r="I1308" s="665"/>
      <c r="J1308" s="665"/>
      <c r="K1308" s="678">
        <v>0</v>
      </c>
      <c r="L1308" s="665">
        <v>1</v>
      </c>
      <c r="M1308" s="666">
        <v>234.07</v>
      </c>
    </row>
    <row r="1309" spans="1:13" ht="14.4" customHeight="1" x14ac:dyDescent="0.3">
      <c r="A1309" s="661" t="s">
        <v>5136</v>
      </c>
      <c r="B1309" s="662" t="s">
        <v>4834</v>
      </c>
      <c r="C1309" s="662" t="s">
        <v>7525</v>
      </c>
      <c r="D1309" s="662" t="s">
        <v>2695</v>
      </c>
      <c r="E1309" s="662" t="s">
        <v>7526</v>
      </c>
      <c r="F1309" s="665"/>
      <c r="G1309" s="665"/>
      <c r="H1309" s="678">
        <v>0</v>
      </c>
      <c r="I1309" s="665">
        <v>1</v>
      </c>
      <c r="J1309" s="665">
        <v>8.7899999999999991</v>
      </c>
      <c r="K1309" s="678">
        <v>1</v>
      </c>
      <c r="L1309" s="665">
        <v>1</v>
      </c>
      <c r="M1309" s="666">
        <v>8.7899999999999991</v>
      </c>
    </row>
    <row r="1310" spans="1:13" ht="14.4" customHeight="1" x14ac:dyDescent="0.3">
      <c r="A1310" s="661" t="s">
        <v>5136</v>
      </c>
      <c r="B1310" s="662" t="s">
        <v>4835</v>
      </c>
      <c r="C1310" s="662" t="s">
        <v>6975</v>
      </c>
      <c r="D1310" s="662" t="s">
        <v>6810</v>
      </c>
      <c r="E1310" s="662" t="s">
        <v>6427</v>
      </c>
      <c r="F1310" s="665">
        <v>1</v>
      </c>
      <c r="G1310" s="665">
        <v>173.05</v>
      </c>
      <c r="H1310" s="678">
        <v>1</v>
      </c>
      <c r="I1310" s="665"/>
      <c r="J1310" s="665"/>
      <c r="K1310" s="678">
        <v>0</v>
      </c>
      <c r="L1310" s="665">
        <v>1</v>
      </c>
      <c r="M1310" s="666">
        <v>173.05</v>
      </c>
    </row>
    <row r="1311" spans="1:13" ht="14.4" customHeight="1" x14ac:dyDescent="0.3">
      <c r="A1311" s="661" t="s">
        <v>5136</v>
      </c>
      <c r="B1311" s="662" t="s">
        <v>4841</v>
      </c>
      <c r="C1311" s="662" t="s">
        <v>7570</v>
      </c>
      <c r="D1311" s="662" t="s">
        <v>7571</v>
      </c>
      <c r="E1311" s="662" t="s">
        <v>2735</v>
      </c>
      <c r="F1311" s="665">
        <v>1</v>
      </c>
      <c r="G1311" s="665">
        <v>96.53</v>
      </c>
      <c r="H1311" s="678">
        <v>1</v>
      </c>
      <c r="I1311" s="665"/>
      <c r="J1311" s="665"/>
      <c r="K1311" s="678">
        <v>0</v>
      </c>
      <c r="L1311" s="665">
        <v>1</v>
      </c>
      <c r="M1311" s="666">
        <v>96.53</v>
      </c>
    </row>
    <row r="1312" spans="1:13" ht="14.4" customHeight="1" x14ac:dyDescent="0.3">
      <c r="A1312" s="661" t="s">
        <v>5136</v>
      </c>
      <c r="B1312" s="662" t="s">
        <v>4841</v>
      </c>
      <c r="C1312" s="662" t="s">
        <v>7572</v>
      </c>
      <c r="D1312" s="662" t="s">
        <v>4124</v>
      </c>
      <c r="E1312" s="662" t="s">
        <v>7573</v>
      </c>
      <c r="F1312" s="665">
        <v>1</v>
      </c>
      <c r="G1312" s="665">
        <v>0</v>
      </c>
      <c r="H1312" s="678"/>
      <c r="I1312" s="665"/>
      <c r="J1312" s="665"/>
      <c r="K1312" s="678"/>
      <c r="L1312" s="665">
        <v>1</v>
      </c>
      <c r="M1312" s="666">
        <v>0</v>
      </c>
    </row>
    <row r="1313" spans="1:13" ht="14.4" customHeight="1" x14ac:dyDescent="0.3">
      <c r="A1313" s="661" t="s">
        <v>5136</v>
      </c>
      <c r="B1313" s="662" t="s">
        <v>4843</v>
      </c>
      <c r="C1313" s="662" t="s">
        <v>4193</v>
      </c>
      <c r="D1313" s="662" t="s">
        <v>4844</v>
      </c>
      <c r="E1313" s="662" t="s">
        <v>1295</v>
      </c>
      <c r="F1313" s="665"/>
      <c r="G1313" s="665"/>
      <c r="H1313" s="678">
        <v>0</v>
      </c>
      <c r="I1313" s="665">
        <v>2</v>
      </c>
      <c r="J1313" s="665">
        <v>583.64</v>
      </c>
      <c r="K1313" s="678">
        <v>1</v>
      </c>
      <c r="L1313" s="665">
        <v>2</v>
      </c>
      <c r="M1313" s="666">
        <v>583.64</v>
      </c>
    </row>
    <row r="1314" spans="1:13" ht="14.4" customHeight="1" x14ac:dyDescent="0.3">
      <c r="A1314" s="661" t="s">
        <v>5136</v>
      </c>
      <c r="B1314" s="662" t="s">
        <v>4843</v>
      </c>
      <c r="C1314" s="662" t="s">
        <v>7563</v>
      </c>
      <c r="D1314" s="662" t="s">
        <v>7564</v>
      </c>
      <c r="E1314" s="662" t="s">
        <v>999</v>
      </c>
      <c r="F1314" s="665"/>
      <c r="G1314" s="665"/>
      <c r="H1314" s="678">
        <v>0</v>
      </c>
      <c r="I1314" s="665">
        <v>1</v>
      </c>
      <c r="J1314" s="665">
        <v>161.91</v>
      </c>
      <c r="K1314" s="678">
        <v>1</v>
      </c>
      <c r="L1314" s="665">
        <v>1</v>
      </c>
      <c r="M1314" s="666">
        <v>161.91</v>
      </c>
    </row>
    <row r="1315" spans="1:13" ht="14.4" customHeight="1" x14ac:dyDescent="0.3">
      <c r="A1315" s="661" t="s">
        <v>5136</v>
      </c>
      <c r="B1315" s="662" t="s">
        <v>4845</v>
      </c>
      <c r="C1315" s="662" t="s">
        <v>2662</v>
      </c>
      <c r="D1315" s="662" t="s">
        <v>2607</v>
      </c>
      <c r="E1315" s="662" t="s">
        <v>999</v>
      </c>
      <c r="F1315" s="665"/>
      <c r="G1315" s="665"/>
      <c r="H1315" s="678">
        <v>0</v>
      </c>
      <c r="I1315" s="665">
        <v>1</v>
      </c>
      <c r="J1315" s="665">
        <v>117.46</v>
      </c>
      <c r="K1315" s="678">
        <v>1</v>
      </c>
      <c r="L1315" s="665">
        <v>1</v>
      </c>
      <c r="M1315" s="666">
        <v>117.46</v>
      </c>
    </row>
    <row r="1316" spans="1:13" ht="14.4" customHeight="1" x14ac:dyDescent="0.3">
      <c r="A1316" s="661" t="s">
        <v>5136</v>
      </c>
      <c r="B1316" s="662" t="s">
        <v>4846</v>
      </c>
      <c r="C1316" s="662" t="s">
        <v>5651</v>
      </c>
      <c r="D1316" s="662" t="s">
        <v>2584</v>
      </c>
      <c r="E1316" s="662" t="s">
        <v>5652</v>
      </c>
      <c r="F1316" s="665"/>
      <c r="G1316" s="665"/>
      <c r="H1316" s="678">
        <v>0</v>
      </c>
      <c r="I1316" s="665">
        <v>1</v>
      </c>
      <c r="J1316" s="665">
        <v>54.98</v>
      </c>
      <c r="K1316" s="678">
        <v>1</v>
      </c>
      <c r="L1316" s="665">
        <v>1</v>
      </c>
      <c r="M1316" s="666">
        <v>54.98</v>
      </c>
    </row>
    <row r="1317" spans="1:13" ht="14.4" customHeight="1" x14ac:dyDescent="0.3">
      <c r="A1317" s="661" t="s">
        <v>5136</v>
      </c>
      <c r="B1317" s="662" t="s">
        <v>4851</v>
      </c>
      <c r="C1317" s="662" t="s">
        <v>7580</v>
      </c>
      <c r="D1317" s="662" t="s">
        <v>5475</v>
      </c>
      <c r="E1317" s="662" t="s">
        <v>6680</v>
      </c>
      <c r="F1317" s="665">
        <v>1</v>
      </c>
      <c r="G1317" s="665">
        <v>329.88</v>
      </c>
      <c r="H1317" s="678">
        <v>1</v>
      </c>
      <c r="I1317" s="665"/>
      <c r="J1317" s="665"/>
      <c r="K1317" s="678">
        <v>0</v>
      </c>
      <c r="L1317" s="665">
        <v>1</v>
      </c>
      <c r="M1317" s="666">
        <v>329.88</v>
      </c>
    </row>
    <row r="1318" spans="1:13" ht="14.4" customHeight="1" x14ac:dyDescent="0.3">
      <c r="A1318" s="661" t="s">
        <v>5136</v>
      </c>
      <c r="B1318" s="662" t="s">
        <v>5031</v>
      </c>
      <c r="C1318" s="662" t="s">
        <v>5034</v>
      </c>
      <c r="D1318" s="662" t="s">
        <v>5033</v>
      </c>
      <c r="E1318" s="662" t="s">
        <v>4554</v>
      </c>
      <c r="F1318" s="665"/>
      <c r="G1318" s="665"/>
      <c r="H1318" s="678">
        <v>0</v>
      </c>
      <c r="I1318" s="665">
        <v>2</v>
      </c>
      <c r="J1318" s="665">
        <v>392.42</v>
      </c>
      <c r="K1318" s="678">
        <v>1</v>
      </c>
      <c r="L1318" s="665">
        <v>2</v>
      </c>
      <c r="M1318" s="666">
        <v>392.42</v>
      </c>
    </row>
    <row r="1319" spans="1:13" ht="14.4" customHeight="1" x14ac:dyDescent="0.3">
      <c r="A1319" s="661" t="s">
        <v>5136</v>
      </c>
      <c r="B1319" s="662" t="s">
        <v>4853</v>
      </c>
      <c r="C1319" s="662" t="s">
        <v>7489</v>
      </c>
      <c r="D1319" s="662" t="s">
        <v>7344</v>
      </c>
      <c r="E1319" s="662" t="s">
        <v>2794</v>
      </c>
      <c r="F1319" s="665">
        <v>1</v>
      </c>
      <c r="G1319" s="665">
        <v>353.18</v>
      </c>
      <c r="H1319" s="678">
        <v>1</v>
      </c>
      <c r="I1319" s="665"/>
      <c r="J1319" s="665"/>
      <c r="K1319" s="678">
        <v>0</v>
      </c>
      <c r="L1319" s="665">
        <v>1</v>
      </c>
      <c r="M1319" s="666">
        <v>353.18</v>
      </c>
    </row>
    <row r="1320" spans="1:13" ht="14.4" customHeight="1" x14ac:dyDescent="0.3">
      <c r="A1320" s="661" t="s">
        <v>5136</v>
      </c>
      <c r="B1320" s="662" t="s">
        <v>4855</v>
      </c>
      <c r="C1320" s="662" t="s">
        <v>6764</v>
      </c>
      <c r="D1320" s="662" t="s">
        <v>2542</v>
      </c>
      <c r="E1320" s="662" t="s">
        <v>6765</v>
      </c>
      <c r="F1320" s="665"/>
      <c r="G1320" s="665"/>
      <c r="H1320" s="678">
        <v>0</v>
      </c>
      <c r="I1320" s="665">
        <v>1</v>
      </c>
      <c r="J1320" s="665">
        <v>556.04</v>
      </c>
      <c r="K1320" s="678">
        <v>1</v>
      </c>
      <c r="L1320" s="665">
        <v>1</v>
      </c>
      <c r="M1320" s="666">
        <v>556.04</v>
      </c>
    </row>
    <row r="1321" spans="1:13" ht="14.4" customHeight="1" x14ac:dyDescent="0.3">
      <c r="A1321" s="661" t="s">
        <v>5136</v>
      </c>
      <c r="B1321" s="662" t="s">
        <v>7972</v>
      </c>
      <c r="C1321" s="662" t="s">
        <v>7491</v>
      </c>
      <c r="D1321" s="662" t="s">
        <v>7492</v>
      </c>
      <c r="E1321" s="662" t="s">
        <v>1295</v>
      </c>
      <c r="F1321" s="665">
        <v>2</v>
      </c>
      <c r="G1321" s="665">
        <v>1969.74</v>
      </c>
      <c r="H1321" s="678">
        <v>1</v>
      </c>
      <c r="I1321" s="665"/>
      <c r="J1321" s="665"/>
      <c r="K1321" s="678">
        <v>0</v>
      </c>
      <c r="L1321" s="665">
        <v>2</v>
      </c>
      <c r="M1321" s="666">
        <v>1969.74</v>
      </c>
    </row>
    <row r="1322" spans="1:13" ht="14.4" customHeight="1" x14ac:dyDescent="0.3">
      <c r="A1322" s="661" t="s">
        <v>5136</v>
      </c>
      <c r="B1322" s="662" t="s">
        <v>4859</v>
      </c>
      <c r="C1322" s="662" t="s">
        <v>2495</v>
      </c>
      <c r="D1322" s="662" t="s">
        <v>2496</v>
      </c>
      <c r="E1322" s="662" t="s">
        <v>1760</v>
      </c>
      <c r="F1322" s="665"/>
      <c r="G1322" s="665"/>
      <c r="H1322" s="678">
        <v>0</v>
      </c>
      <c r="I1322" s="665">
        <v>1</v>
      </c>
      <c r="J1322" s="665">
        <v>37.159999999999997</v>
      </c>
      <c r="K1322" s="678">
        <v>1</v>
      </c>
      <c r="L1322" s="665">
        <v>1</v>
      </c>
      <c r="M1322" s="666">
        <v>37.159999999999997</v>
      </c>
    </row>
    <row r="1323" spans="1:13" ht="14.4" customHeight="1" x14ac:dyDescent="0.3">
      <c r="A1323" s="661" t="s">
        <v>5136</v>
      </c>
      <c r="B1323" s="662" t="s">
        <v>4868</v>
      </c>
      <c r="C1323" s="662" t="s">
        <v>7461</v>
      </c>
      <c r="D1323" s="662" t="s">
        <v>2726</v>
      </c>
      <c r="E1323" s="662" t="s">
        <v>7462</v>
      </c>
      <c r="F1323" s="665"/>
      <c r="G1323" s="665"/>
      <c r="H1323" s="678"/>
      <c r="I1323" s="665">
        <v>1</v>
      </c>
      <c r="J1323" s="665">
        <v>0</v>
      </c>
      <c r="K1323" s="678"/>
      <c r="L1323" s="665">
        <v>1</v>
      </c>
      <c r="M1323" s="666">
        <v>0</v>
      </c>
    </row>
    <row r="1324" spans="1:13" ht="14.4" customHeight="1" x14ac:dyDescent="0.3">
      <c r="A1324" s="661" t="s">
        <v>5136</v>
      </c>
      <c r="B1324" s="662" t="s">
        <v>4868</v>
      </c>
      <c r="C1324" s="662" t="s">
        <v>2725</v>
      </c>
      <c r="D1324" s="662" t="s">
        <v>2726</v>
      </c>
      <c r="E1324" s="662" t="s">
        <v>2727</v>
      </c>
      <c r="F1324" s="665"/>
      <c r="G1324" s="665"/>
      <c r="H1324" s="678">
        <v>0</v>
      </c>
      <c r="I1324" s="665">
        <v>3</v>
      </c>
      <c r="J1324" s="665">
        <v>274.41000000000003</v>
      </c>
      <c r="K1324" s="678">
        <v>1</v>
      </c>
      <c r="L1324" s="665">
        <v>3</v>
      </c>
      <c r="M1324" s="666">
        <v>274.41000000000003</v>
      </c>
    </row>
    <row r="1325" spans="1:13" ht="14.4" customHeight="1" x14ac:dyDescent="0.3">
      <c r="A1325" s="661" t="s">
        <v>5136</v>
      </c>
      <c r="B1325" s="662" t="s">
        <v>4868</v>
      </c>
      <c r="C1325" s="662" t="s">
        <v>4869</v>
      </c>
      <c r="D1325" s="662" t="s">
        <v>2508</v>
      </c>
      <c r="E1325" s="662" t="s">
        <v>2509</v>
      </c>
      <c r="F1325" s="665"/>
      <c r="G1325" s="665"/>
      <c r="H1325" s="678">
        <v>0</v>
      </c>
      <c r="I1325" s="665">
        <v>1</v>
      </c>
      <c r="J1325" s="665">
        <v>79.03</v>
      </c>
      <c r="K1325" s="678">
        <v>1</v>
      </c>
      <c r="L1325" s="665">
        <v>1</v>
      </c>
      <c r="M1325" s="666">
        <v>79.03</v>
      </c>
    </row>
    <row r="1326" spans="1:13" ht="14.4" customHeight="1" x14ac:dyDescent="0.3">
      <c r="A1326" s="661" t="s">
        <v>5136</v>
      </c>
      <c r="B1326" s="662" t="s">
        <v>4868</v>
      </c>
      <c r="C1326" s="662" t="s">
        <v>6949</v>
      </c>
      <c r="D1326" s="662" t="s">
        <v>6467</v>
      </c>
      <c r="E1326" s="662" t="s">
        <v>6950</v>
      </c>
      <c r="F1326" s="665"/>
      <c r="G1326" s="665"/>
      <c r="H1326" s="678">
        <v>0</v>
      </c>
      <c r="I1326" s="665">
        <v>1</v>
      </c>
      <c r="J1326" s="665">
        <v>62.24</v>
      </c>
      <c r="K1326" s="678">
        <v>1</v>
      </c>
      <c r="L1326" s="665">
        <v>1</v>
      </c>
      <c r="M1326" s="666">
        <v>62.24</v>
      </c>
    </row>
    <row r="1327" spans="1:13" ht="14.4" customHeight="1" x14ac:dyDescent="0.3">
      <c r="A1327" s="661" t="s">
        <v>5136</v>
      </c>
      <c r="B1327" s="662" t="s">
        <v>4868</v>
      </c>
      <c r="C1327" s="662" t="s">
        <v>2507</v>
      </c>
      <c r="D1327" s="662" t="s">
        <v>2508</v>
      </c>
      <c r="E1327" s="662" t="s">
        <v>4874</v>
      </c>
      <c r="F1327" s="665"/>
      <c r="G1327" s="665"/>
      <c r="H1327" s="678">
        <v>0</v>
      </c>
      <c r="I1327" s="665">
        <v>1</v>
      </c>
      <c r="J1327" s="665">
        <v>82.99</v>
      </c>
      <c r="K1327" s="678">
        <v>1</v>
      </c>
      <c r="L1327" s="665">
        <v>1</v>
      </c>
      <c r="M1327" s="666">
        <v>82.99</v>
      </c>
    </row>
    <row r="1328" spans="1:13" ht="14.4" customHeight="1" x14ac:dyDescent="0.3">
      <c r="A1328" s="661" t="s">
        <v>5136</v>
      </c>
      <c r="B1328" s="662" t="s">
        <v>4868</v>
      </c>
      <c r="C1328" s="662" t="s">
        <v>2643</v>
      </c>
      <c r="D1328" s="662" t="s">
        <v>4875</v>
      </c>
      <c r="E1328" s="662" t="s">
        <v>4876</v>
      </c>
      <c r="F1328" s="665"/>
      <c r="G1328" s="665"/>
      <c r="H1328" s="678">
        <v>0</v>
      </c>
      <c r="I1328" s="665">
        <v>4</v>
      </c>
      <c r="J1328" s="665">
        <v>186.57999999999998</v>
      </c>
      <c r="K1328" s="678">
        <v>1</v>
      </c>
      <c r="L1328" s="665">
        <v>4</v>
      </c>
      <c r="M1328" s="666">
        <v>186.57999999999998</v>
      </c>
    </row>
    <row r="1329" spans="1:13" ht="14.4" customHeight="1" x14ac:dyDescent="0.3">
      <c r="A1329" s="661" t="s">
        <v>5136</v>
      </c>
      <c r="B1329" s="662" t="s">
        <v>4868</v>
      </c>
      <c r="C1329" s="662" t="s">
        <v>7130</v>
      </c>
      <c r="D1329" s="662" t="s">
        <v>7131</v>
      </c>
      <c r="E1329" s="662" t="s">
        <v>6629</v>
      </c>
      <c r="F1329" s="665"/>
      <c r="G1329" s="665"/>
      <c r="H1329" s="678">
        <v>0</v>
      </c>
      <c r="I1329" s="665">
        <v>1</v>
      </c>
      <c r="J1329" s="665">
        <v>118.54</v>
      </c>
      <c r="K1329" s="678">
        <v>1</v>
      </c>
      <c r="L1329" s="665">
        <v>1</v>
      </c>
      <c r="M1329" s="666">
        <v>118.54</v>
      </c>
    </row>
    <row r="1330" spans="1:13" ht="14.4" customHeight="1" x14ac:dyDescent="0.3">
      <c r="A1330" s="661" t="s">
        <v>5136</v>
      </c>
      <c r="B1330" s="662" t="s">
        <v>4868</v>
      </c>
      <c r="C1330" s="662" t="s">
        <v>6386</v>
      </c>
      <c r="D1330" s="662" t="s">
        <v>6387</v>
      </c>
      <c r="E1330" s="662" t="s">
        <v>6388</v>
      </c>
      <c r="F1330" s="665">
        <v>2</v>
      </c>
      <c r="G1330" s="665">
        <v>158.06</v>
      </c>
      <c r="H1330" s="678">
        <v>1</v>
      </c>
      <c r="I1330" s="665"/>
      <c r="J1330" s="665"/>
      <c r="K1330" s="678">
        <v>0</v>
      </c>
      <c r="L1330" s="665">
        <v>2</v>
      </c>
      <c r="M1330" s="666">
        <v>158.06</v>
      </c>
    </row>
    <row r="1331" spans="1:13" ht="14.4" customHeight="1" x14ac:dyDescent="0.3">
      <c r="A1331" s="661" t="s">
        <v>5136</v>
      </c>
      <c r="B1331" s="662" t="s">
        <v>4877</v>
      </c>
      <c r="C1331" s="662" t="s">
        <v>3061</v>
      </c>
      <c r="D1331" s="662" t="s">
        <v>2796</v>
      </c>
      <c r="E1331" s="662" t="s">
        <v>4879</v>
      </c>
      <c r="F1331" s="665"/>
      <c r="G1331" s="665"/>
      <c r="H1331" s="678">
        <v>0</v>
      </c>
      <c r="I1331" s="665">
        <v>28</v>
      </c>
      <c r="J1331" s="665">
        <v>4309.12</v>
      </c>
      <c r="K1331" s="678">
        <v>1</v>
      </c>
      <c r="L1331" s="665">
        <v>28</v>
      </c>
      <c r="M1331" s="666">
        <v>4309.12</v>
      </c>
    </row>
    <row r="1332" spans="1:13" ht="14.4" customHeight="1" x14ac:dyDescent="0.3">
      <c r="A1332" s="661" t="s">
        <v>5136</v>
      </c>
      <c r="B1332" s="662" t="s">
        <v>4877</v>
      </c>
      <c r="C1332" s="662" t="s">
        <v>4318</v>
      </c>
      <c r="D1332" s="662" t="s">
        <v>5044</v>
      </c>
      <c r="E1332" s="662" t="s">
        <v>4878</v>
      </c>
      <c r="F1332" s="665"/>
      <c r="G1332" s="665"/>
      <c r="H1332" s="678">
        <v>0</v>
      </c>
      <c r="I1332" s="665">
        <v>1</v>
      </c>
      <c r="J1332" s="665">
        <v>149.52000000000001</v>
      </c>
      <c r="K1332" s="678">
        <v>1</v>
      </c>
      <c r="L1332" s="665">
        <v>1</v>
      </c>
      <c r="M1332" s="666">
        <v>149.52000000000001</v>
      </c>
    </row>
    <row r="1333" spans="1:13" ht="14.4" customHeight="1" x14ac:dyDescent="0.3">
      <c r="A1333" s="661" t="s">
        <v>5136</v>
      </c>
      <c r="B1333" s="662" t="s">
        <v>4877</v>
      </c>
      <c r="C1333" s="662" t="s">
        <v>2795</v>
      </c>
      <c r="D1333" s="662" t="s">
        <v>2796</v>
      </c>
      <c r="E1333" s="662" t="s">
        <v>4878</v>
      </c>
      <c r="F1333" s="665"/>
      <c r="G1333" s="665"/>
      <c r="H1333" s="678">
        <v>0</v>
      </c>
      <c r="I1333" s="665">
        <v>1</v>
      </c>
      <c r="J1333" s="665">
        <v>225.06</v>
      </c>
      <c r="K1333" s="678">
        <v>1</v>
      </c>
      <c r="L1333" s="665">
        <v>1</v>
      </c>
      <c r="M1333" s="666">
        <v>225.06</v>
      </c>
    </row>
    <row r="1334" spans="1:13" ht="14.4" customHeight="1" x14ac:dyDescent="0.3">
      <c r="A1334" s="661" t="s">
        <v>5136</v>
      </c>
      <c r="B1334" s="662" t="s">
        <v>4886</v>
      </c>
      <c r="C1334" s="662" t="s">
        <v>2934</v>
      </c>
      <c r="D1334" s="662" t="s">
        <v>2935</v>
      </c>
      <c r="E1334" s="662" t="s">
        <v>2788</v>
      </c>
      <c r="F1334" s="665"/>
      <c r="G1334" s="665"/>
      <c r="H1334" s="678">
        <v>0</v>
      </c>
      <c r="I1334" s="665">
        <v>1</v>
      </c>
      <c r="J1334" s="665">
        <v>170.52</v>
      </c>
      <c r="K1334" s="678">
        <v>1</v>
      </c>
      <c r="L1334" s="665">
        <v>1</v>
      </c>
      <c r="M1334" s="666">
        <v>170.52</v>
      </c>
    </row>
    <row r="1335" spans="1:13" ht="14.4" customHeight="1" x14ac:dyDescent="0.3">
      <c r="A1335" s="661" t="s">
        <v>5136</v>
      </c>
      <c r="B1335" s="662" t="s">
        <v>4902</v>
      </c>
      <c r="C1335" s="662" t="s">
        <v>3092</v>
      </c>
      <c r="D1335" s="662" t="s">
        <v>3093</v>
      </c>
      <c r="E1335" s="662" t="s">
        <v>3094</v>
      </c>
      <c r="F1335" s="665"/>
      <c r="G1335" s="665"/>
      <c r="H1335" s="678">
        <v>0</v>
      </c>
      <c r="I1335" s="665">
        <v>13</v>
      </c>
      <c r="J1335" s="665">
        <v>966.18000000000018</v>
      </c>
      <c r="K1335" s="678">
        <v>1</v>
      </c>
      <c r="L1335" s="665">
        <v>13</v>
      </c>
      <c r="M1335" s="666">
        <v>966.18000000000018</v>
      </c>
    </row>
    <row r="1336" spans="1:13" ht="14.4" customHeight="1" x14ac:dyDescent="0.3">
      <c r="A1336" s="661" t="s">
        <v>5136</v>
      </c>
      <c r="B1336" s="662" t="s">
        <v>4902</v>
      </c>
      <c r="C1336" s="662" t="s">
        <v>6235</v>
      </c>
      <c r="D1336" s="662" t="s">
        <v>3093</v>
      </c>
      <c r="E1336" s="662" t="s">
        <v>6236</v>
      </c>
      <c r="F1336" s="665"/>
      <c r="G1336" s="665"/>
      <c r="H1336" s="678">
        <v>0</v>
      </c>
      <c r="I1336" s="665">
        <v>3</v>
      </c>
      <c r="J1336" s="665">
        <v>423.27</v>
      </c>
      <c r="K1336" s="678">
        <v>1</v>
      </c>
      <c r="L1336" s="665">
        <v>3</v>
      </c>
      <c r="M1336" s="666">
        <v>423.27</v>
      </c>
    </row>
    <row r="1337" spans="1:13" ht="14.4" customHeight="1" x14ac:dyDescent="0.3">
      <c r="A1337" s="661" t="s">
        <v>5136</v>
      </c>
      <c r="B1337" s="662" t="s">
        <v>4902</v>
      </c>
      <c r="C1337" s="662" t="s">
        <v>7493</v>
      </c>
      <c r="D1337" s="662" t="s">
        <v>6059</v>
      </c>
      <c r="E1337" s="662" t="s">
        <v>6236</v>
      </c>
      <c r="F1337" s="665">
        <v>1</v>
      </c>
      <c r="G1337" s="665">
        <v>0</v>
      </c>
      <c r="H1337" s="678"/>
      <c r="I1337" s="665"/>
      <c r="J1337" s="665"/>
      <c r="K1337" s="678"/>
      <c r="L1337" s="665">
        <v>1</v>
      </c>
      <c r="M1337" s="666">
        <v>0</v>
      </c>
    </row>
    <row r="1338" spans="1:13" ht="14.4" customHeight="1" x14ac:dyDescent="0.3">
      <c r="A1338" s="661" t="s">
        <v>5136</v>
      </c>
      <c r="B1338" s="662" t="s">
        <v>4916</v>
      </c>
      <c r="C1338" s="662" t="s">
        <v>2938</v>
      </c>
      <c r="D1338" s="662" t="s">
        <v>2939</v>
      </c>
      <c r="E1338" s="662" t="s">
        <v>2788</v>
      </c>
      <c r="F1338" s="665"/>
      <c r="G1338" s="665"/>
      <c r="H1338" s="678">
        <v>0</v>
      </c>
      <c r="I1338" s="665">
        <v>1</v>
      </c>
      <c r="J1338" s="665">
        <v>66.819999999999993</v>
      </c>
      <c r="K1338" s="678">
        <v>1</v>
      </c>
      <c r="L1338" s="665">
        <v>1</v>
      </c>
      <c r="M1338" s="666">
        <v>66.819999999999993</v>
      </c>
    </row>
    <row r="1339" spans="1:13" ht="14.4" customHeight="1" x14ac:dyDescent="0.3">
      <c r="A1339" s="661" t="s">
        <v>5136</v>
      </c>
      <c r="B1339" s="662" t="s">
        <v>4931</v>
      </c>
      <c r="C1339" s="662" t="s">
        <v>3159</v>
      </c>
      <c r="D1339" s="662" t="s">
        <v>3160</v>
      </c>
      <c r="E1339" s="662" t="s">
        <v>4933</v>
      </c>
      <c r="F1339" s="665"/>
      <c r="G1339" s="665"/>
      <c r="H1339" s="678">
        <v>0</v>
      </c>
      <c r="I1339" s="665">
        <v>6</v>
      </c>
      <c r="J1339" s="665">
        <v>17947.38</v>
      </c>
      <c r="K1339" s="678">
        <v>1</v>
      </c>
      <c r="L1339" s="665">
        <v>6</v>
      </c>
      <c r="M1339" s="666">
        <v>17947.38</v>
      </c>
    </row>
    <row r="1340" spans="1:13" ht="14.4" customHeight="1" x14ac:dyDescent="0.3">
      <c r="A1340" s="661" t="s">
        <v>5136</v>
      </c>
      <c r="B1340" s="662" t="s">
        <v>4938</v>
      </c>
      <c r="C1340" s="662" t="s">
        <v>2755</v>
      </c>
      <c r="D1340" s="662" t="s">
        <v>2756</v>
      </c>
      <c r="E1340" s="662" t="s">
        <v>3488</v>
      </c>
      <c r="F1340" s="665"/>
      <c r="G1340" s="665"/>
      <c r="H1340" s="678">
        <v>0</v>
      </c>
      <c r="I1340" s="665">
        <v>27</v>
      </c>
      <c r="J1340" s="665">
        <v>38535.210000000006</v>
      </c>
      <c r="K1340" s="678">
        <v>1</v>
      </c>
      <c r="L1340" s="665">
        <v>27</v>
      </c>
      <c r="M1340" s="666">
        <v>38535.210000000006</v>
      </c>
    </row>
    <row r="1341" spans="1:13" ht="14.4" customHeight="1" x14ac:dyDescent="0.3">
      <c r="A1341" s="661" t="s">
        <v>5136</v>
      </c>
      <c r="B1341" s="662" t="s">
        <v>4950</v>
      </c>
      <c r="C1341" s="662" t="s">
        <v>4173</v>
      </c>
      <c r="D1341" s="662" t="s">
        <v>1967</v>
      </c>
      <c r="E1341" s="662" t="s">
        <v>5060</v>
      </c>
      <c r="F1341" s="665"/>
      <c r="G1341" s="665"/>
      <c r="H1341" s="678">
        <v>0</v>
      </c>
      <c r="I1341" s="665">
        <v>1</v>
      </c>
      <c r="J1341" s="665">
        <v>24.22</v>
      </c>
      <c r="K1341" s="678">
        <v>1</v>
      </c>
      <c r="L1341" s="665">
        <v>1</v>
      </c>
      <c r="M1341" s="666">
        <v>24.22</v>
      </c>
    </row>
    <row r="1342" spans="1:13" ht="14.4" customHeight="1" x14ac:dyDescent="0.3">
      <c r="A1342" s="661" t="s">
        <v>5136</v>
      </c>
      <c r="B1342" s="662" t="s">
        <v>4950</v>
      </c>
      <c r="C1342" s="662" t="s">
        <v>2451</v>
      </c>
      <c r="D1342" s="662" t="s">
        <v>1967</v>
      </c>
      <c r="E1342" s="662" t="s">
        <v>2452</v>
      </c>
      <c r="F1342" s="665"/>
      <c r="G1342" s="665"/>
      <c r="H1342" s="678">
        <v>0</v>
      </c>
      <c r="I1342" s="665">
        <v>1</v>
      </c>
      <c r="J1342" s="665">
        <v>48.42</v>
      </c>
      <c r="K1342" s="678">
        <v>1</v>
      </c>
      <c r="L1342" s="665">
        <v>1</v>
      </c>
      <c r="M1342" s="666">
        <v>48.42</v>
      </c>
    </row>
    <row r="1343" spans="1:13" ht="14.4" customHeight="1" x14ac:dyDescent="0.3">
      <c r="A1343" s="661" t="s">
        <v>5136</v>
      </c>
      <c r="B1343" s="662" t="s">
        <v>4950</v>
      </c>
      <c r="C1343" s="662" t="s">
        <v>5906</v>
      </c>
      <c r="D1343" s="662" t="s">
        <v>5907</v>
      </c>
      <c r="E1343" s="662" t="s">
        <v>5908</v>
      </c>
      <c r="F1343" s="665">
        <v>1</v>
      </c>
      <c r="G1343" s="665">
        <v>36.54</v>
      </c>
      <c r="H1343" s="678">
        <v>1</v>
      </c>
      <c r="I1343" s="665"/>
      <c r="J1343" s="665"/>
      <c r="K1343" s="678">
        <v>0</v>
      </c>
      <c r="L1343" s="665">
        <v>1</v>
      </c>
      <c r="M1343" s="666">
        <v>36.54</v>
      </c>
    </row>
    <row r="1344" spans="1:13" ht="14.4" customHeight="1" x14ac:dyDescent="0.3">
      <c r="A1344" s="661" t="s">
        <v>5136</v>
      </c>
      <c r="B1344" s="662" t="s">
        <v>4953</v>
      </c>
      <c r="C1344" s="662" t="s">
        <v>2745</v>
      </c>
      <c r="D1344" s="662" t="s">
        <v>2746</v>
      </c>
      <c r="E1344" s="662" t="s">
        <v>3544</v>
      </c>
      <c r="F1344" s="665"/>
      <c r="G1344" s="665"/>
      <c r="H1344" s="678">
        <v>0</v>
      </c>
      <c r="I1344" s="665">
        <v>2</v>
      </c>
      <c r="J1344" s="665">
        <v>375.84</v>
      </c>
      <c r="K1344" s="678">
        <v>1</v>
      </c>
      <c r="L1344" s="665">
        <v>2</v>
      </c>
      <c r="M1344" s="666">
        <v>375.84</v>
      </c>
    </row>
    <row r="1345" spans="1:13" ht="14.4" customHeight="1" x14ac:dyDescent="0.3">
      <c r="A1345" s="661" t="s">
        <v>5136</v>
      </c>
      <c r="B1345" s="662" t="s">
        <v>5062</v>
      </c>
      <c r="C1345" s="662" t="s">
        <v>7578</v>
      </c>
      <c r="D1345" s="662" t="s">
        <v>7579</v>
      </c>
      <c r="E1345" s="662" t="s">
        <v>6001</v>
      </c>
      <c r="F1345" s="665">
        <v>2</v>
      </c>
      <c r="G1345" s="665">
        <v>181.2</v>
      </c>
      <c r="H1345" s="678">
        <v>1</v>
      </c>
      <c r="I1345" s="665"/>
      <c r="J1345" s="665"/>
      <c r="K1345" s="678">
        <v>0</v>
      </c>
      <c r="L1345" s="665">
        <v>2</v>
      </c>
      <c r="M1345" s="666">
        <v>181.2</v>
      </c>
    </row>
    <row r="1346" spans="1:13" ht="14.4" customHeight="1" x14ac:dyDescent="0.3">
      <c r="A1346" s="661" t="s">
        <v>5136</v>
      </c>
      <c r="B1346" s="662" t="s">
        <v>4969</v>
      </c>
      <c r="C1346" s="662" t="s">
        <v>2569</v>
      </c>
      <c r="D1346" s="662" t="s">
        <v>4148</v>
      </c>
      <c r="E1346" s="662" t="s">
        <v>4972</v>
      </c>
      <c r="F1346" s="665"/>
      <c r="G1346" s="665"/>
      <c r="H1346" s="678">
        <v>0</v>
      </c>
      <c r="I1346" s="665">
        <v>1</v>
      </c>
      <c r="J1346" s="665">
        <v>424.24</v>
      </c>
      <c r="K1346" s="678">
        <v>1</v>
      </c>
      <c r="L1346" s="665">
        <v>1</v>
      </c>
      <c r="M1346" s="666">
        <v>424.24</v>
      </c>
    </row>
    <row r="1347" spans="1:13" ht="14.4" customHeight="1" x14ac:dyDescent="0.3">
      <c r="A1347" s="661" t="s">
        <v>5136</v>
      </c>
      <c r="B1347" s="662" t="s">
        <v>4969</v>
      </c>
      <c r="C1347" s="662" t="s">
        <v>4147</v>
      </c>
      <c r="D1347" s="662" t="s">
        <v>4148</v>
      </c>
      <c r="E1347" s="662" t="s">
        <v>4149</v>
      </c>
      <c r="F1347" s="665"/>
      <c r="G1347" s="665"/>
      <c r="H1347" s="678">
        <v>0</v>
      </c>
      <c r="I1347" s="665">
        <v>3</v>
      </c>
      <c r="J1347" s="665">
        <v>2545.4700000000003</v>
      </c>
      <c r="K1347" s="678">
        <v>1</v>
      </c>
      <c r="L1347" s="665">
        <v>3</v>
      </c>
      <c r="M1347" s="666">
        <v>2545.4700000000003</v>
      </c>
    </row>
    <row r="1348" spans="1:13" ht="14.4" customHeight="1" x14ac:dyDescent="0.3">
      <c r="A1348" s="661" t="s">
        <v>5136</v>
      </c>
      <c r="B1348" s="662" t="s">
        <v>4975</v>
      </c>
      <c r="C1348" s="662" t="s">
        <v>5693</v>
      </c>
      <c r="D1348" s="662" t="s">
        <v>5694</v>
      </c>
      <c r="E1348" s="662" t="s">
        <v>2149</v>
      </c>
      <c r="F1348" s="665">
        <v>1</v>
      </c>
      <c r="G1348" s="665">
        <v>18.809999999999999</v>
      </c>
      <c r="H1348" s="678">
        <v>1</v>
      </c>
      <c r="I1348" s="665"/>
      <c r="J1348" s="665"/>
      <c r="K1348" s="678">
        <v>0</v>
      </c>
      <c r="L1348" s="665">
        <v>1</v>
      </c>
      <c r="M1348" s="666">
        <v>18.809999999999999</v>
      </c>
    </row>
    <row r="1349" spans="1:13" ht="14.4" customHeight="1" x14ac:dyDescent="0.3">
      <c r="A1349" s="661" t="s">
        <v>5136</v>
      </c>
      <c r="B1349" s="662" t="s">
        <v>4975</v>
      </c>
      <c r="C1349" s="662" t="s">
        <v>5769</v>
      </c>
      <c r="D1349" s="662" t="s">
        <v>5770</v>
      </c>
      <c r="E1349" s="662" t="s">
        <v>4977</v>
      </c>
      <c r="F1349" s="665">
        <v>3</v>
      </c>
      <c r="G1349" s="665">
        <v>14.54</v>
      </c>
      <c r="H1349" s="678">
        <v>1</v>
      </c>
      <c r="I1349" s="665"/>
      <c r="J1349" s="665"/>
      <c r="K1349" s="678">
        <v>0</v>
      </c>
      <c r="L1349" s="665">
        <v>3</v>
      </c>
      <c r="M1349" s="666">
        <v>14.54</v>
      </c>
    </row>
    <row r="1350" spans="1:13" ht="14.4" customHeight="1" x14ac:dyDescent="0.3">
      <c r="A1350" s="661" t="s">
        <v>5136</v>
      </c>
      <c r="B1350" s="662" t="s">
        <v>4981</v>
      </c>
      <c r="C1350" s="662" t="s">
        <v>7498</v>
      </c>
      <c r="D1350" s="662" t="s">
        <v>7271</v>
      </c>
      <c r="E1350" s="662" t="s">
        <v>4554</v>
      </c>
      <c r="F1350" s="665">
        <v>5</v>
      </c>
      <c r="G1350" s="665">
        <v>2199.9</v>
      </c>
      <c r="H1350" s="678">
        <v>1</v>
      </c>
      <c r="I1350" s="665"/>
      <c r="J1350" s="665"/>
      <c r="K1350" s="678">
        <v>0</v>
      </c>
      <c r="L1350" s="665">
        <v>5</v>
      </c>
      <c r="M1350" s="666">
        <v>2199.9</v>
      </c>
    </row>
    <row r="1351" spans="1:13" ht="14.4" customHeight="1" x14ac:dyDescent="0.3">
      <c r="A1351" s="661" t="s">
        <v>5136</v>
      </c>
      <c r="B1351" s="662" t="s">
        <v>4981</v>
      </c>
      <c r="C1351" s="662" t="s">
        <v>6061</v>
      </c>
      <c r="D1351" s="662" t="s">
        <v>2466</v>
      </c>
      <c r="E1351" s="662" t="s">
        <v>2467</v>
      </c>
      <c r="F1351" s="665"/>
      <c r="G1351" s="665"/>
      <c r="H1351" s="678">
        <v>0</v>
      </c>
      <c r="I1351" s="665">
        <v>1</v>
      </c>
      <c r="J1351" s="665">
        <v>264</v>
      </c>
      <c r="K1351" s="678">
        <v>1</v>
      </c>
      <c r="L1351" s="665">
        <v>1</v>
      </c>
      <c r="M1351" s="666">
        <v>264</v>
      </c>
    </row>
    <row r="1352" spans="1:13" ht="14.4" customHeight="1" x14ac:dyDescent="0.3">
      <c r="A1352" s="661" t="s">
        <v>5136</v>
      </c>
      <c r="B1352" s="662" t="s">
        <v>4981</v>
      </c>
      <c r="C1352" s="662" t="s">
        <v>2621</v>
      </c>
      <c r="D1352" s="662" t="s">
        <v>2622</v>
      </c>
      <c r="E1352" s="662" t="s">
        <v>968</v>
      </c>
      <c r="F1352" s="665"/>
      <c r="G1352" s="665"/>
      <c r="H1352" s="678">
        <v>0</v>
      </c>
      <c r="I1352" s="665">
        <v>1</v>
      </c>
      <c r="J1352" s="665">
        <v>65.989999999999995</v>
      </c>
      <c r="K1352" s="678">
        <v>1</v>
      </c>
      <c r="L1352" s="665">
        <v>1</v>
      </c>
      <c r="M1352" s="666">
        <v>65.989999999999995</v>
      </c>
    </row>
    <row r="1353" spans="1:13" ht="14.4" customHeight="1" x14ac:dyDescent="0.3">
      <c r="A1353" s="661" t="s">
        <v>5136</v>
      </c>
      <c r="B1353" s="662" t="s">
        <v>4981</v>
      </c>
      <c r="C1353" s="662" t="s">
        <v>7268</v>
      </c>
      <c r="D1353" s="662" t="s">
        <v>2466</v>
      </c>
      <c r="E1353" s="662" t="s">
        <v>2794</v>
      </c>
      <c r="F1353" s="665">
        <v>1</v>
      </c>
      <c r="G1353" s="665">
        <v>0</v>
      </c>
      <c r="H1353" s="678"/>
      <c r="I1353" s="665"/>
      <c r="J1353" s="665"/>
      <c r="K1353" s="678"/>
      <c r="L1353" s="665">
        <v>1</v>
      </c>
      <c r="M1353" s="666">
        <v>0</v>
      </c>
    </row>
    <row r="1354" spans="1:13" ht="14.4" customHeight="1" x14ac:dyDescent="0.3">
      <c r="A1354" s="661" t="s">
        <v>5136</v>
      </c>
      <c r="B1354" s="662" t="s">
        <v>4981</v>
      </c>
      <c r="C1354" s="662" t="s">
        <v>5486</v>
      </c>
      <c r="D1354" s="662" t="s">
        <v>2466</v>
      </c>
      <c r="E1354" s="662" t="s">
        <v>4554</v>
      </c>
      <c r="F1354" s="665">
        <v>8</v>
      </c>
      <c r="G1354" s="665">
        <v>0</v>
      </c>
      <c r="H1354" s="678"/>
      <c r="I1354" s="665"/>
      <c r="J1354" s="665"/>
      <c r="K1354" s="678"/>
      <c r="L1354" s="665">
        <v>8</v>
      </c>
      <c r="M1354" s="666">
        <v>0</v>
      </c>
    </row>
    <row r="1355" spans="1:13" ht="14.4" customHeight="1" x14ac:dyDescent="0.3">
      <c r="A1355" s="661" t="s">
        <v>5136</v>
      </c>
      <c r="B1355" s="662" t="s">
        <v>4981</v>
      </c>
      <c r="C1355" s="662" t="s">
        <v>7499</v>
      </c>
      <c r="D1355" s="662" t="s">
        <v>2622</v>
      </c>
      <c r="E1355" s="662" t="s">
        <v>2253</v>
      </c>
      <c r="F1355" s="665">
        <v>3</v>
      </c>
      <c r="G1355" s="665">
        <v>0</v>
      </c>
      <c r="H1355" s="678"/>
      <c r="I1355" s="665"/>
      <c r="J1355" s="665"/>
      <c r="K1355" s="678"/>
      <c r="L1355" s="665">
        <v>3</v>
      </c>
      <c r="M1355" s="666">
        <v>0</v>
      </c>
    </row>
    <row r="1356" spans="1:13" ht="14.4" customHeight="1" x14ac:dyDescent="0.3">
      <c r="A1356" s="661" t="s">
        <v>5136</v>
      </c>
      <c r="B1356" s="662" t="s">
        <v>4981</v>
      </c>
      <c r="C1356" s="662" t="s">
        <v>7349</v>
      </c>
      <c r="D1356" s="662" t="s">
        <v>2466</v>
      </c>
      <c r="E1356" s="662" t="s">
        <v>2467</v>
      </c>
      <c r="F1356" s="665"/>
      <c r="G1356" s="665"/>
      <c r="H1356" s="678">
        <v>0</v>
      </c>
      <c r="I1356" s="665">
        <v>1</v>
      </c>
      <c r="J1356" s="665">
        <v>264</v>
      </c>
      <c r="K1356" s="678">
        <v>1</v>
      </c>
      <c r="L1356" s="665">
        <v>1</v>
      </c>
      <c r="M1356" s="666">
        <v>264</v>
      </c>
    </row>
    <row r="1357" spans="1:13" ht="14.4" customHeight="1" x14ac:dyDescent="0.3">
      <c r="A1357" s="661" t="s">
        <v>5136</v>
      </c>
      <c r="B1357" s="662" t="s">
        <v>4981</v>
      </c>
      <c r="C1357" s="662" t="s">
        <v>5800</v>
      </c>
      <c r="D1357" s="662" t="s">
        <v>2622</v>
      </c>
      <c r="E1357" s="662" t="s">
        <v>4992</v>
      </c>
      <c r="F1357" s="665">
        <v>1</v>
      </c>
      <c r="G1357" s="665">
        <v>0</v>
      </c>
      <c r="H1357" s="678"/>
      <c r="I1357" s="665"/>
      <c r="J1357" s="665"/>
      <c r="K1357" s="678"/>
      <c r="L1357" s="665">
        <v>1</v>
      </c>
      <c r="M1357" s="666">
        <v>0</v>
      </c>
    </row>
    <row r="1358" spans="1:13" ht="14.4" customHeight="1" x14ac:dyDescent="0.3">
      <c r="A1358" s="661" t="s">
        <v>5136</v>
      </c>
      <c r="B1358" s="662" t="s">
        <v>4982</v>
      </c>
      <c r="C1358" s="662" t="s">
        <v>7575</v>
      </c>
      <c r="D1358" s="662" t="s">
        <v>7576</v>
      </c>
      <c r="E1358" s="662" t="s">
        <v>2058</v>
      </c>
      <c r="F1358" s="665"/>
      <c r="G1358" s="665"/>
      <c r="H1358" s="678">
        <v>0</v>
      </c>
      <c r="I1358" s="665">
        <v>1</v>
      </c>
      <c r="J1358" s="665">
        <v>246.39</v>
      </c>
      <c r="K1358" s="678">
        <v>1</v>
      </c>
      <c r="L1358" s="665">
        <v>1</v>
      </c>
      <c r="M1358" s="666">
        <v>246.39</v>
      </c>
    </row>
    <row r="1359" spans="1:13" ht="14.4" customHeight="1" x14ac:dyDescent="0.3">
      <c r="A1359" s="661" t="s">
        <v>5136</v>
      </c>
      <c r="B1359" s="662" t="s">
        <v>4983</v>
      </c>
      <c r="C1359" s="662" t="s">
        <v>7518</v>
      </c>
      <c r="D1359" s="662" t="s">
        <v>6316</v>
      </c>
      <c r="E1359" s="662" t="s">
        <v>6089</v>
      </c>
      <c r="F1359" s="665">
        <v>1</v>
      </c>
      <c r="G1359" s="665">
        <v>726.27</v>
      </c>
      <c r="H1359" s="678">
        <v>1</v>
      </c>
      <c r="I1359" s="665"/>
      <c r="J1359" s="665"/>
      <c r="K1359" s="678">
        <v>0</v>
      </c>
      <c r="L1359" s="665">
        <v>1</v>
      </c>
      <c r="M1359" s="666">
        <v>726.27</v>
      </c>
    </row>
    <row r="1360" spans="1:13" ht="14.4" customHeight="1" x14ac:dyDescent="0.3">
      <c r="A1360" s="661" t="s">
        <v>5136</v>
      </c>
      <c r="B1360" s="662" t="s">
        <v>4991</v>
      </c>
      <c r="C1360" s="662" t="s">
        <v>4535</v>
      </c>
      <c r="D1360" s="662" t="s">
        <v>2444</v>
      </c>
      <c r="E1360" s="662" t="s">
        <v>5085</v>
      </c>
      <c r="F1360" s="665"/>
      <c r="G1360" s="665"/>
      <c r="H1360" s="678"/>
      <c r="I1360" s="665">
        <v>1</v>
      </c>
      <c r="J1360" s="665">
        <v>0</v>
      </c>
      <c r="K1360" s="678"/>
      <c r="L1360" s="665">
        <v>1</v>
      </c>
      <c r="M1360" s="666">
        <v>0</v>
      </c>
    </row>
    <row r="1361" spans="1:13" ht="14.4" customHeight="1" x14ac:dyDescent="0.3">
      <c r="A1361" s="661" t="s">
        <v>5136</v>
      </c>
      <c r="B1361" s="662" t="s">
        <v>4991</v>
      </c>
      <c r="C1361" s="662" t="s">
        <v>2560</v>
      </c>
      <c r="D1361" s="662" t="s">
        <v>2444</v>
      </c>
      <c r="E1361" s="662" t="s">
        <v>968</v>
      </c>
      <c r="F1361" s="665"/>
      <c r="G1361" s="665"/>
      <c r="H1361" s="678">
        <v>0</v>
      </c>
      <c r="I1361" s="665">
        <v>2</v>
      </c>
      <c r="J1361" s="665">
        <v>138.32</v>
      </c>
      <c r="K1361" s="678">
        <v>1</v>
      </c>
      <c r="L1361" s="665">
        <v>2</v>
      </c>
      <c r="M1361" s="666">
        <v>138.32</v>
      </c>
    </row>
    <row r="1362" spans="1:13" ht="14.4" customHeight="1" x14ac:dyDescent="0.3">
      <c r="A1362" s="661" t="s">
        <v>5136</v>
      </c>
      <c r="B1362" s="662" t="s">
        <v>4997</v>
      </c>
      <c r="C1362" s="662" t="s">
        <v>2829</v>
      </c>
      <c r="D1362" s="662" t="s">
        <v>2830</v>
      </c>
      <c r="E1362" s="662" t="s">
        <v>2831</v>
      </c>
      <c r="F1362" s="665"/>
      <c r="G1362" s="665"/>
      <c r="H1362" s="678">
        <v>0</v>
      </c>
      <c r="I1362" s="665">
        <v>7</v>
      </c>
      <c r="J1362" s="665">
        <v>891.38</v>
      </c>
      <c r="K1362" s="678">
        <v>1</v>
      </c>
      <c r="L1362" s="665">
        <v>7</v>
      </c>
      <c r="M1362" s="666">
        <v>891.38</v>
      </c>
    </row>
    <row r="1363" spans="1:13" ht="14.4" customHeight="1" x14ac:dyDescent="0.3">
      <c r="A1363" s="661" t="s">
        <v>5136</v>
      </c>
      <c r="B1363" s="662" t="s">
        <v>4997</v>
      </c>
      <c r="C1363" s="662" t="s">
        <v>2834</v>
      </c>
      <c r="D1363" s="662" t="s">
        <v>2835</v>
      </c>
      <c r="E1363" s="662" t="s">
        <v>2831</v>
      </c>
      <c r="F1363" s="665"/>
      <c r="G1363" s="665"/>
      <c r="H1363" s="678">
        <v>0</v>
      </c>
      <c r="I1363" s="665">
        <v>10</v>
      </c>
      <c r="J1363" s="665">
        <v>1273.4000000000001</v>
      </c>
      <c r="K1363" s="678">
        <v>1</v>
      </c>
      <c r="L1363" s="665">
        <v>10</v>
      </c>
      <c r="M1363" s="666">
        <v>1273.4000000000001</v>
      </c>
    </row>
    <row r="1364" spans="1:13" ht="14.4" customHeight="1" x14ac:dyDescent="0.3">
      <c r="A1364" s="661" t="s">
        <v>5136</v>
      </c>
      <c r="B1364" s="662" t="s">
        <v>4997</v>
      </c>
      <c r="C1364" s="662" t="s">
        <v>2836</v>
      </c>
      <c r="D1364" s="662" t="s">
        <v>2837</v>
      </c>
      <c r="E1364" s="662" t="s">
        <v>2831</v>
      </c>
      <c r="F1364" s="665"/>
      <c r="G1364" s="665"/>
      <c r="H1364" s="678">
        <v>0</v>
      </c>
      <c r="I1364" s="665">
        <v>2</v>
      </c>
      <c r="J1364" s="665">
        <v>254.68</v>
      </c>
      <c r="K1364" s="678">
        <v>1</v>
      </c>
      <c r="L1364" s="665">
        <v>2</v>
      </c>
      <c r="M1364" s="666">
        <v>254.68</v>
      </c>
    </row>
    <row r="1365" spans="1:13" ht="14.4" customHeight="1" x14ac:dyDescent="0.3">
      <c r="A1365" s="661" t="s">
        <v>5136</v>
      </c>
      <c r="B1365" s="662" t="s">
        <v>4997</v>
      </c>
      <c r="C1365" s="662" t="s">
        <v>4279</v>
      </c>
      <c r="D1365" s="662" t="s">
        <v>4280</v>
      </c>
      <c r="E1365" s="662" t="s">
        <v>2831</v>
      </c>
      <c r="F1365" s="665"/>
      <c r="G1365" s="665"/>
      <c r="H1365" s="678">
        <v>0</v>
      </c>
      <c r="I1365" s="665">
        <v>3</v>
      </c>
      <c r="J1365" s="665">
        <v>388.53</v>
      </c>
      <c r="K1365" s="678">
        <v>1</v>
      </c>
      <c r="L1365" s="665">
        <v>3</v>
      </c>
      <c r="M1365" s="666">
        <v>388.53</v>
      </c>
    </row>
    <row r="1366" spans="1:13" ht="14.4" customHeight="1" x14ac:dyDescent="0.3">
      <c r="A1366" s="661" t="s">
        <v>5136</v>
      </c>
      <c r="B1366" s="662" t="s">
        <v>4997</v>
      </c>
      <c r="C1366" s="662" t="s">
        <v>2832</v>
      </c>
      <c r="D1366" s="662" t="s">
        <v>2833</v>
      </c>
      <c r="E1366" s="662" t="s">
        <v>2831</v>
      </c>
      <c r="F1366" s="665"/>
      <c r="G1366" s="665"/>
      <c r="H1366" s="678">
        <v>0</v>
      </c>
      <c r="I1366" s="665">
        <v>7</v>
      </c>
      <c r="J1366" s="665">
        <v>891.38</v>
      </c>
      <c r="K1366" s="678">
        <v>1</v>
      </c>
      <c r="L1366" s="665">
        <v>7</v>
      </c>
      <c r="M1366" s="666">
        <v>891.38</v>
      </c>
    </row>
    <row r="1367" spans="1:13" ht="14.4" customHeight="1" x14ac:dyDescent="0.3">
      <c r="A1367" s="661" t="s">
        <v>5136</v>
      </c>
      <c r="B1367" s="662" t="s">
        <v>4997</v>
      </c>
      <c r="C1367" s="662" t="s">
        <v>2861</v>
      </c>
      <c r="D1367" s="662" t="s">
        <v>2862</v>
      </c>
      <c r="E1367" s="662" t="s">
        <v>2831</v>
      </c>
      <c r="F1367" s="665"/>
      <c r="G1367" s="665"/>
      <c r="H1367" s="678">
        <v>0</v>
      </c>
      <c r="I1367" s="665">
        <v>14</v>
      </c>
      <c r="J1367" s="665">
        <v>1526.28</v>
      </c>
      <c r="K1367" s="678">
        <v>1</v>
      </c>
      <c r="L1367" s="665">
        <v>14</v>
      </c>
      <c r="M1367" s="666">
        <v>1526.28</v>
      </c>
    </row>
    <row r="1368" spans="1:13" ht="14.4" customHeight="1" x14ac:dyDescent="0.3">
      <c r="A1368" s="661" t="s">
        <v>5136</v>
      </c>
      <c r="B1368" s="662" t="s">
        <v>4997</v>
      </c>
      <c r="C1368" s="662" t="s">
        <v>2857</v>
      </c>
      <c r="D1368" s="662" t="s">
        <v>2858</v>
      </c>
      <c r="E1368" s="662" t="s">
        <v>2831</v>
      </c>
      <c r="F1368" s="665"/>
      <c r="G1368" s="665"/>
      <c r="H1368" s="678">
        <v>0</v>
      </c>
      <c r="I1368" s="665">
        <v>14</v>
      </c>
      <c r="J1368" s="665">
        <v>1526.2800000000002</v>
      </c>
      <c r="K1368" s="678">
        <v>1</v>
      </c>
      <c r="L1368" s="665">
        <v>14</v>
      </c>
      <c r="M1368" s="666">
        <v>1526.2800000000002</v>
      </c>
    </row>
    <row r="1369" spans="1:13" ht="14.4" customHeight="1" x14ac:dyDescent="0.3">
      <c r="A1369" s="661" t="s">
        <v>5136</v>
      </c>
      <c r="B1369" s="662" t="s">
        <v>4997</v>
      </c>
      <c r="C1369" s="662" t="s">
        <v>2859</v>
      </c>
      <c r="D1369" s="662" t="s">
        <v>2860</v>
      </c>
      <c r="E1369" s="662" t="s">
        <v>2831</v>
      </c>
      <c r="F1369" s="665"/>
      <c r="G1369" s="665"/>
      <c r="H1369" s="678">
        <v>0</v>
      </c>
      <c r="I1369" s="665">
        <v>14</v>
      </c>
      <c r="J1369" s="665">
        <v>1526.28</v>
      </c>
      <c r="K1369" s="678">
        <v>1</v>
      </c>
      <c r="L1369" s="665">
        <v>14</v>
      </c>
      <c r="M1369" s="666">
        <v>1526.28</v>
      </c>
    </row>
    <row r="1370" spans="1:13" ht="14.4" customHeight="1" x14ac:dyDescent="0.3">
      <c r="A1370" s="661" t="s">
        <v>5136</v>
      </c>
      <c r="B1370" s="662" t="s">
        <v>4934</v>
      </c>
      <c r="C1370" s="662" t="s">
        <v>3200</v>
      </c>
      <c r="D1370" s="662" t="s">
        <v>3193</v>
      </c>
      <c r="E1370" s="662" t="s">
        <v>4935</v>
      </c>
      <c r="F1370" s="665"/>
      <c r="G1370" s="665"/>
      <c r="H1370" s="678">
        <v>0</v>
      </c>
      <c r="I1370" s="665">
        <v>7</v>
      </c>
      <c r="J1370" s="665">
        <v>96944.82</v>
      </c>
      <c r="K1370" s="678">
        <v>1</v>
      </c>
      <c r="L1370" s="665">
        <v>7</v>
      </c>
      <c r="M1370" s="666">
        <v>96944.82</v>
      </c>
    </row>
    <row r="1371" spans="1:13" ht="14.4" customHeight="1" x14ac:dyDescent="0.3">
      <c r="A1371" s="661" t="s">
        <v>5136</v>
      </c>
      <c r="B1371" s="662" t="s">
        <v>4796</v>
      </c>
      <c r="C1371" s="662" t="s">
        <v>5012</v>
      </c>
      <c r="D1371" s="662" t="s">
        <v>2563</v>
      </c>
      <c r="E1371" s="662" t="s">
        <v>5013</v>
      </c>
      <c r="F1371" s="665"/>
      <c r="G1371" s="665"/>
      <c r="H1371" s="678">
        <v>0</v>
      </c>
      <c r="I1371" s="665">
        <v>4</v>
      </c>
      <c r="J1371" s="665">
        <v>535.76</v>
      </c>
      <c r="K1371" s="678">
        <v>1</v>
      </c>
      <c r="L1371" s="665">
        <v>4</v>
      </c>
      <c r="M1371" s="666">
        <v>535.76</v>
      </c>
    </row>
    <row r="1372" spans="1:13" ht="14.4" customHeight="1" x14ac:dyDescent="0.3">
      <c r="A1372" s="661" t="s">
        <v>5137</v>
      </c>
      <c r="B1372" s="662" t="s">
        <v>7962</v>
      </c>
      <c r="C1372" s="662" t="s">
        <v>7354</v>
      </c>
      <c r="D1372" s="662" t="s">
        <v>7355</v>
      </c>
      <c r="E1372" s="662" t="s">
        <v>7356</v>
      </c>
      <c r="F1372" s="665">
        <v>1</v>
      </c>
      <c r="G1372" s="665">
        <v>185.26</v>
      </c>
      <c r="H1372" s="678">
        <v>1</v>
      </c>
      <c r="I1372" s="665"/>
      <c r="J1372" s="665"/>
      <c r="K1372" s="678">
        <v>0</v>
      </c>
      <c r="L1372" s="665">
        <v>1</v>
      </c>
      <c r="M1372" s="666">
        <v>185.26</v>
      </c>
    </row>
    <row r="1373" spans="1:13" ht="14.4" customHeight="1" x14ac:dyDescent="0.3">
      <c r="A1373" s="661" t="s">
        <v>5137</v>
      </c>
      <c r="B1373" s="662" t="s">
        <v>4804</v>
      </c>
      <c r="C1373" s="662" t="s">
        <v>2629</v>
      </c>
      <c r="D1373" s="662" t="s">
        <v>2504</v>
      </c>
      <c r="E1373" s="662" t="s">
        <v>2630</v>
      </c>
      <c r="F1373" s="665"/>
      <c r="G1373" s="665"/>
      <c r="H1373" s="678"/>
      <c r="I1373" s="665">
        <v>1</v>
      </c>
      <c r="J1373" s="665">
        <v>0</v>
      </c>
      <c r="K1373" s="678"/>
      <c r="L1373" s="665">
        <v>1</v>
      </c>
      <c r="M1373" s="666">
        <v>0</v>
      </c>
    </row>
    <row r="1374" spans="1:13" ht="14.4" customHeight="1" x14ac:dyDescent="0.3">
      <c r="A1374" s="661" t="s">
        <v>5137</v>
      </c>
      <c r="B1374" s="662" t="s">
        <v>4808</v>
      </c>
      <c r="C1374" s="662" t="s">
        <v>2651</v>
      </c>
      <c r="D1374" s="662" t="s">
        <v>4809</v>
      </c>
      <c r="E1374" s="662" t="s">
        <v>4810</v>
      </c>
      <c r="F1374" s="665"/>
      <c r="G1374" s="665"/>
      <c r="H1374" s="678">
        <v>0</v>
      </c>
      <c r="I1374" s="665">
        <v>3</v>
      </c>
      <c r="J1374" s="665">
        <v>361.83</v>
      </c>
      <c r="K1374" s="678">
        <v>1</v>
      </c>
      <c r="L1374" s="665">
        <v>3</v>
      </c>
      <c r="M1374" s="666">
        <v>361.83</v>
      </c>
    </row>
    <row r="1375" spans="1:13" ht="14.4" customHeight="1" x14ac:dyDescent="0.3">
      <c r="A1375" s="661" t="s">
        <v>5137</v>
      </c>
      <c r="B1375" s="662" t="s">
        <v>4811</v>
      </c>
      <c r="C1375" s="662" t="s">
        <v>2679</v>
      </c>
      <c r="D1375" s="662" t="s">
        <v>2474</v>
      </c>
      <c r="E1375" s="662" t="s">
        <v>4813</v>
      </c>
      <c r="F1375" s="665"/>
      <c r="G1375" s="665"/>
      <c r="H1375" s="678">
        <v>0</v>
      </c>
      <c r="I1375" s="665">
        <v>22</v>
      </c>
      <c r="J1375" s="665">
        <v>8966.1</v>
      </c>
      <c r="K1375" s="678">
        <v>1</v>
      </c>
      <c r="L1375" s="665">
        <v>22</v>
      </c>
      <c r="M1375" s="666">
        <v>8966.1</v>
      </c>
    </row>
    <row r="1376" spans="1:13" ht="14.4" customHeight="1" x14ac:dyDescent="0.3">
      <c r="A1376" s="661" t="s">
        <v>5137</v>
      </c>
      <c r="B1376" s="662" t="s">
        <v>4811</v>
      </c>
      <c r="C1376" s="662" t="s">
        <v>2682</v>
      </c>
      <c r="D1376" s="662" t="s">
        <v>2474</v>
      </c>
      <c r="E1376" s="662" t="s">
        <v>4816</v>
      </c>
      <c r="F1376" s="665"/>
      <c r="G1376" s="665"/>
      <c r="H1376" s="678">
        <v>0</v>
      </c>
      <c r="I1376" s="665">
        <v>20</v>
      </c>
      <c r="J1376" s="665">
        <v>10867.8</v>
      </c>
      <c r="K1376" s="678">
        <v>1</v>
      </c>
      <c r="L1376" s="665">
        <v>20</v>
      </c>
      <c r="M1376" s="666">
        <v>10867.8</v>
      </c>
    </row>
    <row r="1377" spans="1:13" ht="14.4" customHeight="1" x14ac:dyDescent="0.3">
      <c r="A1377" s="661" t="s">
        <v>5137</v>
      </c>
      <c r="B1377" s="662" t="s">
        <v>4811</v>
      </c>
      <c r="C1377" s="662" t="s">
        <v>2473</v>
      </c>
      <c r="D1377" s="662" t="s">
        <v>2474</v>
      </c>
      <c r="E1377" s="662" t="s">
        <v>4814</v>
      </c>
      <c r="F1377" s="665"/>
      <c r="G1377" s="665"/>
      <c r="H1377" s="678">
        <v>0</v>
      </c>
      <c r="I1377" s="665">
        <v>1</v>
      </c>
      <c r="J1377" s="665">
        <v>815.1</v>
      </c>
      <c r="K1377" s="678">
        <v>1</v>
      </c>
      <c r="L1377" s="665">
        <v>1</v>
      </c>
      <c r="M1377" s="666">
        <v>815.1</v>
      </c>
    </row>
    <row r="1378" spans="1:13" ht="14.4" customHeight="1" x14ac:dyDescent="0.3">
      <c r="A1378" s="661" t="s">
        <v>5137</v>
      </c>
      <c r="B1378" s="662" t="s">
        <v>4811</v>
      </c>
      <c r="C1378" s="662" t="s">
        <v>4144</v>
      </c>
      <c r="D1378" s="662" t="s">
        <v>2557</v>
      </c>
      <c r="E1378" s="662" t="s">
        <v>4812</v>
      </c>
      <c r="F1378" s="665"/>
      <c r="G1378" s="665"/>
      <c r="H1378" s="678">
        <v>0</v>
      </c>
      <c r="I1378" s="665">
        <v>12</v>
      </c>
      <c r="J1378" s="665">
        <v>16627.439999999999</v>
      </c>
      <c r="K1378" s="678">
        <v>1</v>
      </c>
      <c r="L1378" s="665">
        <v>12</v>
      </c>
      <c r="M1378" s="666">
        <v>16627.439999999999</v>
      </c>
    </row>
    <row r="1379" spans="1:13" ht="14.4" customHeight="1" x14ac:dyDescent="0.3">
      <c r="A1379" s="661" t="s">
        <v>5137</v>
      </c>
      <c r="B1379" s="662" t="s">
        <v>4811</v>
      </c>
      <c r="C1379" s="662" t="s">
        <v>2556</v>
      </c>
      <c r="D1379" s="662" t="s">
        <v>2557</v>
      </c>
      <c r="E1379" s="662" t="s">
        <v>4819</v>
      </c>
      <c r="F1379" s="665"/>
      <c r="G1379" s="665"/>
      <c r="H1379" s="678">
        <v>0</v>
      </c>
      <c r="I1379" s="665">
        <v>12</v>
      </c>
      <c r="J1379" s="665">
        <v>22169.88</v>
      </c>
      <c r="K1379" s="678">
        <v>1</v>
      </c>
      <c r="L1379" s="665">
        <v>12</v>
      </c>
      <c r="M1379" s="666">
        <v>22169.88</v>
      </c>
    </row>
    <row r="1380" spans="1:13" ht="14.4" customHeight="1" x14ac:dyDescent="0.3">
      <c r="A1380" s="661" t="s">
        <v>5137</v>
      </c>
      <c r="B1380" s="662" t="s">
        <v>4811</v>
      </c>
      <c r="C1380" s="662" t="s">
        <v>2804</v>
      </c>
      <c r="D1380" s="662" t="s">
        <v>2557</v>
      </c>
      <c r="E1380" s="662" t="s">
        <v>4812</v>
      </c>
      <c r="F1380" s="665">
        <v>2</v>
      </c>
      <c r="G1380" s="665">
        <v>2771.24</v>
      </c>
      <c r="H1380" s="678">
        <v>1</v>
      </c>
      <c r="I1380" s="665"/>
      <c r="J1380" s="665"/>
      <c r="K1380" s="678">
        <v>0</v>
      </c>
      <c r="L1380" s="665">
        <v>2</v>
      </c>
      <c r="M1380" s="666">
        <v>2771.24</v>
      </c>
    </row>
    <row r="1381" spans="1:13" ht="14.4" customHeight="1" x14ac:dyDescent="0.3">
      <c r="A1381" s="661" t="s">
        <v>5137</v>
      </c>
      <c r="B1381" s="662" t="s">
        <v>4811</v>
      </c>
      <c r="C1381" s="662" t="s">
        <v>2808</v>
      </c>
      <c r="D1381" s="662" t="s">
        <v>2474</v>
      </c>
      <c r="E1381" s="662" t="s">
        <v>4816</v>
      </c>
      <c r="F1381" s="665"/>
      <c r="G1381" s="665"/>
      <c r="H1381" s="678">
        <v>0</v>
      </c>
      <c r="I1381" s="665">
        <v>1</v>
      </c>
      <c r="J1381" s="665">
        <v>543.39</v>
      </c>
      <c r="K1381" s="678">
        <v>1</v>
      </c>
      <c r="L1381" s="665">
        <v>1</v>
      </c>
      <c r="M1381" s="666">
        <v>543.39</v>
      </c>
    </row>
    <row r="1382" spans="1:13" ht="14.4" customHeight="1" x14ac:dyDescent="0.3">
      <c r="A1382" s="661" t="s">
        <v>5137</v>
      </c>
      <c r="B1382" s="662" t="s">
        <v>4832</v>
      </c>
      <c r="C1382" s="662" t="s">
        <v>2518</v>
      </c>
      <c r="D1382" s="662" t="s">
        <v>2519</v>
      </c>
      <c r="E1382" s="662" t="s">
        <v>2520</v>
      </c>
      <c r="F1382" s="665"/>
      <c r="G1382" s="665"/>
      <c r="H1382" s="678">
        <v>0</v>
      </c>
      <c r="I1382" s="665">
        <v>1</v>
      </c>
      <c r="J1382" s="665">
        <v>65.540000000000006</v>
      </c>
      <c r="K1382" s="678">
        <v>1</v>
      </c>
      <c r="L1382" s="665">
        <v>1</v>
      </c>
      <c r="M1382" s="666">
        <v>65.540000000000006</v>
      </c>
    </row>
    <row r="1383" spans="1:13" ht="14.4" customHeight="1" x14ac:dyDescent="0.3">
      <c r="A1383" s="661" t="s">
        <v>5137</v>
      </c>
      <c r="B1383" s="662" t="s">
        <v>4833</v>
      </c>
      <c r="C1383" s="662" t="s">
        <v>2511</v>
      </c>
      <c r="D1383" s="662" t="s">
        <v>2512</v>
      </c>
      <c r="E1383" s="662" t="s">
        <v>1270</v>
      </c>
      <c r="F1383" s="665"/>
      <c r="G1383" s="665"/>
      <c r="H1383" s="678">
        <v>0</v>
      </c>
      <c r="I1383" s="665">
        <v>9</v>
      </c>
      <c r="J1383" s="665">
        <v>315.99</v>
      </c>
      <c r="K1383" s="678">
        <v>1</v>
      </c>
      <c r="L1383" s="665">
        <v>9</v>
      </c>
      <c r="M1383" s="666">
        <v>315.99</v>
      </c>
    </row>
    <row r="1384" spans="1:13" ht="14.4" customHeight="1" x14ac:dyDescent="0.3">
      <c r="A1384" s="661" t="s">
        <v>5137</v>
      </c>
      <c r="B1384" s="662" t="s">
        <v>4835</v>
      </c>
      <c r="C1384" s="662" t="s">
        <v>7611</v>
      </c>
      <c r="D1384" s="662" t="s">
        <v>2734</v>
      </c>
      <c r="E1384" s="662" t="s">
        <v>1190</v>
      </c>
      <c r="F1384" s="665"/>
      <c r="G1384" s="665"/>
      <c r="H1384" s="678">
        <v>0</v>
      </c>
      <c r="I1384" s="665">
        <v>1</v>
      </c>
      <c r="J1384" s="665">
        <v>132.44</v>
      </c>
      <c r="K1384" s="678">
        <v>1</v>
      </c>
      <c r="L1384" s="665">
        <v>1</v>
      </c>
      <c r="M1384" s="666">
        <v>132.44</v>
      </c>
    </row>
    <row r="1385" spans="1:13" ht="14.4" customHeight="1" x14ac:dyDescent="0.3">
      <c r="A1385" s="661" t="s">
        <v>5137</v>
      </c>
      <c r="B1385" s="662" t="s">
        <v>4841</v>
      </c>
      <c r="C1385" s="662" t="s">
        <v>5597</v>
      </c>
      <c r="D1385" s="662" t="s">
        <v>2440</v>
      </c>
      <c r="E1385" s="662" t="s">
        <v>5450</v>
      </c>
      <c r="F1385" s="665"/>
      <c r="G1385" s="665"/>
      <c r="H1385" s="678"/>
      <c r="I1385" s="665">
        <v>2</v>
      </c>
      <c r="J1385" s="665">
        <v>0</v>
      </c>
      <c r="K1385" s="678"/>
      <c r="L1385" s="665">
        <v>2</v>
      </c>
      <c r="M1385" s="666">
        <v>0</v>
      </c>
    </row>
    <row r="1386" spans="1:13" ht="14.4" customHeight="1" x14ac:dyDescent="0.3">
      <c r="A1386" s="661" t="s">
        <v>5137</v>
      </c>
      <c r="B1386" s="662" t="s">
        <v>4855</v>
      </c>
      <c r="C1386" s="662" t="s">
        <v>2541</v>
      </c>
      <c r="D1386" s="662" t="s">
        <v>2542</v>
      </c>
      <c r="E1386" s="662" t="s">
        <v>4856</v>
      </c>
      <c r="F1386" s="665"/>
      <c r="G1386" s="665"/>
      <c r="H1386" s="678">
        <v>0</v>
      </c>
      <c r="I1386" s="665">
        <v>2</v>
      </c>
      <c r="J1386" s="665">
        <v>370.68</v>
      </c>
      <c r="K1386" s="678">
        <v>1</v>
      </c>
      <c r="L1386" s="665">
        <v>2</v>
      </c>
      <c r="M1386" s="666">
        <v>370.68</v>
      </c>
    </row>
    <row r="1387" spans="1:13" ht="14.4" customHeight="1" x14ac:dyDescent="0.3">
      <c r="A1387" s="661" t="s">
        <v>5137</v>
      </c>
      <c r="B1387" s="662" t="s">
        <v>4868</v>
      </c>
      <c r="C1387" s="662" t="s">
        <v>2784</v>
      </c>
      <c r="D1387" s="662" t="s">
        <v>2785</v>
      </c>
      <c r="E1387" s="662" t="s">
        <v>2786</v>
      </c>
      <c r="F1387" s="665"/>
      <c r="G1387" s="665"/>
      <c r="H1387" s="678">
        <v>0</v>
      </c>
      <c r="I1387" s="665">
        <v>3</v>
      </c>
      <c r="J1387" s="665">
        <v>296.34000000000003</v>
      </c>
      <c r="K1387" s="678">
        <v>1</v>
      </c>
      <c r="L1387" s="665">
        <v>3</v>
      </c>
      <c r="M1387" s="666">
        <v>296.34000000000003</v>
      </c>
    </row>
    <row r="1388" spans="1:13" ht="14.4" customHeight="1" x14ac:dyDescent="0.3">
      <c r="A1388" s="661" t="s">
        <v>5137</v>
      </c>
      <c r="B1388" s="662" t="s">
        <v>4868</v>
      </c>
      <c r="C1388" s="662" t="s">
        <v>6259</v>
      </c>
      <c r="D1388" s="662" t="s">
        <v>2779</v>
      </c>
      <c r="E1388" s="662" t="s">
        <v>6260</v>
      </c>
      <c r="F1388" s="665"/>
      <c r="G1388" s="665"/>
      <c r="H1388" s="678">
        <v>0</v>
      </c>
      <c r="I1388" s="665">
        <v>3</v>
      </c>
      <c r="J1388" s="665">
        <v>140.51</v>
      </c>
      <c r="K1388" s="678">
        <v>1</v>
      </c>
      <c r="L1388" s="665">
        <v>3</v>
      </c>
      <c r="M1388" s="666">
        <v>140.51</v>
      </c>
    </row>
    <row r="1389" spans="1:13" ht="14.4" customHeight="1" x14ac:dyDescent="0.3">
      <c r="A1389" s="661" t="s">
        <v>5137</v>
      </c>
      <c r="B1389" s="662" t="s">
        <v>4868</v>
      </c>
      <c r="C1389" s="662" t="s">
        <v>5760</v>
      </c>
      <c r="D1389" s="662" t="s">
        <v>4875</v>
      </c>
      <c r="E1389" s="662" t="s">
        <v>5761</v>
      </c>
      <c r="F1389" s="665"/>
      <c r="G1389" s="665"/>
      <c r="H1389" s="678"/>
      <c r="I1389" s="665">
        <v>1</v>
      </c>
      <c r="J1389" s="665">
        <v>0</v>
      </c>
      <c r="K1389" s="678"/>
      <c r="L1389" s="665">
        <v>1</v>
      </c>
      <c r="M1389" s="666">
        <v>0</v>
      </c>
    </row>
    <row r="1390" spans="1:13" ht="14.4" customHeight="1" x14ac:dyDescent="0.3">
      <c r="A1390" s="661" t="s">
        <v>5137</v>
      </c>
      <c r="B1390" s="662" t="s">
        <v>4877</v>
      </c>
      <c r="C1390" s="662" t="s">
        <v>3061</v>
      </c>
      <c r="D1390" s="662" t="s">
        <v>2796</v>
      </c>
      <c r="E1390" s="662" t="s">
        <v>4879</v>
      </c>
      <c r="F1390" s="665"/>
      <c r="G1390" s="665"/>
      <c r="H1390" s="678">
        <v>0</v>
      </c>
      <c r="I1390" s="665">
        <v>1</v>
      </c>
      <c r="J1390" s="665">
        <v>154.36000000000001</v>
      </c>
      <c r="K1390" s="678">
        <v>1</v>
      </c>
      <c r="L1390" s="665">
        <v>1</v>
      </c>
      <c r="M1390" s="666">
        <v>154.36000000000001</v>
      </c>
    </row>
    <row r="1391" spans="1:13" ht="14.4" customHeight="1" x14ac:dyDescent="0.3">
      <c r="A1391" s="661" t="s">
        <v>5137</v>
      </c>
      <c r="B1391" s="662" t="s">
        <v>4877</v>
      </c>
      <c r="C1391" s="662" t="s">
        <v>4318</v>
      </c>
      <c r="D1391" s="662" t="s">
        <v>5044</v>
      </c>
      <c r="E1391" s="662" t="s">
        <v>4878</v>
      </c>
      <c r="F1391" s="665"/>
      <c r="G1391" s="665"/>
      <c r="H1391" s="678">
        <v>0</v>
      </c>
      <c r="I1391" s="665">
        <v>2</v>
      </c>
      <c r="J1391" s="665">
        <v>299.04000000000002</v>
      </c>
      <c r="K1391" s="678">
        <v>1</v>
      </c>
      <c r="L1391" s="665">
        <v>2</v>
      </c>
      <c r="M1391" s="666">
        <v>299.04000000000002</v>
      </c>
    </row>
    <row r="1392" spans="1:13" ht="14.4" customHeight="1" x14ac:dyDescent="0.3">
      <c r="A1392" s="661" t="s">
        <v>5137</v>
      </c>
      <c r="B1392" s="662" t="s">
        <v>4877</v>
      </c>
      <c r="C1392" s="662" t="s">
        <v>2795</v>
      </c>
      <c r="D1392" s="662" t="s">
        <v>2796</v>
      </c>
      <c r="E1392" s="662" t="s">
        <v>4878</v>
      </c>
      <c r="F1392" s="665"/>
      <c r="G1392" s="665"/>
      <c r="H1392" s="678">
        <v>0</v>
      </c>
      <c r="I1392" s="665">
        <v>2</v>
      </c>
      <c r="J1392" s="665">
        <v>450.12</v>
      </c>
      <c r="K1392" s="678">
        <v>1</v>
      </c>
      <c r="L1392" s="665">
        <v>2</v>
      </c>
      <c r="M1392" s="666">
        <v>450.12</v>
      </c>
    </row>
    <row r="1393" spans="1:13" ht="14.4" customHeight="1" x14ac:dyDescent="0.3">
      <c r="A1393" s="661" t="s">
        <v>5137</v>
      </c>
      <c r="B1393" s="662" t="s">
        <v>4902</v>
      </c>
      <c r="C1393" s="662" t="s">
        <v>3092</v>
      </c>
      <c r="D1393" s="662" t="s">
        <v>3093</v>
      </c>
      <c r="E1393" s="662" t="s">
        <v>3094</v>
      </c>
      <c r="F1393" s="665"/>
      <c r="G1393" s="665"/>
      <c r="H1393" s="678">
        <v>0</v>
      </c>
      <c r="I1393" s="665">
        <v>12</v>
      </c>
      <c r="J1393" s="665">
        <v>1141.44</v>
      </c>
      <c r="K1393" s="678">
        <v>1</v>
      </c>
      <c r="L1393" s="665">
        <v>12</v>
      </c>
      <c r="M1393" s="666">
        <v>1141.44</v>
      </c>
    </row>
    <row r="1394" spans="1:13" ht="14.4" customHeight="1" x14ac:dyDescent="0.3">
      <c r="A1394" s="661" t="s">
        <v>5137</v>
      </c>
      <c r="B1394" s="662" t="s">
        <v>4902</v>
      </c>
      <c r="C1394" s="662" t="s">
        <v>6235</v>
      </c>
      <c r="D1394" s="662" t="s">
        <v>3093</v>
      </c>
      <c r="E1394" s="662" t="s">
        <v>6236</v>
      </c>
      <c r="F1394" s="665"/>
      <c r="G1394" s="665"/>
      <c r="H1394" s="678">
        <v>0</v>
      </c>
      <c r="I1394" s="665">
        <v>4</v>
      </c>
      <c r="J1394" s="665">
        <v>848.44</v>
      </c>
      <c r="K1394" s="678">
        <v>1</v>
      </c>
      <c r="L1394" s="665">
        <v>4</v>
      </c>
      <c r="M1394" s="666">
        <v>848.44</v>
      </c>
    </row>
    <row r="1395" spans="1:13" ht="14.4" customHeight="1" x14ac:dyDescent="0.3">
      <c r="A1395" s="661" t="s">
        <v>5137</v>
      </c>
      <c r="B1395" s="662" t="s">
        <v>4931</v>
      </c>
      <c r="C1395" s="662" t="s">
        <v>3159</v>
      </c>
      <c r="D1395" s="662" t="s">
        <v>3160</v>
      </c>
      <c r="E1395" s="662" t="s">
        <v>4933</v>
      </c>
      <c r="F1395" s="665"/>
      <c r="G1395" s="665"/>
      <c r="H1395" s="678">
        <v>0</v>
      </c>
      <c r="I1395" s="665">
        <v>1</v>
      </c>
      <c r="J1395" s="665">
        <v>2991.23</v>
      </c>
      <c r="K1395" s="678">
        <v>1</v>
      </c>
      <c r="L1395" s="665">
        <v>1</v>
      </c>
      <c r="M1395" s="666">
        <v>2991.23</v>
      </c>
    </row>
    <row r="1396" spans="1:13" ht="14.4" customHeight="1" x14ac:dyDescent="0.3">
      <c r="A1396" s="661" t="s">
        <v>5137</v>
      </c>
      <c r="B1396" s="662" t="s">
        <v>4938</v>
      </c>
      <c r="C1396" s="662" t="s">
        <v>2787</v>
      </c>
      <c r="D1396" s="662" t="s">
        <v>2756</v>
      </c>
      <c r="E1396" s="662" t="s">
        <v>2788</v>
      </c>
      <c r="F1396" s="665"/>
      <c r="G1396" s="665"/>
      <c r="H1396" s="678">
        <v>0</v>
      </c>
      <c r="I1396" s="665">
        <v>2</v>
      </c>
      <c r="J1396" s="665">
        <v>679.6</v>
      </c>
      <c r="K1396" s="678">
        <v>1</v>
      </c>
      <c r="L1396" s="665">
        <v>2</v>
      </c>
      <c r="M1396" s="666">
        <v>679.6</v>
      </c>
    </row>
    <row r="1397" spans="1:13" ht="14.4" customHeight="1" x14ac:dyDescent="0.3">
      <c r="A1397" s="661" t="s">
        <v>5137</v>
      </c>
      <c r="B1397" s="662" t="s">
        <v>4938</v>
      </c>
      <c r="C1397" s="662" t="s">
        <v>2755</v>
      </c>
      <c r="D1397" s="662" t="s">
        <v>2756</v>
      </c>
      <c r="E1397" s="662" t="s">
        <v>3488</v>
      </c>
      <c r="F1397" s="665"/>
      <c r="G1397" s="665"/>
      <c r="H1397" s="678">
        <v>0</v>
      </c>
      <c r="I1397" s="665">
        <v>125</v>
      </c>
      <c r="J1397" s="665">
        <v>178403.74999999997</v>
      </c>
      <c r="K1397" s="678">
        <v>1</v>
      </c>
      <c r="L1397" s="665">
        <v>125</v>
      </c>
      <c r="M1397" s="666">
        <v>178403.74999999997</v>
      </c>
    </row>
    <row r="1398" spans="1:13" ht="14.4" customHeight="1" x14ac:dyDescent="0.3">
      <c r="A1398" s="661" t="s">
        <v>5137</v>
      </c>
      <c r="B1398" s="662" t="s">
        <v>4947</v>
      </c>
      <c r="C1398" s="662" t="s">
        <v>2814</v>
      </c>
      <c r="D1398" s="662" t="s">
        <v>4948</v>
      </c>
      <c r="E1398" s="662" t="s">
        <v>4949</v>
      </c>
      <c r="F1398" s="665"/>
      <c r="G1398" s="665"/>
      <c r="H1398" s="678">
        <v>0</v>
      </c>
      <c r="I1398" s="665">
        <v>2</v>
      </c>
      <c r="J1398" s="665">
        <v>4359.8599999999997</v>
      </c>
      <c r="K1398" s="678">
        <v>1</v>
      </c>
      <c r="L1398" s="665">
        <v>2</v>
      </c>
      <c r="M1398" s="666">
        <v>4359.8599999999997</v>
      </c>
    </row>
    <row r="1399" spans="1:13" ht="14.4" customHeight="1" x14ac:dyDescent="0.3">
      <c r="A1399" s="661" t="s">
        <v>5137</v>
      </c>
      <c r="B1399" s="662" t="s">
        <v>7963</v>
      </c>
      <c r="C1399" s="662" t="s">
        <v>6490</v>
      </c>
      <c r="D1399" s="662" t="s">
        <v>6491</v>
      </c>
      <c r="E1399" s="662" t="s">
        <v>6492</v>
      </c>
      <c r="F1399" s="665">
        <v>2</v>
      </c>
      <c r="G1399" s="665">
        <v>1366.18</v>
      </c>
      <c r="H1399" s="678">
        <v>1</v>
      </c>
      <c r="I1399" s="665"/>
      <c r="J1399" s="665"/>
      <c r="K1399" s="678">
        <v>0</v>
      </c>
      <c r="L1399" s="665">
        <v>2</v>
      </c>
      <c r="M1399" s="666">
        <v>1366.18</v>
      </c>
    </row>
    <row r="1400" spans="1:13" ht="14.4" customHeight="1" x14ac:dyDescent="0.3">
      <c r="A1400" s="661" t="s">
        <v>5137</v>
      </c>
      <c r="B1400" s="662" t="s">
        <v>4975</v>
      </c>
      <c r="C1400" s="662" t="s">
        <v>5769</v>
      </c>
      <c r="D1400" s="662" t="s">
        <v>5770</v>
      </c>
      <c r="E1400" s="662" t="s">
        <v>4977</v>
      </c>
      <c r="F1400" s="665">
        <v>1</v>
      </c>
      <c r="G1400" s="665">
        <v>5.14</v>
      </c>
      <c r="H1400" s="678">
        <v>1</v>
      </c>
      <c r="I1400" s="665"/>
      <c r="J1400" s="665"/>
      <c r="K1400" s="678">
        <v>0</v>
      </c>
      <c r="L1400" s="665">
        <v>1</v>
      </c>
      <c r="M1400" s="666">
        <v>5.14</v>
      </c>
    </row>
    <row r="1401" spans="1:13" ht="14.4" customHeight="1" x14ac:dyDescent="0.3">
      <c r="A1401" s="661" t="s">
        <v>5137</v>
      </c>
      <c r="B1401" s="662" t="s">
        <v>4981</v>
      </c>
      <c r="C1401" s="662" t="s">
        <v>5799</v>
      </c>
      <c r="D1401" s="662" t="s">
        <v>2466</v>
      </c>
      <c r="E1401" s="662" t="s">
        <v>1128</v>
      </c>
      <c r="F1401" s="665"/>
      <c r="G1401" s="665"/>
      <c r="H1401" s="678">
        <v>0</v>
      </c>
      <c r="I1401" s="665">
        <v>1</v>
      </c>
      <c r="J1401" s="665">
        <v>132</v>
      </c>
      <c r="K1401" s="678">
        <v>1</v>
      </c>
      <c r="L1401" s="665">
        <v>1</v>
      </c>
      <c r="M1401" s="666">
        <v>132</v>
      </c>
    </row>
    <row r="1402" spans="1:13" ht="14.4" customHeight="1" x14ac:dyDescent="0.3">
      <c r="A1402" s="661" t="s">
        <v>5137</v>
      </c>
      <c r="B1402" s="662" t="s">
        <v>4981</v>
      </c>
      <c r="C1402" s="662" t="s">
        <v>2621</v>
      </c>
      <c r="D1402" s="662" t="s">
        <v>2622</v>
      </c>
      <c r="E1402" s="662" t="s">
        <v>968</v>
      </c>
      <c r="F1402" s="665"/>
      <c r="G1402" s="665"/>
      <c r="H1402" s="678">
        <v>0</v>
      </c>
      <c r="I1402" s="665">
        <v>22</v>
      </c>
      <c r="J1402" s="665">
        <v>1451.78</v>
      </c>
      <c r="K1402" s="678">
        <v>1</v>
      </c>
      <c r="L1402" s="665">
        <v>22</v>
      </c>
      <c r="M1402" s="666">
        <v>1451.78</v>
      </c>
    </row>
    <row r="1403" spans="1:13" ht="14.4" customHeight="1" x14ac:dyDescent="0.3">
      <c r="A1403" s="661" t="s">
        <v>5137</v>
      </c>
      <c r="B1403" s="662" t="s">
        <v>4981</v>
      </c>
      <c r="C1403" s="662" t="s">
        <v>2715</v>
      </c>
      <c r="D1403" s="662" t="s">
        <v>2466</v>
      </c>
      <c r="E1403" s="662" t="s">
        <v>1128</v>
      </c>
      <c r="F1403" s="665"/>
      <c r="G1403" s="665"/>
      <c r="H1403" s="678">
        <v>0</v>
      </c>
      <c r="I1403" s="665">
        <v>1</v>
      </c>
      <c r="J1403" s="665">
        <v>132</v>
      </c>
      <c r="K1403" s="678">
        <v>1</v>
      </c>
      <c r="L1403" s="665">
        <v>1</v>
      </c>
      <c r="M1403" s="666">
        <v>132</v>
      </c>
    </row>
    <row r="1404" spans="1:13" ht="14.4" customHeight="1" x14ac:dyDescent="0.3">
      <c r="A1404" s="661" t="s">
        <v>5137</v>
      </c>
      <c r="B1404" s="662" t="s">
        <v>4981</v>
      </c>
      <c r="C1404" s="662" t="s">
        <v>2465</v>
      </c>
      <c r="D1404" s="662" t="s">
        <v>2466</v>
      </c>
      <c r="E1404" s="662" t="s">
        <v>2467</v>
      </c>
      <c r="F1404" s="665"/>
      <c r="G1404" s="665"/>
      <c r="H1404" s="678">
        <v>0</v>
      </c>
      <c r="I1404" s="665">
        <v>2</v>
      </c>
      <c r="J1404" s="665">
        <v>528</v>
      </c>
      <c r="K1404" s="678">
        <v>1</v>
      </c>
      <c r="L1404" s="665">
        <v>2</v>
      </c>
      <c r="M1404" s="666">
        <v>528</v>
      </c>
    </row>
    <row r="1405" spans="1:13" ht="14.4" customHeight="1" x14ac:dyDescent="0.3">
      <c r="A1405" s="661" t="s">
        <v>5137</v>
      </c>
      <c r="B1405" s="662" t="s">
        <v>4981</v>
      </c>
      <c r="C1405" s="662" t="s">
        <v>5800</v>
      </c>
      <c r="D1405" s="662" t="s">
        <v>2622</v>
      </c>
      <c r="E1405" s="662" t="s">
        <v>4992</v>
      </c>
      <c r="F1405" s="665">
        <v>1</v>
      </c>
      <c r="G1405" s="665">
        <v>0</v>
      </c>
      <c r="H1405" s="678"/>
      <c r="I1405" s="665"/>
      <c r="J1405" s="665"/>
      <c r="K1405" s="678"/>
      <c r="L1405" s="665">
        <v>1</v>
      </c>
      <c r="M1405" s="666">
        <v>0</v>
      </c>
    </row>
    <row r="1406" spans="1:13" ht="14.4" customHeight="1" x14ac:dyDescent="0.3">
      <c r="A1406" s="661" t="s">
        <v>5137</v>
      </c>
      <c r="B1406" s="662" t="s">
        <v>4983</v>
      </c>
      <c r="C1406" s="662" t="s">
        <v>2667</v>
      </c>
      <c r="D1406" s="662" t="s">
        <v>2668</v>
      </c>
      <c r="E1406" s="662" t="s">
        <v>968</v>
      </c>
      <c r="F1406" s="665"/>
      <c r="G1406" s="665"/>
      <c r="H1406" s="678">
        <v>0</v>
      </c>
      <c r="I1406" s="665">
        <v>5</v>
      </c>
      <c r="J1406" s="665">
        <v>660</v>
      </c>
      <c r="K1406" s="678">
        <v>1</v>
      </c>
      <c r="L1406" s="665">
        <v>5</v>
      </c>
      <c r="M1406" s="666">
        <v>660</v>
      </c>
    </row>
    <row r="1407" spans="1:13" ht="14.4" customHeight="1" x14ac:dyDescent="0.3">
      <c r="A1407" s="661" t="s">
        <v>5137</v>
      </c>
      <c r="B1407" s="662" t="s">
        <v>4987</v>
      </c>
      <c r="C1407" s="662" t="s">
        <v>2625</v>
      </c>
      <c r="D1407" s="662" t="s">
        <v>2626</v>
      </c>
      <c r="E1407" s="662" t="s">
        <v>4988</v>
      </c>
      <c r="F1407" s="665"/>
      <c r="G1407" s="665"/>
      <c r="H1407" s="678">
        <v>0</v>
      </c>
      <c r="I1407" s="665">
        <v>1</v>
      </c>
      <c r="J1407" s="665">
        <v>63.75</v>
      </c>
      <c r="K1407" s="678">
        <v>1</v>
      </c>
      <c r="L1407" s="665">
        <v>1</v>
      </c>
      <c r="M1407" s="666">
        <v>63.75</v>
      </c>
    </row>
    <row r="1408" spans="1:13" ht="14.4" customHeight="1" x14ac:dyDescent="0.3">
      <c r="A1408" s="661" t="s">
        <v>5137</v>
      </c>
      <c r="B1408" s="662" t="s">
        <v>4991</v>
      </c>
      <c r="C1408" s="662" t="s">
        <v>7068</v>
      </c>
      <c r="D1408" s="662" t="s">
        <v>2444</v>
      </c>
      <c r="E1408" s="662" t="s">
        <v>7069</v>
      </c>
      <c r="F1408" s="665"/>
      <c r="G1408" s="665"/>
      <c r="H1408" s="678"/>
      <c r="I1408" s="665">
        <v>1</v>
      </c>
      <c r="J1408" s="665">
        <v>0</v>
      </c>
      <c r="K1408" s="678"/>
      <c r="L1408" s="665">
        <v>1</v>
      </c>
      <c r="M1408" s="666">
        <v>0</v>
      </c>
    </row>
    <row r="1409" spans="1:13" ht="14.4" customHeight="1" x14ac:dyDescent="0.3">
      <c r="A1409" s="661" t="s">
        <v>5137</v>
      </c>
      <c r="B1409" s="662" t="s">
        <v>4991</v>
      </c>
      <c r="C1409" s="662" t="s">
        <v>2443</v>
      </c>
      <c r="D1409" s="662" t="s">
        <v>2444</v>
      </c>
      <c r="E1409" s="662" t="s">
        <v>4992</v>
      </c>
      <c r="F1409" s="665"/>
      <c r="G1409" s="665"/>
      <c r="H1409" s="678">
        <v>0</v>
      </c>
      <c r="I1409" s="665">
        <v>1</v>
      </c>
      <c r="J1409" s="665">
        <v>227.32</v>
      </c>
      <c r="K1409" s="678">
        <v>1</v>
      </c>
      <c r="L1409" s="665">
        <v>1</v>
      </c>
      <c r="M1409" s="666">
        <v>227.32</v>
      </c>
    </row>
    <row r="1410" spans="1:13" ht="14.4" customHeight="1" x14ac:dyDescent="0.3">
      <c r="A1410" s="661" t="s">
        <v>5137</v>
      </c>
      <c r="B1410" s="662" t="s">
        <v>4991</v>
      </c>
      <c r="C1410" s="662" t="s">
        <v>2560</v>
      </c>
      <c r="D1410" s="662" t="s">
        <v>2444</v>
      </c>
      <c r="E1410" s="662" t="s">
        <v>968</v>
      </c>
      <c r="F1410" s="665"/>
      <c r="G1410" s="665"/>
      <c r="H1410" s="678">
        <v>0</v>
      </c>
      <c r="I1410" s="665">
        <v>2</v>
      </c>
      <c r="J1410" s="665">
        <v>138.32</v>
      </c>
      <c r="K1410" s="678">
        <v>1</v>
      </c>
      <c r="L1410" s="665">
        <v>2</v>
      </c>
      <c r="M1410" s="666">
        <v>138.32</v>
      </c>
    </row>
    <row r="1411" spans="1:13" ht="14.4" customHeight="1" x14ac:dyDescent="0.3">
      <c r="A1411" s="661" t="s">
        <v>5137</v>
      </c>
      <c r="B1411" s="662" t="s">
        <v>4991</v>
      </c>
      <c r="C1411" s="662" t="s">
        <v>7599</v>
      </c>
      <c r="D1411" s="662" t="s">
        <v>5798</v>
      </c>
      <c r="E1411" s="662" t="s">
        <v>2244</v>
      </c>
      <c r="F1411" s="665">
        <v>2</v>
      </c>
      <c r="G1411" s="665">
        <v>0</v>
      </c>
      <c r="H1411" s="678"/>
      <c r="I1411" s="665"/>
      <c r="J1411" s="665"/>
      <c r="K1411" s="678"/>
      <c r="L1411" s="665">
        <v>2</v>
      </c>
      <c r="M1411" s="666">
        <v>0</v>
      </c>
    </row>
    <row r="1412" spans="1:13" ht="14.4" customHeight="1" x14ac:dyDescent="0.3">
      <c r="A1412" s="661" t="s">
        <v>5137</v>
      </c>
      <c r="B1412" s="662" t="s">
        <v>4993</v>
      </c>
      <c r="C1412" s="662" t="s">
        <v>2691</v>
      </c>
      <c r="D1412" s="662" t="s">
        <v>2692</v>
      </c>
      <c r="E1412" s="662" t="s">
        <v>2591</v>
      </c>
      <c r="F1412" s="665"/>
      <c r="G1412" s="665"/>
      <c r="H1412" s="678">
        <v>0</v>
      </c>
      <c r="I1412" s="665">
        <v>1</v>
      </c>
      <c r="J1412" s="665">
        <v>340.97</v>
      </c>
      <c r="K1412" s="678">
        <v>1</v>
      </c>
      <c r="L1412" s="665">
        <v>1</v>
      </c>
      <c r="M1412" s="666">
        <v>340.97</v>
      </c>
    </row>
    <row r="1413" spans="1:13" ht="14.4" customHeight="1" x14ac:dyDescent="0.3">
      <c r="A1413" s="661" t="s">
        <v>5137</v>
      </c>
      <c r="B1413" s="662" t="s">
        <v>4997</v>
      </c>
      <c r="C1413" s="662" t="s">
        <v>2829</v>
      </c>
      <c r="D1413" s="662" t="s">
        <v>2830</v>
      </c>
      <c r="E1413" s="662" t="s">
        <v>2831</v>
      </c>
      <c r="F1413" s="665"/>
      <c r="G1413" s="665"/>
      <c r="H1413" s="678">
        <v>0</v>
      </c>
      <c r="I1413" s="665">
        <v>5</v>
      </c>
      <c r="J1413" s="665">
        <v>636.70000000000005</v>
      </c>
      <c r="K1413" s="678">
        <v>1</v>
      </c>
      <c r="L1413" s="665">
        <v>5</v>
      </c>
      <c r="M1413" s="666">
        <v>636.70000000000005</v>
      </c>
    </row>
    <row r="1414" spans="1:13" ht="14.4" customHeight="1" x14ac:dyDescent="0.3">
      <c r="A1414" s="661" t="s">
        <v>5137</v>
      </c>
      <c r="B1414" s="662" t="s">
        <v>4997</v>
      </c>
      <c r="C1414" s="662" t="s">
        <v>2836</v>
      </c>
      <c r="D1414" s="662" t="s">
        <v>2837</v>
      </c>
      <c r="E1414" s="662" t="s">
        <v>2831</v>
      </c>
      <c r="F1414" s="665"/>
      <c r="G1414" s="665"/>
      <c r="H1414" s="678">
        <v>0</v>
      </c>
      <c r="I1414" s="665">
        <v>5</v>
      </c>
      <c r="J1414" s="665">
        <v>636.70000000000005</v>
      </c>
      <c r="K1414" s="678">
        <v>1</v>
      </c>
      <c r="L1414" s="665">
        <v>5</v>
      </c>
      <c r="M1414" s="666">
        <v>636.70000000000005</v>
      </c>
    </row>
    <row r="1415" spans="1:13" ht="14.4" customHeight="1" x14ac:dyDescent="0.3">
      <c r="A1415" s="661" t="s">
        <v>5137</v>
      </c>
      <c r="B1415" s="662" t="s">
        <v>4997</v>
      </c>
      <c r="C1415" s="662" t="s">
        <v>2832</v>
      </c>
      <c r="D1415" s="662" t="s">
        <v>2833</v>
      </c>
      <c r="E1415" s="662" t="s">
        <v>2831</v>
      </c>
      <c r="F1415" s="665"/>
      <c r="G1415" s="665"/>
      <c r="H1415" s="678">
        <v>0</v>
      </c>
      <c r="I1415" s="665">
        <v>5</v>
      </c>
      <c r="J1415" s="665">
        <v>636.70000000000005</v>
      </c>
      <c r="K1415" s="678">
        <v>1</v>
      </c>
      <c r="L1415" s="665">
        <v>5</v>
      </c>
      <c r="M1415" s="666">
        <v>636.70000000000005</v>
      </c>
    </row>
    <row r="1416" spans="1:13" ht="14.4" customHeight="1" x14ac:dyDescent="0.3">
      <c r="A1416" s="661" t="s">
        <v>5137</v>
      </c>
      <c r="B1416" s="662" t="s">
        <v>4997</v>
      </c>
      <c r="C1416" s="662" t="s">
        <v>2861</v>
      </c>
      <c r="D1416" s="662" t="s">
        <v>2862</v>
      </c>
      <c r="E1416" s="662" t="s">
        <v>2831</v>
      </c>
      <c r="F1416" s="665"/>
      <c r="G1416" s="665"/>
      <c r="H1416" s="678">
        <v>0</v>
      </c>
      <c r="I1416" s="665">
        <v>39</v>
      </c>
      <c r="J1416" s="665">
        <v>6410.1799999999994</v>
      </c>
      <c r="K1416" s="678">
        <v>1</v>
      </c>
      <c r="L1416" s="665">
        <v>39</v>
      </c>
      <c r="M1416" s="666">
        <v>6410.1799999999994</v>
      </c>
    </row>
    <row r="1417" spans="1:13" ht="14.4" customHeight="1" x14ac:dyDescent="0.3">
      <c r="A1417" s="661" t="s">
        <v>5137</v>
      </c>
      <c r="B1417" s="662" t="s">
        <v>4997</v>
      </c>
      <c r="C1417" s="662" t="s">
        <v>2857</v>
      </c>
      <c r="D1417" s="662" t="s">
        <v>2858</v>
      </c>
      <c r="E1417" s="662" t="s">
        <v>2831</v>
      </c>
      <c r="F1417" s="665"/>
      <c r="G1417" s="665"/>
      <c r="H1417" s="678">
        <v>0</v>
      </c>
      <c r="I1417" s="665">
        <v>34</v>
      </c>
      <c r="J1417" s="665">
        <v>5527.83</v>
      </c>
      <c r="K1417" s="678">
        <v>1</v>
      </c>
      <c r="L1417" s="665">
        <v>34</v>
      </c>
      <c r="M1417" s="666">
        <v>5527.83</v>
      </c>
    </row>
    <row r="1418" spans="1:13" ht="14.4" customHeight="1" x14ac:dyDescent="0.3">
      <c r="A1418" s="661" t="s">
        <v>5137</v>
      </c>
      <c r="B1418" s="662" t="s">
        <v>4997</v>
      </c>
      <c r="C1418" s="662" t="s">
        <v>2859</v>
      </c>
      <c r="D1418" s="662" t="s">
        <v>2860</v>
      </c>
      <c r="E1418" s="662" t="s">
        <v>2831</v>
      </c>
      <c r="F1418" s="665"/>
      <c r="G1418" s="665"/>
      <c r="H1418" s="678">
        <v>0</v>
      </c>
      <c r="I1418" s="665">
        <v>26</v>
      </c>
      <c r="J1418" s="665">
        <v>4116.07</v>
      </c>
      <c r="K1418" s="678">
        <v>1</v>
      </c>
      <c r="L1418" s="665">
        <v>26</v>
      </c>
      <c r="M1418" s="666">
        <v>4116.07</v>
      </c>
    </row>
    <row r="1419" spans="1:13" ht="14.4" customHeight="1" x14ac:dyDescent="0.3">
      <c r="A1419" s="661" t="s">
        <v>5137</v>
      </c>
      <c r="B1419" s="662" t="s">
        <v>4934</v>
      </c>
      <c r="C1419" s="662" t="s">
        <v>3200</v>
      </c>
      <c r="D1419" s="662" t="s">
        <v>3193</v>
      </c>
      <c r="E1419" s="662" t="s">
        <v>4935</v>
      </c>
      <c r="F1419" s="665"/>
      <c r="G1419" s="665"/>
      <c r="H1419" s="678">
        <v>0</v>
      </c>
      <c r="I1419" s="665">
        <v>24</v>
      </c>
      <c r="J1419" s="665">
        <v>335209.98</v>
      </c>
      <c r="K1419" s="678">
        <v>1</v>
      </c>
      <c r="L1419" s="665">
        <v>24</v>
      </c>
      <c r="M1419" s="666">
        <v>335209.98</v>
      </c>
    </row>
    <row r="1420" spans="1:13" ht="14.4" customHeight="1" x14ac:dyDescent="0.3">
      <c r="A1420" s="661" t="s">
        <v>5138</v>
      </c>
      <c r="B1420" s="662" t="s">
        <v>4793</v>
      </c>
      <c r="C1420" s="662" t="s">
        <v>7911</v>
      </c>
      <c r="D1420" s="662" t="s">
        <v>2515</v>
      </c>
      <c r="E1420" s="662" t="s">
        <v>7912</v>
      </c>
      <c r="F1420" s="665"/>
      <c r="G1420" s="665"/>
      <c r="H1420" s="678"/>
      <c r="I1420" s="665">
        <v>1</v>
      </c>
      <c r="J1420" s="665">
        <v>0</v>
      </c>
      <c r="K1420" s="678"/>
      <c r="L1420" s="665">
        <v>1</v>
      </c>
      <c r="M1420" s="666">
        <v>0</v>
      </c>
    </row>
    <row r="1421" spans="1:13" ht="14.4" customHeight="1" x14ac:dyDescent="0.3">
      <c r="A1421" s="661" t="s">
        <v>5138</v>
      </c>
      <c r="B1421" s="662" t="s">
        <v>4808</v>
      </c>
      <c r="C1421" s="662" t="s">
        <v>2651</v>
      </c>
      <c r="D1421" s="662" t="s">
        <v>4809</v>
      </c>
      <c r="E1421" s="662" t="s">
        <v>4810</v>
      </c>
      <c r="F1421" s="665"/>
      <c r="G1421" s="665"/>
      <c r="H1421" s="678">
        <v>0</v>
      </c>
      <c r="I1421" s="665">
        <v>3</v>
      </c>
      <c r="J1421" s="665">
        <v>361.83</v>
      </c>
      <c r="K1421" s="678">
        <v>1</v>
      </c>
      <c r="L1421" s="665">
        <v>3</v>
      </c>
      <c r="M1421" s="666">
        <v>361.83</v>
      </c>
    </row>
    <row r="1422" spans="1:13" ht="14.4" customHeight="1" x14ac:dyDescent="0.3">
      <c r="A1422" s="661" t="s">
        <v>5138</v>
      </c>
      <c r="B1422" s="662" t="s">
        <v>4808</v>
      </c>
      <c r="C1422" s="662" t="s">
        <v>6031</v>
      </c>
      <c r="D1422" s="662" t="s">
        <v>6032</v>
      </c>
      <c r="E1422" s="662" t="s">
        <v>1183</v>
      </c>
      <c r="F1422" s="665"/>
      <c r="G1422" s="665"/>
      <c r="H1422" s="678">
        <v>0</v>
      </c>
      <c r="I1422" s="665">
        <v>1</v>
      </c>
      <c r="J1422" s="665">
        <v>184.74</v>
      </c>
      <c r="K1422" s="678">
        <v>1</v>
      </c>
      <c r="L1422" s="665">
        <v>1</v>
      </c>
      <c r="M1422" s="666">
        <v>184.74</v>
      </c>
    </row>
    <row r="1423" spans="1:13" ht="14.4" customHeight="1" x14ac:dyDescent="0.3">
      <c r="A1423" s="661" t="s">
        <v>5138</v>
      </c>
      <c r="B1423" s="662" t="s">
        <v>4811</v>
      </c>
      <c r="C1423" s="662" t="s">
        <v>2473</v>
      </c>
      <c r="D1423" s="662" t="s">
        <v>2474</v>
      </c>
      <c r="E1423" s="662" t="s">
        <v>4814</v>
      </c>
      <c r="F1423" s="665"/>
      <c r="G1423" s="665"/>
      <c r="H1423" s="678">
        <v>0</v>
      </c>
      <c r="I1423" s="665">
        <v>7</v>
      </c>
      <c r="J1423" s="665">
        <v>5705.7</v>
      </c>
      <c r="K1423" s="678">
        <v>1</v>
      </c>
      <c r="L1423" s="665">
        <v>7</v>
      </c>
      <c r="M1423" s="666">
        <v>5705.7</v>
      </c>
    </row>
    <row r="1424" spans="1:13" ht="14.4" customHeight="1" x14ac:dyDescent="0.3">
      <c r="A1424" s="661" t="s">
        <v>5138</v>
      </c>
      <c r="B1424" s="662" t="s">
        <v>4811</v>
      </c>
      <c r="C1424" s="662" t="s">
        <v>2477</v>
      </c>
      <c r="D1424" s="662" t="s">
        <v>2474</v>
      </c>
      <c r="E1424" s="662" t="s">
        <v>4818</v>
      </c>
      <c r="F1424" s="665"/>
      <c r="G1424" s="665"/>
      <c r="H1424" s="678">
        <v>0</v>
      </c>
      <c r="I1424" s="665">
        <v>9</v>
      </c>
      <c r="J1424" s="665">
        <v>8313.66</v>
      </c>
      <c r="K1424" s="678">
        <v>1</v>
      </c>
      <c r="L1424" s="665">
        <v>9</v>
      </c>
      <c r="M1424" s="666">
        <v>8313.66</v>
      </c>
    </row>
    <row r="1425" spans="1:13" ht="14.4" customHeight="1" x14ac:dyDescent="0.3">
      <c r="A1425" s="661" t="s">
        <v>5138</v>
      </c>
      <c r="B1425" s="662" t="s">
        <v>4811</v>
      </c>
      <c r="C1425" s="662" t="s">
        <v>4144</v>
      </c>
      <c r="D1425" s="662" t="s">
        <v>2557</v>
      </c>
      <c r="E1425" s="662" t="s">
        <v>4812</v>
      </c>
      <c r="F1425" s="665"/>
      <c r="G1425" s="665"/>
      <c r="H1425" s="678">
        <v>0</v>
      </c>
      <c r="I1425" s="665">
        <v>1</v>
      </c>
      <c r="J1425" s="665">
        <v>1385.62</v>
      </c>
      <c r="K1425" s="678">
        <v>1</v>
      </c>
      <c r="L1425" s="665">
        <v>1</v>
      </c>
      <c r="M1425" s="666">
        <v>1385.62</v>
      </c>
    </row>
    <row r="1426" spans="1:13" ht="14.4" customHeight="1" x14ac:dyDescent="0.3">
      <c r="A1426" s="661" t="s">
        <v>5138</v>
      </c>
      <c r="B1426" s="662" t="s">
        <v>4811</v>
      </c>
      <c r="C1426" s="662" t="s">
        <v>2556</v>
      </c>
      <c r="D1426" s="662" t="s">
        <v>2557</v>
      </c>
      <c r="E1426" s="662" t="s">
        <v>4819</v>
      </c>
      <c r="F1426" s="665"/>
      <c r="G1426" s="665"/>
      <c r="H1426" s="678">
        <v>0</v>
      </c>
      <c r="I1426" s="665">
        <v>2</v>
      </c>
      <c r="J1426" s="665">
        <v>3694.98</v>
      </c>
      <c r="K1426" s="678">
        <v>1</v>
      </c>
      <c r="L1426" s="665">
        <v>2</v>
      </c>
      <c r="M1426" s="666">
        <v>3694.98</v>
      </c>
    </row>
    <row r="1427" spans="1:13" ht="14.4" customHeight="1" x14ac:dyDescent="0.3">
      <c r="A1427" s="661" t="s">
        <v>5138</v>
      </c>
      <c r="B1427" s="662" t="s">
        <v>4824</v>
      </c>
      <c r="C1427" s="662" t="s">
        <v>2525</v>
      </c>
      <c r="D1427" s="662" t="s">
        <v>2526</v>
      </c>
      <c r="E1427" s="662" t="s">
        <v>4825</v>
      </c>
      <c r="F1427" s="665"/>
      <c r="G1427" s="665"/>
      <c r="H1427" s="678">
        <v>0</v>
      </c>
      <c r="I1427" s="665">
        <v>10</v>
      </c>
      <c r="J1427" s="665">
        <v>1601</v>
      </c>
      <c r="K1427" s="678">
        <v>1</v>
      </c>
      <c r="L1427" s="665">
        <v>10</v>
      </c>
      <c r="M1427" s="666">
        <v>1601</v>
      </c>
    </row>
    <row r="1428" spans="1:13" ht="14.4" customHeight="1" x14ac:dyDescent="0.3">
      <c r="A1428" s="661" t="s">
        <v>5138</v>
      </c>
      <c r="B1428" s="662" t="s">
        <v>4833</v>
      </c>
      <c r="C1428" s="662" t="s">
        <v>5790</v>
      </c>
      <c r="D1428" s="662" t="s">
        <v>5791</v>
      </c>
      <c r="E1428" s="662" t="s">
        <v>5792</v>
      </c>
      <c r="F1428" s="665">
        <v>1</v>
      </c>
      <c r="G1428" s="665">
        <v>16.38</v>
      </c>
      <c r="H1428" s="678">
        <v>1</v>
      </c>
      <c r="I1428" s="665"/>
      <c r="J1428" s="665"/>
      <c r="K1428" s="678">
        <v>0</v>
      </c>
      <c r="L1428" s="665">
        <v>1</v>
      </c>
      <c r="M1428" s="666">
        <v>16.38</v>
      </c>
    </row>
    <row r="1429" spans="1:13" ht="14.4" customHeight="1" x14ac:dyDescent="0.3">
      <c r="A1429" s="661" t="s">
        <v>5138</v>
      </c>
      <c r="B1429" s="662" t="s">
        <v>4833</v>
      </c>
      <c r="C1429" s="662" t="s">
        <v>7904</v>
      </c>
      <c r="D1429" s="662" t="s">
        <v>7905</v>
      </c>
      <c r="E1429" s="662" t="s">
        <v>7906</v>
      </c>
      <c r="F1429" s="665">
        <v>1</v>
      </c>
      <c r="G1429" s="665">
        <v>0</v>
      </c>
      <c r="H1429" s="678"/>
      <c r="I1429" s="665"/>
      <c r="J1429" s="665"/>
      <c r="K1429" s="678"/>
      <c r="L1429" s="665">
        <v>1</v>
      </c>
      <c r="M1429" s="666">
        <v>0</v>
      </c>
    </row>
    <row r="1430" spans="1:13" ht="14.4" customHeight="1" x14ac:dyDescent="0.3">
      <c r="A1430" s="661" t="s">
        <v>5138</v>
      </c>
      <c r="B1430" s="662" t="s">
        <v>4840</v>
      </c>
      <c r="C1430" s="662" t="s">
        <v>7913</v>
      </c>
      <c r="D1430" s="662" t="s">
        <v>7631</v>
      </c>
      <c r="E1430" s="662" t="s">
        <v>7914</v>
      </c>
      <c r="F1430" s="665"/>
      <c r="G1430" s="665"/>
      <c r="H1430" s="678">
        <v>0</v>
      </c>
      <c r="I1430" s="665">
        <v>2</v>
      </c>
      <c r="J1430" s="665">
        <v>193.06</v>
      </c>
      <c r="K1430" s="678">
        <v>1</v>
      </c>
      <c r="L1430" s="665">
        <v>2</v>
      </c>
      <c r="M1430" s="666">
        <v>193.06</v>
      </c>
    </row>
    <row r="1431" spans="1:13" ht="14.4" customHeight="1" x14ac:dyDescent="0.3">
      <c r="A1431" s="661" t="s">
        <v>5138</v>
      </c>
      <c r="B1431" s="662" t="s">
        <v>4840</v>
      </c>
      <c r="C1431" s="662" t="s">
        <v>7630</v>
      </c>
      <c r="D1431" s="662" t="s">
        <v>7631</v>
      </c>
      <c r="E1431" s="662" t="s">
        <v>6507</v>
      </c>
      <c r="F1431" s="665"/>
      <c r="G1431" s="665"/>
      <c r="H1431" s="678">
        <v>0</v>
      </c>
      <c r="I1431" s="665">
        <v>2</v>
      </c>
      <c r="J1431" s="665">
        <v>643.58000000000004</v>
      </c>
      <c r="K1431" s="678">
        <v>1</v>
      </c>
      <c r="L1431" s="665">
        <v>2</v>
      </c>
      <c r="M1431" s="666">
        <v>643.58000000000004</v>
      </c>
    </row>
    <row r="1432" spans="1:13" ht="14.4" customHeight="1" x14ac:dyDescent="0.3">
      <c r="A1432" s="661" t="s">
        <v>5138</v>
      </c>
      <c r="B1432" s="662" t="s">
        <v>4841</v>
      </c>
      <c r="C1432" s="662" t="s">
        <v>7635</v>
      </c>
      <c r="D1432" s="662" t="s">
        <v>7633</v>
      </c>
      <c r="E1432" s="662" t="s">
        <v>6292</v>
      </c>
      <c r="F1432" s="665">
        <v>2</v>
      </c>
      <c r="G1432" s="665">
        <v>321.77999999999997</v>
      </c>
      <c r="H1432" s="678">
        <v>1</v>
      </c>
      <c r="I1432" s="665"/>
      <c r="J1432" s="665"/>
      <c r="K1432" s="678">
        <v>0</v>
      </c>
      <c r="L1432" s="665">
        <v>2</v>
      </c>
      <c r="M1432" s="666">
        <v>321.77999999999997</v>
      </c>
    </row>
    <row r="1433" spans="1:13" ht="14.4" customHeight="1" x14ac:dyDescent="0.3">
      <c r="A1433" s="661" t="s">
        <v>5138</v>
      </c>
      <c r="B1433" s="662" t="s">
        <v>4841</v>
      </c>
      <c r="C1433" s="662" t="s">
        <v>5597</v>
      </c>
      <c r="D1433" s="662" t="s">
        <v>2440</v>
      </c>
      <c r="E1433" s="662" t="s">
        <v>5450</v>
      </c>
      <c r="F1433" s="665"/>
      <c r="G1433" s="665"/>
      <c r="H1433" s="678">
        <v>0</v>
      </c>
      <c r="I1433" s="665">
        <v>4</v>
      </c>
      <c r="J1433" s="665">
        <v>80.44</v>
      </c>
      <c r="K1433" s="678">
        <v>1</v>
      </c>
      <c r="L1433" s="665">
        <v>4</v>
      </c>
      <c r="M1433" s="666">
        <v>80.44</v>
      </c>
    </row>
    <row r="1434" spans="1:13" ht="14.4" customHeight="1" x14ac:dyDescent="0.3">
      <c r="A1434" s="661" t="s">
        <v>5138</v>
      </c>
      <c r="B1434" s="662" t="s">
        <v>4841</v>
      </c>
      <c r="C1434" s="662" t="s">
        <v>7915</v>
      </c>
      <c r="D1434" s="662" t="s">
        <v>7633</v>
      </c>
      <c r="E1434" s="662" t="s">
        <v>1186</v>
      </c>
      <c r="F1434" s="665">
        <v>1</v>
      </c>
      <c r="G1434" s="665">
        <v>0</v>
      </c>
      <c r="H1434" s="678"/>
      <c r="I1434" s="665"/>
      <c r="J1434" s="665"/>
      <c r="K1434" s="678"/>
      <c r="L1434" s="665">
        <v>1</v>
      </c>
      <c r="M1434" s="666">
        <v>0</v>
      </c>
    </row>
    <row r="1435" spans="1:13" ht="14.4" customHeight="1" x14ac:dyDescent="0.3">
      <c r="A1435" s="661" t="s">
        <v>5138</v>
      </c>
      <c r="B1435" s="662" t="s">
        <v>4841</v>
      </c>
      <c r="C1435" s="662" t="s">
        <v>7632</v>
      </c>
      <c r="D1435" s="662" t="s">
        <v>7633</v>
      </c>
      <c r="E1435" s="662" t="s">
        <v>7634</v>
      </c>
      <c r="F1435" s="665">
        <v>1</v>
      </c>
      <c r="G1435" s="665">
        <v>0</v>
      </c>
      <c r="H1435" s="678"/>
      <c r="I1435" s="665"/>
      <c r="J1435" s="665"/>
      <c r="K1435" s="678"/>
      <c r="L1435" s="665">
        <v>1</v>
      </c>
      <c r="M1435" s="666">
        <v>0</v>
      </c>
    </row>
    <row r="1436" spans="1:13" ht="14.4" customHeight="1" x14ac:dyDescent="0.3">
      <c r="A1436" s="661" t="s">
        <v>5138</v>
      </c>
      <c r="B1436" s="662" t="s">
        <v>4859</v>
      </c>
      <c r="C1436" s="662" t="s">
        <v>2495</v>
      </c>
      <c r="D1436" s="662" t="s">
        <v>2496</v>
      </c>
      <c r="E1436" s="662" t="s">
        <v>1760</v>
      </c>
      <c r="F1436" s="665"/>
      <c r="G1436" s="665"/>
      <c r="H1436" s="678">
        <v>0</v>
      </c>
      <c r="I1436" s="665">
        <v>4</v>
      </c>
      <c r="J1436" s="665">
        <v>148.63999999999999</v>
      </c>
      <c r="K1436" s="678">
        <v>1</v>
      </c>
      <c r="L1436" s="665">
        <v>4</v>
      </c>
      <c r="M1436" s="666">
        <v>148.63999999999999</v>
      </c>
    </row>
    <row r="1437" spans="1:13" ht="14.4" customHeight="1" x14ac:dyDescent="0.3">
      <c r="A1437" s="661" t="s">
        <v>5138</v>
      </c>
      <c r="B1437" s="662" t="s">
        <v>4868</v>
      </c>
      <c r="C1437" s="662" t="s">
        <v>2702</v>
      </c>
      <c r="D1437" s="662" t="s">
        <v>4870</v>
      </c>
      <c r="E1437" s="662" t="s">
        <v>4871</v>
      </c>
      <c r="F1437" s="665"/>
      <c r="G1437" s="665"/>
      <c r="H1437" s="678">
        <v>0</v>
      </c>
      <c r="I1437" s="665">
        <v>1</v>
      </c>
      <c r="J1437" s="665">
        <v>59.27</v>
      </c>
      <c r="K1437" s="678">
        <v>1</v>
      </c>
      <c r="L1437" s="665">
        <v>1</v>
      </c>
      <c r="M1437" s="666">
        <v>59.27</v>
      </c>
    </row>
    <row r="1438" spans="1:13" ht="14.4" customHeight="1" x14ac:dyDescent="0.3">
      <c r="A1438" s="661" t="s">
        <v>5138</v>
      </c>
      <c r="B1438" s="662" t="s">
        <v>4877</v>
      </c>
      <c r="C1438" s="662" t="s">
        <v>3061</v>
      </c>
      <c r="D1438" s="662" t="s">
        <v>2796</v>
      </c>
      <c r="E1438" s="662" t="s">
        <v>4879</v>
      </c>
      <c r="F1438" s="665"/>
      <c r="G1438" s="665"/>
      <c r="H1438" s="678">
        <v>0</v>
      </c>
      <c r="I1438" s="665">
        <v>8</v>
      </c>
      <c r="J1438" s="665">
        <v>1234.8800000000001</v>
      </c>
      <c r="K1438" s="678">
        <v>1</v>
      </c>
      <c r="L1438" s="665">
        <v>8</v>
      </c>
      <c r="M1438" s="666">
        <v>1234.8800000000001</v>
      </c>
    </row>
    <row r="1439" spans="1:13" ht="14.4" customHeight="1" x14ac:dyDescent="0.3">
      <c r="A1439" s="661" t="s">
        <v>5138</v>
      </c>
      <c r="B1439" s="662" t="s">
        <v>4877</v>
      </c>
      <c r="C1439" s="662" t="s">
        <v>3080</v>
      </c>
      <c r="D1439" s="662" t="s">
        <v>4882</v>
      </c>
      <c r="E1439" s="662" t="s">
        <v>4878</v>
      </c>
      <c r="F1439" s="665"/>
      <c r="G1439" s="665"/>
      <c r="H1439" s="678">
        <v>0</v>
      </c>
      <c r="I1439" s="665">
        <v>1</v>
      </c>
      <c r="J1439" s="665">
        <v>111.22</v>
      </c>
      <c r="K1439" s="678">
        <v>1</v>
      </c>
      <c r="L1439" s="665">
        <v>1</v>
      </c>
      <c r="M1439" s="666">
        <v>111.22</v>
      </c>
    </row>
    <row r="1440" spans="1:13" ht="14.4" customHeight="1" x14ac:dyDescent="0.3">
      <c r="A1440" s="661" t="s">
        <v>5138</v>
      </c>
      <c r="B1440" s="662" t="s">
        <v>4886</v>
      </c>
      <c r="C1440" s="662" t="s">
        <v>2934</v>
      </c>
      <c r="D1440" s="662" t="s">
        <v>2935</v>
      </c>
      <c r="E1440" s="662" t="s">
        <v>2788</v>
      </c>
      <c r="F1440" s="665"/>
      <c r="G1440" s="665"/>
      <c r="H1440" s="678">
        <v>0</v>
      </c>
      <c r="I1440" s="665">
        <v>1</v>
      </c>
      <c r="J1440" s="665">
        <v>170.52</v>
      </c>
      <c r="K1440" s="678">
        <v>1</v>
      </c>
      <c r="L1440" s="665">
        <v>1</v>
      </c>
      <c r="M1440" s="666">
        <v>170.52</v>
      </c>
    </row>
    <row r="1441" spans="1:13" ht="14.4" customHeight="1" x14ac:dyDescent="0.3">
      <c r="A1441" s="661" t="s">
        <v>5138</v>
      </c>
      <c r="B1441" s="662" t="s">
        <v>4900</v>
      </c>
      <c r="C1441" s="662" t="s">
        <v>2941</v>
      </c>
      <c r="D1441" s="662" t="s">
        <v>2942</v>
      </c>
      <c r="E1441" s="662" t="s">
        <v>2911</v>
      </c>
      <c r="F1441" s="665"/>
      <c r="G1441" s="665"/>
      <c r="H1441" s="678">
        <v>0</v>
      </c>
      <c r="I1441" s="665">
        <v>1</v>
      </c>
      <c r="J1441" s="665">
        <v>111.72</v>
      </c>
      <c r="K1441" s="678">
        <v>1</v>
      </c>
      <c r="L1441" s="665">
        <v>1</v>
      </c>
      <c r="M1441" s="666">
        <v>111.72</v>
      </c>
    </row>
    <row r="1442" spans="1:13" ht="14.4" customHeight="1" x14ac:dyDescent="0.3">
      <c r="A1442" s="661" t="s">
        <v>5138</v>
      </c>
      <c r="B1442" s="662" t="s">
        <v>4900</v>
      </c>
      <c r="C1442" s="662" t="s">
        <v>3003</v>
      </c>
      <c r="D1442" s="662" t="s">
        <v>6251</v>
      </c>
      <c r="E1442" s="662" t="s">
        <v>5748</v>
      </c>
      <c r="F1442" s="665"/>
      <c r="G1442" s="665"/>
      <c r="H1442" s="678">
        <v>0</v>
      </c>
      <c r="I1442" s="665">
        <v>1</v>
      </c>
      <c r="J1442" s="665">
        <v>83.79</v>
      </c>
      <c r="K1442" s="678">
        <v>1</v>
      </c>
      <c r="L1442" s="665">
        <v>1</v>
      </c>
      <c r="M1442" s="666">
        <v>83.79</v>
      </c>
    </row>
    <row r="1443" spans="1:13" ht="14.4" customHeight="1" x14ac:dyDescent="0.3">
      <c r="A1443" s="661" t="s">
        <v>5138</v>
      </c>
      <c r="B1443" s="662" t="s">
        <v>4902</v>
      </c>
      <c r="C1443" s="662" t="s">
        <v>3092</v>
      </c>
      <c r="D1443" s="662" t="s">
        <v>3093</v>
      </c>
      <c r="E1443" s="662" t="s">
        <v>3094</v>
      </c>
      <c r="F1443" s="665"/>
      <c r="G1443" s="665"/>
      <c r="H1443" s="678">
        <v>0</v>
      </c>
      <c r="I1443" s="665">
        <v>7</v>
      </c>
      <c r="J1443" s="665">
        <v>690.42000000000007</v>
      </c>
      <c r="K1443" s="678">
        <v>1</v>
      </c>
      <c r="L1443" s="665">
        <v>7</v>
      </c>
      <c r="M1443" s="666">
        <v>690.42000000000007</v>
      </c>
    </row>
    <row r="1444" spans="1:13" ht="14.4" customHeight="1" x14ac:dyDescent="0.3">
      <c r="A1444" s="661" t="s">
        <v>5138</v>
      </c>
      <c r="B1444" s="662" t="s">
        <v>4931</v>
      </c>
      <c r="C1444" s="662" t="s">
        <v>3159</v>
      </c>
      <c r="D1444" s="662" t="s">
        <v>3160</v>
      </c>
      <c r="E1444" s="662" t="s">
        <v>4933</v>
      </c>
      <c r="F1444" s="665"/>
      <c r="G1444" s="665"/>
      <c r="H1444" s="678">
        <v>0</v>
      </c>
      <c r="I1444" s="665">
        <v>1</v>
      </c>
      <c r="J1444" s="665">
        <v>2991.23</v>
      </c>
      <c r="K1444" s="678">
        <v>1</v>
      </c>
      <c r="L1444" s="665">
        <v>1</v>
      </c>
      <c r="M1444" s="666">
        <v>2991.23</v>
      </c>
    </row>
    <row r="1445" spans="1:13" ht="14.4" customHeight="1" x14ac:dyDescent="0.3">
      <c r="A1445" s="661" t="s">
        <v>5138</v>
      </c>
      <c r="B1445" s="662" t="s">
        <v>4938</v>
      </c>
      <c r="C1445" s="662" t="s">
        <v>2755</v>
      </c>
      <c r="D1445" s="662" t="s">
        <v>2756</v>
      </c>
      <c r="E1445" s="662" t="s">
        <v>3488</v>
      </c>
      <c r="F1445" s="665"/>
      <c r="G1445" s="665"/>
      <c r="H1445" s="678">
        <v>0</v>
      </c>
      <c r="I1445" s="665">
        <v>12</v>
      </c>
      <c r="J1445" s="665">
        <v>17126.760000000002</v>
      </c>
      <c r="K1445" s="678">
        <v>1</v>
      </c>
      <c r="L1445" s="665">
        <v>12</v>
      </c>
      <c r="M1445" s="666">
        <v>17126.760000000002</v>
      </c>
    </row>
    <row r="1446" spans="1:13" ht="14.4" customHeight="1" x14ac:dyDescent="0.3">
      <c r="A1446" s="661" t="s">
        <v>5138</v>
      </c>
      <c r="B1446" s="662" t="s">
        <v>4947</v>
      </c>
      <c r="C1446" s="662" t="s">
        <v>2814</v>
      </c>
      <c r="D1446" s="662" t="s">
        <v>4948</v>
      </c>
      <c r="E1446" s="662" t="s">
        <v>4949</v>
      </c>
      <c r="F1446" s="665"/>
      <c r="G1446" s="665"/>
      <c r="H1446" s="678">
        <v>0</v>
      </c>
      <c r="I1446" s="665">
        <v>20</v>
      </c>
      <c r="J1446" s="665">
        <v>43598.6</v>
      </c>
      <c r="K1446" s="678">
        <v>1</v>
      </c>
      <c r="L1446" s="665">
        <v>20</v>
      </c>
      <c r="M1446" s="666">
        <v>43598.6</v>
      </c>
    </row>
    <row r="1447" spans="1:13" ht="14.4" customHeight="1" x14ac:dyDescent="0.3">
      <c r="A1447" s="661" t="s">
        <v>5138</v>
      </c>
      <c r="B1447" s="662" t="s">
        <v>4953</v>
      </c>
      <c r="C1447" s="662" t="s">
        <v>2483</v>
      </c>
      <c r="D1447" s="662" t="s">
        <v>2484</v>
      </c>
      <c r="E1447" s="662" t="s">
        <v>2485</v>
      </c>
      <c r="F1447" s="665"/>
      <c r="G1447" s="665"/>
      <c r="H1447" s="678">
        <v>0</v>
      </c>
      <c r="I1447" s="665">
        <v>2</v>
      </c>
      <c r="J1447" s="665">
        <v>62.64</v>
      </c>
      <c r="K1447" s="678">
        <v>1</v>
      </c>
      <c r="L1447" s="665">
        <v>2</v>
      </c>
      <c r="M1447" s="666">
        <v>62.64</v>
      </c>
    </row>
    <row r="1448" spans="1:13" ht="14.4" customHeight="1" x14ac:dyDescent="0.3">
      <c r="A1448" s="661" t="s">
        <v>5138</v>
      </c>
      <c r="B1448" s="662" t="s">
        <v>4981</v>
      </c>
      <c r="C1448" s="662" t="s">
        <v>2621</v>
      </c>
      <c r="D1448" s="662" t="s">
        <v>2622</v>
      </c>
      <c r="E1448" s="662" t="s">
        <v>968</v>
      </c>
      <c r="F1448" s="665"/>
      <c r="G1448" s="665"/>
      <c r="H1448" s="678">
        <v>0</v>
      </c>
      <c r="I1448" s="665">
        <v>20</v>
      </c>
      <c r="J1448" s="665">
        <v>1319.8</v>
      </c>
      <c r="K1448" s="678">
        <v>1</v>
      </c>
      <c r="L1448" s="665">
        <v>20</v>
      </c>
      <c r="M1448" s="666">
        <v>1319.8</v>
      </c>
    </row>
    <row r="1449" spans="1:13" ht="14.4" customHeight="1" x14ac:dyDescent="0.3">
      <c r="A1449" s="661" t="s">
        <v>5138</v>
      </c>
      <c r="B1449" s="662" t="s">
        <v>4981</v>
      </c>
      <c r="C1449" s="662" t="s">
        <v>2465</v>
      </c>
      <c r="D1449" s="662" t="s">
        <v>2466</v>
      </c>
      <c r="E1449" s="662" t="s">
        <v>2467</v>
      </c>
      <c r="F1449" s="665"/>
      <c r="G1449" s="665"/>
      <c r="H1449" s="678">
        <v>0</v>
      </c>
      <c r="I1449" s="665">
        <v>5</v>
      </c>
      <c r="J1449" s="665">
        <v>1320</v>
      </c>
      <c r="K1449" s="678">
        <v>1</v>
      </c>
      <c r="L1449" s="665">
        <v>5</v>
      </c>
      <c r="M1449" s="666">
        <v>1320</v>
      </c>
    </row>
    <row r="1450" spans="1:13" ht="14.4" customHeight="1" x14ac:dyDescent="0.3">
      <c r="A1450" s="661" t="s">
        <v>5138</v>
      </c>
      <c r="B1450" s="662" t="s">
        <v>4991</v>
      </c>
      <c r="C1450" s="662" t="s">
        <v>2443</v>
      </c>
      <c r="D1450" s="662" t="s">
        <v>2444</v>
      </c>
      <c r="E1450" s="662" t="s">
        <v>4992</v>
      </c>
      <c r="F1450" s="665"/>
      <c r="G1450" s="665"/>
      <c r="H1450" s="678">
        <v>0</v>
      </c>
      <c r="I1450" s="665">
        <v>2</v>
      </c>
      <c r="J1450" s="665">
        <v>454.64</v>
      </c>
      <c r="K1450" s="678">
        <v>1</v>
      </c>
      <c r="L1450" s="665">
        <v>2</v>
      </c>
      <c r="M1450" s="666">
        <v>454.64</v>
      </c>
    </row>
    <row r="1451" spans="1:13" ht="14.4" customHeight="1" x14ac:dyDescent="0.3">
      <c r="A1451" s="661" t="s">
        <v>5138</v>
      </c>
      <c r="B1451" s="662" t="s">
        <v>4991</v>
      </c>
      <c r="C1451" s="662" t="s">
        <v>2560</v>
      </c>
      <c r="D1451" s="662" t="s">
        <v>2444</v>
      </c>
      <c r="E1451" s="662" t="s">
        <v>968</v>
      </c>
      <c r="F1451" s="665"/>
      <c r="G1451" s="665"/>
      <c r="H1451" s="678">
        <v>0</v>
      </c>
      <c r="I1451" s="665">
        <v>2</v>
      </c>
      <c r="J1451" s="665">
        <v>182.82</v>
      </c>
      <c r="K1451" s="678">
        <v>1</v>
      </c>
      <c r="L1451" s="665">
        <v>2</v>
      </c>
      <c r="M1451" s="666">
        <v>182.82</v>
      </c>
    </row>
    <row r="1452" spans="1:13" ht="14.4" customHeight="1" x14ac:dyDescent="0.3">
      <c r="A1452" s="661" t="s">
        <v>5138</v>
      </c>
      <c r="B1452" s="662" t="s">
        <v>4991</v>
      </c>
      <c r="C1452" s="662" t="s">
        <v>2673</v>
      </c>
      <c r="D1452" s="662" t="s">
        <v>2444</v>
      </c>
      <c r="E1452" s="662" t="s">
        <v>2674</v>
      </c>
      <c r="F1452" s="665"/>
      <c r="G1452" s="665"/>
      <c r="H1452" s="678">
        <v>0</v>
      </c>
      <c r="I1452" s="665">
        <v>1</v>
      </c>
      <c r="J1452" s="665">
        <v>340.97</v>
      </c>
      <c r="K1452" s="678">
        <v>1</v>
      </c>
      <c r="L1452" s="665">
        <v>1</v>
      </c>
      <c r="M1452" s="666">
        <v>340.97</v>
      </c>
    </row>
    <row r="1453" spans="1:13" ht="14.4" customHeight="1" x14ac:dyDescent="0.3">
      <c r="A1453" s="661" t="s">
        <v>5138</v>
      </c>
      <c r="B1453" s="662" t="s">
        <v>4997</v>
      </c>
      <c r="C1453" s="662" t="s">
        <v>2861</v>
      </c>
      <c r="D1453" s="662" t="s">
        <v>2862</v>
      </c>
      <c r="E1453" s="662" t="s">
        <v>2831</v>
      </c>
      <c r="F1453" s="665"/>
      <c r="G1453" s="665"/>
      <c r="H1453" s="678">
        <v>0</v>
      </c>
      <c r="I1453" s="665">
        <v>10</v>
      </c>
      <c r="J1453" s="665">
        <v>1386.98</v>
      </c>
      <c r="K1453" s="678">
        <v>1</v>
      </c>
      <c r="L1453" s="665">
        <v>10</v>
      </c>
      <c r="M1453" s="666">
        <v>1386.98</v>
      </c>
    </row>
    <row r="1454" spans="1:13" ht="14.4" customHeight="1" x14ac:dyDescent="0.3">
      <c r="A1454" s="661" t="s">
        <v>5138</v>
      </c>
      <c r="B1454" s="662" t="s">
        <v>4997</v>
      </c>
      <c r="C1454" s="662" t="s">
        <v>2857</v>
      </c>
      <c r="D1454" s="662" t="s">
        <v>2858</v>
      </c>
      <c r="E1454" s="662" t="s">
        <v>2831</v>
      </c>
      <c r="F1454" s="665"/>
      <c r="G1454" s="665"/>
      <c r="H1454" s="678">
        <v>0</v>
      </c>
      <c r="I1454" s="665">
        <v>6</v>
      </c>
      <c r="J1454" s="665">
        <v>1058.82</v>
      </c>
      <c r="K1454" s="678">
        <v>1</v>
      </c>
      <c r="L1454" s="665">
        <v>6</v>
      </c>
      <c r="M1454" s="666">
        <v>1058.82</v>
      </c>
    </row>
    <row r="1455" spans="1:13" ht="14.4" customHeight="1" x14ac:dyDescent="0.3">
      <c r="A1455" s="661" t="s">
        <v>5138</v>
      </c>
      <c r="B1455" s="662" t="s">
        <v>4997</v>
      </c>
      <c r="C1455" s="662" t="s">
        <v>2859</v>
      </c>
      <c r="D1455" s="662" t="s">
        <v>2860</v>
      </c>
      <c r="E1455" s="662" t="s">
        <v>2831</v>
      </c>
      <c r="F1455" s="665"/>
      <c r="G1455" s="665"/>
      <c r="H1455" s="678">
        <v>0</v>
      </c>
      <c r="I1455" s="665">
        <v>4</v>
      </c>
      <c r="J1455" s="665">
        <v>328.16</v>
      </c>
      <c r="K1455" s="678">
        <v>1</v>
      </c>
      <c r="L1455" s="665">
        <v>4</v>
      </c>
      <c r="M1455" s="666">
        <v>328.16</v>
      </c>
    </row>
    <row r="1456" spans="1:13" ht="14.4" customHeight="1" x14ac:dyDescent="0.3">
      <c r="A1456" s="661" t="s">
        <v>5138</v>
      </c>
      <c r="B1456" s="662" t="s">
        <v>4997</v>
      </c>
      <c r="C1456" s="662" t="s">
        <v>4274</v>
      </c>
      <c r="D1456" s="662" t="s">
        <v>2858</v>
      </c>
      <c r="E1456" s="662" t="s">
        <v>2831</v>
      </c>
      <c r="F1456" s="665">
        <v>4</v>
      </c>
      <c r="G1456" s="665">
        <v>326.12</v>
      </c>
      <c r="H1456" s="678">
        <v>1</v>
      </c>
      <c r="I1456" s="665"/>
      <c r="J1456" s="665"/>
      <c r="K1456" s="678">
        <v>0</v>
      </c>
      <c r="L1456" s="665">
        <v>4</v>
      </c>
      <c r="M1456" s="666">
        <v>326.12</v>
      </c>
    </row>
    <row r="1457" spans="1:13" ht="14.4" customHeight="1" x14ac:dyDescent="0.3">
      <c r="A1457" s="661" t="s">
        <v>5138</v>
      </c>
      <c r="B1457" s="662" t="s">
        <v>4934</v>
      </c>
      <c r="C1457" s="662" t="s">
        <v>3200</v>
      </c>
      <c r="D1457" s="662" t="s">
        <v>3193</v>
      </c>
      <c r="E1457" s="662" t="s">
        <v>4935</v>
      </c>
      <c r="F1457" s="665"/>
      <c r="G1457" s="665"/>
      <c r="H1457" s="678">
        <v>0</v>
      </c>
      <c r="I1457" s="665">
        <v>14</v>
      </c>
      <c r="J1457" s="665">
        <v>193889.64</v>
      </c>
      <c r="K1457" s="678">
        <v>1</v>
      </c>
      <c r="L1457" s="665">
        <v>14</v>
      </c>
      <c r="M1457" s="666">
        <v>193889.64</v>
      </c>
    </row>
    <row r="1458" spans="1:13" ht="14.4" customHeight="1" x14ac:dyDescent="0.3">
      <c r="A1458" s="661" t="s">
        <v>5139</v>
      </c>
      <c r="B1458" s="662" t="s">
        <v>4793</v>
      </c>
      <c r="C1458" s="662" t="s">
        <v>5402</v>
      </c>
      <c r="D1458" s="662" t="s">
        <v>5368</v>
      </c>
      <c r="E1458" s="662" t="s">
        <v>5403</v>
      </c>
      <c r="F1458" s="665"/>
      <c r="G1458" s="665"/>
      <c r="H1458" s="678">
        <v>0</v>
      </c>
      <c r="I1458" s="665">
        <v>4</v>
      </c>
      <c r="J1458" s="665">
        <v>151.32</v>
      </c>
      <c r="K1458" s="678">
        <v>1</v>
      </c>
      <c r="L1458" s="665">
        <v>4</v>
      </c>
      <c r="M1458" s="666">
        <v>151.32</v>
      </c>
    </row>
    <row r="1459" spans="1:13" ht="14.4" customHeight="1" x14ac:dyDescent="0.3">
      <c r="A1459" s="661" t="s">
        <v>5139</v>
      </c>
      <c r="B1459" s="662" t="s">
        <v>4793</v>
      </c>
      <c r="C1459" s="662" t="s">
        <v>5919</v>
      </c>
      <c r="D1459" s="662" t="s">
        <v>5368</v>
      </c>
      <c r="E1459" s="662" t="s">
        <v>5920</v>
      </c>
      <c r="F1459" s="665"/>
      <c r="G1459" s="665"/>
      <c r="H1459" s="678"/>
      <c r="I1459" s="665">
        <v>3</v>
      </c>
      <c r="J1459" s="665">
        <v>0</v>
      </c>
      <c r="K1459" s="678"/>
      <c r="L1459" s="665">
        <v>3</v>
      </c>
      <c r="M1459" s="666">
        <v>0</v>
      </c>
    </row>
    <row r="1460" spans="1:13" ht="14.4" customHeight="1" x14ac:dyDescent="0.3">
      <c r="A1460" s="661" t="s">
        <v>5139</v>
      </c>
      <c r="B1460" s="662" t="s">
        <v>4793</v>
      </c>
      <c r="C1460" s="662" t="s">
        <v>7378</v>
      </c>
      <c r="D1460" s="662" t="s">
        <v>5368</v>
      </c>
      <c r="E1460" s="662" t="s">
        <v>7379</v>
      </c>
      <c r="F1460" s="665"/>
      <c r="G1460" s="665"/>
      <c r="H1460" s="678">
        <v>0</v>
      </c>
      <c r="I1460" s="665">
        <v>1</v>
      </c>
      <c r="J1460" s="665">
        <v>150.59</v>
      </c>
      <c r="K1460" s="678">
        <v>1</v>
      </c>
      <c r="L1460" s="665">
        <v>1</v>
      </c>
      <c r="M1460" s="666">
        <v>150.59</v>
      </c>
    </row>
    <row r="1461" spans="1:13" ht="14.4" customHeight="1" x14ac:dyDescent="0.3">
      <c r="A1461" s="661" t="s">
        <v>5139</v>
      </c>
      <c r="B1461" s="662" t="s">
        <v>5009</v>
      </c>
      <c r="C1461" s="662" t="s">
        <v>4131</v>
      </c>
      <c r="D1461" s="662" t="s">
        <v>5010</v>
      </c>
      <c r="E1461" s="662" t="s">
        <v>5011</v>
      </c>
      <c r="F1461" s="665"/>
      <c r="G1461" s="665"/>
      <c r="H1461" s="678">
        <v>0</v>
      </c>
      <c r="I1461" s="665">
        <v>1</v>
      </c>
      <c r="J1461" s="665">
        <v>115.27</v>
      </c>
      <c r="K1461" s="678">
        <v>1</v>
      </c>
      <c r="L1461" s="665">
        <v>1</v>
      </c>
      <c r="M1461" s="666">
        <v>115.27</v>
      </c>
    </row>
    <row r="1462" spans="1:13" ht="14.4" customHeight="1" x14ac:dyDescent="0.3">
      <c r="A1462" s="661" t="s">
        <v>5139</v>
      </c>
      <c r="B1462" s="662" t="s">
        <v>4805</v>
      </c>
      <c r="C1462" s="662" t="s">
        <v>2529</v>
      </c>
      <c r="D1462" s="662" t="s">
        <v>2530</v>
      </c>
      <c r="E1462" s="662" t="s">
        <v>4806</v>
      </c>
      <c r="F1462" s="665"/>
      <c r="G1462" s="665"/>
      <c r="H1462" s="678">
        <v>0</v>
      </c>
      <c r="I1462" s="665">
        <v>1</v>
      </c>
      <c r="J1462" s="665">
        <v>50.85</v>
      </c>
      <c r="K1462" s="678">
        <v>1</v>
      </c>
      <c r="L1462" s="665">
        <v>1</v>
      </c>
      <c r="M1462" s="666">
        <v>50.85</v>
      </c>
    </row>
    <row r="1463" spans="1:13" ht="14.4" customHeight="1" x14ac:dyDescent="0.3">
      <c r="A1463" s="661" t="s">
        <v>5139</v>
      </c>
      <c r="B1463" s="662" t="s">
        <v>4805</v>
      </c>
      <c r="C1463" s="662" t="s">
        <v>2533</v>
      </c>
      <c r="D1463" s="662" t="s">
        <v>2534</v>
      </c>
      <c r="E1463" s="662" t="s">
        <v>4807</v>
      </c>
      <c r="F1463" s="665"/>
      <c r="G1463" s="665"/>
      <c r="H1463" s="678">
        <v>0</v>
      </c>
      <c r="I1463" s="665">
        <v>5</v>
      </c>
      <c r="J1463" s="665">
        <v>419.17</v>
      </c>
      <c r="K1463" s="678">
        <v>1</v>
      </c>
      <c r="L1463" s="665">
        <v>5</v>
      </c>
      <c r="M1463" s="666">
        <v>419.17</v>
      </c>
    </row>
    <row r="1464" spans="1:13" ht="14.4" customHeight="1" x14ac:dyDescent="0.3">
      <c r="A1464" s="661" t="s">
        <v>5139</v>
      </c>
      <c r="B1464" s="662" t="s">
        <v>4811</v>
      </c>
      <c r="C1464" s="662" t="s">
        <v>2682</v>
      </c>
      <c r="D1464" s="662" t="s">
        <v>2474</v>
      </c>
      <c r="E1464" s="662" t="s">
        <v>4816</v>
      </c>
      <c r="F1464" s="665"/>
      <c r="G1464" s="665"/>
      <c r="H1464" s="678">
        <v>0</v>
      </c>
      <c r="I1464" s="665">
        <v>208</v>
      </c>
      <c r="J1464" s="665">
        <v>113025.12</v>
      </c>
      <c r="K1464" s="678">
        <v>1</v>
      </c>
      <c r="L1464" s="665">
        <v>208</v>
      </c>
      <c r="M1464" s="666">
        <v>113025.12</v>
      </c>
    </row>
    <row r="1465" spans="1:13" ht="14.4" customHeight="1" x14ac:dyDescent="0.3">
      <c r="A1465" s="661" t="s">
        <v>5139</v>
      </c>
      <c r="B1465" s="662" t="s">
        <v>4824</v>
      </c>
      <c r="C1465" s="662" t="s">
        <v>2525</v>
      </c>
      <c r="D1465" s="662" t="s">
        <v>2526</v>
      </c>
      <c r="E1465" s="662" t="s">
        <v>4825</v>
      </c>
      <c r="F1465" s="665"/>
      <c r="G1465" s="665"/>
      <c r="H1465" s="678">
        <v>0</v>
      </c>
      <c r="I1465" s="665">
        <v>2</v>
      </c>
      <c r="J1465" s="665">
        <v>320.2</v>
      </c>
      <c r="K1465" s="678">
        <v>1</v>
      </c>
      <c r="L1465" s="665">
        <v>2</v>
      </c>
      <c r="M1465" s="666">
        <v>320.2</v>
      </c>
    </row>
    <row r="1466" spans="1:13" ht="14.4" customHeight="1" x14ac:dyDescent="0.3">
      <c r="A1466" s="661" t="s">
        <v>5139</v>
      </c>
      <c r="B1466" s="662" t="s">
        <v>4829</v>
      </c>
      <c r="C1466" s="662" t="s">
        <v>7679</v>
      </c>
      <c r="D1466" s="662" t="s">
        <v>6642</v>
      </c>
      <c r="E1466" s="662" t="s">
        <v>5027</v>
      </c>
      <c r="F1466" s="665">
        <v>2</v>
      </c>
      <c r="G1466" s="665">
        <v>281.2</v>
      </c>
      <c r="H1466" s="678">
        <v>1</v>
      </c>
      <c r="I1466" s="665"/>
      <c r="J1466" s="665"/>
      <c r="K1466" s="678">
        <v>0</v>
      </c>
      <c r="L1466" s="665">
        <v>2</v>
      </c>
      <c r="M1466" s="666">
        <v>281.2</v>
      </c>
    </row>
    <row r="1467" spans="1:13" ht="14.4" customHeight="1" x14ac:dyDescent="0.3">
      <c r="A1467" s="661" t="s">
        <v>5139</v>
      </c>
      <c r="B1467" s="662" t="s">
        <v>4834</v>
      </c>
      <c r="C1467" s="662" t="s">
        <v>7665</v>
      </c>
      <c r="D1467" s="662" t="s">
        <v>7666</v>
      </c>
      <c r="E1467" s="662" t="s">
        <v>2612</v>
      </c>
      <c r="F1467" s="665">
        <v>2</v>
      </c>
      <c r="G1467" s="665">
        <v>70.22</v>
      </c>
      <c r="H1467" s="678">
        <v>1</v>
      </c>
      <c r="I1467" s="665"/>
      <c r="J1467" s="665"/>
      <c r="K1467" s="678">
        <v>0</v>
      </c>
      <c r="L1467" s="665">
        <v>2</v>
      </c>
      <c r="M1467" s="666">
        <v>70.22</v>
      </c>
    </row>
    <row r="1468" spans="1:13" ht="14.4" customHeight="1" x14ac:dyDescent="0.3">
      <c r="A1468" s="661" t="s">
        <v>5139</v>
      </c>
      <c r="B1468" s="662" t="s">
        <v>4835</v>
      </c>
      <c r="C1468" s="662" t="s">
        <v>2670</v>
      </c>
      <c r="D1468" s="662" t="s">
        <v>2671</v>
      </c>
      <c r="E1468" s="662" t="s">
        <v>1424</v>
      </c>
      <c r="F1468" s="665"/>
      <c r="G1468" s="665"/>
      <c r="H1468" s="678">
        <v>0</v>
      </c>
      <c r="I1468" s="665">
        <v>2</v>
      </c>
      <c r="J1468" s="665">
        <v>73.72</v>
      </c>
      <c r="K1468" s="678">
        <v>1</v>
      </c>
      <c r="L1468" s="665">
        <v>2</v>
      </c>
      <c r="M1468" s="666">
        <v>73.72</v>
      </c>
    </row>
    <row r="1469" spans="1:13" ht="14.4" customHeight="1" x14ac:dyDescent="0.3">
      <c r="A1469" s="661" t="s">
        <v>5139</v>
      </c>
      <c r="B1469" s="662" t="s">
        <v>4835</v>
      </c>
      <c r="C1469" s="662" t="s">
        <v>6809</v>
      </c>
      <c r="D1469" s="662" t="s">
        <v>6810</v>
      </c>
      <c r="E1469" s="662" t="s">
        <v>6811</v>
      </c>
      <c r="F1469" s="665">
        <v>5</v>
      </c>
      <c r="G1469" s="665">
        <v>161.23999999999998</v>
      </c>
      <c r="H1469" s="678">
        <v>1</v>
      </c>
      <c r="I1469" s="665"/>
      <c r="J1469" s="665"/>
      <c r="K1469" s="678">
        <v>0</v>
      </c>
      <c r="L1469" s="665">
        <v>5</v>
      </c>
      <c r="M1469" s="666">
        <v>161.23999999999998</v>
      </c>
    </row>
    <row r="1470" spans="1:13" ht="14.4" customHeight="1" x14ac:dyDescent="0.3">
      <c r="A1470" s="661" t="s">
        <v>5139</v>
      </c>
      <c r="B1470" s="662" t="s">
        <v>4837</v>
      </c>
      <c r="C1470" s="662" t="s">
        <v>2636</v>
      </c>
      <c r="D1470" s="662" t="s">
        <v>4838</v>
      </c>
      <c r="E1470" s="662" t="s">
        <v>4839</v>
      </c>
      <c r="F1470" s="665"/>
      <c r="G1470" s="665"/>
      <c r="H1470" s="678">
        <v>0</v>
      </c>
      <c r="I1470" s="665">
        <v>2</v>
      </c>
      <c r="J1470" s="665">
        <v>45.04</v>
      </c>
      <c r="K1470" s="678">
        <v>1</v>
      </c>
      <c r="L1470" s="665">
        <v>2</v>
      </c>
      <c r="M1470" s="666">
        <v>45.04</v>
      </c>
    </row>
    <row r="1471" spans="1:13" ht="14.4" customHeight="1" x14ac:dyDescent="0.3">
      <c r="A1471" s="661" t="s">
        <v>5139</v>
      </c>
      <c r="B1471" s="662" t="s">
        <v>4843</v>
      </c>
      <c r="C1471" s="662" t="s">
        <v>2593</v>
      </c>
      <c r="D1471" s="662" t="s">
        <v>4844</v>
      </c>
      <c r="E1471" s="662" t="s">
        <v>1201</v>
      </c>
      <c r="F1471" s="665"/>
      <c r="G1471" s="665"/>
      <c r="H1471" s="678">
        <v>0</v>
      </c>
      <c r="I1471" s="665">
        <v>11</v>
      </c>
      <c r="J1471" s="665">
        <v>1069.8600000000001</v>
      </c>
      <c r="K1471" s="678">
        <v>1</v>
      </c>
      <c r="L1471" s="665">
        <v>11</v>
      </c>
      <c r="M1471" s="666">
        <v>1069.8600000000001</v>
      </c>
    </row>
    <row r="1472" spans="1:13" ht="14.4" customHeight="1" x14ac:dyDescent="0.3">
      <c r="A1472" s="661" t="s">
        <v>5139</v>
      </c>
      <c r="B1472" s="662" t="s">
        <v>4843</v>
      </c>
      <c r="C1472" s="662" t="s">
        <v>4193</v>
      </c>
      <c r="D1472" s="662" t="s">
        <v>4844</v>
      </c>
      <c r="E1472" s="662" t="s">
        <v>1295</v>
      </c>
      <c r="F1472" s="665"/>
      <c r="G1472" s="665"/>
      <c r="H1472" s="678">
        <v>0</v>
      </c>
      <c r="I1472" s="665">
        <v>1</v>
      </c>
      <c r="J1472" s="665">
        <v>291.82</v>
      </c>
      <c r="K1472" s="678">
        <v>1</v>
      </c>
      <c r="L1472" s="665">
        <v>1</v>
      </c>
      <c r="M1472" s="666">
        <v>291.82</v>
      </c>
    </row>
    <row r="1473" spans="1:13" ht="14.4" customHeight="1" x14ac:dyDescent="0.3">
      <c r="A1473" s="661" t="s">
        <v>5139</v>
      </c>
      <c r="B1473" s="662" t="s">
        <v>5028</v>
      </c>
      <c r="C1473" s="662" t="s">
        <v>7686</v>
      </c>
      <c r="D1473" s="662" t="s">
        <v>7687</v>
      </c>
      <c r="E1473" s="662" t="s">
        <v>834</v>
      </c>
      <c r="F1473" s="665">
        <v>2</v>
      </c>
      <c r="G1473" s="665">
        <v>0</v>
      </c>
      <c r="H1473" s="678"/>
      <c r="I1473" s="665"/>
      <c r="J1473" s="665"/>
      <c r="K1473" s="678"/>
      <c r="L1473" s="665">
        <v>2</v>
      </c>
      <c r="M1473" s="666">
        <v>0</v>
      </c>
    </row>
    <row r="1474" spans="1:13" ht="14.4" customHeight="1" x14ac:dyDescent="0.3">
      <c r="A1474" s="661" t="s">
        <v>5139</v>
      </c>
      <c r="B1474" s="662" t="s">
        <v>4845</v>
      </c>
      <c r="C1474" s="662" t="s">
        <v>7683</v>
      </c>
      <c r="D1474" s="662" t="s">
        <v>7684</v>
      </c>
      <c r="E1474" s="662" t="s">
        <v>2608</v>
      </c>
      <c r="F1474" s="665"/>
      <c r="G1474" s="665"/>
      <c r="H1474" s="678">
        <v>0</v>
      </c>
      <c r="I1474" s="665">
        <v>1</v>
      </c>
      <c r="J1474" s="665">
        <v>318.66000000000003</v>
      </c>
      <c r="K1474" s="678">
        <v>1</v>
      </c>
      <c r="L1474" s="665">
        <v>1</v>
      </c>
      <c r="M1474" s="666">
        <v>318.66000000000003</v>
      </c>
    </row>
    <row r="1475" spans="1:13" ht="14.4" customHeight="1" x14ac:dyDescent="0.3">
      <c r="A1475" s="661" t="s">
        <v>5139</v>
      </c>
      <c r="B1475" s="662" t="s">
        <v>4845</v>
      </c>
      <c r="C1475" s="662" t="s">
        <v>7685</v>
      </c>
      <c r="D1475" s="662" t="s">
        <v>7684</v>
      </c>
      <c r="E1475" s="662" t="s">
        <v>999</v>
      </c>
      <c r="F1475" s="665"/>
      <c r="G1475" s="665"/>
      <c r="H1475" s="678">
        <v>0</v>
      </c>
      <c r="I1475" s="665">
        <v>6</v>
      </c>
      <c r="J1475" s="665">
        <v>755.16000000000008</v>
      </c>
      <c r="K1475" s="678">
        <v>1</v>
      </c>
      <c r="L1475" s="665">
        <v>6</v>
      </c>
      <c r="M1475" s="666">
        <v>755.16000000000008</v>
      </c>
    </row>
    <row r="1476" spans="1:13" ht="14.4" customHeight="1" x14ac:dyDescent="0.3">
      <c r="A1476" s="661" t="s">
        <v>5139</v>
      </c>
      <c r="B1476" s="662" t="s">
        <v>4851</v>
      </c>
      <c r="C1476" s="662" t="s">
        <v>7698</v>
      </c>
      <c r="D1476" s="662" t="s">
        <v>6426</v>
      </c>
      <c r="E1476" s="662" t="s">
        <v>3418</v>
      </c>
      <c r="F1476" s="665">
        <v>1</v>
      </c>
      <c r="G1476" s="665">
        <v>0</v>
      </c>
      <c r="H1476" s="678"/>
      <c r="I1476" s="665"/>
      <c r="J1476" s="665"/>
      <c r="K1476" s="678"/>
      <c r="L1476" s="665">
        <v>1</v>
      </c>
      <c r="M1476" s="666">
        <v>0</v>
      </c>
    </row>
    <row r="1477" spans="1:13" ht="14.4" customHeight="1" x14ac:dyDescent="0.3">
      <c r="A1477" s="661" t="s">
        <v>5139</v>
      </c>
      <c r="B1477" s="662" t="s">
        <v>5031</v>
      </c>
      <c r="C1477" s="662" t="s">
        <v>5034</v>
      </c>
      <c r="D1477" s="662" t="s">
        <v>5033</v>
      </c>
      <c r="E1477" s="662" t="s">
        <v>4554</v>
      </c>
      <c r="F1477" s="665"/>
      <c r="G1477" s="665"/>
      <c r="H1477" s="678">
        <v>0</v>
      </c>
      <c r="I1477" s="665">
        <v>2</v>
      </c>
      <c r="J1477" s="665">
        <v>404.4</v>
      </c>
      <c r="K1477" s="678">
        <v>1</v>
      </c>
      <c r="L1477" s="665">
        <v>2</v>
      </c>
      <c r="M1477" s="666">
        <v>404.4</v>
      </c>
    </row>
    <row r="1478" spans="1:13" ht="14.4" customHeight="1" x14ac:dyDescent="0.3">
      <c r="A1478" s="661" t="s">
        <v>5139</v>
      </c>
      <c r="B1478" s="662" t="s">
        <v>5031</v>
      </c>
      <c r="C1478" s="662" t="s">
        <v>7694</v>
      </c>
      <c r="D1478" s="662" t="s">
        <v>7695</v>
      </c>
      <c r="E1478" s="662" t="s">
        <v>2520</v>
      </c>
      <c r="F1478" s="665">
        <v>3</v>
      </c>
      <c r="G1478" s="665">
        <v>164.85000000000002</v>
      </c>
      <c r="H1478" s="678">
        <v>1</v>
      </c>
      <c r="I1478" s="665"/>
      <c r="J1478" s="665"/>
      <c r="K1478" s="678">
        <v>0</v>
      </c>
      <c r="L1478" s="665">
        <v>3</v>
      </c>
      <c r="M1478" s="666">
        <v>164.85000000000002</v>
      </c>
    </row>
    <row r="1479" spans="1:13" ht="14.4" customHeight="1" x14ac:dyDescent="0.3">
      <c r="A1479" s="661" t="s">
        <v>5139</v>
      </c>
      <c r="B1479" s="662" t="s">
        <v>4853</v>
      </c>
      <c r="C1479" s="662" t="s">
        <v>4265</v>
      </c>
      <c r="D1479" s="662" t="s">
        <v>4266</v>
      </c>
      <c r="E1479" s="662" t="s">
        <v>968</v>
      </c>
      <c r="F1479" s="665"/>
      <c r="G1479" s="665"/>
      <c r="H1479" s="678">
        <v>0</v>
      </c>
      <c r="I1479" s="665">
        <v>2</v>
      </c>
      <c r="J1479" s="665">
        <v>117.72</v>
      </c>
      <c r="K1479" s="678">
        <v>1</v>
      </c>
      <c r="L1479" s="665">
        <v>2</v>
      </c>
      <c r="M1479" s="666">
        <v>117.72</v>
      </c>
    </row>
    <row r="1480" spans="1:13" ht="14.4" customHeight="1" x14ac:dyDescent="0.3">
      <c r="A1480" s="661" t="s">
        <v>5139</v>
      </c>
      <c r="B1480" s="662" t="s">
        <v>4853</v>
      </c>
      <c r="C1480" s="662" t="s">
        <v>4270</v>
      </c>
      <c r="D1480" s="662" t="s">
        <v>4266</v>
      </c>
      <c r="E1480" s="662" t="s">
        <v>2674</v>
      </c>
      <c r="F1480" s="665"/>
      <c r="G1480" s="665"/>
      <c r="H1480" s="678">
        <v>0</v>
      </c>
      <c r="I1480" s="665">
        <v>2</v>
      </c>
      <c r="J1480" s="665">
        <v>363.96000000000004</v>
      </c>
      <c r="K1480" s="678">
        <v>1</v>
      </c>
      <c r="L1480" s="665">
        <v>2</v>
      </c>
      <c r="M1480" s="666">
        <v>363.96000000000004</v>
      </c>
    </row>
    <row r="1481" spans="1:13" ht="14.4" customHeight="1" x14ac:dyDescent="0.3">
      <c r="A1481" s="661" t="s">
        <v>5139</v>
      </c>
      <c r="B1481" s="662" t="s">
        <v>4853</v>
      </c>
      <c r="C1481" s="662" t="s">
        <v>2790</v>
      </c>
      <c r="D1481" s="662" t="s">
        <v>2791</v>
      </c>
      <c r="E1481" s="662" t="s">
        <v>1128</v>
      </c>
      <c r="F1481" s="665"/>
      <c r="G1481" s="665"/>
      <c r="H1481" s="678">
        <v>0</v>
      </c>
      <c r="I1481" s="665">
        <v>3</v>
      </c>
      <c r="J1481" s="665">
        <v>374.73</v>
      </c>
      <c r="K1481" s="678">
        <v>1</v>
      </c>
      <c r="L1481" s="665">
        <v>3</v>
      </c>
      <c r="M1481" s="666">
        <v>374.73</v>
      </c>
    </row>
    <row r="1482" spans="1:13" ht="14.4" customHeight="1" x14ac:dyDescent="0.3">
      <c r="A1482" s="661" t="s">
        <v>5139</v>
      </c>
      <c r="B1482" s="662" t="s">
        <v>4853</v>
      </c>
      <c r="C1482" s="662" t="s">
        <v>2793</v>
      </c>
      <c r="D1482" s="662" t="s">
        <v>2791</v>
      </c>
      <c r="E1482" s="662" t="s">
        <v>2794</v>
      </c>
      <c r="F1482" s="665"/>
      <c r="G1482" s="665"/>
      <c r="H1482" s="678">
        <v>0</v>
      </c>
      <c r="I1482" s="665">
        <v>1</v>
      </c>
      <c r="J1482" s="665">
        <v>374.74</v>
      </c>
      <c r="K1482" s="678">
        <v>1</v>
      </c>
      <c r="L1482" s="665">
        <v>1</v>
      </c>
      <c r="M1482" s="666">
        <v>374.74</v>
      </c>
    </row>
    <row r="1483" spans="1:13" ht="14.4" customHeight="1" x14ac:dyDescent="0.3">
      <c r="A1483" s="661" t="s">
        <v>5139</v>
      </c>
      <c r="B1483" s="662" t="s">
        <v>4853</v>
      </c>
      <c r="C1483" s="662" t="s">
        <v>7640</v>
      </c>
      <c r="D1483" s="662" t="s">
        <v>6583</v>
      </c>
      <c r="E1483" s="662" t="s">
        <v>1128</v>
      </c>
      <c r="F1483" s="665">
        <v>1</v>
      </c>
      <c r="G1483" s="665">
        <v>117.73</v>
      </c>
      <c r="H1483" s="678">
        <v>1</v>
      </c>
      <c r="I1483" s="665"/>
      <c r="J1483" s="665"/>
      <c r="K1483" s="678">
        <v>0</v>
      </c>
      <c r="L1483" s="665">
        <v>1</v>
      </c>
      <c r="M1483" s="666">
        <v>117.73</v>
      </c>
    </row>
    <row r="1484" spans="1:13" ht="14.4" customHeight="1" x14ac:dyDescent="0.3">
      <c r="A1484" s="661" t="s">
        <v>5139</v>
      </c>
      <c r="B1484" s="662" t="s">
        <v>4853</v>
      </c>
      <c r="C1484" s="662" t="s">
        <v>4151</v>
      </c>
      <c r="D1484" s="662" t="s">
        <v>5035</v>
      </c>
      <c r="E1484" s="662" t="s">
        <v>968</v>
      </c>
      <c r="F1484" s="665"/>
      <c r="G1484" s="665"/>
      <c r="H1484" s="678">
        <v>0</v>
      </c>
      <c r="I1484" s="665">
        <v>2</v>
      </c>
      <c r="J1484" s="665">
        <v>117.72</v>
      </c>
      <c r="K1484" s="678">
        <v>1</v>
      </c>
      <c r="L1484" s="665">
        <v>2</v>
      </c>
      <c r="M1484" s="666">
        <v>117.72</v>
      </c>
    </row>
    <row r="1485" spans="1:13" ht="14.4" customHeight="1" x14ac:dyDescent="0.3">
      <c r="A1485" s="661" t="s">
        <v>5139</v>
      </c>
      <c r="B1485" s="662" t="s">
        <v>4853</v>
      </c>
      <c r="C1485" s="662" t="s">
        <v>5789</v>
      </c>
      <c r="D1485" s="662" t="s">
        <v>5035</v>
      </c>
      <c r="E1485" s="662" t="s">
        <v>2253</v>
      </c>
      <c r="F1485" s="665"/>
      <c r="G1485" s="665"/>
      <c r="H1485" s="678">
        <v>0</v>
      </c>
      <c r="I1485" s="665">
        <v>1</v>
      </c>
      <c r="J1485" s="665">
        <v>196.21</v>
      </c>
      <c r="K1485" s="678">
        <v>1</v>
      </c>
      <c r="L1485" s="665">
        <v>1</v>
      </c>
      <c r="M1485" s="666">
        <v>196.21</v>
      </c>
    </row>
    <row r="1486" spans="1:13" ht="14.4" customHeight="1" x14ac:dyDescent="0.3">
      <c r="A1486" s="661" t="s">
        <v>5139</v>
      </c>
      <c r="B1486" s="662" t="s">
        <v>4854</v>
      </c>
      <c r="C1486" s="662" t="s">
        <v>7688</v>
      </c>
      <c r="D1486" s="662" t="s">
        <v>6412</v>
      </c>
      <c r="E1486" s="662" t="s">
        <v>968</v>
      </c>
      <c r="F1486" s="665"/>
      <c r="G1486" s="665"/>
      <c r="H1486" s="678">
        <v>0</v>
      </c>
      <c r="I1486" s="665">
        <v>11</v>
      </c>
      <c r="J1486" s="665">
        <v>1302.21</v>
      </c>
      <c r="K1486" s="678">
        <v>1</v>
      </c>
      <c r="L1486" s="665">
        <v>11</v>
      </c>
      <c r="M1486" s="666">
        <v>1302.21</v>
      </c>
    </row>
    <row r="1487" spans="1:13" ht="14.4" customHeight="1" x14ac:dyDescent="0.3">
      <c r="A1487" s="661" t="s">
        <v>5139</v>
      </c>
      <c r="B1487" s="662" t="s">
        <v>4854</v>
      </c>
      <c r="C1487" s="662" t="s">
        <v>6411</v>
      </c>
      <c r="D1487" s="662" t="s">
        <v>6412</v>
      </c>
      <c r="E1487" s="662" t="s">
        <v>2674</v>
      </c>
      <c r="F1487" s="665"/>
      <c r="G1487" s="665"/>
      <c r="H1487" s="678">
        <v>0</v>
      </c>
      <c r="I1487" s="665">
        <v>9</v>
      </c>
      <c r="J1487" s="665">
        <v>3264.86</v>
      </c>
      <c r="K1487" s="678">
        <v>1</v>
      </c>
      <c r="L1487" s="665">
        <v>9</v>
      </c>
      <c r="M1487" s="666">
        <v>3264.86</v>
      </c>
    </row>
    <row r="1488" spans="1:13" ht="14.4" customHeight="1" x14ac:dyDescent="0.3">
      <c r="A1488" s="661" t="s">
        <v>5139</v>
      </c>
      <c r="B1488" s="662" t="s">
        <v>4854</v>
      </c>
      <c r="C1488" s="662" t="s">
        <v>7689</v>
      </c>
      <c r="D1488" s="662" t="s">
        <v>7690</v>
      </c>
      <c r="E1488" s="662" t="s">
        <v>1128</v>
      </c>
      <c r="F1488" s="665">
        <v>2</v>
      </c>
      <c r="G1488" s="665">
        <v>362.26</v>
      </c>
      <c r="H1488" s="678">
        <v>1</v>
      </c>
      <c r="I1488" s="665"/>
      <c r="J1488" s="665"/>
      <c r="K1488" s="678">
        <v>0</v>
      </c>
      <c r="L1488" s="665">
        <v>2</v>
      </c>
      <c r="M1488" s="666">
        <v>362.26</v>
      </c>
    </row>
    <row r="1489" spans="1:13" ht="14.4" customHeight="1" x14ac:dyDescent="0.3">
      <c r="A1489" s="661" t="s">
        <v>5139</v>
      </c>
      <c r="B1489" s="662" t="s">
        <v>4868</v>
      </c>
      <c r="C1489" s="662" t="s">
        <v>6259</v>
      </c>
      <c r="D1489" s="662" t="s">
        <v>2779</v>
      </c>
      <c r="E1489" s="662" t="s">
        <v>6260</v>
      </c>
      <c r="F1489" s="665"/>
      <c r="G1489" s="665"/>
      <c r="H1489" s="678">
        <v>0</v>
      </c>
      <c r="I1489" s="665">
        <v>4</v>
      </c>
      <c r="J1489" s="665">
        <v>188.88</v>
      </c>
      <c r="K1489" s="678">
        <v>1</v>
      </c>
      <c r="L1489" s="665">
        <v>4</v>
      </c>
      <c r="M1489" s="666">
        <v>188.88</v>
      </c>
    </row>
    <row r="1490" spans="1:13" ht="14.4" customHeight="1" x14ac:dyDescent="0.3">
      <c r="A1490" s="661" t="s">
        <v>5139</v>
      </c>
      <c r="B1490" s="662" t="s">
        <v>4868</v>
      </c>
      <c r="C1490" s="662" t="s">
        <v>2507</v>
      </c>
      <c r="D1490" s="662" t="s">
        <v>2508</v>
      </c>
      <c r="E1490" s="662" t="s">
        <v>4874</v>
      </c>
      <c r="F1490" s="665"/>
      <c r="G1490" s="665"/>
      <c r="H1490" s="678">
        <v>0</v>
      </c>
      <c r="I1490" s="665">
        <v>1</v>
      </c>
      <c r="J1490" s="665">
        <v>82.99</v>
      </c>
      <c r="K1490" s="678">
        <v>1</v>
      </c>
      <c r="L1490" s="665">
        <v>1</v>
      </c>
      <c r="M1490" s="666">
        <v>82.99</v>
      </c>
    </row>
    <row r="1491" spans="1:13" ht="14.4" customHeight="1" x14ac:dyDescent="0.3">
      <c r="A1491" s="661" t="s">
        <v>5139</v>
      </c>
      <c r="B1491" s="662" t="s">
        <v>4868</v>
      </c>
      <c r="C1491" s="662" t="s">
        <v>2778</v>
      </c>
      <c r="D1491" s="662" t="s">
        <v>2779</v>
      </c>
      <c r="E1491" s="662" t="s">
        <v>2780</v>
      </c>
      <c r="F1491" s="665"/>
      <c r="G1491" s="665"/>
      <c r="H1491" s="678">
        <v>0</v>
      </c>
      <c r="I1491" s="665">
        <v>1</v>
      </c>
      <c r="J1491" s="665">
        <v>46.07</v>
      </c>
      <c r="K1491" s="678">
        <v>1</v>
      </c>
      <c r="L1491" s="665">
        <v>1</v>
      </c>
      <c r="M1491" s="666">
        <v>46.07</v>
      </c>
    </row>
    <row r="1492" spans="1:13" ht="14.4" customHeight="1" x14ac:dyDescent="0.3">
      <c r="A1492" s="661" t="s">
        <v>5139</v>
      </c>
      <c r="B1492" s="662" t="s">
        <v>4877</v>
      </c>
      <c r="C1492" s="662" t="s">
        <v>3080</v>
      </c>
      <c r="D1492" s="662" t="s">
        <v>4882</v>
      </c>
      <c r="E1492" s="662" t="s">
        <v>4878</v>
      </c>
      <c r="F1492" s="665"/>
      <c r="G1492" s="665"/>
      <c r="H1492" s="678">
        <v>0</v>
      </c>
      <c r="I1492" s="665">
        <v>1</v>
      </c>
      <c r="J1492" s="665">
        <v>111.22</v>
      </c>
      <c r="K1492" s="678">
        <v>1</v>
      </c>
      <c r="L1492" s="665">
        <v>1</v>
      </c>
      <c r="M1492" s="666">
        <v>111.22</v>
      </c>
    </row>
    <row r="1493" spans="1:13" ht="14.4" customHeight="1" x14ac:dyDescent="0.3">
      <c r="A1493" s="661" t="s">
        <v>5139</v>
      </c>
      <c r="B1493" s="662" t="s">
        <v>4877</v>
      </c>
      <c r="C1493" s="662" t="s">
        <v>4318</v>
      </c>
      <c r="D1493" s="662" t="s">
        <v>5044</v>
      </c>
      <c r="E1493" s="662" t="s">
        <v>4878</v>
      </c>
      <c r="F1493" s="665"/>
      <c r="G1493" s="665"/>
      <c r="H1493" s="678">
        <v>0</v>
      </c>
      <c r="I1493" s="665">
        <v>2</v>
      </c>
      <c r="J1493" s="665">
        <v>294.54000000000002</v>
      </c>
      <c r="K1493" s="678">
        <v>1</v>
      </c>
      <c r="L1493" s="665">
        <v>2</v>
      </c>
      <c r="M1493" s="666">
        <v>294.54000000000002</v>
      </c>
    </row>
    <row r="1494" spans="1:13" ht="14.4" customHeight="1" x14ac:dyDescent="0.3">
      <c r="A1494" s="661" t="s">
        <v>5139</v>
      </c>
      <c r="B1494" s="662" t="s">
        <v>4900</v>
      </c>
      <c r="C1494" s="662" t="s">
        <v>2941</v>
      </c>
      <c r="D1494" s="662" t="s">
        <v>2942</v>
      </c>
      <c r="E1494" s="662" t="s">
        <v>2911</v>
      </c>
      <c r="F1494" s="665"/>
      <c r="G1494" s="665"/>
      <c r="H1494" s="678">
        <v>0</v>
      </c>
      <c r="I1494" s="665">
        <v>7</v>
      </c>
      <c r="J1494" s="665">
        <v>782.04</v>
      </c>
      <c r="K1494" s="678">
        <v>1</v>
      </c>
      <c r="L1494" s="665">
        <v>7</v>
      </c>
      <c r="M1494" s="666">
        <v>782.04</v>
      </c>
    </row>
    <row r="1495" spans="1:13" ht="14.4" customHeight="1" x14ac:dyDescent="0.3">
      <c r="A1495" s="661" t="s">
        <v>5139</v>
      </c>
      <c r="B1495" s="662" t="s">
        <v>4900</v>
      </c>
      <c r="C1495" s="662" t="s">
        <v>5857</v>
      </c>
      <c r="D1495" s="662" t="s">
        <v>2942</v>
      </c>
      <c r="E1495" s="662" t="s">
        <v>5858</v>
      </c>
      <c r="F1495" s="665"/>
      <c r="G1495" s="665"/>
      <c r="H1495" s="678"/>
      <c r="I1495" s="665">
        <v>3</v>
      </c>
      <c r="J1495" s="665">
        <v>0</v>
      </c>
      <c r="K1495" s="678"/>
      <c r="L1495" s="665">
        <v>3</v>
      </c>
      <c r="M1495" s="666">
        <v>0</v>
      </c>
    </row>
    <row r="1496" spans="1:13" ht="14.4" customHeight="1" x14ac:dyDescent="0.3">
      <c r="A1496" s="661" t="s">
        <v>5139</v>
      </c>
      <c r="B1496" s="662" t="s">
        <v>4914</v>
      </c>
      <c r="C1496" s="662" t="s">
        <v>2944</v>
      </c>
      <c r="D1496" s="662" t="s">
        <v>2945</v>
      </c>
      <c r="E1496" s="662" t="s">
        <v>5296</v>
      </c>
      <c r="F1496" s="665"/>
      <c r="G1496" s="665"/>
      <c r="H1496" s="678">
        <v>0</v>
      </c>
      <c r="I1496" s="665">
        <v>4</v>
      </c>
      <c r="J1496" s="665">
        <v>267.27999999999997</v>
      </c>
      <c r="K1496" s="678">
        <v>1</v>
      </c>
      <c r="L1496" s="665">
        <v>4</v>
      </c>
      <c r="M1496" s="666">
        <v>267.27999999999997</v>
      </c>
    </row>
    <row r="1497" spans="1:13" ht="14.4" customHeight="1" x14ac:dyDescent="0.3">
      <c r="A1497" s="661" t="s">
        <v>5139</v>
      </c>
      <c r="B1497" s="662" t="s">
        <v>4914</v>
      </c>
      <c r="C1497" s="662" t="s">
        <v>5297</v>
      </c>
      <c r="D1497" s="662" t="s">
        <v>2945</v>
      </c>
      <c r="E1497" s="662" t="s">
        <v>4935</v>
      </c>
      <c r="F1497" s="665">
        <v>1</v>
      </c>
      <c r="G1497" s="665">
        <v>0</v>
      </c>
      <c r="H1497" s="678"/>
      <c r="I1497" s="665"/>
      <c r="J1497" s="665"/>
      <c r="K1497" s="678"/>
      <c r="L1497" s="665">
        <v>1</v>
      </c>
      <c r="M1497" s="666">
        <v>0</v>
      </c>
    </row>
    <row r="1498" spans="1:13" ht="14.4" customHeight="1" x14ac:dyDescent="0.3">
      <c r="A1498" s="661" t="s">
        <v>5139</v>
      </c>
      <c r="B1498" s="662" t="s">
        <v>4938</v>
      </c>
      <c r="C1498" s="662" t="s">
        <v>2755</v>
      </c>
      <c r="D1498" s="662" t="s">
        <v>2756</v>
      </c>
      <c r="E1498" s="662" t="s">
        <v>3488</v>
      </c>
      <c r="F1498" s="665"/>
      <c r="G1498" s="665"/>
      <c r="H1498" s="678">
        <v>0</v>
      </c>
      <c r="I1498" s="665">
        <v>10</v>
      </c>
      <c r="J1498" s="665">
        <v>14272.3</v>
      </c>
      <c r="K1498" s="678">
        <v>1</v>
      </c>
      <c r="L1498" s="665">
        <v>10</v>
      </c>
      <c r="M1498" s="666">
        <v>14272.3</v>
      </c>
    </row>
    <row r="1499" spans="1:13" ht="14.4" customHeight="1" x14ac:dyDescent="0.3">
      <c r="A1499" s="661" t="s">
        <v>5139</v>
      </c>
      <c r="B1499" s="662" t="s">
        <v>4950</v>
      </c>
      <c r="C1499" s="662" t="s">
        <v>4173</v>
      </c>
      <c r="D1499" s="662" t="s">
        <v>1967</v>
      </c>
      <c r="E1499" s="662" t="s">
        <v>5060</v>
      </c>
      <c r="F1499" s="665"/>
      <c r="G1499" s="665"/>
      <c r="H1499" s="678">
        <v>0</v>
      </c>
      <c r="I1499" s="665">
        <v>2</v>
      </c>
      <c r="J1499" s="665">
        <v>36.520000000000003</v>
      </c>
      <c r="K1499" s="678">
        <v>1</v>
      </c>
      <c r="L1499" s="665">
        <v>2</v>
      </c>
      <c r="M1499" s="666">
        <v>36.520000000000003</v>
      </c>
    </row>
    <row r="1500" spans="1:13" ht="14.4" customHeight="1" x14ac:dyDescent="0.3">
      <c r="A1500" s="661" t="s">
        <v>5139</v>
      </c>
      <c r="B1500" s="662" t="s">
        <v>4950</v>
      </c>
      <c r="C1500" s="662" t="s">
        <v>2451</v>
      </c>
      <c r="D1500" s="662" t="s">
        <v>1967</v>
      </c>
      <c r="E1500" s="662" t="s">
        <v>2452</v>
      </c>
      <c r="F1500" s="665"/>
      <c r="G1500" s="665"/>
      <c r="H1500" s="678">
        <v>0</v>
      </c>
      <c r="I1500" s="665">
        <v>8</v>
      </c>
      <c r="J1500" s="665">
        <v>327.96000000000004</v>
      </c>
      <c r="K1500" s="678">
        <v>1</v>
      </c>
      <c r="L1500" s="665">
        <v>8</v>
      </c>
      <c r="M1500" s="666">
        <v>327.96000000000004</v>
      </c>
    </row>
    <row r="1501" spans="1:13" ht="14.4" customHeight="1" x14ac:dyDescent="0.3">
      <c r="A1501" s="661" t="s">
        <v>5139</v>
      </c>
      <c r="B1501" s="662" t="s">
        <v>4950</v>
      </c>
      <c r="C1501" s="662" t="s">
        <v>6165</v>
      </c>
      <c r="D1501" s="662" t="s">
        <v>1967</v>
      </c>
      <c r="E1501" s="662" t="s">
        <v>5593</v>
      </c>
      <c r="F1501" s="665"/>
      <c r="G1501" s="665"/>
      <c r="H1501" s="678"/>
      <c r="I1501" s="665">
        <v>2</v>
      </c>
      <c r="J1501" s="665">
        <v>0</v>
      </c>
      <c r="K1501" s="678"/>
      <c r="L1501" s="665">
        <v>2</v>
      </c>
      <c r="M1501" s="666">
        <v>0</v>
      </c>
    </row>
    <row r="1502" spans="1:13" ht="14.4" customHeight="1" x14ac:dyDescent="0.3">
      <c r="A1502" s="661" t="s">
        <v>5139</v>
      </c>
      <c r="B1502" s="662" t="s">
        <v>4950</v>
      </c>
      <c r="C1502" s="662" t="s">
        <v>5906</v>
      </c>
      <c r="D1502" s="662" t="s">
        <v>5907</v>
      </c>
      <c r="E1502" s="662" t="s">
        <v>5908</v>
      </c>
      <c r="F1502" s="665">
        <v>2</v>
      </c>
      <c r="G1502" s="665">
        <v>73.08</v>
      </c>
      <c r="H1502" s="678">
        <v>1</v>
      </c>
      <c r="I1502" s="665"/>
      <c r="J1502" s="665"/>
      <c r="K1502" s="678">
        <v>0</v>
      </c>
      <c r="L1502" s="665">
        <v>2</v>
      </c>
      <c r="M1502" s="666">
        <v>73.08</v>
      </c>
    </row>
    <row r="1503" spans="1:13" ht="14.4" customHeight="1" x14ac:dyDescent="0.3">
      <c r="A1503" s="661" t="s">
        <v>5139</v>
      </c>
      <c r="B1503" s="662" t="s">
        <v>7973</v>
      </c>
      <c r="C1503" s="662" t="s">
        <v>7671</v>
      </c>
      <c r="D1503" s="662" t="s">
        <v>7672</v>
      </c>
      <c r="E1503" s="662" t="s">
        <v>7673</v>
      </c>
      <c r="F1503" s="665"/>
      <c r="G1503" s="665"/>
      <c r="H1503" s="678">
        <v>0</v>
      </c>
      <c r="I1503" s="665">
        <v>3</v>
      </c>
      <c r="J1503" s="665">
        <v>1858.8000000000002</v>
      </c>
      <c r="K1503" s="678">
        <v>1</v>
      </c>
      <c r="L1503" s="665">
        <v>3</v>
      </c>
      <c r="M1503" s="666">
        <v>1858.8000000000002</v>
      </c>
    </row>
    <row r="1504" spans="1:13" ht="14.4" customHeight="1" x14ac:dyDescent="0.3">
      <c r="A1504" s="661" t="s">
        <v>5139</v>
      </c>
      <c r="B1504" s="662" t="s">
        <v>4953</v>
      </c>
      <c r="C1504" s="662" t="s">
        <v>6015</v>
      </c>
      <c r="D1504" s="662" t="s">
        <v>6016</v>
      </c>
      <c r="E1504" s="662" t="s">
        <v>4009</v>
      </c>
      <c r="F1504" s="665"/>
      <c r="G1504" s="665"/>
      <c r="H1504" s="678">
        <v>0</v>
      </c>
      <c r="I1504" s="665">
        <v>26</v>
      </c>
      <c r="J1504" s="665">
        <v>3664.7000000000003</v>
      </c>
      <c r="K1504" s="678">
        <v>1</v>
      </c>
      <c r="L1504" s="665">
        <v>26</v>
      </c>
      <c r="M1504" s="666">
        <v>3664.7000000000003</v>
      </c>
    </row>
    <row r="1505" spans="1:13" ht="14.4" customHeight="1" x14ac:dyDescent="0.3">
      <c r="A1505" s="661" t="s">
        <v>5139</v>
      </c>
      <c r="B1505" s="662" t="s">
        <v>4953</v>
      </c>
      <c r="C1505" s="662" t="s">
        <v>2745</v>
      </c>
      <c r="D1505" s="662" t="s">
        <v>2746</v>
      </c>
      <c r="E1505" s="662" t="s">
        <v>3544</v>
      </c>
      <c r="F1505" s="665"/>
      <c r="G1505" s="665"/>
      <c r="H1505" s="678">
        <v>0</v>
      </c>
      <c r="I1505" s="665">
        <v>9</v>
      </c>
      <c r="J1505" s="665">
        <v>1691.28</v>
      </c>
      <c r="K1505" s="678">
        <v>1</v>
      </c>
      <c r="L1505" s="665">
        <v>9</v>
      </c>
      <c r="M1505" s="666">
        <v>1691.28</v>
      </c>
    </row>
    <row r="1506" spans="1:13" ht="14.4" customHeight="1" x14ac:dyDescent="0.3">
      <c r="A1506" s="661" t="s">
        <v>5139</v>
      </c>
      <c r="B1506" s="662" t="s">
        <v>4953</v>
      </c>
      <c r="C1506" s="662" t="s">
        <v>2553</v>
      </c>
      <c r="D1506" s="662" t="s">
        <v>2550</v>
      </c>
      <c r="E1506" s="662" t="s">
        <v>4957</v>
      </c>
      <c r="F1506" s="665"/>
      <c r="G1506" s="665"/>
      <c r="H1506" s="678">
        <v>0</v>
      </c>
      <c r="I1506" s="665">
        <v>3</v>
      </c>
      <c r="J1506" s="665">
        <v>469.83000000000004</v>
      </c>
      <c r="K1506" s="678">
        <v>1</v>
      </c>
      <c r="L1506" s="665">
        <v>3</v>
      </c>
      <c r="M1506" s="666">
        <v>469.83000000000004</v>
      </c>
    </row>
    <row r="1507" spans="1:13" ht="14.4" customHeight="1" x14ac:dyDescent="0.3">
      <c r="A1507" s="661" t="s">
        <v>5139</v>
      </c>
      <c r="B1507" s="662" t="s">
        <v>4953</v>
      </c>
      <c r="C1507" s="662" t="s">
        <v>6017</v>
      </c>
      <c r="D1507" s="662" t="s">
        <v>6018</v>
      </c>
      <c r="E1507" s="662" t="s">
        <v>6019</v>
      </c>
      <c r="F1507" s="665"/>
      <c r="G1507" s="665"/>
      <c r="H1507" s="678">
        <v>0</v>
      </c>
      <c r="I1507" s="665">
        <v>2</v>
      </c>
      <c r="J1507" s="665">
        <v>601.36</v>
      </c>
      <c r="K1507" s="678">
        <v>1</v>
      </c>
      <c r="L1507" s="665">
        <v>2</v>
      </c>
      <c r="M1507" s="666">
        <v>601.36</v>
      </c>
    </row>
    <row r="1508" spans="1:13" ht="14.4" customHeight="1" x14ac:dyDescent="0.3">
      <c r="A1508" s="661" t="s">
        <v>5139</v>
      </c>
      <c r="B1508" s="662" t="s">
        <v>4953</v>
      </c>
      <c r="C1508" s="662" t="s">
        <v>6203</v>
      </c>
      <c r="D1508" s="662" t="s">
        <v>6204</v>
      </c>
      <c r="E1508" s="662" t="s">
        <v>6205</v>
      </c>
      <c r="F1508" s="665">
        <v>2</v>
      </c>
      <c r="G1508" s="665">
        <v>751.7</v>
      </c>
      <c r="H1508" s="678">
        <v>1</v>
      </c>
      <c r="I1508" s="665"/>
      <c r="J1508" s="665"/>
      <c r="K1508" s="678">
        <v>0</v>
      </c>
      <c r="L1508" s="665">
        <v>2</v>
      </c>
      <c r="M1508" s="666">
        <v>751.7</v>
      </c>
    </row>
    <row r="1509" spans="1:13" ht="14.4" customHeight="1" x14ac:dyDescent="0.3">
      <c r="A1509" s="661" t="s">
        <v>5139</v>
      </c>
      <c r="B1509" s="662" t="s">
        <v>4973</v>
      </c>
      <c r="C1509" s="662" t="s">
        <v>5939</v>
      </c>
      <c r="D1509" s="662" t="s">
        <v>837</v>
      </c>
      <c r="E1509" s="662" t="s">
        <v>5940</v>
      </c>
      <c r="F1509" s="665"/>
      <c r="G1509" s="665"/>
      <c r="H1509" s="678">
        <v>0</v>
      </c>
      <c r="I1509" s="665">
        <v>14</v>
      </c>
      <c r="J1509" s="665">
        <v>24016.719999999998</v>
      </c>
      <c r="K1509" s="678">
        <v>1</v>
      </c>
      <c r="L1509" s="665">
        <v>14</v>
      </c>
      <c r="M1509" s="666">
        <v>24016.719999999998</v>
      </c>
    </row>
    <row r="1510" spans="1:13" ht="14.4" customHeight="1" x14ac:dyDescent="0.3">
      <c r="A1510" s="661" t="s">
        <v>5139</v>
      </c>
      <c r="B1510" s="662" t="s">
        <v>4981</v>
      </c>
      <c r="C1510" s="662" t="s">
        <v>2621</v>
      </c>
      <c r="D1510" s="662" t="s">
        <v>2622</v>
      </c>
      <c r="E1510" s="662" t="s">
        <v>968</v>
      </c>
      <c r="F1510" s="665"/>
      <c r="G1510" s="665"/>
      <c r="H1510" s="678">
        <v>0</v>
      </c>
      <c r="I1510" s="665">
        <v>3</v>
      </c>
      <c r="J1510" s="665">
        <v>197.96999999999997</v>
      </c>
      <c r="K1510" s="678">
        <v>1</v>
      </c>
      <c r="L1510" s="665">
        <v>3</v>
      </c>
      <c r="M1510" s="666">
        <v>197.96999999999997</v>
      </c>
    </row>
    <row r="1511" spans="1:13" ht="14.4" customHeight="1" x14ac:dyDescent="0.3">
      <c r="A1511" s="661" t="s">
        <v>5139</v>
      </c>
      <c r="B1511" s="662" t="s">
        <v>4989</v>
      </c>
      <c r="C1511" s="662" t="s">
        <v>7724</v>
      </c>
      <c r="D1511" s="662" t="s">
        <v>7725</v>
      </c>
      <c r="E1511" s="662" t="s">
        <v>7726</v>
      </c>
      <c r="F1511" s="665"/>
      <c r="G1511" s="665"/>
      <c r="H1511" s="678">
        <v>0</v>
      </c>
      <c r="I1511" s="665">
        <v>1</v>
      </c>
      <c r="J1511" s="665">
        <v>932.37</v>
      </c>
      <c r="K1511" s="678">
        <v>1</v>
      </c>
      <c r="L1511" s="665">
        <v>1</v>
      </c>
      <c r="M1511" s="666">
        <v>932.37</v>
      </c>
    </row>
    <row r="1512" spans="1:13" ht="14.4" customHeight="1" x14ac:dyDescent="0.3">
      <c r="A1512" s="661" t="s">
        <v>5139</v>
      </c>
      <c r="B1512" s="662" t="s">
        <v>4991</v>
      </c>
      <c r="C1512" s="662" t="s">
        <v>7645</v>
      </c>
      <c r="D1512" s="662" t="s">
        <v>5798</v>
      </c>
      <c r="E1512" s="662" t="s">
        <v>6216</v>
      </c>
      <c r="F1512" s="665">
        <v>1</v>
      </c>
      <c r="G1512" s="665">
        <v>115.26</v>
      </c>
      <c r="H1512" s="678">
        <v>1</v>
      </c>
      <c r="I1512" s="665"/>
      <c r="J1512" s="665"/>
      <c r="K1512" s="678">
        <v>0</v>
      </c>
      <c r="L1512" s="665">
        <v>1</v>
      </c>
      <c r="M1512" s="666">
        <v>115.26</v>
      </c>
    </row>
    <row r="1513" spans="1:13" ht="14.4" customHeight="1" x14ac:dyDescent="0.3">
      <c r="A1513" s="661" t="s">
        <v>5139</v>
      </c>
      <c r="B1513" s="662" t="s">
        <v>7974</v>
      </c>
      <c r="C1513" s="662" t="s">
        <v>5670</v>
      </c>
      <c r="D1513" s="662" t="s">
        <v>5671</v>
      </c>
      <c r="E1513" s="662" t="s">
        <v>5672</v>
      </c>
      <c r="F1513" s="665">
        <v>1</v>
      </c>
      <c r="G1513" s="665">
        <v>0</v>
      </c>
      <c r="H1513" s="678"/>
      <c r="I1513" s="665"/>
      <c r="J1513" s="665"/>
      <c r="K1513" s="678"/>
      <c r="L1513" s="665">
        <v>1</v>
      </c>
      <c r="M1513" s="666">
        <v>0</v>
      </c>
    </row>
    <row r="1514" spans="1:13" ht="14.4" customHeight="1" x14ac:dyDescent="0.3">
      <c r="A1514" s="661" t="s">
        <v>5139</v>
      </c>
      <c r="B1514" s="662" t="s">
        <v>4796</v>
      </c>
      <c r="C1514" s="662" t="s">
        <v>2562</v>
      </c>
      <c r="D1514" s="662" t="s">
        <v>2563</v>
      </c>
      <c r="E1514" s="662" t="s">
        <v>2564</v>
      </c>
      <c r="F1514" s="665"/>
      <c r="G1514" s="665"/>
      <c r="H1514" s="678">
        <v>0</v>
      </c>
      <c r="I1514" s="665">
        <v>2</v>
      </c>
      <c r="J1514" s="665">
        <v>107.14</v>
      </c>
      <c r="K1514" s="678">
        <v>1</v>
      </c>
      <c r="L1514" s="665">
        <v>2</v>
      </c>
      <c r="M1514" s="666">
        <v>107.14</v>
      </c>
    </row>
    <row r="1515" spans="1:13" ht="14.4" customHeight="1" x14ac:dyDescent="0.3">
      <c r="A1515" s="661" t="s">
        <v>5140</v>
      </c>
      <c r="B1515" s="662" t="s">
        <v>4797</v>
      </c>
      <c r="C1515" s="662" t="s">
        <v>640</v>
      </c>
      <c r="D1515" s="662" t="s">
        <v>641</v>
      </c>
      <c r="E1515" s="662" t="s">
        <v>4798</v>
      </c>
      <c r="F1515" s="665"/>
      <c r="G1515" s="665"/>
      <c r="H1515" s="678">
        <v>0</v>
      </c>
      <c r="I1515" s="665">
        <v>1</v>
      </c>
      <c r="J1515" s="665">
        <v>475.77</v>
      </c>
      <c r="K1515" s="678">
        <v>1</v>
      </c>
      <c r="L1515" s="665">
        <v>1</v>
      </c>
      <c r="M1515" s="666">
        <v>475.77</v>
      </c>
    </row>
    <row r="1516" spans="1:13" ht="14.4" customHeight="1" x14ac:dyDescent="0.3">
      <c r="A1516" s="661" t="s">
        <v>5140</v>
      </c>
      <c r="B1516" s="662" t="s">
        <v>5015</v>
      </c>
      <c r="C1516" s="662" t="s">
        <v>4225</v>
      </c>
      <c r="D1516" s="662" t="s">
        <v>4226</v>
      </c>
      <c r="E1516" s="662" t="s">
        <v>5016</v>
      </c>
      <c r="F1516" s="665"/>
      <c r="G1516" s="665"/>
      <c r="H1516" s="678"/>
      <c r="I1516" s="665">
        <v>2</v>
      </c>
      <c r="J1516" s="665">
        <v>0</v>
      </c>
      <c r="K1516" s="678"/>
      <c r="L1516" s="665">
        <v>2</v>
      </c>
      <c r="M1516" s="666">
        <v>0</v>
      </c>
    </row>
    <row r="1517" spans="1:13" ht="14.4" customHeight="1" x14ac:dyDescent="0.3">
      <c r="A1517" s="661" t="s">
        <v>5140</v>
      </c>
      <c r="B1517" s="662" t="s">
        <v>4808</v>
      </c>
      <c r="C1517" s="662" t="s">
        <v>2651</v>
      </c>
      <c r="D1517" s="662" t="s">
        <v>4809</v>
      </c>
      <c r="E1517" s="662" t="s">
        <v>4810</v>
      </c>
      <c r="F1517" s="665"/>
      <c r="G1517" s="665"/>
      <c r="H1517" s="678">
        <v>0</v>
      </c>
      <c r="I1517" s="665">
        <v>1</v>
      </c>
      <c r="J1517" s="665">
        <v>120.61</v>
      </c>
      <c r="K1517" s="678">
        <v>1</v>
      </c>
      <c r="L1517" s="665">
        <v>1</v>
      </c>
      <c r="M1517" s="666">
        <v>120.61</v>
      </c>
    </row>
    <row r="1518" spans="1:13" ht="14.4" customHeight="1" x14ac:dyDescent="0.3">
      <c r="A1518" s="661" t="s">
        <v>5140</v>
      </c>
      <c r="B1518" s="662" t="s">
        <v>4811</v>
      </c>
      <c r="C1518" s="662" t="s">
        <v>2679</v>
      </c>
      <c r="D1518" s="662" t="s">
        <v>2474</v>
      </c>
      <c r="E1518" s="662" t="s">
        <v>4813</v>
      </c>
      <c r="F1518" s="665"/>
      <c r="G1518" s="665"/>
      <c r="H1518" s="678">
        <v>0</v>
      </c>
      <c r="I1518" s="665">
        <v>4</v>
      </c>
      <c r="J1518" s="665">
        <v>1630.2</v>
      </c>
      <c r="K1518" s="678">
        <v>1</v>
      </c>
      <c r="L1518" s="665">
        <v>4</v>
      </c>
      <c r="M1518" s="666">
        <v>1630.2</v>
      </c>
    </row>
    <row r="1519" spans="1:13" ht="14.4" customHeight="1" x14ac:dyDescent="0.3">
      <c r="A1519" s="661" t="s">
        <v>5140</v>
      </c>
      <c r="B1519" s="662" t="s">
        <v>4811</v>
      </c>
      <c r="C1519" s="662" t="s">
        <v>2682</v>
      </c>
      <c r="D1519" s="662" t="s">
        <v>2474</v>
      </c>
      <c r="E1519" s="662" t="s">
        <v>4816</v>
      </c>
      <c r="F1519" s="665"/>
      <c r="G1519" s="665"/>
      <c r="H1519" s="678">
        <v>0</v>
      </c>
      <c r="I1519" s="665">
        <v>4</v>
      </c>
      <c r="J1519" s="665">
        <v>2173.56</v>
      </c>
      <c r="K1519" s="678">
        <v>1</v>
      </c>
      <c r="L1519" s="665">
        <v>4</v>
      </c>
      <c r="M1519" s="666">
        <v>2173.56</v>
      </c>
    </row>
    <row r="1520" spans="1:13" ht="14.4" customHeight="1" x14ac:dyDescent="0.3">
      <c r="A1520" s="661" t="s">
        <v>5140</v>
      </c>
      <c r="B1520" s="662" t="s">
        <v>4811</v>
      </c>
      <c r="C1520" s="662" t="s">
        <v>2473</v>
      </c>
      <c r="D1520" s="662" t="s">
        <v>2474</v>
      </c>
      <c r="E1520" s="662" t="s">
        <v>4814</v>
      </c>
      <c r="F1520" s="665"/>
      <c r="G1520" s="665"/>
      <c r="H1520" s="678">
        <v>0</v>
      </c>
      <c r="I1520" s="665">
        <v>7</v>
      </c>
      <c r="J1520" s="665">
        <v>5705.7000000000007</v>
      </c>
      <c r="K1520" s="678">
        <v>1</v>
      </c>
      <c r="L1520" s="665">
        <v>7</v>
      </c>
      <c r="M1520" s="666">
        <v>5705.7000000000007</v>
      </c>
    </row>
    <row r="1521" spans="1:13" ht="14.4" customHeight="1" x14ac:dyDescent="0.3">
      <c r="A1521" s="661" t="s">
        <v>5140</v>
      </c>
      <c r="B1521" s="662" t="s">
        <v>4811</v>
      </c>
      <c r="C1521" s="662" t="s">
        <v>4144</v>
      </c>
      <c r="D1521" s="662" t="s">
        <v>2557</v>
      </c>
      <c r="E1521" s="662" t="s">
        <v>4812</v>
      </c>
      <c r="F1521" s="665"/>
      <c r="G1521" s="665"/>
      <c r="H1521" s="678">
        <v>0</v>
      </c>
      <c r="I1521" s="665">
        <v>3</v>
      </c>
      <c r="J1521" s="665">
        <v>4156.8599999999997</v>
      </c>
      <c r="K1521" s="678">
        <v>1</v>
      </c>
      <c r="L1521" s="665">
        <v>3</v>
      </c>
      <c r="M1521" s="666">
        <v>4156.8599999999997</v>
      </c>
    </row>
    <row r="1522" spans="1:13" ht="14.4" customHeight="1" x14ac:dyDescent="0.3">
      <c r="A1522" s="661" t="s">
        <v>5140</v>
      </c>
      <c r="B1522" s="662" t="s">
        <v>4811</v>
      </c>
      <c r="C1522" s="662" t="s">
        <v>2556</v>
      </c>
      <c r="D1522" s="662" t="s">
        <v>2557</v>
      </c>
      <c r="E1522" s="662" t="s">
        <v>4819</v>
      </c>
      <c r="F1522" s="665"/>
      <c r="G1522" s="665"/>
      <c r="H1522" s="678">
        <v>0</v>
      </c>
      <c r="I1522" s="665">
        <v>6</v>
      </c>
      <c r="J1522" s="665">
        <v>11084.94</v>
      </c>
      <c r="K1522" s="678">
        <v>1</v>
      </c>
      <c r="L1522" s="665">
        <v>6</v>
      </c>
      <c r="M1522" s="666">
        <v>11084.94</v>
      </c>
    </row>
    <row r="1523" spans="1:13" ht="14.4" customHeight="1" x14ac:dyDescent="0.3">
      <c r="A1523" s="661" t="s">
        <v>5140</v>
      </c>
      <c r="B1523" s="662" t="s">
        <v>4840</v>
      </c>
      <c r="C1523" s="662" t="s">
        <v>2614</v>
      </c>
      <c r="D1523" s="662" t="s">
        <v>2615</v>
      </c>
      <c r="E1523" s="662" t="s">
        <v>1760</v>
      </c>
      <c r="F1523" s="665"/>
      <c r="G1523" s="665"/>
      <c r="H1523" s="678">
        <v>0</v>
      </c>
      <c r="I1523" s="665">
        <v>1</v>
      </c>
      <c r="J1523" s="665">
        <v>48.27</v>
      </c>
      <c r="K1523" s="678">
        <v>1</v>
      </c>
      <c r="L1523" s="665">
        <v>1</v>
      </c>
      <c r="M1523" s="666">
        <v>48.27</v>
      </c>
    </row>
    <row r="1524" spans="1:13" ht="14.4" customHeight="1" x14ac:dyDescent="0.3">
      <c r="A1524" s="661" t="s">
        <v>5140</v>
      </c>
      <c r="B1524" s="662" t="s">
        <v>4840</v>
      </c>
      <c r="C1524" s="662" t="s">
        <v>4198</v>
      </c>
      <c r="D1524" s="662" t="s">
        <v>2615</v>
      </c>
      <c r="E1524" s="662" t="s">
        <v>4199</v>
      </c>
      <c r="F1524" s="665"/>
      <c r="G1524" s="665"/>
      <c r="H1524" s="678">
        <v>0</v>
      </c>
      <c r="I1524" s="665">
        <v>1</v>
      </c>
      <c r="J1524" s="665">
        <v>160.88999999999999</v>
      </c>
      <c r="K1524" s="678">
        <v>1</v>
      </c>
      <c r="L1524" s="665">
        <v>1</v>
      </c>
      <c r="M1524" s="666">
        <v>160.88999999999999</v>
      </c>
    </row>
    <row r="1525" spans="1:13" ht="14.4" customHeight="1" x14ac:dyDescent="0.3">
      <c r="A1525" s="661" t="s">
        <v>5140</v>
      </c>
      <c r="B1525" s="662" t="s">
        <v>4853</v>
      </c>
      <c r="C1525" s="662" t="s">
        <v>4154</v>
      </c>
      <c r="D1525" s="662" t="s">
        <v>4155</v>
      </c>
      <c r="E1525" s="662" t="s">
        <v>4554</v>
      </c>
      <c r="F1525" s="665"/>
      <c r="G1525" s="665"/>
      <c r="H1525" s="678">
        <v>0</v>
      </c>
      <c r="I1525" s="665">
        <v>2</v>
      </c>
      <c r="J1525" s="665">
        <v>808.79</v>
      </c>
      <c r="K1525" s="678">
        <v>1</v>
      </c>
      <c r="L1525" s="665">
        <v>2</v>
      </c>
      <c r="M1525" s="666">
        <v>808.79</v>
      </c>
    </row>
    <row r="1526" spans="1:13" ht="14.4" customHeight="1" x14ac:dyDescent="0.3">
      <c r="A1526" s="661" t="s">
        <v>5140</v>
      </c>
      <c r="B1526" s="662" t="s">
        <v>4859</v>
      </c>
      <c r="C1526" s="662" t="s">
        <v>2495</v>
      </c>
      <c r="D1526" s="662" t="s">
        <v>2496</v>
      </c>
      <c r="E1526" s="662" t="s">
        <v>1760</v>
      </c>
      <c r="F1526" s="665"/>
      <c r="G1526" s="665"/>
      <c r="H1526" s="678">
        <v>0</v>
      </c>
      <c r="I1526" s="665">
        <v>1</v>
      </c>
      <c r="J1526" s="665">
        <v>37.159999999999997</v>
      </c>
      <c r="K1526" s="678">
        <v>1</v>
      </c>
      <c r="L1526" s="665">
        <v>1</v>
      </c>
      <c r="M1526" s="666">
        <v>37.159999999999997</v>
      </c>
    </row>
    <row r="1527" spans="1:13" ht="14.4" customHeight="1" x14ac:dyDescent="0.3">
      <c r="A1527" s="661" t="s">
        <v>5140</v>
      </c>
      <c r="B1527" s="662" t="s">
        <v>4859</v>
      </c>
      <c r="C1527" s="662" t="s">
        <v>2499</v>
      </c>
      <c r="D1527" s="662" t="s">
        <v>2500</v>
      </c>
      <c r="E1527" s="662" t="s">
        <v>4860</v>
      </c>
      <c r="F1527" s="665"/>
      <c r="G1527" s="665"/>
      <c r="H1527" s="678">
        <v>0</v>
      </c>
      <c r="I1527" s="665">
        <v>1</v>
      </c>
      <c r="J1527" s="665">
        <v>247.78</v>
      </c>
      <c r="K1527" s="678">
        <v>1</v>
      </c>
      <c r="L1527" s="665">
        <v>1</v>
      </c>
      <c r="M1527" s="666">
        <v>247.78</v>
      </c>
    </row>
    <row r="1528" spans="1:13" ht="14.4" customHeight="1" x14ac:dyDescent="0.3">
      <c r="A1528" s="661" t="s">
        <v>5140</v>
      </c>
      <c r="B1528" s="662" t="s">
        <v>4868</v>
      </c>
      <c r="C1528" s="662" t="s">
        <v>2507</v>
      </c>
      <c r="D1528" s="662" t="s">
        <v>2508</v>
      </c>
      <c r="E1528" s="662" t="s">
        <v>4874</v>
      </c>
      <c r="F1528" s="665"/>
      <c r="G1528" s="665"/>
      <c r="H1528" s="678">
        <v>0</v>
      </c>
      <c r="I1528" s="665">
        <v>1</v>
      </c>
      <c r="J1528" s="665">
        <v>82.99</v>
      </c>
      <c r="K1528" s="678">
        <v>1</v>
      </c>
      <c r="L1528" s="665">
        <v>1</v>
      </c>
      <c r="M1528" s="666">
        <v>82.99</v>
      </c>
    </row>
    <row r="1529" spans="1:13" ht="14.4" customHeight="1" x14ac:dyDescent="0.3">
      <c r="A1529" s="661" t="s">
        <v>5140</v>
      </c>
      <c r="B1529" s="662" t="s">
        <v>4877</v>
      </c>
      <c r="C1529" s="662" t="s">
        <v>3061</v>
      </c>
      <c r="D1529" s="662" t="s">
        <v>2796</v>
      </c>
      <c r="E1529" s="662" t="s">
        <v>4879</v>
      </c>
      <c r="F1529" s="665"/>
      <c r="G1529" s="665"/>
      <c r="H1529" s="678">
        <v>0</v>
      </c>
      <c r="I1529" s="665">
        <v>15</v>
      </c>
      <c r="J1529" s="665">
        <v>2315.4</v>
      </c>
      <c r="K1529" s="678">
        <v>1</v>
      </c>
      <c r="L1529" s="665">
        <v>15</v>
      </c>
      <c r="M1529" s="666">
        <v>2315.4</v>
      </c>
    </row>
    <row r="1530" spans="1:13" ht="14.4" customHeight="1" x14ac:dyDescent="0.3">
      <c r="A1530" s="661" t="s">
        <v>5140</v>
      </c>
      <c r="B1530" s="662" t="s">
        <v>4877</v>
      </c>
      <c r="C1530" s="662" t="s">
        <v>2795</v>
      </c>
      <c r="D1530" s="662" t="s">
        <v>2796</v>
      </c>
      <c r="E1530" s="662" t="s">
        <v>4878</v>
      </c>
      <c r="F1530" s="665"/>
      <c r="G1530" s="665"/>
      <c r="H1530" s="678">
        <v>0</v>
      </c>
      <c r="I1530" s="665">
        <v>1</v>
      </c>
      <c r="J1530" s="665">
        <v>225.06</v>
      </c>
      <c r="K1530" s="678">
        <v>1</v>
      </c>
      <c r="L1530" s="665">
        <v>1</v>
      </c>
      <c r="M1530" s="666">
        <v>225.06</v>
      </c>
    </row>
    <row r="1531" spans="1:13" ht="14.4" customHeight="1" x14ac:dyDescent="0.3">
      <c r="A1531" s="661" t="s">
        <v>5140</v>
      </c>
      <c r="B1531" s="662" t="s">
        <v>4886</v>
      </c>
      <c r="C1531" s="662" t="s">
        <v>2934</v>
      </c>
      <c r="D1531" s="662" t="s">
        <v>2935</v>
      </c>
      <c r="E1531" s="662" t="s">
        <v>2788</v>
      </c>
      <c r="F1531" s="665"/>
      <c r="G1531" s="665"/>
      <c r="H1531" s="678">
        <v>0</v>
      </c>
      <c r="I1531" s="665">
        <v>6</v>
      </c>
      <c r="J1531" s="665">
        <v>1023.1200000000001</v>
      </c>
      <c r="K1531" s="678">
        <v>1</v>
      </c>
      <c r="L1531" s="665">
        <v>6</v>
      </c>
      <c r="M1531" s="666">
        <v>1023.1200000000001</v>
      </c>
    </row>
    <row r="1532" spans="1:13" ht="14.4" customHeight="1" x14ac:dyDescent="0.3">
      <c r="A1532" s="661" t="s">
        <v>5140</v>
      </c>
      <c r="B1532" s="662" t="s">
        <v>4902</v>
      </c>
      <c r="C1532" s="662" t="s">
        <v>7729</v>
      </c>
      <c r="D1532" s="662" t="s">
        <v>7730</v>
      </c>
      <c r="E1532" s="662" t="s">
        <v>7731</v>
      </c>
      <c r="F1532" s="665">
        <v>3</v>
      </c>
      <c r="G1532" s="665">
        <v>208.64</v>
      </c>
      <c r="H1532" s="678">
        <v>1</v>
      </c>
      <c r="I1532" s="665"/>
      <c r="J1532" s="665"/>
      <c r="K1532" s="678">
        <v>0</v>
      </c>
      <c r="L1532" s="665">
        <v>3</v>
      </c>
      <c r="M1532" s="666">
        <v>208.64</v>
      </c>
    </row>
    <row r="1533" spans="1:13" ht="14.4" customHeight="1" x14ac:dyDescent="0.3">
      <c r="A1533" s="661" t="s">
        <v>5140</v>
      </c>
      <c r="B1533" s="662" t="s">
        <v>4902</v>
      </c>
      <c r="C1533" s="662" t="s">
        <v>3092</v>
      </c>
      <c r="D1533" s="662" t="s">
        <v>3093</v>
      </c>
      <c r="E1533" s="662" t="s">
        <v>3094</v>
      </c>
      <c r="F1533" s="665"/>
      <c r="G1533" s="665"/>
      <c r="H1533" s="678">
        <v>0</v>
      </c>
      <c r="I1533" s="665">
        <v>5</v>
      </c>
      <c r="J1533" s="665">
        <v>598.5</v>
      </c>
      <c r="K1533" s="678">
        <v>1</v>
      </c>
      <c r="L1533" s="665">
        <v>5</v>
      </c>
      <c r="M1533" s="666">
        <v>598.5</v>
      </c>
    </row>
    <row r="1534" spans="1:13" ht="14.4" customHeight="1" x14ac:dyDescent="0.3">
      <c r="A1534" s="661" t="s">
        <v>5140</v>
      </c>
      <c r="B1534" s="662" t="s">
        <v>4916</v>
      </c>
      <c r="C1534" s="662" t="s">
        <v>2938</v>
      </c>
      <c r="D1534" s="662" t="s">
        <v>2939</v>
      </c>
      <c r="E1534" s="662" t="s">
        <v>2788</v>
      </c>
      <c r="F1534" s="665"/>
      <c r="G1534" s="665"/>
      <c r="H1534" s="678">
        <v>0</v>
      </c>
      <c r="I1534" s="665">
        <v>2</v>
      </c>
      <c r="J1534" s="665">
        <v>133.63999999999999</v>
      </c>
      <c r="K1534" s="678">
        <v>1</v>
      </c>
      <c r="L1534" s="665">
        <v>2</v>
      </c>
      <c r="M1534" s="666">
        <v>133.63999999999999</v>
      </c>
    </row>
    <row r="1535" spans="1:13" ht="14.4" customHeight="1" x14ac:dyDescent="0.3">
      <c r="A1535" s="661" t="s">
        <v>5140</v>
      </c>
      <c r="B1535" s="662" t="s">
        <v>4916</v>
      </c>
      <c r="C1535" s="662" t="s">
        <v>6754</v>
      </c>
      <c r="D1535" s="662" t="s">
        <v>6755</v>
      </c>
      <c r="E1535" s="662" t="s">
        <v>5549</v>
      </c>
      <c r="F1535" s="665">
        <v>1</v>
      </c>
      <c r="G1535" s="665">
        <v>195.83</v>
      </c>
      <c r="H1535" s="678">
        <v>1</v>
      </c>
      <c r="I1535" s="665"/>
      <c r="J1535" s="665"/>
      <c r="K1535" s="678">
        <v>0</v>
      </c>
      <c r="L1535" s="665">
        <v>1</v>
      </c>
      <c r="M1535" s="666">
        <v>195.83</v>
      </c>
    </row>
    <row r="1536" spans="1:13" ht="14.4" customHeight="1" x14ac:dyDescent="0.3">
      <c r="A1536" s="661" t="s">
        <v>5140</v>
      </c>
      <c r="B1536" s="662" t="s">
        <v>4931</v>
      </c>
      <c r="C1536" s="662" t="s">
        <v>3159</v>
      </c>
      <c r="D1536" s="662" t="s">
        <v>3160</v>
      </c>
      <c r="E1536" s="662" t="s">
        <v>4933</v>
      </c>
      <c r="F1536" s="665"/>
      <c r="G1536" s="665"/>
      <c r="H1536" s="678">
        <v>0</v>
      </c>
      <c r="I1536" s="665">
        <v>3</v>
      </c>
      <c r="J1536" s="665">
        <v>8973.69</v>
      </c>
      <c r="K1536" s="678">
        <v>1</v>
      </c>
      <c r="L1536" s="665">
        <v>3</v>
      </c>
      <c r="M1536" s="666">
        <v>8973.69</v>
      </c>
    </row>
    <row r="1537" spans="1:13" ht="14.4" customHeight="1" x14ac:dyDescent="0.3">
      <c r="A1537" s="661" t="s">
        <v>5140</v>
      </c>
      <c r="B1537" s="662" t="s">
        <v>4931</v>
      </c>
      <c r="C1537" s="662" t="s">
        <v>5161</v>
      </c>
      <c r="D1537" s="662" t="s">
        <v>3160</v>
      </c>
      <c r="E1537" s="662" t="s">
        <v>5162</v>
      </c>
      <c r="F1537" s="665"/>
      <c r="G1537" s="665"/>
      <c r="H1537" s="678">
        <v>0</v>
      </c>
      <c r="I1537" s="665">
        <v>1</v>
      </c>
      <c r="J1537" s="665">
        <v>748.21</v>
      </c>
      <c r="K1537" s="678">
        <v>1</v>
      </c>
      <c r="L1537" s="665">
        <v>1</v>
      </c>
      <c r="M1537" s="666">
        <v>748.21</v>
      </c>
    </row>
    <row r="1538" spans="1:13" ht="14.4" customHeight="1" x14ac:dyDescent="0.3">
      <c r="A1538" s="661" t="s">
        <v>5140</v>
      </c>
      <c r="B1538" s="662" t="s">
        <v>4953</v>
      </c>
      <c r="C1538" s="662" t="s">
        <v>2483</v>
      </c>
      <c r="D1538" s="662" t="s">
        <v>2484</v>
      </c>
      <c r="E1538" s="662" t="s">
        <v>2485</v>
      </c>
      <c r="F1538" s="665"/>
      <c r="G1538" s="665"/>
      <c r="H1538" s="678">
        <v>0</v>
      </c>
      <c r="I1538" s="665">
        <v>1</v>
      </c>
      <c r="J1538" s="665">
        <v>31.32</v>
      </c>
      <c r="K1538" s="678">
        <v>1</v>
      </c>
      <c r="L1538" s="665">
        <v>1</v>
      </c>
      <c r="M1538" s="666">
        <v>31.32</v>
      </c>
    </row>
    <row r="1539" spans="1:13" ht="14.4" customHeight="1" x14ac:dyDescent="0.3">
      <c r="A1539" s="661" t="s">
        <v>5140</v>
      </c>
      <c r="B1539" s="662" t="s">
        <v>4953</v>
      </c>
      <c r="C1539" s="662" t="s">
        <v>2549</v>
      </c>
      <c r="D1539" s="662" t="s">
        <v>2550</v>
      </c>
      <c r="E1539" s="662" t="s">
        <v>4956</v>
      </c>
      <c r="F1539" s="665"/>
      <c r="G1539" s="665"/>
      <c r="H1539" s="678">
        <v>0</v>
      </c>
      <c r="I1539" s="665">
        <v>1</v>
      </c>
      <c r="J1539" s="665">
        <v>31.32</v>
      </c>
      <c r="K1539" s="678">
        <v>1</v>
      </c>
      <c r="L1539" s="665">
        <v>1</v>
      </c>
      <c r="M1539" s="666">
        <v>31.32</v>
      </c>
    </row>
    <row r="1540" spans="1:13" ht="14.4" customHeight="1" x14ac:dyDescent="0.3">
      <c r="A1540" s="661" t="s">
        <v>5140</v>
      </c>
      <c r="B1540" s="662" t="s">
        <v>4969</v>
      </c>
      <c r="C1540" s="662" t="s">
        <v>4147</v>
      </c>
      <c r="D1540" s="662" t="s">
        <v>4148</v>
      </c>
      <c r="E1540" s="662" t="s">
        <v>4149</v>
      </c>
      <c r="F1540" s="665"/>
      <c r="G1540" s="665"/>
      <c r="H1540" s="678">
        <v>0</v>
      </c>
      <c r="I1540" s="665">
        <v>1</v>
      </c>
      <c r="J1540" s="665">
        <v>848.49</v>
      </c>
      <c r="K1540" s="678">
        <v>1</v>
      </c>
      <c r="L1540" s="665">
        <v>1</v>
      </c>
      <c r="M1540" s="666">
        <v>848.49</v>
      </c>
    </row>
    <row r="1541" spans="1:13" ht="14.4" customHeight="1" x14ac:dyDescent="0.3">
      <c r="A1541" s="661" t="s">
        <v>5140</v>
      </c>
      <c r="B1541" s="662" t="s">
        <v>4969</v>
      </c>
      <c r="C1541" s="662" t="s">
        <v>7734</v>
      </c>
      <c r="D1541" s="662" t="s">
        <v>7735</v>
      </c>
      <c r="E1541" s="662" t="s">
        <v>7736</v>
      </c>
      <c r="F1541" s="665">
        <v>1</v>
      </c>
      <c r="G1541" s="665">
        <v>483.4</v>
      </c>
      <c r="H1541" s="678">
        <v>1</v>
      </c>
      <c r="I1541" s="665"/>
      <c r="J1541" s="665"/>
      <c r="K1541" s="678">
        <v>0</v>
      </c>
      <c r="L1541" s="665">
        <v>1</v>
      </c>
      <c r="M1541" s="666">
        <v>483.4</v>
      </c>
    </row>
    <row r="1542" spans="1:13" ht="14.4" customHeight="1" x14ac:dyDescent="0.3">
      <c r="A1542" s="661" t="s">
        <v>5140</v>
      </c>
      <c r="B1542" s="662" t="s">
        <v>4982</v>
      </c>
      <c r="C1542" s="662" t="s">
        <v>2602</v>
      </c>
      <c r="D1542" s="662" t="s">
        <v>2603</v>
      </c>
      <c r="E1542" s="662" t="s">
        <v>2604</v>
      </c>
      <c r="F1542" s="665"/>
      <c r="G1542" s="665"/>
      <c r="H1542" s="678">
        <v>0</v>
      </c>
      <c r="I1542" s="665">
        <v>1</v>
      </c>
      <c r="J1542" s="665">
        <v>132</v>
      </c>
      <c r="K1542" s="678">
        <v>1</v>
      </c>
      <c r="L1542" s="665">
        <v>1</v>
      </c>
      <c r="M1542" s="666">
        <v>132</v>
      </c>
    </row>
    <row r="1543" spans="1:13" ht="14.4" customHeight="1" x14ac:dyDescent="0.3">
      <c r="A1543" s="661" t="s">
        <v>5140</v>
      </c>
      <c r="B1543" s="662" t="s">
        <v>4982</v>
      </c>
      <c r="C1543" s="662" t="s">
        <v>7210</v>
      </c>
      <c r="D1543" s="662" t="s">
        <v>2603</v>
      </c>
      <c r="E1543" s="662" t="s">
        <v>7211</v>
      </c>
      <c r="F1543" s="665"/>
      <c r="G1543" s="665"/>
      <c r="H1543" s="678">
        <v>0</v>
      </c>
      <c r="I1543" s="665">
        <v>1</v>
      </c>
      <c r="J1543" s="665">
        <v>439.98</v>
      </c>
      <c r="K1543" s="678">
        <v>1</v>
      </c>
      <c r="L1543" s="665">
        <v>1</v>
      </c>
      <c r="M1543" s="666">
        <v>439.98</v>
      </c>
    </row>
    <row r="1544" spans="1:13" ht="14.4" customHeight="1" x14ac:dyDescent="0.3">
      <c r="A1544" s="661" t="s">
        <v>5140</v>
      </c>
      <c r="B1544" s="662" t="s">
        <v>4991</v>
      </c>
      <c r="C1544" s="662" t="s">
        <v>7068</v>
      </c>
      <c r="D1544" s="662" t="s">
        <v>2444</v>
      </c>
      <c r="E1544" s="662" t="s">
        <v>7069</v>
      </c>
      <c r="F1544" s="665"/>
      <c r="G1544" s="665"/>
      <c r="H1544" s="678"/>
      <c r="I1544" s="665">
        <v>1</v>
      </c>
      <c r="J1544" s="665">
        <v>0</v>
      </c>
      <c r="K1544" s="678"/>
      <c r="L1544" s="665">
        <v>1</v>
      </c>
      <c r="M1544" s="666">
        <v>0</v>
      </c>
    </row>
    <row r="1545" spans="1:13" ht="14.4" customHeight="1" x14ac:dyDescent="0.3">
      <c r="A1545" s="661" t="s">
        <v>5140</v>
      </c>
      <c r="B1545" s="662" t="s">
        <v>4991</v>
      </c>
      <c r="C1545" s="662" t="s">
        <v>2560</v>
      </c>
      <c r="D1545" s="662" t="s">
        <v>2444</v>
      </c>
      <c r="E1545" s="662" t="s">
        <v>968</v>
      </c>
      <c r="F1545" s="665"/>
      <c r="G1545" s="665"/>
      <c r="H1545" s="678">
        <v>0</v>
      </c>
      <c r="I1545" s="665">
        <v>2</v>
      </c>
      <c r="J1545" s="665">
        <v>138.32</v>
      </c>
      <c r="K1545" s="678">
        <v>1</v>
      </c>
      <c r="L1545" s="665">
        <v>2</v>
      </c>
      <c r="M1545" s="666">
        <v>138.32</v>
      </c>
    </row>
    <row r="1546" spans="1:13" ht="14.4" customHeight="1" x14ac:dyDescent="0.3">
      <c r="A1546" s="661" t="s">
        <v>5140</v>
      </c>
      <c r="B1546" s="662" t="s">
        <v>4993</v>
      </c>
      <c r="C1546" s="662" t="s">
        <v>5511</v>
      </c>
      <c r="D1546" s="662" t="s">
        <v>2692</v>
      </c>
      <c r="E1546" s="662" t="s">
        <v>5512</v>
      </c>
      <c r="F1546" s="665"/>
      <c r="G1546" s="665"/>
      <c r="H1546" s="678"/>
      <c r="I1546" s="665">
        <v>1</v>
      </c>
      <c r="J1546" s="665">
        <v>0</v>
      </c>
      <c r="K1546" s="678"/>
      <c r="L1546" s="665">
        <v>1</v>
      </c>
      <c r="M1546" s="666">
        <v>0</v>
      </c>
    </row>
    <row r="1547" spans="1:13" ht="14.4" customHeight="1" x14ac:dyDescent="0.3">
      <c r="A1547" s="661" t="s">
        <v>5140</v>
      </c>
      <c r="B1547" s="662" t="s">
        <v>4993</v>
      </c>
      <c r="C1547" s="662" t="s">
        <v>4161</v>
      </c>
      <c r="D1547" s="662" t="s">
        <v>2692</v>
      </c>
      <c r="E1547" s="662" t="s">
        <v>1270</v>
      </c>
      <c r="F1547" s="665"/>
      <c r="G1547" s="665"/>
      <c r="H1547" s="678">
        <v>0</v>
      </c>
      <c r="I1547" s="665">
        <v>1</v>
      </c>
      <c r="J1547" s="665">
        <v>69.16</v>
      </c>
      <c r="K1547" s="678">
        <v>1</v>
      </c>
      <c r="L1547" s="665">
        <v>1</v>
      </c>
      <c r="M1547" s="666">
        <v>69.16</v>
      </c>
    </row>
    <row r="1548" spans="1:13" ht="14.4" customHeight="1" x14ac:dyDescent="0.3">
      <c r="A1548" s="661" t="s">
        <v>5140</v>
      </c>
      <c r="B1548" s="662" t="s">
        <v>4997</v>
      </c>
      <c r="C1548" s="662" t="s">
        <v>2870</v>
      </c>
      <c r="D1548" s="662" t="s">
        <v>5000</v>
      </c>
      <c r="E1548" s="662" t="s">
        <v>2821</v>
      </c>
      <c r="F1548" s="665"/>
      <c r="G1548" s="665"/>
      <c r="H1548" s="678">
        <v>0</v>
      </c>
      <c r="I1548" s="665">
        <v>5</v>
      </c>
      <c r="J1548" s="665">
        <v>971.3</v>
      </c>
      <c r="K1548" s="678">
        <v>1</v>
      </c>
      <c r="L1548" s="665">
        <v>5</v>
      </c>
      <c r="M1548" s="666">
        <v>971.3</v>
      </c>
    </row>
    <row r="1549" spans="1:13" ht="14.4" customHeight="1" x14ac:dyDescent="0.3">
      <c r="A1549" s="661" t="s">
        <v>5140</v>
      </c>
      <c r="B1549" s="662" t="s">
        <v>4934</v>
      </c>
      <c r="C1549" s="662" t="s">
        <v>3200</v>
      </c>
      <c r="D1549" s="662" t="s">
        <v>3193</v>
      </c>
      <c r="E1549" s="662" t="s">
        <v>4935</v>
      </c>
      <c r="F1549" s="665"/>
      <c r="G1549" s="665"/>
      <c r="H1549" s="678">
        <v>0</v>
      </c>
      <c r="I1549" s="665">
        <v>10</v>
      </c>
      <c r="J1549" s="665">
        <v>139435.18</v>
      </c>
      <c r="K1549" s="678">
        <v>1</v>
      </c>
      <c r="L1549" s="665">
        <v>10</v>
      </c>
      <c r="M1549" s="666">
        <v>139435.18</v>
      </c>
    </row>
    <row r="1550" spans="1:13" ht="14.4" customHeight="1" x14ac:dyDescent="0.3">
      <c r="A1550" s="661" t="s">
        <v>5141</v>
      </c>
      <c r="B1550" s="662" t="s">
        <v>7962</v>
      </c>
      <c r="C1550" s="662" t="s">
        <v>7354</v>
      </c>
      <c r="D1550" s="662" t="s">
        <v>7355</v>
      </c>
      <c r="E1550" s="662" t="s">
        <v>7356</v>
      </c>
      <c r="F1550" s="665">
        <v>1</v>
      </c>
      <c r="G1550" s="665">
        <v>185.26</v>
      </c>
      <c r="H1550" s="678">
        <v>1</v>
      </c>
      <c r="I1550" s="665"/>
      <c r="J1550" s="665"/>
      <c r="K1550" s="678">
        <v>0</v>
      </c>
      <c r="L1550" s="665">
        <v>1</v>
      </c>
      <c r="M1550" s="666">
        <v>185.26</v>
      </c>
    </row>
    <row r="1551" spans="1:13" ht="14.4" customHeight="1" x14ac:dyDescent="0.3">
      <c r="A1551" s="661" t="s">
        <v>5141</v>
      </c>
      <c r="B1551" s="662" t="s">
        <v>7962</v>
      </c>
      <c r="C1551" s="662" t="s">
        <v>7760</v>
      </c>
      <c r="D1551" s="662" t="s">
        <v>7355</v>
      </c>
      <c r="E1551" s="662" t="s">
        <v>7761</v>
      </c>
      <c r="F1551" s="665">
        <v>1</v>
      </c>
      <c r="G1551" s="665">
        <v>0</v>
      </c>
      <c r="H1551" s="678"/>
      <c r="I1551" s="665"/>
      <c r="J1551" s="665"/>
      <c r="K1551" s="678"/>
      <c r="L1551" s="665">
        <v>1</v>
      </c>
      <c r="M1551" s="666">
        <v>0</v>
      </c>
    </row>
    <row r="1552" spans="1:13" ht="14.4" customHeight="1" x14ac:dyDescent="0.3">
      <c r="A1552" s="661" t="s">
        <v>5141</v>
      </c>
      <c r="B1552" s="662" t="s">
        <v>4797</v>
      </c>
      <c r="C1552" s="662" t="s">
        <v>640</v>
      </c>
      <c r="D1552" s="662" t="s">
        <v>641</v>
      </c>
      <c r="E1552" s="662" t="s">
        <v>4798</v>
      </c>
      <c r="F1552" s="665"/>
      <c r="G1552" s="665"/>
      <c r="H1552" s="678">
        <v>0</v>
      </c>
      <c r="I1552" s="665">
        <v>3</v>
      </c>
      <c r="J1552" s="665">
        <v>1427.31</v>
      </c>
      <c r="K1552" s="678">
        <v>1</v>
      </c>
      <c r="L1552" s="665">
        <v>3</v>
      </c>
      <c r="M1552" s="666">
        <v>1427.31</v>
      </c>
    </row>
    <row r="1553" spans="1:13" ht="14.4" customHeight="1" x14ac:dyDescent="0.3">
      <c r="A1553" s="661" t="s">
        <v>5141</v>
      </c>
      <c r="B1553" s="662" t="s">
        <v>4797</v>
      </c>
      <c r="C1553" s="662" t="s">
        <v>644</v>
      </c>
      <c r="D1553" s="662" t="s">
        <v>645</v>
      </c>
      <c r="E1553" s="662" t="s">
        <v>3435</v>
      </c>
      <c r="F1553" s="665"/>
      <c r="G1553" s="665"/>
      <c r="H1553" s="678">
        <v>0</v>
      </c>
      <c r="I1553" s="665">
        <v>2</v>
      </c>
      <c r="J1553" s="665">
        <v>2600.98</v>
      </c>
      <c r="K1553" s="678">
        <v>1</v>
      </c>
      <c r="L1553" s="665">
        <v>2</v>
      </c>
      <c r="M1553" s="666">
        <v>2600.98</v>
      </c>
    </row>
    <row r="1554" spans="1:13" ht="14.4" customHeight="1" x14ac:dyDescent="0.3">
      <c r="A1554" s="661" t="s">
        <v>5141</v>
      </c>
      <c r="B1554" s="662" t="s">
        <v>4804</v>
      </c>
      <c r="C1554" s="662" t="s">
        <v>2629</v>
      </c>
      <c r="D1554" s="662" t="s">
        <v>2504</v>
      </c>
      <c r="E1554" s="662" t="s">
        <v>2630</v>
      </c>
      <c r="F1554" s="665"/>
      <c r="G1554" s="665"/>
      <c r="H1554" s="678"/>
      <c r="I1554" s="665">
        <v>1</v>
      </c>
      <c r="J1554" s="665">
        <v>0</v>
      </c>
      <c r="K1554" s="678"/>
      <c r="L1554" s="665">
        <v>1</v>
      </c>
      <c r="M1554" s="666">
        <v>0</v>
      </c>
    </row>
    <row r="1555" spans="1:13" ht="14.4" customHeight="1" x14ac:dyDescent="0.3">
      <c r="A1555" s="661" t="s">
        <v>5141</v>
      </c>
      <c r="B1555" s="662" t="s">
        <v>4808</v>
      </c>
      <c r="C1555" s="662" t="s">
        <v>2651</v>
      </c>
      <c r="D1555" s="662" t="s">
        <v>4809</v>
      </c>
      <c r="E1555" s="662" t="s">
        <v>4810</v>
      </c>
      <c r="F1555" s="665"/>
      <c r="G1555" s="665"/>
      <c r="H1555" s="678">
        <v>0</v>
      </c>
      <c r="I1555" s="665">
        <v>3</v>
      </c>
      <c r="J1555" s="665">
        <v>361.83</v>
      </c>
      <c r="K1555" s="678">
        <v>1</v>
      </c>
      <c r="L1555" s="665">
        <v>3</v>
      </c>
      <c r="M1555" s="666">
        <v>361.83</v>
      </c>
    </row>
    <row r="1556" spans="1:13" ht="14.4" customHeight="1" x14ac:dyDescent="0.3">
      <c r="A1556" s="661" t="s">
        <v>5141</v>
      </c>
      <c r="B1556" s="662" t="s">
        <v>4811</v>
      </c>
      <c r="C1556" s="662" t="s">
        <v>5557</v>
      </c>
      <c r="D1556" s="662" t="s">
        <v>2474</v>
      </c>
      <c r="E1556" s="662" t="s">
        <v>5558</v>
      </c>
      <c r="F1556" s="665"/>
      <c r="G1556" s="665"/>
      <c r="H1556" s="678"/>
      <c r="I1556" s="665">
        <v>1</v>
      </c>
      <c r="J1556" s="665">
        <v>0</v>
      </c>
      <c r="K1556" s="678"/>
      <c r="L1556" s="665">
        <v>1</v>
      </c>
      <c r="M1556" s="666">
        <v>0</v>
      </c>
    </row>
    <row r="1557" spans="1:13" ht="14.4" customHeight="1" x14ac:dyDescent="0.3">
      <c r="A1557" s="661" t="s">
        <v>5141</v>
      </c>
      <c r="B1557" s="662" t="s">
        <v>4811</v>
      </c>
      <c r="C1557" s="662" t="s">
        <v>2679</v>
      </c>
      <c r="D1557" s="662" t="s">
        <v>2474</v>
      </c>
      <c r="E1557" s="662" t="s">
        <v>4813</v>
      </c>
      <c r="F1557" s="665"/>
      <c r="G1557" s="665"/>
      <c r="H1557" s="678">
        <v>0</v>
      </c>
      <c r="I1557" s="665">
        <v>14</v>
      </c>
      <c r="J1557" s="665">
        <v>5705.7</v>
      </c>
      <c r="K1557" s="678">
        <v>1</v>
      </c>
      <c r="L1557" s="665">
        <v>14</v>
      </c>
      <c r="M1557" s="666">
        <v>5705.7</v>
      </c>
    </row>
    <row r="1558" spans="1:13" ht="14.4" customHeight="1" x14ac:dyDescent="0.3">
      <c r="A1558" s="661" t="s">
        <v>5141</v>
      </c>
      <c r="B1558" s="662" t="s">
        <v>4811</v>
      </c>
      <c r="C1558" s="662" t="s">
        <v>2682</v>
      </c>
      <c r="D1558" s="662" t="s">
        <v>2474</v>
      </c>
      <c r="E1558" s="662" t="s">
        <v>4816</v>
      </c>
      <c r="F1558" s="665"/>
      <c r="G1558" s="665"/>
      <c r="H1558" s="678">
        <v>0</v>
      </c>
      <c r="I1558" s="665">
        <v>11</v>
      </c>
      <c r="J1558" s="665">
        <v>5977.2899999999991</v>
      </c>
      <c r="K1558" s="678">
        <v>1</v>
      </c>
      <c r="L1558" s="665">
        <v>11</v>
      </c>
      <c r="M1558" s="666">
        <v>5977.2899999999991</v>
      </c>
    </row>
    <row r="1559" spans="1:13" ht="14.4" customHeight="1" x14ac:dyDescent="0.3">
      <c r="A1559" s="661" t="s">
        <v>5141</v>
      </c>
      <c r="B1559" s="662" t="s">
        <v>4811</v>
      </c>
      <c r="C1559" s="662" t="s">
        <v>2473</v>
      </c>
      <c r="D1559" s="662" t="s">
        <v>2474</v>
      </c>
      <c r="E1559" s="662" t="s">
        <v>4814</v>
      </c>
      <c r="F1559" s="665"/>
      <c r="G1559" s="665"/>
      <c r="H1559" s="678">
        <v>0</v>
      </c>
      <c r="I1559" s="665">
        <v>6</v>
      </c>
      <c r="J1559" s="665">
        <v>4890.6000000000004</v>
      </c>
      <c r="K1559" s="678">
        <v>1</v>
      </c>
      <c r="L1559" s="665">
        <v>6</v>
      </c>
      <c r="M1559" s="666">
        <v>4890.6000000000004</v>
      </c>
    </row>
    <row r="1560" spans="1:13" ht="14.4" customHeight="1" x14ac:dyDescent="0.3">
      <c r="A1560" s="661" t="s">
        <v>5141</v>
      </c>
      <c r="B1560" s="662" t="s">
        <v>4811</v>
      </c>
      <c r="C1560" s="662" t="s">
        <v>2477</v>
      </c>
      <c r="D1560" s="662" t="s">
        <v>2474</v>
      </c>
      <c r="E1560" s="662" t="s">
        <v>4818</v>
      </c>
      <c r="F1560" s="665"/>
      <c r="G1560" s="665"/>
      <c r="H1560" s="678">
        <v>0</v>
      </c>
      <c r="I1560" s="665">
        <v>8</v>
      </c>
      <c r="J1560" s="665">
        <v>7389.92</v>
      </c>
      <c r="K1560" s="678">
        <v>1</v>
      </c>
      <c r="L1560" s="665">
        <v>8</v>
      </c>
      <c r="M1560" s="666">
        <v>7389.92</v>
      </c>
    </row>
    <row r="1561" spans="1:13" ht="14.4" customHeight="1" x14ac:dyDescent="0.3">
      <c r="A1561" s="661" t="s">
        <v>5141</v>
      </c>
      <c r="B1561" s="662" t="s">
        <v>4811</v>
      </c>
      <c r="C1561" s="662" t="s">
        <v>2480</v>
      </c>
      <c r="D1561" s="662" t="s">
        <v>2474</v>
      </c>
      <c r="E1561" s="662" t="s">
        <v>4815</v>
      </c>
      <c r="F1561" s="665"/>
      <c r="G1561" s="665"/>
      <c r="H1561" s="678">
        <v>0</v>
      </c>
      <c r="I1561" s="665">
        <v>2</v>
      </c>
      <c r="J1561" s="665">
        <v>2309.36</v>
      </c>
      <c r="K1561" s="678">
        <v>1</v>
      </c>
      <c r="L1561" s="665">
        <v>2</v>
      </c>
      <c r="M1561" s="666">
        <v>2309.36</v>
      </c>
    </row>
    <row r="1562" spans="1:13" ht="14.4" customHeight="1" x14ac:dyDescent="0.3">
      <c r="A1562" s="661" t="s">
        <v>5141</v>
      </c>
      <c r="B1562" s="662" t="s">
        <v>4811</v>
      </c>
      <c r="C1562" s="662" t="s">
        <v>4144</v>
      </c>
      <c r="D1562" s="662" t="s">
        <v>2557</v>
      </c>
      <c r="E1562" s="662" t="s">
        <v>4812</v>
      </c>
      <c r="F1562" s="665"/>
      <c r="G1562" s="665"/>
      <c r="H1562" s="678">
        <v>0</v>
      </c>
      <c r="I1562" s="665">
        <v>8</v>
      </c>
      <c r="J1562" s="665">
        <v>11084.96</v>
      </c>
      <c r="K1562" s="678">
        <v>1</v>
      </c>
      <c r="L1562" s="665">
        <v>8</v>
      </c>
      <c r="M1562" s="666">
        <v>11084.96</v>
      </c>
    </row>
    <row r="1563" spans="1:13" ht="14.4" customHeight="1" x14ac:dyDescent="0.3">
      <c r="A1563" s="661" t="s">
        <v>5141</v>
      </c>
      <c r="B1563" s="662" t="s">
        <v>4811</v>
      </c>
      <c r="C1563" s="662" t="s">
        <v>2556</v>
      </c>
      <c r="D1563" s="662" t="s">
        <v>2557</v>
      </c>
      <c r="E1563" s="662" t="s">
        <v>4819</v>
      </c>
      <c r="F1563" s="665"/>
      <c r="G1563" s="665"/>
      <c r="H1563" s="678">
        <v>0</v>
      </c>
      <c r="I1563" s="665">
        <v>8</v>
      </c>
      <c r="J1563" s="665">
        <v>14779.92</v>
      </c>
      <c r="K1563" s="678">
        <v>1</v>
      </c>
      <c r="L1563" s="665">
        <v>8</v>
      </c>
      <c r="M1563" s="666">
        <v>14779.92</v>
      </c>
    </row>
    <row r="1564" spans="1:13" ht="14.4" customHeight="1" x14ac:dyDescent="0.3">
      <c r="A1564" s="661" t="s">
        <v>5141</v>
      </c>
      <c r="B1564" s="662" t="s">
        <v>4811</v>
      </c>
      <c r="C1564" s="662" t="s">
        <v>2804</v>
      </c>
      <c r="D1564" s="662" t="s">
        <v>2557</v>
      </c>
      <c r="E1564" s="662" t="s">
        <v>4812</v>
      </c>
      <c r="F1564" s="665"/>
      <c r="G1564" s="665"/>
      <c r="H1564" s="678">
        <v>0</v>
      </c>
      <c r="I1564" s="665">
        <v>1</v>
      </c>
      <c r="J1564" s="665">
        <v>1385.62</v>
      </c>
      <c r="K1564" s="678">
        <v>1</v>
      </c>
      <c r="L1564" s="665">
        <v>1</v>
      </c>
      <c r="M1564" s="666">
        <v>1385.62</v>
      </c>
    </row>
    <row r="1565" spans="1:13" ht="14.4" customHeight="1" x14ac:dyDescent="0.3">
      <c r="A1565" s="661" t="s">
        <v>5141</v>
      </c>
      <c r="B1565" s="662" t="s">
        <v>4811</v>
      </c>
      <c r="C1565" s="662" t="s">
        <v>2810</v>
      </c>
      <c r="D1565" s="662" t="s">
        <v>2474</v>
      </c>
      <c r="E1565" s="662" t="s">
        <v>4813</v>
      </c>
      <c r="F1565" s="665">
        <v>2</v>
      </c>
      <c r="G1565" s="665">
        <v>815.1</v>
      </c>
      <c r="H1565" s="678">
        <v>1</v>
      </c>
      <c r="I1565" s="665"/>
      <c r="J1565" s="665"/>
      <c r="K1565" s="678">
        <v>0</v>
      </c>
      <c r="L1565" s="665">
        <v>2</v>
      </c>
      <c r="M1565" s="666">
        <v>815.1</v>
      </c>
    </row>
    <row r="1566" spans="1:13" ht="14.4" customHeight="1" x14ac:dyDescent="0.3">
      <c r="A1566" s="661" t="s">
        <v>5141</v>
      </c>
      <c r="B1566" s="662" t="s">
        <v>4811</v>
      </c>
      <c r="C1566" s="662" t="s">
        <v>2808</v>
      </c>
      <c r="D1566" s="662" t="s">
        <v>2474</v>
      </c>
      <c r="E1566" s="662" t="s">
        <v>4816</v>
      </c>
      <c r="F1566" s="665">
        <v>1</v>
      </c>
      <c r="G1566" s="665">
        <v>543.39</v>
      </c>
      <c r="H1566" s="678">
        <v>0.25</v>
      </c>
      <c r="I1566" s="665">
        <v>3</v>
      </c>
      <c r="J1566" s="665">
        <v>1630.17</v>
      </c>
      <c r="K1566" s="678">
        <v>0.75</v>
      </c>
      <c r="L1566" s="665">
        <v>4</v>
      </c>
      <c r="M1566" s="666">
        <v>2173.56</v>
      </c>
    </row>
    <row r="1567" spans="1:13" ht="14.4" customHeight="1" x14ac:dyDescent="0.3">
      <c r="A1567" s="661" t="s">
        <v>5141</v>
      </c>
      <c r="B1567" s="662" t="s">
        <v>4826</v>
      </c>
      <c r="C1567" s="662" t="s">
        <v>2454</v>
      </c>
      <c r="D1567" s="662" t="s">
        <v>2455</v>
      </c>
      <c r="E1567" s="662" t="s">
        <v>4828</v>
      </c>
      <c r="F1567" s="665"/>
      <c r="G1567" s="665"/>
      <c r="H1567" s="678">
        <v>0</v>
      </c>
      <c r="I1567" s="665">
        <v>1</v>
      </c>
      <c r="J1567" s="665">
        <v>72</v>
      </c>
      <c r="K1567" s="678">
        <v>1</v>
      </c>
      <c r="L1567" s="665">
        <v>1</v>
      </c>
      <c r="M1567" s="666">
        <v>72</v>
      </c>
    </row>
    <row r="1568" spans="1:13" ht="14.4" customHeight="1" x14ac:dyDescent="0.3">
      <c r="A1568" s="661" t="s">
        <v>5141</v>
      </c>
      <c r="B1568" s="662" t="s">
        <v>4832</v>
      </c>
      <c r="C1568" s="662" t="s">
        <v>2518</v>
      </c>
      <c r="D1568" s="662" t="s">
        <v>2519</v>
      </c>
      <c r="E1568" s="662" t="s">
        <v>2520</v>
      </c>
      <c r="F1568" s="665"/>
      <c r="G1568" s="665"/>
      <c r="H1568" s="678">
        <v>0</v>
      </c>
      <c r="I1568" s="665">
        <v>2</v>
      </c>
      <c r="J1568" s="665">
        <v>131.08000000000001</v>
      </c>
      <c r="K1568" s="678">
        <v>1</v>
      </c>
      <c r="L1568" s="665">
        <v>2</v>
      </c>
      <c r="M1568" s="666">
        <v>131.08000000000001</v>
      </c>
    </row>
    <row r="1569" spans="1:13" ht="14.4" customHeight="1" x14ac:dyDescent="0.3">
      <c r="A1569" s="661" t="s">
        <v>5141</v>
      </c>
      <c r="B1569" s="662" t="s">
        <v>4840</v>
      </c>
      <c r="C1569" s="662" t="s">
        <v>2590</v>
      </c>
      <c r="D1569" s="662" t="s">
        <v>2588</v>
      </c>
      <c r="E1569" s="662" t="s">
        <v>2591</v>
      </c>
      <c r="F1569" s="665"/>
      <c r="G1569" s="665"/>
      <c r="H1569" s="678">
        <v>0</v>
      </c>
      <c r="I1569" s="665">
        <v>1</v>
      </c>
      <c r="J1569" s="665">
        <v>144.81</v>
      </c>
      <c r="K1569" s="678">
        <v>1</v>
      </c>
      <c r="L1569" s="665">
        <v>1</v>
      </c>
      <c r="M1569" s="666">
        <v>144.81</v>
      </c>
    </row>
    <row r="1570" spans="1:13" ht="14.4" customHeight="1" x14ac:dyDescent="0.3">
      <c r="A1570" s="661" t="s">
        <v>5141</v>
      </c>
      <c r="B1570" s="662" t="s">
        <v>4840</v>
      </c>
      <c r="C1570" s="662" t="s">
        <v>2614</v>
      </c>
      <c r="D1570" s="662" t="s">
        <v>2615</v>
      </c>
      <c r="E1570" s="662" t="s">
        <v>1760</v>
      </c>
      <c r="F1570" s="665"/>
      <c r="G1570" s="665"/>
      <c r="H1570" s="678">
        <v>0</v>
      </c>
      <c r="I1570" s="665">
        <v>1</v>
      </c>
      <c r="J1570" s="665">
        <v>48.27</v>
      </c>
      <c r="K1570" s="678">
        <v>1</v>
      </c>
      <c r="L1570" s="665">
        <v>1</v>
      </c>
      <c r="M1570" s="666">
        <v>48.27</v>
      </c>
    </row>
    <row r="1571" spans="1:13" ht="14.4" customHeight="1" x14ac:dyDescent="0.3">
      <c r="A1571" s="661" t="s">
        <v>5141</v>
      </c>
      <c r="B1571" s="662" t="s">
        <v>4840</v>
      </c>
      <c r="C1571" s="662" t="s">
        <v>4198</v>
      </c>
      <c r="D1571" s="662" t="s">
        <v>2615</v>
      </c>
      <c r="E1571" s="662" t="s">
        <v>4199</v>
      </c>
      <c r="F1571" s="665"/>
      <c r="G1571" s="665"/>
      <c r="H1571" s="678">
        <v>0</v>
      </c>
      <c r="I1571" s="665">
        <v>1</v>
      </c>
      <c r="J1571" s="665">
        <v>160.88999999999999</v>
      </c>
      <c r="K1571" s="678">
        <v>1</v>
      </c>
      <c r="L1571" s="665">
        <v>1</v>
      </c>
      <c r="M1571" s="666">
        <v>160.88999999999999</v>
      </c>
    </row>
    <row r="1572" spans="1:13" ht="14.4" customHeight="1" x14ac:dyDescent="0.3">
      <c r="A1572" s="661" t="s">
        <v>5141</v>
      </c>
      <c r="B1572" s="662" t="s">
        <v>4853</v>
      </c>
      <c r="C1572" s="662" t="s">
        <v>2579</v>
      </c>
      <c r="D1572" s="662" t="s">
        <v>4155</v>
      </c>
      <c r="E1572" s="662" t="s">
        <v>1128</v>
      </c>
      <c r="F1572" s="665"/>
      <c r="G1572" s="665"/>
      <c r="H1572" s="678">
        <v>0</v>
      </c>
      <c r="I1572" s="665">
        <v>1</v>
      </c>
      <c r="J1572" s="665">
        <v>117.73</v>
      </c>
      <c r="K1572" s="678">
        <v>1</v>
      </c>
      <c r="L1572" s="665">
        <v>1</v>
      </c>
      <c r="M1572" s="666">
        <v>117.73</v>
      </c>
    </row>
    <row r="1573" spans="1:13" ht="14.4" customHeight="1" x14ac:dyDescent="0.3">
      <c r="A1573" s="661" t="s">
        <v>5141</v>
      </c>
      <c r="B1573" s="662" t="s">
        <v>4859</v>
      </c>
      <c r="C1573" s="662" t="s">
        <v>2495</v>
      </c>
      <c r="D1573" s="662" t="s">
        <v>2496</v>
      </c>
      <c r="E1573" s="662" t="s">
        <v>1760</v>
      </c>
      <c r="F1573" s="665"/>
      <c r="G1573" s="665"/>
      <c r="H1573" s="678">
        <v>0</v>
      </c>
      <c r="I1573" s="665">
        <v>2</v>
      </c>
      <c r="J1573" s="665">
        <v>74.319999999999993</v>
      </c>
      <c r="K1573" s="678">
        <v>1</v>
      </c>
      <c r="L1573" s="665">
        <v>2</v>
      </c>
      <c r="M1573" s="666">
        <v>74.319999999999993</v>
      </c>
    </row>
    <row r="1574" spans="1:13" ht="14.4" customHeight="1" x14ac:dyDescent="0.3">
      <c r="A1574" s="661" t="s">
        <v>5141</v>
      </c>
      <c r="B1574" s="662" t="s">
        <v>4859</v>
      </c>
      <c r="C1574" s="662" t="s">
        <v>7769</v>
      </c>
      <c r="D1574" s="662" t="s">
        <v>2496</v>
      </c>
      <c r="E1574" s="662" t="s">
        <v>4199</v>
      </c>
      <c r="F1574" s="665">
        <v>1</v>
      </c>
      <c r="G1574" s="665">
        <v>0</v>
      </c>
      <c r="H1574" s="678"/>
      <c r="I1574" s="665"/>
      <c r="J1574" s="665"/>
      <c r="K1574" s="678"/>
      <c r="L1574" s="665">
        <v>1</v>
      </c>
      <c r="M1574" s="666">
        <v>0</v>
      </c>
    </row>
    <row r="1575" spans="1:13" ht="14.4" customHeight="1" x14ac:dyDescent="0.3">
      <c r="A1575" s="661" t="s">
        <v>5141</v>
      </c>
      <c r="B1575" s="662" t="s">
        <v>4868</v>
      </c>
      <c r="C1575" s="662" t="s">
        <v>5760</v>
      </c>
      <c r="D1575" s="662" t="s">
        <v>4875</v>
      </c>
      <c r="E1575" s="662" t="s">
        <v>5761</v>
      </c>
      <c r="F1575" s="665"/>
      <c r="G1575" s="665"/>
      <c r="H1575" s="678"/>
      <c r="I1575" s="665">
        <v>1</v>
      </c>
      <c r="J1575" s="665">
        <v>0</v>
      </c>
      <c r="K1575" s="678"/>
      <c r="L1575" s="665">
        <v>1</v>
      </c>
      <c r="M1575" s="666">
        <v>0</v>
      </c>
    </row>
    <row r="1576" spans="1:13" ht="14.4" customHeight="1" x14ac:dyDescent="0.3">
      <c r="A1576" s="661" t="s">
        <v>5141</v>
      </c>
      <c r="B1576" s="662" t="s">
        <v>4877</v>
      </c>
      <c r="C1576" s="662" t="s">
        <v>3061</v>
      </c>
      <c r="D1576" s="662" t="s">
        <v>2796</v>
      </c>
      <c r="E1576" s="662" t="s">
        <v>4879</v>
      </c>
      <c r="F1576" s="665"/>
      <c r="G1576" s="665"/>
      <c r="H1576" s="678">
        <v>0</v>
      </c>
      <c r="I1576" s="665">
        <v>24</v>
      </c>
      <c r="J1576" s="665">
        <v>3700.3200000000006</v>
      </c>
      <c r="K1576" s="678">
        <v>1</v>
      </c>
      <c r="L1576" s="665">
        <v>24</v>
      </c>
      <c r="M1576" s="666">
        <v>3700.3200000000006</v>
      </c>
    </row>
    <row r="1577" spans="1:13" ht="14.4" customHeight="1" x14ac:dyDescent="0.3">
      <c r="A1577" s="661" t="s">
        <v>5141</v>
      </c>
      <c r="B1577" s="662" t="s">
        <v>4877</v>
      </c>
      <c r="C1577" s="662" t="s">
        <v>2795</v>
      </c>
      <c r="D1577" s="662" t="s">
        <v>2796</v>
      </c>
      <c r="E1577" s="662" t="s">
        <v>4878</v>
      </c>
      <c r="F1577" s="665">
        <v>2</v>
      </c>
      <c r="G1577" s="665">
        <v>450.12</v>
      </c>
      <c r="H1577" s="678">
        <v>1</v>
      </c>
      <c r="I1577" s="665"/>
      <c r="J1577" s="665"/>
      <c r="K1577" s="678">
        <v>0</v>
      </c>
      <c r="L1577" s="665">
        <v>2</v>
      </c>
      <c r="M1577" s="666">
        <v>450.12</v>
      </c>
    </row>
    <row r="1578" spans="1:13" ht="14.4" customHeight="1" x14ac:dyDescent="0.3">
      <c r="A1578" s="661" t="s">
        <v>5141</v>
      </c>
      <c r="B1578" s="662" t="s">
        <v>4900</v>
      </c>
      <c r="C1578" s="662" t="s">
        <v>2941</v>
      </c>
      <c r="D1578" s="662" t="s">
        <v>2942</v>
      </c>
      <c r="E1578" s="662" t="s">
        <v>2911</v>
      </c>
      <c r="F1578" s="665"/>
      <c r="G1578" s="665"/>
      <c r="H1578" s="678">
        <v>0</v>
      </c>
      <c r="I1578" s="665">
        <v>1</v>
      </c>
      <c r="J1578" s="665">
        <v>111.72</v>
      </c>
      <c r="K1578" s="678">
        <v>1</v>
      </c>
      <c r="L1578" s="665">
        <v>1</v>
      </c>
      <c r="M1578" s="666">
        <v>111.72</v>
      </c>
    </row>
    <row r="1579" spans="1:13" ht="14.4" customHeight="1" x14ac:dyDescent="0.3">
      <c r="A1579" s="661" t="s">
        <v>5141</v>
      </c>
      <c r="B1579" s="662" t="s">
        <v>4900</v>
      </c>
      <c r="C1579" s="662" t="s">
        <v>7767</v>
      </c>
      <c r="D1579" s="662" t="s">
        <v>2942</v>
      </c>
      <c r="E1579" s="662" t="s">
        <v>2911</v>
      </c>
      <c r="F1579" s="665">
        <v>3</v>
      </c>
      <c r="G1579" s="665">
        <v>296.25</v>
      </c>
      <c r="H1579" s="678">
        <v>1</v>
      </c>
      <c r="I1579" s="665"/>
      <c r="J1579" s="665"/>
      <c r="K1579" s="678">
        <v>0</v>
      </c>
      <c r="L1579" s="665">
        <v>3</v>
      </c>
      <c r="M1579" s="666">
        <v>296.25</v>
      </c>
    </row>
    <row r="1580" spans="1:13" ht="14.4" customHeight="1" x14ac:dyDescent="0.3">
      <c r="A1580" s="661" t="s">
        <v>5141</v>
      </c>
      <c r="B1580" s="662" t="s">
        <v>4902</v>
      </c>
      <c r="C1580" s="662" t="s">
        <v>7757</v>
      </c>
      <c r="D1580" s="662" t="s">
        <v>7758</v>
      </c>
      <c r="E1580" s="662" t="s">
        <v>3094</v>
      </c>
      <c r="F1580" s="665">
        <v>1</v>
      </c>
      <c r="G1580" s="665">
        <v>212.59</v>
      </c>
      <c r="H1580" s="678">
        <v>1</v>
      </c>
      <c r="I1580" s="665"/>
      <c r="J1580" s="665"/>
      <c r="K1580" s="678">
        <v>0</v>
      </c>
      <c r="L1580" s="665">
        <v>1</v>
      </c>
      <c r="M1580" s="666">
        <v>212.59</v>
      </c>
    </row>
    <row r="1581" spans="1:13" ht="14.4" customHeight="1" x14ac:dyDescent="0.3">
      <c r="A1581" s="661" t="s">
        <v>5141</v>
      </c>
      <c r="B1581" s="662" t="s">
        <v>4914</v>
      </c>
      <c r="C1581" s="662" t="s">
        <v>2944</v>
      </c>
      <c r="D1581" s="662" t="s">
        <v>2945</v>
      </c>
      <c r="E1581" s="662" t="s">
        <v>5296</v>
      </c>
      <c r="F1581" s="665"/>
      <c r="G1581" s="665"/>
      <c r="H1581" s="678">
        <v>0</v>
      </c>
      <c r="I1581" s="665">
        <v>2</v>
      </c>
      <c r="J1581" s="665">
        <v>133.63999999999999</v>
      </c>
      <c r="K1581" s="678">
        <v>1</v>
      </c>
      <c r="L1581" s="665">
        <v>2</v>
      </c>
      <c r="M1581" s="666">
        <v>133.63999999999999</v>
      </c>
    </row>
    <row r="1582" spans="1:13" ht="14.4" customHeight="1" x14ac:dyDescent="0.3">
      <c r="A1582" s="661" t="s">
        <v>5141</v>
      </c>
      <c r="B1582" s="662" t="s">
        <v>4916</v>
      </c>
      <c r="C1582" s="662" t="s">
        <v>3055</v>
      </c>
      <c r="D1582" s="662" t="s">
        <v>3056</v>
      </c>
      <c r="E1582" s="662" t="s">
        <v>2788</v>
      </c>
      <c r="F1582" s="665">
        <v>2</v>
      </c>
      <c r="G1582" s="665">
        <v>133.63999999999999</v>
      </c>
      <c r="H1582" s="678">
        <v>1</v>
      </c>
      <c r="I1582" s="665"/>
      <c r="J1582" s="665"/>
      <c r="K1582" s="678">
        <v>0</v>
      </c>
      <c r="L1582" s="665">
        <v>2</v>
      </c>
      <c r="M1582" s="666">
        <v>133.63999999999999</v>
      </c>
    </row>
    <row r="1583" spans="1:13" ht="14.4" customHeight="1" x14ac:dyDescent="0.3">
      <c r="A1583" s="661" t="s">
        <v>5141</v>
      </c>
      <c r="B1583" s="662" t="s">
        <v>4916</v>
      </c>
      <c r="C1583" s="662" t="s">
        <v>2938</v>
      </c>
      <c r="D1583" s="662" t="s">
        <v>2939</v>
      </c>
      <c r="E1583" s="662" t="s">
        <v>2788</v>
      </c>
      <c r="F1583" s="665"/>
      <c r="G1583" s="665"/>
      <c r="H1583" s="678">
        <v>0</v>
      </c>
      <c r="I1583" s="665">
        <v>2</v>
      </c>
      <c r="J1583" s="665">
        <v>133.63999999999999</v>
      </c>
      <c r="K1583" s="678">
        <v>1</v>
      </c>
      <c r="L1583" s="665">
        <v>2</v>
      </c>
      <c r="M1583" s="666">
        <v>133.63999999999999</v>
      </c>
    </row>
    <row r="1584" spans="1:13" ht="14.4" customHeight="1" x14ac:dyDescent="0.3">
      <c r="A1584" s="661" t="s">
        <v>5141</v>
      </c>
      <c r="B1584" s="662" t="s">
        <v>4916</v>
      </c>
      <c r="C1584" s="662" t="s">
        <v>5676</v>
      </c>
      <c r="D1584" s="662" t="s">
        <v>5677</v>
      </c>
      <c r="E1584" s="662" t="s">
        <v>2788</v>
      </c>
      <c r="F1584" s="665">
        <v>3</v>
      </c>
      <c r="G1584" s="665">
        <v>234.99</v>
      </c>
      <c r="H1584" s="678">
        <v>1</v>
      </c>
      <c r="I1584" s="665"/>
      <c r="J1584" s="665"/>
      <c r="K1584" s="678">
        <v>0</v>
      </c>
      <c r="L1584" s="665">
        <v>3</v>
      </c>
      <c r="M1584" s="666">
        <v>234.99</v>
      </c>
    </row>
    <row r="1585" spans="1:13" ht="14.4" customHeight="1" x14ac:dyDescent="0.3">
      <c r="A1585" s="661" t="s">
        <v>5141</v>
      </c>
      <c r="B1585" s="662" t="s">
        <v>4931</v>
      </c>
      <c r="C1585" s="662" t="s">
        <v>3159</v>
      </c>
      <c r="D1585" s="662" t="s">
        <v>3160</v>
      </c>
      <c r="E1585" s="662" t="s">
        <v>4933</v>
      </c>
      <c r="F1585" s="665"/>
      <c r="G1585" s="665"/>
      <c r="H1585" s="678">
        <v>0</v>
      </c>
      <c r="I1585" s="665">
        <v>11</v>
      </c>
      <c r="J1585" s="665">
        <v>32903.53</v>
      </c>
      <c r="K1585" s="678">
        <v>1</v>
      </c>
      <c r="L1585" s="665">
        <v>11</v>
      </c>
      <c r="M1585" s="666">
        <v>32903.53</v>
      </c>
    </row>
    <row r="1586" spans="1:13" ht="14.4" customHeight="1" x14ac:dyDescent="0.3">
      <c r="A1586" s="661" t="s">
        <v>5141</v>
      </c>
      <c r="B1586" s="662" t="s">
        <v>4931</v>
      </c>
      <c r="C1586" s="662" t="s">
        <v>5161</v>
      </c>
      <c r="D1586" s="662" t="s">
        <v>3160</v>
      </c>
      <c r="E1586" s="662" t="s">
        <v>5162</v>
      </c>
      <c r="F1586" s="665"/>
      <c r="G1586" s="665"/>
      <c r="H1586" s="678">
        <v>0</v>
      </c>
      <c r="I1586" s="665">
        <v>1</v>
      </c>
      <c r="J1586" s="665">
        <v>748.21</v>
      </c>
      <c r="K1586" s="678">
        <v>1</v>
      </c>
      <c r="L1586" s="665">
        <v>1</v>
      </c>
      <c r="M1586" s="666">
        <v>748.21</v>
      </c>
    </row>
    <row r="1587" spans="1:13" ht="14.4" customHeight="1" x14ac:dyDescent="0.3">
      <c r="A1587" s="661" t="s">
        <v>5141</v>
      </c>
      <c r="B1587" s="662" t="s">
        <v>4938</v>
      </c>
      <c r="C1587" s="662" t="s">
        <v>5575</v>
      </c>
      <c r="D1587" s="662" t="s">
        <v>2756</v>
      </c>
      <c r="E1587" s="662" t="s">
        <v>5576</v>
      </c>
      <c r="F1587" s="665">
        <v>2</v>
      </c>
      <c r="G1587" s="665">
        <v>0</v>
      </c>
      <c r="H1587" s="678"/>
      <c r="I1587" s="665"/>
      <c r="J1587" s="665"/>
      <c r="K1587" s="678"/>
      <c r="L1587" s="665">
        <v>2</v>
      </c>
      <c r="M1587" s="666">
        <v>0</v>
      </c>
    </row>
    <row r="1588" spans="1:13" ht="14.4" customHeight="1" x14ac:dyDescent="0.3">
      <c r="A1588" s="661" t="s">
        <v>5141</v>
      </c>
      <c r="B1588" s="662" t="s">
        <v>4938</v>
      </c>
      <c r="C1588" s="662" t="s">
        <v>2755</v>
      </c>
      <c r="D1588" s="662" t="s">
        <v>2756</v>
      </c>
      <c r="E1588" s="662" t="s">
        <v>3488</v>
      </c>
      <c r="F1588" s="665"/>
      <c r="G1588" s="665"/>
      <c r="H1588" s="678">
        <v>0</v>
      </c>
      <c r="I1588" s="665">
        <v>5</v>
      </c>
      <c r="J1588" s="665">
        <v>7136.15</v>
      </c>
      <c r="K1588" s="678">
        <v>1</v>
      </c>
      <c r="L1588" s="665">
        <v>5</v>
      </c>
      <c r="M1588" s="666">
        <v>7136.15</v>
      </c>
    </row>
    <row r="1589" spans="1:13" ht="14.4" customHeight="1" x14ac:dyDescent="0.3">
      <c r="A1589" s="661" t="s">
        <v>5141</v>
      </c>
      <c r="B1589" s="662" t="s">
        <v>4947</v>
      </c>
      <c r="C1589" s="662" t="s">
        <v>2814</v>
      </c>
      <c r="D1589" s="662" t="s">
        <v>4948</v>
      </c>
      <c r="E1589" s="662" t="s">
        <v>4949</v>
      </c>
      <c r="F1589" s="665"/>
      <c r="G1589" s="665"/>
      <c r="H1589" s="678">
        <v>0</v>
      </c>
      <c r="I1589" s="665">
        <v>5</v>
      </c>
      <c r="J1589" s="665">
        <v>10899.65</v>
      </c>
      <c r="K1589" s="678">
        <v>1</v>
      </c>
      <c r="L1589" s="665">
        <v>5</v>
      </c>
      <c r="M1589" s="666">
        <v>10899.65</v>
      </c>
    </row>
    <row r="1590" spans="1:13" ht="14.4" customHeight="1" x14ac:dyDescent="0.3">
      <c r="A1590" s="661" t="s">
        <v>5141</v>
      </c>
      <c r="B1590" s="662" t="s">
        <v>4950</v>
      </c>
      <c r="C1590" s="662" t="s">
        <v>4173</v>
      </c>
      <c r="D1590" s="662" t="s">
        <v>1967</v>
      </c>
      <c r="E1590" s="662" t="s">
        <v>5060</v>
      </c>
      <c r="F1590" s="665"/>
      <c r="G1590" s="665"/>
      <c r="H1590" s="678">
        <v>0</v>
      </c>
      <c r="I1590" s="665">
        <v>1</v>
      </c>
      <c r="J1590" s="665">
        <v>18.260000000000002</v>
      </c>
      <c r="K1590" s="678">
        <v>1</v>
      </c>
      <c r="L1590" s="665">
        <v>1</v>
      </c>
      <c r="M1590" s="666">
        <v>18.260000000000002</v>
      </c>
    </row>
    <row r="1591" spans="1:13" ht="14.4" customHeight="1" x14ac:dyDescent="0.3">
      <c r="A1591" s="661" t="s">
        <v>5141</v>
      </c>
      <c r="B1591" s="662" t="s">
        <v>4950</v>
      </c>
      <c r="C1591" s="662" t="s">
        <v>2451</v>
      </c>
      <c r="D1591" s="662" t="s">
        <v>1967</v>
      </c>
      <c r="E1591" s="662" t="s">
        <v>2452</v>
      </c>
      <c r="F1591" s="665"/>
      <c r="G1591" s="665"/>
      <c r="H1591" s="678">
        <v>0</v>
      </c>
      <c r="I1591" s="665">
        <v>2</v>
      </c>
      <c r="J1591" s="665">
        <v>96.84</v>
      </c>
      <c r="K1591" s="678">
        <v>1</v>
      </c>
      <c r="L1591" s="665">
        <v>2</v>
      </c>
      <c r="M1591" s="666">
        <v>96.84</v>
      </c>
    </row>
    <row r="1592" spans="1:13" ht="14.4" customHeight="1" x14ac:dyDescent="0.3">
      <c r="A1592" s="661" t="s">
        <v>5141</v>
      </c>
      <c r="B1592" s="662" t="s">
        <v>4953</v>
      </c>
      <c r="C1592" s="662" t="s">
        <v>2483</v>
      </c>
      <c r="D1592" s="662" t="s">
        <v>2484</v>
      </c>
      <c r="E1592" s="662" t="s">
        <v>2485</v>
      </c>
      <c r="F1592" s="665"/>
      <c r="G1592" s="665"/>
      <c r="H1592" s="678">
        <v>0</v>
      </c>
      <c r="I1592" s="665">
        <v>3</v>
      </c>
      <c r="J1592" s="665">
        <v>93.960000000000008</v>
      </c>
      <c r="K1592" s="678">
        <v>1</v>
      </c>
      <c r="L1592" s="665">
        <v>3</v>
      </c>
      <c r="M1592" s="666">
        <v>93.960000000000008</v>
      </c>
    </row>
    <row r="1593" spans="1:13" ht="14.4" customHeight="1" x14ac:dyDescent="0.3">
      <c r="A1593" s="661" t="s">
        <v>5141</v>
      </c>
      <c r="B1593" s="662" t="s">
        <v>4953</v>
      </c>
      <c r="C1593" s="662" t="s">
        <v>6200</v>
      </c>
      <c r="D1593" s="662" t="s">
        <v>6201</v>
      </c>
      <c r="E1593" s="662" t="s">
        <v>6202</v>
      </c>
      <c r="F1593" s="665">
        <v>1</v>
      </c>
      <c r="G1593" s="665">
        <v>31.32</v>
      </c>
      <c r="H1593" s="678">
        <v>1</v>
      </c>
      <c r="I1593" s="665"/>
      <c r="J1593" s="665"/>
      <c r="K1593" s="678">
        <v>0</v>
      </c>
      <c r="L1593" s="665">
        <v>1</v>
      </c>
      <c r="M1593" s="666">
        <v>31.32</v>
      </c>
    </row>
    <row r="1594" spans="1:13" ht="14.4" customHeight="1" x14ac:dyDescent="0.3">
      <c r="A1594" s="661" t="s">
        <v>5141</v>
      </c>
      <c r="B1594" s="662" t="s">
        <v>4958</v>
      </c>
      <c r="C1594" s="662" t="s">
        <v>2722</v>
      </c>
      <c r="D1594" s="662" t="s">
        <v>4959</v>
      </c>
      <c r="E1594" s="662" t="s">
        <v>4960</v>
      </c>
      <c r="F1594" s="665"/>
      <c r="G1594" s="665"/>
      <c r="H1594" s="678">
        <v>0</v>
      </c>
      <c r="I1594" s="665">
        <v>1</v>
      </c>
      <c r="J1594" s="665">
        <v>445.45</v>
      </c>
      <c r="K1594" s="678">
        <v>1</v>
      </c>
      <c r="L1594" s="665">
        <v>1</v>
      </c>
      <c r="M1594" s="666">
        <v>445.45</v>
      </c>
    </row>
    <row r="1595" spans="1:13" ht="14.4" customHeight="1" x14ac:dyDescent="0.3">
      <c r="A1595" s="661" t="s">
        <v>5141</v>
      </c>
      <c r="B1595" s="662" t="s">
        <v>4969</v>
      </c>
      <c r="C1595" s="662" t="s">
        <v>5533</v>
      </c>
      <c r="D1595" s="662" t="s">
        <v>4970</v>
      </c>
      <c r="E1595" s="662" t="s">
        <v>5534</v>
      </c>
      <c r="F1595" s="665"/>
      <c r="G1595" s="665"/>
      <c r="H1595" s="678">
        <v>0</v>
      </c>
      <c r="I1595" s="665">
        <v>1</v>
      </c>
      <c r="J1595" s="665">
        <v>537.12</v>
      </c>
      <c r="K1595" s="678">
        <v>1</v>
      </c>
      <c r="L1595" s="665">
        <v>1</v>
      </c>
      <c r="M1595" s="666">
        <v>537.12</v>
      </c>
    </row>
    <row r="1596" spans="1:13" ht="14.4" customHeight="1" x14ac:dyDescent="0.3">
      <c r="A1596" s="661" t="s">
        <v>5141</v>
      </c>
      <c r="B1596" s="662" t="s">
        <v>4969</v>
      </c>
      <c r="C1596" s="662" t="s">
        <v>4147</v>
      </c>
      <c r="D1596" s="662" t="s">
        <v>4148</v>
      </c>
      <c r="E1596" s="662" t="s">
        <v>4149</v>
      </c>
      <c r="F1596" s="665"/>
      <c r="G1596" s="665"/>
      <c r="H1596" s="678">
        <v>0</v>
      </c>
      <c r="I1596" s="665">
        <v>1</v>
      </c>
      <c r="J1596" s="665">
        <v>848.49</v>
      </c>
      <c r="K1596" s="678">
        <v>1</v>
      </c>
      <c r="L1596" s="665">
        <v>1</v>
      </c>
      <c r="M1596" s="666">
        <v>848.49</v>
      </c>
    </row>
    <row r="1597" spans="1:13" ht="14.4" customHeight="1" x14ac:dyDescent="0.3">
      <c r="A1597" s="661" t="s">
        <v>5141</v>
      </c>
      <c r="B1597" s="662" t="s">
        <v>4969</v>
      </c>
      <c r="C1597" s="662" t="s">
        <v>7762</v>
      </c>
      <c r="D1597" s="662" t="s">
        <v>7763</v>
      </c>
      <c r="E1597" s="662" t="s">
        <v>4149</v>
      </c>
      <c r="F1597" s="665">
        <v>3</v>
      </c>
      <c r="G1597" s="665">
        <v>2545.4700000000003</v>
      </c>
      <c r="H1597" s="678">
        <v>1</v>
      </c>
      <c r="I1597" s="665"/>
      <c r="J1597" s="665"/>
      <c r="K1597" s="678">
        <v>0</v>
      </c>
      <c r="L1597" s="665">
        <v>3</v>
      </c>
      <c r="M1597" s="666">
        <v>2545.4700000000003</v>
      </c>
    </row>
    <row r="1598" spans="1:13" ht="14.4" customHeight="1" x14ac:dyDescent="0.3">
      <c r="A1598" s="661" t="s">
        <v>5141</v>
      </c>
      <c r="B1598" s="662" t="s">
        <v>7966</v>
      </c>
      <c r="C1598" s="662" t="s">
        <v>5547</v>
      </c>
      <c r="D1598" s="662" t="s">
        <v>5548</v>
      </c>
      <c r="E1598" s="662" t="s">
        <v>5549</v>
      </c>
      <c r="F1598" s="665">
        <v>1</v>
      </c>
      <c r="G1598" s="665">
        <v>292.74</v>
      </c>
      <c r="H1598" s="678">
        <v>1</v>
      </c>
      <c r="I1598" s="665"/>
      <c r="J1598" s="665"/>
      <c r="K1598" s="678">
        <v>0</v>
      </c>
      <c r="L1598" s="665">
        <v>1</v>
      </c>
      <c r="M1598" s="666">
        <v>292.74</v>
      </c>
    </row>
    <row r="1599" spans="1:13" ht="14.4" customHeight="1" x14ac:dyDescent="0.3">
      <c r="A1599" s="661" t="s">
        <v>5141</v>
      </c>
      <c r="B1599" s="662" t="s">
        <v>4981</v>
      </c>
      <c r="C1599" s="662" t="s">
        <v>2621</v>
      </c>
      <c r="D1599" s="662" t="s">
        <v>2622</v>
      </c>
      <c r="E1599" s="662" t="s">
        <v>968</v>
      </c>
      <c r="F1599" s="665"/>
      <c r="G1599" s="665"/>
      <c r="H1599" s="678">
        <v>0</v>
      </c>
      <c r="I1599" s="665">
        <v>1</v>
      </c>
      <c r="J1599" s="665">
        <v>65.989999999999995</v>
      </c>
      <c r="K1599" s="678">
        <v>1</v>
      </c>
      <c r="L1599" s="665">
        <v>1</v>
      </c>
      <c r="M1599" s="666">
        <v>65.989999999999995</v>
      </c>
    </row>
    <row r="1600" spans="1:13" ht="14.4" customHeight="1" x14ac:dyDescent="0.3">
      <c r="A1600" s="661" t="s">
        <v>5141</v>
      </c>
      <c r="B1600" s="662" t="s">
        <v>4982</v>
      </c>
      <c r="C1600" s="662" t="s">
        <v>2602</v>
      </c>
      <c r="D1600" s="662" t="s">
        <v>2603</v>
      </c>
      <c r="E1600" s="662" t="s">
        <v>2604</v>
      </c>
      <c r="F1600" s="665"/>
      <c r="G1600" s="665"/>
      <c r="H1600" s="678">
        <v>0</v>
      </c>
      <c r="I1600" s="665">
        <v>1</v>
      </c>
      <c r="J1600" s="665">
        <v>132</v>
      </c>
      <c r="K1600" s="678">
        <v>1</v>
      </c>
      <c r="L1600" s="665">
        <v>1</v>
      </c>
      <c r="M1600" s="666">
        <v>132</v>
      </c>
    </row>
    <row r="1601" spans="1:13" ht="14.4" customHeight="1" x14ac:dyDescent="0.3">
      <c r="A1601" s="661" t="s">
        <v>5141</v>
      </c>
      <c r="B1601" s="662" t="s">
        <v>4982</v>
      </c>
      <c r="C1601" s="662" t="s">
        <v>7210</v>
      </c>
      <c r="D1601" s="662" t="s">
        <v>2603</v>
      </c>
      <c r="E1601" s="662" t="s">
        <v>7211</v>
      </c>
      <c r="F1601" s="665"/>
      <c r="G1601" s="665"/>
      <c r="H1601" s="678">
        <v>0</v>
      </c>
      <c r="I1601" s="665">
        <v>2</v>
      </c>
      <c r="J1601" s="665">
        <v>879.96</v>
      </c>
      <c r="K1601" s="678">
        <v>1</v>
      </c>
      <c r="L1601" s="665">
        <v>2</v>
      </c>
      <c r="M1601" s="666">
        <v>879.96</v>
      </c>
    </row>
    <row r="1602" spans="1:13" ht="14.4" customHeight="1" x14ac:dyDescent="0.3">
      <c r="A1602" s="661" t="s">
        <v>5141</v>
      </c>
      <c r="B1602" s="662" t="s">
        <v>4991</v>
      </c>
      <c r="C1602" s="662" t="s">
        <v>2560</v>
      </c>
      <c r="D1602" s="662" t="s">
        <v>2444</v>
      </c>
      <c r="E1602" s="662" t="s">
        <v>968</v>
      </c>
      <c r="F1602" s="665"/>
      <c r="G1602" s="665"/>
      <c r="H1602" s="678">
        <v>0</v>
      </c>
      <c r="I1602" s="665">
        <v>3</v>
      </c>
      <c r="J1602" s="665">
        <v>296.48</v>
      </c>
      <c r="K1602" s="678">
        <v>1</v>
      </c>
      <c r="L1602" s="665">
        <v>3</v>
      </c>
      <c r="M1602" s="666">
        <v>296.48</v>
      </c>
    </row>
    <row r="1603" spans="1:13" ht="14.4" customHeight="1" x14ac:dyDescent="0.3">
      <c r="A1603" s="661" t="s">
        <v>5141</v>
      </c>
      <c r="B1603" s="662" t="s">
        <v>4997</v>
      </c>
      <c r="C1603" s="662" t="s">
        <v>2834</v>
      </c>
      <c r="D1603" s="662" t="s">
        <v>2835</v>
      </c>
      <c r="E1603" s="662" t="s">
        <v>2831</v>
      </c>
      <c r="F1603" s="665"/>
      <c r="G1603" s="665"/>
      <c r="H1603" s="678">
        <v>0</v>
      </c>
      <c r="I1603" s="665">
        <v>2</v>
      </c>
      <c r="J1603" s="665">
        <v>254.68</v>
      </c>
      <c r="K1603" s="678">
        <v>1</v>
      </c>
      <c r="L1603" s="665">
        <v>2</v>
      </c>
      <c r="M1603" s="666">
        <v>254.68</v>
      </c>
    </row>
    <row r="1604" spans="1:13" ht="14.4" customHeight="1" x14ac:dyDescent="0.3">
      <c r="A1604" s="661" t="s">
        <v>5141</v>
      </c>
      <c r="B1604" s="662" t="s">
        <v>4997</v>
      </c>
      <c r="C1604" s="662" t="s">
        <v>2836</v>
      </c>
      <c r="D1604" s="662" t="s">
        <v>2837</v>
      </c>
      <c r="E1604" s="662" t="s">
        <v>2831</v>
      </c>
      <c r="F1604" s="665"/>
      <c r="G1604" s="665"/>
      <c r="H1604" s="678">
        <v>0</v>
      </c>
      <c r="I1604" s="665">
        <v>2</v>
      </c>
      <c r="J1604" s="665">
        <v>254.68</v>
      </c>
      <c r="K1604" s="678">
        <v>1</v>
      </c>
      <c r="L1604" s="665">
        <v>2</v>
      </c>
      <c r="M1604" s="666">
        <v>254.68</v>
      </c>
    </row>
    <row r="1605" spans="1:13" ht="14.4" customHeight="1" x14ac:dyDescent="0.3">
      <c r="A1605" s="661" t="s">
        <v>5141</v>
      </c>
      <c r="B1605" s="662" t="s">
        <v>4997</v>
      </c>
      <c r="C1605" s="662" t="s">
        <v>2832</v>
      </c>
      <c r="D1605" s="662" t="s">
        <v>2833</v>
      </c>
      <c r="E1605" s="662" t="s">
        <v>2831</v>
      </c>
      <c r="F1605" s="665"/>
      <c r="G1605" s="665"/>
      <c r="H1605" s="678">
        <v>0</v>
      </c>
      <c r="I1605" s="665">
        <v>1</v>
      </c>
      <c r="J1605" s="665">
        <v>127.34</v>
      </c>
      <c r="K1605" s="678">
        <v>1</v>
      </c>
      <c r="L1605" s="665">
        <v>1</v>
      </c>
      <c r="M1605" s="666">
        <v>127.34</v>
      </c>
    </row>
    <row r="1606" spans="1:13" ht="14.4" customHeight="1" x14ac:dyDescent="0.3">
      <c r="A1606" s="661" t="s">
        <v>5141</v>
      </c>
      <c r="B1606" s="662" t="s">
        <v>4997</v>
      </c>
      <c r="C1606" s="662" t="s">
        <v>2861</v>
      </c>
      <c r="D1606" s="662" t="s">
        <v>2862</v>
      </c>
      <c r="E1606" s="662" t="s">
        <v>2831</v>
      </c>
      <c r="F1606" s="665"/>
      <c r="G1606" s="665"/>
      <c r="H1606" s="678">
        <v>0</v>
      </c>
      <c r="I1606" s="665">
        <v>3</v>
      </c>
      <c r="J1606" s="665">
        <v>246.12</v>
      </c>
      <c r="K1606" s="678">
        <v>1</v>
      </c>
      <c r="L1606" s="665">
        <v>3</v>
      </c>
      <c r="M1606" s="666">
        <v>246.12</v>
      </c>
    </row>
    <row r="1607" spans="1:13" ht="14.4" customHeight="1" x14ac:dyDescent="0.3">
      <c r="A1607" s="661" t="s">
        <v>5141</v>
      </c>
      <c r="B1607" s="662" t="s">
        <v>4997</v>
      </c>
      <c r="C1607" s="662" t="s">
        <v>2857</v>
      </c>
      <c r="D1607" s="662" t="s">
        <v>2858</v>
      </c>
      <c r="E1607" s="662" t="s">
        <v>2831</v>
      </c>
      <c r="F1607" s="665"/>
      <c r="G1607" s="665"/>
      <c r="H1607" s="678">
        <v>0</v>
      </c>
      <c r="I1607" s="665">
        <v>3</v>
      </c>
      <c r="J1607" s="665">
        <v>246.12</v>
      </c>
      <c r="K1607" s="678">
        <v>1</v>
      </c>
      <c r="L1607" s="665">
        <v>3</v>
      </c>
      <c r="M1607" s="666">
        <v>246.12</v>
      </c>
    </row>
    <row r="1608" spans="1:13" ht="14.4" customHeight="1" x14ac:dyDescent="0.3">
      <c r="A1608" s="661" t="s">
        <v>5141</v>
      </c>
      <c r="B1608" s="662" t="s">
        <v>4997</v>
      </c>
      <c r="C1608" s="662" t="s">
        <v>2859</v>
      </c>
      <c r="D1608" s="662" t="s">
        <v>2860</v>
      </c>
      <c r="E1608" s="662" t="s">
        <v>2831</v>
      </c>
      <c r="F1608" s="665"/>
      <c r="G1608" s="665"/>
      <c r="H1608" s="678">
        <v>0</v>
      </c>
      <c r="I1608" s="665">
        <v>3</v>
      </c>
      <c r="J1608" s="665">
        <v>246.12</v>
      </c>
      <c r="K1608" s="678">
        <v>1</v>
      </c>
      <c r="L1608" s="665">
        <v>3</v>
      </c>
      <c r="M1608" s="666">
        <v>246.12</v>
      </c>
    </row>
    <row r="1609" spans="1:13" ht="14.4" customHeight="1" x14ac:dyDescent="0.3">
      <c r="A1609" s="661" t="s">
        <v>5141</v>
      </c>
      <c r="B1609" s="662" t="s">
        <v>4934</v>
      </c>
      <c r="C1609" s="662" t="s">
        <v>3200</v>
      </c>
      <c r="D1609" s="662" t="s">
        <v>3193</v>
      </c>
      <c r="E1609" s="662" t="s">
        <v>4935</v>
      </c>
      <c r="F1609" s="665"/>
      <c r="G1609" s="665"/>
      <c r="H1609" s="678">
        <v>0</v>
      </c>
      <c r="I1609" s="665">
        <v>14</v>
      </c>
      <c r="J1609" s="665">
        <v>193889.63999999998</v>
      </c>
      <c r="K1609" s="678">
        <v>1</v>
      </c>
      <c r="L1609" s="665">
        <v>14</v>
      </c>
      <c r="M1609" s="666">
        <v>193889.63999999998</v>
      </c>
    </row>
    <row r="1610" spans="1:13" ht="14.4" customHeight="1" x14ac:dyDescent="0.3">
      <c r="A1610" s="661" t="s">
        <v>5148</v>
      </c>
      <c r="B1610" s="662" t="s">
        <v>4808</v>
      </c>
      <c r="C1610" s="662" t="s">
        <v>2651</v>
      </c>
      <c r="D1610" s="662" t="s">
        <v>4809</v>
      </c>
      <c r="E1610" s="662" t="s">
        <v>4810</v>
      </c>
      <c r="F1610" s="665"/>
      <c r="G1610" s="665"/>
      <c r="H1610" s="678">
        <v>0</v>
      </c>
      <c r="I1610" s="665">
        <v>1</v>
      </c>
      <c r="J1610" s="665">
        <v>120.61</v>
      </c>
      <c r="K1610" s="678">
        <v>1</v>
      </c>
      <c r="L1610" s="665">
        <v>1</v>
      </c>
      <c r="M1610" s="666">
        <v>120.61</v>
      </c>
    </row>
    <row r="1611" spans="1:13" ht="14.4" customHeight="1" x14ac:dyDescent="0.3">
      <c r="A1611" s="661" t="s">
        <v>5148</v>
      </c>
      <c r="B1611" s="662" t="s">
        <v>4811</v>
      </c>
      <c r="C1611" s="662" t="s">
        <v>2679</v>
      </c>
      <c r="D1611" s="662" t="s">
        <v>2474</v>
      </c>
      <c r="E1611" s="662" t="s">
        <v>4813</v>
      </c>
      <c r="F1611" s="665"/>
      <c r="G1611" s="665"/>
      <c r="H1611" s="678">
        <v>0</v>
      </c>
      <c r="I1611" s="665">
        <v>3</v>
      </c>
      <c r="J1611" s="665">
        <v>1222.6500000000001</v>
      </c>
      <c r="K1611" s="678">
        <v>1</v>
      </c>
      <c r="L1611" s="665">
        <v>3</v>
      </c>
      <c r="M1611" s="666">
        <v>1222.6500000000001</v>
      </c>
    </row>
    <row r="1612" spans="1:13" ht="14.4" customHeight="1" x14ac:dyDescent="0.3">
      <c r="A1612" s="661" t="s">
        <v>5148</v>
      </c>
      <c r="B1612" s="662" t="s">
        <v>4811</v>
      </c>
      <c r="C1612" s="662" t="s">
        <v>2682</v>
      </c>
      <c r="D1612" s="662" t="s">
        <v>2474</v>
      </c>
      <c r="E1612" s="662" t="s">
        <v>4816</v>
      </c>
      <c r="F1612" s="665"/>
      <c r="G1612" s="665"/>
      <c r="H1612" s="678">
        <v>0</v>
      </c>
      <c r="I1612" s="665">
        <v>6</v>
      </c>
      <c r="J1612" s="665">
        <v>3260.34</v>
      </c>
      <c r="K1612" s="678">
        <v>1</v>
      </c>
      <c r="L1612" s="665">
        <v>6</v>
      </c>
      <c r="M1612" s="666">
        <v>3260.34</v>
      </c>
    </row>
    <row r="1613" spans="1:13" ht="14.4" customHeight="1" x14ac:dyDescent="0.3">
      <c r="A1613" s="661" t="s">
        <v>5148</v>
      </c>
      <c r="B1613" s="662" t="s">
        <v>4811</v>
      </c>
      <c r="C1613" s="662" t="s">
        <v>2473</v>
      </c>
      <c r="D1613" s="662" t="s">
        <v>2474</v>
      </c>
      <c r="E1613" s="662" t="s">
        <v>4814</v>
      </c>
      <c r="F1613" s="665"/>
      <c r="G1613" s="665"/>
      <c r="H1613" s="678">
        <v>0</v>
      </c>
      <c r="I1613" s="665">
        <v>2</v>
      </c>
      <c r="J1613" s="665">
        <v>1630.2</v>
      </c>
      <c r="K1613" s="678">
        <v>1</v>
      </c>
      <c r="L1613" s="665">
        <v>2</v>
      </c>
      <c r="M1613" s="666">
        <v>1630.2</v>
      </c>
    </row>
    <row r="1614" spans="1:13" ht="14.4" customHeight="1" x14ac:dyDescent="0.3">
      <c r="A1614" s="661" t="s">
        <v>5148</v>
      </c>
      <c r="B1614" s="662" t="s">
        <v>4811</v>
      </c>
      <c r="C1614" s="662" t="s">
        <v>2477</v>
      </c>
      <c r="D1614" s="662" t="s">
        <v>2474</v>
      </c>
      <c r="E1614" s="662" t="s">
        <v>4818</v>
      </c>
      <c r="F1614" s="665"/>
      <c r="G1614" s="665"/>
      <c r="H1614" s="678">
        <v>0</v>
      </c>
      <c r="I1614" s="665">
        <v>4</v>
      </c>
      <c r="J1614" s="665">
        <v>3694.96</v>
      </c>
      <c r="K1614" s="678">
        <v>1</v>
      </c>
      <c r="L1614" s="665">
        <v>4</v>
      </c>
      <c r="M1614" s="666">
        <v>3694.96</v>
      </c>
    </row>
    <row r="1615" spans="1:13" ht="14.4" customHeight="1" x14ac:dyDescent="0.3">
      <c r="A1615" s="661" t="s">
        <v>5148</v>
      </c>
      <c r="B1615" s="662" t="s">
        <v>4811</v>
      </c>
      <c r="C1615" s="662" t="s">
        <v>4144</v>
      </c>
      <c r="D1615" s="662" t="s">
        <v>2557</v>
      </c>
      <c r="E1615" s="662" t="s">
        <v>4812</v>
      </c>
      <c r="F1615" s="665"/>
      <c r="G1615" s="665"/>
      <c r="H1615" s="678">
        <v>0</v>
      </c>
      <c r="I1615" s="665">
        <v>1</v>
      </c>
      <c r="J1615" s="665">
        <v>1385.62</v>
      </c>
      <c r="K1615" s="678">
        <v>1</v>
      </c>
      <c r="L1615" s="665">
        <v>1</v>
      </c>
      <c r="M1615" s="666">
        <v>1385.62</v>
      </c>
    </row>
    <row r="1616" spans="1:13" ht="14.4" customHeight="1" x14ac:dyDescent="0.3">
      <c r="A1616" s="661" t="s">
        <v>5148</v>
      </c>
      <c r="B1616" s="662" t="s">
        <v>4833</v>
      </c>
      <c r="C1616" s="662" t="s">
        <v>2511</v>
      </c>
      <c r="D1616" s="662" t="s">
        <v>2512</v>
      </c>
      <c r="E1616" s="662" t="s">
        <v>1270</v>
      </c>
      <c r="F1616" s="665"/>
      <c r="G1616" s="665"/>
      <c r="H1616" s="678">
        <v>0</v>
      </c>
      <c r="I1616" s="665">
        <v>2</v>
      </c>
      <c r="J1616" s="665">
        <v>70.22</v>
      </c>
      <c r="K1616" s="678">
        <v>1</v>
      </c>
      <c r="L1616" s="665">
        <v>2</v>
      </c>
      <c r="M1616" s="666">
        <v>70.22</v>
      </c>
    </row>
    <row r="1617" spans="1:13" ht="14.4" customHeight="1" x14ac:dyDescent="0.3">
      <c r="A1617" s="661" t="s">
        <v>5148</v>
      </c>
      <c r="B1617" s="662" t="s">
        <v>4840</v>
      </c>
      <c r="C1617" s="662" t="s">
        <v>2587</v>
      </c>
      <c r="D1617" s="662" t="s">
        <v>2588</v>
      </c>
      <c r="E1617" s="662" t="s">
        <v>1270</v>
      </c>
      <c r="F1617" s="665"/>
      <c r="G1617" s="665"/>
      <c r="H1617" s="678">
        <v>0</v>
      </c>
      <c r="I1617" s="665">
        <v>1</v>
      </c>
      <c r="J1617" s="665">
        <v>48.27</v>
      </c>
      <c r="K1617" s="678">
        <v>1</v>
      </c>
      <c r="L1617" s="665">
        <v>1</v>
      </c>
      <c r="M1617" s="666">
        <v>48.27</v>
      </c>
    </row>
    <row r="1618" spans="1:13" ht="14.4" customHeight="1" x14ac:dyDescent="0.3">
      <c r="A1618" s="661" t="s">
        <v>5148</v>
      </c>
      <c r="B1618" s="662" t="s">
        <v>4841</v>
      </c>
      <c r="C1618" s="662" t="s">
        <v>5738</v>
      </c>
      <c r="D1618" s="662" t="s">
        <v>4842</v>
      </c>
      <c r="E1618" s="662" t="s">
        <v>5070</v>
      </c>
      <c r="F1618" s="665"/>
      <c r="G1618" s="665"/>
      <c r="H1618" s="678"/>
      <c r="I1618" s="665">
        <v>1</v>
      </c>
      <c r="J1618" s="665">
        <v>0</v>
      </c>
      <c r="K1618" s="678"/>
      <c r="L1618" s="665">
        <v>1</v>
      </c>
      <c r="M1618" s="666">
        <v>0</v>
      </c>
    </row>
    <row r="1619" spans="1:13" ht="14.4" customHeight="1" x14ac:dyDescent="0.3">
      <c r="A1619" s="661" t="s">
        <v>5148</v>
      </c>
      <c r="B1619" s="662" t="s">
        <v>4851</v>
      </c>
      <c r="C1619" s="662" t="s">
        <v>5742</v>
      </c>
      <c r="D1619" s="662" t="s">
        <v>5743</v>
      </c>
      <c r="E1619" s="662" t="s">
        <v>2641</v>
      </c>
      <c r="F1619" s="665">
        <v>1</v>
      </c>
      <c r="G1619" s="665">
        <v>109.97</v>
      </c>
      <c r="H1619" s="678">
        <v>1</v>
      </c>
      <c r="I1619" s="665"/>
      <c r="J1619" s="665"/>
      <c r="K1619" s="678">
        <v>0</v>
      </c>
      <c r="L1619" s="665">
        <v>1</v>
      </c>
      <c r="M1619" s="666">
        <v>109.97</v>
      </c>
    </row>
    <row r="1620" spans="1:13" ht="14.4" customHeight="1" x14ac:dyDescent="0.3">
      <c r="A1620" s="661" t="s">
        <v>5148</v>
      </c>
      <c r="B1620" s="662" t="s">
        <v>4877</v>
      </c>
      <c r="C1620" s="662" t="s">
        <v>3061</v>
      </c>
      <c r="D1620" s="662" t="s">
        <v>2796</v>
      </c>
      <c r="E1620" s="662" t="s">
        <v>4879</v>
      </c>
      <c r="F1620" s="665"/>
      <c r="G1620" s="665"/>
      <c r="H1620" s="678">
        <v>0</v>
      </c>
      <c r="I1620" s="665">
        <v>5</v>
      </c>
      <c r="J1620" s="665">
        <v>771.80000000000007</v>
      </c>
      <c r="K1620" s="678">
        <v>1</v>
      </c>
      <c r="L1620" s="665">
        <v>5</v>
      </c>
      <c r="M1620" s="666">
        <v>771.80000000000007</v>
      </c>
    </row>
    <row r="1621" spans="1:13" ht="14.4" customHeight="1" x14ac:dyDescent="0.3">
      <c r="A1621" s="661" t="s">
        <v>5148</v>
      </c>
      <c r="B1621" s="662" t="s">
        <v>4877</v>
      </c>
      <c r="C1621" s="662" t="s">
        <v>2795</v>
      </c>
      <c r="D1621" s="662" t="s">
        <v>2796</v>
      </c>
      <c r="E1621" s="662" t="s">
        <v>4878</v>
      </c>
      <c r="F1621" s="665"/>
      <c r="G1621" s="665"/>
      <c r="H1621" s="678">
        <v>0</v>
      </c>
      <c r="I1621" s="665">
        <v>1</v>
      </c>
      <c r="J1621" s="665">
        <v>225.06</v>
      </c>
      <c r="K1621" s="678">
        <v>1</v>
      </c>
      <c r="L1621" s="665">
        <v>1</v>
      </c>
      <c r="M1621" s="666">
        <v>225.06</v>
      </c>
    </row>
    <row r="1622" spans="1:13" ht="14.4" customHeight="1" x14ac:dyDescent="0.3">
      <c r="A1622" s="661" t="s">
        <v>5148</v>
      </c>
      <c r="B1622" s="662" t="s">
        <v>4902</v>
      </c>
      <c r="C1622" s="662" t="s">
        <v>3092</v>
      </c>
      <c r="D1622" s="662" t="s">
        <v>3093</v>
      </c>
      <c r="E1622" s="662" t="s">
        <v>3094</v>
      </c>
      <c r="F1622" s="665"/>
      <c r="G1622" s="665"/>
      <c r="H1622" s="678">
        <v>0</v>
      </c>
      <c r="I1622" s="665">
        <v>4</v>
      </c>
      <c r="J1622" s="665">
        <v>282.16000000000003</v>
      </c>
      <c r="K1622" s="678">
        <v>1</v>
      </c>
      <c r="L1622" s="665">
        <v>4</v>
      </c>
      <c r="M1622" s="666">
        <v>282.16000000000003</v>
      </c>
    </row>
    <row r="1623" spans="1:13" ht="14.4" customHeight="1" x14ac:dyDescent="0.3">
      <c r="A1623" s="661" t="s">
        <v>5148</v>
      </c>
      <c r="B1623" s="662" t="s">
        <v>4938</v>
      </c>
      <c r="C1623" s="662" t="s">
        <v>2755</v>
      </c>
      <c r="D1623" s="662" t="s">
        <v>2756</v>
      </c>
      <c r="E1623" s="662" t="s">
        <v>3488</v>
      </c>
      <c r="F1623" s="665"/>
      <c r="G1623" s="665"/>
      <c r="H1623" s="678">
        <v>0</v>
      </c>
      <c r="I1623" s="665">
        <v>1</v>
      </c>
      <c r="J1623" s="665">
        <v>1427.23</v>
      </c>
      <c r="K1623" s="678">
        <v>1</v>
      </c>
      <c r="L1623" s="665">
        <v>1</v>
      </c>
      <c r="M1623" s="666">
        <v>1427.23</v>
      </c>
    </row>
    <row r="1624" spans="1:13" ht="14.4" customHeight="1" x14ac:dyDescent="0.3">
      <c r="A1624" s="661" t="s">
        <v>5148</v>
      </c>
      <c r="B1624" s="662" t="s">
        <v>4953</v>
      </c>
      <c r="C1624" s="662" t="s">
        <v>4141</v>
      </c>
      <c r="D1624" s="662" t="s">
        <v>2550</v>
      </c>
      <c r="E1624" s="662" t="s">
        <v>5061</v>
      </c>
      <c r="F1624" s="665"/>
      <c r="G1624" s="665"/>
      <c r="H1624" s="678">
        <v>0</v>
      </c>
      <c r="I1624" s="665">
        <v>1</v>
      </c>
      <c r="J1624" s="665">
        <v>93.96</v>
      </c>
      <c r="K1624" s="678">
        <v>1</v>
      </c>
      <c r="L1624" s="665">
        <v>1</v>
      </c>
      <c r="M1624" s="666">
        <v>93.96</v>
      </c>
    </row>
    <row r="1625" spans="1:13" ht="14.4" customHeight="1" x14ac:dyDescent="0.3">
      <c r="A1625" s="661" t="s">
        <v>5148</v>
      </c>
      <c r="B1625" s="662" t="s">
        <v>4991</v>
      </c>
      <c r="C1625" s="662" t="s">
        <v>2560</v>
      </c>
      <c r="D1625" s="662" t="s">
        <v>2444</v>
      </c>
      <c r="E1625" s="662" t="s">
        <v>968</v>
      </c>
      <c r="F1625" s="665"/>
      <c r="G1625" s="665"/>
      <c r="H1625" s="678">
        <v>0</v>
      </c>
      <c r="I1625" s="665">
        <v>2</v>
      </c>
      <c r="J1625" s="665">
        <v>138.32</v>
      </c>
      <c r="K1625" s="678">
        <v>1</v>
      </c>
      <c r="L1625" s="665">
        <v>2</v>
      </c>
      <c r="M1625" s="666">
        <v>138.32</v>
      </c>
    </row>
    <row r="1626" spans="1:13" ht="14.4" customHeight="1" x14ac:dyDescent="0.3">
      <c r="A1626" s="661" t="s">
        <v>5148</v>
      </c>
      <c r="B1626" s="662" t="s">
        <v>4997</v>
      </c>
      <c r="C1626" s="662" t="s">
        <v>2852</v>
      </c>
      <c r="D1626" s="662" t="s">
        <v>2853</v>
      </c>
      <c r="E1626" s="662" t="s">
        <v>2831</v>
      </c>
      <c r="F1626" s="665"/>
      <c r="G1626" s="665"/>
      <c r="H1626" s="678">
        <v>0</v>
      </c>
      <c r="I1626" s="665">
        <v>3</v>
      </c>
      <c r="J1626" s="665">
        <v>388.53</v>
      </c>
      <c r="K1626" s="678">
        <v>1</v>
      </c>
      <c r="L1626" s="665">
        <v>3</v>
      </c>
      <c r="M1626" s="666">
        <v>388.53</v>
      </c>
    </row>
    <row r="1627" spans="1:13" ht="14.4" customHeight="1" x14ac:dyDescent="0.3">
      <c r="A1627" s="661" t="s">
        <v>5148</v>
      </c>
      <c r="B1627" s="662" t="s">
        <v>4997</v>
      </c>
      <c r="C1627" s="662" t="s">
        <v>2829</v>
      </c>
      <c r="D1627" s="662" t="s">
        <v>2830</v>
      </c>
      <c r="E1627" s="662" t="s">
        <v>2831</v>
      </c>
      <c r="F1627" s="665"/>
      <c r="G1627" s="665"/>
      <c r="H1627" s="678">
        <v>0</v>
      </c>
      <c r="I1627" s="665">
        <v>3</v>
      </c>
      <c r="J1627" s="665">
        <v>382.02</v>
      </c>
      <c r="K1627" s="678">
        <v>1</v>
      </c>
      <c r="L1627" s="665">
        <v>3</v>
      </c>
      <c r="M1627" s="666">
        <v>382.02</v>
      </c>
    </row>
    <row r="1628" spans="1:13" ht="14.4" customHeight="1" x14ac:dyDescent="0.3">
      <c r="A1628" s="661" t="s">
        <v>5148</v>
      </c>
      <c r="B1628" s="662" t="s">
        <v>4997</v>
      </c>
      <c r="C1628" s="662" t="s">
        <v>2834</v>
      </c>
      <c r="D1628" s="662" t="s">
        <v>2835</v>
      </c>
      <c r="E1628" s="662" t="s">
        <v>2831</v>
      </c>
      <c r="F1628" s="665"/>
      <c r="G1628" s="665"/>
      <c r="H1628" s="678">
        <v>0</v>
      </c>
      <c r="I1628" s="665">
        <v>3</v>
      </c>
      <c r="J1628" s="665">
        <v>382.02</v>
      </c>
      <c r="K1628" s="678">
        <v>1</v>
      </c>
      <c r="L1628" s="665">
        <v>3</v>
      </c>
      <c r="M1628" s="666">
        <v>382.02</v>
      </c>
    </row>
    <row r="1629" spans="1:13" ht="14.4" customHeight="1" x14ac:dyDescent="0.3">
      <c r="A1629" s="661" t="s">
        <v>5148</v>
      </c>
      <c r="B1629" s="662" t="s">
        <v>4997</v>
      </c>
      <c r="C1629" s="662" t="s">
        <v>2845</v>
      </c>
      <c r="D1629" s="662" t="s">
        <v>2846</v>
      </c>
      <c r="E1629" s="662" t="s">
        <v>2844</v>
      </c>
      <c r="F1629" s="665"/>
      <c r="G1629" s="665"/>
      <c r="H1629" s="678">
        <v>0</v>
      </c>
      <c r="I1629" s="665">
        <v>8</v>
      </c>
      <c r="J1629" s="665">
        <v>679.12</v>
      </c>
      <c r="K1629" s="678">
        <v>1</v>
      </c>
      <c r="L1629" s="665">
        <v>8</v>
      </c>
      <c r="M1629" s="666">
        <v>679.12</v>
      </c>
    </row>
    <row r="1630" spans="1:13" ht="14.4" customHeight="1" x14ac:dyDescent="0.3">
      <c r="A1630" s="661" t="s">
        <v>5148</v>
      </c>
      <c r="B1630" s="662" t="s">
        <v>4997</v>
      </c>
      <c r="C1630" s="662" t="s">
        <v>2870</v>
      </c>
      <c r="D1630" s="662" t="s">
        <v>5000</v>
      </c>
      <c r="E1630" s="662" t="s">
        <v>2821</v>
      </c>
      <c r="F1630" s="665"/>
      <c r="G1630" s="665"/>
      <c r="H1630" s="678">
        <v>0</v>
      </c>
      <c r="I1630" s="665">
        <v>5</v>
      </c>
      <c r="J1630" s="665">
        <v>971.3</v>
      </c>
      <c r="K1630" s="678">
        <v>1</v>
      </c>
      <c r="L1630" s="665">
        <v>5</v>
      </c>
      <c r="M1630" s="666">
        <v>971.3</v>
      </c>
    </row>
    <row r="1631" spans="1:13" ht="14.4" customHeight="1" x14ac:dyDescent="0.3">
      <c r="A1631" s="661" t="s">
        <v>5148</v>
      </c>
      <c r="B1631" s="662" t="s">
        <v>4934</v>
      </c>
      <c r="C1631" s="662" t="s">
        <v>3200</v>
      </c>
      <c r="D1631" s="662" t="s">
        <v>3193</v>
      </c>
      <c r="E1631" s="662" t="s">
        <v>4935</v>
      </c>
      <c r="F1631" s="665"/>
      <c r="G1631" s="665"/>
      <c r="H1631" s="678">
        <v>0</v>
      </c>
      <c r="I1631" s="665">
        <v>2</v>
      </c>
      <c r="J1631" s="665">
        <v>27698.52</v>
      </c>
      <c r="K1631" s="678">
        <v>1</v>
      </c>
      <c r="L1631" s="665">
        <v>2</v>
      </c>
      <c r="M1631" s="666">
        <v>27698.52</v>
      </c>
    </row>
    <row r="1632" spans="1:13" ht="14.4" customHeight="1" x14ac:dyDescent="0.3">
      <c r="A1632" s="661" t="s">
        <v>5142</v>
      </c>
      <c r="B1632" s="662" t="s">
        <v>4808</v>
      </c>
      <c r="C1632" s="662" t="s">
        <v>2651</v>
      </c>
      <c r="D1632" s="662" t="s">
        <v>4809</v>
      </c>
      <c r="E1632" s="662" t="s">
        <v>4810</v>
      </c>
      <c r="F1632" s="665"/>
      <c r="G1632" s="665"/>
      <c r="H1632" s="678">
        <v>0</v>
      </c>
      <c r="I1632" s="665">
        <v>1</v>
      </c>
      <c r="J1632" s="665">
        <v>120.61</v>
      </c>
      <c r="K1632" s="678">
        <v>1</v>
      </c>
      <c r="L1632" s="665">
        <v>1</v>
      </c>
      <c r="M1632" s="666">
        <v>120.61</v>
      </c>
    </row>
    <row r="1633" spans="1:13" ht="14.4" customHeight="1" x14ac:dyDescent="0.3">
      <c r="A1633" s="661" t="s">
        <v>5142</v>
      </c>
      <c r="B1633" s="662" t="s">
        <v>4811</v>
      </c>
      <c r="C1633" s="662" t="s">
        <v>2682</v>
      </c>
      <c r="D1633" s="662" t="s">
        <v>2474</v>
      </c>
      <c r="E1633" s="662" t="s">
        <v>4816</v>
      </c>
      <c r="F1633" s="665"/>
      <c r="G1633" s="665"/>
      <c r="H1633" s="678">
        <v>0</v>
      </c>
      <c r="I1633" s="665">
        <v>3</v>
      </c>
      <c r="J1633" s="665">
        <v>1630.17</v>
      </c>
      <c r="K1633" s="678">
        <v>1</v>
      </c>
      <c r="L1633" s="665">
        <v>3</v>
      </c>
      <c r="M1633" s="666">
        <v>1630.17</v>
      </c>
    </row>
    <row r="1634" spans="1:13" ht="14.4" customHeight="1" x14ac:dyDescent="0.3">
      <c r="A1634" s="661" t="s">
        <v>5142</v>
      </c>
      <c r="B1634" s="662" t="s">
        <v>4811</v>
      </c>
      <c r="C1634" s="662" t="s">
        <v>2473</v>
      </c>
      <c r="D1634" s="662" t="s">
        <v>2474</v>
      </c>
      <c r="E1634" s="662" t="s">
        <v>4814</v>
      </c>
      <c r="F1634" s="665"/>
      <c r="G1634" s="665"/>
      <c r="H1634" s="678">
        <v>0</v>
      </c>
      <c r="I1634" s="665">
        <v>2</v>
      </c>
      <c r="J1634" s="665">
        <v>1630.2</v>
      </c>
      <c r="K1634" s="678">
        <v>1</v>
      </c>
      <c r="L1634" s="665">
        <v>2</v>
      </c>
      <c r="M1634" s="666">
        <v>1630.2</v>
      </c>
    </row>
    <row r="1635" spans="1:13" ht="14.4" customHeight="1" x14ac:dyDescent="0.3">
      <c r="A1635" s="661" t="s">
        <v>5142</v>
      </c>
      <c r="B1635" s="662" t="s">
        <v>4811</v>
      </c>
      <c r="C1635" s="662" t="s">
        <v>2477</v>
      </c>
      <c r="D1635" s="662" t="s">
        <v>2474</v>
      </c>
      <c r="E1635" s="662" t="s">
        <v>4818</v>
      </c>
      <c r="F1635" s="665"/>
      <c r="G1635" s="665"/>
      <c r="H1635" s="678">
        <v>0</v>
      </c>
      <c r="I1635" s="665">
        <v>1</v>
      </c>
      <c r="J1635" s="665">
        <v>923.74</v>
      </c>
      <c r="K1635" s="678">
        <v>1</v>
      </c>
      <c r="L1635" s="665">
        <v>1</v>
      </c>
      <c r="M1635" s="666">
        <v>923.74</v>
      </c>
    </row>
    <row r="1636" spans="1:13" ht="14.4" customHeight="1" x14ac:dyDescent="0.3">
      <c r="A1636" s="661" t="s">
        <v>5142</v>
      </c>
      <c r="B1636" s="662" t="s">
        <v>4811</v>
      </c>
      <c r="C1636" s="662" t="s">
        <v>4144</v>
      </c>
      <c r="D1636" s="662" t="s">
        <v>2557</v>
      </c>
      <c r="E1636" s="662" t="s">
        <v>4812</v>
      </c>
      <c r="F1636" s="665"/>
      <c r="G1636" s="665"/>
      <c r="H1636" s="678">
        <v>0</v>
      </c>
      <c r="I1636" s="665">
        <v>1</v>
      </c>
      <c r="J1636" s="665">
        <v>1385.62</v>
      </c>
      <c r="K1636" s="678">
        <v>1</v>
      </c>
      <c r="L1636" s="665">
        <v>1</v>
      </c>
      <c r="M1636" s="666">
        <v>1385.62</v>
      </c>
    </row>
    <row r="1637" spans="1:13" ht="14.4" customHeight="1" x14ac:dyDescent="0.3">
      <c r="A1637" s="661" t="s">
        <v>5142</v>
      </c>
      <c r="B1637" s="662" t="s">
        <v>4811</v>
      </c>
      <c r="C1637" s="662" t="s">
        <v>2808</v>
      </c>
      <c r="D1637" s="662" t="s">
        <v>2474</v>
      </c>
      <c r="E1637" s="662" t="s">
        <v>4816</v>
      </c>
      <c r="F1637" s="665">
        <v>2</v>
      </c>
      <c r="G1637" s="665">
        <v>1086.78</v>
      </c>
      <c r="H1637" s="678">
        <v>1</v>
      </c>
      <c r="I1637" s="665"/>
      <c r="J1637" s="665"/>
      <c r="K1637" s="678">
        <v>0</v>
      </c>
      <c r="L1637" s="665">
        <v>2</v>
      </c>
      <c r="M1637" s="666">
        <v>1086.78</v>
      </c>
    </row>
    <row r="1638" spans="1:13" ht="14.4" customHeight="1" x14ac:dyDescent="0.3">
      <c r="A1638" s="661" t="s">
        <v>5142</v>
      </c>
      <c r="B1638" s="662" t="s">
        <v>4832</v>
      </c>
      <c r="C1638" s="662" t="s">
        <v>5589</v>
      </c>
      <c r="D1638" s="662" t="s">
        <v>5590</v>
      </c>
      <c r="E1638" s="662" t="s">
        <v>2467</v>
      </c>
      <c r="F1638" s="665">
        <v>1</v>
      </c>
      <c r="G1638" s="665">
        <v>140.44</v>
      </c>
      <c r="H1638" s="678">
        <v>1</v>
      </c>
      <c r="I1638" s="665"/>
      <c r="J1638" s="665"/>
      <c r="K1638" s="678">
        <v>0</v>
      </c>
      <c r="L1638" s="665">
        <v>1</v>
      </c>
      <c r="M1638" s="666">
        <v>140.44</v>
      </c>
    </row>
    <row r="1639" spans="1:13" ht="14.4" customHeight="1" x14ac:dyDescent="0.3">
      <c r="A1639" s="661" t="s">
        <v>5142</v>
      </c>
      <c r="B1639" s="662" t="s">
        <v>4840</v>
      </c>
      <c r="C1639" s="662" t="s">
        <v>2614</v>
      </c>
      <c r="D1639" s="662" t="s">
        <v>2615</v>
      </c>
      <c r="E1639" s="662" t="s">
        <v>1760</v>
      </c>
      <c r="F1639" s="665"/>
      <c r="G1639" s="665"/>
      <c r="H1639" s="678">
        <v>0</v>
      </c>
      <c r="I1639" s="665">
        <v>1</v>
      </c>
      <c r="J1639" s="665">
        <v>48.27</v>
      </c>
      <c r="K1639" s="678">
        <v>1</v>
      </c>
      <c r="L1639" s="665">
        <v>1</v>
      </c>
      <c r="M1639" s="666">
        <v>48.27</v>
      </c>
    </row>
    <row r="1640" spans="1:13" ht="14.4" customHeight="1" x14ac:dyDescent="0.3">
      <c r="A1640" s="661" t="s">
        <v>5142</v>
      </c>
      <c r="B1640" s="662" t="s">
        <v>4841</v>
      </c>
      <c r="C1640" s="662" t="s">
        <v>5597</v>
      </c>
      <c r="D1640" s="662" t="s">
        <v>2440</v>
      </c>
      <c r="E1640" s="662" t="s">
        <v>5450</v>
      </c>
      <c r="F1640" s="665"/>
      <c r="G1640" s="665"/>
      <c r="H1640" s="678">
        <v>0</v>
      </c>
      <c r="I1640" s="665">
        <v>1</v>
      </c>
      <c r="J1640" s="665">
        <v>40.22</v>
      </c>
      <c r="K1640" s="678">
        <v>1</v>
      </c>
      <c r="L1640" s="665">
        <v>1</v>
      </c>
      <c r="M1640" s="666">
        <v>40.22</v>
      </c>
    </row>
    <row r="1641" spans="1:13" ht="14.4" customHeight="1" x14ac:dyDescent="0.3">
      <c r="A1641" s="661" t="s">
        <v>5142</v>
      </c>
      <c r="B1641" s="662" t="s">
        <v>4841</v>
      </c>
      <c r="C1641" s="662" t="s">
        <v>5598</v>
      </c>
      <c r="D1641" s="662" t="s">
        <v>5599</v>
      </c>
      <c r="E1641" s="662" t="s">
        <v>5070</v>
      </c>
      <c r="F1641" s="665">
        <v>1</v>
      </c>
      <c r="G1641" s="665">
        <v>0</v>
      </c>
      <c r="H1641" s="678"/>
      <c r="I1641" s="665"/>
      <c r="J1641" s="665"/>
      <c r="K1641" s="678"/>
      <c r="L1641" s="665">
        <v>1</v>
      </c>
      <c r="M1641" s="666">
        <v>0</v>
      </c>
    </row>
    <row r="1642" spans="1:13" ht="14.4" customHeight="1" x14ac:dyDescent="0.3">
      <c r="A1642" s="661" t="s">
        <v>5142</v>
      </c>
      <c r="B1642" s="662" t="s">
        <v>4877</v>
      </c>
      <c r="C1642" s="662" t="s">
        <v>3061</v>
      </c>
      <c r="D1642" s="662" t="s">
        <v>2796</v>
      </c>
      <c r="E1642" s="662" t="s">
        <v>4879</v>
      </c>
      <c r="F1642" s="665"/>
      <c r="G1642" s="665"/>
      <c r="H1642" s="678">
        <v>0</v>
      </c>
      <c r="I1642" s="665">
        <v>2</v>
      </c>
      <c r="J1642" s="665">
        <v>304.39999999999998</v>
      </c>
      <c r="K1642" s="678">
        <v>1</v>
      </c>
      <c r="L1642" s="665">
        <v>2</v>
      </c>
      <c r="M1642" s="666">
        <v>304.39999999999998</v>
      </c>
    </row>
    <row r="1643" spans="1:13" ht="14.4" customHeight="1" x14ac:dyDescent="0.3">
      <c r="A1643" s="661" t="s">
        <v>5142</v>
      </c>
      <c r="B1643" s="662" t="s">
        <v>4931</v>
      </c>
      <c r="C1643" s="662" t="s">
        <v>5387</v>
      </c>
      <c r="D1643" s="662" t="s">
        <v>3160</v>
      </c>
      <c r="E1643" s="662" t="s">
        <v>5388</v>
      </c>
      <c r="F1643" s="665">
        <v>1</v>
      </c>
      <c r="G1643" s="665">
        <v>0</v>
      </c>
      <c r="H1643" s="678"/>
      <c r="I1643" s="665"/>
      <c r="J1643" s="665"/>
      <c r="K1643" s="678"/>
      <c r="L1643" s="665">
        <v>1</v>
      </c>
      <c r="M1643" s="666">
        <v>0</v>
      </c>
    </row>
    <row r="1644" spans="1:13" ht="14.4" customHeight="1" x14ac:dyDescent="0.3">
      <c r="A1644" s="661" t="s">
        <v>5142</v>
      </c>
      <c r="B1644" s="662" t="s">
        <v>4931</v>
      </c>
      <c r="C1644" s="662" t="s">
        <v>3159</v>
      </c>
      <c r="D1644" s="662" t="s">
        <v>3160</v>
      </c>
      <c r="E1644" s="662" t="s">
        <v>4933</v>
      </c>
      <c r="F1644" s="665"/>
      <c r="G1644" s="665"/>
      <c r="H1644" s="678">
        <v>0</v>
      </c>
      <c r="I1644" s="665">
        <v>2</v>
      </c>
      <c r="J1644" s="665">
        <v>5982.46</v>
      </c>
      <c r="K1644" s="678">
        <v>1</v>
      </c>
      <c r="L1644" s="665">
        <v>2</v>
      </c>
      <c r="M1644" s="666">
        <v>5982.46</v>
      </c>
    </row>
    <row r="1645" spans="1:13" ht="14.4" customHeight="1" x14ac:dyDescent="0.3">
      <c r="A1645" s="661" t="s">
        <v>5142</v>
      </c>
      <c r="B1645" s="662" t="s">
        <v>4953</v>
      </c>
      <c r="C1645" s="662" t="s">
        <v>2553</v>
      </c>
      <c r="D1645" s="662" t="s">
        <v>2550</v>
      </c>
      <c r="E1645" s="662" t="s">
        <v>4957</v>
      </c>
      <c r="F1645" s="665"/>
      <c r="G1645" s="665"/>
      <c r="H1645" s="678">
        <v>0</v>
      </c>
      <c r="I1645" s="665">
        <v>1</v>
      </c>
      <c r="J1645" s="665">
        <v>156.61000000000001</v>
      </c>
      <c r="K1645" s="678">
        <v>1</v>
      </c>
      <c r="L1645" s="665">
        <v>1</v>
      </c>
      <c r="M1645" s="666">
        <v>156.61000000000001</v>
      </c>
    </row>
    <row r="1646" spans="1:13" ht="14.4" customHeight="1" x14ac:dyDescent="0.3">
      <c r="A1646" s="661" t="s">
        <v>5142</v>
      </c>
      <c r="B1646" s="662" t="s">
        <v>4969</v>
      </c>
      <c r="C1646" s="662" t="s">
        <v>2569</v>
      </c>
      <c r="D1646" s="662" t="s">
        <v>4148</v>
      </c>
      <c r="E1646" s="662" t="s">
        <v>4972</v>
      </c>
      <c r="F1646" s="665"/>
      <c r="G1646" s="665"/>
      <c r="H1646" s="678">
        <v>0</v>
      </c>
      <c r="I1646" s="665">
        <v>1</v>
      </c>
      <c r="J1646" s="665">
        <v>424.24</v>
      </c>
      <c r="K1646" s="678">
        <v>1</v>
      </c>
      <c r="L1646" s="665">
        <v>1</v>
      </c>
      <c r="M1646" s="666">
        <v>424.24</v>
      </c>
    </row>
    <row r="1647" spans="1:13" ht="14.4" customHeight="1" x14ac:dyDescent="0.3">
      <c r="A1647" s="661" t="s">
        <v>5142</v>
      </c>
      <c r="B1647" s="662" t="s">
        <v>4986</v>
      </c>
      <c r="C1647" s="662" t="s">
        <v>1368</v>
      </c>
      <c r="D1647" s="662" t="s">
        <v>2655</v>
      </c>
      <c r="E1647" s="662" t="s">
        <v>2656</v>
      </c>
      <c r="F1647" s="665"/>
      <c r="G1647" s="665"/>
      <c r="H1647" s="678">
        <v>0</v>
      </c>
      <c r="I1647" s="665">
        <v>1</v>
      </c>
      <c r="J1647" s="665">
        <v>103.8</v>
      </c>
      <c r="K1647" s="678">
        <v>1</v>
      </c>
      <c r="L1647" s="665">
        <v>1</v>
      </c>
      <c r="M1647" s="666">
        <v>103.8</v>
      </c>
    </row>
    <row r="1648" spans="1:13" ht="14.4" customHeight="1" x14ac:dyDescent="0.3">
      <c r="A1648" s="661" t="s">
        <v>5142</v>
      </c>
      <c r="B1648" s="662" t="s">
        <v>4991</v>
      </c>
      <c r="C1648" s="662" t="s">
        <v>2673</v>
      </c>
      <c r="D1648" s="662" t="s">
        <v>2444</v>
      </c>
      <c r="E1648" s="662" t="s">
        <v>2674</v>
      </c>
      <c r="F1648" s="665"/>
      <c r="G1648" s="665"/>
      <c r="H1648" s="678">
        <v>0</v>
      </c>
      <c r="I1648" s="665">
        <v>1</v>
      </c>
      <c r="J1648" s="665">
        <v>340.97</v>
      </c>
      <c r="K1648" s="678">
        <v>1</v>
      </c>
      <c r="L1648" s="665">
        <v>1</v>
      </c>
      <c r="M1648" s="666">
        <v>340.97</v>
      </c>
    </row>
    <row r="1649" spans="1:13" ht="14.4" customHeight="1" x14ac:dyDescent="0.3">
      <c r="A1649" s="661" t="s">
        <v>5142</v>
      </c>
      <c r="B1649" s="662" t="s">
        <v>4997</v>
      </c>
      <c r="C1649" s="662" t="s">
        <v>2861</v>
      </c>
      <c r="D1649" s="662" t="s">
        <v>2862</v>
      </c>
      <c r="E1649" s="662" t="s">
        <v>2831</v>
      </c>
      <c r="F1649" s="665"/>
      <c r="G1649" s="665"/>
      <c r="H1649" s="678">
        <v>0</v>
      </c>
      <c r="I1649" s="665">
        <v>1</v>
      </c>
      <c r="J1649" s="665">
        <v>82.04</v>
      </c>
      <c r="K1649" s="678">
        <v>1</v>
      </c>
      <c r="L1649" s="665">
        <v>1</v>
      </c>
      <c r="M1649" s="666">
        <v>82.04</v>
      </c>
    </row>
    <row r="1650" spans="1:13" ht="14.4" customHeight="1" x14ac:dyDescent="0.3">
      <c r="A1650" s="661" t="s">
        <v>5142</v>
      </c>
      <c r="B1650" s="662" t="s">
        <v>4997</v>
      </c>
      <c r="C1650" s="662" t="s">
        <v>2857</v>
      </c>
      <c r="D1650" s="662" t="s">
        <v>2858</v>
      </c>
      <c r="E1650" s="662" t="s">
        <v>2831</v>
      </c>
      <c r="F1650" s="665"/>
      <c r="G1650" s="665"/>
      <c r="H1650" s="678">
        <v>0</v>
      </c>
      <c r="I1650" s="665">
        <v>1</v>
      </c>
      <c r="J1650" s="665">
        <v>82.04</v>
      </c>
      <c r="K1650" s="678">
        <v>1</v>
      </c>
      <c r="L1650" s="665">
        <v>1</v>
      </c>
      <c r="M1650" s="666">
        <v>82.04</v>
      </c>
    </row>
    <row r="1651" spans="1:13" ht="14.4" customHeight="1" x14ac:dyDescent="0.3">
      <c r="A1651" s="661" t="s">
        <v>5142</v>
      </c>
      <c r="B1651" s="662" t="s">
        <v>4997</v>
      </c>
      <c r="C1651" s="662" t="s">
        <v>2859</v>
      </c>
      <c r="D1651" s="662" t="s">
        <v>2860</v>
      </c>
      <c r="E1651" s="662" t="s">
        <v>2831</v>
      </c>
      <c r="F1651" s="665"/>
      <c r="G1651" s="665"/>
      <c r="H1651" s="678">
        <v>0</v>
      </c>
      <c r="I1651" s="665">
        <v>1</v>
      </c>
      <c r="J1651" s="665">
        <v>82.04</v>
      </c>
      <c r="K1651" s="678">
        <v>1</v>
      </c>
      <c r="L1651" s="665">
        <v>1</v>
      </c>
      <c r="M1651" s="666">
        <v>82.04</v>
      </c>
    </row>
    <row r="1652" spans="1:13" ht="14.4" customHeight="1" thickBot="1" x14ac:dyDescent="0.35">
      <c r="A1652" s="667" t="s">
        <v>5142</v>
      </c>
      <c r="B1652" s="668" t="s">
        <v>4934</v>
      </c>
      <c r="C1652" s="668" t="s">
        <v>3200</v>
      </c>
      <c r="D1652" s="668" t="s">
        <v>3193</v>
      </c>
      <c r="E1652" s="668" t="s">
        <v>4935</v>
      </c>
      <c r="F1652" s="671"/>
      <c r="G1652" s="671"/>
      <c r="H1652" s="679">
        <v>0</v>
      </c>
      <c r="I1652" s="671">
        <v>1</v>
      </c>
      <c r="J1652" s="671">
        <v>13849.26</v>
      </c>
      <c r="K1652" s="679">
        <v>1</v>
      </c>
      <c r="L1652" s="671">
        <v>1</v>
      </c>
      <c r="M1652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591</v>
      </c>
      <c r="B5" s="646" t="s">
        <v>592</v>
      </c>
      <c r="C5" s="647" t="s">
        <v>593</v>
      </c>
      <c r="D5" s="647" t="s">
        <v>593</v>
      </c>
      <c r="E5" s="647"/>
      <c r="F5" s="647" t="s">
        <v>593</v>
      </c>
      <c r="G5" s="647" t="s">
        <v>593</v>
      </c>
      <c r="H5" s="647" t="s">
        <v>593</v>
      </c>
      <c r="I5" s="648" t="s">
        <v>593</v>
      </c>
      <c r="J5" s="649" t="s">
        <v>74</v>
      </c>
    </row>
    <row r="6" spans="1:10" ht="14.4" customHeight="1" x14ac:dyDescent="0.3">
      <c r="A6" s="645" t="s">
        <v>591</v>
      </c>
      <c r="B6" s="646" t="s">
        <v>360</v>
      </c>
      <c r="C6" s="647">
        <v>19310.51154000001</v>
      </c>
      <c r="D6" s="647">
        <v>20563.133800000011</v>
      </c>
      <c r="E6" s="647"/>
      <c r="F6" s="647">
        <v>20966.789370000002</v>
      </c>
      <c r="G6" s="647">
        <v>21576.783345225689</v>
      </c>
      <c r="H6" s="647">
        <v>-609.99397522568688</v>
      </c>
      <c r="I6" s="648">
        <v>0.97172915140010152</v>
      </c>
      <c r="J6" s="649" t="s">
        <v>1</v>
      </c>
    </row>
    <row r="7" spans="1:10" ht="14.4" customHeight="1" x14ac:dyDescent="0.3">
      <c r="A7" s="645" t="s">
        <v>591</v>
      </c>
      <c r="B7" s="646" t="s">
        <v>361</v>
      </c>
      <c r="C7" s="647">
        <v>405.89338000000004</v>
      </c>
      <c r="D7" s="647">
        <v>586.61484000000007</v>
      </c>
      <c r="E7" s="647"/>
      <c r="F7" s="647">
        <v>741.02672999999993</v>
      </c>
      <c r="G7" s="647">
        <v>626.48021082282298</v>
      </c>
      <c r="H7" s="647">
        <v>114.54651917717695</v>
      </c>
      <c r="I7" s="648">
        <v>1.1828414005715053</v>
      </c>
      <c r="J7" s="649" t="s">
        <v>1</v>
      </c>
    </row>
    <row r="8" spans="1:10" ht="14.4" customHeight="1" x14ac:dyDescent="0.3">
      <c r="A8" s="645" t="s">
        <v>591</v>
      </c>
      <c r="B8" s="646" t="s">
        <v>362</v>
      </c>
      <c r="C8" s="647">
        <v>564.89261999999599</v>
      </c>
      <c r="D8" s="647">
        <v>738.8983199999999</v>
      </c>
      <c r="E8" s="647"/>
      <c r="F8" s="647">
        <v>868.92458000000011</v>
      </c>
      <c r="G8" s="647">
        <v>851.99997316406393</v>
      </c>
      <c r="H8" s="647">
        <v>16.924606835936174</v>
      </c>
      <c r="I8" s="648">
        <v>1.0198645626396952</v>
      </c>
      <c r="J8" s="649" t="s">
        <v>1</v>
      </c>
    </row>
    <row r="9" spans="1:10" ht="14.4" customHeight="1" x14ac:dyDescent="0.3">
      <c r="A9" s="645" t="s">
        <v>591</v>
      </c>
      <c r="B9" s="646" t="s">
        <v>363</v>
      </c>
      <c r="C9" s="647">
        <v>3030.6939899999961</v>
      </c>
      <c r="D9" s="647">
        <v>3179.6778900000004</v>
      </c>
      <c r="E9" s="647"/>
      <c r="F9" s="647">
        <v>3956.3249999999989</v>
      </c>
      <c r="G9" s="647">
        <v>3860.999890199445</v>
      </c>
      <c r="H9" s="647">
        <v>95.325109800553946</v>
      </c>
      <c r="I9" s="648">
        <v>1.0246892288296932</v>
      </c>
      <c r="J9" s="649" t="s">
        <v>1</v>
      </c>
    </row>
    <row r="10" spans="1:10" ht="14.4" customHeight="1" x14ac:dyDescent="0.3">
      <c r="A10" s="645" t="s">
        <v>591</v>
      </c>
      <c r="B10" s="646" t="s">
        <v>364</v>
      </c>
      <c r="C10" s="647">
        <v>1332.7049799999982</v>
      </c>
      <c r="D10" s="647">
        <v>1478.7004000000002</v>
      </c>
      <c r="E10" s="647"/>
      <c r="F10" s="647">
        <v>1131.151769999999</v>
      </c>
      <c r="G10" s="647">
        <v>1464.9999538560501</v>
      </c>
      <c r="H10" s="647">
        <v>-333.84818385605104</v>
      </c>
      <c r="I10" s="648">
        <v>0.7721172734665801</v>
      </c>
      <c r="J10" s="649" t="s">
        <v>1</v>
      </c>
    </row>
    <row r="11" spans="1:10" ht="14.4" customHeight="1" x14ac:dyDescent="0.3">
      <c r="A11" s="645" t="s">
        <v>591</v>
      </c>
      <c r="B11" s="646" t="s">
        <v>365</v>
      </c>
      <c r="C11" s="647">
        <v>17.0504</v>
      </c>
      <c r="D11" s="647">
        <v>25.101140000000001</v>
      </c>
      <c r="E11" s="647"/>
      <c r="F11" s="647">
        <v>10.057209999998999</v>
      </c>
      <c r="G11" s="647">
        <v>16.999999464538998</v>
      </c>
      <c r="H11" s="647">
        <v>-6.9427894645399988</v>
      </c>
      <c r="I11" s="648">
        <v>0.59160060686929727</v>
      </c>
      <c r="J11" s="649" t="s">
        <v>1</v>
      </c>
    </row>
    <row r="12" spans="1:10" ht="14.4" customHeight="1" x14ac:dyDescent="0.3">
      <c r="A12" s="645" t="s">
        <v>591</v>
      </c>
      <c r="B12" s="646" t="s">
        <v>366</v>
      </c>
      <c r="C12" s="647">
        <v>660.89721999999699</v>
      </c>
      <c r="D12" s="647">
        <v>824.85145000000011</v>
      </c>
      <c r="E12" s="647"/>
      <c r="F12" s="647">
        <v>968.12304000000006</v>
      </c>
      <c r="G12" s="647">
        <v>830.99997382551214</v>
      </c>
      <c r="H12" s="647">
        <v>137.12306617448792</v>
      </c>
      <c r="I12" s="648">
        <v>1.1650097117852378</v>
      </c>
      <c r="J12" s="649" t="s">
        <v>1</v>
      </c>
    </row>
    <row r="13" spans="1:10" ht="14.4" customHeight="1" x14ac:dyDescent="0.3">
      <c r="A13" s="645" t="s">
        <v>591</v>
      </c>
      <c r="B13" s="646" t="s">
        <v>367</v>
      </c>
      <c r="C13" s="647">
        <v>372.55699999999797</v>
      </c>
      <c r="D13" s="647">
        <v>404.39947999999993</v>
      </c>
      <c r="E13" s="647"/>
      <c r="F13" s="647">
        <v>489.61919999999901</v>
      </c>
      <c r="G13" s="647">
        <v>407.999987148988</v>
      </c>
      <c r="H13" s="647">
        <v>81.619212851011014</v>
      </c>
      <c r="I13" s="648">
        <v>1.2000470966221046</v>
      </c>
      <c r="J13" s="649" t="s">
        <v>1</v>
      </c>
    </row>
    <row r="14" spans="1:10" ht="14.4" customHeight="1" x14ac:dyDescent="0.3">
      <c r="A14" s="645" t="s">
        <v>591</v>
      </c>
      <c r="B14" s="646" t="s">
        <v>368</v>
      </c>
      <c r="C14" s="647">
        <v>605.11064999999905</v>
      </c>
      <c r="D14" s="647">
        <v>579.83090000000004</v>
      </c>
      <c r="E14" s="647"/>
      <c r="F14" s="647">
        <v>574.20361000000003</v>
      </c>
      <c r="G14" s="647">
        <v>604.99998094396494</v>
      </c>
      <c r="H14" s="647">
        <v>-30.796370943964916</v>
      </c>
      <c r="I14" s="648">
        <v>0.94909690592731233</v>
      </c>
      <c r="J14" s="649" t="s">
        <v>1</v>
      </c>
    </row>
    <row r="15" spans="1:10" ht="14.4" customHeight="1" x14ac:dyDescent="0.3">
      <c r="A15" s="645" t="s">
        <v>591</v>
      </c>
      <c r="B15" s="646" t="s">
        <v>369</v>
      </c>
      <c r="C15" s="647" t="s">
        <v>593</v>
      </c>
      <c r="D15" s="647" t="s">
        <v>593</v>
      </c>
      <c r="E15" s="647"/>
      <c r="F15" s="647">
        <v>11.627369999999999</v>
      </c>
      <c r="G15" s="647">
        <v>0</v>
      </c>
      <c r="H15" s="647">
        <v>11.627369999999999</v>
      </c>
      <c r="I15" s="648" t="s">
        <v>593</v>
      </c>
      <c r="J15" s="649" t="s">
        <v>1</v>
      </c>
    </row>
    <row r="16" spans="1:10" ht="14.4" customHeight="1" x14ac:dyDescent="0.3">
      <c r="A16" s="645" t="s">
        <v>591</v>
      </c>
      <c r="B16" s="646" t="s">
        <v>594</v>
      </c>
      <c r="C16" s="647">
        <v>26300.311779999993</v>
      </c>
      <c r="D16" s="647">
        <v>28381.208220000008</v>
      </c>
      <c r="E16" s="647"/>
      <c r="F16" s="647">
        <v>29717.847879999994</v>
      </c>
      <c r="G16" s="647">
        <v>30242.263314651078</v>
      </c>
      <c r="H16" s="647">
        <v>-524.41543465108407</v>
      </c>
      <c r="I16" s="648">
        <v>0.98265951760306813</v>
      </c>
      <c r="J16" s="649" t="s">
        <v>595</v>
      </c>
    </row>
    <row r="18" spans="1:10" ht="14.4" customHeight="1" x14ac:dyDescent="0.3">
      <c r="A18" s="645" t="s">
        <v>591</v>
      </c>
      <c r="B18" s="646" t="s">
        <v>592</v>
      </c>
      <c r="C18" s="647" t="s">
        <v>593</v>
      </c>
      <c r="D18" s="647" t="s">
        <v>593</v>
      </c>
      <c r="E18" s="647"/>
      <c r="F18" s="647" t="s">
        <v>593</v>
      </c>
      <c r="G18" s="647" t="s">
        <v>593</v>
      </c>
      <c r="H18" s="647" t="s">
        <v>593</v>
      </c>
      <c r="I18" s="648" t="s">
        <v>593</v>
      </c>
      <c r="J18" s="649" t="s">
        <v>74</v>
      </c>
    </row>
    <row r="19" spans="1:10" ht="14.4" customHeight="1" x14ac:dyDescent="0.3">
      <c r="A19" s="645" t="s">
        <v>596</v>
      </c>
      <c r="B19" s="646" t="s">
        <v>597</v>
      </c>
      <c r="C19" s="647" t="s">
        <v>593</v>
      </c>
      <c r="D19" s="647" t="s">
        <v>593</v>
      </c>
      <c r="E19" s="647"/>
      <c r="F19" s="647" t="s">
        <v>593</v>
      </c>
      <c r="G19" s="647" t="s">
        <v>593</v>
      </c>
      <c r="H19" s="647" t="s">
        <v>593</v>
      </c>
      <c r="I19" s="648" t="s">
        <v>593</v>
      </c>
      <c r="J19" s="649" t="s">
        <v>0</v>
      </c>
    </row>
    <row r="20" spans="1:10" ht="14.4" customHeight="1" x14ac:dyDescent="0.3">
      <c r="A20" s="645" t="s">
        <v>596</v>
      </c>
      <c r="B20" s="646" t="s">
        <v>360</v>
      </c>
      <c r="C20" s="647">
        <v>109.64643000000001</v>
      </c>
      <c r="D20" s="647">
        <v>115.8356</v>
      </c>
      <c r="E20" s="647"/>
      <c r="F20" s="647">
        <v>108.29169999999998</v>
      </c>
      <c r="G20" s="647">
        <v>94.693594949178006</v>
      </c>
      <c r="H20" s="647">
        <v>13.598105050821971</v>
      </c>
      <c r="I20" s="648">
        <v>1.1436011068976741</v>
      </c>
      <c r="J20" s="649" t="s">
        <v>1</v>
      </c>
    </row>
    <row r="21" spans="1:10" ht="14.4" customHeight="1" x14ac:dyDescent="0.3">
      <c r="A21" s="645" t="s">
        <v>596</v>
      </c>
      <c r="B21" s="646" t="s">
        <v>361</v>
      </c>
      <c r="C21" s="647">
        <v>0.23250000000000001</v>
      </c>
      <c r="D21" s="647">
        <v>0.47175</v>
      </c>
      <c r="E21" s="647"/>
      <c r="F21" s="647">
        <v>1.0057499999999999</v>
      </c>
      <c r="G21" s="647">
        <v>0.47543525166900003</v>
      </c>
      <c r="H21" s="647">
        <v>0.5303147483309999</v>
      </c>
      <c r="I21" s="648">
        <v>2.1154300116984324</v>
      </c>
      <c r="J21" s="649" t="s">
        <v>1</v>
      </c>
    </row>
    <row r="22" spans="1:10" ht="14.4" customHeight="1" x14ac:dyDescent="0.3">
      <c r="A22" s="645" t="s">
        <v>596</v>
      </c>
      <c r="B22" s="646" t="s">
        <v>362</v>
      </c>
      <c r="C22" s="647">
        <v>111.60968999999899</v>
      </c>
      <c r="D22" s="647">
        <v>188.11759999999998</v>
      </c>
      <c r="E22" s="647"/>
      <c r="F22" s="647">
        <v>202.59802999999997</v>
      </c>
      <c r="G22" s="647">
        <v>190.98373805873001</v>
      </c>
      <c r="H22" s="647">
        <v>11.614291941269954</v>
      </c>
      <c r="I22" s="648">
        <v>1.0608129888927946</v>
      </c>
      <c r="J22" s="649" t="s">
        <v>1</v>
      </c>
    </row>
    <row r="23" spans="1:10" ht="14.4" customHeight="1" x14ac:dyDescent="0.3">
      <c r="A23" s="645" t="s">
        <v>596</v>
      </c>
      <c r="B23" s="646" t="s">
        <v>363</v>
      </c>
      <c r="C23" s="647">
        <v>263.50851</v>
      </c>
      <c r="D23" s="647">
        <v>418.54016000000007</v>
      </c>
      <c r="E23" s="647"/>
      <c r="F23" s="647">
        <v>539.42197999999996</v>
      </c>
      <c r="G23" s="647">
        <v>448.47849543623602</v>
      </c>
      <c r="H23" s="647">
        <v>90.943484563763946</v>
      </c>
      <c r="I23" s="648">
        <v>1.2027822637856984</v>
      </c>
      <c r="J23" s="649" t="s">
        <v>1</v>
      </c>
    </row>
    <row r="24" spans="1:10" ht="14.4" customHeight="1" x14ac:dyDescent="0.3">
      <c r="A24" s="645" t="s">
        <v>596</v>
      </c>
      <c r="B24" s="646" t="s">
        <v>364</v>
      </c>
      <c r="C24" s="647">
        <v>114.221999999999</v>
      </c>
      <c r="D24" s="647">
        <v>178.29446999999999</v>
      </c>
      <c r="E24" s="647"/>
      <c r="F24" s="647">
        <v>92.429069999999001</v>
      </c>
      <c r="G24" s="647">
        <v>205.61729783084701</v>
      </c>
      <c r="H24" s="647">
        <v>-113.18822783084801</v>
      </c>
      <c r="I24" s="648">
        <v>0.44951991381598955</v>
      </c>
      <c r="J24" s="649" t="s">
        <v>1</v>
      </c>
    </row>
    <row r="25" spans="1:10" ht="14.4" customHeight="1" x14ac:dyDescent="0.3">
      <c r="A25" s="645" t="s">
        <v>596</v>
      </c>
      <c r="B25" s="646" t="s">
        <v>365</v>
      </c>
      <c r="C25" s="647">
        <v>2.9697500000000003</v>
      </c>
      <c r="D25" s="647">
        <v>5.9386200000000002</v>
      </c>
      <c r="E25" s="647"/>
      <c r="F25" s="647">
        <v>6.1030499999989996</v>
      </c>
      <c r="G25" s="647">
        <v>4.2330146215719999</v>
      </c>
      <c r="H25" s="647">
        <v>1.8700353784269996</v>
      </c>
      <c r="I25" s="648">
        <v>1.4417739000704257</v>
      </c>
      <c r="J25" s="649" t="s">
        <v>1</v>
      </c>
    </row>
    <row r="26" spans="1:10" ht="14.4" customHeight="1" x14ac:dyDescent="0.3">
      <c r="A26" s="645" t="s">
        <v>596</v>
      </c>
      <c r="B26" s="646" t="s">
        <v>366</v>
      </c>
      <c r="C26" s="647">
        <v>102.26604999999901</v>
      </c>
      <c r="D26" s="647">
        <v>143.26813000000001</v>
      </c>
      <c r="E26" s="647"/>
      <c r="F26" s="647">
        <v>171.17267999999999</v>
      </c>
      <c r="G26" s="647">
        <v>160.171064693701</v>
      </c>
      <c r="H26" s="647">
        <v>11.001615306298987</v>
      </c>
      <c r="I26" s="648">
        <v>1.0686866590250721</v>
      </c>
      <c r="J26" s="649" t="s">
        <v>1</v>
      </c>
    </row>
    <row r="27" spans="1:10" ht="14.4" customHeight="1" x14ac:dyDescent="0.3">
      <c r="A27" s="645" t="s">
        <v>596</v>
      </c>
      <c r="B27" s="646" t="s">
        <v>367</v>
      </c>
      <c r="C27" s="647">
        <v>90.370299999998991</v>
      </c>
      <c r="D27" s="647">
        <v>110.517</v>
      </c>
      <c r="E27" s="647"/>
      <c r="F27" s="647">
        <v>138.30269999999902</v>
      </c>
      <c r="G27" s="647">
        <v>113.306258170419</v>
      </c>
      <c r="H27" s="647">
        <v>24.996441829580021</v>
      </c>
      <c r="I27" s="648">
        <v>1.2206095429608483</v>
      </c>
      <c r="J27" s="649" t="s">
        <v>1</v>
      </c>
    </row>
    <row r="28" spans="1:10" ht="14.4" customHeight="1" x14ac:dyDescent="0.3">
      <c r="A28" s="645" t="s">
        <v>596</v>
      </c>
      <c r="B28" s="646" t="s">
        <v>368</v>
      </c>
      <c r="C28" s="647">
        <v>142.06530999999998</v>
      </c>
      <c r="D28" s="647">
        <v>151.50065000000004</v>
      </c>
      <c r="E28" s="647"/>
      <c r="F28" s="647">
        <v>177.90627000000001</v>
      </c>
      <c r="G28" s="647">
        <v>191.31525290132799</v>
      </c>
      <c r="H28" s="647">
        <v>-13.408982901327988</v>
      </c>
      <c r="I28" s="648">
        <v>0.92991158468559876</v>
      </c>
      <c r="J28" s="649" t="s">
        <v>1</v>
      </c>
    </row>
    <row r="29" spans="1:10" ht="14.4" customHeight="1" x14ac:dyDescent="0.3">
      <c r="A29" s="645" t="s">
        <v>596</v>
      </c>
      <c r="B29" s="646" t="s">
        <v>369</v>
      </c>
      <c r="C29" s="647" t="s">
        <v>593</v>
      </c>
      <c r="D29" s="647" t="s">
        <v>593</v>
      </c>
      <c r="E29" s="647"/>
      <c r="F29" s="647">
        <v>4.8213999999999997</v>
      </c>
      <c r="G29" s="647">
        <v>0</v>
      </c>
      <c r="H29" s="647">
        <v>4.8213999999999997</v>
      </c>
      <c r="I29" s="648" t="s">
        <v>593</v>
      </c>
      <c r="J29" s="649" t="s">
        <v>1</v>
      </c>
    </row>
    <row r="30" spans="1:10" ht="14.4" customHeight="1" x14ac:dyDescent="0.3">
      <c r="A30" s="645" t="s">
        <v>596</v>
      </c>
      <c r="B30" s="646" t="s">
        <v>598</v>
      </c>
      <c r="C30" s="647">
        <v>936.89053999999601</v>
      </c>
      <c r="D30" s="647">
        <v>1312.4839800000002</v>
      </c>
      <c r="E30" s="647"/>
      <c r="F30" s="647">
        <v>1442.052629999997</v>
      </c>
      <c r="G30" s="647">
        <v>1409.27415191368</v>
      </c>
      <c r="H30" s="647">
        <v>32.778478086316909</v>
      </c>
      <c r="I30" s="648">
        <v>1.0232591210459698</v>
      </c>
      <c r="J30" s="649" t="s">
        <v>599</v>
      </c>
    </row>
    <row r="31" spans="1:10" ht="14.4" customHeight="1" x14ac:dyDescent="0.3">
      <c r="A31" s="645" t="s">
        <v>593</v>
      </c>
      <c r="B31" s="646" t="s">
        <v>593</v>
      </c>
      <c r="C31" s="647" t="s">
        <v>593</v>
      </c>
      <c r="D31" s="647" t="s">
        <v>593</v>
      </c>
      <c r="E31" s="647"/>
      <c r="F31" s="647" t="s">
        <v>593</v>
      </c>
      <c r="G31" s="647" t="s">
        <v>593</v>
      </c>
      <c r="H31" s="647" t="s">
        <v>593</v>
      </c>
      <c r="I31" s="648" t="s">
        <v>593</v>
      </c>
      <c r="J31" s="649" t="s">
        <v>600</v>
      </c>
    </row>
    <row r="32" spans="1:10" ht="14.4" customHeight="1" x14ac:dyDescent="0.3">
      <c r="A32" s="645" t="s">
        <v>601</v>
      </c>
      <c r="B32" s="646" t="s">
        <v>602</v>
      </c>
      <c r="C32" s="647" t="s">
        <v>593</v>
      </c>
      <c r="D32" s="647" t="s">
        <v>593</v>
      </c>
      <c r="E32" s="647"/>
      <c r="F32" s="647" t="s">
        <v>593</v>
      </c>
      <c r="G32" s="647" t="s">
        <v>593</v>
      </c>
      <c r="H32" s="647" t="s">
        <v>593</v>
      </c>
      <c r="I32" s="648" t="s">
        <v>593</v>
      </c>
      <c r="J32" s="649" t="s">
        <v>0</v>
      </c>
    </row>
    <row r="33" spans="1:10" ht="14.4" customHeight="1" x14ac:dyDescent="0.3">
      <c r="A33" s="645" t="s">
        <v>601</v>
      </c>
      <c r="B33" s="646" t="s">
        <v>360</v>
      </c>
      <c r="C33" s="647">
        <v>33.554049999998995</v>
      </c>
      <c r="D33" s="647">
        <v>19.81129</v>
      </c>
      <c r="E33" s="647"/>
      <c r="F33" s="647">
        <v>17.363700000000001</v>
      </c>
      <c r="G33" s="647">
        <v>19.197822261393998</v>
      </c>
      <c r="H33" s="647">
        <v>-1.8341222613939969</v>
      </c>
      <c r="I33" s="648">
        <v>0.90446196259029132</v>
      </c>
      <c r="J33" s="649" t="s">
        <v>1</v>
      </c>
    </row>
    <row r="34" spans="1:10" ht="14.4" customHeight="1" x14ac:dyDescent="0.3">
      <c r="A34" s="645" t="s">
        <v>601</v>
      </c>
      <c r="B34" s="646" t="s">
        <v>361</v>
      </c>
      <c r="C34" s="647">
        <v>1.302</v>
      </c>
      <c r="D34" s="647">
        <v>2.3719000000000001</v>
      </c>
      <c r="E34" s="647"/>
      <c r="F34" s="647">
        <v>2.0208300000000001</v>
      </c>
      <c r="G34" s="647">
        <v>2.4908070471679999</v>
      </c>
      <c r="H34" s="647">
        <v>-0.46997704716799982</v>
      </c>
      <c r="I34" s="648">
        <v>0.81131535351068051</v>
      </c>
      <c r="J34" s="649" t="s">
        <v>1</v>
      </c>
    </row>
    <row r="35" spans="1:10" ht="14.4" customHeight="1" x14ac:dyDescent="0.3">
      <c r="A35" s="645" t="s">
        <v>601</v>
      </c>
      <c r="B35" s="646" t="s">
        <v>362</v>
      </c>
      <c r="C35" s="647">
        <v>65.27891999999899</v>
      </c>
      <c r="D35" s="647">
        <v>90.166000000000011</v>
      </c>
      <c r="E35" s="647"/>
      <c r="F35" s="647">
        <v>127.93030000000002</v>
      </c>
      <c r="G35" s="647">
        <v>114.560147034865</v>
      </c>
      <c r="H35" s="647">
        <v>13.37015296513502</v>
      </c>
      <c r="I35" s="648">
        <v>1.1167085876824685</v>
      </c>
      <c r="J35" s="649" t="s">
        <v>1</v>
      </c>
    </row>
    <row r="36" spans="1:10" ht="14.4" customHeight="1" x14ac:dyDescent="0.3">
      <c r="A36" s="645" t="s">
        <v>601</v>
      </c>
      <c r="B36" s="646" t="s">
        <v>363</v>
      </c>
      <c r="C36" s="647">
        <v>274.97559000000001</v>
      </c>
      <c r="D36" s="647">
        <v>368.31572999999997</v>
      </c>
      <c r="E36" s="647"/>
      <c r="F36" s="647">
        <v>440.37547999999992</v>
      </c>
      <c r="G36" s="647">
        <v>394.94580801710197</v>
      </c>
      <c r="H36" s="647">
        <v>45.429671982897958</v>
      </c>
      <c r="I36" s="648">
        <v>1.1150276090053619</v>
      </c>
      <c r="J36" s="649" t="s">
        <v>1</v>
      </c>
    </row>
    <row r="37" spans="1:10" ht="14.4" customHeight="1" x14ac:dyDescent="0.3">
      <c r="A37" s="645" t="s">
        <v>601</v>
      </c>
      <c r="B37" s="646" t="s">
        <v>364</v>
      </c>
      <c r="C37" s="647">
        <v>25.561900000000001</v>
      </c>
      <c r="D37" s="647">
        <v>28.021999999999998</v>
      </c>
      <c r="E37" s="647"/>
      <c r="F37" s="647">
        <v>32.758899999999997</v>
      </c>
      <c r="G37" s="647">
        <v>32.041294305920999</v>
      </c>
      <c r="H37" s="647">
        <v>0.71760569407899766</v>
      </c>
      <c r="I37" s="648">
        <v>1.0223962767305061</v>
      </c>
      <c r="J37" s="649" t="s">
        <v>1</v>
      </c>
    </row>
    <row r="38" spans="1:10" ht="14.4" customHeight="1" x14ac:dyDescent="0.3">
      <c r="A38" s="645" t="s">
        <v>601</v>
      </c>
      <c r="B38" s="646" t="s">
        <v>366</v>
      </c>
      <c r="C38" s="647">
        <v>426.06439999999998</v>
      </c>
      <c r="D38" s="647">
        <v>552.69870000000003</v>
      </c>
      <c r="E38" s="647"/>
      <c r="F38" s="647">
        <v>560.45422000000008</v>
      </c>
      <c r="G38" s="647">
        <v>563.403182817774</v>
      </c>
      <c r="H38" s="647">
        <v>-2.9489628177739178</v>
      </c>
      <c r="I38" s="648">
        <v>0.99476580376591917</v>
      </c>
      <c r="J38" s="649" t="s">
        <v>1</v>
      </c>
    </row>
    <row r="39" spans="1:10" ht="14.4" customHeight="1" x14ac:dyDescent="0.3">
      <c r="A39" s="645" t="s">
        <v>601</v>
      </c>
      <c r="B39" s="646" t="s">
        <v>367</v>
      </c>
      <c r="C39" s="647">
        <v>31.349349999999998</v>
      </c>
      <c r="D39" s="647">
        <v>40.231639999999999</v>
      </c>
      <c r="E39" s="647"/>
      <c r="F39" s="647">
        <v>44.455649999999999</v>
      </c>
      <c r="G39" s="647">
        <v>41.872653291429003</v>
      </c>
      <c r="H39" s="647">
        <v>2.5829967085709953</v>
      </c>
      <c r="I39" s="648">
        <v>1.0616869604749817</v>
      </c>
      <c r="J39" s="649" t="s">
        <v>1</v>
      </c>
    </row>
    <row r="40" spans="1:10" ht="14.4" customHeight="1" x14ac:dyDescent="0.3">
      <c r="A40" s="645" t="s">
        <v>601</v>
      </c>
      <c r="B40" s="646" t="s">
        <v>369</v>
      </c>
      <c r="C40" s="647" t="s">
        <v>593</v>
      </c>
      <c r="D40" s="647" t="s">
        <v>593</v>
      </c>
      <c r="E40" s="647"/>
      <c r="F40" s="647">
        <v>7.7969999999999998E-2</v>
      </c>
      <c r="G40" s="647">
        <v>0</v>
      </c>
      <c r="H40" s="647">
        <v>7.7969999999999998E-2</v>
      </c>
      <c r="I40" s="648" t="s">
        <v>593</v>
      </c>
      <c r="J40" s="649" t="s">
        <v>1</v>
      </c>
    </row>
    <row r="41" spans="1:10" ht="14.4" customHeight="1" x14ac:dyDescent="0.3">
      <c r="A41" s="645" t="s">
        <v>601</v>
      </c>
      <c r="B41" s="646" t="s">
        <v>603</v>
      </c>
      <c r="C41" s="647">
        <v>858.08620999999789</v>
      </c>
      <c r="D41" s="647">
        <v>1101.61726</v>
      </c>
      <c r="E41" s="647"/>
      <c r="F41" s="647">
        <v>1225.4370500000002</v>
      </c>
      <c r="G41" s="647">
        <v>1168.511714775653</v>
      </c>
      <c r="H41" s="647">
        <v>56.925335224347236</v>
      </c>
      <c r="I41" s="648">
        <v>1.0487161014344444</v>
      </c>
      <c r="J41" s="649" t="s">
        <v>599</v>
      </c>
    </row>
    <row r="42" spans="1:10" ht="14.4" customHeight="1" x14ac:dyDescent="0.3">
      <c r="A42" s="645" t="s">
        <v>593</v>
      </c>
      <c r="B42" s="646" t="s">
        <v>593</v>
      </c>
      <c r="C42" s="647" t="s">
        <v>593</v>
      </c>
      <c r="D42" s="647" t="s">
        <v>593</v>
      </c>
      <c r="E42" s="647"/>
      <c r="F42" s="647" t="s">
        <v>593</v>
      </c>
      <c r="G42" s="647" t="s">
        <v>593</v>
      </c>
      <c r="H42" s="647" t="s">
        <v>593</v>
      </c>
      <c r="I42" s="648" t="s">
        <v>593</v>
      </c>
      <c r="J42" s="649" t="s">
        <v>600</v>
      </c>
    </row>
    <row r="43" spans="1:10" ht="14.4" customHeight="1" x14ac:dyDescent="0.3">
      <c r="A43" s="645" t="s">
        <v>604</v>
      </c>
      <c r="B43" s="646" t="s">
        <v>605</v>
      </c>
      <c r="C43" s="647" t="s">
        <v>593</v>
      </c>
      <c r="D43" s="647" t="s">
        <v>593</v>
      </c>
      <c r="E43" s="647"/>
      <c r="F43" s="647" t="s">
        <v>593</v>
      </c>
      <c r="G43" s="647" t="s">
        <v>593</v>
      </c>
      <c r="H43" s="647" t="s">
        <v>593</v>
      </c>
      <c r="I43" s="648" t="s">
        <v>593</v>
      </c>
      <c r="J43" s="649" t="s">
        <v>0</v>
      </c>
    </row>
    <row r="44" spans="1:10" ht="14.4" customHeight="1" x14ac:dyDescent="0.3">
      <c r="A44" s="645" t="s">
        <v>604</v>
      </c>
      <c r="B44" s="646" t="s">
        <v>360</v>
      </c>
      <c r="C44" s="647">
        <v>152.15328</v>
      </c>
      <c r="D44" s="647">
        <v>123.33416</v>
      </c>
      <c r="E44" s="647"/>
      <c r="F44" s="647">
        <v>99.477959999999996</v>
      </c>
      <c r="G44" s="647">
        <v>113.894145249291</v>
      </c>
      <c r="H44" s="647">
        <v>-14.416185249291004</v>
      </c>
      <c r="I44" s="648">
        <v>0.87342470310710951</v>
      </c>
      <c r="J44" s="649" t="s">
        <v>1</v>
      </c>
    </row>
    <row r="45" spans="1:10" ht="14.4" customHeight="1" x14ac:dyDescent="0.3">
      <c r="A45" s="645" t="s">
        <v>604</v>
      </c>
      <c r="B45" s="646" t="s">
        <v>361</v>
      </c>
      <c r="C45" s="647">
        <v>0.57950000000000002</v>
      </c>
      <c r="D45" s="647">
        <v>2.4885000000000002</v>
      </c>
      <c r="E45" s="647"/>
      <c r="F45" s="647">
        <v>2.4738100000000003</v>
      </c>
      <c r="G45" s="647">
        <v>2.2683325759309998</v>
      </c>
      <c r="H45" s="647">
        <v>0.20547742406900049</v>
      </c>
      <c r="I45" s="648">
        <v>1.0905852282197488</v>
      </c>
      <c r="J45" s="649" t="s">
        <v>1</v>
      </c>
    </row>
    <row r="46" spans="1:10" ht="14.4" customHeight="1" x14ac:dyDescent="0.3">
      <c r="A46" s="645" t="s">
        <v>604</v>
      </c>
      <c r="B46" s="646" t="s">
        <v>362</v>
      </c>
      <c r="C46" s="647">
        <v>160.22631999999999</v>
      </c>
      <c r="D46" s="647">
        <v>234.59773999999999</v>
      </c>
      <c r="E46" s="647"/>
      <c r="F46" s="647">
        <v>251.00912</v>
      </c>
      <c r="G46" s="647">
        <v>249.03201388669601</v>
      </c>
      <c r="H46" s="647">
        <v>1.9771061133039893</v>
      </c>
      <c r="I46" s="648">
        <v>1.0079391644569984</v>
      </c>
      <c r="J46" s="649" t="s">
        <v>1</v>
      </c>
    </row>
    <row r="47" spans="1:10" ht="14.4" customHeight="1" x14ac:dyDescent="0.3">
      <c r="A47" s="645" t="s">
        <v>604</v>
      </c>
      <c r="B47" s="646" t="s">
        <v>363</v>
      </c>
      <c r="C47" s="647">
        <v>488.19613999999899</v>
      </c>
      <c r="D47" s="647">
        <v>485.79879</v>
      </c>
      <c r="E47" s="647"/>
      <c r="F47" s="647">
        <v>528.09117000000003</v>
      </c>
      <c r="G47" s="647">
        <v>512.21322455055997</v>
      </c>
      <c r="H47" s="647">
        <v>15.877945449440062</v>
      </c>
      <c r="I47" s="648">
        <v>1.0309987026660081</v>
      </c>
      <c r="J47" s="649" t="s">
        <v>1</v>
      </c>
    </row>
    <row r="48" spans="1:10" ht="14.4" customHeight="1" x14ac:dyDescent="0.3">
      <c r="A48" s="645" t="s">
        <v>604</v>
      </c>
      <c r="B48" s="646" t="s">
        <v>364</v>
      </c>
      <c r="C48" s="647">
        <v>252.90407999999999</v>
      </c>
      <c r="D48" s="647">
        <v>261.55243000000002</v>
      </c>
      <c r="E48" s="647"/>
      <c r="F48" s="647">
        <v>114.31996000000001</v>
      </c>
      <c r="G48" s="647">
        <v>279.30005244236401</v>
      </c>
      <c r="H48" s="647">
        <v>-164.980092442364</v>
      </c>
      <c r="I48" s="648">
        <v>0.40930876668414135</v>
      </c>
      <c r="J48" s="649" t="s">
        <v>1</v>
      </c>
    </row>
    <row r="49" spans="1:10" ht="14.4" customHeight="1" x14ac:dyDescent="0.3">
      <c r="A49" s="645" t="s">
        <v>604</v>
      </c>
      <c r="B49" s="646" t="s">
        <v>365</v>
      </c>
      <c r="C49" s="647">
        <v>14.08065</v>
      </c>
      <c r="D49" s="647">
        <v>16.33812</v>
      </c>
      <c r="E49" s="647"/>
      <c r="F49" s="647">
        <v>3.9541599999999999</v>
      </c>
      <c r="G49" s="647">
        <v>10.351115537057</v>
      </c>
      <c r="H49" s="647">
        <v>-6.3969555370569999</v>
      </c>
      <c r="I49" s="648">
        <v>0.38200327161300679</v>
      </c>
      <c r="J49" s="649" t="s">
        <v>1</v>
      </c>
    </row>
    <row r="50" spans="1:10" ht="14.4" customHeight="1" x14ac:dyDescent="0.3">
      <c r="A50" s="645" t="s">
        <v>604</v>
      </c>
      <c r="B50" s="646" t="s">
        <v>366</v>
      </c>
      <c r="C50" s="647">
        <v>104.193629999999</v>
      </c>
      <c r="D50" s="647">
        <v>98.677120000000016</v>
      </c>
      <c r="E50" s="647"/>
      <c r="F50" s="647">
        <v>179.88979999999998</v>
      </c>
      <c r="G50" s="647">
        <v>76.465524019865995</v>
      </c>
      <c r="H50" s="647">
        <v>103.42427598013398</v>
      </c>
      <c r="I50" s="648">
        <v>2.3525608737509471</v>
      </c>
      <c r="J50" s="649" t="s">
        <v>1</v>
      </c>
    </row>
    <row r="51" spans="1:10" ht="14.4" customHeight="1" x14ac:dyDescent="0.3">
      <c r="A51" s="645" t="s">
        <v>604</v>
      </c>
      <c r="B51" s="646" t="s">
        <v>367</v>
      </c>
      <c r="C51" s="647">
        <v>80.017999999998978</v>
      </c>
      <c r="D51" s="647">
        <v>98.823839999999976</v>
      </c>
      <c r="E51" s="647"/>
      <c r="F51" s="647">
        <v>120.18674000000001</v>
      </c>
      <c r="G51" s="647">
        <v>99.653105600634007</v>
      </c>
      <c r="H51" s="647">
        <v>20.533634399366008</v>
      </c>
      <c r="I51" s="648">
        <v>1.2060511238019598</v>
      </c>
      <c r="J51" s="649" t="s">
        <v>1</v>
      </c>
    </row>
    <row r="52" spans="1:10" ht="14.4" customHeight="1" x14ac:dyDescent="0.3">
      <c r="A52" s="645" t="s">
        <v>604</v>
      </c>
      <c r="B52" s="646" t="s">
        <v>368</v>
      </c>
      <c r="C52" s="647">
        <v>353.00735000000003</v>
      </c>
      <c r="D52" s="647">
        <v>385.35520999999994</v>
      </c>
      <c r="E52" s="647"/>
      <c r="F52" s="647">
        <v>334.16550000000007</v>
      </c>
      <c r="G52" s="647">
        <v>367.18497340837598</v>
      </c>
      <c r="H52" s="647">
        <v>-33.019473408375916</v>
      </c>
      <c r="I52" s="648">
        <v>0.91007400683673323</v>
      </c>
      <c r="J52" s="649" t="s">
        <v>1</v>
      </c>
    </row>
    <row r="53" spans="1:10" ht="14.4" customHeight="1" x14ac:dyDescent="0.3">
      <c r="A53" s="645" t="s">
        <v>604</v>
      </c>
      <c r="B53" s="646" t="s">
        <v>369</v>
      </c>
      <c r="C53" s="647" t="s">
        <v>593</v>
      </c>
      <c r="D53" s="647" t="s">
        <v>593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593</v>
      </c>
      <c r="J53" s="649" t="s">
        <v>1</v>
      </c>
    </row>
    <row r="54" spans="1:10" ht="14.4" customHeight="1" x14ac:dyDescent="0.3">
      <c r="A54" s="645" t="s">
        <v>604</v>
      </c>
      <c r="B54" s="646" t="s">
        <v>606</v>
      </c>
      <c r="C54" s="647">
        <v>1605.3589499999971</v>
      </c>
      <c r="D54" s="647">
        <v>1706.9659099999999</v>
      </c>
      <c r="E54" s="647"/>
      <c r="F54" s="647">
        <v>1634.9251000000002</v>
      </c>
      <c r="G54" s="647">
        <v>1710.3624872707751</v>
      </c>
      <c r="H54" s="647">
        <v>-75.437387270774934</v>
      </c>
      <c r="I54" s="648">
        <v>0.95589391849259375</v>
      </c>
      <c r="J54" s="649" t="s">
        <v>599</v>
      </c>
    </row>
    <row r="55" spans="1:10" ht="14.4" customHeight="1" x14ac:dyDescent="0.3">
      <c r="A55" s="645" t="s">
        <v>593</v>
      </c>
      <c r="B55" s="646" t="s">
        <v>593</v>
      </c>
      <c r="C55" s="647" t="s">
        <v>593</v>
      </c>
      <c r="D55" s="647" t="s">
        <v>593</v>
      </c>
      <c r="E55" s="647"/>
      <c r="F55" s="647" t="s">
        <v>593</v>
      </c>
      <c r="G55" s="647" t="s">
        <v>593</v>
      </c>
      <c r="H55" s="647" t="s">
        <v>593</v>
      </c>
      <c r="I55" s="648" t="s">
        <v>593</v>
      </c>
      <c r="J55" s="649" t="s">
        <v>600</v>
      </c>
    </row>
    <row r="56" spans="1:10" ht="14.4" customHeight="1" x14ac:dyDescent="0.3">
      <c r="A56" s="645" t="s">
        <v>607</v>
      </c>
      <c r="B56" s="646" t="s">
        <v>608</v>
      </c>
      <c r="C56" s="647" t="s">
        <v>593</v>
      </c>
      <c r="D56" s="647" t="s">
        <v>593</v>
      </c>
      <c r="E56" s="647"/>
      <c r="F56" s="647" t="s">
        <v>593</v>
      </c>
      <c r="G56" s="647" t="s">
        <v>593</v>
      </c>
      <c r="H56" s="647" t="s">
        <v>593</v>
      </c>
      <c r="I56" s="648" t="s">
        <v>593</v>
      </c>
      <c r="J56" s="649" t="s">
        <v>0</v>
      </c>
    </row>
    <row r="57" spans="1:10" ht="14.4" customHeight="1" x14ac:dyDescent="0.3">
      <c r="A57" s="645" t="s">
        <v>607</v>
      </c>
      <c r="B57" s="646" t="s">
        <v>360</v>
      </c>
      <c r="C57" s="647">
        <v>314.41978999999998</v>
      </c>
      <c r="D57" s="647">
        <v>77.67640999999999</v>
      </c>
      <c r="E57" s="647"/>
      <c r="F57" s="647">
        <v>39.901139999999998</v>
      </c>
      <c r="G57" s="647">
        <v>76.998454357160995</v>
      </c>
      <c r="H57" s="647">
        <v>-37.097314357160997</v>
      </c>
      <c r="I57" s="648">
        <v>0.51820702549322173</v>
      </c>
      <c r="J57" s="649" t="s">
        <v>1</v>
      </c>
    </row>
    <row r="58" spans="1:10" ht="14.4" customHeight="1" x14ac:dyDescent="0.3">
      <c r="A58" s="645" t="s">
        <v>607</v>
      </c>
      <c r="B58" s="646" t="s">
        <v>361</v>
      </c>
      <c r="C58" s="647">
        <v>1.1625000000000001</v>
      </c>
      <c r="D58" s="647">
        <v>1.24211</v>
      </c>
      <c r="E58" s="647"/>
      <c r="F58" s="647">
        <v>1.43451</v>
      </c>
      <c r="G58" s="647">
        <v>1.245655476552</v>
      </c>
      <c r="H58" s="647">
        <v>0.18885452344799991</v>
      </c>
      <c r="I58" s="648">
        <v>1.1516105592621428</v>
      </c>
      <c r="J58" s="649" t="s">
        <v>1</v>
      </c>
    </row>
    <row r="59" spans="1:10" ht="14.4" customHeight="1" x14ac:dyDescent="0.3">
      <c r="A59" s="645" t="s">
        <v>607</v>
      </c>
      <c r="B59" s="646" t="s">
        <v>362</v>
      </c>
      <c r="C59" s="647">
        <v>138.130639999999</v>
      </c>
      <c r="D59" s="647">
        <v>173.50539000000001</v>
      </c>
      <c r="E59" s="647"/>
      <c r="F59" s="647">
        <v>227.04141000000004</v>
      </c>
      <c r="G59" s="647">
        <v>221.77701135801601</v>
      </c>
      <c r="H59" s="647">
        <v>5.2643986419840303</v>
      </c>
      <c r="I59" s="648">
        <v>1.0237373504573279</v>
      </c>
      <c r="J59" s="649" t="s">
        <v>1</v>
      </c>
    </row>
    <row r="60" spans="1:10" ht="14.4" customHeight="1" x14ac:dyDescent="0.3">
      <c r="A60" s="645" t="s">
        <v>607</v>
      </c>
      <c r="B60" s="646" t="s">
        <v>363</v>
      </c>
      <c r="C60" s="647">
        <v>523.76541999999904</v>
      </c>
      <c r="D60" s="647">
        <v>622.1866500000001</v>
      </c>
      <c r="E60" s="647"/>
      <c r="F60" s="647">
        <v>674.45579999999995</v>
      </c>
      <c r="G60" s="647">
        <v>663.43497594566895</v>
      </c>
      <c r="H60" s="647">
        <v>11.020824054331001</v>
      </c>
      <c r="I60" s="648">
        <v>1.0166117621981292</v>
      </c>
      <c r="J60" s="649" t="s">
        <v>1</v>
      </c>
    </row>
    <row r="61" spans="1:10" ht="14.4" customHeight="1" x14ac:dyDescent="0.3">
      <c r="A61" s="645" t="s">
        <v>607</v>
      </c>
      <c r="B61" s="646" t="s">
        <v>364</v>
      </c>
      <c r="C61" s="647">
        <v>379.911</v>
      </c>
      <c r="D61" s="647">
        <v>245.809</v>
      </c>
      <c r="E61" s="647"/>
      <c r="F61" s="647">
        <v>204.99574000000001</v>
      </c>
      <c r="G61" s="647">
        <v>277.09247315395203</v>
      </c>
      <c r="H61" s="647">
        <v>-72.096733153952016</v>
      </c>
      <c r="I61" s="648">
        <v>0.7398098463905397</v>
      </c>
      <c r="J61" s="649" t="s">
        <v>1</v>
      </c>
    </row>
    <row r="62" spans="1:10" ht="14.4" customHeight="1" x14ac:dyDescent="0.3">
      <c r="A62" s="645" t="s">
        <v>607</v>
      </c>
      <c r="B62" s="646" t="s">
        <v>365</v>
      </c>
      <c r="C62" s="647" t="s">
        <v>593</v>
      </c>
      <c r="D62" s="647">
        <v>2.8243999999999998</v>
      </c>
      <c r="E62" s="647"/>
      <c r="F62" s="647">
        <v>0</v>
      </c>
      <c r="G62" s="647">
        <v>2.4158693059099998</v>
      </c>
      <c r="H62" s="647">
        <v>-2.4158693059099998</v>
      </c>
      <c r="I62" s="648">
        <v>0</v>
      </c>
      <c r="J62" s="649" t="s">
        <v>1</v>
      </c>
    </row>
    <row r="63" spans="1:10" ht="14.4" customHeight="1" x14ac:dyDescent="0.3">
      <c r="A63" s="645" t="s">
        <v>607</v>
      </c>
      <c r="B63" s="646" t="s">
        <v>366</v>
      </c>
      <c r="C63" s="647">
        <v>28.190139999999001</v>
      </c>
      <c r="D63" s="647">
        <v>25.058499999999999</v>
      </c>
      <c r="E63" s="647"/>
      <c r="F63" s="647">
        <v>35.407340000000005</v>
      </c>
      <c r="G63" s="647">
        <v>25.717266588043</v>
      </c>
      <c r="H63" s="647">
        <v>9.6900734119570053</v>
      </c>
      <c r="I63" s="648">
        <v>1.3767925093743172</v>
      </c>
      <c r="J63" s="649" t="s">
        <v>1</v>
      </c>
    </row>
    <row r="64" spans="1:10" ht="14.4" customHeight="1" x14ac:dyDescent="0.3">
      <c r="A64" s="645" t="s">
        <v>607</v>
      </c>
      <c r="B64" s="646" t="s">
        <v>367</v>
      </c>
      <c r="C64" s="647">
        <v>119.26754000000001</v>
      </c>
      <c r="D64" s="647">
        <v>117.08099999999999</v>
      </c>
      <c r="E64" s="647"/>
      <c r="F64" s="647">
        <v>137.53111000000001</v>
      </c>
      <c r="G64" s="647">
        <v>115.678930916262</v>
      </c>
      <c r="H64" s="647">
        <v>21.852179083738008</v>
      </c>
      <c r="I64" s="648">
        <v>1.1889037088314416</v>
      </c>
      <c r="J64" s="649" t="s">
        <v>1</v>
      </c>
    </row>
    <row r="65" spans="1:10" ht="14.4" customHeight="1" x14ac:dyDescent="0.3">
      <c r="A65" s="645" t="s">
        <v>607</v>
      </c>
      <c r="B65" s="646" t="s">
        <v>368</v>
      </c>
      <c r="C65" s="647">
        <v>100.83798999999901</v>
      </c>
      <c r="D65" s="647">
        <v>42.97504</v>
      </c>
      <c r="E65" s="647"/>
      <c r="F65" s="647">
        <v>62.131839999999997</v>
      </c>
      <c r="G65" s="647">
        <v>46.499754634261002</v>
      </c>
      <c r="H65" s="647">
        <v>15.632085365738995</v>
      </c>
      <c r="I65" s="648">
        <v>1.3361756527253001</v>
      </c>
      <c r="J65" s="649" t="s">
        <v>1</v>
      </c>
    </row>
    <row r="66" spans="1:10" ht="14.4" customHeight="1" x14ac:dyDescent="0.3">
      <c r="A66" s="645" t="s">
        <v>607</v>
      </c>
      <c r="B66" s="646" t="s">
        <v>369</v>
      </c>
      <c r="C66" s="647" t="s">
        <v>593</v>
      </c>
      <c r="D66" s="647" t="s">
        <v>593</v>
      </c>
      <c r="E66" s="647"/>
      <c r="F66" s="647">
        <v>5.3711199999999995</v>
      </c>
      <c r="G66" s="647">
        <v>0</v>
      </c>
      <c r="H66" s="647">
        <v>5.3711199999999995</v>
      </c>
      <c r="I66" s="648" t="s">
        <v>593</v>
      </c>
      <c r="J66" s="649" t="s">
        <v>1</v>
      </c>
    </row>
    <row r="67" spans="1:10" ht="14.4" customHeight="1" x14ac:dyDescent="0.3">
      <c r="A67" s="645" t="s">
        <v>607</v>
      </c>
      <c r="B67" s="646" t="s">
        <v>609</v>
      </c>
      <c r="C67" s="647">
        <v>1605.6850199999963</v>
      </c>
      <c r="D67" s="647">
        <v>1308.3585</v>
      </c>
      <c r="E67" s="647"/>
      <c r="F67" s="647">
        <v>1388.27001</v>
      </c>
      <c r="G67" s="647">
        <v>1430.8603917358262</v>
      </c>
      <c r="H67" s="647">
        <v>-42.590381735826213</v>
      </c>
      <c r="I67" s="648">
        <v>0.97023442539760407</v>
      </c>
      <c r="J67" s="649" t="s">
        <v>599</v>
      </c>
    </row>
    <row r="68" spans="1:10" ht="14.4" customHeight="1" x14ac:dyDescent="0.3">
      <c r="A68" s="645" t="s">
        <v>593</v>
      </c>
      <c r="B68" s="646" t="s">
        <v>593</v>
      </c>
      <c r="C68" s="647" t="s">
        <v>593</v>
      </c>
      <c r="D68" s="647" t="s">
        <v>593</v>
      </c>
      <c r="E68" s="647"/>
      <c r="F68" s="647" t="s">
        <v>593</v>
      </c>
      <c r="G68" s="647" t="s">
        <v>593</v>
      </c>
      <c r="H68" s="647" t="s">
        <v>593</v>
      </c>
      <c r="I68" s="648" t="s">
        <v>593</v>
      </c>
      <c r="J68" s="649" t="s">
        <v>600</v>
      </c>
    </row>
    <row r="69" spans="1:10" ht="14.4" customHeight="1" x14ac:dyDescent="0.3">
      <c r="A69" s="645" t="s">
        <v>610</v>
      </c>
      <c r="B69" s="646" t="s">
        <v>611</v>
      </c>
      <c r="C69" s="647" t="s">
        <v>593</v>
      </c>
      <c r="D69" s="647" t="s">
        <v>593</v>
      </c>
      <c r="E69" s="647"/>
      <c r="F69" s="647" t="s">
        <v>593</v>
      </c>
      <c r="G69" s="647" t="s">
        <v>593</v>
      </c>
      <c r="H69" s="647" t="s">
        <v>593</v>
      </c>
      <c r="I69" s="648" t="s">
        <v>593</v>
      </c>
      <c r="J69" s="649" t="s">
        <v>0</v>
      </c>
    </row>
    <row r="70" spans="1:10" ht="14.4" customHeight="1" x14ac:dyDescent="0.3">
      <c r="A70" s="645" t="s">
        <v>610</v>
      </c>
      <c r="B70" s="646" t="s">
        <v>360</v>
      </c>
      <c r="C70" s="647">
        <v>18700.737990000012</v>
      </c>
      <c r="D70" s="647">
        <v>10939.927980000011</v>
      </c>
      <c r="E70" s="647"/>
      <c r="F70" s="647">
        <v>124.58233000000001</v>
      </c>
      <c r="G70" s="647">
        <v>2699.99991338166</v>
      </c>
      <c r="H70" s="647">
        <v>-2575.4175833816598</v>
      </c>
      <c r="I70" s="648">
        <v>4.6141605183966393E-2</v>
      </c>
      <c r="J70" s="649" t="s">
        <v>1</v>
      </c>
    </row>
    <row r="71" spans="1:10" ht="14.4" customHeight="1" x14ac:dyDescent="0.3">
      <c r="A71" s="645" t="s">
        <v>610</v>
      </c>
      <c r="B71" s="646" t="s">
        <v>361</v>
      </c>
      <c r="C71" s="647">
        <v>402.61688000000004</v>
      </c>
      <c r="D71" s="647">
        <v>580.04058000000009</v>
      </c>
      <c r="E71" s="647"/>
      <c r="F71" s="647">
        <v>734.09182999999996</v>
      </c>
      <c r="G71" s="647">
        <v>619.99998047150302</v>
      </c>
      <c r="H71" s="647">
        <v>114.09184952849694</v>
      </c>
      <c r="I71" s="648">
        <v>1.184019117938893</v>
      </c>
      <c r="J71" s="649" t="s">
        <v>1</v>
      </c>
    </row>
    <row r="72" spans="1:10" ht="14.4" customHeight="1" x14ac:dyDescent="0.3">
      <c r="A72" s="645" t="s">
        <v>610</v>
      </c>
      <c r="B72" s="646" t="s">
        <v>362</v>
      </c>
      <c r="C72" s="647">
        <v>89.647049999999012</v>
      </c>
      <c r="D72" s="647">
        <v>52.511589999999998</v>
      </c>
      <c r="E72" s="647"/>
      <c r="F72" s="647">
        <v>60.34572</v>
      </c>
      <c r="G72" s="647">
        <v>75.647062825757004</v>
      </c>
      <c r="H72" s="647">
        <v>-15.301342825757004</v>
      </c>
      <c r="I72" s="648">
        <v>0.79772720507335992</v>
      </c>
      <c r="J72" s="649" t="s">
        <v>1</v>
      </c>
    </row>
    <row r="73" spans="1:10" ht="14.4" customHeight="1" x14ac:dyDescent="0.3">
      <c r="A73" s="645" t="s">
        <v>610</v>
      </c>
      <c r="B73" s="646" t="s">
        <v>363</v>
      </c>
      <c r="C73" s="647">
        <v>890.54685999999913</v>
      </c>
      <c r="D73" s="647">
        <v>814.82736</v>
      </c>
      <c r="E73" s="647"/>
      <c r="F73" s="647">
        <v>1162.309389999999</v>
      </c>
      <c r="G73" s="647">
        <v>1200.97638867349</v>
      </c>
      <c r="H73" s="647">
        <v>-38.66699867349098</v>
      </c>
      <c r="I73" s="648">
        <v>0.96780369785937281</v>
      </c>
      <c r="J73" s="649" t="s">
        <v>1</v>
      </c>
    </row>
    <row r="74" spans="1:10" ht="14.4" customHeight="1" x14ac:dyDescent="0.3">
      <c r="A74" s="645" t="s">
        <v>610</v>
      </c>
      <c r="B74" s="646" t="s">
        <v>364</v>
      </c>
      <c r="C74" s="647">
        <v>38.295000000000002</v>
      </c>
      <c r="D74" s="647">
        <v>0</v>
      </c>
      <c r="E74" s="647"/>
      <c r="F74" s="647">
        <v>22.953700000000001</v>
      </c>
      <c r="G74" s="647">
        <v>0</v>
      </c>
      <c r="H74" s="647">
        <v>22.953700000000001</v>
      </c>
      <c r="I74" s="648" t="s">
        <v>593</v>
      </c>
      <c r="J74" s="649" t="s">
        <v>1</v>
      </c>
    </row>
    <row r="75" spans="1:10" ht="14.4" customHeight="1" x14ac:dyDescent="0.3">
      <c r="A75" s="645" t="s">
        <v>610</v>
      </c>
      <c r="B75" s="646" t="s">
        <v>366</v>
      </c>
      <c r="C75" s="647">
        <v>0.183</v>
      </c>
      <c r="D75" s="647">
        <v>0.249</v>
      </c>
      <c r="E75" s="647"/>
      <c r="F75" s="647">
        <v>0.14500000000000002</v>
      </c>
      <c r="G75" s="647">
        <v>0.25354262785499998</v>
      </c>
      <c r="H75" s="647">
        <v>-0.10854262785499996</v>
      </c>
      <c r="I75" s="648">
        <v>0.57189594202251837</v>
      </c>
      <c r="J75" s="649" t="s">
        <v>1</v>
      </c>
    </row>
    <row r="76" spans="1:10" ht="14.4" customHeight="1" x14ac:dyDescent="0.3">
      <c r="A76" s="645" t="s">
        <v>610</v>
      </c>
      <c r="B76" s="646" t="s">
        <v>367</v>
      </c>
      <c r="C76" s="647">
        <v>51.551810000000003</v>
      </c>
      <c r="D76" s="647">
        <v>37.745999999999995</v>
      </c>
      <c r="E76" s="647"/>
      <c r="F76" s="647">
        <v>49.142999999999994</v>
      </c>
      <c r="G76" s="647">
        <v>37.489039170243998</v>
      </c>
      <c r="H76" s="647">
        <v>11.653960829755995</v>
      </c>
      <c r="I76" s="648">
        <v>1.3108631506087263</v>
      </c>
      <c r="J76" s="649" t="s">
        <v>1</v>
      </c>
    </row>
    <row r="77" spans="1:10" ht="14.4" customHeight="1" x14ac:dyDescent="0.3">
      <c r="A77" s="645" t="s">
        <v>610</v>
      </c>
      <c r="B77" s="646" t="s">
        <v>612</v>
      </c>
      <c r="C77" s="647">
        <v>20173.578590000012</v>
      </c>
      <c r="D77" s="647">
        <v>12425.30251000001</v>
      </c>
      <c r="E77" s="647"/>
      <c r="F77" s="647">
        <v>2153.5709699999993</v>
      </c>
      <c r="G77" s="647">
        <v>4634.3659271505085</v>
      </c>
      <c r="H77" s="647">
        <v>-2480.7949571505092</v>
      </c>
      <c r="I77" s="648">
        <v>0.46469592687605193</v>
      </c>
      <c r="J77" s="649" t="s">
        <v>599</v>
      </c>
    </row>
    <row r="78" spans="1:10" ht="14.4" customHeight="1" x14ac:dyDescent="0.3">
      <c r="A78" s="645" t="s">
        <v>593</v>
      </c>
      <c r="B78" s="646" t="s">
        <v>593</v>
      </c>
      <c r="C78" s="647" t="s">
        <v>593</v>
      </c>
      <c r="D78" s="647" t="s">
        <v>593</v>
      </c>
      <c r="E78" s="647"/>
      <c r="F78" s="647" t="s">
        <v>593</v>
      </c>
      <c r="G78" s="647" t="s">
        <v>593</v>
      </c>
      <c r="H78" s="647" t="s">
        <v>593</v>
      </c>
      <c r="I78" s="648" t="s">
        <v>593</v>
      </c>
      <c r="J78" s="649" t="s">
        <v>600</v>
      </c>
    </row>
    <row r="79" spans="1:10" ht="14.4" customHeight="1" x14ac:dyDescent="0.3">
      <c r="A79" s="645" t="s">
        <v>7976</v>
      </c>
      <c r="B79" s="646" t="s">
        <v>7977</v>
      </c>
      <c r="C79" s="647" t="s">
        <v>593</v>
      </c>
      <c r="D79" s="647" t="s">
        <v>593</v>
      </c>
      <c r="E79" s="647"/>
      <c r="F79" s="647" t="s">
        <v>593</v>
      </c>
      <c r="G79" s="647" t="s">
        <v>593</v>
      </c>
      <c r="H79" s="647" t="s">
        <v>593</v>
      </c>
      <c r="I79" s="648" t="s">
        <v>593</v>
      </c>
      <c r="J79" s="649" t="s">
        <v>0</v>
      </c>
    </row>
    <row r="80" spans="1:10" ht="14.4" customHeight="1" x14ac:dyDescent="0.3">
      <c r="A80" s="645" t="s">
        <v>7976</v>
      </c>
      <c r="B80" s="646" t="s">
        <v>360</v>
      </c>
      <c r="C80" s="647">
        <v>0</v>
      </c>
      <c r="D80" s="647">
        <v>1.7950000000000001E-2</v>
      </c>
      <c r="E80" s="647"/>
      <c r="F80" s="647" t="s">
        <v>593</v>
      </c>
      <c r="G80" s="647" t="s">
        <v>593</v>
      </c>
      <c r="H80" s="647" t="s">
        <v>593</v>
      </c>
      <c r="I80" s="648" t="s">
        <v>593</v>
      </c>
      <c r="J80" s="649" t="s">
        <v>1</v>
      </c>
    </row>
    <row r="81" spans="1:10" ht="14.4" customHeight="1" x14ac:dyDescent="0.3">
      <c r="A81" s="645" t="s">
        <v>7976</v>
      </c>
      <c r="B81" s="646" t="s">
        <v>363</v>
      </c>
      <c r="C81" s="647">
        <v>589.70146999999906</v>
      </c>
      <c r="D81" s="647">
        <v>470.00919999999996</v>
      </c>
      <c r="E81" s="647"/>
      <c r="F81" s="647">
        <v>611.67118000000005</v>
      </c>
      <c r="G81" s="647">
        <v>640.95099757638798</v>
      </c>
      <c r="H81" s="647">
        <v>-29.279817576387927</v>
      </c>
      <c r="I81" s="648">
        <v>0.95431816521527701</v>
      </c>
      <c r="J81" s="649" t="s">
        <v>1</v>
      </c>
    </row>
    <row r="82" spans="1:10" ht="14.4" customHeight="1" x14ac:dyDescent="0.3">
      <c r="A82" s="645" t="s">
        <v>7976</v>
      </c>
      <c r="B82" s="646" t="s">
        <v>364</v>
      </c>
      <c r="C82" s="647">
        <v>521.81099999999901</v>
      </c>
      <c r="D82" s="647">
        <v>765.02250000000004</v>
      </c>
      <c r="E82" s="647"/>
      <c r="F82" s="647">
        <v>663.69440000000009</v>
      </c>
      <c r="G82" s="647">
        <v>670.94883612296599</v>
      </c>
      <c r="H82" s="647">
        <v>-7.2544361229658989</v>
      </c>
      <c r="I82" s="648">
        <v>0.98918779535428492</v>
      </c>
      <c r="J82" s="649" t="s">
        <v>1</v>
      </c>
    </row>
    <row r="83" spans="1:10" ht="14.4" customHeight="1" x14ac:dyDescent="0.3">
      <c r="A83" s="645" t="s">
        <v>7976</v>
      </c>
      <c r="B83" s="646" t="s">
        <v>366</v>
      </c>
      <c r="C83" s="647" t="s">
        <v>593</v>
      </c>
      <c r="D83" s="647">
        <v>4.9000000000000004</v>
      </c>
      <c r="E83" s="647"/>
      <c r="F83" s="647">
        <v>21.053999999999998</v>
      </c>
      <c r="G83" s="647">
        <v>4.9893930782730003</v>
      </c>
      <c r="H83" s="647">
        <v>16.064606921726998</v>
      </c>
      <c r="I83" s="648">
        <v>4.2197517152301636</v>
      </c>
      <c r="J83" s="649" t="s">
        <v>1</v>
      </c>
    </row>
    <row r="84" spans="1:10" ht="14.4" customHeight="1" x14ac:dyDescent="0.3">
      <c r="A84" s="645" t="s">
        <v>7976</v>
      </c>
      <c r="B84" s="646" t="s">
        <v>367</v>
      </c>
      <c r="C84" s="647">
        <v>0</v>
      </c>
      <c r="D84" s="647" t="s">
        <v>593</v>
      </c>
      <c r="E84" s="647"/>
      <c r="F84" s="647" t="s">
        <v>593</v>
      </c>
      <c r="G84" s="647" t="s">
        <v>593</v>
      </c>
      <c r="H84" s="647" t="s">
        <v>593</v>
      </c>
      <c r="I84" s="648" t="s">
        <v>593</v>
      </c>
      <c r="J84" s="649" t="s">
        <v>1</v>
      </c>
    </row>
    <row r="85" spans="1:10" ht="14.4" customHeight="1" x14ac:dyDescent="0.3">
      <c r="A85" s="645" t="s">
        <v>7976</v>
      </c>
      <c r="B85" s="646" t="s">
        <v>368</v>
      </c>
      <c r="C85" s="647">
        <v>9.1999999999999993</v>
      </c>
      <c r="D85" s="647">
        <v>0</v>
      </c>
      <c r="E85" s="647"/>
      <c r="F85" s="647" t="s">
        <v>593</v>
      </c>
      <c r="G85" s="647" t="s">
        <v>593</v>
      </c>
      <c r="H85" s="647" t="s">
        <v>593</v>
      </c>
      <c r="I85" s="648" t="s">
        <v>593</v>
      </c>
      <c r="J85" s="649" t="s">
        <v>1</v>
      </c>
    </row>
    <row r="86" spans="1:10" ht="14.4" customHeight="1" x14ac:dyDescent="0.3">
      <c r="A86" s="645" t="s">
        <v>7976</v>
      </c>
      <c r="B86" s="646" t="s">
        <v>7978</v>
      </c>
      <c r="C86" s="647">
        <v>1120.7124699999981</v>
      </c>
      <c r="D86" s="647">
        <v>1239.94965</v>
      </c>
      <c r="E86" s="647"/>
      <c r="F86" s="647">
        <v>1296.4195800000002</v>
      </c>
      <c r="G86" s="647">
        <v>1316.8892267776271</v>
      </c>
      <c r="H86" s="647">
        <v>-20.469646777626849</v>
      </c>
      <c r="I86" s="648">
        <v>0.98445606026581656</v>
      </c>
      <c r="J86" s="649" t="s">
        <v>599</v>
      </c>
    </row>
    <row r="87" spans="1:10" ht="14.4" customHeight="1" x14ac:dyDescent="0.3">
      <c r="A87" s="645" t="s">
        <v>593</v>
      </c>
      <c r="B87" s="646" t="s">
        <v>593</v>
      </c>
      <c r="C87" s="647" t="s">
        <v>593</v>
      </c>
      <c r="D87" s="647" t="s">
        <v>593</v>
      </c>
      <c r="E87" s="647"/>
      <c r="F87" s="647" t="s">
        <v>593</v>
      </c>
      <c r="G87" s="647" t="s">
        <v>593</v>
      </c>
      <c r="H87" s="647" t="s">
        <v>593</v>
      </c>
      <c r="I87" s="648" t="s">
        <v>593</v>
      </c>
      <c r="J87" s="649" t="s">
        <v>600</v>
      </c>
    </row>
    <row r="88" spans="1:10" ht="14.4" customHeight="1" x14ac:dyDescent="0.3">
      <c r="A88" s="645" t="s">
        <v>625</v>
      </c>
      <c r="B88" s="646" t="s">
        <v>626</v>
      </c>
      <c r="C88" s="647" t="s">
        <v>593</v>
      </c>
      <c r="D88" s="647" t="s">
        <v>593</v>
      </c>
      <c r="E88" s="647"/>
      <c r="F88" s="647" t="s">
        <v>593</v>
      </c>
      <c r="G88" s="647" t="s">
        <v>593</v>
      </c>
      <c r="H88" s="647" t="s">
        <v>593</v>
      </c>
      <c r="I88" s="648" t="s">
        <v>593</v>
      </c>
      <c r="J88" s="649" t="s">
        <v>0</v>
      </c>
    </row>
    <row r="89" spans="1:10" ht="14.4" customHeight="1" x14ac:dyDescent="0.3">
      <c r="A89" s="645" t="s">
        <v>625</v>
      </c>
      <c r="B89" s="646" t="s">
        <v>360</v>
      </c>
      <c r="C89" s="647" t="s">
        <v>593</v>
      </c>
      <c r="D89" s="647">
        <v>2461.8845700000002</v>
      </c>
      <c r="E89" s="647"/>
      <c r="F89" s="647">
        <v>5479.2198300000009</v>
      </c>
      <c r="G89" s="647">
        <v>4923.9998449059303</v>
      </c>
      <c r="H89" s="647">
        <v>555.21998509407058</v>
      </c>
      <c r="I89" s="648">
        <v>1.1127579209143288</v>
      </c>
      <c r="J89" s="649" t="s">
        <v>1</v>
      </c>
    </row>
    <row r="90" spans="1:10" ht="14.4" customHeight="1" x14ac:dyDescent="0.3">
      <c r="A90" s="645" t="s">
        <v>625</v>
      </c>
      <c r="B90" s="646" t="s">
        <v>627</v>
      </c>
      <c r="C90" s="647" t="s">
        <v>593</v>
      </c>
      <c r="D90" s="647">
        <v>2461.8845700000002</v>
      </c>
      <c r="E90" s="647"/>
      <c r="F90" s="647">
        <v>5479.2198300000009</v>
      </c>
      <c r="G90" s="647">
        <v>4923.9998449059303</v>
      </c>
      <c r="H90" s="647">
        <v>555.21998509407058</v>
      </c>
      <c r="I90" s="648">
        <v>1.1127579209143288</v>
      </c>
      <c r="J90" s="649" t="s">
        <v>599</v>
      </c>
    </row>
    <row r="91" spans="1:10" ht="14.4" customHeight="1" x14ac:dyDescent="0.3">
      <c r="A91" s="645" t="s">
        <v>593</v>
      </c>
      <c r="B91" s="646" t="s">
        <v>593</v>
      </c>
      <c r="C91" s="647" t="s">
        <v>593</v>
      </c>
      <c r="D91" s="647" t="s">
        <v>593</v>
      </c>
      <c r="E91" s="647"/>
      <c r="F91" s="647" t="s">
        <v>593</v>
      </c>
      <c r="G91" s="647" t="s">
        <v>593</v>
      </c>
      <c r="H91" s="647" t="s">
        <v>593</v>
      </c>
      <c r="I91" s="648" t="s">
        <v>593</v>
      </c>
      <c r="J91" s="649" t="s">
        <v>600</v>
      </c>
    </row>
    <row r="92" spans="1:10" ht="14.4" customHeight="1" x14ac:dyDescent="0.3">
      <c r="A92" s="645" t="s">
        <v>631</v>
      </c>
      <c r="B92" s="646" t="s">
        <v>632</v>
      </c>
      <c r="C92" s="647" t="s">
        <v>593</v>
      </c>
      <c r="D92" s="647" t="s">
        <v>593</v>
      </c>
      <c r="E92" s="647"/>
      <c r="F92" s="647" t="s">
        <v>593</v>
      </c>
      <c r="G92" s="647" t="s">
        <v>593</v>
      </c>
      <c r="H92" s="647" t="s">
        <v>593</v>
      </c>
      <c r="I92" s="648" t="s">
        <v>593</v>
      </c>
      <c r="J92" s="649" t="s">
        <v>0</v>
      </c>
    </row>
    <row r="93" spans="1:10" ht="14.4" customHeight="1" x14ac:dyDescent="0.3">
      <c r="A93" s="645" t="s">
        <v>631</v>
      </c>
      <c r="B93" s="646" t="s">
        <v>360</v>
      </c>
      <c r="C93" s="647" t="s">
        <v>593</v>
      </c>
      <c r="D93" s="647">
        <v>3888.2200800000001</v>
      </c>
      <c r="E93" s="647"/>
      <c r="F93" s="647">
        <v>7803.378450000002</v>
      </c>
      <c r="G93" s="647">
        <v>7775.9997550748394</v>
      </c>
      <c r="H93" s="647">
        <v>27.378694925162563</v>
      </c>
      <c r="I93" s="648">
        <v>1.0035209228121817</v>
      </c>
      <c r="J93" s="649" t="s">
        <v>1</v>
      </c>
    </row>
    <row r="94" spans="1:10" ht="14.4" customHeight="1" x14ac:dyDescent="0.3">
      <c r="A94" s="645" t="s">
        <v>631</v>
      </c>
      <c r="B94" s="646" t="s">
        <v>633</v>
      </c>
      <c r="C94" s="647" t="s">
        <v>593</v>
      </c>
      <c r="D94" s="647">
        <v>3888.2200800000001</v>
      </c>
      <c r="E94" s="647"/>
      <c r="F94" s="647">
        <v>7803.378450000002</v>
      </c>
      <c r="G94" s="647">
        <v>7775.9997550748394</v>
      </c>
      <c r="H94" s="647">
        <v>27.378694925162563</v>
      </c>
      <c r="I94" s="648">
        <v>1.0035209228121817</v>
      </c>
      <c r="J94" s="649" t="s">
        <v>599</v>
      </c>
    </row>
    <row r="95" spans="1:10" ht="14.4" customHeight="1" x14ac:dyDescent="0.3">
      <c r="A95" s="645" t="s">
        <v>593</v>
      </c>
      <c r="B95" s="646" t="s">
        <v>593</v>
      </c>
      <c r="C95" s="647" t="s">
        <v>593</v>
      </c>
      <c r="D95" s="647" t="s">
        <v>593</v>
      </c>
      <c r="E95" s="647"/>
      <c r="F95" s="647" t="s">
        <v>593</v>
      </c>
      <c r="G95" s="647" t="s">
        <v>593</v>
      </c>
      <c r="H95" s="647" t="s">
        <v>593</v>
      </c>
      <c r="I95" s="648" t="s">
        <v>593</v>
      </c>
      <c r="J95" s="649" t="s">
        <v>600</v>
      </c>
    </row>
    <row r="96" spans="1:10" ht="14.4" customHeight="1" x14ac:dyDescent="0.3">
      <c r="A96" s="645" t="s">
        <v>616</v>
      </c>
      <c r="B96" s="646" t="s">
        <v>617</v>
      </c>
      <c r="C96" s="647" t="s">
        <v>593</v>
      </c>
      <c r="D96" s="647" t="s">
        <v>593</v>
      </c>
      <c r="E96" s="647"/>
      <c r="F96" s="647" t="s">
        <v>593</v>
      </c>
      <c r="G96" s="647" t="s">
        <v>593</v>
      </c>
      <c r="H96" s="647" t="s">
        <v>593</v>
      </c>
      <c r="I96" s="648" t="s">
        <v>593</v>
      </c>
      <c r="J96" s="649" t="s">
        <v>0</v>
      </c>
    </row>
    <row r="97" spans="1:10" ht="14.4" customHeight="1" x14ac:dyDescent="0.3">
      <c r="A97" s="645" t="s">
        <v>616</v>
      </c>
      <c r="B97" s="646" t="s">
        <v>360</v>
      </c>
      <c r="C97" s="647" t="s">
        <v>593</v>
      </c>
      <c r="D97" s="647">
        <v>1280.54233</v>
      </c>
      <c r="E97" s="647"/>
      <c r="F97" s="647">
        <v>2492.7379600000013</v>
      </c>
      <c r="G97" s="647">
        <v>2559.9999193662102</v>
      </c>
      <c r="H97" s="647">
        <v>-67.261959366208885</v>
      </c>
      <c r="I97" s="648">
        <v>0.973725796295001</v>
      </c>
      <c r="J97" s="649" t="s">
        <v>1</v>
      </c>
    </row>
    <row r="98" spans="1:10" ht="14.4" customHeight="1" x14ac:dyDescent="0.3">
      <c r="A98" s="645" t="s">
        <v>616</v>
      </c>
      <c r="B98" s="646" t="s">
        <v>618</v>
      </c>
      <c r="C98" s="647" t="s">
        <v>593</v>
      </c>
      <c r="D98" s="647">
        <v>1280.54233</v>
      </c>
      <c r="E98" s="647"/>
      <c r="F98" s="647">
        <v>2492.7379600000013</v>
      </c>
      <c r="G98" s="647">
        <v>2559.9999193662102</v>
      </c>
      <c r="H98" s="647">
        <v>-67.261959366208885</v>
      </c>
      <c r="I98" s="648">
        <v>0.973725796295001</v>
      </c>
      <c r="J98" s="649" t="s">
        <v>599</v>
      </c>
    </row>
    <row r="99" spans="1:10" ht="14.4" customHeight="1" x14ac:dyDescent="0.3">
      <c r="A99" s="645" t="s">
        <v>593</v>
      </c>
      <c r="B99" s="646" t="s">
        <v>593</v>
      </c>
      <c r="C99" s="647" t="s">
        <v>593</v>
      </c>
      <c r="D99" s="647" t="s">
        <v>593</v>
      </c>
      <c r="E99" s="647"/>
      <c r="F99" s="647" t="s">
        <v>593</v>
      </c>
      <c r="G99" s="647" t="s">
        <v>593</v>
      </c>
      <c r="H99" s="647" t="s">
        <v>593</v>
      </c>
      <c r="I99" s="648" t="s">
        <v>593</v>
      </c>
      <c r="J99" s="649" t="s">
        <v>600</v>
      </c>
    </row>
    <row r="100" spans="1:10" ht="14.4" customHeight="1" x14ac:dyDescent="0.3">
      <c r="A100" s="645" t="s">
        <v>619</v>
      </c>
      <c r="B100" s="646" t="s">
        <v>620</v>
      </c>
      <c r="C100" s="647" t="s">
        <v>593</v>
      </c>
      <c r="D100" s="647" t="s">
        <v>593</v>
      </c>
      <c r="E100" s="647"/>
      <c r="F100" s="647" t="s">
        <v>593</v>
      </c>
      <c r="G100" s="647" t="s">
        <v>593</v>
      </c>
      <c r="H100" s="647" t="s">
        <v>593</v>
      </c>
      <c r="I100" s="648" t="s">
        <v>593</v>
      </c>
      <c r="J100" s="649" t="s">
        <v>0</v>
      </c>
    </row>
    <row r="101" spans="1:10" ht="14.4" customHeight="1" x14ac:dyDescent="0.3">
      <c r="A101" s="645" t="s">
        <v>619</v>
      </c>
      <c r="B101" s="646" t="s">
        <v>360</v>
      </c>
      <c r="C101" s="647" t="s">
        <v>593</v>
      </c>
      <c r="D101" s="647">
        <v>531.03183000000001</v>
      </c>
      <c r="E101" s="647"/>
      <c r="F101" s="647">
        <v>1276.4279300000001</v>
      </c>
      <c r="G101" s="647">
        <v>1061.99996654957</v>
      </c>
      <c r="H101" s="647">
        <v>214.42796345043007</v>
      </c>
      <c r="I101" s="648">
        <v>1.2019095764636463</v>
      </c>
      <c r="J101" s="649" t="s">
        <v>1</v>
      </c>
    </row>
    <row r="102" spans="1:10" ht="14.4" customHeight="1" x14ac:dyDescent="0.3">
      <c r="A102" s="645" t="s">
        <v>619</v>
      </c>
      <c r="B102" s="646" t="s">
        <v>621</v>
      </c>
      <c r="C102" s="647" t="s">
        <v>593</v>
      </c>
      <c r="D102" s="647">
        <v>531.03183000000001</v>
      </c>
      <c r="E102" s="647"/>
      <c r="F102" s="647">
        <v>1276.4279300000001</v>
      </c>
      <c r="G102" s="647">
        <v>1061.99996654957</v>
      </c>
      <c r="H102" s="647">
        <v>214.42796345043007</v>
      </c>
      <c r="I102" s="648">
        <v>1.2019095764636463</v>
      </c>
      <c r="J102" s="649" t="s">
        <v>599</v>
      </c>
    </row>
    <row r="103" spans="1:10" ht="14.4" customHeight="1" x14ac:dyDescent="0.3">
      <c r="A103" s="645" t="s">
        <v>593</v>
      </c>
      <c r="B103" s="646" t="s">
        <v>593</v>
      </c>
      <c r="C103" s="647" t="s">
        <v>593</v>
      </c>
      <c r="D103" s="647" t="s">
        <v>593</v>
      </c>
      <c r="E103" s="647"/>
      <c r="F103" s="647" t="s">
        <v>593</v>
      </c>
      <c r="G103" s="647" t="s">
        <v>593</v>
      </c>
      <c r="H103" s="647" t="s">
        <v>593</v>
      </c>
      <c r="I103" s="648" t="s">
        <v>593</v>
      </c>
      <c r="J103" s="649" t="s">
        <v>600</v>
      </c>
    </row>
    <row r="104" spans="1:10" ht="14.4" customHeight="1" x14ac:dyDescent="0.3">
      <c r="A104" s="645" t="s">
        <v>622</v>
      </c>
      <c r="B104" s="646" t="s">
        <v>623</v>
      </c>
      <c r="C104" s="647" t="s">
        <v>593</v>
      </c>
      <c r="D104" s="647" t="s">
        <v>593</v>
      </c>
      <c r="E104" s="647"/>
      <c r="F104" s="647" t="s">
        <v>593</v>
      </c>
      <c r="G104" s="647" t="s">
        <v>593</v>
      </c>
      <c r="H104" s="647" t="s">
        <v>593</v>
      </c>
      <c r="I104" s="648" t="s">
        <v>593</v>
      </c>
      <c r="J104" s="649" t="s">
        <v>0</v>
      </c>
    </row>
    <row r="105" spans="1:10" ht="14.4" customHeight="1" x14ac:dyDescent="0.3">
      <c r="A105" s="645" t="s">
        <v>622</v>
      </c>
      <c r="B105" s="646" t="s">
        <v>360</v>
      </c>
      <c r="C105" s="647" t="s">
        <v>593</v>
      </c>
      <c r="D105" s="647">
        <v>743.12130999999999</v>
      </c>
      <c r="E105" s="647"/>
      <c r="F105" s="647">
        <v>3167.21947</v>
      </c>
      <c r="G105" s="647">
        <v>1485.9999531946</v>
      </c>
      <c r="H105" s="647">
        <v>1681.2195168054</v>
      </c>
      <c r="I105" s="648">
        <v>2.1313725233914829</v>
      </c>
      <c r="J105" s="649" t="s">
        <v>1</v>
      </c>
    </row>
    <row r="106" spans="1:10" ht="14.4" customHeight="1" x14ac:dyDescent="0.3">
      <c r="A106" s="645" t="s">
        <v>622</v>
      </c>
      <c r="B106" s="646" t="s">
        <v>624</v>
      </c>
      <c r="C106" s="647" t="s">
        <v>593</v>
      </c>
      <c r="D106" s="647">
        <v>743.12130999999999</v>
      </c>
      <c r="E106" s="647"/>
      <c r="F106" s="647">
        <v>3167.21947</v>
      </c>
      <c r="G106" s="647">
        <v>1485.9999531946</v>
      </c>
      <c r="H106" s="647">
        <v>1681.2195168054</v>
      </c>
      <c r="I106" s="648">
        <v>2.1313725233914829</v>
      </c>
      <c r="J106" s="649" t="s">
        <v>599</v>
      </c>
    </row>
    <row r="107" spans="1:10" ht="14.4" customHeight="1" x14ac:dyDescent="0.3">
      <c r="A107" s="645" t="s">
        <v>593</v>
      </c>
      <c r="B107" s="646" t="s">
        <v>593</v>
      </c>
      <c r="C107" s="647" t="s">
        <v>593</v>
      </c>
      <c r="D107" s="647" t="s">
        <v>593</v>
      </c>
      <c r="E107" s="647"/>
      <c r="F107" s="647" t="s">
        <v>593</v>
      </c>
      <c r="G107" s="647" t="s">
        <v>593</v>
      </c>
      <c r="H107" s="647" t="s">
        <v>593</v>
      </c>
      <c r="I107" s="648" t="s">
        <v>593</v>
      </c>
      <c r="J107" s="649" t="s">
        <v>600</v>
      </c>
    </row>
    <row r="108" spans="1:10" ht="14.4" customHeight="1" x14ac:dyDescent="0.3">
      <c r="A108" s="645" t="s">
        <v>628</v>
      </c>
      <c r="B108" s="646" t="s">
        <v>629</v>
      </c>
      <c r="C108" s="647" t="s">
        <v>593</v>
      </c>
      <c r="D108" s="647" t="s">
        <v>593</v>
      </c>
      <c r="E108" s="647"/>
      <c r="F108" s="647" t="s">
        <v>593</v>
      </c>
      <c r="G108" s="647" t="s">
        <v>593</v>
      </c>
      <c r="H108" s="647" t="s">
        <v>593</v>
      </c>
      <c r="I108" s="648" t="s">
        <v>593</v>
      </c>
      <c r="J108" s="649" t="s">
        <v>0</v>
      </c>
    </row>
    <row r="109" spans="1:10" ht="14.4" customHeight="1" x14ac:dyDescent="0.3">
      <c r="A109" s="645" t="s">
        <v>628</v>
      </c>
      <c r="B109" s="646" t="s">
        <v>360</v>
      </c>
      <c r="C109" s="647" t="s">
        <v>593</v>
      </c>
      <c r="D109" s="647">
        <v>381.73029000000002</v>
      </c>
      <c r="E109" s="647"/>
      <c r="F109" s="647">
        <v>358.18889999999897</v>
      </c>
      <c r="G109" s="647">
        <v>763.99997593585101</v>
      </c>
      <c r="H109" s="647">
        <v>-405.81107593585205</v>
      </c>
      <c r="I109" s="648">
        <v>0.46883365351057832</v>
      </c>
      <c r="J109" s="649" t="s">
        <v>1</v>
      </c>
    </row>
    <row r="110" spans="1:10" ht="14.4" customHeight="1" x14ac:dyDescent="0.3">
      <c r="A110" s="645" t="s">
        <v>628</v>
      </c>
      <c r="B110" s="646" t="s">
        <v>630</v>
      </c>
      <c r="C110" s="647" t="s">
        <v>593</v>
      </c>
      <c r="D110" s="647">
        <v>381.73029000000002</v>
      </c>
      <c r="E110" s="647"/>
      <c r="F110" s="647">
        <v>358.18889999999897</v>
      </c>
      <c r="G110" s="647">
        <v>763.99997593585101</v>
      </c>
      <c r="H110" s="647">
        <v>-405.81107593585205</v>
      </c>
      <c r="I110" s="648">
        <v>0.46883365351057832</v>
      </c>
      <c r="J110" s="649" t="s">
        <v>599</v>
      </c>
    </row>
    <row r="111" spans="1:10" ht="14.4" customHeight="1" x14ac:dyDescent="0.3">
      <c r="A111" s="645" t="s">
        <v>593</v>
      </c>
      <c r="B111" s="646" t="s">
        <v>593</v>
      </c>
      <c r="C111" s="647" t="s">
        <v>593</v>
      </c>
      <c r="D111" s="647" t="s">
        <v>593</v>
      </c>
      <c r="E111" s="647"/>
      <c r="F111" s="647" t="s">
        <v>593</v>
      </c>
      <c r="G111" s="647" t="s">
        <v>593</v>
      </c>
      <c r="H111" s="647" t="s">
        <v>593</v>
      </c>
      <c r="I111" s="648" t="s">
        <v>593</v>
      </c>
      <c r="J111" s="649" t="s">
        <v>600</v>
      </c>
    </row>
    <row r="112" spans="1:10" ht="14.4" customHeight="1" x14ac:dyDescent="0.3">
      <c r="A112" s="645" t="s">
        <v>591</v>
      </c>
      <c r="B112" s="646" t="s">
        <v>594</v>
      </c>
      <c r="C112" s="647">
        <v>26300.311779999996</v>
      </c>
      <c r="D112" s="647">
        <v>28381.208220000008</v>
      </c>
      <c r="E112" s="647"/>
      <c r="F112" s="647">
        <v>29717.847880000001</v>
      </c>
      <c r="G112" s="647">
        <v>30242.263314651078</v>
      </c>
      <c r="H112" s="647">
        <v>-524.41543465107679</v>
      </c>
      <c r="I112" s="648">
        <v>0.98265951760306847</v>
      </c>
      <c r="J112" s="649" t="s">
        <v>595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9653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10.849419172296987</v>
      </c>
      <c r="J3" s="207">
        <f>SUBTOTAL(9,J5:J1048576)</f>
        <v>2744461.1765999999</v>
      </c>
      <c r="K3" s="208">
        <f>SUBTOTAL(9,K5:K1048576)</f>
        <v>29775809.707028784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591</v>
      </c>
      <c r="B5" s="737" t="s">
        <v>592</v>
      </c>
      <c r="C5" s="740" t="s">
        <v>596</v>
      </c>
      <c r="D5" s="755" t="s">
        <v>4661</v>
      </c>
      <c r="E5" s="740" t="s">
        <v>9630</v>
      </c>
      <c r="F5" s="755" t="s">
        <v>9631</v>
      </c>
      <c r="G5" s="740" t="s">
        <v>7979</v>
      </c>
      <c r="H5" s="740" t="s">
        <v>7980</v>
      </c>
      <c r="I5" s="229">
        <v>156.108</v>
      </c>
      <c r="J5" s="229">
        <v>9</v>
      </c>
      <c r="K5" s="750">
        <v>1404.98</v>
      </c>
    </row>
    <row r="6" spans="1:11" ht="14.4" customHeight="1" x14ac:dyDescent="0.3">
      <c r="A6" s="661" t="s">
        <v>591</v>
      </c>
      <c r="B6" s="662" t="s">
        <v>592</v>
      </c>
      <c r="C6" s="663" t="s">
        <v>596</v>
      </c>
      <c r="D6" s="664" t="s">
        <v>4661</v>
      </c>
      <c r="E6" s="663" t="s">
        <v>9630</v>
      </c>
      <c r="F6" s="664" t="s">
        <v>9631</v>
      </c>
      <c r="G6" s="663" t="s">
        <v>7981</v>
      </c>
      <c r="H6" s="663" t="s">
        <v>7982</v>
      </c>
      <c r="I6" s="665">
        <v>42.445</v>
      </c>
      <c r="J6" s="665">
        <v>30</v>
      </c>
      <c r="K6" s="666">
        <v>1273.3</v>
      </c>
    </row>
    <row r="7" spans="1:11" ht="14.4" customHeight="1" x14ac:dyDescent="0.3">
      <c r="A7" s="661" t="s">
        <v>591</v>
      </c>
      <c r="B7" s="662" t="s">
        <v>592</v>
      </c>
      <c r="C7" s="663" t="s">
        <v>596</v>
      </c>
      <c r="D7" s="664" t="s">
        <v>4661</v>
      </c>
      <c r="E7" s="663" t="s">
        <v>9630</v>
      </c>
      <c r="F7" s="664" t="s">
        <v>9631</v>
      </c>
      <c r="G7" s="663" t="s">
        <v>7983</v>
      </c>
      <c r="H7" s="663" t="s">
        <v>7984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591</v>
      </c>
      <c r="B8" s="662" t="s">
        <v>592</v>
      </c>
      <c r="C8" s="663" t="s">
        <v>596</v>
      </c>
      <c r="D8" s="664" t="s">
        <v>4661</v>
      </c>
      <c r="E8" s="663" t="s">
        <v>9630</v>
      </c>
      <c r="F8" s="664" t="s">
        <v>9631</v>
      </c>
      <c r="G8" s="663" t="s">
        <v>7985</v>
      </c>
      <c r="H8" s="663" t="s">
        <v>7986</v>
      </c>
      <c r="I8" s="665">
        <v>3.97</v>
      </c>
      <c r="J8" s="665">
        <v>80</v>
      </c>
      <c r="K8" s="666">
        <v>317.60000000000002</v>
      </c>
    </row>
    <row r="9" spans="1:11" ht="14.4" customHeight="1" x14ac:dyDescent="0.3">
      <c r="A9" s="661" t="s">
        <v>591</v>
      </c>
      <c r="B9" s="662" t="s">
        <v>592</v>
      </c>
      <c r="C9" s="663" t="s">
        <v>596</v>
      </c>
      <c r="D9" s="664" t="s">
        <v>4661</v>
      </c>
      <c r="E9" s="663" t="s">
        <v>9630</v>
      </c>
      <c r="F9" s="664" t="s">
        <v>9631</v>
      </c>
      <c r="G9" s="663" t="s">
        <v>7987</v>
      </c>
      <c r="H9" s="663" t="s">
        <v>7988</v>
      </c>
      <c r="I9" s="665">
        <v>0.5099999999999999</v>
      </c>
      <c r="J9" s="665">
        <v>62000</v>
      </c>
      <c r="K9" s="666">
        <v>31620</v>
      </c>
    </row>
    <row r="10" spans="1:11" ht="14.4" customHeight="1" x14ac:dyDescent="0.3">
      <c r="A10" s="661" t="s">
        <v>591</v>
      </c>
      <c r="B10" s="662" t="s">
        <v>592</v>
      </c>
      <c r="C10" s="663" t="s">
        <v>596</v>
      </c>
      <c r="D10" s="664" t="s">
        <v>4661</v>
      </c>
      <c r="E10" s="663" t="s">
        <v>9630</v>
      </c>
      <c r="F10" s="664" t="s">
        <v>9631</v>
      </c>
      <c r="G10" s="663" t="s">
        <v>7987</v>
      </c>
      <c r="H10" s="663" t="s">
        <v>7989</v>
      </c>
      <c r="I10" s="665">
        <v>0.51</v>
      </c>
      <c r="J10" s="665">
        <v>30000</v>
      </c>
      <c r="K10" s="666">
        <v>15300</v>
      </c>
    </row>
    <row r="11" spans="1:11" ht="14.4" customHeight="1" x14ac:dyDescent="0.3">
      <c r="A11" s="661" t="s">
        <v>591</v>
      </c>
      <c r="B11" s="662" t="s">
        <v>592</v>
      </c>
      <c r="C11" s="663" t="s">
        <v>596</v>
      </c>
      <c r="D11" s="664" t="s">
        <v>4661</v>
      </c>
      <c r="E11" s="663" t="s">
        <v>9630</v>
      </c>
      <c r="F11" s="664" t="s">
        <v>9631</v>
      </c>
      <c r="G11" s="663" t="s">
        <v>7987</v>
      </c>
      <c r="H11" s="663" t="s">
        <v>7990</v>
      </c>
      <c r="I11" s="665">
        <v>0.51</v>
      </c>
      <c r="J11" s="665">
        <v>30000</v>
      </c>
      <c r="K11" s="666">
        <v>15300</v>
      </c>
    </row>
    <row r="12" spans="1:11" ht="14.4" customHeight="1" x14ac:dyDescent="0.3">
      <c r="A12" s="661" t="s">
        <v>591</v>
      </c>
      <c r="B12" s="662" t="s">
        <v>592</v>
      </c>
      <c r="C12" s="663" t="s">
        <v>596</v>
      </c>
      <c r="D12" s="664" t="s">
        <v>4661</v>
      </c>
      <c r="E12" s="663" t="s">
        <v>9630</v>
      </c>
      <c r="F12" s="664" t="s">
        <v>9631</v>
      </c>
      <c r="G12" s="663" t="s">
        <v>7991</v>
      </c>
      <c r="H12" s="663" t="s">
        <v>7992</v>
      </c>
      <c r="I12" s="665">
        <v>15.815</v>
      </c>
      <c r="J12" s="665">
        <v>60</v>
      </c>
      <c r="K12" s="666">
        <v>948.90000000000009</v>
      </c>
    </row>
    <row r="13" spans="1:11" ht="14.4" customHeight="1" x14ac:dyDescent="0.3">
      <c r="A13" s="661" t="s">
        <v>591</v>
      </c>
      <c r="B13" s="662" t="s">
        <v>592</v>
      </c>
      <c r="C13" s="663" t="s">
        <v>596</v>
      </c>
      <c r="D13" s="664" t="s">
        <v>4661</v>
      </c>
      <c r="E13" s="663" t="s">
        <v>9630</v>
      </c>
      <c r="F13" s="664" t="s">
        <v>9631</v>
      </c>
      <c r="G13" s="663" t="s">
        <v>7993</v>
      </c>
      <c r="H13" s="663" t="s">
        <v>7994</v>
      </c>
      <c r="I13" s="665">
        <v>10.910000000000002</v>
      </c>
      <c r="J13" s="665">
        <v>120</v>
      </c>
      <c r="K13" s="666">
        <v>1309.1999999999998</v>
      </c>
    </row>
    <row r="14" spans="1:11" ht="14.4" customHeight="1" x14ac:dyDescent="0.3">
      <c r="A14" s="661" t="s">
        <v>591</v>
      </c>
      <c r="B14" s="662" t="s">
        <v>592</v>
      </c>
      <c r="C14" s="663" t="s">
        <v>596</v>
      </c>
      <c r="D14" s="664" t="s">
        <v>4661</v>
      </c>
      <c r="E14" s="663" t="s">
        <v>9630</v>
      </c>
      <c r="F14" s="664" t="s">
        <v>9631</v>
      </c>
      <c r="G14" s="663" t="s">
        <v>7995</v>
      </c>
      <c r="H14" s="663" t="s">
        <v>7996</v>
      </c>
      <c r="I14" s="665">
        <v>124.45</v>
      </c>
      <c r="J14" s="665">
        <v>8</v>
      </c>
      <c r="K14" s="666">
        <v>995.6</v>
      </c>
    </row>
    <row r="15" spans="1:11" ht="14.4" customHeight="1" x14ac:dyDescent="0.3">
      <c r="A15" s="661" t="s">
        <v>591</v>
      </c>
      <c r="B15" s="662" t="s">
        <v>592</v>
      </c>
      <c r="C15" s="663" t="s">
        <v>596</v>
      </c>
      <c r="D15" s="664" t="s">
        <v>4661</v>
      </c>
      <c r="E15" s="663" t="s">
        <v>9630</v>
      </c>
      <c r="F15" s="664" t="s">
        <v>9631</v>
      </c>
      <c r="G15" s="663" t="s">
        <v>7997</v>
      </c>
      <c r="H15" s="663" t="s">
        <v>7998</v>
      </c>
      <c r="I15" s="665">
        <v>0.41714285714285715</v>
      </c>
      <c r="J15" s="665">
        <v>7000</v>
      </c>
      <c r="K15" s="666">
        <v>2920</v>
      </c>
    </row>
    <row r="16" spans="1:11" ht="14.4" customHeight="1" x14ac:dyDescent="0.3">
      <c r="A16" s="661" t="s">
        <v>591</v>
      </c>
      <c r="B16" s="662" t="s">
        <v>592</v>
      </c>
      <c r="C16" s="663" t="s">
        <v>596</v>
      </c>
      <c r="D16" s="664" t="s">
        <v>4661</v>
      </c>
      <c r="E16" s="663" t="s">
        <v>9630</v>
      </c>
      <c r="F16" s="664" t="s">
        <v>9631</v>
      </c>
      <c r="G16" s="663" t="s">
        <v>7999</v>
      </c>
      <c r="H16" s="663" t="s">
        <v>8000</v>
      </c>
      <c r="I16" s="665">
        <v>28.358181818181812</v>
      </c>
      <c r="J16" s="665">
        <v>228</v>
      </c>
      <c r="K16" s="666">
        <v>6452.52</v>
      </c>
    </row>
    <row r="17" spans="1:11" ht="14.4" customHeight="1" x14ac:dyDescent="0.3">
      <c r="A17" s="661" t="s">
        <v>591</v>
      </c>
      <c r="B17" s="662" t="s">
        <v>592</v>
      </c>
      <c r="C17" s="663" t="s">
        <v>596</v>
      </c>
      <c r="D17" s="664" t="s">
        <v>4661</v>
      </c>
      <c r="E17" s="663" t="s">
        <v>9630</v>
      </c>
      <c r="F17" s="664" t="s">
        <v>9631</v>
      </c>
      <c r="G17" s="663" t="s">
        <v>8001</v>
      </c>
      <c r="H17" s="663" t="s">
        <v>8002</v>
      </c>
      <c r="I17" s="665">
        <v>27.21</v>
      </c>
      <c r="J17" s="665">
        <v>11</v>
      </c>
      <c r="K17" s="666">
        <v>299.31</v>
      </c>
    </row>
    <row r="18" spans="1:11" ht="14.4" customHeight="1" x14ac:dyDescent="0.3">
      <c r="A18" s="661" t="s">
        <v>591</v>
      </c>
      <c r="B18" s="662" t="s">
        <v>592</v>
      </c>
      <c r="C18" s="663" t="s">
        <v>596</v>
      </c>
      <c r="D18" s="664" t="s">
        <v>4661</v>
      </c>
      <c r="E18" s="663" t="s">
        <v>9630</v>
      </c>
      <c r="F18" s="664" t="s">
        <v>9631</v>
      </c>
      <c r="G18" s="663" t="s">
        <v>8003</v>
      </c>
      <c r="H18" s="663" t="s">
        <v>8004</v>
      </c>
      <c r="I18" s="665">
        <v>5.95</v>
      </c>
      <c r="J18" s="665">
        <v>30</v>
      </c>
      <c r="K18" s="666">
        <v>178.5</v>
      </c>
    </row>
    <row r="19" spans="1:11" ht="14.4" customHeight="1" x14ac:dyDescent="0.3">
      <c r="A19" s="661" t="s">
        <v>591</v>
      </c>
      <c r="B19" s="662" t="s">
        <v>592</v>
      </c>
      <c r="C19" s="663" t="s">
        <v>596</v>
      </c>
      <c r="D19" s="664" t="s">
        <v>4661</v>
      </c>
      <c r="E19" s="663" t="s">
        <v>9630</v>
      </c>
      <c r="F19" s="664" t="s">
        <v>9631</v>
      </c>
      <c r="G19" s="663" t="s">
        <v>8005</v>
      </c>
      <c r="H19" s="663" t="s">
        <v>8006</v>
      </c>
      <c r="I19" s="665">
        <v>6.5583333333333327</v>
      </c>
      <c r="J19" s="665">
        <v>600</v>
      </c>
      <c r="K19" s="666">
        <v>3934.1</v>
      </c>
    </row>
    <row r="20" spans="1:11" ht="14.4" customHeight="1" x14ac:dyDescent="0.3">
      <c r="A20" s="661" t="s">
        <v>591</v>
      </c>
      <c r="B20" s="662" t="s">
        <v>592</v>
      </c>
      <c r="C20" s="663" t="s">
        <v>596</v>
      </c>
      <c r="D20" s="664" t="s">
        <v>4661</v>
      </c>
      <c r="E20" s="663" t="s">
        <v>9630</v>
      </c>
      <c r="F20" s="664" t="s">
        <v>9631</v>
      </c>
      <c r="G20" s="663" t="s">
        <v>8007</v>
      </c>
      <c r="H20" s="663" t="s">
        <v>8008</v>
      </c>
      <c r="I20" s="665">
        <v>22.149999999999995</v>
      </c>
      <c r="J20" s="665">
        <v>60</v>
      </c>
      <c r="K20" s="666">
        <v>1329</v>
      </c>
    </row>
    <row r="21" spans="1:11" ht="14.4" customHeight="1" x14ac:dyDescent="0.3">
      <c r="A21" s="661" t="s">
        <v>591</v>
      </c>
      <c r="B21" s="662" t="s">
        <v>592</v>
      </c>
      <c r="C21" s="663" t="s">
        <v>596</v>
      </c>
      <c r="D21" s="664" t="s">
        <v>4661</v>
      </c>
      <c r="E21" s="663" t="s">
        <v>9630</v>
      </c>
      <c r="F21" s="664" t="s">
        <v>9631</v>
      </c>
      <c r="G21" s="663" t="s">
        <v>8009</v>
      </c>
      <c r="H21" s="663" t="s">
        <v>8010</v>
      </c>
      <c r="I21" s="665">
        <v>12.43</v>
      </c>
      <c r="J21" s="665">
        <v>30</v>
      </c>
      <c r="K21" s="666">
        <v>372.9</v>
      </c>
    </row>
    <row r="22" spans="1:11" ht="14.4" customHeight="1" x14ac:dyDescent="0.3">
      <c r="A22" s="661" t="s">
        <v>591</v>
      </c>
      <c r="B22" s="662" t="s">
        <v>592</v>
      </c>
      <c r="C22" s="663" t="s">
        <v>596</v>
      </c>
      <c r="D22" s="664" t="s">
        <v>4661</v>
      </c>
      <c r="E22" s="663" t="s">
        <v>9630</v>
      </c>
      <c r="F22" s="664" t="s">
        <v>9631</v>
      </c>
      <c r="G22" s="663" t="s">
        <v>8009</v>
      </c>
      <c r="H22" s="663" t="s">
        <v>8011</v>
      </c>
      <c r="I22" s="665">
        <v>13.04</v>
      </c>
      <c r="J22" s="665">
        <v>100</v>
      </c>
      <c r="K22" s="666">
        <v>1304</v>
      </c>
    </row>
    <row r="23" spans="1:11" ht="14.4" customHeight="1" x14ac:dyDescent="0.3">
      <c r="A23" s="661" t="s">
        <v>591</v>
      </c>
      <c r="B23" s="662" t="s">
        <v>592</v>
      </c>
      <c r="C23" s="663" t="s">
        <v>596</v>
      </c>
      <c r="D23" s="664" t="s">
        <v>4661</v>
      </c>
      <c r="E23" s="663" t="s">
        <v>9630</v>
      </c>
      <c r="F23" s="664" t="s">
        <v>9631</v>
      </c>
      <c r="G23" s="663" t="s">
        <v>8012</v>
      </c>
      <c r="H23" s="663" t="s">
        <v>8013</v>
      </c>
      <c r="I23" s="665">
        <v>39.106666666666662</v>
      </c>
      <c r="J23" s="665">
        <v>30</v>
      </c>
      <c r="K23" s="666">
        <v>1173.28</v>
      </c>
    </row>
    <row r="24" spans="1:11" ht="14.4" customHeight="1" x14ac:dyDescent="0.3">
      <c r="A24" s="661" t="s">
        <v>591</v>
      </c>
      <c r="B24" s="662" t="s">
        <v>592</v>
      </c>
      <c r="C24" s="663" t="s">
        <v>596</v>
      </c>
      <c r="D24" s="664" t="s">
        <v>4661</v>
      </c>
      <c r="E24" s="663" t="s">
        <v>9630</v>
      </c>
      <c r="F24" s="664" t="s">
        <v>9631</v>
      </c>
      <c r="G24" s="663" t="s">
        <v>8014</v>
      </c>
      <c r="H24" s="663" t="s">
        <v>8015</v>
      </c>
      <c r="I24" s="665">
        <v>0.62555555555555553</v>
      </c>
      <c r="J24" s="665">
        <v>6500</v>
      </c>
      <c r="K24" s="666">
        <v>4035</v>
      </c>
    </row>
    <row r="25" spans="1:11" ht="14.4" customHeight="1" x14ac:dyDescent="0.3">
      <c r="A25" s="661" t="s">
        <v>591</v>
      </c>
      <c r="B25" s="662" t="s">
        <v>592</v>
      </c>
      <c r="C25" s="663" t="s">
        <v>596</v>
      </c>
      <c r="D25" s="664" t="s">
        <v>4661</v>
      </c>
      <c r="E25" s="663" t="s">
        <v>9630</v>
      </c>
      <c r="F25" s="664" t="s">
        <v>9631</v>
      </c>
      <c r="G25" s="663" t="s">
        <v>8014</v>
      </c>
      <c r="H25" s="663" t="s">
        <v>8016</v>
      </c>
      <c r="I25" s="665">
        <v>0.65666666666666673</v>
      </c>
      <c r="J25" s="665">
        <v>2000</v>
      </c>
      <c r="K25" s="666">
        <v>1320</v>
      </c>
    </row>
    <row r="26" spans="1:11" ht="14.4" customHeight="1" x14ac:dyDescent="0.3">
      <c r="A26" s="661" t="s">
        <v>591</v>
      </c>
      <c r="B26" s="662" t="s">
        <v>592</v>
      </c>
      <c r="C26" s="663" t="s">
        <v>596</v>
      </c>
      <c r="D26" s="664" t="s">
        <v>4661</v>
      </c>
      <c r="E26" s="663" t="s">
        <v>9630</v>
      </c>
      <c r="F26" s="664" t="s">
        <v>9631</v>
      </c>
      <c r="G26" s="663" t="s">
        <v>8017</v>
      </c>
      <c r="H26" s="663" t="s">
        <v>8018</v>
      </c>
      <c r="I26" s="665">
        <v>1.21</v>
      </c>
      <c r="J26" s="665">
        <v>1000</v>
      </c>
      <c r="K26" s="666">
        <v>1210</v>
      </c>
    </row>
    <row r="27" spans="1:11" ht="14.4" customHeight="1" x14ac:dyDescent="0.3">
      <c r="A27" s="661" t="s">
        <v>591</v>
      </c>
      <c r="B27" s="662" t="s">
        <v>592</v>
      </c>
      <c r="C27" s="663" t="s">
        <v>596</v>
      </c>
      <c r="D27" s="664" t="s">
        <v>4661</v>
      </c>
      <c r="E27" s="663" t="s">
        <v>9630</v>
      </c>
      <c r="F27" s="664" t="s">
        <v>9631</v>
      </c>
      <c r="G27" s="663" t="s">
        <v>8019</v>
      </c>
      <c r="H27" s="663" t="s">
        <v>8020</v>
      </c>
      <c r="I27" s="665">
        <v>8.58</v>
      </c>
      <c r="J27" s="665">
        <v>300</v>
      </c>
      <c r="K27" s="666">
        <v>2574</v>
      </c>
    </row>
    <row r="28" spans="1:11" ht="14.4" customHeight="1" x14ac:dyDescent="0.3">
      <c r="A28" s="661" t="s">
        <v>591</v>
      </c>
      <c r="B28" s="662" t="s">
        <v>592</v>
      </c>
      <c r="C28" s="663" t="s">
        <v>596</v>
      </c>
      <c r="D28" s="664" t="s">
        <v>4661</v>
      </c>
      <c r="E28" s="663" t="s">
        <v>9630</v>
      </c>
      <c r="F28" s="664" t="s">
        <v>9631</v>
      </c>
      <c r="G28" s="663" t="s">
        <v>8021</v>
      </c>
      <c r="H28" s="663" t="s">
        <v>8022</v>
      </c>
      <c r="I28" s="665">
        <v>29.33</v>
      </c>
      <c r="J28" s="665">
        <v>1</v>
      </c>
      <c r="K28" s="666">
        <v>29.33</v>
      </c>
    </row>
    <row r="29" spans="1:11" ht="14.4" customHeight="1" x14ac:dyDescent="0.3">
      <c r="A29" s="661" t="s">
        <v>591</v>
      </c>
      <c r="B29" s="662" t="s">
        <v>592</v>
      </c>
      <c r="C29" s="663" t="s">
        <v>596</v>
      </c>
      <c r="D29" s="664" t="s">
        <v>4661</v>
      </c>
      <c r="E29" s="663" t="s">
        <v>9630</v>
      </c>
      <c r="F29" s="664" t="s">
        <v>9631</v>
      </c>
      <c r="G29" s="663" t="s">
        <v>8023</v>
      </c>
      <c r="H29" s="663" t="s">
        <v>8024</v>
      </c>
      <c r="I29" s="665">
        <v>10.26</v>
      </c>
      <c r="J29" s="665">
        <v>100</v>
      </c>
      <c r="K29" s="666">
        <v>1026</v>
      </c>
    </row>
    <row r="30" spans="1:11" ht="14.4" customHeight="1" x14ac:dyDescent="0.3">
      <c r="A30" s="661" t="s">
        <v>591</v>
      </c>
      <c r="B30" s="662" t="s">
        <v>592</v>
      </c>
      <c r="C30" s="663" t="s">
        <v>596</v>
      </c>
      <c r="D30" s="664" t="s">
        <v>4661</v>
      </c>
      <c r="E30" s="663" t="s">
        <v>9630</v>
      </c>
      <c r="F30" s="664" t="s">
        <v>9631</v>
      </c>
      <c r="G30" s="663" t="s">
        <v>8025</v>
      </c>
      <c r="H30" s="663" t="s">
        <v>8026</v>
      </c>
      <c r="I30" s="665">
        <v>3.1720000000000002</v>
      </c>
      <c r="J30" s="665">
        <v>600</v>
      </c>
      <c r="K30" s="666">
        <v>1894</v>
      </c>
    </row>
    <row r="31" spans="1:11" ht="14.4" customHeight="1" x14ac:dyDescent="0.3">
      <c r="A31" s="661" t="s">
        <v>591</v>
      </c>
      <c r="B31" s="662" t="s">
        <v>592</v>
      </c>
      <c r="C31" s="663" t="s">
        <v>596</v>
      </c>
      <c r="D31" s="664" t="s">
        <v>4661</v>
      </c>
      <c r="E31" s="663" t="s">
        <v>9630</v>
      </c>
      <c r="F31" s="664" t="s">
        <v>9631</v>
      </c>
      <c r="G31" s="663" t="s">
        <v>8027</v>
      </c>
      <c r="H31" s="663" t="s">
        <v>8028</v>
      </c>
      <c r="I31" s="665">
        <v>1.17</v>
      </c>
      <c r="J31" s="665">
        <v>10</v>
      </c>
      <c r="K31" s="666">
        <v>11.7</v>
      </c>
    </row>
    <row r="32" spans="1:11" ht="14.4" customHeight="1" x14ac:dyDescent="0.3">
      <c r="A32" s="661" t="s">
        <v>591</v>
      </c>
      <c r="B32" s="662" t="s">
        <v>592</v>
      </c>
      <c r="C32" s="663" t="s">
        <v>596</v>
      </c>
      <c r="D32" s="664" t="s">
        <v>4661</v>
      </c>
      <c r="E32" s="663" t="s">
        <v>9630</v>
      </c>
      <c r="F32" s="664" t="s">
        <v>9631</v>
      </c>
      <c r="G32" s="663" t="s">
        <v>8029</v>
      </c>
      <c r="H32" s="663" t="s">
        <v>8030</v>
      </c>
      <c r="I32" s="665">
        <v>0.94333333333333336</v>
      </c>
      <c r="J32" s="665">
        <v>4650</v>
      </c>
      <c r="K32" s="666">
        <v>4379</v>
      </c>
    </row>
    <row r="33" spans="1:11" ht="14.4" customHeight="1" x14ac:dyDescent="0.3">
      <c r="A33" s="661" t="s">
        <v>591</v>
      </c>
      <c r="B33" s="662" t="s">
        <v>592</v>
      </c>
      <c r="C33" s="663" t="s">
        <v>596</v>
      </c>
      <c r="D33" s="664" t="s">
        <v>4661</v>
      </c>
      <c r="E33" s="663" t="s">
        <v>9630</v>
      </c>
      <c r="F33" s="664" t="s">
        <v>9631</v>
      </c>
      <c r="G33" s="663" t="s">
        <v>8029</v>
      </c>
      <c r="H33" s="663" t="s">
        <v>8031</v>
      </c>
      <c r="I33" s="665">
        <v>1.0433333333333332</v>
      </c>
      <c r="J33" s="665">
        <v>3800</v>
      </c>
      <c r="K33" s="666">
        <v>4274</v>
      </c>
    </row>
    <row r="34" spans="1:11" ht="14.4" customHeight="1" x14ac:dyDescent="0.3">
      <c r="A34" s="661" t="s">
        <v>591</v>
      </c>
      <c r="B34" s="662" t="s">
        <v>592</v>
      </c>
      <c r="C34" s="663" t="s">
        <v>596</v>
      </c>
      <c r="D34" s="664" t="s">
        <v>4661</v>
      </c>
      <c r="E34" s="663" t="s">
        <v>9630</v>
      </c>
      <c r="F34" s="664" t="s">
        <v>9631</v>
      </c>
      <c r="G34" s="663" t="s">
        <v>8032</v>
      </c>
      <c r="H34" s="663" t="s">
        <v>8033</v>
      </c>
      <c r="I34" s="665">
        <v>9.543333333333333</v>
      </c>
      <c r="J34" s="665">
        <v>600</v>
      </c>
      <c r="K34" s="666">
        <v>5725</v>
      </c>
    </row>
    <row r="35" spans="1:11" ht="14.4" customHeight="1" x14ac:dyDescent="0.3">
      <c r="A35" s="661" t="s">
        <v>591</v>
      </c>
      <c r="B35" s="662" t="s">
        <v>592</v>
      </c>
      <c r="C35" s="663" t="s">
        <v>596</v>
      </c>
      <c r="D35" s="664" t="s">
        <v>4661</v>
      </c>
      <c r="E35" s="663" t="s">
        <v>9630</v>
      </c>
      <c r="F35" s="664" t="s">
        <v>9631</v>
      </c>
      <c r="G35" s="663" t="s">
        <v>8032</v>
      </c>
      <c r="H35" s="663" t="s">
        <v>8034</v>
      </c>
      <c r="I35" s="665">
        <v>8.4499999999999993</v>
      </c>
      <c r="J35" s="665">
        <v>300</v>
      </c>
      <c r="K35" s="666">
        <v>2426</v>
      </c>
    </row>
    <row r="36" spans="1:11" ht="14.4" customHeight="1" x14ac:dyDescent="0.3">
      <c r="A36" s="661" t="s">
        <v>591</v>
      </c>
      <c r="B36" s="662" t="s">
        <v>592</v>
      </c>
      <c r="C36" s="663" t="s">
        <v>596</v>
      </c>
      <c r="D36" s="664" t="s">
        <v>4661</v>
      </c>
      <c r="E36" s="663" t="s">
        <v>9630</v>
      </c>
      <c r="F36" s="664" t="s">
        <v>9631</v>
      </c>
      <c r="G36" s="663" t="s">
        <v>8035</v>
      </c>
      <c r="H36" s="663" t="s">
        <v>8036</v>
      </c>
      <c r="I36" s="665">
        <v>26.37</v>
      </c>
      <c r="J36" s="665">
        <v>240</v>
      </c>
      <c r="K36" s="666">
        <v>6328.74</v>
      </c>
    </row>
    <row r="37" spans="1:11" ht="14.4" customHeight="1" x14ac:dyDescent="0.3">
      <c r="A37" s="661" t="s">
        <v>591</v>
      </c>
      <c r="B37" s="662" t="s">
        <v>592</v>
      </c>
      <c r="C37" s="663" t="s">
        <v>596</v>
      </c>
      <c r="D37" s="664" t="s">
        <v>4661</v>
      </c>
      <c r="E37" s="663" t="s">
        <v>9630</v>
      </c>
      <c r="F37" s="664" t="s">
        <v>9631</v>
      </c>
      <c r="G37" s="663" t="s">
        <v>8037</v>
      </c>
      <c r="H37" s="663" t="s">
        <v>8038</v>
      </c>
      <c r="I37" s="665">
        <v>2.7171428571428571</v>
      </c>
      <c r="J37" s="665">
        <v>1890</v>
      </c>
      <c r="K37" s="666">
        <v>5132.7599999999993</v>
      </c>
    </row>
    <row r="38" spans="1:11" ht="14.4" customHeight="1" x14ac:dyDescent="0.3">
      <c r="A38" s="661" t="s">
        <v>591</v>
      </c>
      <c r="B38" s="662" t="s">
        <v>592</v>
      </c>
      <c r="C38" s="663" t="s">
        <v>596</v>
      </c>
      <c r="D38" s="664" t="s">
        <v>4661</v>
      </c>
      <c r="E38" s="663" t="s">
        <v>9630</v>
      </c>
      <c r="F38" s="664" t="s">
        <v>9631</v>
      </c>
      <c r="G38" s="663" t="s">
        <v>8039</v>
      </c>
      <c r="H38" s="663" t="s">
        <v>8040</v>
      </c>
      <c r="I38" s="665">
        <v>1.5149999999999999</v>
      </c>
      <c r="J38" s="665">
        <v>1300</v>
      </c>
      <c r="K38" s="666">
        <v>1969</v>
      </c>
    </row>
    <row r="39" spans="1:11" ht="14.4" customHeight="1" x14ac:dyDescent="0.3">
      <c r="A39" s="661" t="s">
        <v>591</v>
      </c>
      <c r="B39" s="662" t="s">
        <v>592</v>
      </c>
      <c r="C39" s="663" t="s">
        <v>596</v>
      </c>
      <c r="D39" s="664" t="s">
        <v>4661</v>
      </c>
      <c r="E39" s="663" t="s">
        <v>9630</v>
      </c>
      <c r="F39" s="664" t="s">
        <v>9631</v>
      </c>
      <c r="G39" s="663" t="s">
        <v>8041</v>
      </c>
      <c r="H39" s="663" t="s">
        <v>8042</v>
      </c>
      <c r="I39" s="665">
        <v>2.0633333333333335</v>
      </c>
      <c r="J39" s="665">
        <v>600</v>
      </c>
      <c r="K39" s="666">
        <v>1237.5</v>
      </c>
    </row>
    <row r="40" spans="1:11" ht="14.4" customHeight="1" x14ac:dyDescent="0.3">
      <c r="A40" s="661" t="s">
        <v>591</v>
      </c>
      <c r="B40" s="662" t="s">
        <v>592</v>
      </c>
      <c r="C40" s="663" t="s">
        <v>596</v>
      </c>
      <c r="D40" s="664" t="s">
        <v>4661</v>
      </c>
      <c r="E40" s="663" t="s">
        <v>9630</v>
      </c>
      <c r="F40" s="664" t="s">
        <v>9631</v>
      </c>
      <c r="G40" s="663" t="s">
        <v>8043</v>
      </c>
      <c r="H40" s="663" t="s">
        <v>8044</v>
      </c>
      <c r="I40" s="665">
        <v>64.41</v>
      </c>
      <c r="J40" s="665">
        <v>30</v>
      </c>
      <c r="K40" s="666">
        <v>1932.3</v>
      </c>
    </row>
    <row r="41" spans="1:11" ht="14.4" customHeight="1" x14ac:dyDescent="0.3">
      <c r="A41" s="661" t="s">
        <v>591</v>
      </c>
      <c r="B41" s="662" t="s">
        <v>592</v>
      </c>
      <c r="C41" s="663" t="s">
        <v>596</v>
      </c>
      <c r="D41" s="664" t="s">
        <v>4661</v>
      </c>
      <c r="E41" s="663" t="s">
        <v>9630</v>
      </c>
      <c r="F41" s="664" t="s">
        <v>9631</v>
      </c>
      <c r="G41" s="663" t="s">
        <v>8045</v>
      </c>
      <c r="H41" s="663" t="s">
        <v>8046</v>
      </c>
      <c r="I41" s="665">
        <v>217.81</v>
      </c>
      <c r="J41" s="665">
        <v>25</v>
      </c>
      <c r="K41" s="666">
        <v>5445.25</v>
      </c>
    </row>
    <row r="42" spans="1:11" ht="14.4" customHeight="1" x14ac:dyDescent="0.3">
      <c r="A42" s="661" t="s">
        <v>591</v>
      </c>
      <c r="B42" s="662" t="s">
        <v>592</v>
      </c>
      <c r="C42" s="663" t="s">
        <v>596</v>
      </c>
      <c r="D42" s="664" t="s">
        <v>4661</v>
      </c>
      <c r="E42" s="663" t="s">
        <v>9630</v>
      </c>
      <c r="F42" s="664" t="s">
        <v>9631</v>
      </c>
      <c r="G42" s="663" t="s">
        <v>8047</v>
      </c>
      <c r="H42" s="663" t="s">
        <v>8048</v>
      </c>
      <c r="I42" s="665">
        <v>5.1749999999999998</v>
      </c>
      <c r="J42" s="665">
        <v>40</v>
      </c>
      <c r="K42" s="666">
        <v>206.89999999999998</v>
      </c>
    </row>
    <row r="43" spans="1:11" ht="14.4" customHeight="1" x14ac:dyDescent="0.3">
      <c r="A43" s="661" t="s">
        <v>591</v>
      </c>
      <c r="B43" s="662" t="s">
        <v>592</v>
      </c>
      <c r="C43" s="663" t="s">
        <v>596</v>
      </c>
      <c r="D43" s="664" t="s">
        <v>4661</v>
      </c>
      <c r="E43" s="663" t="s">
        <v>9630</v>
      </c>
      <c r="F43" s="664" t="s">
        <v>9631</v>
      </c>
      <c r="G43" s="663" t="s">
        <v>8049</v>
      </c>
      <c r="H43" s="663" t="s">
        <v>8050</v>
      </c>
      <c r="I43" s="665">
        <v>12.529999999999998</v>
      </c>
      <c r="J43" s="665">
        <v>1000</v>
      </c>
      <c r="K43" s="666">
        <v>12535.86</v>
      </c>
    </row>
    <row r="44" spans="1:11" ht="14.4" customHeight="1" x14ac:dyDescent="0.3">
      <c r="A44" s="661" t="s">
        <v>591</v>
      </c>
      <c r="B44" s="662" t="s">
        <v>592</v>
      </c>
      <c r="C44" s="663" t="s">
        <v>596</v>
      </c>
      <c r="D44" s="664" t="s">
        <v>4661</v>
      </c>
      <c r="E44" s="663" t="s">
        <v>9630</v>
      </c>
      <c r="F44" s="664" t="s">
        <v>9631</v>
      </c>
      <c r="G44" s="663" t="s">
        <v>8051</v>
      </c>
      <c r="H44" s="663" t="s">
        <v>8052</v>
      </c>
      <c r="I44" s="665">
        <v>9.1599999999999984</v>
      </c>
      <c r="J44" s="665">
        <v>550</v>
      </c>
      <c r="K44" s="666">
        <v>5038.2299999999996</v>
      </c>
    </row>
    <row r="45" spans="1:11" ht="14.4" customHeight="1" x14ac:dyDescent="0.3">
      <c r="A45" s="661" t="s">
        <v>591</v>
      </c>
      <c r="B45" s="662" t="s">
        <v>592</v>
      </c>
      <c r="C45" s="663" t="s">
        <v>596</v>
      </c>
      <c r="D45" s="664" t="s">
        <v>4661</v>
      </c>
      <c r="E45" s="663" t="s">
        <v>9630</v>
      </c>
      <c r="F45" s="664" t="s">
        <v>9631</v>
      </c>
      <c r="G45" s="663" t="s">
        <v>8053</v>
      </c>
      <c r="H45" s="663" t="s">
        <v>8054</v>
      </c>
      <c r="I45" s="665">
        <v>0.31</v>
      </c>
      <c r="J45" s="665">
        <v>1800</v>
      </c>
      <c r="K45" s="666">
        <v>558</v>
      </c>
    </row>
    <row r="46" spans="1:11" ht="14.4" customHeight="1" x14ac:dyDescent="0.3">
      <c r="A46" s="661" t="s">
        <v>591</v>
      </c>
      <c r="B46" s="662" t="s">
        <v>592</v>
      </c>
      <c r="C46" s="663" t="s">
        <v>596</v>
      </c>
      <c r="D46" s="664" t="s">
        <v>4661</v>
      </c>
      <c r="E46" s="663" t="s">
        <v>9630</v>
      </c>
      <c r="F46" s="664" t="s">
        <v>9631</v>
      </c>
      <c r="G46" s="663" t="s">
        <v>8055</v>
      </c>
      <c r="H46" s="663" t="s">
        <v>8056</v>
      </c>
      <c r="I46" s="665">
        <v>7.09</v>
      </c>
      <c r="J46" s="665">
        <v>6</v>
      </c>
      <c r="K46" s="666">
        <v>42.56</v>
      </c>
    </row>
    <row r="47" spans="1:11" ht="14.4" customHeight="1" x14ac:dyDescent="0.3">
      <c r="A47" s="661" t="s">
        <v>591</v>
      </c>
      <c r="B47" s="662" t="s">
        <v>592</v>
      </c>
      <c r="C47" s="663" t="s">
        <v>596</v>
      </c>
      <c r="D47" s="664" t="s">
        <v>4661</v>
      </c>
      <c r="E47" s="663" t="s">
        <v>9630</v>
      </c>
      <c r="F47" s="664" t="s">
        <v>9631</v>
      </c>
      <c r="G47" s="663" t="s">
        <v>8057</v>
      </c>
      <c r="H47" s="663" t="s">
        <v>8058</v>
      </c>
      <c r="I47" s="665">
        <v>3.4925000000000006</v>
      </c>
      <c r="J47" s="665">
        <v>160</v>
      </c>
      <c r="K47" s="666">
        <v>569.25</v>
      </c>
    </row>
    <row r="48" spans="1:11" ht="14.4" customHeight="1" x14ac:dyDescent="0.3">
      <c r="A48" s="661" t="s">
        <v>591</v>
      </c>
      <c r="B48" s="662" t="s">
        <v>592</v>
      </c>
      <c r="C48" s="663" t="s">
        <v>596</v>
      </c>
      <c r="D48" s="664" t="s">
        <v>4661</v>
      </c>
      <c r="E48" s="663" t="s">
        <v>9630</v>
      </c>
      <c r="F48" s="664" t="s">
        <v>9631</v>
      </c>
      <c r="G48" s="663" t="s">
        <v>8059</v>
      </c>
      <c r="H48" s="663" t="s">
        <v>8060</v>
      </c>
      <c r="I48" s="665">
        <v>5.92</v>
      </c>
      <c r="J48" s="665">
        <v>6</v>
      </c>
      <c r="K48" s="666">
        <v>35.54</v>
      </c>
    </row>
    <row r="49" spans="1:11" ht="14.4" customHeight="1" x14ac:dyDescent="0.3">
      <c r="A49" s="661" t="s">
        <v>591</v>
      </c>
      <c r="B49" s="662" t="s">
        <v>592</v>
      </c>
      <c r="C49" s="663" t="s">
        <v>596</v>
      </c>
      <c r="D49" s="664" t="s">
        <v>4661</v>
      </c>
      <c r="E49" s="663" t="s">
        <v>9630</v>
      </c>
      <c r="F49" s="664" t="s">
        <v>9631</v>
      </c>
      <c r="G49" s="663" t="s">
        <v>8061</v>
      </c>
      <c r="H49" s="663" t="s">
        <v>8062</v>
      </c>
      <c r="I49" s="665">
        <v>230</v>
      </c>
      <c r="J49" s="665">
        <v>100</v>
      </c>
      <c r="K49" s="666">
        <v>23000</v>
      </c>
    </row>
    <row r="50" spans="1:11" ht="14.4" customHeight="1" x14ac:dyDescent="0.3">
      <c r="A50" s="661" t="s">
        <v>591</v>
      </c>
      <c r="B50" s="662" t="s">
        <v>592</v>
      </c>
      <c r="C50" s="663" t="s">
        <v>596</v>
      </c>
      <c r="D50" s="664" t="s">
        <v>4661</v>
      </c>
      <c r="E50" s="663" t="s">
        <v>9630</v>
      </c>
      <c r="F50" s="664" t="s">
        <v>9631</v>
      </c>
      <c r="G50" s="663" t="s">
        <v>8063</v>
      </c>
      <c r="H50" s="663" t="s">
        <v>8064</v>
      </c>
      <c r="I50" s="665">
        <v>8.7716666666666665</v>
      </c>
      <c r="J50" s="665">
        <v>576</v>
      </c>
      <c r="K50" s="666">
        <v>5053.5800000000008</v>
      </c>
    </row>
    <row r="51" spans="1:11" ht="14.4" customHeight="1" x14ac:dyDescent="0.3">
      <c r="A51" s="661" t="s">
        <v>591</v>
      </c>
      <c r="B51" s="662" t="s">
        <v>592</v>
      </c>
      <c r="C51" s="663" t="s">
        <v>596</v>
      </c>
      <c r="D51" s="664" t="s">
        <v>4661</v>
      </c>
      <c r="E51" s="663" t="s">
        <v>9630</v>
      </c>
      <c r="F51" s="664" t="s">
        <v>9631</v>
      </c>
      <c r="G51" s="663" t="s">
        <v>8065</v>
      </c>
      <c r="H51" s="663" t="s">
        <v>8066</v>
      </c>
      <c r="I51" s="665">
        <v>93.15</v>
      </c>
      <c r="J51" s="665">
        <v>100</v>
      </c>
      <c r="K51" s="666">
        <v>9315</v>
      </c>
    </row>
    <row r="52" spans="1:11" ht="14.4" customHeight="1" x14ac:dyDescent="0.3">
      <c r="A52" s="661" t="s">
        <v>591</v>
      </c>
      <c r="B52" s="662" t="s">
        <v>592</v>
      </c>
      <c r="C52" s="663" t="s">
        <v>596</v>
      </c>
      <c r="D52" s="664" t="s">
        <v>4661</v>
      </c>
      <c r="E52" s="663" t="s">
        <v>9630</v>
      </c>
      <c r="F52" s="664" t="s">
        <v>9631</v>
      </c>
      <c r="G52" s="663" t="s">
        <v>8067</v>
      </c>
      <c r="H52" s="663" t="s">
        <v>8068</v>
      </c>
      <c r="I52" s="665">
        <v>12.65</v>
      </c>
      <c r="J52" s="665">
        <v>45</v>
      </c>
      <c r="K52" s="666">
        <v>569.25</v>
      </c>
    </row>
    <row r="53" spans="1:11" ht="14.4" customHeight="1" x14ac:dyDescent="0.3">
      <c r="A53" s="661" t="s">
        <v>591</v>
      </c>
      <c r="B53" s="662" t="s">
        <v>592</v>
      </c>
      <c r="C53" s="663" t="s">
        <v>596</v>
      </c>
      <c r="D53" s="664" t="s">
        <v>4661</v>
      </c>
      <c r="E53" s="663" t="s">
        <v>9630</v>
      </c>
      <c r="F53" s="664" t="s">
        <v>9631</v>
      </c>
      <c r="G53" s="663" t="s">
        <v>8069</v>
      </c>
      <c r="H53" s="663" t="s">
        <v>8070</v>
      </c>
      <c r="I53" s="665">
        <v>11.5</v>
      </c>
      <c r="J53" s="665">
        <v>45</v>
      </c>
      <c r="K53" s="666">
        <v>517.5</v>
      </c>
    </row>
    <row r="54" spans="1:11" ht="14.4" customHeight="1" x14ac:dyDescent="0.3">
      <c r="A54" s="661" t="s">
        <v>591</v>
      </c>
      <c r="B54" s="662" t="s">
        <v>592</v>
      </c>
      <c r="C54" s="663" t="s">
        <v>596</v>
      </c>
      <c r="D54" s="664" t="s">
        <v>4661</v>
      </c>
      <c r="E54" s="663" t="s">
        <v>9630</v>
      </c>
      <c r="F54" s="664" t="s">
        <v>9631</v>
      </c>
      <c r="G54" s="663" t="s">
        <v>8071</v>
      </c>
      <c r="H54" s="663" t="s">
        <v>8072</v>
      </c>
      <c r="I54" s="665">
        <v>19.170000000000002</v>
      </c>
      <c r="J54" s="665">
        <v>100</v>
      </c>
      <c r="K54" s="666">
        <v>1917</v>
      </c>
    </row>
    <row r="55" spans="1:11" ht="14.4" customHeight="1" x14ac:dyDescent="0.3">
      <c r="A55" s="661" t="s">
        <v>591</v>
      </c>
      <c r="B55" s="662" t="s">
        <v>592</v>
      </c>
      <c r="C55" s="663" t="s">
        <v>596</v>
      </c>
      <c r="D55" s="664" t="s">
        <v>4661</v>
      </c>
      <c r="E55" s="663" t="s">
        <v>9630</v>
      </c>
      <c r="F55" s="664" t="s">
        <v>9631</v>
      </c>
      <c r="G55" s="663" t="s">
        <v>8071</v>
      </c>
      <c r="H55" s="663" t="s">
        <v>8073</v>
      </c>
      <c r="I55" s="665">
        <v>19.170000000000002</v>
      </c>
      <c r="J55" s="665">
        <v>150</v>
      </c>
      <c r="K55" s="666">
        <v>2875.8</v>
      </c>
    </row>
    <row r="56" spans="1:11" ht="14.4" customHeight="1" x14ac:dyDescent="0.3">
      <c r="A56" s="661" t="s">
        <v>591</v>
      </c>
      <c r="B56" s="662" t="s">
        <v>592</v>
      </c>
      <c r="C56" s="663" t="s">
        <v>596</v>
      </c>
      <c r="D56" s="664" t="s">
        <v>4661</v>
      </c>
      <c r="E56" s="663" t="s">
        <v>9630</v>
      </c>
      <c r="F56" s="664" t="s">
        <v>9631</v>
      </c>
      <c r="G56" s="663" t="s">
        <v>8071</v>
      </c>
      <c r="H56" s="663" t="s">
        <v>8074</v>
      </c>
      <c r="I56" s="665">
        <v>19.170000000000002</v>
      </c>
      <c r="J56" s="665">
        <v>50</v>
      </c>
      <c r="K56" s="666">
        <v>958.5</v>
      </c>
    </row>
    <row r="57" spans="1:11" ht="14.4" customHeight="1" x14ac:dyDescent="0.3">
      <c r="A57" s="661" t="s">
        <v>591</v>
      </c>
      <c r="B57" s="662" t="s">
        <v>592</v>
      </c>
      <c r="C57" s="663" t="s">
        <v>596</v>
      </c>
      <c r="D57" s="664" t="s">
        <v>4661</v>
      </c>
      <c r="E57" s="663" t="s">
        <v>9630</v>
      </c>
      <c r="F57" s="664" t="s">
        <v>9631</v>
      </c>
      <c r="G57" s="663" t="s">
        <v>8075</v>
      </c>
      <c r="H57" s="663" t="s">
        <v>8076</v>
      </c>
      <c r="I57" s="665">
        <v>0.37833333333333335</v>
      </c>
      <c r="J57" s="665">
        <v>1650</v>
      </c>
      <c r="K57" s="666">
        <v>624</v>
      </c>
    </row>
    <row r="58" spans="1:11" ht="14.4" customHeight="1" x14ac:dyDescent="0.3">
      <c r="A58" s="661" t="s">
        <v>591</v>
      </c>
      <c r="B58" s="662" t="s">
        <v>592</v>
      </c>
      <c r="C58" s="663" t="s">
        <v>596</v>
      </c>
      <c r="D58" s="664" t="s">
        <v>4661</v>
      </c>
      <c r="E58" s="663" t="s">
        <v>9630</v>
      </c>
      <c r="F58" s="664" t="s">
        <v>9631</v>
      </c>
      <c r="G58" s="663" t="s">
        <v>8077</v>
      </c>
      <c r="H58" s="663" t="s">
        <v>8078</v>
      </c>
      <c r="I58" s="665">
        <v>85.29</v>
      </c>
      <c r="J58" s="665">
        <v>1</v>
      </c>
      <c r="K58" s="666">
        <v>85.29</v>
      </c>
    </row>
    <row r="59" spans="1:11" ht="14.4" customHeight="1" x14ac:dyDescent="0.3">
      <c r="A59" s="661" t="s">
        <v>591</v>
      </c>
      <c r="B59" s="662" t="s">
        <v>592</v>
      </c>
      <c r="C59" s="663" t="s">
        <v>596</v>
      </c>
      <c r="D59" s="664" t="s">
        <v>4661</v>
      </c>
      <c r="E59" s="663" t="s">
        <v>9630</v>
      </c>
      <c r="F59" s="664" t="s">
        <v>9631</v>
      </c>
      <c r="G59" s="663" t="s">
        <v>8079</v>
      </c>
      <c r="H59" s="663" t="s">
        <v>8080</v>
      </c>
      <c r="I59" s="665">
        <v>120.00999999999999</v>
      </c>
      <c r="J59" s="665">
        <v>3</v>
      </c>
      <c r="K59" s="666">
        <v>360.03999999999996</v>
      </c>
    </row>
    <row r="60" spans="1:11" ht="14.4" customHeight="1" x14ac:dyDescent="0.3">
      <c r="A60" s="661" t="s">
        <v>591</v>
      </c>
      <c r="B60" s="662" t="s">
        <v>592</v>
      </c>
      <c r="C60" s="663" t="s">
        <v>596</v>
      </c>
      <c r="D60" s="664" t="s">
        <v>4661</v>
      </c>
      <c r="E60" s="663" t="s">
        <v>9630</v>
      </c>
      <c r="F60" s="664" t="s">
        <v>9631</v>
      </c>
      <c r="G60" s="663" t="s">
        <v>8081</v>
      </c>
      <c r="H60" s="663" t="s">
        <v>8082</v>
      </c>
      <c r="I60" s="665">
        <v>10.016666666666667</v>
      </c>
      <c r="J60" s="665">
        <v>60</v>
      </c>
      <c r="K60" s="666">
        <v>601</v>
      </c>
    </row>
    <row r="61" spans="1:11" ht="14.4" customHeight="1" x14ac:dyDescent="0.3">
      <c r="A61" s="661" t="s">
        <v>591</v>
      </c>
      <c r="B61" s="662" t="s">
        <v>592</v>
      </c>
      <c r="C61" s="663" t="s">
        <v>596</v>
      </c>
      <c r="D61" s="664" t="s">
        <v>4661</v>
      </c>
      <c r="E61" s="663" t="s">
        <v>9630</v>
      </c>
      <c r="F61" s="664" t="s">
        <v>9631</v>
      </c>
      <c r="G61" s="663" t="s">
        <v>8083</v>
      </c>
      <c r="H61" s="663" t="s">
        <v>8084</v>
      </c>
      <c r="I61" s="665">
        <v>7.59</v>
      </c>
      <c r="J61" s="665">
        <v>20</v>
      </c>
      <c r="K61" s="666">
        <v>151.80000000000001</v>
      </c>
    </row>
    <row r="62" spans="1:11" ht="14.4" customHeight="1" x14ac:dyDescent="0.3">
      <c r="A62" s="661" t="s">
        <v>591</v>
      </c>
      <c r="B62" s="662" t="s">
        <v>592</v>
      </c>
      <c r="C62" s="663" t="s">
        <v>596</v>
      </c>
      <c r="D62" s="664" t="s">
        <v>4661</v>
      </c>
      <c r="E62" s="663" t="s">
        <v>9632</v>
      </c>
      <c r="F62" s="664" t="s">
        <v>9633</v>
      </c>
      <c r="G62" s="663" t="s">
        <v>8085</v>
      </c>
      <c r="H62" s="663" t="s">
        <v>8086</v>
      </c>
      <c r="I62" s="665">
        <v>37.51</v>
      </c>
      <c r="J62" s="665">
        <v>30</v>
      </c>
      <c r="K62" s="666">
        <v>1125.3</v>
      </c>
    </row>
    <row r="63" spans="1:11" ht="14.4" customHeight="1" x14ac:dyDescent="0.3">
      <c r="A63" s="661" t="s">
        <v>591</v>
      </c>
      <c r="B63" s="662" t="s">
        <v>592</v>
      </c>
      <c r="C63" s="663" t="s">
        <v>596</v>
      </c>
      <c r="D63" s="664" t="s">
        <v>4661</v>
      </c>
      <c r="E63" s="663" t="s">
        <v>9632</v>
      </c>
      <c r="F63" s="664" t="s">
        <v>9633</v>
      </c>
      <c r="G63" s="663" t="s">
        <v>8087</v>
      </c>
      <c r="H63" s="663" t="s">
        <v>8088</v>
      </c>
      <c r="I63" s="665">
        <v>3.0149999999999997</v>
      </c>
      <c r="J63" s="665">
        <v>250</v>
      </c>
      <c r="K63" s="666">
        <v>754.5</v>
      </c>
    </row>
    <row r="64" spans="1:11" ht="14.4" customHeight="1" x14ac:dyDescent="0.3">
      <c r="A64" s="661" t="s">
        <v>591</v>
      </c>
      <c r="B64" s="662" t="s">
        <v>592</v>
      </c>
      <c r="C64" s="663" t="s">
        <v>596</v>
      </c>
      <c r="D64" s="664" t="s">
        <v>4661</v>
      </c>
      <c r="E64" s="663" t="s">
        <v>9632</v>
      </c>
      <c r="F64" s="664" t="s">
        <v>9633</v>
      </c>
      <c r="G64" s="663" t="s">
        <v>8087</v>
      </c>
      <c r="H64" s="663" t="s">
        <v>8089</v>
      </c>
      <c r="I64" s="665">
        <v>2.7480000000000002</v>
      </c>
      <c r="J64" s="665">
        <v>220</v>
      </c>
      <c r="K64" s="666">
        <v>604.79999999999995</v>
      </c>
    </row>
    <row r="65" spans="1:11" ht="14.4" customHeight="1" x14ac:dyDescent="0.3">
      <c r="A65" s="661" t="s">
        <v>591</v>
      </c>
      <c r="B65" s="662" t="s">
        <v>592</v>
      </c>
      <c r="C65" s="663" t="s">
        <v>596</v>
      </c>
      <c r="D65" s="664" t="s">
        <v>4661</v>
      </c>
      <c r="E65" s="663" t="s">
        <v>9632</v>
      </c>
      <c r="F65" s="664" t="s">
        <v>9633</v>
      </c>
      <c r="G65" s="663" t="s">
        <v>8090</v>
      </c>
      <c r="H65" s="663" t="s">
        <v>8091</v>
      </c>
      <c r="I65" s="665">
        <v>0.25</v>
      </c>
      <c r="J65" s="665">
        <v>100</v>
      </c>
      <c r="K65" s="666">
        <v>25</v>
      </c>
    </row>
    <row r="66" spans="1:11" ht="14.4" customHeight="1" x14ac:dyDescent="0.3">
      <c r="A66" s="661" t="s">
        <v>591</v>
      </c>
      <c r="B66" s="662" t="s">
        <v>592</v>
      </c>
      <c r="C66" s="663" t="s">
        <v>596</v>
      </c>
      <c r="D66" s="664" t="s">
        <v>4661</v>
      </c>
      <c r="E66" s="663" t="s">
        <v>9632</v>
      </c>
      <c r="F66" s="664" t="s">
        <v>9633</v>
      </c>
      <c r="G66" s="663" t="s">
        <v>8092</v>
      </c>
      <c r="H66" s="663" t="s">
        <v>8093</v>
      </c>
      <c r="I66" s="665">
        <v>15.926363636363639</v>
      </c>
      <c r="J66" s="665">
        <v>1100</v>
      </c>
      <c r="K66" s="666">
        <v>17519.5</v>
      </c>
    </row>
    <row r="67" spans="1:11" ht="14.4" customHeight="1" x14ac:dyDescent="0.3">
      <c r="A67" s="661" t="s">
        <v>591</v>
      </c>
      <c r="B67" s="662" t="s">
        <v>592</v>
      </c>
      <c r="C67" s="663" t="s">
        <v>596</v>
      </c>
      <c r="D67" s="664" t="s">
        <v>4661</v>
      </c>
      <c r="E67" s="663" t="s">
        <v>9632</v>
      </c>
      <c r="F67" s="664" t="s">
        <v>9633</v>
      </c>
      <c r="G67" s="663" t="s">
        <v>8094</v>
      </c>
      <c r="H67" s="663" t="s">
        <v>8095</v>
      </c>
      <c r="I67" s="665">
        <v>1.0900000000000001</v>
      </c>
      <c r="J67" s="665">
        <v>23200</v>
      </c>
      <c r="K67" s="666">
        <v>25288</v>
      </c>
    </row>
    <row r="68" spans="1:11" ht="14.4" customHeight="1" x14ac:dyDescent="0.3">
      <c r="A68" s="661" t="s">
        <v>591</v>
      </c>
      <c r="B68" s="662" t="s">
        <v>592</v>
      </c>
      <c r="C68" s="663" t="s">
        <v>596</v>
      </c>
      <c r="D68" s="664" t="s">
        <v>4661</v>
      </c>
      <c r="E68" s="663" t="s">
        <v>9632</v>
      </c>
      <c r="F68" s="664" t="s">
        <v>9633</v>
      </c>
      <c r="G68" s="663" t="s">
        <v>8096</v>
      </c>
      <c r="H68" s="663" t="s">
        <v>8097</v>
      </c>
      <c r="I68" s="665">
        <v>1.6781818181818182</v>
      </c>
      <c r="J68" s="665">
        <v>10500</v>
      </c>
      <c r="K68" s="666">
        <v>17624</v>
      </c>
    </row>
    <row r="69" spans="1:11" ht="14.4" customHeight="1" x14ac:dyDescent="0.3">
      <c r="A69" s="661" t="s">
        <v>591</v>
      </c>
      <c r="B69" s="662" t="s">
        <v>592</v>
      </c>
      <c r="C69" s="663" t="s">
        <v>596</v>
      </c>
      <c r="D69" s="664" t="s">
        <v>4661</v>
      </c>
      <c r="E69" s="663" t="s">
        <v>9632</v>
      </c>
      <c r="F69" s="664" t="s">
        <v>9633</v>
      </c>
      <c r="G69" s="663" t="s">
        <v>8098</v>
      </c>
      <c r="H69" s="663" t="s">
        <v>8099</v>
      </c>
      <c r="I69" s="665">
        <v>0.47454545454545444</v>
      </c>
      <c r="J69" s="665">
        <v>6400</v>
      </c>
      <c r="K69" s="666">
        <v>3034</v>
      </c>
    </row>
    <row r="70" spans="1:11" ht="14.4" customHeight="1" x14ac:dyDescent="0.3">
      <c r="A70" s="661" t="s">
        <v>591</v>
      </c>
      <c r="B70" s="662" t="s">
        <v>592</v>
      </c>
      <c r="C70" s="663" t="s">
        <v>596</v>
      </c>
      <c r="D70" s="664" t="s">
        <v>4661</v>
      </c>
      <c r="E70" s="663" t="s">
        <v>9632</v>
      </c>
      <c r="F70" s="664" t="s">
        <v>9633</v>
      </c>
      <c r="G70" s="663" t="s">
        <v>8100</v>
      </c>
      <c r="H70" s="663" t="s">
        <v>8101</v>
      </c>
      <c r="I70" s="665">
        <v>0.67</v>
      </c>
      <c r="J70" s="665">
        <v>26000</v>
      </c>
      <c r="K70" s="666">
        <v>17420</v>
      </c>
    </row>
    <row r="71" spans="1:11" ht="14.4" customHeight="1" x14ac:dyDescent="0.3">
      <c r="A71" s="661" t="s">
        <v>591</v>
      </c>
      <c r="B71" s="662" t="s">
        <v>592</v>
      </c>
      <c r="C71" s="663" t="s">
        <v>596</v>
      </c>
      <c r="D71" s="664" t="s">
        <v>4661</v>
      </c>
      <c r="E71" s="663" t="s">
        <v>9632</v>
      </c>
      <c r="F71" s="664" t="s">
        <v>9633</v>
      </c>
      <c r="G71" s="663" t="s">
        <v>8102</v>
      </c>
      <c r="H71" s="663" t="s">
        <v>8103</v>
      </c>
      <c r="I71" s="665">
        <v>3.14</v>
      </c>
      <c r="J71" s="665">
        <v>130</v>
      </c>
      <c r="K71" s="666">
        <v>408.2</v>
      </c>
    </row>
    <row r="72" spans="1:11" ht="14.4" customHeight="1" x14ac:dyDescent="0.3">
      <c r="A72" s="661" t="s">
        <v>591</v>
      </c>
      <c r="B72" s="662" t="s">
        <v>592</v>
      </c>
      <c r="C72" s="663" t="s">
        <v>596</v>
      </c>
      <c r="D72" s="664" t="s">
        <v>4661</v>
      </c>
      <c r="E72" s="663" t="s">
        <v>9632</v>
      </c>
      <c r="F72" s="664" t="s">
        <v>9633</v>
      </c>
      <c r="G72" s="663" t="s">
        <v>8104</v>
      </c>
      <c r="H72" s="663" t="s">
        <v>8105</v>
      </c>
      <c r="I72" s="665">
        <v>51.206666666666671</v>
      </c>
      <c r="J72" s="665">
        <v>15</v>
      </c>
      <c r="K72" s="666">
        <v>768.09999999999991</v>
      </c>
    </row>
    <row r="73" spans="1:11" ht="14.4" customHeight="1" x14ac:dyDescent="0.3">
      <c r="A73" s="661" t="s">
        <v>591</v>
      </c>
      <c r="B73" s="662" t="s">
        <v>592</v>
      </c>
      <c r="C73" s="663" t="s">
        <v>596</v>
      </c>
      <c r="D73" s="664" t="s">
        <v>4661</v>
      </c>
      <c r="E73" s="663" t="s">
        <v>9632</v>
      </c>
      <c r="F73" s="664" t="s">
        <v>9633</v>
      </c>
      <c r="G73" s="663" t="s">
        <v>8106</v>
      </c>
      <c r="H73" s="663" t="s">
        <v>8107</v>
      </c>
      <c r="I73" s="665">
        <v>80.569999999999993</v>
      </c>
      <c r="J73" s="665">
        <v>5</v>
      </c>
      <c r="K73" s="666">
        <v>402.85</v>
      </c>
    </row>
    <row r="74" spans="1:11" ht="14.4" customHeight="1" x14ac:dyDescent="0.3">
      <c r="A74" s="661" t="s">
        <v>591</v>
      </c>
      <c r="B74" s="662" t="s">
        <v>592</v>
      </c>
      <c r="C74" s="663" t="s">
        <v>596</v>
      </c>
      <c r="D74" s="664" t="s">
        <v>4661</v>
      </c>
      <c r="E74" s="663" t="s">
        <v>9632</v>
      </c>
      <c r="F74" s="664" t="s">
        <v>9633</v>
      </c>
      <c r="G74" s="663" t="s">
        <v>8108</v>
      </c>
      <c r="H74" s="663" t="s">
        <v>8109</v>
      </c>
      <c r="I74" s="665">
        <v>2.4637500000000001</v>
      </c>
      <c r="J74" s="665">
        <v>2100</v>
      </c>
      <c r="K74" s="666">
        <v>5173</v>
      </c>
    </row>
    <row r="75" spans="1:11" ht="14.4" customHeight="1" x14ac:dyDescent="0.3">
      <c r="A75" s="661" t="s">
        <v>591</v>
      </c>
      <c r="B75" s="662" t="s">
        <v>592</v>
      </c>
      <c r="C75" s="663" t="s">
        <v>596</v>
      </c>
      <c r="D75" s="664" t="s">
        <v>4661</v>
      </c>
      <c r="E75" s="663" t="s">
        <v>9632</v>
      </c>
      <c r="F75" s="664" t="s">
        <v>9633</v>
      </c>
      <c r="G75" s="663" t="s">
        <v>8108</v>
      </c>
      <c r="H75" s="663" t="s">
        <v>8110</v>
      </c>
      <c r="I75" s="665">
        <v>2.4600000000000004</v>
      </c>
      <c r="J75" s="665">
        <v>1700</v>
      </c>
      <c r="K75" s="666">
        <v>4182</v>
      </c>
    </row>
    <row r="76" spans="1:11" ht="14.4" customHeight="1" x14ac:dyDescent="0.3">
      <c r="A76" s="661" t="s">
        <v>591</v>
      </c>
      <c r="B76" s="662" t="s">
        <v>592</v>
      </c>
      <c r="C76" s="663" t="s">
        <v>596</v>
      </c>
      <c r="D76" s="664" t="s">
        <v>4661</v>
      </c>
      <c r="E76" s="663" t="s">
        <v>9632</v>
      </c>
      <c r="F76" s="664" t="s">
        <v>9633</v>
      </c>
      <c r="G76" s="663" t="s">
        <v>8111</v>
      </c>
      <c r="H76" s="663" t="s">
        <v>8112</v>
      </c>
      <c r="I76" s="665">
        <v>94.38</v>
      </c>
      <c r="J76" s="665">
        <v>10</v>
      </c>
      <c r="K76" s="666">
        <v>943.8</v>
      </c>
    </row>
    <row r="77" spans="1:11" ht="14.4" customHeight="1" x14ac:dyDescent="0.3">
      <c r="A77" s="661" t="s">
        <v>591</v>
      </c>
      <c r="B77" s="662" t="s">
        <v>592</v>
      </c>
      <c r="C77" s="663" t="s">
        <v>596</v>
      </c>
      <c r="D77" s="664" t="s">
        <v>4661</v>
      </c>
      <c r="E77" s="663" t="s">
        <v>9632</v>
      </c>
      <c r="F77" s="664" t="s">
        <v>9633</v>
      </c>
      <c r="G77" s="663" t="s">
        <v>8113</v>
      </c>
      <c r="H77" s="663" t="s">
        <v>8114</v>
      </c>
      <c r="I77" s="665">
        <v>5.8650000000000002</v>
      </c>
      <c r="J77" s="665">
        <v>550</v>
      </c>
      <c r="K77" s="666">
        <v>3241</v>
      </c>
    </row>
    <row r="78" spans="1:11" ht="14.4" customHeight="1" x14ac:dyDescent="0.3">
      <c r="A78" s="661" t="s">
        <v>591</v>
      </c>
      <c r="B78" s="662" t="s">
        <v>592</v>
      </c>
      <c r="C78" s="663" t="s">
        <v>596</v>
      </c>
      <c r="D78" s="664" t="s">
        <v>4661</v>
      </c>
      <c r="E78" s="663" t="s">
        <v>9632</v>
      </c>
      <c r="F78" s="664" t="s">
        <v>9633</v>
      </c>
      <c r="G78" s="663" t="s">
        <v>8115</v>
      </c>
      <c r="H78" s="663" t="s">
        <v>8116</v>
      </c>
      <c r="I78" s="665">
        <v>2951.19</v>
      </c>
      <c r="J78" s="665">
        <v>1</v>
      </c>
      <c r="K78" s="666">
        <v>2951.19</v>
      </c>
    </row>
    <row r="79" spans="1:11" ht="14.4" customHeight="1" x14ac:dyDescent="0.3">
      <c r="A79" s="661" t="s">
        <v>591</v>
      </c>
      <c r="B79" s="662" t="s">
        <v>592</v>
      </c>
      <c r="C79" s="663" t="s">
        <v>596</v>
      </c>
      <c r="D79" s="664" t="s">
        <v>4661</v>
      </c>
      <c r="E79" s="663" t="s">
        <v>9632</v>
      </c>
      <c r="F79" s="664" t="s">
        <v>9633</v>
      </c>
      <c r="G79" s="663" t="s">
        <v>8117</v>
      </c>
      <c r="H79" s="663" t="s">
        <v>8118</v>
      </c>
      <c r="I79" s="665">
        <v>1.8379999999999999</v>
      </c>
      <c r="J79" s="665">
        <v>140</v>
      </c>
      <c r="K79" s="666">
        <v>257.41999999999996</v>
      </c>
    </row>
    <row r="80" spans="1:11" ht="14.4" customHeight="1" x14ac:dyDescent="0.3">
      <c r="A80" s="661" t="s">
        <v>591</v>
      </c>
      <c r="B80" s="662" t="s">
        <v>592</v>
      </c>
      <c r="C80" s="663" t="s">
        <v>596</v>
      </c>
      <c r="D80" s="664" t="s">
        <v>4661</v>
      </c>
      <c r="E80" s="663" t="s">
        <v>9632</v>
      </c>
      <c r="F80" s="664" t="s">
        <v>9633</v>
      </c>
      <c r="G80" s="663" t="s">
        <v>8119</v>
      </c>
      <c r="H80" s="663" t="s">
        <v>8120</v>
      </c>
      <c r="I80" s="665">
        <v>17.91</v>
      </c>
      <c r="J80" s="665">
        <v>3</v>
      </c>
      <c r="K80" s="666">
        <v>53.73</v>
      </c>
    </row>
    <row r="81" spans="1:11" ht="14.4" customHeight="1" x14ac:dyDescent="0.3">
      <c r="A81" s="661" t="s">
        <v>591</v>
      </c>
      <c r="B81" s="662" t="s">
        <v>592</v>
      </c>
      <c r="C81" s="663" t="s">
        <v>596</v>
      </c>
      <c r="D81" s="664" t="s">
        <v>4661</v>
      </c>
      <c r="E81" s="663" t="s">
        <v>9632</v>
      </c>
      <c r="F81" s="664" t="s">
        <v>9633</v>
      </c>
      <c r="G81" s="663" t="s">
        <v>8121</v>
      </c>
      <c r="H81" s="663" t="s">
        <v>8122</v>
      </c>
      <c r="I81" s="665">
        <v>2.7766666666666668</v>
      </c>
      <c r="J81" s="665">
        <v>180</v>
      </c>
      <c r="K81" s="666">
        <v>499.8</v>
      </c>
    </row>
    <row r="82" spans="1:11" ht="14.4" customHeight="1" x14ac:dyDescent="0.3">
      <c r="A82" s="661" t="s">
        <v>591</v>
      </c>
      <c r="B82" s="662" t="s">
        <v>592</v>
      </c>
      <c r="C82" s="663" t="s">
        <v>596</v>
      </c>
      <c r="D82" s="664" t="s">
        <v>4661</v>
      </c>
      <c r="E82" s="663" t="s">
        <v>9632</v>
      </c>
      <c r="F82" s="664" t="s">
        <v>9633</v>
      </c>
      <c r="G82" s="663" t="s">
        <v>8123</v>
      </c>
      <c r="H82" s="663" t="s">
        <v>8124</v>
      </c>
      <c r="I82" s="665">
        <v>195.15</v>
      </c>
      <c r="J82" s="665">
        <v>3</v>
      </c>
      <c r="K82" s="666">
        <v>585.45000000000005</v>
      </c>
    </row>
    <row r="83" spans="1:11" ht="14.4" customHeight="1" x14ac:dyDescent="0.3">
      <c r="A83" s="661" t="s">
        <v>591</v>
      </c>
      <c r="B83" s="662" t="s">
        <v>592</v>
      </c>
      <c r="C83" s="663" t="s">
        <v>596</v>
      </c>
      <c r="D83" s="664" t="s">
        <v>4661</v>
      </c>
      <c r="E83" s="663" t="s">
        <v>9632</v>
      </c>
      <c r="F83" s="664" t="s">
        <v>9633</v>
      </c>
      <c r="G83" s="663" t="s">
        <v>8125</v>
      </c>
      <c r="H83" s="663" t="s">
        <v>8126</v>
      </c>
      <c r="I83" s="665">
        <v>1.8</v>
      </c>
      <c r="J83" s="665">
        <v>50</v>
      </c>
      <c r="K83" s="666">
        <v>90</v>
      </c>
    </row>
    <row r="84" spans="1:11" ht="14.4" customHeight="1" x14ac:dyDescent="0.3">
      <c r="A84" s="661" t="s">
        <v>591</v>
      </c>
      <c r="B84" s="662" t="s">
        <v>592</v>
      </c>
      <c r="C84" s="663" t="s">
        <v>596</v>
      </c>
      <c r="D84" s="664" t="s">
        <v>4661</v>
      </c>
      <c r="E84" s="663" t="s">
        <v>9632</v>
      </c>
      <c r="F84" s="664" t="s">
        <v>9633</v>
      </c>
      <c r="G84" s="663" t="s">
        <v>8127</v>
      </c>
      <c r="H84" s="663" t="s">
        <v>8128</v>
      </c>
      <c r="I84" s="665">
        <v>1.8774999999999999</v>
      </c>
      <c r="J84" s="665">
        <v>200</v>
      </c>
      <c r="K84" s="666">
        <v>375.5</v>
      </c>
    </row>
    <row r="85" spans="1:11" ht="14.4" customHeight="1" x14ac:dyDescent="0.3">
      <c r="A85" s="661" t="s">
        <v>591</v>
      </c>
      <c r="B85" s="662" t="s">
        <v>592</v>
      </c>
      <c r="C85" s="663" t="s">
        <v>596</v>
      </c>
      <c r="D85" s="664" t="s">
        <v>4661</v>
      </c>
      <c r="E85" s="663" t="s">
        <v>9632</v>
      </c>
      <c r="F85" s="664" t="s">
        <v>9633</v>
      </c>
      <c r="G85" s="663" t="s">
        <v>8129</v>
      </c>
      <c r="H85" s="663" t="s">
        <v>8130</v>
      </c>
      <c r="I85" s="665">
        <v>1.9849999999999997</v>
      </c>
      <c r="J85" s="665">
        <v>7500</v>
      </c>
      <c r="K85" s="666">
        <v>14897</v>
      </c>
    </row>
    <row r="86" spans="1:11" ht="14.4" customHeight="1" x14ac:dyDescent="0.3">
      <c r="A86" s="661" t="s">
        <v>591</v>
      </c>
      <c r="B86" s="662" t="s">
        <v>592</v>
      </c>
      <c r="C86" s="663" t="s">
        <v>596</v>
      </c>
      <c r="D86" s="664" t="s">
        <v>4661</v>
      </c>
      <c r="E86" s="663" t="s">
        <v>9632</v>
      </c>
      <c r="F86" s="664" t="s">
        <v>9633</v>
      </c>
      <c r="G86" s="663" t="s">
        <v>8131</v>
      </c>
      <c r="H86" s="663" t="s">
        <v>8132</v>
      </c>
      <c r="I86" s="665">
        <v>1.96875</v>
      </c>
      <c r="J86" s="665">
        <v>1600</v>
      </c>
      <c r="K86" s="666">
        <v>3150</v>
      </c>
    </row>
    <row r="87" spans="1:11" ht="14.4" customHeight="1" x14ac:dyDescent="0.3">
      <c r="A87" s="661" t="s">
        <v>591</v>
      </c>
      <c r="B87" s="662" t="s">
        <v>592</v>
      </c>
      <c r="C87" s="663" t="s">
        <v>596</v>
      </c>
      <c r="D87" s="664" t="s">
        <v>4661</v>
      </c>
      <c r="E87" s="663" t="s">
        <v>9632</v>
      </c>
      <c r="F87" s="664" t="s">
        <v>9633</v>
      </c>
      <c r="G87" s="663" t="s">
        <v>8133</v>
      </c>
      <c r="H87" s="663" t="s">
        <v>8134</v>
      </c>
      <c r="I87" s="665">
        <v>1.9879999999999995</v>
      </c>
      <c r="J87" s="665">
        <v>250</v>
      </c>
      <c r="K87" s="666">
        <v>497</v>
      </c>
    </row>
    <row r="88" spans="1:11" ht="14.4" customHeight="1" x14ac:dyDescent="0.3">
      <c r="A88" s="661" t="s">
        <v>591</v>
      </c>
      <c r="B88" s="662" t="s">
        <v>592</v>
      </c>
      <c r="C88" s="663" t="s">
        <v>596</v>
      </c>
      <c r="D88" s="664" t="s">
        <v>4661</v>
      </c>
      <c r="E88" s="663" t="s">
        <v>9632</v>
      </c>
      <c r="F88" s="664" t="s">
        <v>9633</v>
      </c>
      <c r="G88" s="663" t="s">
        <v>8135</v>
      </c>
      <c r="H88" s="663" t="s">
        <v>8136</v>
      </c>
      <c r="I88" s="665">
        <v>3.08</v>
      </c>
      <c r="J88" s="665">
        <v>3700</v>
      </c>
      <c r="K88" s="666">
        <v>11401.619999999999</v>
      </c>
    </row>
    <row r="89" spans="1:11" ht="14.4" customHeight="1" x14ac:dyDescent="0.3">
      <c r="A89" s="661" t="s">
        <v>591</v>
      </c>
      <c r="B89" s="662" t="s">
        <v>592</v>
      </c>
      <c r="C89" s="663" t="s">
        <v>596</v>
      </c>
      <c r="D89" s="664" t="s">
        <v>4661</v>
      </c>
      <c r="E89" s="663" t="s">
        <v>9632</v>
      </c>
      <c r="F89" s="664" t="s">
        <v>9633</v>
      </c>
      <c r="G89" s="663" t="s">
        <v>8137</v>
      </c>
      <c r="H89" s="663" t="s">
        <v>8138</v>
      </c>
      <c r="I89" s="665">
        <v>1.9259999999999997</v>
      </c>
      <c r="J89" s="665">
        <v>1150</v>
      </c>
      <c r="K89" s="666">
        <v>2214</v>
      </c>
    </row>
    <row r="90" spans="1:11" ht="14.4" customHeight="1" x14ac:dyDescent="0.3">
      <c r="A90" s="661" t="s">
        <v>591</v>
      </c>
      <c r="B90" s="662" t="s">
        <v>592</v>
      </c>
      <c r="C90" s="663" t="s">
        <v>596</v>
      </c>
      <c r="D90" s="664" t="s">
        <v>4661</v>
      </c>
      <c r="E90" s="663" t="s">
        <v>9632</v>
      </c>
      <c r="F90" s="664" t="s">
        <v>9633</v>
      </c>
      <c r="G90" s="663" t="s">
        <v>8139</v>
      </c>
      <c r="H90" s="663" t="s">
        <v>8140</v>
      </c>
      <c r="I90" s="665">
        <v>2.69</v>
      </c>
      <c r="J90" s="665">
        <v>150</v>
      </c>
      <c r="K90" s="666">
        <v>403.5</v>
      </c>
    </row>
    <row r="91" spans="1:11" ht="14.4" customHeight="1" x14ac:dyDescent="0.3">
      <c r="A91" s="661" t="s">
        <v>591</v>
      </c>
      <c r="B91" s="662" t="s">
        <v>592</v>
      </c>
      <c r="C91" s="663" t="s">
        <v>596</v>
      </c>
      <c r="D91" s="664" t="s">
        <v>4661</v>
      </c>
      <c r="E91" s="663" t="s">
        <v>9632</v>
      </c>
      <c r="F91" s="664" t="s">
        <v>9633</v>
      </c>
      <c r="G91" s="663" t="s">
        <v>8141</v>
      </c>
      <c r="H91" s="663" t="s">
        <v>8142</v>
      </c>
      <c r="I91" s="665">
        <v>4.8133333333333335</v>
      </c>
      <c r="J91" s="665">
        <v>8000</v>
      </c>
      <c r="K91" s="666">
        <v>38508</v>
      </c>
    </row>
    <row r="92" spans="1:11" ht="14.4" customHeight="1" x14ac:dyDescent="0.3">
      <c r="A92" s="661" t="s">
        <v>591</v>
      </c>
      <c r="B92" s="662" t="s">
        <v>592</v>
      </c>
      <c r="C92" s="663" t="s">
        <v>596</v>
      </c>
      <c r="D92" s="664" t="s">
        <v>4661</v>
      </c>
      <c r="E92" s="663" t="s">
        <v>9632</v>
      </c>
      <c r="F92" s="664" t="s">
        <v>9633</v>
      </c>
      <c r="G92" s="663" t="s">
        <v>8143</v>
      </c>
      <c r="H92" s="663" t="s">
        <v>8144</v>
      </c>
      <c r="I92" s="665">
        <v>1.9966666666666668</v>
      </c>
      <c r="J92" s="665">
        <v>150</v>
      </c>
      <c r="K92" s="666">
        <v>299.5</v>
      </c>
    </row>
    <row r="93" spans="1:11" ht="14.4" customHeight="1" x14ac:dyDescent="0.3">
      <c r="A93" s="661" t="s">
        <v>591</v>
      </c>
      <c r="B93" s="662" t="s">
        <v>592</v>
      </c>
      <c r="C93" s="663" t="s">
        <v>596</v>
      </c>
      <c r="D93" s="664" t="s">
        <v>4661</v>
      </c>
      <c r="E93" s="663" t="s">
        <v>9632</v>
      </c>
      <c r="F93" s="664" t="s">
        <v>9633</v>
      </c>
      <c r="G93" s="663" t="s">
        <v>8145</v>
      </c>
      <c r="H93" s="663" t="s">
        <v>8146</v>
      </c>
      <c r="I93" s="665">
        <v>2.9962499999999999</v>
      </c>
      <c r="J93" s="665">
        <v>2300</v>
      </c>
      <c r="K93" s="666">
        <v>6871</v>
      </c>
    </row>
    <row r="94" spans="1:11" ht="14.4" customHeight="1" x14ac:dyDescent="0.3">
      <c r="A94" s="661" t="s">
        <v>591</v>
      </c>
      <c r="B94" s="662" t="s">
        <v>592</v>
      </c>
      <c r="C94" s="663" t="s">
        <v>596</v>
      </c>
      <c r="D94" s="664" t="s">
        <v>4661</v>
      </c>
      <c r="E94" s="663" t="s">
        <v>9632</v>
      </c>
      <c r="F94" s="664" t="s">
        <v>9633</v>
      </c>
      <c r="G94" s="663" t="s">
        <v>8147</v>
      </c>
      <c r="H94" s="663" t="s">
        <v>8148</v>
      </c>
      <c r="I94" s="665">
        <v>2.1633333333333336</v>
      </c>
      <c r="J94" s="665">
        <v>650</v>
      </c>
      <c r="K94" s="666">
        <v>1406</v>
      </c>
    </row>
    <row r="95" spans="1:11" ht="14.4" customHeight="1" x14ac:dyDescent="0.3">
      <c r="A95" s="661" t="s">
        <v>591</v>
      </c>
      <c r="B95" s="662" t="s">
        <v>592</v>
      </c>
      <c r="C95" s="663" t="s">
        <v>596</v>
      </c>
      <c r="D95" s="664" t="s">
        <v>4661</v>
      </c>
      <c r="E95" s="663" t="s">
        <v>9632</v>
      </c>
      <c r="F95" s="664" t="s">
        <v>9633</v>
      </c>
      <c r="G95" s="663" t="s">
        <v>8147</v>
      </c>
      <c r="H95" s="663" t="s">
        <v>8149</v>
      </c>
      <c r="I95" s="665">
        <v>2.1633333333333336</v>
      </c>
      <c r="J95" s="665">
        <v>600</v>
      </c>
      <c r="K95" s="666">
        <v>1298</v>
      </c>
    </row>
    <row r="96" spans="1:11" ht="14.4" customHeight="1" x14ac:dyDescent="0.3">
      <c r="A96" s="661" t="s">
        <v>591</v>
      </c>
      <c r="B96" s="662" t="s">
        <v>592</v>
      </c>
      <c r="C96" s="663" t="s">
        <v>596</v>
      </c>
      <c r="D96" s="664" t="s">
        <v>4661</v>
      </c>
      <c r="E96" s="663" t="s">
        <v>9632</v>
      </c>
      <c r="F96" s="664" t="s">
        <v>9633</v>
      </c>
      <c r="G96" s="663" t="s">
        <v>8150</v>
      </c>
      <c r="H96" s="663" t="s">
        <v>8151</v>
      </c>
      <c r="I96" s="665">
        <v>3.1449999999999996</v>
      </c>
      <c r="J96" s="665">
        <v>650</v>
      </c>
      <c r="K96" s="666">
        <v>2044.3899999999999</v>
      </c>
    </row>
    <row r="97" spans="1:11" ht="14.4" customHeight="1" x14ac:dyDescent="0.3">
      <c r="A97" s="661" t="s">
        <v>591</v>
      </c>
      <c r="B97" s="662" t="s">
        <v>592</v>
      </c>
      <c r="C97" s="663" t="s">
        <v>596</v>
      </c>
      <c r="D97" s="664" t="s">
        <v>4661</v>
      </c>
      <c r="E97" s="663" t="s">
        <v>9632</v>
      </c>
      <c r="F97" s="664" t="s">
        <v>9633</v>
      </c>
      <c r="G97" s="663" t="s">
        <v>8152</v>
      </c>
      <c r="H97" s="663" t="s">
        <v>8153</v>
      </c>
      <c r="I97" s="665">
        <v>4.24</v>
      </c>
      <c r="J97" s="665">
        <v>50</v>
      </c>
      <c r="K97" s="666">
        <v>212</v>
      </c>
    </row>
    <row r="98" spans="1:11" ht="14.4" customHeight="1" x14ac:dyDescent="0.3">
      <c r="A98" s="661" t="s">
        <v>591</v>
      </c>
      <c r="B98" s="662" t="s">
        <v>592</v>
      </c>
      <c r="C98" s="663" t="s">
        <v>596</v>
      </c>
      <c r="D98" s="664" t="s">
        <v>4661</v>
      </c>
      <c r="E98" s="663" t="s">
        <v>9632</v>
      </c>
      <c r="F98" s="664" t="s">
        <v>9633</v>
      </c>
      <c r="G98" s="663" t="s">
        <v>8154</v>
      </c>
      <c r="H98" s="663" t="s">
        <v>8155</v>
      </c>
      <c r="I98" s="665">
        <v>8.7600000000000016</v>
      </c>
      <c r="J98" s="665">
        <v>3400</v>
      </c>
      <c r="K98" s="666">
        <v>29784.46</v>
      </c>
    </row>
    <row r="99" spans="1:11" ht="14.4" customHeight="1" x14ac:dyDescent="0.3">
      <c r="A99" s="661" t="s">
        <v>591</v>
      </c>
      <c r="B99" s="662" t="s">
        <v>592</v>
      </c>
      <c r="C99" s="663" t="s">
        <v>596</v>
      </c>
      <c r="D99" s="664" t="s">
        <v>4661</v>
      </c>
      <c r="E99" s="663" t="s">
        <v>9632</v>
      </c>
      <c r="F99" s="664" t="s">
        <v>9633</v>
      </c>
      <c r="G99" s="663" t="s">
        <v>8156</v>
      </c>
      <c r="H99" s="663" t="s">
        <v>8157</v>
      </c>
      <c r="I99" s="665">
        <v>90.99</v>
      </c>
      <c r="J99" s="665">
        <v>50</v>
      </c>
      <c r="K99" s="666">
        <v>4549.5</v>
      </c>
    </row>
    <row r="100" spans="1:11" ht="14.4" customHeight="1" x14ac:dyDescent="0.3">
      <c r="A100" s="661" t="s">
        <v>591</v>
      </c>
      <c r="B100" s="662" t="s">
        <v>592</v>
      </c>
      <c r="C100" s="663" t="s">
        <v>596</v>
      </c>
      <c r="D100" s="664" t="s">
        <v>4661</v>
      </c>
      <c r="E100" s="663" t="s">
        <v>9632</v>
      </c>
      <c r="F100" s="664" t="s">
        <v>9633</v>
      </c>
      <c r="G100" s="663" t="s">
        <v>8158</v>
      </c>
      <c r="H100" s="663" t="s">
        <v>8159</v>
      </c>
      <c r="I100" s="665">
        <v>37.147499999999994</v>
      </c>
      <c r="J100" s="665">
        <v>350</v>
      </c>
      <c r="K100" s="666">
        <v>13001.46</v>
      </c>
    </row>
    <row r="101" spans="1:11" ht="14.4" customHeight="1" x14ac:dyDescent="0.3">
      <c r="A101" s="661" t="s">
        <v>591</v>
      </c>
      <c r="B101" s="662" t="s">
        <v>592</v>
      </c>
      <c r="C101" s="663" t="s">
        <v>596</v>
      </c>
      <c r="D101" s="664" t="s">
        <v>4661</v>
      </c>
      <c r="E101" s="663" t="s">
        <v>9632</v>
      </c>
      <c r="F101" s="664" t="s">
        <v>9633</v>
      </c>
      <c r="G101" s="663" t="s">
        <v>8160</v>
      </c>
      <c r="H101" s="663" t="s">
        <v>8161</v>
      </c>
      <c r="I101" s="665">
        <v>33.880000000000003</v>
      </c>
      <c r="J101" s="665">
        <v>70</v>
      </c>
      <c r="K101" s="666">
        <v>2371.6000000000004</v>
      </c>
    </row>
    <row r="102" spans="1:11" ht="14.4" customHeight="1" x14ac:dyDescent="0.3">
      <c r="A102" s="661" t="s">
        <v>591</v>
      </c>
      <c r="B102" s="662" t="s">
        <v>592</v>
      </c>
      <c r="C102" s="663" t="s">
        <v>596</v>
      </c>
      <c r="D102" s="664" t="s">
        <v>4661</v>
      </c>
      <c r="E102" s="663" t="s">
        <v>9632</v>
      </c>
      <c r="F102" s="664" t="s">
        <v>9633</v>
      </c>
      <c r="G102" s="663" t="s">
        <v>8162</v>
      </c>
      <c r="H102" s="663" t="s">
        <v>8163</v>
      </c>
      <c r="I102" s="665">
        <v>2.1755555555555555</v>
      </c>
      <c r="J102" s="665">
        <v>1950</v>
      </c>
      <c r="K102" s="666">
        <v>4240</v>
      </c>
    </row>
    <row r="103" spans="1:11" ht="14.4" customHeight="1" x14ac:dyDescent="0.3">
      <c r="A103" s="661" t="s">
        <v>591</v>
      </c>
      <c r="B103" s="662" t="s">
        <v>592</v>
      </c>
      <c r="C103" s="663" t="s">
        <v>596</v>
      </c>
      <c r="D103" s="664" t="s">
        <v>4661</v>
      </c>
      <c r="E103" s="663" t="s">
        <v>9632</v>
      </c>
      <c r="F103" s="664" t="s">
        <v>9633</v>
      </c>
      <c r="G103" s="663" t="s">
        <v>8164</v>
      </c>
      <c r="H103" s="663" t="s">
        <v>8165</v>
      </c>
      <c r="I103" s="665">
        <v>2.8566666666666669</v>
      </c>
      <c r="J103" s="665">
        <v>110</v>
      </c>
      <c r="K103" s="666">
        <v>314.3</v>
      </c>
    </row>
    <row r="104" spans="1:11" ht="14.4" customHeight="1" x14ac:dyDescent="0.3">
      <c r="A104" s="661" t="s">
        <v>591</v>
      </c>
      <c r="B104" s="662" t="s">
        <v>592</v>
      </c>
      <c r="C104" s="663" t="s">
        <v>596</v>
      </c>
      <c r="D104" s="664" t="s">
        <v>4661</v>
      </c>
      <c r="E104" s="663" t="s">
        <v>9632</v>
      </c>
      <c r="F104" s="664" t="s">
        <v>9633</v>
      </c>
      <c r="G104" s="663" t="s">
        <v>8166</v>
      </c>
      <c r="H104" s="663" t="s">
        <v>8167</v>
      </c>
      <c r="I104" s="665">
        <v>29.899999999999995</v>
      </c>
      <c r="J104" s="665">
        <v>70</v>
      </c>
      <c r="K104" s="666">
        <v>2093</v>
      </c>
    </row>
    <row r="105" spans="1:11" ht="14.4" customHeight="1" x14ac:dyDescent="0.3">
      <c r="A105" s="661" t="s">
        <v>591</v>
      </c>
      <c r="B105" s="662" t="s">
        <v>592</v>
      </c>
      <c r="C105" s="663" t="s">
        <v>596</v>
      </c>
      <c r="D105" s="664" t="s">
        <v>4661</v>
      </c>
      <c r="E105" s="663" t="s">
        <v>9632</v>
      </c>
      <c r="F105" s="664" t="s">
        <v>9633</v>
      </c>
      <c r="G105" s="663" t="s">
        <v>8168</v>
      </c>
      <c r="H105" s="663" t="s">
        <v>8169</v>
      </c>
      <c r="I105" s="665">
        <v>6.05</v>
      </c>
      <c r="J105" s="665">
        <v>50</v>
      </c>
      <c r="K105" s="666">
        <v>302.5</v>
      </c>
    </row>
    <row r="106" spans="1:11" ht="14.4" customHeight="1" x14ac:dyDescent="0.3">
      <c r="A106" s="661" t="s">
        <v>591</v>
      </c>
      <c r="B106" s="662" t="s">
        <v>592</v>
      </c>
      <c r="C106" s="663" t="s">
        <v>596</v>
      </c>
      <c r="D106" s="664" t="s">
        <v>4661</v>
      </c>
      <c r="E106" s="663" t="s">
        <v>9632</v>
      </c>
      <c r="F106" s="664" t="s">
        <v>9633</v>
      </c>
      <c r="G106" s="663" t="s">
        <v>8170</v>
      </c>
      <c r="H106" s="663" t="s">
        <v>8171</v>
      </c>
      <c r="I106" s="665">
        <v>176.655</v>
      </c>
      <c r="J106" s="665">
        <v>4</v>
      </c>
      <c r="K106" s="666">
        <v>706.61</v>
      </c>
    </row>
    <row r="107" spans="1:11" ht="14.4" customHeight="1" x14ac:dyDescent="0.3">
      <c r="A107" s="661" t="s">
        <v>591</v>
      </c>
      <c r="B107" s="662" t="s">
        <v>592</v>
      </c>
      <c r="C107" s="663" t="s">
        <v>596</v>
      </c>
      <c r="D107" s="664" t="s">
        <v>4661</v>
      </c>
      <c r="E107" s="663" t="s">
        <v>9632</v>
      </c>
      <c r="F107" s="664" t="s">
        <v>9633</v>
      </c>
      <c r="G107" s="663" t="s">
        <v>8172</v>
      </c>
      <c r="H107" s="663" t="s">
        <v>8173</v>
      </c>
      <c r="I107" s="665">
        <v>2.0524999999999998</v>
      </c>
      <c r="J107" s="665">
        <v>410</v>
      </c>
      <c r="K107" s="666">
        <v>841.8</v>
      </c>
    </row>
    <row r="108" spans="1:11" ht="14.4" customHeight="1" x14ac:dyDescent="0.3">
      <c r="A108" s="661" t="s">
        <v>591</v>
      </c>
      <c r="B108" s="662" t="s">
        <v>592</v>
      </c>
      <c r="C108" s="663" t="s">
        <v>596</v>
      </c>
      <c r="D108" s="664" t="s">
        <v>4661</v>
      </c>
      <c r="E108" s="663" t="s">
        <v>9632</v>
      </c>
      <c r="F108" s="664" t="s">
        <v>9633</v>
      </c>
      <c r="G108" s="663" t="s">
        <v>8172</v>
      </c>
      <c r="H108" s="663" t="s">
        <v>8174</v>
      </c>
      <c r="I108" s="665">
        <v>2.0499999999999998</v>
      </c>
      <c r="J108" s="665">
        <v>100</v>
      </c>
      <c r="K108" s="666">
        <v>205</v>
      </c>
    </row>
    <row r="109" spans="1:11" ht="14.4" customHeight="1" x14ac:dyDescent="0.3">
      <c r="A109" s="661" t="s">
        <v>591</v>
      </c>
      <c r="B109" s="662" t="s">
        <v>592</v>
      </c>
      <c r="C109" s="663" t="s">
        <v>596</v>
      </c>
      <c r="D109" s="664" t="s">
        <v>4661</v>
      </c>
      <c r="E109" s="663" t="s">
        <v>9632</v>
      </c>
      <c r="F109" s="664" t="s">
        <v>9633</v>
      </c>
      <c r="G109" s="663" t="s">
        <v>8175</v>
      </c>
      <c r="H109" s="663" t="s">
        <v>8176</v>
      </c>
      <c r="I109" s="665">
        <v>193.84</v>
      </c>
      <c r="J109" s="665">
        <v>11</v>
      </c>
      <c r="K109" s="666">
        <v>2132.2399999999998</v>
      </c>
    </row>
    <row r="110" spans="1:11" ht="14.4" customHeight="1" x14ac:dyDescent="0.3">
      <c r="A110" s="661" t="s">
        <v>591</v>
      </c>
      <c r="B110" s="662" t="s">
        <v>592</v>
      </c>
      <c r="C110" s="663" t="s">
        <v>596</v>
      </c>
      <c r="D110" s="664" t="s">
        <v>4661</v>
      </c>
      <c r="E110" s="663" t="s">
        <v>9632</v>
      </c>
      <c r="F110" s="664" t="s">
        <v>9633</v>
      </c>
      <c r="G110" s="663" t="s">
        <v>8177</v>
      </c>
      <c r="H110" s="663" t="s">
        <v>8178</v>
      </c>
      <c r="I110" s="665">
        <v>0.5475000000000001</v>
      </c>
      <c r="J110" s="665">
        <v>600</v>
      </c>
      <c r="K110" s="666">
        <v>328.5</v>
      </c>
    </row>
    <row r="111" spans="1:11" ht="14.4" customHeight="1" x14ac:dyDescent="0.3">
      <c r="A111" s="661" t="s">
        <v>591</v>
      </c>
      <c r="B111" s="662" t="s">
        <v>592</v>
      </c>
      <c r="C111" s="663" t="s">
        <v>596</v>
      </c>
      <c r="D111" s="664" t="s">
        <v>4661</v>
      </c>
      <c r="E111" s="663" t="s">
        <v>9632</v>
      </c>
      <c r="F111" s="664" t="s">
        <v>9633</v>
      </c>
      <c r="G111" s="663" t="s">
        <v>8179</v>
      </c>
      <c r="H111" s="663" t="s">
        <v>8180</v>
      </c>
      <c r="I111" s="665">
        <v>13.552499999999998</v>
      </c>
      <c r="J111" s="665">
        <v>1500</v>
      </c>
      <c r="K111" s="666">
        <v>20328</v>
      </c>
    </row>
    <row r="112" spans="1:11" ht="14.4" customHeight="1" x14ac:dyDescent="0.3">
      <c r="A112" s="661" t="s">
        <v>591</v>
      </c>
      <c r="B112" s="662" t="s">
        <v>592</v>
      </c>
      <c r="C112" s="663" t="s">
        <v>596</v>
      </c>
      <c r="D112" s="664" t="s">
        <v>4661</v>
      </c>
      <c r="E112" s="663" t="s">
        <v>9632</v>
      </c>
      <c r="F112" s="664" t="s">
        <v>9633</v>
      </c>
      <c r="G112" s="663" t="s">
        <v>8181</v>
      </c>
      <c r="H112" s="663" t="s">
        <v>8182</v>
      </c>
      <c r="I112" s="665">
        <v>12.5825</v>
      </c>
      <c r="J112" s="665">
        <v>1500</v>
      </c>
      <c r="K112" s="666">
        <v>18874.099999999999</v>
      </c>
    </row>
    <row r="113" spans="1:11" ht="14.4" customHeight="1" x14ac:dyDescent="0.3">
      <c r="A113" s="661" t="s">
        <v>591</v>
      </c>
      <c r="B113" s="662" t="s">
        <v>592</v>
      </c>
      <c r="C113" s="663" t="s">
        <v>596</v>
      </c>
      <c r="D113" s="664" t="s">
        <v>4661</v>
      </c>
      <c r="E113" s="663" t="s">
        <v>9632</v>
      </c>
      <c r="F113" s="664" t="s">
        <v>9633</v>
      </c>
      <c r="G113" s="663" t="s">
        <v>8183</v>
      </c>
      <c r="H113" s="663" t="s">
        <v>8184</v>
      </c>
      <c r="I113" s="665">
        <v>447.94</v>
      </c>
      <c r="J113" s="665">
        <v>10</v>
      </c>
      <c r="K113" s="666">
        <v>4479.3999999999996</v>
      </c>
    </row>
    <row r="114" spans="1:11" ht="14.4" customHeight="1" x14ac:dyDescent="0.3">
      <c r="A114" s="661" t="s">
        <v>591</v>
      </c>
      <c r="B114" s="662" t="s">
        <v>592</v>
      </c>
      <c r="C114" s="663" t="s">
        <v>596</v>
      </c>
      <c r="D114" s="664" t="s">
        <v>4661</v>
      </c>
      <c r="E114" s="663" t="s">
        <v>9632</v>
      </c>
      <c r="F114" s="664" t="s">
        <v>9633</v>
      </c>
      <c r="G114" s="663" t="s">
        <v>8183</v>
      </c>
      <c r="H114" s="663" t="s">
        <v>8185</v>
      </c>
      <c r="I114" s="665">
        <v>447.94</v>
      </c>
      <c r="J114" s="665">
        <v>30</v>
      </c>
      <c r="K114" s="666">
        <v>13438.3</v>
      </c>
    </row>
    <row r="115" spans="1:11" ht="14.4" customHeight="1" x14ac:dyDescent="0.3">
      <c r="A115" s="661" t="s">
        <v>591</v>
      </c>
      <c r="B115" s="662" t="s">
        <v>592</v>
      </c>
      <c r="C115" s="663" t="s">
        <v>596</v>
      </c>
      <c r="D115" s="664" t="s">
        <v>4661</v>
      </c>
      <c r="E115" s="663" t="s">
        <v>9632</v>
      </c>
      <c r="F115" s="664" t="s">
        <v>9633</v>
      </c>
      <c r="G115" s="663" t="s">
        <v>8186</v>
      </c>
      <c r="H115" s="663" t="s">
        <v>8187</v>
      </c>
      <c r="I115" s="665">
        <v>17.979999999999997</v>
      </c>
      <c r="J115" s="665">
        <v>1700</v>
      </c>
      <c r="K115" s="666">
        <v>30566</v>
      </c>
    </row>
    <row r="116" spans="1:11" ht="14.4" customHeight="1" x14ac:dyDescent="0.3">
      <c r="A116" s="661" t="s">
        <v>591</v>
      </c>
      <c r="B116" s="662" t="s">
        <v>592</v>
      </c>
      <c r="C116" s="663" t="s">
        <v>596</v>
      </c>
      <c r="D116" s="664" t="s">
        <v>4661</v>
      </c>
      <c r="E116" s="663" t="s">
        <v>9632</v>
      </c>
      <c r="F116" s="664" t="s">
        <v>9633</v>
      </c>
      <c r="G116" s="663" t="s">
        <v>8188</v>
      </c>
      <c r="H116" s="663" t="s">
        <v>8189</v>
      </c>
      <c r="I116" s="665">
        <v>1.6850000000000001</v>
      </c>
      <c r="J116" s="665">
        <v>130</v>
      </c>
      <c r="K116" s="666">
        <v>219.4</v>
      </c>
    </row>
    <row r="117" spans="1:11" ht="14.4" customHeight="1" x14ac:dyDescent="0.3">
      <c r="A117" s="661" t="s">
        <v>591</v>
      </c>
      <c r="B117" s="662" t="s">
        <v>592</v>
      </c>
      <c r="C117" s="663" t="s">
        <v>596</v>
      </c>
      <c r="D117" s="664" t="s">
        <v>4661</v>
      </c>
      <c r="E117" s="663" t="s">
        <v>9632</v>
      </c>
      <c r="F117" s="664" t="s">
        <v>9633</v>
      </c>
      <c r="G117" s="663" t="s">
        <v>8188</v>
      </c>
      <c r="H117" s="663" t="s">
        <v>8190</v>
      </c>
      <c r="I117" s="665">
        <v>1.9366666666666665</v>
      </c>
      <c r="J117" s="665">
        <v>210</v>
      </c>
      <c r="K117" s="666">
        <v>407</v>
      </c>
    </row>
    <row r="118" spans="1:11" ht="14.4" customHeight="1" x14ac:dyDescent="0.3">
      <c r="A118" s="661" t="s">
        <v>591</v>
      </c>
      <c r="B118" s="662" t="s">
        <v>592</v>
      </c>
      <c r="C118" s="663" t="s">
        <v>596</v>
      </c>
      <c r="D118" s="664" t="s">
        <v>4661</v>
      </c>
      <c r="E118" s="663" t="s">
        <v>9632</v>
      </c>
      <c r="F118" s="664" t="s">
        <v>9633</v>
      </c>
      <c r="G118" s="663" t="s">
        <v>8191</v>
      </c>
      <c r="H118" s="663" t="s">
        <v>8192</v>
      </c>
      <c r="I118" s="665">
        <v>11.5</v>
      </c>
      <c r="J118" s="665">
        <v>8</v>
      </c>
      <c r="K118" s="666">
        <v>92</v>
      </c>
    </row>
    <row r="119" spans="1:11" ht="14.4" customHeight="1" x14ac:dyDescent="0.3">
      <c r="A119" s="661" t="s">
        <v>591</v>
      </c>
      <c r="B119" s="662" t="s">
        <v>592</v>
      </c>
      <c r="C119" s="663" t="s">
        <v>596</v>
      </c>
      <c r="D119" s="664" t="s">
        <v>4661</v>
      </c>
      <c r="E119" s="663" t="s">
        <v>9632</v>
      </c>
      <c r="F119" s="664" t="s">
        <v>9633</v>
      </c>
      <c r="G119" s="663" t="s">
        <v>8191</v>
      </c>
      <c r="H119" s="663" t="s">
        <v>8193</v>
      </c>
      <c r="I119" s="665">
        <v>11.5</v>
      </c>
      <c r="J119" s="665">
        <v>5</v>
      </c>
      <c r="K119" s="666">
        <v>57.5</v>
      </c>
    </row>
    <row r="120" spans="1:11" ht="14.4" customHeight="1" x14ac:dyDescent="0.3">
      <c r="A120" s="661" t="s">
        <v>591</v>
      </c>
      <c r="B120" s="662" t="s">
        <v>592</v>
      </c>
      <c r="C120" s="663" t="s">
        <v>596</v>
      </c>
      <c r="D120" s="664" t="s">
        <v>4661</v>
      </c>
      <c r="E120" s="663" t="s">
        <v>9632</v>
      </c>
      <c r="F120" s="664" t="s">
        <v>9633</v>
      </c>
      <c r="G120" s="663" t="s">
        <v>8194</v>
      </c>
      <c r="H120" s="663" t="s">
        <v>8195</v>
      </c>
      <c r="I120" s="665">
        <v>15.002999999999997</v>
      </c>
      <c r="J120" s="665">
        <v>269</v>
      </c>
      <c r="K120" s="666">
        <v>4035.8</v>
      </c>
    </row>
    <row r="121" spans="1:11" ht="14.4" customHeight="1" x14ac:dyDescent="0.3">
      <c r="A121" s="661" t="s">
        <v>591</v>
      </c>
      <c r="B121" s="662" t="s">
        <v>592</v>
      </c>
      <c r="C121" s="663" t="s">
        <v>596</v>
      </c>
      <c r="D121" s="664" t="s">
        <v>4661</v>
      </c>
      <c r="E121" s="663" t="s">
        <v>9632</v>
      </c>
      <c r="F121" s="664" t="s">
        <v>9633</v>
      </c>
      <c r="G121" s="663" t="s">
        <v>8196</v>
      </c>
      <c r="H121" s="663" t="s">
        <v>8197</v>
      </c>
      <c r="I121" s="665">
        <v>12.103076923076921</v>
      </c>
      <c r="J121" s="665">
        <v>460</v>
      </c>
      <c r="K121" s="666">
        <v>5567.1</v>
      </c>
    </row>
    <row r="122" spans="1:11" ht="14.4" customHeight="1" x14ac:dyDescent="0.3">
      <c r="A122" s="661" t="s">
        <v>591</v>
      </c>
      <c r="B122" s="662" t="s">
        <v>592</v>
      </c>
      <c r="C122" s="663" t="s">
        <v>596</v>
      </c>
      <c r="D122" s="664" t="s">
        <v>4661</v>
      </c>
      <c r="E122" s="663" t="s">
        <v>9632</v>
      </c>
      <c r="F122" s="664" t="s">
        <v>9633</v>
      </c>
      <c r="G122" s="663" t="s">
        <v>8198</v>
      </c>
      <c r="H122" s="663" t="s">
        <v>8199</v>
      </c>
      <c r="I122" s="665">
        <v>25.533999999999999</v>
      </c>
      <c r="J122" s="665">
        <v>85</v>
      </c>
      <c r="K122" s="666">
        <v>2170.4000000000005</v>
      </c>
    </row>
    <row r="123" spans="1:11" ht="14.4" customHeight="1" x14ac:dyDescent="0.3">
      <c r="A123" s="661" t="s">
        <v>591</v>
      </c>
      <c r="B123" s="662" t="s">
        <v>592</v>
      </c>
      <c r="C123" s="663" t="s">
        <v>596</v>
      </c>
      <c r="D123" s="664" t="s">
        <v>4661</v>
      </c>
      <c r="E123" s="663" t="s">
        <v>9632</v>
      </c>
      <c r="F123" s="664" t="s">
        <v>9633</v>
      </c>
      <c r="G123" s="663" t="s">
        <v>8200</v>
      </c>
      <c r="H123" s="663" t="s">
        <v>8201</v>
      </c>
      <c r="I123" s="665">
        <v>2.5162499999999999</v>
      </c>
      <c r="J123" s="665">
        <v>1000</v>
      </c>
      <c r="K123" s="666">
        <v>2516.5</v>
      </c>
    </row>
    <row r="124" spans="1:11" ht="14.4" customHeight="1" x14ac:dyDescent="0.3">
      <c r="A124" s="661" t="s">
        <v>591</v>
      </c>
      <c r="B124" s="662" t="s">
        <v>592</v>
      </c>
      <c r="C124" s="663" t="s">
        <v>596</v>
      </c>
      <c r="D124" s="664" t="s">
        <v>4661</v>
      </c>
      <c r="E124" s="663" t="s">
        <v>9632</v>
      </c>
      <c r="F124" s="664" t="s">
        <v>9633</v>
      </c>
      <c r="G124" s="663" t="s">
        <v>8202</v>
      </c>
      <c r="H124" s="663" t="s">
        <v>8203</v>
      </c>
      <c r="I124" s="665">
        <v>13.2</v>
      </c>
      <c r="J124" s="665">
        <v>84</v>
      </c>
      <c r="K124" s="666">
        <v>1108.8</v>
      </c>
    </row>
    <row r="125" spans="1:11" ht="14.4" customHeight="1" x14ac:dyDescent="0.3">
      <c r="A125" s="661" t="s">
        <v>591</v>
      </c>
      <c r="B125" s="662" t="s">
        <v>592</v>
      </c>
      <c r="C125" s="663" t="s">
        <v>596</v>
      </c>
      <c r="D125" s="664" t="s">
        <v>4661</v>
      </c>
      <c r="E125" s="663" t="s">
        <v>9632</v>
      </c>
      <c r="F125" s="664" t="s">
        <v>9633</v>
      </c>
      <c r="G125" s="663" t="s">
        <v>8204</v>
      </c>
      <c r="H125" s="663" t="s">
        <v>8205</v>
      </c>
      <c r="I125" s="665">
        <v>13.2</v>
      </c>
      <c r="J125" s="665">
        <v>30</v>
      </c>
      <c r="K125" s="666">
        <v>396</v>
      </c>
    </row>
    <row r="126" spans="1:11" ht="14.4" customHeight="1" x14ac:dyDescent="0.3">
      <c r="A126" s="661" t="s">
        <v>591</v>
      </c>
      <c r="B126" s="662" t="s">
        <v>592</v>
      </c>
      <c r="C126" s="663" t="s">
        <v>596</v>
      </c>
      <c r="D126" s="664" t="s">
        <v>4661</v>
      </c>
      <c r="E126" s="663" t="s">
        <v>9632</v>
      </c>
      <c r="F126" s="664" t="s">
        <v>9633</v>
      </c>
      <c r="G126" s="663" t="s">
        <v>8206</v>
      </c>
      <c r="H126" s="663" t="s">
        <v>8207</v>
      </c>
      <c r="I126" s="665">
        <v>13.2</v>
      </c>
      <c r="J126" s="665">
        <v>24</v>
      </c>
      <c r="K126" s="666">
        <v>316.8</v>
      </c>
    </row>
    <row r="127" spans="1:11" ht="14.4" customHeight="1" x14ac:dyDescent="0.3">
      <c r="A127" s="661" t="s">
        <v>591</v>
      </c>
      <c r="B127" s="662" t="s">
        <v>592</v>
      </c>
      <c r="C127" s="663" t="s">
        <v>596</v>
      </c>
      <c r="D127" s="664" t="s">
        <v>4661</v>
      </c>
      <c r="E127" s="663" t="s">
        <v>9632</v>
      </c>
      <c r="F127" s="664" t="s">
        <v>9633</v>
      </c>
      <c r="G127" s="663" t="s">
        <v>8208</v>
      </c>
      <c r="H127" s="663" t="s">
        <v>8209</v>
      </c>
      <c r="I127" s="665">
        <v>13.2</v>
      </c>
      <c r="J127" s="665">
        <v>12</v>
      </c>
      <c r="K127" s="666">
        <v>158.4</v>
      </c>
    </row>
    <row r="128" spans="1:11" ht="14.4" customHeight="1" x14ac:dyDescent="0.3">
      <c r="A128" s="661" t="s">
        <v>591</v>
      </c>
      <c r="B128" s="662" t="s">
        <v>592</v>
      </c>
      <c r="C128" s="663" t="s">
        <v>596</v>
      </c>
      <c r="D128" s="664" t="s">
        <v>4661</v>
      </c>
      <c r="E128" s="663" t="s">
        <v>9632</v>
      </c>
      <c r="F128" s="664" t="s">
        <v>9633</v>
      </c>
      <c r="G128" s="663" t="s">
        <v>8210</v>
      </c>
      <c r="H128" s="663" t="s">
        <v>8211</v>
      </c>
      <c r="I128" s="665">
        <v>1.27</v>
      </c>
      <c r="J128" s="665">
        <v>375</v>
      </c>
      <c r="K128" s="666">
        <v>476.25</v>
      </c>
    </row>
    <row r="129" spans="1:11" ht="14.4" customHeight="1" x14ac:dyDescent="0.3">
      <c r="A129" s="661" t="s">
        <v>591</v>
      </c>
      <c r="B129" s="662" t="s">
        <v>592</v>
      </c>
      <c r="C129" s="663" t="s">
        <v>596</v>
      </c>
      <c r="D129" s="664" t="s">
        <v>4661</v>
      </c>
      <c r="E129" s="663" t="s">
        <v>9632</v>
      </c>
      <c r="F129" s="664" t="s">
        <v>9633</v>
      </c>
      <c r="G129" s="663" t="s">
        <v>8212</v>
      </c>
      <c r="H129" s="663" t="s">
        <v>8213</v>
      </c>
      <c r="I129" s="665">
        <v>21.234999999999996</v>
      </c>
      <c r="J129" s="665">
        <v>1600</v>
      </c>
      <c r="K129" s="666">
        <v>33978</v>
      </c>
    </row>
    <row r="130" spans="1:11" ht="14.4" customHeight="1" x14ac:dyDescent="0.3">
      <c r="A130" s="661" t="s">
        <v>591</v>
      </c>
      <c r="B130" s="662" t="s">
        <v>592</v>
      </c>
      <c r="C130" s="663" t="s">
        <v>596</v>
      </c>
      <c r="D130" s="664" t="s">
        <v>4661</v>
      </c>
      <c r="E130" s="663" t="s">
        <v>9632</v>
      </c>
      <c r="F130" s="664" t="s">
        <v>9633</v>
      </c>
      <c r="G130" s="663" t="s">
        <v>8214</v>
      </c>
      <c r="H130" s="663" t="s">
        <v>8215</v>
      </c>
      <c r="I130" s="665">
        <v>21.236249999999998</v>
      </c>
      <c r="J130" s="665">
        <v>1200</v>
      </c>
      <c r="K130" s="666">
        <v>25485</v>
      </c>
    </row>
    <row r="131" spans="1:11" ht="14.4" customHeight="1" x14ac:dyDescent="0.3">
      <c r="A131" s="661" t="s">
        <v>591</v>
      </c>
      <c r="B131" s="662" t="s">
        <v>592</v>
      </c>
      <c r="C131" s="663" t="s">
        <v>596</v>
      </c>
      <c r="D131" s="664" t="s">
        <v>4661</v>
      </c>
      <c r="E131" s="663" t="s">
        <v>9632</v>
      </c>
      <c r="F131" s="664" t="s">
        <v>9633</v>
      </c>
      <c r="G131" s="663" t="s">
        <v>8216</v>
      </c>
      <c r="H131" s="663" t="s">
        <v>8217</v>
      </c>
      <c r="I131" s="665">
        <v>11.17</v>
      </c>
      <c r="J131" s="665">
        <v>250</v>
      </c>
      <c r="K131" s="666">
        <v>2776.33</v>
      </c>
    </row>
    <row r="132" spans="1:11" ht="14.4" customHeight="1" x14ac:dyDescent="0.3">
      <c r="A132" s="661" t="s">
        <v>591</v>
      </c>
      <c r="B132" s="662" t="s">
        <v>592</v>
      </c>
      <c r="C132" s="663" t="s">
        <v>596</v>
      </c>
      <c r="D132" s="664" t="s">
        <v>4661</v>
      </c>
      <c r="E132" s="663" t="s">
        <v>9632</v>
      </c>
      <c r="F132" s="664" t="s">
        <v>9633</v>
      </c>
      <c r="G132" s="663" t="s">
        <v>8218</v>
      </c>
      <c r="H132" s="663" t="s">
        <v>8219</v>
      </c>
      <c r="I132" s="665">
        <v>13.2</v>
      </c>
      <c r="J132" s="665">
        <v>24</v>
      </c>
      <c r="K132" s="666">
        <v>316.8</v>
      </c>
    </row>
    <row r="133" spans="1:11" ht="14.4" customHeight="1" x14ac:dyDescent="0.3">
      <c r="A133" s="661" t="s">
        <v>591</v>
      </c>
      <c r="B133" s="662" t="s">
        <v>592</v>
      </c>
      <c r="C133" s="663" t="s">
        <v>596</v>
      </c>
      <c r="D133" s="664" t="s">
        <v>4661</v>
      </c>
      <c r="E133" s="663" t="s">
        <v>9632</v>
      </c>
      <c r="F133" s="664" t="s">
        <v>9633</v>
      </c>
      <c r="G133" s="663" t="s">
        <v>8220</v>
      </c>
      <c r="H133" s="663" t="s">
        <v>8221</v>
      </c>
      <c r="I133" s="665">
        <v>106.14</v>
      </c>
      <c r="J133" s="665">
        <v>50</v>
      </c>
      <c r="K133" s="666">
        <v>5307</v>
      </c>
    </row>
    <row r="134" spans="1:11" ht="14.4" customHeight="1" x14ac:dyDescent="0.3">
      <c r="A134" s="661" t="s">
        <v>591</v>
      </c>
      <c r="B134" s="662" t="s">
        <v>592</v>
      </c>
      <c r="C134" s="663" t="s">
        <v>596</v>
      </c>
      <c r="D134" s="664" t="s">
        <v>4661</v>
      </c>
      <c r="E134" s="663" t="s">
        <v>9632</v>
      </c>
      <c r="F134" s="664" t="s">
        <v>9633</v>
      </c>
      <c r="G134" s="663" t="s">
        <v>8222</v>
      </c>
      <c r="H134" s="663" t="s">
        <v>8223</v>
      </c>
      <c r="I134" s="665">
        <v>0.47166666666666662</v>
      </c>
      <c r="J134" s="665">
        <v>7600</v>
      </c>
      <c r="K134" s="666">
        <v>3581</v>
      </c>
    </row>
    <row r="135" spans="1:11" ht="14.4" customHeight="1" x14ac:dyDescent="0.3">
      <c r="A135" s="661" t="s">
        <v>591</v>
      </c>
      <c r="B135" s="662" t="s">
        <v>592</v>
      </c>
      <c r="C135" s="663" t="s">
        <v>596</v>
      </c>
      <c r="D135" s="664" t="s">
        <v>4661</v>
      </c>
      <c r="E135" s="663" t="s">
        <v>9632</v>
      </c>
      <c r="F135" s="664" t="s">
        <v>9633</v>
      </c>
      <c r="G135" s="663" t="s">
        <v>8224</v>
      </c>
      <c r="H135" s="663" t="s">
        <v>8225</v>
      </c>
      <c r="I135" s="665">
        <v>4.0285714285714294</v>
      </c>
      <c r="J135" s="665">
        <v>500</v>
      </c>
      <c r="K135" s="666">
        <v>2014.5</v>
      </c>
    </row>
    <row r="136" spans="1:11" ht="14.4" customHeight="1" x14ac:dyDescent="0.3">
      <c r="A136" s="661" t="s">
        <v>591</v>
      </c>
      <c r="B136" s="662" t="s">
        <v>592</v>
      </c>
      <c r="C136" s="663" t="s">
        <v>596</v>
      </c>
      <c r="D136" s="664" t="s">
        <v>4661</v>
      </c>
      <c r="E136" s="663" t="s">
        <v>9632</v>
      </c>
      <c r="F136" s="664" t="s">
        <v>9633</v>
      </c>
      <c r="G136" s="663" t="s">
        <v>8226</v>
      </c>
      <c r="H136" s="663" t="s">
        <v>8227</v>
      </c>
      <c r="I136" s="665">
        <v>2.6275000000000004</v>
      </c>
      <c r="J136" s="665">
        <v>31</v>
      </c>
      <c r="K136" s="666">
        <v>81.61</v>
      </c>
    </row>
    <row r="137" spans="1:11" ht="14.4" customHeight="1" x14ac:dyDescent="0.3">
      <c r="A137" s="661" t="s">
        <v>591</v>
      </c>
      <c r="B137" s="662" t="s">
        <v>592</v>
      </c>
      <c r="C137" s="663" t="s">
        <v>596</v>
      </c>
      <c r="D137" s="664" t="s">
        <v>4661</v>
      </c>
      <c r="E137" s="663" t="s">
        <v>9632</v>
      </c>
      <c r="F137" s="664" t="s">
        <v>9633</v>
      </c>
      <c r="G137" s="663" t="s">
        <v>8228</v>
      </c>
      <c r="H137" s="663" t="s">
        <v>8229</v>
      </c>
      <c r="I137" s="665">
        <v>188.76</v>
      </c>
      <c r="J137" s="665">
        <v>1</v>
      </c>
      <c r="K137" s="666">
        <v>188.76</v>
      </c>
    </row>
    <row r="138" spans="1:11" ht="14.4" customHeight="1" x14ac:dyDescent="0.3">
      <c r="A138" s="661" t="s">
        <v>591</v>
      </c>
      <c r="B138" s="662" t="s">
        <v>592</v>
      </c>
      <c r="C138" s="663" t="s">
        <v>596</v>
      </c>
      <c r="D138" s="664" t="s">
        <v>4661</v>
      </c>
      <c r="E138" s="663" t="s">
        <v>9632</v>
      </c>
      <c r="F138" s="664" t="s">
        <v>9633</v>
      </c>
      <c r="G138" s="663" t="s">
        <v>8230</v>
      </c>
      <c r="H138" s="663" t="s">
        <v>8231</v>
      </c>
      <c r="I138" s="665">
        <v>2400.64</v>
      </c>
      <c r="J138" s="665">
        <v>4</v>
      </c>
      <c r="K138" s="666">
        <v>9602.56</v>
      </c>
    </row>
    <row r="139" spans="1:11" ht="14.4" customHeight="1" x14ac:dyDescent="0.3">
      <c r="A139" s="661" t="s">
        <v>591</v>
      </c>
      <c r="B139" s="662" t="s">
        <v>592</v>
      </c>
      <c r="C139" s="663" t="s">
        <v>596</v>
      </c>
      <c r="D139" s="664" t="s">
        <v>4661</v>
      </c>
      <c r="E139" s="663" t="s">
        <v>9632</v>
      </c>
      <c r="F139" s="664" t="s">
        <v>9633</v>
      </c>
      <c r="G139" s="663" t="s">
        <v>8232</v>
      </c>
      <c r="H139" s="663" t="s">
        <v>8233</v>
      </c>
      <c r="I139" s="665">
        <v>9.5966666666666658</v>
      </c>
      <c r="J139" s="665">
        <v>1500</v>
      </c>
      <c r="K139" s="666">
        <v>14392</v>
      </c>
    </row>
    <row r="140" spans="1:11" ht="14.4" customHeight="1" x14ac:dyDescent="0.3">
      <c r="A140" s="661" t="s">
        <v>591</v>
      </c>
      <c r="B140" s="662" t="s">
        <v>592</v>
      </c>
      <c r="C140" s="663" t="s">
        <v>596</v>
      </c>
      <c r="D140" s="664" t="s">
        <v>4661</v>
      </c>
      <c r="E140" s="663" t="s">
        <v>9632</v>
      </c>
      <c r="F140" s="664" t="s">
        <v>9633</v>
      </c>
      <c r="G140" s="663" t="s">
        <v>8234</v>
      </c>
      <c r="H140" s="663" t="s">
        <v>8235</v>
      </c>
      <c r="I140" s="665">
        <v>9.2000000000000011</v>
      </c>
      <c r="J140" s="665">
        <v>5800</v>
      </c>
      <c r="K140" s="666">
        <v>53360</v>
      </c>
    </row>
    <row r="141" spans="1:11" ht="14.4" customHeight="1" x14ac:dyDescent="0.3">
      <c r="A141" s="661" t="s">
        <v>591</v>
      </c>
      <c r="B141" s="662" t="s">
        <v>592</v>
      </c>
      <c r="C141" s="663" t="s">
        <v>596</v>
      </c>
      <c r="D141" s="664" t="s">
        <v>4661</v>
      </c>
      <c r="E141" s="663" t="s">
        <v>9632</v>
      </c>
      <c r="F141" s="664" t="s">
        <v>9633</v>
      </c>
      <c r="G141" s="663" t="s">
        <v>8236</v>
      </c>
      <c r="H141" s="663" t="s">
        <v>8237</v>
      </c>
      <c r="I141" s="665">
        <v>71.87</v>
      </c>
      <c r="J141" s="665">
        <v>10</v>
      </c>
      <c r="K141" s="666">
        <v>718.7</v>
      </c>
    </row>
    <row r="142" spans="1:11" ht="14.4" customHeight="1" x14ac:dyDescent="0.3">
      <c r="A142" s="661" t="s">
        <v>591</v>
      </c>
      <c r="B142" s="662" t="s">
        <v>592</v>
      </c>
      <c r="C142" s="663" t="s">
        <v>596</v>
      </c>
      <c r="D142" s="664" t="s">
        <v>4661</v>
      </c>
      <c r="E142" s="663" t="s">
        <v>9632</v>
      </c>
      <c r="F142" s="664" t="s">
        <v>9633</v>
      </c>
      <c r="G142" s="663" t="s">
        <v>8238</v>
      </c>
      <c r="H142" s="663" t="s">
        <v>8239</v>
      </c>
      <c r="I142" s="665">
        <v>272.24799999999999</v>
      </c>
      <c r="J142" s="665">
        <v>11</v>
      </c>
      <c r="K142" s="666">
        <v>2994.74</v>
      </c>
    </row>
    <row r="143" spans="1:11" ht="14.4" customHeight="1" x14ac:dyDescent="0.3">
      <c r="A143" s="661" t="s">
        <v>591</v>
      </c>
      <c r="B143" s="662" t="s">
        <v>592</v>
      </c>
      <c r="C143" s="663" t="s">
        <v>596</v>
      </c>
      <c r="D143" s="664" t="s">
        <v>4661</v>
      </c>
      <c r="E143" s="663" t="s">
        <v>9632</v>
      </c>
      <c r="F143" s="664" t="s">
        <v>9633</v>
      </c>
      <c r="G143" s="663" t="s">
        <v>8240</v>
      </c>
      <c r="H143" s="663" t="s">
        <v>8241</v>
      </c>
      <c r="I143" s="665">
        <v>605</v>
      </c>
      <c r="J143" s="665">
        <v>20</v>
      </c>
      <c r="K143" s="666">
        <v>12100</v>
      </c>
    </row>
    <row r="144" spans="1:11" ht="14.4" customHeight="1" x14ac:dyDescent="0.3">
      <c r="A144" s="661" t="s">
        <v>591</v>
      </c>
      <c r="B144" s="662" t="s">
        <v>592</v>
      </c>
      <c r="C144" s="663" t="s">
        <v>596</v>
      </c>
      <c r="D144" s="664" t="s">
        <v>4661</v>
      </c>
      <c r="E144" s="663" t="s">
        <v>9632</v>
      </c>
      <c r="F144" s="664" t="s">
        <v>9633</v>
      </c>
      <c r="G144" s="663" t="s">
        <v>8242</v>
      </c>
      <c r="H144" s="663" t="s">
        <v>8243</v>
      </c>
      <c r="I144" s="665">
        <v>22.99</v>
      </c>
      <c r="J144" s="665">
        <v>40</v>
      </c>
      <c r="K144" s="666">
        <v>919.6</v>
      </c>
    </row>
    <row r="145" spans="1:11" ht="14.4" customHeight="1" x14ac:dyDescent="0.3">
      <c r="A145" s="661" t="s">
        <v>591</v>
      </c>
      <c r="B145" s="662" t="s">
        <v>592</v>
      </c>
      <c r="C145" s="663" t="s">
        <v>596</v>
      </c>
      <c r="D145" s="664" t="s">
        <v>4661</v>
      </c>
      <c r="E145" s="663" t="s">
        <v>9632</v>
      </c>
      <c r="F145" s="664" t="s">
        <v>9633</v>
      </c>
      <c r="G145" s="663" t="s">
        <v>8244</v>
      </c>
      <c r="H145" s="663" t="s">
        <v>8245</v>
      </c>
      <c r="I145" s="665">
        <v>1492.7</v>
      </c>
      <c r="J145" s="665">
        <v>1</v>
      </c>
      <c r="K145" s="666">
        <v>1492.7</v>
      </c>
    </row>
    <row r="146" spans="1:11" ht="14.4" customHeight="1" x14ac:dyDescent="0.3">
      <c r="A146" s="661" t="s">
        <v>591</v>
      </c>
      <c r="B146" s="662" t="s">
        <v>592</v>
      </c>
      <c r="C146" s="663" t="s">
        <v>596</v>
      </c>
      <c r="D146" s="664" t="s">
        <v>4661</v>
      </c>
      <c r="E146" s="663" t="s">
        <v>9632</v>
      </c>
      <c r="F146" s="664" t="s">
        <v>9633</v>
      </c>
      <c r="G146" s="663" t="s">
        <v>8246</v>
      </c>
      <c r="H146" s="663" t="s">
        <v>8247</v>
      </c>
      <c r="I146" s="665">
        <v>1.23</v>
      </c>
      <c r="J146" s="665">
        <v>300</v>
      </c>
      <c r="K146" s="666">
        <v>369</v>
      </c>
    </row>
    <row r="147" spans="1:11" ht="14.4" customHeight="1" x14ac:dyDescent="0.3">
      <c r="A147" s="661" t="s">
        <v>591</v>
      </c>
      <c r="B147" s="662" t="s">
        <v>592</v>
      </c>
      <c r="C147" s="663" t="s">
        <v>596</v>
      </c>
      <c r="D147" s="664" t="s">
        <v>4661</v>
      </c>
      <c r="E147" s="663" t="s">
        <v>9632</v>
      </c>
      <c r="F147" s="664" t="s">
        <v>9633</v>
      </c>
      <c r="G147" s="663" t="s">
        <v>8248</v>
      </c>
      <c r="H147" s="663" t="s">
        <v>8249</v>
      </c>
      <c r="I147" s="665">
        <v>695.4</v>
      </c>
      <c r="J147" s="665">
        <v>2</v>
      </c>
      <c r="K147" s="666">
        <v>1390.8</v>
      </c>
    </row>
    <row r="148" spans="1:11" ht="14.4" customHeight="1" x14ac:dyDescent="0.3">
      <c r="A148" s="661" t="s">
        <v>591</v>
      </c>
      <c r="B148" s="662" t="s">
        <v>592</v>
      </c>
      <c r="C148" s="663" t="s">
        <v>596</v>
      </c>
      <c r="D148" s="664" t="s">
        <v>4661</v>
      </c>
      <c r="E148" s="663" t="s">
        <v>9632</v>
      </c>
      <c r="F148" s="664" t="s">
        <v>9633</v>
      </c>
      <c r="G148" s="663" t="s">
        <v>8250</v>
      </c>
      <c r="H148" s="663" t="s">
        <v>8251</v>
      </c>
      <c r="I148" s="665">
        <v>695.4</v>
      </c>
      <c r="J148" s="665">
        <v>2</v>
      </c>
      <c r="K148" s="666">
        <v>1390.8</v>
      </c>
    </row>
    <row r="149" spans="1:11" ht="14.4" customHeight="1" x14ac:dyDescent="0.3">
      <c r="A149" s="661" t="s">
        <v>591</v>
      </c>
      <c r="B149" s="662" t="s">
        <v>592</v>
      </c>
      <c r="C149" s="663" t="s">
        <v>596</v>
      </c>
      <c r="D149" s="664" t="s">
        <v>4661</v>
      </c>
      <c r="E149" s="663" t="s">
        <v>9632</v>
      </c>
      <c r="F149" s="664" t="s">
        <v>9633</v>
      </c>
      <c r="G149" s="663" t="s">
        <v>8252</v>
      </c>
      <c r="H149" s="663" t="s">
        <v>8253</v>
      </c>
      <c r="I149" s="665">
        <v>1.0550000000000002</v>
      </c>
      <c r="J149" s="665">
        <v>400</v>
      </c>
      <c r="K149" s="666">
        <v>421</v>
      </c>
    </row>
    <row r="150" spans="1:11" ht="14.4" customHeight="1" x14ac:dyDescent="0.3">
      <c r="A150" s="661" t="s">
        <v>591</v>
      </c>
      <c r="B150" s="662" t="s">
        <v>592</v>
      </c>
      <c r="C150" s="663" t="s">
        <v>596</v>
      </c>
      <c r="D150" s="664" t="s">
        <v>4661</v>
      </c>
      <c r="E150" s="663" t="s">
        <v>9632</v>
      </c>
      <c r="F150" s="664" t="s">
        <v>9633</v>
      </c>
      <c r="G150" s="663" t="s">
        <v>8254</v>
      </c>
      <c r="H150" s="663" t="s">
        <v>8255</v>
      </c>
      <c r="I150" s="665">
        <v>9.44</v>
      </c>
      <c r="J150" s="665">
        <v>1400</v>
      </c>
      <c r="K150" s="666">
        <v>13216</v>
      </c>
    </row>
    <row r="151" spans="1:11" ht="14.4" customHeight="1" x14ac:dyDescent="0.3">
      <c r="A151" s="661" t="s">
        <v>591</v>
      </c>
      <c r="B151" s="662" t="s">
        <v>592</v>
      </c>
      <c r="C151" s="663" t="s">
        <v>596</v>
      </c>
      <c r="D151" s="664" t="s">
        <v>4661</v>
      </c>
      <c r="E151" s="663" t="s">
        <v>9632</v>
      </c>
      <c r="F151" s="664" t="s">
        <v>9633</v>
      </c>
      <c r="G151" s="663" t="s">
        <v>8256</v>
      </c>
      <c r="H151" s="663" t="s">
        <v>8257</v>
      </c>
      <c r="I151" s="665">
        <v>55.66</v>
      </c>
      <c r="J151" s="665">
        <v>5</v>
      </c>
      <c r="K151" s="666">
        <v>278.3</v>
      </c>
    </row>
    <row r="152" spans="1:11" ht="14.4" customHeight="1" x14ac:dyDescent="0.3">
      <c r="A152" s="661" t="s">
        <v>591</v>
      </c>
      <c r="B152" s="662" t="s">
        <v>592</v>
      </c>
      <c r="C152" s="663" t="s">
        <v>596</v>
      </c>
      <c r="D152" s="664" t="s">
        <v>4661</v>
      </c>
      <c r="E152" s="663" t="s">
        <v>9632</v>
      </c>
      <c r="F152" s="664" t="s">
        <v>9633</v>
      </c>
      <c r="G152" s="663" t="s">
        <v>8258</v>
      </c>
      <c r="H152" s="663" t="s">
        <v>8259</v>
      </c>
      <c r="I152" s="665">
        <v>2.19</v>
      </c>
      <c r="J152" s="665">
        <v>200</v>
      </c>
      <c r="K152" s="666">
        <v>438.90999999999997</v>
      </c>
    </row>
    <row r="153" spans="1:11" ht="14.4" customHeight="1" x14ac:dyDescent="0.3">
      <c r="A153" s="661" t="s">
        <v>591</v>
      </c>
      <c r="B153" s="662" t="s">
        <v>592</v>
      </c>
      <c r="C153" s="663" t="s">
        <v>596</v>
      </c>
      <c r="D153" s="664" t="s">
        <v>4661</v>
      </c>
      <c r="E153" s="663" t="s">
        <v>9634</v>
      </c>
      <c r="F153" s="664" t="s">
        <v>9635</v>
      </c>
      <c r="G153" s="663" t="s">
        <v>8260</v>
      </c>
      <c r="H153" s="663" t="s">
        <v>8261</v>
      </c>
      <c r="I153" s="665">
        <v>3.1349999999999998</v>
      </c>
      <c r="J153" s="665">
        <v>150</v>
      </c>
      <c r="K153" s="666">
        <v>470.25</v>
      </c>
    </row>
    <row r="154" spans="1:11" ht="14.4" customHeight="1" x14ac:dyDescent="0.3">
      <c r="A154" s="661" t="s">
        <v>591</v>
      </c>
      <c r="B154" s="662" t="s">
        <v>592</v>
      </c>
      <c r="C154" s="663" t="s">
        <v>596</v>
      </c>
      <c r="D154" s="664" t="s">
        <v>4661</v>
      </c>
      <c r="E154" s="663" t="s">
        <v>9634</v>
      </c>
      <c r="F154" s="664" t="s">
        <v>9635</v>
      </c>
      <c r="G154" s="663" t="s">
        <v>8260</v>
      </c>
      <c r="H154" s="663" t="s">
        <v>8262</v>
      </c>
      <c r="I154" s="665">
        <v>3.13</v>
      </c>
      <c r="J154" s="665">
        <v>150</v>
      </c>
      <c r="K154" s="666">
        <v>469.5</v>
      </c>
    </row>
    <row r="155" spans="1:11" ht="14.4" customHeight="1" x14ac:dyDescent="0.3">
      <c r="A155" s="661" t="s">
        <v>591</v>
      </c>
      <c r="B155" s="662" t="s">
        <v>592</v>
      </c>
      <c r="C155" s="663" t="s">
        <v>596</v>
      </c>
      <c r="D155" s="664" t="s">
        <v>4661</v>
      </c>
      <c r="E155" s="663" t="s">
        <v>9634</v>
      </c>
      <c r="F155" s="664" t="s">
        <v>9635</v>
      </c>
      <c r="G155" s="663" t="s">
        <v>8263</v>
      </c>
      <c r="H155" s="663" t="s">
        <v>8264</v>
      </c>
      <c r="I155" s="665">
        <v>0.44</v>
      </c>
      <c r="J155" s="665">
        <v>150</v>
      </c>
      <c r="K155" s="666">
        <v>66</v>
      </c>
    </row>
    <row r="156" spans="1:11" ht="14.4" customHeight="1" x14ac:dyDescent="0.3">
      <c r="A156" s="661" t="s">
        <v>591</v>
      </c>
      <c r="B156" s="662" t="s">
        <v>592</v>
      </c>
      <c r="C156" s="663" t="s">
        <v>596</v>
      </c>
      <c r="D156" s="664" t="s">
        <v>4661</v>
      </c>
      <c r="E156" s="663" t="s">
        <v>9636</v>
      </c>
      <c r="F156" s="664" t="s">
        <v>9637</v>
      </c>
      <c r="G156" s="663" t="s">
        <v>8265</v>
      </c>
      <c r="H156" s="663" t="s">
        <v>8266</v>
      </c>
      <c r="I156" s="665">
        <v>1523.45</v>
      </c>
      <c r="J156" s="665">
        <v>39</v>
      </c>
      <c r="K156" s="666">
        <v>59414.58</v>
      </c>
    </row>
    <row r="157" spans="1:11" ht="14.4" customHeight="1" x14ac:dyDescent="0.3">
      <c r="A157" s="661" t="s">
        <v>591</v>
      </c>
      <c r="B157" s="662" t="s">
        <v>592</v>
      </c>
      <c r="C157" s="663" t="s">
        <v>596</v>
      </c>
      <c r="D157" s="664" t="s">
        <v>4661</v>
      </c>
      <c r="E157" s="663" t="s">
        <v>9636</v>
      </c>
      <c r="F157" s="664" t="s">
        <v>9637</v>
      </c>
      <c r="G157" s="663" t="s">
        <v>8265</v>
      </c>
      <c r="H157" s="663" t="s">
        <v>8267</v>
      </c>
      <c r="I157" s="665">
        <v>1523.45</v>
      </c>
      <c r="J157" s="665">
        <v>30</v>
      </c>
      <c r="K157" s="666">
        <v>45703.51</v>
      </c>
    </row>
    <row r="158" spans="1:11" ht="14.4" customHeight="1" x14ac:dyDescent="0.3">
      <c r="A158" s="661" t="s">
        <v>591</v>
      </c>
      <c r="B158" s="662" t="s">
        <v>592</v>
      </c>
      <c r="C158" s="663" t="s">
        <v>596</v>
      </c>
      <c r="D158" s="664" t="s">
        <v>4661</v>
      </c>
      <c r="E158" s="663" t="s">
        <v>9636</v>
      </c>
      <c r="F158" s="664" t="s">
        <v>9637</v>
      </c>
      <c r="G158" s="663" t="s">
        <v>8268</v>
      </c>
      <c r="H158" s="663" t="s">
        <v>8269</v>
      </c>
      <c r="I158" s="665">
        <v>442.38999999999993</v>
      </c>
      <c r="J158" s="665">
        <v>90</v>
      </c>
      <c r="K158" s="666">
        <v>39814.879999999997</v>
      </c>
    </row>
    <row r="159" spans="1:11" ht="14.4" customHeight="1" x14ac:dyDescent="0.3">
      <c r="A159" s="661" t="s">
        <v>591</v>
      </c>
      <c r="B159" s="662" t="s">
        <v>592</v>
      </c>
      <c r="C159" s="663" t="s">
        <v>596</v>
      </c>
      <c r="D159" s="664" t="s">
        <v>4661</v>
      </c>
      <c r="E159" s="663" t="s">
        <v>9636</v>
      </c>
      <c r="F159" s="664" t="s">
        <v>9637</v>
      </c>
      <c r="G159" s="663" t="s">
        <v>8268</v>
      </c>
      <c r="H159" s="663" t="s">
        <v>8270</v>
      </c>
      <c r="I159" s="665">
        <v>442.39</v>
      </c>
      <c r="J159" s="665">
        <v>60</v>
      </c>
      <c r="K159" s="666">
        <v>26543.300000000003</v>
      </c>
    </row>
    <row r="160" spans="1:11" ht="14.4" customHeight="1" x14ac:dyDescent="0.3">
      <c r="A160" s="661" t="s">
        <v>591</v>
      </c>
      <c r="B160" s="662" t="s">
        <v>592</v>
      </c>
      <c r="C160" s="663" t="s">
        <v>596</v>
      </c>
      <c r="D160" s="664" t="s">
        <v>4661</v>
      </c>
      <c r="E160" s="663" t="s">
        <v>9636</v>
      </c>
      <c r="F160" s="664" t="s">
        <v>9637</v>
      </c>
      <c r="G160" s="663" t="s">
        <v>8271</v>
      </c>
      <c r="H160" s="663" t="s">
        <v>8272</v>
      </c>
      <c r="I160" s="665">
        <v>1286</v>
      </c>
      <c r="J160" s="665">
        <v>5</v>
      </c>
      <c r="K160" s="666">
        <v>6430</v>
      </c>
    </row>
    <row r="161" spans="1:11" ht="14.4" customHeight="1" x14ac:dyDescent="0.3">
      <c r="A161" s="661" t="s">
        <v>591</v>
      </c>
      <c r="B161" s="662" t="s">
        <v>592</v>
      </c>
      <c r="C161" s="663" t="s">
        <v>596</v>
      </c>
      <c r="D161" s="664" t="s">
        <v>4661</v>
      </c>
      <c r="E161" s="663" t="s">
        <v>9638</v>
      </c>
      <c r="F161" s="664" t="s">
        <v>9639</v>
      </c>
      <c r="G161" s="663" t="s">
        <v>8273</v>
      </c>
      <c r="H161" s="663" t="s">
        <v>8274</v>
      </c>
      <c r="I161" s="665">
        <v>8.1687500000000011</v>
      </c>
      <c r="J161" s="665">
        <v>3100</v>
      </c>
      <c r="K161" s="666">
        <v>25323</v>
      </c>
    </row>
    <row r="162" spans="1:11" ht="14.4" customHeight="1" x14ac:dyDescent="0.3">
      <c r="A162" s="661" t="s">
        <v>591</v>
      </c>
      <c r="B162" s="662" t="s">
        <v>592</v>
      </c>
      <c r="C162" s="663" t="s">
        <v>596</v>
      </c>
      <c r="D162" s="664" t="s">
        <v>4661</v>
      </c>
      <c r="E162" s="663" t="s">
        <v>9638</v>
      </c>
      <c r="F162" s="664" t="s">
        <v>9639</v>
      </c>
      <c r="G162" s="663" t="s">
        <v>8275</v>
      </c>
      <c r="H162" s="663" t="s">
        <v>8276</v>
      </c>
      <c r="I162" s="665">
        <v>10.090000000000002</v>
      </c>
      <c r="J162" s="665">
        <v>5400</v>
      </c>
      <c r="K162" s="666">
        <v>54496.07</v>
      </c>
    </row>
    <row r="163" spans="1:11" ht="14.4" customHeight="1" x14ac:dyDescent="0.3">
      <c r="A163" s="661" t="s">
        <v>591</v>
      </c>
      <c r="B163" s="662" t="s">
        <v>592</v>
      </c>
      <c r="C163" s="663" t="s">
        <v>596</v>
      </c>
      <c r="D163" s="664" t="s">
        <v>4661</v>
      </c>
      <c r="E163" s="663" t="s">
        <v>9638</v>
      </c>
      <c r="F163" s="664" t="s">
        <v>9639</v>
      </c>
      <c r="G163" s="663" t="s">
        <v>8277</v>
      </c>
      <c r="H163" s="663" t="s">
        <v>8278</v>
      </c>
      <c r="I163" s="665">
        <v>7.0066666666666668</v>
      </c>
      <c r="J163" s="665">
        <v>1800</v>
      </c>
      <c r="K163" s="666">
        <v>12610</v>
      </c>
    </row>
    <row r="164" spans="1:11" ht="14.4" customHeight="1" x14ac:dyDescent="0.3">
      <c r="A164" s="661" t="s">
        <v>591</v>
      </c>
      <c r="B164" s="662" t="s">
        <v>592</v>
      </c>
      <c r="C164" s="663" t="s">
        <v>596</v>
      </c>
      <c r="D164" s="664" t="s">
        <v>4661</v>
      </c>
      <c r="E164" s="663" t="s">
        <v>9640</v>
      </c>
      <c r="F164" s="664" t="s">
        <v>9641</v>
      </c>
      <c r="G164" s="663" t="s">
        <v>8279</v>
      </c>
      <c r="H164" s="663" t="s">
        <v>8280</v>
      </c>
      <c r="I164" s="665">
        <v>24.217142857142857</v>
      </c>
      <c r="J164" s="665">
        <v>252</v>
      </c>
      <c r="K164" s="666">
        <v>6103.0499999999993</v>
      </c>
    </row>
    <row r="165" spans="1:11" ht="14.4" customHeight="1" x14ac:dyDescent="0.3">
      <c r="A165" s="661" t="s">
        <v>591</v>
      </c>
      <c r="B165" s="662" t="s">
        <v>592</v>
      </c>
      <c r="C165" s="663" t="s">
        <v>596</v>
      </c>
      <c r="D165" s="664" t="s">
        <v>4661</v>
      </c>
      <c r="E165" s="663" t="s">
        <v>9642</v>
      </c>
      <c r="F165" s="664" t="s">
        <v>9643</v>
      </c>
      <c r="G165" s="663" t="s">
        <v>8281</v>
      </c>
      <c r="H165" s="663" t="s">
        <v>8282</v>
      </c>
      <c r="I165" s="665">
        <v>399.3</v>
      </c>
      <c r="J165" s="665">
        <v>95</v>
      </c>
      <c r="K165" s="666">
        <v>37933.5</v>
      </c>
    </row>
    <row r="166" spans="1:11" ht="14.4" customHeight="1" x14ac:dyDescent="0.3">
      <c r="A166" s="661" t="s">
        <v>591</v>
      </c>
      <c r="B166" s="662" t="s">
        <v>592</v>
      </c>
      <c r="C166" s="663" t="s">
        <v>596</v>
      </c>
      <c r="D166" s="664" t="s">
        <v>4661</v>
      </c>
      <c r="E166" s="663" t="s">
        <v>9642</v>
      </c>
      <c r="F166" s="664" t="s">
        <v>9643</v>
      </c>
      <c r="G166" s="663" t="s">
        <v>8281</v>
      </c>
      <c r="H166" s="663" t="s">
        <v>8283</v>
      </c>
      <c r="I166" s="665">
        <v>399.3</v>
      </c>
      <c r="J166" s="665">
        <v>82</v>
      </c>
      <c r="K166" s="666">
        <v>32742.6</v>
      </c>
    </row>
    <row r="167" spans="1:11" ht="14.4" customHeight="1" x14ac:dyDescent="0.3">
      <c r="A167" s="661" t="s">
        <v>591</v>
      </c>
      <c r="B167" s="662" t="s">
        <v>592</v>
      </c>
      <c r="C167" s="663" t="s">
        <v>596</v>
      </c>
      <c r="D167" s="664" t="s">
        <v>4661</v>
      </c>
      <c r="E167" s="663" t="s">
        <v>9642</v>
      </c>
      <c r="F167" s="664" t="s">
        <v>9643</v>
      </c>
      <c r="G167" s="663" t="s">
        <v>8284</v>
      </c>
      <c r="H167" s="663" t="s">
        <v>8285</v>
      </c>
      <c r="I167" s="665">
        <v>0.3</v>
      </c>
      <c r="J167" s="665">
        <v>300</v>
      </c>
      <c r="K167" s="666">
        <v>90</v>
      </c>
    </row>
    <row r="168" spans="1:11" ht="14.4" customHeight="1" x14ac:dyDescent="0.3">
      <c r="A168" s="661" t="s">
        <v>591</v>
      </c>
      <c r="B168" s="662" t="s">
        <v>592</v>
      </c>
      <c r="C168" s="663" t="s">
        <v>596</v>
      </c>
      <c r="D168" s="664" t="s">
        <v>4661</v>
      </c>
      <c r="E168" s="663" t="s">
        <v>9642</v>
      </c>
      <c r="F168" s="664" t="s">
        <v>9643</v>
      </c>
      <c r="G168" s="663" t="s">
        <v>8286</v>
      </c>
      <c r="H168" s="663" t="s">
        <v>8287</v>
      </c>
      <c r="I168" s="665">
        <v>0.30666666666666664</v>
      </c>
      <c r="J168" s="665">
        <v>1800</v>
      </c>
      <c r="K168" s="666">
        <v>548</v>
      </c>
    </row>
    <row r="169" spans="1:11" ht="14.4" customHeight="1" x14ac:dyDescent="0.3">
      <c r="A169" s="661" t="s">
        <v>591</v>
      </c>
      <c r="B169" s="662" t="s">
        <v>592</v>
      </c>
      <c r="C169" s="663" t="s">
        <v>596</v>
      </c>
      <c r="D169" s="664" t="s">
        <v>4661</v>
      </c>
      <c r="E169" s="663" t="s">
        <v>9642</v>
      </c>
      <c r="F169" s="664" t="s">
        <v>9643</v>
      </c>
      <c r="G169" s="663" t="s">
        <v>8288</v>
      </c>
      <c r="H169" s="663" t="s">
        <v>8289</v>
      </c>
      <c r="I169" s="665">
        <v>0.3075</v>
      </c>
      <c r="J169" s="665">
        <v>4000</v>
      </c>
      <c r="K169" s="666">
        <v>1234</v>
      </c>
    </row>
    <row r="170" spans="1:11" ht="14.4" customHeight="1" x14ac:dyDescent="0.3">
      <c r="A170" s="661" t="s">
        <v>591</v>
      </c>
      <c r="B170" s="662" t="s">
        <v>592</v>
      </c>
      <c r="C170" s="663" t="s">
        <v>596</v>
      </c>
      <c r="D170" s="664" t="s">
        <v>4661</v>
      </c>
      <c r="E170" s="663" t="s">
        <v>9642</v>
      </c>
      <c r="F170" s="664" t="s">
        <v>9643</v>
      </c>
      <c r="G170" s="663" t="s">
        <v>8290</v>
      </c>
      <c r="H170" s="663" t="s">
        <v>8291</v>
      </c>
      <c r="I170" s="665">
        <v>0.67</v>
      </c>
      <c r="J170" s="665">
        <v>100</v>
      </c>
      <c r="K170" s="666">
        <v>67</v>
      </c>
    </row>
    <row r="171" spans="1:11" ht="14.4" customHeight="1" x14ac:dyDescent="0.3">
      <c r="A171" s="661" t="s">
        <v>591</v>
      </c>
      <c r="B171" s="662" t="s">
        <v>592</v>
      </c>
      <c r="C171" s="663" t="s">
        <v>596</v>
      </c>
      <c r="D171" s="664" t="s">
        <v>4661</v>
      </c>
      <c r="E171" s="663" t="s">
        <v>9642</v>
      </c>
      <c r="F171" s="664" t="s">
        <v>9643</v>
      </c>
      <c r="G171" s="663" t="s">
        <v>8292</v>
      </c>
      <c r="H171" s="663" t="s">
        <v>8293</v>
      </c>
      <c r="I171" s="665">
        <v>10.99</v>
      </c>
      <c r="J171" s="665">
        <v>20</v>
      </c>
      <c r="K171" s="666">
        <v>219.74</v>
      </c>
    </row>
    <row r="172" spans="1:11" ht="14.4" customHeight="1" x14ac:dyDescent="0.3">
      <c r="A172" s="661" t="s">
        <v>591</v>
      </c>
      <c r="B172" s="662" t="s">
        <v>592</v>
      </c>
      <c r="C172" s="663" t="s">
        <v>596</v>
      </c>
      <c r="D172" s="664" t="s">
        <v>4661</v>
      </c>
      <c r="E172" s="663" t="s">
        <v>9642</v>
      </c>
      <c r="F172" s="664" t="s">
        <v>9643</v>
      </c>
      <c r="G172" s="663" t="s">
        <v>8294</v>
      </c>
      <c r="H172" s="663" t="s">
        <v>8295</v>
      </c>
      <c r="I172" s="665">
        <v>10.159999999999998</v>
      </c>
      <c r="J172" s="665">
        <v>140</v>
      </c>
      <c r="K172" s="666">
        <v>1422.96</v>
      </c>
    </row>
    <row r="173" spans="1:11" ht="14.4" customHeight="1" x14ac:dyDescent="0.3">
      <c r="A173" s="661" t="s">
        <v>591</v>
      </c>
      <c r="B173" s="662" t="s">
        <v>592</v>
      </c>
      <c r="C173" s="663" t="s">
        <v>596</v>
      </c>
      <c r="D173" s="664" t="s">
        <v>4661</v>
      </c>
      <c r="E173" s="663" t="s">
        <v>9642</v>
      </c>
      <c r="F173" s="664" t="s">
        <v>9643</v>
      </c>
      <c r="G173" s="663" t="s">
        <v>8296</v>
      </c>
      <c r="H173" s="663" t="s">
        <v>8297</v>
      </c>
      <c r="I173" s="665">
        <v>907.5</v>
      </c>
      <c r="J173" s="665">
        <v>65</v>
      </c>
      <c r="K173" s="666">
        <v>58987.5</v>
      </c>
    </row>
    <row r="174" spans="1:11" ht="14.4" customHeight="1" x14ac:dyDescent="0.3">
      <c r="A174" s="661" t="s">
        <v>591</v>
      </c>
      <c r="B174" s="662" t="s">
        <v>592</v>
      </c>
      <c r="C174" s="663" t="s">
        <v>596</v>
      </c>
      <c r="D174" s="664" t="s">
        <v>4661</v>
      </c>
      <c r="E174" s="663" t="s">
        <v>9642</v>
      </c>
      <c r="F174" s="664" t="s">
        <v>9643</v>
      </c>
      <c r="G174" s="663" t="s">
        <v>8298</v>
      </c>
      <c r="H174" s="663" t="s">
        <v>8299</v>
      </c>
      <c r="I174" s="665">
        <v>0.48333333333333339</v>
      </c>
      <c r="J174" s="665">
        <v>26000</v>
      </c>
      <c r="K174" s="666">
        <v>12570</v>
      </c>
    </row>
    <row r="175" spans="1:11" ht="14.4" customHeight="1" x14ac:dyDescent="0.3">
      <c r="A175" s="661" t="s">
        <v>591</v>
      </c>
      <c r="B175" s="662" t="s">
        <v>592</v>
      </c>
      <c r="C175" s="663" t="s">
        <v>596</v>
      </c>
      <c r="D175" s="664" t="s">
        <v>4661</v>
      </c>
      <c r="E175" s="663" t="s">
        <v>9642</v>
      </c>
      <c r="F175" s="664" t="s">
        <v>9643</v>
      </c>
      <c r="G175" s="663" t="s">
        <v>8300</v>
      </c>
      <c r="H175" s="663" t="s">
        <v>8301</v>
      </c>
      <c r="I175" s="665">
        <v>48.82</v>
      </c>
      <c r="J175" s="665">
        <v>75</v>
      </c>
      <c r="K175" s="666">
        <v>3661.7699999999995</v>
      </c>
    </row>
    <row r="176" spans="1:11" ht="14.4" customHeight="1" x14ac:dyDescent="0.3">
      <c r="A176" s="661" t="s">
        <v>591</v>
      </c>
      <c r="B176" s="662" t="s">
        <v>592</v>
      </c>
      <c r="C176" s="663" t="s">
        <v>596</v>
      </c>
      <c r="D176" s="664" t="s">
        <v>4661</v>
      </c>
      <c r="E176" s="663" t="s">
        <v>9642</v>
      </c>
      <c r="F176" s="664" t="s">
        <v>9643</v>
      </c>
      <c r="G176" s="663" t="s">
        <v>8300</v>
      </c>
      <c r="H176" s="663" t="s">
        <v>8302</v>
      </c>
      <c r="I176" s="665">
        <v>48.82</v>
      </c>
      <c r="J176" s="665">
        <v>75</v>
      </c>
      <c r="K176" s="666">
        <v>3661.7699999999995</v>
      </c>
    </row>
    <row r="177" spans="1:11" ht="14.4" customHeight="1" x14ac:dyDescent="0.3">
      <c r="A177" s="661" t="s">
        <v>591</v>
      </c>
      <c r="B177" s="662" t="s">
        <v>592</v>
      </c>
      <c r="C177" s="663" t="s">
        <v>596</v>
      </c>
      <c r="D177" s="664" t="s">
        <v>4661</v>
      </c>
      <c r="E177" s="663" t="s">
        <v>9642</v>
      </c>
      <c r="F177" s="664" t="s">
        <v>9643</v>
      </c>
      <c r="G177" s="663" t="s">
        <v>8303</v>
      </c>
      <c r="H177" s="663" t="s">
        <v>8304</v>
      </c>
      <c r="I177" s="665">
        <v>192.39</v>
      </c>
      <c r="J177" s="665">
        <v>80</v>
      </c>
      <c r="K177" s="666">
        <v>15391.2</v>
      </c>
    </row>
    <row r="178" spans="1:11" ht="14.4" customHeight="1" x14ac:dyDescent="0.3">
      <c r="A178" s="661" t="s">
        <v>591</v>
      </c>
      <c r="B178" s="662" t="s">
        <v>592</v>
      </c>
      <c r="C178" s="663" t="s">
        <v>596</v>
      </c>
      <c r="D178" s="664" t="s">
        <v>4661</v>
      </c>
      <c r="E178" s="663" t="s">
        <v>9642</v>
      </c>
      <c r="F178" s="664" t="s">
        <v>9643</v>
      </c>
      <c r="G178" s="663" t="s">
        <v>8305</v>
      </c>
      <c r="H178" s="663" t="s">
        <v>8306</v>
      </c>
      <c r="I178" s="665">
        <v>10.16</v>
      </c>
      <c r="J178" s="665">
        <v>260</v>
      </c>
      <c r="K178" s="666">
        <v>2642.6400000000003</v>
      </c>
    </row>
    <row r="179" spans="1:11" ht="14.4" customHeight="1" x14ac:dyDescent="0.3">
      <c r="A179" s="661" t="s">
        <v>591</v>
      </c>
      <c r="B179" s="662" t="s">
        <v>592</v>
      </c>
      <c r="C179" s="663" t="s">
        <v>596</v>
      </c>
      <c r="D179" s="664" t="s">
        <v>4661</v>
      </c>
      <c r="E179" s="663" t="s">
        <v>9644</v>
      </c>
      <c r="F179" s="664" t="s">
        <v>9645</v>
      </c>
      <c r="G179" s="663" t="s">
        <v>8307</v>
      </c>
      <c r="H179" s="663" t="s">
        <v>8308</v>
      </c>
      <c r="I179" s="665">
        <v>7.4975000000000005</v>
      </c>
      <c r="J179" s="665">
        <v>200</v>
      </c>
      <c r="K179" s="666">
        <v>1500.7</v>
      </c>
    </row>
    <row r="180" spans="1:11" ht="14.4" customHeight="1" x14ac:dyDescent="0.3">
      <c r="A180" s="661" t="s">
        <v>591</v>
      </c>
      <c r="B180" s="662" t="s">
        <v>592</v>
      </c>
      <c r="C180" s="663" t="s">
        <v>596</v>
      </c>
      <c r="D180" s="664" t="s">
        <v>4661</v>
      </c>
      <c r="E180" s="663" t="s">
        <v>9644</v>
      </c>
      <c r="F180" s="664" t="s">
        <v>9645</v>
      </c>
      <c r="G180" s="663" t="s">
        <v>8309</v>
      </c>
      <c r="H180" s="663" t="s">
        <v>8310</v>
      </c>
      <c r="I180" s="665">
        <v>7.503333333333333</v>
      </c>
      <c r="J180" s="665">
        <v>300</v>
      </c>
      <c r="K180" s="666">
        <v>2251</v>
      </c>
    </row>
    <row r="181" spans="1:11" ht="14.4" customHeight="1" x14ac:dyDescent="0.3">
      <c r="A181" s="661" t="s">
        <v>591</v>
      </c>
      <c r="B181" s="662" t="s">
        <v>592</v>
      </c>
      <c r="C181" s="663" t="s">
        <v>596</v>
      </c>
      <c r="D181" s="664" t="s">
        <v>4661</v>
      </c>
      <c r="E181" s="663" t="s">
        <v>9644</v>
      </c>
      <c r="F181" s="664" t="s">
        <v>9645</v>
      </c>
      <c r="G181" s="663" t="s">
        <v>8311</v>
      </c>
      <c r="H181" s="663" t="s">
        <v>8312</v>
      </c>
      <c r="I181" s="665">
        <v>7.503333333333333</v>
      </c>
      <c r="J181" s="665">
        <v>300</v>
      </c>
      <c r="K181" s="666">
        <v>2251</v>
      </c>
    </row>
    <row r="182" spans="1:11" ht="14.4" customHeight="1" x14ac:dyDescent="0.3">
      <c r="A182" s="661" t="s">
        <v>591</v>
      </c>
      <c r="B182" s="662" t="s">
        <v>592</v>
      </c>
      <c r="C182" s="663" t="s">
        <v>596</v>
      </c>
      <c r="D182" s="664" t="s">
        <v>4661</v>
      </c>
      <c r="E182" s="663" t="s">
        <v>9644</v>
      </c>
      <c r="F182" s="664" t="s">
        <v>9645</v>
      </c>
      <c r="G182" s="663" t="s">
        <v>8311</v>
      </c>
      <c r="H182" s="663" t="s">
        <v>8313</v>
      </c>
      <c r="I182" s="665">
        <v>7.5</v>
      </c>
      <c r="J182" s="665">
        <v>250</v>
      </c>
      <c r="K182" s="666">
        <v>1875</v>
      </c>
    </row>
    <row r="183" spans="1:11" ht="14.4" customHeight="1" x14ac:dyDescent="0.3">
      <c r="A183" s="661" t="s">
        <v>591</v>
      </c>
      <c r="B183" s="662" t="s">
        <v>592</v>
      </c>
      <c r="C183" s="663" t="s">
        <v>596</v>
      </c>
      <c r="D183" s="664" t="s">
        <v>4661</v>
      </c>
      <c r="E183" s="663" t="s">
        <v>9644</v>
      </c>
      <c r="F183" s="664" t="s">
        <v>9645</v>
      </c>
      <c r="G183" s="663" t="s">
        <v>8314</v>
      </c>
      <c r="H183" s="663" t="s">
        <v>8315</v>
      </c>
      <c r="I183" s="665">
        <v>7.5</v>
      </c>
      <c r="J183" s="665">
        <v>100</v>
      </c>
      <c r="K183" s="666">
        <v>750</v>
      </c>
    </row>
    <row r="184" spans="1:11" ht="14.4" customHeight="1" x14ac:dyDescent="0.3">
      <c r="A184" s="661" t="s">
        <v>591</v>
      </c>
      <c r="B184" s="662" t="s">
        <v>592</v>
      </c>
      <c r="C184" s="663" t="s">
        <v>596</v>
      </c>
      <c r="D184" s="664" t="s">
        <v>4661</v>
      </c>
      <c r="E184" s="663" t="s">
        <v>9644</v>
      </c>
      <c r="F184" s="664" t="s">
        <v>9645</v>
      </c>
      <c r="G184" s="663" t="s">
        <v>8314</v>
      </c>
      <c r="H184" s="663" t="s">
        <v>8316</v>
      </c>
      <c r="I184" s="665">
        <v>7.5024999999999995</v>
      </c>
      <c r="J184" s="665">
        <v>350</v>
      </c>
      <c r="K184" s="666">
        <v>2625.5</v>
      </c>
    </row>
    <row r="185" spans="1:11" ht="14.4" customHeight="1" x14ac:dyDescent="0.3">
      <c r="A185" s="661" t="s">
        <v>591</v>
      </c>
      <c r="B185" s="662" t="s">
        <v>592</v>
      </c>
      <c r="C185" s="663" t="s">
        <v>596</v>
      </c>
      <c r="D185" s="664" t="s">
        <v>4661</v>
      </c>
      <c r="E185" s="663" t="s">
        <v>9644</v>
      </c>
      <c r="F185" s="664" t="s">
        <v>9645</v>
      </c>
      <c r="G185" s="663" t="s">
        <v>8317</v>
      </c>
      <c r="H185" s="663" t="s">
        <v>8318</v>
      </c>
      <c r="I185" s="665">
        <v>7.5049999999999999</v>
      </c>
      <c r="J185" s="665">
        <v>100</v>
      </c>
      <c r="K185" s="666">
        <v>750.5</v>
      </c>
    </row>
    <row r="186" spans="1:11" ht="14.4" customHeight="1" x14ac:dyDescent="0.3">
      <c r="A186" s="661" t="s">
        <v>591</v>
      </c>
      <c r="B186" s="662" t="s">
        <v>592</v>
      </c>
      <c r="C186" s="663" t="s">
        <v>596</v>
      </c>
      <c r="D186" s="664" t="s">
        <v>4661</v>
      </c>
      <c r="E186" s="663" t="s">
        <v>9644</v>
      </c>
      <c r="F186" s="664" t="s">
        <v>9645</v>
      </c>
      <c r="G186" s="663" t="s">
        <v>8319</v>
      </c>
      <c r="H186" s="663" t="s">
        <v>8320</v>
      </c>
      <c r="I186" s="665">
        <v>0.71</v>
      </c>
      <c r="J186" s="665">
        <v>135000</v>
      </c>
      <c r="K186" s="666">
        <v>95850</v>
      </c>
    </row>
    <row r="187" spans="1:11" ht="14.4" customHeight="1" x14ac:dyDescent="0.3">
      <c r="A187" s="661" t="s">
        <v>591</v>
      </c>
      <c r="B187" s="662" t="s">
        <v>592</v>
      </c>
      <c r="C187" s="663" t="s">
        <v>596</v>
      </c>
      <c r="D187" s="664" t="s">
        <v>4661</v>
      </c>
      <c r="E187" s="663" t="s">
        <v>9644</v>
      </c>
      <c r="F187" s="664" t="s">
        <v>9645</v>
      </c>
      <c r="G187" s="663" t="s">
        <v>8321</v>
      </c>
      <c r="H187" s="663" t="s">
        <v>8322</v>
      </c>
      <c r="I187" s="665">
        <v>0.71</v>
      </c>
      <c r="J187" s="665">
        <v>25000</v>
      </c>
      <c r="K187" s="666">
        <v>17750</v>
      </c>
    </row>
    <row r="188" spans="1:11" ht="14.4" customHeight="1" x14ac:dyDescent="0.3">
      <c r="A188" s="661" t="s">
        <v>591</v>
      </c>
      <c r="B188" s="662" t="s">
        <v>592</v>
      </c>
      <c r="C188" s="663" t="s">
        <v>596</v>
      </c>
      <c r="D188" s="664" t="s">
        <v>4661</v>
      </c>
      <c r="E188" s="663" t="s">
        <v>9644</v>
      </c>
      <c r="F188" s="664" t="s">
        <v>9645</v>
      </c>
      <c r="G188" s="663" t="s">
        <v>8323</v>
      </c>
      <c r="H188" s="663" t="s">
        <v>8324</v>
      </c>
      <c r="I188" s="665">
        <v>0.71</v>
      </c>
      <c r="J188" s="665">
        <v>17000</v>
      </c>
      <c r="K188" s="666">
        <v>12070</v>
      </c>
    </row>
    <row r="189" spans="1:11" ht="14.4" customHeight="1" x14ac:dyDescent="0.3">
      <c r="A189" s="661" t="s">
        <v>591</v>
      </c>
      <c r="B189" s="662" t="s">
        <v>592</v>
      </c>
      <c r="C189" s="663" t="s">
        <v>596</v>
      </c>
      <c r="D189" s="664" t="s">
        <v>4661</v>
      </c>
      <c r="E189" s="663" t="s">
        <v>9644</v>
      </c>
      <c r="F189" s="664" t="s">
        <v>9645</v>
      </c>
      <c r="G189" s="663" t="s">
        <v>8325</v>
      </c>
      <c r="H189" s="663" t="s">
        <v>8326</v>
      </c>
      <c r="I189" s="665">
        <v>12.58</v>
      </c>
      <c r="J189" s="665">
        <v>50</v>
      </c>
      <c r="K189" s="666">
        <v>629</v>
      </c>
    </row>
    <row r="190" spans="1:11" ht="14.4" customHeight="1" x14ac:dyDescent="0.3">
      <c r="A190" s="661" t="s">
        <v>591</v>
      </c>
      <c r="B190" s="662" t="s">
        <v>592</v>
      </c>
      <c r="C190" s="663" t="s">
        <v>596</v>
      </c>
      <c r="D190" s="664" t="s">
        <v>4661</v>
      </c>
      <c r="E190" s="663" t="s">
        <v>9646</v>
      </c>
      <c r="F190" s="664" t="s">
        <v>9647</v>
      </c>
      <c r="G190" s="663" t="s">
        <v>8327</v>
      </c>
      <c r="H190" s="663" t="s">
        <v>8328</v>
      </c>
      <c r="I190" s="665">
        <v>269.57683579442386</v>
      </c>
      <c r="J190" s="665">
        <v>9</v>
      </c>
      <c r="K190" s="666">
        <v>2370.4803670592628</v>
      </c>
    </row>
    <row r="191" spans="1:11" ht="14.4" customHeight="1" x14ac:dyDescent="0.3">
      <c r="A191" s="661" t="s">
        <v>591</v>
      </c>
      <c r="B191" s="662" t="s">
        <v>592</v>
      </c>
      <c r="C191" s="663" t="s">
        <v>596</v>
      </c>
      <c r="D191" s="664" t="s">
        <v>4661</v>
      </c>
      <c r="E191" s="663" t="s">
        <v>9646</v>
      </c>
      <c r="F191" s="664" t="s">
        <v>9647</v>
      </c>
      <c r="G191" s="663" t="s">
        <v>8329</v>
      </c>
      <c r="H191" s="663" t="s">
        <v>8330</v>
      </c>
      <c r="I191" s="665">
        <v>139.44000000000003</v>
      </c>
      <c r="J191" s="665">
        <v>369</v>
      </c>
      <c r="K191" s="666">
        <v>51453.259999999987</v>
      </c>
    </row>
    <row r="192" spans="1:11" ht="14.4" customHeight="1" x14ac:dyDescent="0.3">
      <c r="A192" s="661" t="s">
        <v>591</v>
      </c>
      <c r="B192" s="662" t="s">
        <v>592</v>
      </c>
      <c r="C192" s="663" t="s">
        <v>596</v>
      </c>
      <c r="D192" s="664" t="s">
        <v>4661</v>
      </c>
      <c r="E192" s="663" t="s">
        <v>9646</v>
      </c>
      <c r="F192" s="664" t="s">
        <v>9647</v>
      </c>
      <c r="G192" s="663" t="s">
        <v>8331</v>
      </c>
      <c r="H192" s="663" t="s">
        <v>8332</v>
      </c>
      <c r="I192" s="665">
        <v>139.44000000000003</v>
      </c>
      <c r="J192" s="665">
        <v>369</v>
      </c>
      <c r="K192" s="666">
        <v>51453.179999999993</v>
      </c>
    </row>
    <row r="193" spans="1:11" ht="14.4" customHeight="1" x14ac:dyDescent="0.3">
      <c r="A193" s="661" t="s">
        <v>591</v>
      </c>
      <c r="B193" s="662" t="s">
        <v>592</v>
      </c>
      <c r="C193" s="663" t="s">
        <v>596</v>
      </c>
      <c r="D193" s="664" t="s">
        <v>4661</v>
      </c>
      <c r="E193" s="663" t="s">
        <v>9646</v>
      </c>
      <c r="F193" s="664" t="s">
        <v>9647</v>
      </c>
      <c r="G193" s="663" t="s">
        <v>8333</v>
      </c>
      <c r="H193" s="663" t="s">
        <v>8334</v>
      </c>
      <c r="I193" s="665">
        <v>145.08499999999998</v>
      </c>
      <c r="J193" s="665">
        <v>33</v>
      </c>
      <c r="K193" s="666">
        <v>4808.54</v>
      </c>
    </row>
    <row r="194" spans="1:11" ht="14.4" customHeight="1" x14ac:dyDescent="0.3">
      <c r="A194" s="661" t="s">
        <v>591</v>
      </c>
      <c r="B194" s="662" t="s">
        <v>592</v>
      </c>
      <c r="C194" s="663" t="s">
        <v>596</v>
      </c>
      <c r="D194" s="664" t="s">
        <v>4661</v>
      </c>
      <c r="E194" s="663" t="s">
        <v>9648</v>
      </c>
      <c r="F194" s="664" t="s">
        <v>9649</v>
      </c>
      <c r="G194" s="663" t="s">
        <v>8335</v>
      </c>
      <c r="H194" s="663" t="s">
        <v>8336</v>
      </c>
      <c r="I194" s="665">
        <v>13.913333333333332</v>
      </c>
      <c r="J194" s="665">
        <v>120</v>
      </c>
      <c r="K194" s="666">
        <v>1669.7</v>
      </c>
    </row>
    <row r="195" spans="1:11" ht="14.4" customHeight="1" x14ac:dyDescent="0.3">
      <c r="A195" s="661" t="s">
        <v>591</v>
      </c>
      <c r="B195" s="662" t="s">
        <v>592</v>
      </c>
      <c r="C195" s="663" t="s">
        <v>596</v>
      </c>
      <c r="D195" s="664" t="s">
        <v>4661</v>
      </c>
      <c r="E195" s="663" t="s">
        <v>9648</v>
      </c>
      <c r="F195" s="664" t="s">
        <v>9649</v>
      </c>
      <c r="G195" s="663" t="s">
        <v>8337</v>
      </c>
      <c r="H195" s="663" t="s">
        <v>8338</v>
      </c>
      <c r="I195" s="665">
        <v>66.55</v>
      </c>
      <c r="J195" s="665">
        <v>30</v>
      </c>
      <c r="K195" s="666">
        <v>1996.5</v>
      </c>
    </row>
    <row r="196" spans="1:11" ht="14.4" customHeight="1" x14ac:dyDescent="0.3">
      <c r="A196" s="661" t="s">
        <v>591</v>
      </c>
      <c r="B196" s="662" t="s">
        <v>592</v>
      </c>
      <c r="C196" s="663" t="s">
        <v>596</v>
      </c>
      <c r="D196" s="664" t="s">
        <v>4661</v>
      </c>
      <c r="E196" s="663" t="s">
        <v>9648</v>
      </c>
      <c r="F196" s="664" t="s">
        <v>9649</v>
      </c>
      <c r="G196" s="663" t="s">
        <v>8339</v>
      </c>
      <c r="H196" s="663" t="s">
        <v>8340</v>
      </c>
      <c r="I196" s="665">
        <v>35.01</v>
      </c>
      <c r="J196" s="665">
        <v>33</v>
      </c>
      <c r="K196" s="666">
        <v>1155.2</v>
      </c>
    </row>
    <row r="197" spans="1:11" ht="14.4" customHeight="1" x14ac:dyDescent="0.3">
      <c r="A197" s="661" t="s">
        <v>591</v>
      </c>
      <c r="B197" s="662" t="s">
        <v>592</v>
      </c>
      <c r="C197" s="663" t="s">
        <v>601</v>
      </c>
      <c r="D197" s="664" t="s">
        <v>4662</v>
      </c>
      <c r="E197" s="663" t="s">
        <v>9630</v>
      </c>
      <c r="F197" s="664" t="s">
        <v>9631</v>
      </c>
      <c r="G197" s="663" t="s">
        <v>8341</v>
      </c>
      <c r="H197" s="663" t="s">
        <v>8342</v>
      </c>
      <c r="I197" s="665">
        <v>99.056999999999988</v>
      </c>
      <c r="J197" s="665">
        <v>10</v>
      </c>
      <c r="K197" s="666">
        <v>990.56999999999994</v>
      </c>
    </row>
    <row r="198" spans="1:11" ht="14.4" customHeight="1" x14ac:dyDescent="0.3">
      <c r="A198" s="661" t="s">
        <v>591</v>
      </c>
      <c r="B198" s="662" t="s">
        <v>592</v>
      </c>
      <c r="C198" s="663" t="s">
        <v>601</v>
      </c>
      <c r="D198" s="664" t="s">
        <v>4662</v>
      </c>
      <c r="E198" s="663" t="s">
        <v>9630</v>
      </c>
      <c r="F198" s="664" t="s">
        <v>9631</v>
      </c>
      <c r="G198" s="663" t="s">
        <v>7981</v>
      </c>
      <c r="H198" s="663" t="s">
        <v>7982</v>
      </c>
      <c r="I198" s="665">
        <v>42.446923076923071</v>
      </c>
      <c r="J198" s="665">
        <v>185</v>
      </c>
      <c r="K198" s="666">
        <v>7852.79</v>
      </c>
    </row>
    <row r="199" spans="1:11" ht="14.4" customHeight="1" x14ac:dyDescent="0.3">
      <c r="A199" s="661" t="s">
        <v>591</v>
      </c>
      <c r="B199" s="662" t="s">
        <v>592</v>
      </c>
      <c r="C199" s="663" t="s">
        <v>601</v>
      </c>
      <c r="D199" s="664" t="s">
        <v>4662</v>
      </c>
      <c r="E199" s="663" t="s">
        <v>9630</v>
      </c>
      <c r="F199" s="664" t="s">
        <v>9631</v>
      </c>
      <c r="G199" s="663" t="s">
        <v>8343</v>
      </c>
      <c r="H199" s="663" t="s">
        <v>8344</v>
      </c>
      <c r="I199" s="665">
        <v>2.0150000000000001</v>
      </c>
      <c r="J199" s="665">
        <v>20</v>
      </c>
      <c r="K199" s="666">
        <v>40.299999999999997</v>
      </c>
    </row>
    <row r="200" spans="1:11" ht="14.4" customHeight="1" x14ac:dyDescent="0.3">
      <c r="A200" s="661" t="s">
        <v>591</v>
      </c>
      <c r="B200" s="662" t="s">
        <v>592</v>
      </c>
      <c r="C200" s="663" t="s">
        <v>601</v>
      </c>
      <c r="D200" s="664" t="s">
        <v>4662</v>
      </c>
      <c r="E200" s="663" t="s">
        <v>9630</v>
      </c>
      <c r="F200" s="664" t="s">
        <v>9631</v>
      </c>
      <c r="G200" s="663" t="s">
        <v>8345</v>
      </c>
      <c r="H200" s="663" t="s">
        <v>8346</v>
      </c>
      <c r="I200" s="665">
        <v>2.7166666666666663</v>
      </c>
      <c r="J200" s="665">
        <v>30</v>
      </c>
      <c r="K200" s="666">
        <v>81.5</v>
      </c>
    </row>
    <row r="201" spans="1:11" ht="14.4" customHeight="1" x14ac:dyDescent="0.3">
      <c r="A201" s="661" t="s">
        <v>591</v>
      </c>
      <c r="B201" s="662" t="s">
        <v>592</v>
      </c>
      <c r="C201" s="663" t="s">
        <v>601</v>
      </c>
      <c r="D201" s="664" t="s">
        <v>4662</v>
      </c>
      <c r="E201" s="663" t="s">
        <v>9630</v>
      </c>
      <c r="F201" s="664" t="s">
        <v>9631</v>
      </c>
      <c r="G201" s="663" t="s">
        <v>7987</v>
      </c>
      <c r="H201" s="663" t="s">
        <v>7988</v>
      </c>
      <c r="I201" s="665">
        <v>0.50800000000000001</v>
      </c>
      <c r="J201" s="665">
        <v>2500</v>
      </c>
      <c r="K201" s="666">
        <v>1270</v>
      </c>
    </row>
    <row r="202" spans="1:11" ht="14.4" customHeight="1" x14ac:dyDescent="0.3">
      <c r="A202" s="661" t="s">
        <v>591</v>
      </c>
      <c r="B202" s="662" t="s">
        <v>592</v>
      </c>
      <c r="C202" s="663" t="s">
        <v>601</v>
      </c>
      <c r="D202" s="664" t="s">
        <v>4662</v>
      </c>
      <c r="E202" s="663" t="s">
        <v>9630</v>
      </c>
      <c r="F202" s="664" t="s">
        <v>9631</v>
      </c>
      <c r="G202" s="663" t="s">
        <v>7987</v>
      </c>
      <c r="H202" s="663" t="s">
        <v>7989</v>
      </c>
      <c r="I202" s="665">
        <v>0.505</v>
      </c>
      <c r="J202" s="665">
        <v>1000</v>
      </c>
      <c r="K202" s="666">
        <v>505</v>
      </c>
    </row>
    <row r="203" spans="1:11" ht="14.4" customHeight="1" x14ac:dyDescent="0.3">
      <c r="A203" s="661" t="s">
        <v>591</v>
      </c>
      <c r="B203" s="662" t="s">
        <v>592</v>
      </c>
      <c r="C203" s="663" t="s">
        <v>601</v>
      </c>
      <c r="D203" s="664" t="s">
        <v>4662</v>
      </c>
      <c r="E203" s="663" t="s">
        <v>9630</v>
      </c>
      <c r="F203" s="664" t="s">
        <v>9631</v>
      </c>
      <c r="G203" s="663" t="s">
        <v>7987</v>
      </c>
      <c r="H203" s="663" t="s">
        <v>7990</v>
      </c>
      <c r="I203" s="665">
        <v>0.50666666666666671</v>
      </c>
      <c r="J203" s="665">
        <v>3000</v>
      </c>
      <c r="K203" s="666">
        <v>1524.93</v>
      </c>
    </row>
    <row r="204" spans="1:11" ht="14.4" customHeight="1" x14ac:dyDescent="0.3">
      <c r="A204" s="661" t="s">
        <v>591</v>
      </c>
      <c r="B204" s="662" t="s">
        <v>592</v>
      </c>
      <c r="C204" s="663" t="s">
        <v>601</v>
      </c>
      <c r="D204" s="664" t="s">
        <v>4662</v>
      </c>
      <c r="E204" s="663" t="s">
        <v>9630</v>
      </c>
      <c r="F204" s="664" t="s">
        <v>9631</v>
      </c>
      <c r="G204" s="663" t="s">
        <v>8347</v>
      </c>
      <c r="H204" s="663" t="s">
        <v>8348</v>
      </c>
      <c r="I204" s="665">
        <v>13.37</v>
      </c>
      <c r="J204" s="665">
        <v>5</v>
      </c>
      <c r="K204" s="666">
        <v>66.849999999999994</v>
      </c>
    </row>
    <row r="205" spans="1:11" ht="14.4" customHeight="1" x14ac:dyDescent="0.3">
      <c r="A205" s="661" t="s">
        <v>591</v>
      </c>
      <c r="B205" s="662" t="s">
        <v>592</v>
      </c>
      <c r="C205" s="663" t="s">
        <v>601</v>
      </c>
      <c r="D205" s="664" t="s">
        <v>4662</v>
      </c>
      <c r="E205" s="663" t="s">
        <v>9630</v>
      </c>
      <c r="F205" s="664" t="s">
        <v>9631</v>
      </c>
      <c r="G205" s="663" t="s">
        <v>7993</v>
      </c>
      <c r="H205" s="663" t="s">
        <v>7994</v>
      </c>
      <c r="I205" s="665">
        <v>8.5249999999999986</v>
      </c>
      <c r="J205" s="665">
        <v>6</v>
      </c>
      <c r="K205" s="666">
        <v>51.17</v>
      </c>
    </row>
    <row r="206" spans="1:11" ht="14.4" customHeight="1" x14ac:dyDescent="0.3">
      <c r="A206" s="661" t="s">
        <v>591</v>
      </c>
      <c r="B206" s="662" t="s">
        <v>592</v>
      </c>
      <c r="C206" s="663" t="s">
        <v>601</v>
      </c>
      <c r="D206" s="664" t="s">
        <v>4662</v>
      </c>
      <c r="E206" s="663" t="s">
        <v>9630</v>
      </c>
      <c r="F206" s="664" t="s">
        <v>9631</v>
      </c>
      <c r="G206" s="663" t="s">
        <v>7999</v>
      </c>
      <c r="H206" s="663" t="s">
        <v>8000</v>
      </c>
      <c r="I206" s="665">
        <v>28.388333333333335</v>
      </c>
      <c r="J206" s="665">
        <v>265</v>
      </c>
      <c r="K206" s="666">
        <v>7517.5499999999993</v>
      </c>
    </row>
    <row r="207" spans="1:11" ht="14.4" customHeight="1" x14ac:dyDescent="0.3">
      <c r="A207" s="661" t="s">
        <v>591</v>
      </c>
      <c r="B207" s="662" t="s">
        <v>592</v>
      </c>
      <c r="C207" s="663" t="s">
        <v>601</v>
      </c>
      <c r="D207" s="664" t="s">
        <v>4662</v>
      </c>
      <c r="E207" s="663" t="s">
        <v>9630</v>
      </c>
      <c r="F207" s="664" t="s">
        <v>9631</v>
      </c>
      <c r="G207" s="663" t="s">
        <v>8014</v>
      </c>
      <c r="H207" s="663" t="s">
        <v>8015</v>
      </c>
      <c r="I207" s="665">
        <v>0.62272727272727268</v>
      </c>
      <c r="J207" s="665">
        <v>29500</v>
      </c>
      <c r="K207" s="666">
        <v>18450</v>
      </c>
    </row>
    <row r="208" spans="1:11" ht="14.4" customHeight="1" x14ac:dyDescent="0.3">
      <c r="A208" s="661" t="s">
        <v>591</v>
      </c>
      <c r="B208" s="662" t="s">
        <v>592</v>
      </c>
      <c r="C208" s="663" t="s">
        <v>601</v>
      </c>
      <c r="D208" s="664" t="s">
        <v>4662</v>
      </c>
      <c r="E208" s="663" t="s">
        <v>9630</v>
      </c>
      <c r="F208" s="664" t="s">
        <v>9631</v>
      </c>
      <c r="G208" s="663" t="s">
        <v>8014</v>
      </c>
      <c r="H208" s="663" t="s">
        <v>8016</v>
      </c>
      <c r="I208" s="665">
        <v>0.68750000000000011</v>
      </c>
      <c r="J208" s="665">
        <v>11000</v>
      </c>
      <c r="K208" s="666">
        <v>7490</v>
      </c>
    </row>
    <row r="209" spans="1:11" ht="14.4" customHeight="1" x14ac:dyDescent="0.3">
      <c r="A209" s="661" t="s">
        <v>591</v>
      </c>
      <c r="B209" s="662" t="s">
        <v>592</v>
      </c>
      <c r="C209" s="663" t="s">
        <v>601</v>
      </c>
      <c r="D209" s="664" t="s">
        <v>4662</v>
      </c>
      <c r="E209" s="663" t="s">
        <v>9630</v>
      </c>
      <c r="F209" s="664" t="s">
        <v>9631</v>
      </c>
      <c r="G209" s="663" t="s">
        <v>8019</v>
      </c>
      <c r="H209" s="663" t="s">
        <v>8020</v>
      </c>
      <c r="I209" s="665">
        <v>8.5783333333333314</v>
      </c>
      <c r="J209" s="665">
        <v>216</v>
      </c>
      <c r="K209" s="666">
        <v>1852.92</v>
      </c>
    </row>
    <row r="210" spans="1:11" ht="14.4" customHeight="1" x14ac:dyDescent="0.3">
      <c r="A210" s="661" t="s">
        <v>591</v>
      </c>
      <c r="B210" s="662" t="s">
        <v>592</v>
      </c>
      <c r="C210" s="663" t="s">
        <v>601</v>
      </c>
      <c r="D210" s="664" t="s">
        <v>4662</v>
      </c>
      <c r="E210" s="663" t="s">
        <v>9630</v>
      </c>
      <c r="F210" s="664" t="s">
        <v>9631</v>
      </c>
      <c r="G210" s="663" t="s">
        <v>8349</v>
      </c>
      <c r="H210" s="663" t="s">
        <v>8350</v>
      </c>
      <c r="I210" s="665">
        <v>13.01857142857143</v>
      </c>
      <c r="J210" s="665">
        <v>460</v>
      </c>
      <c r="K210" s="666">
        <v>5988.5000000000009</v>
      </c>
    </row>
    <row r="211" spans="1:11" ht="14.4" customHeight="1" x14ac:dyDescent="0.3">
      <c r="A211" s="661" t="s">
        <v>591</v>
      </c>
      <c r="B211" s="662" t="s">
        <v>592</v>
      </c>
      <c r="C211" s="663" t="s">
        <v>601</v>
      </c>
      <c r="D211" s="664" t="s">
        <v>4662</v>
      </c>
      <c r="E211" s="663" t="s">
        <v>9630</v>
      </c>
      <c r="F211" s="664" t="s">
        <v>9631</v>
      </c>
      <c r="G211" s="663" t="s">
        <v>8351</v>
      </c>
      <c r="H211" s="663" t="s">
        <v>8352</v>
      </c>
      <c r="I211" s="665">
        <v>0.56833333333333336</v>
      </c>
      <c r="J211" s="665">
        <v>12000</v>
      </c>
      <c r="K211" s="666">
        <v>6820</v>
      </c>
    </row>
    <row r="212" spans="1:11" ht="14.4" customHeight="1" x14ac:dyDescent="0.3">
      <c r="A212" s="661" t="s">
        <v>591</v>
      </c>
      <c r="B212" s="662" t="s">
        <v>592</v>
      </c>
      <c r="C212" s="663" t="s">
        <v>601</v>
      </c>
      <c r="D212" s="664" t="s">
        <v>4662</v>
      </c>
      <c r="E212" s="663" t="s">
        <v>9630</v>
      </c>
      <c r="F212" s="664" t="s">
        <v>9631</v>
      </c>
      <c r="G212" s="663" t="s">
        <v>8351</v>
      </c>
      <c r="H212" s="663" t="s">
        <v>8353</v>
      </c>
      <c r="I212" s="665">
        <v>0.59</v>
      </c>
      <c r="J212" s="665">
        <v>8000</v>
      </c>
      <c r="K212" s="666">
        <v>4720</v>
      </c>
    </row>
    <row r="213" spans="1:11" ht="14.4" customHeight="1" x14ac:dyDescent="0.3">
      <c r="A213" s="661" t="s">
        <v>591</v>
      </c>
      <c r="B213" s="662" t="s">
        <v>592</v>
      </c>
      <c r="C213" s="663" t="s">
        <v>601</v>
      </c>
      <c r="D213" s="664" t="s">
        <v>4662</v>
      </c>
      <c r="E213" s="663" t="s">
        <v>9630</v>
      </c>
      <c r="F213" s="664" t="s">
        <v>9631</v>
      </c>
      <c r="G213" s="663" t="s">
        <v>8032</v>
      </c>
      <c r="H213" s="663" t="s">
        <v>8033</v>
      </c>
      <c r="I213" s="665">
        <v>9.5474999999999994</v>
      </c>
      <c r="J213" s="665">
        <v>600</v>
      </c>
      <c r="K213" s="666">
        <v>5729</v>
      </c>
    </row>
    <row r="214" spans="1:11" ht="14.4" customHeight="1" x14ac:dyDescent="0.3">
      <c r="A214" s="661" t="s">
        <v>591</v>
      </c>
      <c r="B214" s="662" t="s">
        <v>592</v>
      </c>
      <c r="C214" s="663" t="s">
        <v>601</v>
      </c>
      <c r="D214" s="664" t="s">
        <v>4662</v>
      </c>
      <c r="E214" s="663" t="s">
        <v>9630</v>
      </c>
      <c r="F214" s="664" t="s">
        <v>9631</v>
      </c>
      <c r="G214" s="663" t="s">
        <v>8032</v>
      </c>
      <c r="H214" s="663" t="s">
        <v>8034</v>
      </c>
      <c r="I214" s="665">
        <v>7.7346153846153829</v>
      </c>
      <c r="J214" s="665">
        <v>2625</v>
      </c>
      <c r="K214" s="666">
        <v>19353.25</v>
      </c>
    </row>
    <row r="215" spans="1:11" ht="14.4" customHeight="1" x14ac:dyDescent="0.3">
      <c r="A215" s="661" t="s">
        <v>591</v>
      </c>
      <c r="B215" s="662" t="s">
        <v>592</v>
      </c>
      <c r="C215" s="663" t="s">
        <v>601</v>
      </c>
      <c r="D215" s="664" t="s">
        <v>4662</v>
      </c>
      <c r="E215" s="663" t="s">
        <v>9630</v>
      </c>
      <c r="F215" s="664" t="s">
        <v>9631</v>
      </c>
      <c r="G215" s="663" t="s">
        <v>8354</v>
      </c>
      <c r="H215" s="663" t="s">
        <v>8355</v>
      </c>
      <c r="I215" s="665">
        <v>7.51</v>
      </c>
      <c r="J215" s="665">
        <v>52</v>
      </c>
      <c r="K215" s="666">
        <v>390.52</v>
      </c>
    </row>
    <row r="216" spans="1:11" ht="14.4" customHeight="1" x14ac:dyDescent="0.3">
      <c r="A216" s="661" t="s">
        <v>591</v>
      </c>
      <c r="B216" s="662" t="s">
        <v>592</v>
      </c>
      <c r="C216" s="663" t="s">
        <v>601</v>
      </c>
      <c r="D216" s="664" t="s">
        <v>4662</v>
      </c>
      <c r="E216" s="663" t="s">
        <v>9630</v>
      </c>
      <c r="F216" s="664" t="s">
        <v>9631</v>
      </c>
      <c r="G216" s="663" t="s">
        <v>8356</v>
      </c>
      <c r="H216" s="663" t="s">
        <v>8357</v>
      </c>
      <c r="I216" s="665">
        <v>0.85333333333333339</v>
      </c>
      <c r="J216" s="665">
        <v>120</v>
      </c>
      <c r="K216" s="666">
        <v>102.5</v>
      </c>
    </row>
    <row r="217" spans="1:11" ht="14.4" customHeight="1" x14ac:dyDescent="0.3">
      <c r="A217" s="661" t="s">
        <v>591</v>
      </c>
      <c r="B217" s="662" t="s">
        <v>592</v>
      </c>
      <c r="C217" s="663" t="s">
        <v>601</v>
      </c>
      <c r="D217" s="664" t="s">
        <v>4662</v>
      </c>
      <c r="E217" s="663" t="s">
        <v>9630</v>
      </c>
      <c r="F217" s="664" t="s">
        <v>9631</v>
      </c>
      <c r="G217" s="663" t="s">
        <v>8039</v>
      </c>
      <c r="H217" s="663" t="s">
        <v>8040</v>
      </c>
      <c r="I217" s="665">
        <v>1.5166666666666666</v>
      </c>
      <c r="J217" s="665">
        <v>120</v>
      </c>
      <c r="K217" s="666">
        <v>181.9</v>
      </c>
    </row>
    <row r="218" spans="1:11" ht="14.4" customHeight="1" x14ac:dyDescent="0.3">
      <c r="A218" s="661" t="s">
        <v>591</v>
      </c>
      <c r="B218" s="662" t="s">
        <v>592</v>
      </c>
      <c r="C218" s="663" t="s">
        <v>601</v>
      </c>
      <c r="D218" s="664" t="s">
        <v>4662</v>
      </c>
      <c r="E218" s="663" t="s">
        <v>9630</v>
      </c>
      <c r="F218" s="664" t="s">
        <v>9631</v>
      </c>
      <c r="G218" s="663" t="s">
        <v>8043</v>
      </c>
      <c r="H218" s="663" t="s">
        <v>8044</v>
      </c>
      <c r="I218" s="665">
        <v>65.03</v>
      </c>
      <c r="J218" s="665">
        <v>350</v>
      </c>
      <c r="K218" s="666">
        <v>22796.05</v>
      </c>
    </row>
    <row r="219" spans="1:11" ht="14.4" customHeight="1" x14ac:dyDescent="0.3">
      <c r="A219" s="661" t="s">
        <v>591</v>
      </c>
      <c r="B219" s="662" t="s">
        <v>592</v>
      </c>
      <c r="C219" s="663" t="s">
        <v>601</v>
      </c>
      <c r="D219" s="664" t="s">
        <v>4662</v>
      </c>
      <c r="E219" s="663" t="s">
        <v>9630</v>
      </c>
      <c r="F219" s="664" t="s">
        <v>9631</v>
      </c>
      <c r="G219" s="663" t="s">
        <v>8358</v>
      </c>
      <c r="H219" s="663" t="s">
        <v>8359</v>
      </c>
      <c r="I219" s="665">
        <v>8.2799999999999994</v>
      </c>
      <c r="J219" s="665">
        <v>1</v>
      </c>
      <c r="K219" s="666">
        <v>8.2799999999999994</v>
      </c>
    </row>
    <row r="220" spans="1:11" ht="14.4" customHeight="1" x14ac:dyDescent="0.3">
      <c r="A220" s="661" t="s">
        <v>591</v>
      </c>
      <c r="B220" s="662" t="s">
        <v>592</v>
      </c>
      <c r="C220" s="663" t="s">
        <v>601</v>
      </c>
      <c r="D220" s="664" t="s">
        <v>4662</v>
      </c>
      <c r="E220" s="663" t="s">
        <v>9630</v>
      </c>
      <c r="F220" s="664" t="s">
        <v>9631</v>
      </c>
      <c r="G220" s="663" t="s">
        <v>8360</v>
      </c>
      <c r="H220" s="663" t="s">
        <v>8361</v>
      </c>
      <c r="I220" s="665">
        <v>5.28</v>
      </c>
      <c r="J220" s="665">
        <v>10</v>
      </c>
      <c r="K220" s="666">
        <v>52.8</v>
      </c>
    </row>
    <row r="221" spans="1:11" ht="14.4" customHeight="1" x14ac:dyDescent="0.3">
      <c r="A221" s="661" t="s">
        <v>591</v>
      </c>
      <c r="B221" s="662" t="s">
        <v>592</v>
      </c>
      <c r="C221" s="663" t="s">
        <v>601</v>
      </c>
      <c r="D221" s="664" t="s">
        <v>4662</v>
      </c>
      <c r="E221" s="663" t="s">
        <v>9630</v>
      </c>
      <c r="F221" s="664" t="s">
        <v>9631</v>
      </c>
      <c r="G221" s="663" t="s">
        <v>8071</v>
      </c>
      <c r="H221" s="663" t="s">
        <v>8072</v>
      </c>
      <c r="I221" s="665">
        <v>19.170000000000002</v>
      </c>
      <c r="J221" s="665">
        <v>50</v>
      </c>
      <c r="K221" s="666">
        <v>958.5</v>
      </c>
    </row>
    <row r="222" spans="1:11" ht="14.4" customHeight="1" x14ac:dyDescent="0.3">
      <c r="A222" s="661" t="s">
        <v>591</v>
      </c>
      <c r="B222" s="662" t="s">
        <v>592</v>
      </c>
      <c r="C222" s="663" t="s">
        <v>601</v>
      </c>
      <c r="D222" s="664" t="s">
        <v>4662</v>
      </c>
      <c r="E222" s="663" t="s">
        <v>9630</v>
      </c>
      <c r="F222" s="664" t="s">
        <v>9631</v>
      </c>
      <c r="G222" s="663" t="s">
        <v>8071</v>
      </c>
      <c r="H222" s="663" t="s">
        <v>8073</v>
      </c>
      <c r="I222" s="665">
        <v>19.170000000000002</v>
      </c>
      <c r="J222" s="665">
        <v>300</v>
      </c>
      <c r="K222" s="666">
        <v>5752.02</v>
      </c>
    </row>
    <row r="223" spans="1:11" ht="14.4" customHeight="1" x14ac:dyDescent="0.3">
      <c r="A223" s="661" t="s">
        <v>591</v>
      </c>
      <c r="B223" s="662" t="s">
        <v>592</v>
      </c>
      <c r="C223" s="663" t="s">
        <v>601</v>
      </c>
      <c r="D223" s="664" t="s">
        <v>4662</v>
      </c>
      <c r="E223" s="663" t="s">
        <v>9630</v>
      </c>
      <c r="F223" s="664" t="s">
        <v>9631</v>
      </c>
      <c r="G223" s="663" t="s">
        <v>8071</v>
      </c>
      <c r="H223" s="663" t="s">
        <v>8074</v>
      </c>
      <c r="I223" s="665">
        <v>19.170000000000002</v>
      </c>
      <c r="J223" s="665">
        <v>350</v>
      </c>
      <c r="K223" s="666">
        <v>6710.49</v>
      </c>
    </row>
    <row r="224" spans="1:11" ht="14.4" customHeight="1" x14ac:dyDescent="0.3">
      <c r="A224" s="661" t="s">
        <v>591</v>
      </c>
      <c r="B224" s="662" t="s">
        <v>592</v>
      </c>
      <c r="C224" s="663" t="s">
        <v>601</v>
      </c>
      <c r="D224" s="664" t="s">
        <v>4662</v>
      </c>
      <c r="E224" s="663" t="s">
        <v>9630</v>
      </c>
      <c r="F224" s="664" t="s">
        <v>9631</v>
      </c>
      <c r="G224" s="663" t="s">
        <v>8077</v>
      </c>
      <c r="H224" s="663" t="s">
        <v>8078</v>
      </c>
      <c r="I224" s="665">
        <v>85.29</v>
      </c>
      <c r="J224" s="665">
        <v>7</v>
      </c>
      <c r="K224" s="666">
        <v>597.01</v>
      </c>
    </row>
    <row r="225" spans="1:11" ht="14.4" customHeight="1" x14ac:dyDescent="0.3">
      <c r="A225" s="661" t="s">
        <v>591</v>
      </c>
      <c r="B225" s="662" t="s">
        <v>592</v>
      </c>
      <c r="C225" s="663" t="s">
        <v>601</v>
      </c>
      <c r="D225" s="664" t="s">
        <v>4662</v>
      </c>
      <c r="E225" s="663" t="s">
        <v>9630</v>
      </c>
      <c r="F225" s="664" t="s">
        <v>9631</v>
      </c>
      <c r="G225" s="663" t="s">
        <v>8083</v>
      </c>
      <c r="H225" s="663" t="s">
        <v>8084</v>
      </c>
      <c r="I225" s="665">
        <v>7.59</v>
      </c>
      <c r="J225" s="665">
        <v>10</v>
      </c>
      <c r="K225" s="666">
        <v>75.900000000000006</v>
      </c>
    </row>
    <row r="226" spans="1:11" ht="14.4" customHeight="1" x14ac:dyDescent="0.3">
      <c r="A226" s="661" t="s">
        <v>591</v>
      </c>
      <c r="B226" s="662" t="s">
        <v>592</v>
      </c>
      <c r="C226" s="663" t="s">
        <v>601</v>
      </c>
      <c r="D226" s="664" t="s">
        <v>4662</v>
      </c>
      <c r="E226" s="663" t="s">
        <v>9632</v>
      </c>
      <c r="F226" s="664" t="s">
        <v>9633</v>
      </c>
      <c r="G226" s="663" t="s">
        <v>8087</v>
      </c>
      <c r="H226" s="663" t="s">
        <v>8089</v>
      </c>
      <c r="I226" s="665">
        <v>2.7450000000000001</v>
      </c>
      <c r="J226" s="665">
        <v>100</v>
      </c>
      <c r="K226" s="666">
        <v>274.5</v>
      </c>
    </row>
    <row r="227" spans="1:11" ht="14.4" customHeight="1" x14ac:dyDescent="0.3">
      <c r="A227" s="661" t="s">
        <v>591</v>
      </c>
      <c r="B227" s="662" t="s">
        <v>592</v>
      </c>
      <c r="C227" s="663" t="s">
        <v>601</v>
      </c>
      <c r="D227" s="664" t="s">
        <v>4662</v>
      </c>
      <c r="E227" s="663" t="s">
        <v>9632</v>
      </c>
      <c r="F227" s="664" t="s">
        <v>9633</v>
      </c>
      <c r="G227" s="663" t="s">
        <v>8362</v>
      </c>
      <c r="H227" s="663" t="s">
        <v>8363</v>
      </c>
      <c r="I227" s="665">
        <v>15.289999999999994</v>
      </c>
      <c r="J227" s="665">
        <v>550</v>
      </c>
      <c r="K227" s="666">
        <v>8411.9200000000019</v>
      </c>
    </row>
    <row r="228" spans="1:11" ht="14.4" customHeight="1" x14ac:dyDescent="0.3">
      <c r="A228" s="661" t="s">
        <v>591</v>
      </c>
      <c r="B228" s="662" t="s">
        <v>592</v>
      </c>
      <c r="C228" s="663" t="s">
        <v>601</v>
      </c>
      <c r="D228" s="664" t="s">
        <v>4662</v>
      </c>
      <c r="E228" s="663" t="s">
        <v>9632</v>
      </c>
      <c r="F228" s="664" t="s">
        <v>9633</v>
      </c>
      <c r="G228" s="663" t="s">
        <v>8094</v>
      </c>
      <c r="H228" s="663" t="s">
        <v>8095</v>
      </c>
      <c r="I228" s="665">
        <v>1.0915384615384616</v>
      </c>
      <c r="J228" s="665">
        <v>3700</v>
      </c>
      <c r="K228" s="666">
        <v>4040</v>
      </c>
    </row>
    <row r="229" spans="1:11" ht="14.4" customHeight="1" x14ac:dyDescent="0.3">
      <c r="A229" s="661" t="s">
        <v>591</v>
      </c>
      <c r="B229" s="662" t="s">
        <v>592</v>
      </c>
      <c r="C229" s="663" t="s">
        <v>601</v>
      </c>
      <c r="D229" s="664" t="s">
        <v>4662</v>
      </c>
      <c r="E229" s="663" t="s">
        <v>9632</v>
      </c>
      <c r="F229" s="664" t="s">
        <v>9633</v>
      </c>
      <c r="G229" s="663" t="s">
        <v>8096</v>
      </c>
      <c r="H229" s="663" t="s">
        <v>8097</v>
      </c>
      <c r="I229" s="665">
        <v>1.6742857142857146</v>
      </c>
      <c r="J229" s="665">
        <v>4200</v>
      </c>
      <c r="K229" s="666">
        <v>7033</v>
      </c>
    </row>
    <row r="230" spans="1:11" ht="14.4" customHeight="1" x14ac:dyDescent="0.3">
      <c r="A230" s="661" t="s">
        <v>591</v>
      </c>
      <c r="B230" s="662" t="s">
        <v>592</v>
      </c>
      <c r="C230" s="663" t="s">
        <v>601</v>
      </c>
      <c r="D230" s="664" t="s">
        <v>4662</v>
      </c>
      <c r="E230" s="663" t="s">
        <v>9632</v>
      </c>
      <c r="F230" s="664" t="s">
        <v>9633</v>
      </c>
      <c r="G230" s="663" t="s">
        <v>8098</v>
      </c>
      <c r="H230" s="663" t="s">
        <v>8099</v>
      </c>
      <c r="I230" s="665">
        <v>0.47545454545454552</v>
      </c>
      <c r="J230" s="665">
        <v>1400</v>
      </c>
      <c r="K230" s="666">
        <v>666</v>
      </c>
    </row>
    <row r="231" spans="1:11" ht="14.4" customHeight="1" x14ac:dyDescent="0.3">
      <c r="A231" s="661" t="s">
        <v>591</v>
      </c>
      <c r="B231" s="662" t="s">
        <v>592</v>
      </c>
      <c r="C231" s="663" t="s">
        <v>601</v>
      </c>
      <c r="D231" s="664" t="s">
        <v>4662</v>
      </c>
      <c r="E231" s="663" t="s">
        <v>9632</v>
      </c>
      <c r="F231" s="664" t="s">
        <v>9633</v>
      </c>
      <c r="G231" s="663" t="s">
        <v>8100</v>
      </c>
      <c r="H231" s="663" t="s">
        <v>8101</v>
      </c>
      <c r="I231" s="665">
        <v>0.67</v>
      </c>
      <c r="J231" s="665">
        <v>900</v>
      </c>
      <c r="K231" s="666">
        <v>603</v>
      </c>
    </row>
    <row r="232" spans="1:11" ht="14.4" customHeight="1" x14ac:dyDescent="0.3">
      <c r="A232" s="661" t="s">
        <v>591</v>
      </c>
      <c r="B232" s="662" t="s">
        <v>592</v>
      </c>
      <c r="C232" s="663" t="s">
        <v>601</v>
      </c>
      <c r="D232" s="664" t="s">
        <v>4662</v>
      </c>
      <c r="E232" s="663" t="s">
        <v>9632</v>
      </c>
      <c r="F232" s="664" t="s">
        <v>9633</v>
      </c>
      <c r="G232" s="663" t="s">
        <v>8364</v>
      </c>
      <c r="H232" s="663" t="s">
        <v>8365</v>
      </c>
      <c r="I232" s="665">
        <v>15.295999999999998</v>
      </c>
      <c r="J232" s="665">
        <v>250</v>
      </c>
      <c r="K232" s="666">
        <v>3823.88</v>
      </c>
    </row>
    <row r="233" spans="1:11" ht="14.4" customHeight="1" x14ac:dyDescent="0.3">
      <c r="A233" s="661" t="s">
        <v>591</v>
      </c>
      <c r="B233" s="662" t="s">
        <v>592</v>
      </c>
      <c r="C233" s="663" t="s">
        <v>601</v>
      </c>
      <c r="D233" s="664" t="s">
        <v>4662</v>
      </c>
      <c r="E233" s="663" t="s">
        <v>9632</v>
      </c>
      <c r="F233" s="664" t="s">
        <v>9633</v>
      </c>
      <c r="G233" s="663" t="s">
        <v>8104</v>
      </c>
      <c r="H233" s="663" t="s">
        <v>8105</v>
      </c>
      <c r="I233" s="665">
        <v>68.53</v>
      </c>
      <c r="J233" s="665">
        <v>2</v>
      </c>
      <c r="K233" s="666">
        <v>137.06</v>
      </c>
    </row>
    <row r="234" spans="1:11" ht="14.4" customHeight="1" x14ac:dyDescent="0.3">
      <c r="A234" s="661" t="s">
        <v>591</v>
      </c>
      <c r="B234" s="662" t="s">
        <v>592</v>
      </c>
      <c r="C234" s="663" t="s">
        <v>601</v>
      </c>
      <c r="D234" s="664" t="s">
        <v>4662</v>
      </c>
      <c r="E234" s="663" t="s">
        <v>9632</v>
      </c>
      <c r="F234" s="664" t="s">
        <v>9633</v>
      </c>
      <c r="G234" s="663" t="s">
        <v>8117</v>
      </c>
      <c r="H234" s="663" t="s">
        <v>8118</v>
      </c>
      <c r="I234" s="665">
        <v>1.84</v>
      </c>
      <c r="J234" s="665">
        <v>540</v>
      </c>
      <c r="K234" s="666">
        <v>993.16999999999985</v>
      </c>
    </row>
    <row r="235" spans="1:11" ht="14.4" customHeight="1" x14ac:dyDescent="0.3">
      <c r="A235" s="661" t="s">
        <v>591</v>
      </c>
      <c r="B235" s="662" t="s">
        <v>592</v>
      </c>
      <c r="C235" s="663" t="s">
        <v>601</v>
      </c>
      <c r="D235" s="664" t="s">
        <v>4662</v>
      </c>
      <c r="E235" s="663" t="s">
        <v>9632</v>
      </c>
      <c r="F235" s="664" t="s">
        <v>9633</v>
      </c>
      <c r="G235" s="663" t="s">
        <v>8121</v>
      </c>
      <c r="H235" s="663" t="s">
        <v>8122</v>
      </c>
      <c r="I235" s="665">
        <v>2.76</v>
      </c>
      <c r="J235" s="665">
        <v>30</v>
      </c>
      <c r="K235" s="666">
        <v>82.8</v>
      </c>
    </row>
    <row r="236" spans="1:11" ht="14.4" customHeight="1" x14ac:dyDescent="0.3">
      <c r="A236" s="661" t="s">
        <v>591</v>
      </c>
      <c r="B236" s="662" t="s">
        <v>592</v>
      </c>
      <c r="C236" s="663" t="s">
        <v>601</v>
      </c>
      <c r="D236" s="664" t="s">
        <v>4662</v>
      </c>
      <c r="E236" s="663" t="s">
        <v>9632</v>
      </c>
      <c r="F236" s="664" t="s">
        <v>9633</v>
      </c>
      <c r="G236" s="663" t="s">
        <v>8125</v>
      </c>
      <c r="H236" s="663" t="s">
        <v>8126</v>
      </c>
      <c r="I236" s="665">
        <v>1.8044444444444447</v>
      </c>
      <c r="J236" s="665">
        <v>1600</v>
      </c>
      <c r="K236" s="666">
        <v>2886.4</v>
      </c>
    </row>
    <row r="237" spans="1:11" ht="14.4" customHeight="1" x14ac:dyDescent="0.3">
      <c r="A237" s="661" t="s">
        <v>591</v>
      </c>
      <c r="B237" s="662" t="s">
        <v>592</v>
      </c>
      <c r="C237" s="663" t="s">
        <v>601</v>
      </c>
      <c r="D237" s="664" t="s">
        <v>4662</v>
      </c>
      <c r="E237" s="663" t="s">
        <v>9632</v>
      </c>
      <c r="F237" s="664" t="s">
        <v>9633</v>
      </c>
      <c r="G237" s="663" t="s">
        <v>8127</v>
      </c>
      <c r="H237" s="663" t="s">
        <v>8128</v>
      </c>
      <c r="I237" s="665">
        <v>1.8916666666666664</v>
      </c>
      <c r="J237" s="665">
        <v>2400</v>
      </c>
      <c r="K237" s="666">
        <v>4540</v>
      </c>
    </row>
    <row r="238" spans="1:11" ht="14.4" customHeight="1" x14ac:dyDescent="0.3">
      <c r="A238" s="661" t="s">
        <v>591</v>
      </c>
      <c r="B238" s="662" t="s">
        <v>592</v>
      </c>
      <c r="C238" s="663" t="s">
        <v>601</v>
      </c>
      <c r="D238" s="664" t="s">
        <v>4662</v>
      </c>
      <c r="E238" s="663" t="s">
        <v>9632</v>
      </c>
      <c r="F238" s="664" t="s">
        <v>9633</v>
      </c>
      <c r="G238" s="663" t="s">
        <v>8366</v>
      </c>
      <c r="H238" s="663" t="s">
        <v>8367</v>
      </c>
      <c r="I238" s="665">
        <v>2.373636363636364</v>
      </c>
      <c r="J238" s="665">
        <v>1700</v>
      </c>
      <c r="K238" s="666">
        <v>4036</v>
      </c>
    </row>
    <row r="239" spans="1:11" ht="14.4" customHeight="1" x14ac:dyDescent="0.3">
      <c r="A239" s="661" t="s">
        <v>591</v>
      </c>
      <c r="B239" s="662" t="s">
        <v>592</v>
      </c>
      <c r="C239" s="663" t="s">
        <v>601</v>
      </c>
      <c r="D239" s="664" t="s">
        <v>4662</v>
      </c>
      <c r="E239" s="663" t="s">
        <v>9632</v>
      </c>
      <c r="F239" s="664" t="s">
        <v>9633</v>
      </c>
      <c r="G239" s="663" t="s">
        <v>8129</v>
      </c>
      <c r="H239" s="663" t="s">
        <v>8130</v>
      </c>
      <c r="I239" s="665">
        <v>1.9835294117647058</v>
      </c>
      <c r="J239" s="665">
        <v>22900</v>
      </c>
      <c r="K239" s="666">
        <v>45409.5</v>
      </c>
    </row>
    <row r="240" spans="1:11" ht="14.4" customHeight="1" x14ac:dyDescent="0.3">
      <c r="A240" s="661" t="s">
        <v>591</v>
      </c>
      <c r="B240" s="662" t="s">
        <v>592</v>
      </c>
      <c r="C240" s="663" t="s">
        <v>601</v>
      </c>
      <c r="D240" s="664" t="s">
        <v>4662</v>
      </c>
      <c r="E240" s="663" t="s">
        <v>9632</v>
      </c>
      <c r="F240" s="664" t="s">
        <v>9633</v>
      </c>
      <c r="G240" s="663" t="s">
        <v>8131</v>
      </c>
      <c r="H240" s="663" t="s">
        <v>8132</v>
      </c>
      <c r="I240" s="665">
        <v>1.9675</v>
      </c>
      <c r="J240" s="665">
        <v>3500</v>
      </c>
      <c r="K240" s="666">
        <v>6893</v>
      </c>
    </row>
    <row r="241" spans="1:11" ht="14.4" customHeight="1" x14ac:dyDescent="0.3">
      <c r="A241" s="661" t="s">
        <v>591</v>
      </c>
      <c r="B241" s="662" t="s">
        <v>592</v>
      </c>
      <c r="C241" s="663" t="s">
        <v>601</v>
      </c>
      <c r="D241" s="664" t="s">
        <v>4662</v>
      </c>
      <c r="E241" s="663" t="s">
        <v>9632</v>
      </c>
      <c r="F241" s="664" t="s">
        <v>9633</v>
      </c>
      <c r="G241" s="663" t="s">
        <v>8133</v>
      </c>
      <c r="H241" s="663" t="s">
        <v>8134</v>
      </c>
      <c r="I241" s="665">
        <v>1.9924999999999997</v>
      </c>
      <c r="J241" s="665">
        <v>4800</v>
      </c>
      <c r="K241" s="666">
        <v>9604</v>
      </c>
    </row>
    <row r="242" spans="1:11" ht="14.4" customHeight="1" x14ac:dyDescent="0.3">
      <c r="A242" s="661" t="s">
        <v>591</v>
      </c>
      <c r="B242" s="662" t="s">
        <v>592</v>
      </c>
      <c r="C242" s="663" t="s">
        <v>601</v>
      </c>
      <c r="D242" s="664" t="s">
        <v>4662</v>
      </c>
      <c r="E242" s="663" t="s">
        <v>9632</v>
      </c>
      <c r="F242" s="664" t="s">
        <v>9633</v>
      </c>
      <c r="G242" s="663" t="s">
        <v>8135</v>
      </c>
      <c r="H242" s="663" t="s">
        <v>8136</v>
      </c>
      <c r="I242" s="665">
        <v>3.0821428571428577</v>
      </c>
      <c r="J242" s="665">
        <v>11739</v>
      </c>
      <c r="K242" s="666">
        <v>36154.9</v>
      </c>
    </row>
    <row r="243" spans="1:11" ht="14.4" customHeight="1" x14ac:dyDescent="0.3">
      <c r="A243" s="661" t="s">
        <v>591</v>
      </c>
      <c r="B243" s="662" t="s">
        <v>592</v>
      </c>
      <c r="C243" s="663" t="s">
        <v>601</v>
      </c>
      <c r="D243" s="664" t="s">
        <v>4662</v>
      </c>
      <c r="E243" s="663" t="s">
        <v>9632</v>
      </c>
      <c r="F243" s="664" t="s">
        <v>9633</v>
      </c>
      <c r="G243" s="663" t="s">
        <v>8368</v>
      </c>
      <c r="H243" s="663" t="s">
        <v>8369</v>
      </c>
      <c r="I243" s="665">
        <v>1.8753846153846156</v>
      </c>
      <c r="J243" s="665">
        <v>3300</v>
      </c>
      <c r="K243" s="666">
        <v>6166.19</v>
      </c>
    </row>
    <row r="244" spans="1:11" ht="14.4" customHeight="1" x14ac:dyDescent="0.3">
      <c r="A244" s="661" t="s">
        <v>591</v>
      </c>
      <c r="B244" s="662" t="s">
        <v>592</v>
      </c>
      <c r="C244" s="663" t="s">
        <v>601</v>
      </c>
      <c r="D244" s="664" t="s">
        <v>4662</v>
      </c>
      <c r="E244" s="663" t="s">
        <v>9632</v>
      </c>
      <c r="F244" s="664" t="s">
        <v>9633</v>
      </c>
      <c r="G244" s="663" t="s">
        <v>8137</v>
      </c>
      <c r="H244" s="663" t="s">
        <v>8138</v>
      </c>
      <c r="I244" s="665">
        <v>1.9249999999999998</v>
      </c>
      <c r="J244" s="665">
        <v>500</v>
      </c>
      <c r="K244" s="666">
        <v>962</v>
      </c>
    </row>
    <row r="245" spans="1:11" ht="14.4" customHeight="1" x14ac:dyDescent="0.3">
      <c r="A245" s="661" t="s">
        <v>591</v>
      </c>
      <c r="B245" s="662" t="s">
        <v>592</v>
      </c>
      <c r="C245" s="663" t="s">
        <v>601</v>
      </c>
      <c r="D245" s="664" t="s">
        <v>4662</v>
      </c>
      <c r="E245" s="663" t="s">
        <v>9632</v>
      </c>
      <c r="F245" s="664" t="s">
        <v>9633</v>
      </c>
      <c r="G245" s="663" t="s">
        <v>8370</v>
      </c>
      <c r="H245" s="663" t="s">
        <v>8371</v>
      </c>
      <c r="I245" s="665">
        <v>1.9274999999999998</v>
      </c>
      <c r="J245" s="665">
        <v>1600</v>
      </c>
      <c r="K245" s="666">
        <v>3083</v>
      </c>
    </row>
    <row r="246" spans="1:11" ht="14.4" customHeight="1" x14ac:dyDescent="0.3">
      <c r="A246" s="661" t="s">
        <v>591</v>
      </c>
      <c r="B246" s="662" t="s">
        <v>592</v>
      </c>
      <c r="C246" s="663" t="s">
        <v>601</v>
      </c>
      <c r="D246" s="664" t="s">
        <v>4662</v>
      </c>
      <c r="E246" s="663" t="s">
        <v>9632</v>
      </c>
      <c r="F246" s="664" t="s">
        <v>9633</v>
      </c>
      <c r="G246" s="663" t="s">
        <v>8139</v>
      </c>
      <c r="H246" s="663" t="s">
        <v>8140</v>
      </c>
      <c r="I246" s="665">
        <v>2.6850000000000001</v>
      </c>
      <c r="J246" s="665">
        <v>600</v>
      </c>
      <c r="K246" s="666">
        <v>1612.5</v>
      </c>
    </row>
    <row r="247" spans="1:11" ht="14.4" customHeight="1" x14ac:dyDescent="0.3">
      <c r="A247" s="661" t="s">
        <v>591</v>
      </c>
      <c r="B247" s="662" t="s">
        <v>592</v>
      </c>
      <c r="C247" s="663" t="s">
        <v>601</v>
      </c>
      <c r="D247" s="664" t="s">
        <v>4662</v>
      </c>
      <c r="E247" s="663" t="s">
        <v>9632</v>
      </c>
      <c r="F247" s="664" t="s">
        <v>9633</v>
      </c>
      <c r="G247" s="663" t="s">
        <v>8372</v>
      </c>
      <c r="H247" s="663" t="s">
        <v>8373</v>
      </c>
      <c r="I247" s="665">
        <v>2.82</v>
      </c>
      <c r="J247" s="665">
        <v>900</v>
      </c>
      <c r="K247" s="666">
        <v>2537.41</v>
      </c>
    </row>
    <row r="248" spans="1:11" ht="14.4" customHeight="1" x14ac:dyDescent="0.3">
      <c r="A248" s="661" t="s">
        <v>591</v>
      </c>
      <c r="B248" s="662" t="s">
        <v>592</v>
      </c>
      <c r="C248" s="663" t="s">
        <v>601</v>
      </c>
      <c r="D248" s="664" t="s">
        <v>4662</v>
      </c>
      <c r="E248" s="663" t="s">
        <v>9632</v>
      </c>
      <c r="F248" s="664" t="s">
        <v>9633</v>
      </c>
      <c r="G248" s="663" t="s">
        <v>8141</v>
      </c>
      <c r="H248" s="663" t="s">
        <v>8142</v>
      </c>
      <c r="I248" s="665">
        <v>4.8191666666666668</v>
      </c>
      <c r="J248" s="665">
        <v>1250</v>
      </c>
      <c r="K248" s="666">
        <v>6023</v>
      </c>
    </row>
    <row r="249" spans="1:11" ht="14.4" customHeight="1" x14ac:dyDescent="0.3">
      <c r="A249" s="661" t="s">
        <v>591</v>
      </c>
      <c r="B249" s="662" t="s">
        <v>592</v>
      </c>
      <c r="C249" s="663" t="s">
        <v>601</v>
      </c>
      <c r="D249" s="664" t="s">
        <v>4662</v>
      </c>
      <c r="E249" s="663" t="s">
        <v>9632</v>
      </c>
      <c r="F249" s="664" t="s">
        <v>9633</v>
      </c>
      <c r="G249" s="663" t="s">
        <v>8374</v>
      </c>
      <c r="H249" s="663" t="s">
        <v>8375</v>
      </c>
      <c r="I249" s="665">
        <v>1.2000000000000004E-2</v>
      </c>
      <c r="J249" s="665">
        <v>21550</v>
      </c>
      <c r="K249" s="666">
        <v>254.5</v>
      </c>
    </row>
    <row r="250" spans="1:11" ht="14.4" customHeight="1" x14ac:dyDescent="0.3">
      <c r="A250" s="661" t="s">
        <v>591</v>
      </c>
      <c r="B250" s="662" t="s">
        <v>592</v>
      </c>
      <c r="C250" s="663" t="s">
        <v>601</v>
      </c>
      <c r="D250" s="664" t="s">
        <v>4662</v>
      </c>
      <c r="E250" s="663" t="s">
        <v>9632</v>
      </c>
      <c r="F250" s="664" t="s">
        <v>9633</v>
      </c>
      <c r="G250" s="663" t="s">
        <v>8145</v>
      </c>
      <c r="H250" s="663" t="s">
        <v>8146</v>
      </c>
      <c r="I250" s="665">
        <v>3.0015384615384617</v>
      </c>
      <c r="J250" s="665">
        <v>5900</v>
      </c>
      <c r="K250" s="666">
        <v>17702</v>
      </c>
    </row>
    <row r="251" spans="1:11" ht="14.4" customHeight="1" x14ac:dyDescent="0.3">
      <c r="A251" s="661" t="s">
        <v>591</v>
      </c>
      <c r="B251" s="662" t="s">
        <v>592</v>
      </c>
      <c r="C251" s="663" t="s">
        <v>601</v>
      </c>
      <c r="D251" s="664" t="s">
        <v>4662</v>
      </c>
      <c r="E251" s="663" t="s">
        <v>9632</v>
      </c>
      <c r="F251" s="664" t="s">
        <v>9633</v>
      </c>
      <c r="G251" s="663" t="s">
        <v>8147</v>
      </c>
      <c r="H251" s="663" t="s">
        <v>8148</v>
      </c>
      <c r="I251" s="665">
        <v>2.165</v>
      </c>
      <c r="J251" s="665">
        <v>2500</v>
      </c>
      <c r="K251" s="666">
        <v>5413</v>
      </c>
    </row>
    <row r="252" spans="1:11" ht="14.4" customHeight="1" x14ac:dyDescent="0.3">
      <c r="A252" s="661" t="s">
        <v>591</v>
      </c>
      <c r="B252" s="662" t="s">
        <v>592</v>
      </c>
      <c r="C252" s="663" t="s">
        <v>601</v>
      </c>
      <c r="D252" s="664" t="s">
        <v>4662</v>
      </c>
      <c r="E252" s="663" t="s">
        <v>9632</v>
      </c>
      <c r="F252" s="664" t="s">
        <v>9633</v>
      </c>
      <c r="G252" s="663" t="s">
        <v>8147</v>
      </c>
      <c r="H252" s="663" t="s">
        <v>8149</v>
      </c>
      <c r="I252" s="665">
        <v>2.1683333333333334</v>
      </c>
      <c r="J252" s="665">
        <v>2800</v>
      </c>
      <c r="K252" s="666">
        <v>6071</v>
      </c>
    </row>
    <row r="253" spans="1:11" ht="14.4" customHeight="1" x14ac:dyDescent="0.3">
      <c r="A253" s="661" t="s">
        <v>591</v>
      </c>
      <c r="B253" s="662" t="s">
        <v>592</v>
      </c>
      <c r="C253" s="663" t="s">
        <v>601</v>
      </c>
      <c r="D253" s="664" t="s">
        <v>4662</v>
      </c>
      <c r="E253" s="663" t="s">
        <v>9632</v>
      </c>
      <c r="F253" s="664" t="s">
        <v>9633</v>
      </c>
      <c r="G253" s="663" t="s">
        <v>8150</v>
      </c>
      <c r="H253" s="663" t="s">
        <v>8151</v>
      </c>
      <c r="I253" s="665">
        <v>3.1457142857142855</v>
      </c>
      <c r="J253" s="665">
        <v>934</v>
      </c>
      <c r="K253" s="666">
        <v>2938.3</v>
      </c>
    </row>
    <row r="254" spans="1:11" ht="14.4" customHeight="1" x14ac:dyDescent="0.3">
      <c r="A254" s="661" t="s">
        <v>591</v>
      </c>
      <c r="B254" s="662" t="s">
        <v>592</v>
      </c>
      <c r="C254" s="663" t="s">
        <v>601</v>
      </c>
      <c r="D254" s="664" t="s">
        <v>4662</v>
      </c>
      <c r="E254" s="663" t="s">
        <v>9632</v>
      </c>
      <c r="F254" s="664" t="s">
        <v>9633</v>
      </c>
      <c r="G254" s="663" t="s">
        <v>8376</v>
      </c>
      <c r="H254" s="663" t="s">
        <v>8377</v>
      </c>
      <c r="I254" s="665">
        <v>2.6149999999999998</v>
      </c>
      <c r="J254" s="665">
        <v>3700</v>
      </c>
      <c r="K254" s="666">
        <v>9677</v>
      </c>
    </row>
    <row r="255" spans="1:11" ht="14.4" customHeight="1" x14ac:dyDescent="0.3">
      <c r="A255" s="661" t="s">
        <v>591</v>
      </c>
      <c r="B255" s="662" t="s">
        <v>592</v>
      </c>
      <c r="C255" s="663" t="s">
        <v>601</v>
      </c>
      <c r="D255" s="664" t="s">
        <v>4662</v>
      </c>
      <c r="E255" s="663" t="s">
        <v>9632</v>
      </c>
      <c r="F255" s="664" t="s">
        <v>9633</v>
      </c>
      <c r="G255" s="663" t="s">
        <v>8160</v>
      </c>
      <c r="H255" s="663" t="s">
        <v>8161</v>
      </c>
      <c r="I255" s="665">
        <v>33.880000000000003</v>
      </c>
      <c r="J255" s="665">
        <v>530</v>
      </c>
      <c r="K255" s="666">
        <v>17956.400000000001</v>
      </c>
    </row>
    <row r="256" spans="1:11" ht="14.4" customHeight="1" x14ac:dyDescent="0.3">
      <c r="A256" s="661" t="s">
        <v>591</v>
      </c>
      <c r="B256" s="662" t="s">
        <v>592</v>
      </c>
      <c r="C256" s="663" t="s">
        <v>601</v>
      </c>
      <c r="D256" s="664" t="s">
        <v>4662</v>
      </c>
      <c r="E256" s="663" t="s">
        <v>9632</v>
      </c>
      <c r="F256" s="664" t="s">
        <v>9633</v>
      </c>
      <c r="G256" s="663" t="s">
        <v>8170</v>
      </c>
      <c r="H256" s="663" t="s">
        <v>8171</v>
      </c>
      <c r="I256" s="665">
        <v>176.66</v>
      </c>
      <c r="J256" s="665">
        <v>2</v>
      </c>
      <c r="K256" s="666">
        <v>353.32</v>
      </c>
    </row>
    <row r="257" spans="1:11" ht="14.4" customHeight="1" x14ac:dyDescent="0.3">
      <c r="A257" s="661" t="s">
        <v>591</v>
      </c>
      <c r="B257" s="662" t="s">
        <v>592</v>
      </c>
      <c r="C257" s="663" t="s">
        <v>601</v>
      </c>
      <c r="D257" s="664" t="s">
        <v>4662</v>
      </c>
      <c r="E257" s="663" t="s">
        <v>9632</v>
      </c>
      <c r="F257" s="664" t="s">
        <v>9633</v>
      </c>
      <c r="G257" s="663" t="s">
        <v>8179</v>
      </c>
      <c r="H257" s="663" t="s">
        <v>8180</v>
      </c>
      <c r="I257" s="665">
        <v>13.551666666666668</v>
      </c>
      <c r="J257" s="665">
        <v>500</v>
      </c>
      <c r="K257" s="666">
        <v>6775.5</v>
      </c>
    </row>
    <row r="258" spans="1:11" ht="14.4" customHeight="1" x14ac:dyDescent="0.3">
      <c r="A258" s="661" t="s">
        <v>591</v>
      </c>
      <c r="B258" s="662" t="s">
        <v>592</v>
      </c>
      <c r="C258" s="663" t="s">
        <v>601</v>
      </c>
      <c r="D258" s="664" t="s">
        <v>4662</v>
      </c>
      <c r="E258" s="663" t="s">
        <v>9632</v>
      </c>
      <c r="F258" s="664" t="s">
        <v>9633</v>
      </c>
      <c r="G258" s="663" t="s">
        <v>8181</v>
      </c>
      <c r="H258" s="663" t="s">
        <v>8182</v>
      </c>
      <c r="I258" s="665">
        <v>12.581764705882357</v>
      </c>
      <c r="J258" s="665">
        <v>4460</v>
      </c>
      <c r="K258" s="666">
        <v>56116.700000000004</v>
      </c>
    </row>
    <row r="259" spans="1:11" ht="14.4" customHeight="1" x14ac:dyDescent="0.3">
      <c r="A259" s="661" t="s">
        <v>591</v>
      </c>
      <c r="B259" s="662" t="s">
        <v>592</v>
      </c>
      <c r="C259" s="663" t="s">
        <v>601</v>
      </c>
      <c r="D259" s="664" t="s">
        <v>4662</v>
      </c>
      <c r="E259" s="663" t="s">
        <v>9632</v>
      </c>
      <c r="F259" s="664" t="s">
        <v>9633</v>
      </c>
      <c r="G259" s="663" t="s">
        <v>8378</v>
      </c>
      <c r="H259" s="663" t="s">
        <v>8379</v>
      </c>
      <c r="I259" s="665">
        <v>13.12</v>
      </c>
      <c r="J259" s="665">
        <v>5</v>
      </c>
      <c r="K259" s="666">
        <v>65.61</v>
      </c>
    </row>
    <row r="260" spans="1:11" ht="14.4" customHeight="1" x14ac:dyDescent="0.3">
      <c r="A260" s="661" t="s">
        <v>591</v>
      </c>
      <c r="B260" s="662" t="s">
        <v>592</v>
      </c>
      <c r="C260" s="663" t="s">
        <v>601</v>
      </c>
      <c r="D260" s="664" t="s">
        <v>4662</v>
      </c>
      <c r="E260" s="663" t="s">
        <v>9632</v>
      </c>
      <c r="F260" s="664" t="s">
        <v>9633</v>
      </c>
      <c r="G260" s="663" t="s">
        <v>8380</v>
      </c>
      <c r="H260" s="663" t="s">
        <v>8381</v>
      </c>
      <c r="I260" s="665">
        <v>86.984285714285718</v>
      </c>
      <c r="J260" s="665">
        <v>350</v>
      </c>
      <c r="K260" s="666">
        <v>30444.86</v>
      </c>
    </row>
    <row r="261" spans="1:11" ht="14.4" customHeight="1" x14ac:dyDescent="0.3">
      <c r="A261" s="661" t="s">
        <v>591</v>
      </c>
      <c r="B261" s="662" t="s">
        <v>592</v>
      </c>
      <c r="C261" s="663" t="s">
        <v>601</v>
      </c>
      <c r="D261" s="664" t="s">
        <v>4662</v>
      </c>
      <c r="E261" s="663" t="s">
        <v>9632</v>
      </c>
      <c r="F261" s="664" t="s">
        <v>9633</v>
      </c>
      <c r="G261" s="663" t="s">
        <v>8186</v>
      </c>
      <c r="H261" s="663" t="s">
        <v>8187</v>
      </c>
      <c r="I261" s="665">
        <v>17.979999999999997</v>
      </c>
      <c r="J261" s="665">
        <v>4700</v>
      </c>
      <c r="K261" s="666">
        <v>84506</v>
      </c>
    </row>
    <row r="262" spans="1:11" ht="14.4" customHeight="1" x14ac:dyDescent="0.3">
      <c r="A262" s="661" t="s">
        <v>591</v>
      </c>
      <c r="B262" s="662" t="s">
        <v>592</v>
      </c>
      <c r="C262" s="663" t="s">
        <v>601</v>
      </c>
      <c r="D262" s="664" t="s">
        <v>4662</v>
      </c>
      <c r="E262" s="663" t="s">
        <v>9632</v>
      </c>
      <c r="F262" s="664" t="s">
        <v>9633</v>
      </c>
      <c r="G262" s="663" t="s">
        <v>8188</v>
      </c>
      <c r="H262" s="663" t="s">
        <v>8189</v>
      </c>
      <c r="I262" s="665">
        <v>1.94</v>
      </c>
      <c r="J262" s="665">
        <v>100</v>
      </c>
      <c r="K262" s="666">
        <v>194</v>
      </c>
    </row>
    <row r="263" spans="1:11" ht="14.4" customHeight="1" x14ac:dyDescent="0.3">
      <c r="A263" s="661" t="s">
        <v>591</v>
      </c>
      <c r="B263" s="662" t="s">
        <v>592</v>
      </c>
      <c r="C263" s="663" t="s">
        <v>601</v>
      </c>
      <c r="D263" s="664" t="s">
        <v>4662</v>
      </c>
      <c r="E263" s="663" t="s">
        <v>9632</v>
      </c>
      <c r="F263" s="664" t="s">
        <v>9633</v>
      </c>
      <c r="G263" s="663" t="s">
        <v>8188</v>
      </c>
      <c r="H263" s="663" t="s">
        <v>8190</v>
      </c>
      <c r="I263" s="665">
        <v>1.9333333333333333</v>
      </c>
      <c r="J263" s="665">
        <v>150</v>
      </c>
      <c r="K263" s="666">
        <v>290</v>
      </c>
    </row>
    <row r="264" spans="1:11" ht="14.4" customHeight="1" x14ac:dyDescent="0.3">
      <c r="A264" s="661" t="s">
        <v>591</v>
      </c>
      <c r="B264" s="662" t="s">
        <v>592</v>
      </c>
      <c r="C264" s="663" t="s">
        <v>601</v>
      </c>
      <c r="D264" s="664" t="s">
        <v>4662</v>
      </c>
      <c r="E264" s="663" t="s">
        <v>9632</v>
      </c>
      <c r="F264" s="664" t="s">
        <v>9633</v>
      </c>
      <c r="G264" s="663" t="s">
        <v>8194</v>
      </c>
      <c r="H264" s="663" t="s">
        <v>8195</v>
      </c>
      <c r="I264" s="665">
        <v>15.003636363636362</v>
      </c>
      <c r="J264" s="665">
        <v>380</v>
      </c>
      <c r="K264" s="666">
        <v>5701.9</v>
      </c>
    </row>
    <row r="265" spans="1:11" ht="14.4" customHeight="1" x14ac:dyDescent="0.3">
      <c r="A265" s="661" t="s">
        <v>591</v>
      </c>
      <c r="B265" s="662" t="s">
        <v>592</v>
      </c>
      <c r="C265" s="663" t="s">
        <v>601</v>
      </c>
      <c r="D265" s="664" t="s">
        <v>4662</v>
      </c>
      <c r="E265" s="663" t="s">
        <v>9632</v>
      </c>
      <c r="F265" s="664" t="s">
        <v>9633</v>
      </c>
      <c r="G265" s="663" t="s">
        <v>8382</v>
      </c>
      <c r="H265" s="663" t="s">
        <v>8383</v>
      </c>
      <c r="I265" s="665">
        <v>4.43</v>
      </c>
      <c r="J265" s="665">
        <v>150</v>
      </c>
      <c r="K265" s="666">
        <v>664.36</v>
      </c>
    </row>
    <row r="266" spans="1:11" ht="14.4" customHeight="1" x14ac:dyDescent="0.3">
      <c r="A266" s="661" t="s">
        <v>591</v>
      </c>
      <c r="B266" s="662" t="s">
        <v>592</v>
      </c>
      <c r="C266" s="663" t="s">
        <v>601</v>
      </c>
      <c r="D266" s="664" t="s">
        <v>4662</v>
      </c>
      <c r="E266" s="663" t="s">
        <v>9632</v>
      </c>
      <c r="F266" s="664" t="s">
        <v>9633</v>
      </c>
      <c r="G266" s="663" t="s">
        <v>8198</v>
      </c>
      <c r="H266" s="663" t="s">
        <v>8199</v>
      </c>
      <c r="I266" s="665">
        <v>25.531666666666666</v>
      </c>
      <c r="J266" s="665">
        <v>385</v>
      </c>
      <c r="K266" s="666">
        <v>9830.0500000000011</v>
      </c>
    </row>
    <row r="267" spans="1:11" ht="14.4" customHeight="1" x14ac:dyDescent="0.3">
      <c r="A267" s="661" t="s">
        <v>591</v>
      </c>
      <c r="B267" s="662" t="s">
        <v>592</v>
      </c>
      <c r="C267" s="663" t="s">
        <v>601</v>
      </c>
      <c r="D267" s="664" t="s">
        <v>4662</v>
      </c>
      <c r="E267" s="663" t="s">
        <v>9632</v>
      </c>
      <c r="F267" s="664" t="s">
        <v>9633</v>
      </c>
      <c r="G267" s="663" t="s">
        <v>8384</v>
      </c>
      <c r="H267" s="663" t="s">
        <v>8385</v>
      </c>
      <c r="I267" s="665">
        <v>8.9224999999999994</v>
      </c>
      <c r="J267" s="665">
        <v>200</v>
      </c>
      <c r="K267" s="666">
        <v>1784.73</v>
      </c>
    </row>
    <row r="268" spans="1:11" ht="14.4" customHeight="1" x14ac:dyDescent="0.3">
      <c r="A268" s="661" t="s">
        <v>591</v>
      </c>
      <c r="B268" s="662" t="s">
        <v>592</v>
      </c>
      <c r="C268" s="663" t="s">
        <v>601</v>
      </c>
      <c r="D268" s="664" t="s">
        <v>4662</v>
      </c>
      <c r="E268" s="663" t="s">
        <v>9632</v>
      </c>
      <c r="F268" s="664" t="s">
        <v>9633</v>
      </c>
      <c r="G268" s="663" t="s">
        <v>8200</v>
      </c>
      <c r="H268" s="663" t="s">
        <v>8201</v>
      </c>
      <c r="I268" s="665">
        <v>2.516923076923077</v>
      </c>
      <c r="J268" s="665">
        <v>1550</v>
      </c>
      <c r="K268" s="666">
        <v>3901.5</v>
      </c>
    </row>
    <row r="269" spans="1:11" ht="14.4" customHeight="1" x14ac:dyDescent="0.3">
      <c r="A269" s="661" t="s">
        <v>591</v>
      </c>
      <c r="B269" s="662" t="s">
        <v>592</v>
      </c>
      <c r="C269" s="663" t="s">
        <v>601</v>
      </c>
      <c r="D269" s="664" t="s">
        <v>4662</v>
      </c>
      <c r="E269" s="663" t="s">
        <v>9632</v>
      </c>
      <c r="F269" s="664" t="s">
        <v>9633</v>
      </c>
      <c r="G269" s="663" t="s">
        <v>8212</v>
      </c>
      <c r="H269" s="663" t="s">
        <v>8213</v>
      </c>
      <c r="I269" s="665">
        <v>21.232727272727271</v>
      </c>
      <c r="J269" s="665">
        <v>550</v>
      </c>
      <c r="K269" s="666">
        <v>11678.18</v>
      </c>
    </row>
    <row r="270" spans="1:11" ht="14.4" customHeight="1" x14ac:dyDescent="0.3">
      <c r="A270" s="661" t="s">
        <v>591</v>
      </c>
      <c r="B270" s="662" t="s">
        <v>592</v>
      </c>
      <c r="C270" s="663" t="s">
        <v>601</v>
      </c>
      <c r="D270" s="664" t="s">
        <v>4662</v>
      </c>
      <c r="E270" s="663" t="s">
        <v>9632</v>
      </c>
      <c r="F270" s="664" t="s">
        <v>9633</v>
      </c>
      <c r="G270" s="663" t="s">
        <v>8214</v>
      </c>
      <c r="H270" s="663" t="s">
        <v>8215</v>
      </c>
      <c r="I270" s="665">
        <v>21.234285714285711</v>
      </c>
      <c r="J270" s="665">
        <v>350</v>
      </c>
      <c r="K270" s="666">
        <v>7432</v>
      </c>
    </row>
    <row r="271" spans="1:11" ht="14.4" customHeight="1" x14ac:dyDescent="0.3">
      <c r="A271" s="661" t="s">
        <v>591</v>
      </c>
      <c r="B271" s="662" t="s">
        <v>592</v>
      </c>
      <c r="C271" s="663" t="s">
        <v>601</v>
      </c>
      <c r="D271" s="664" t="s">
        <v>4662</v>
      </c>
      <c r="E271" s="663" t="s">
        <v>9632</v>
      </c>
      <c r="F271" s="664" t="s">
        <v>9633</v>
      </c>
      <c r="G271" s="663" t="s">
        <v>8222</v>
      </c>
      <c r="H271" s="663" t="s">
        <v>8223</v>
      </c>
      <c r="I271" s="665">
        <v>0.47375</v>
      </c>
      <c r="J271" s="665">
        <v>1400</v>
      </c>
      <c r="K271" s="666">
        <v>662</v>
      </c>
    </row>
    <row r="272" spans="1:11" ht="14.4" customHeight="1" x14ac:dyDescent="0.3">
      <c r="A272" s="661" t="s">
        <v>591</v>
      </c>
      <c r="B272" s="662" t="s">
        <v>592</v>
      </c>
      <c r="C272" s="663" t="s">
        <v>601</v>
      </c>
      <c r="D272" s="664" t="s">
        <v>4662</v>
      </c>
      <c r="E272" s="663" t="s">
        <v>9632</v>
      </c>
      <c r="F272" s="664" t="s">
        <v>9633</v>
      </c>
      <c r="G272" s="663" t="s">
        <v>8234</v>
      </c>
      <c r="H272" s="663" t="s">
        <v>8235</v>
      </c>
      <c r="I272" s="665">
        <v>9.1999999999999993</v>
      </c>
      <c r="J272" s="665">
        <v>250</v>
      </c>
      <c r="K272" s="666">
        <v>2300</v>
      </c>
    </row>
    <row r="273" spans="1:11" ht="14.4" customHeight="1" x14ac:dyDescent="0.3">
      <c r="A273" s="661" t="s">
        <v>591</v>
      </c>
      <c r="B273" s="662" t="s">
        <v>592</v>
      </c>
      <c r="C273" s="663" t="s">
        <v>601</v>
      </c>
      <c r="D273" s="664" t="s">
        <v>4662</v>
      </c>
      <c r="E273" s="663" t="s">
        <v>9632</v>
      </c>
      <c r="F273" s="664" t="s">
        <v>9633</v>
      </c>
      <c r="G273" s="663" t="s">
        <v>8386</v>
      </c>
      <c r="H273" s="663" t="s">
        <v>8387</v>
      </c>
      <c r="I273" s="665">
        <v>172.5</v>
      </c>
      <c r="J273" s="665">
        <v>3</v>
      </c>
      <c r="K273" s="666">
        <v>517.5</v>
      </c>
    </row>
    <row r="274" spans="1:11" ht="14.4" customHeight="1" x14ac:dyDescent="0.3">
      <c r="A274" s="661" t="s">
        <v>591</v>
      </c>
      <c r="B274" s="662" t="s">
        <v>592</v>
      </c>
      <c r="C274" s="663" t="s">
        <v>601</v>
      </c>
      <c r="D274" s="664" t="s">
        <v>4662</v>
      </c>
      <c r="E274" s="663" t="s">
        <v>9632</v>
      </c>
      <c r="F274" s="664" t="s">
        <v>9633</v>
      </c>
      <c r="G274" s="663" t="s">
        <v>8388</v>
      </c>
      <c r="H274" s="663" t="s">
        <v>8389</v>
      </c>
      <c r="I274" s="665">
        <v>24.33</v>
      </c>
      <c r="J274" s="665">
        <v>5</v>
      </c>
      <c r="K274" s="666">
        <v>121.65</v>
      </c>
    </row>
    <row r="275" spans="1:11" ht="14.4" customHeight="1" x14ac:dyDescent="0.3">
      <c r="A275" s="661" t="s">
        <v>591</v>
      </c>
      <c r="B275" s="662" t="s">
        <v>592</v>
      </c>
      <c r="C275" s="663" t="s">
        <v>601</v>
      </c>
      <c r="D275" s="664" t="s">
        <v>4662</v>
      </c>
      <c r="E275" s="663" t="s">
        <v>9632</v>
      </c>
      <c r="F275" s="664" t="s">
        <v>9633</v>
      </c>
      <c r="G275" s="663" t="s">
        <v>8390</v>
      </c>
      <c r="H275" s="663" t="s">
        <v>8391</v>
      </c>
      <c r="I275" s="665">
        <v>4.0999999999999996</v>
      </c>
      <c r="J275" s="665">
        <v>100</v>
      </c>
      <c r="K275" s="666">
        <v>410.19</v>
      </c>
    </row>
    <row r="276" spans="1:11" ht="14.4" customHeight="1" x14ac:dyDescent="0.3">
      <c r="A276" s="661" t="s">
        <v>591</v>
      </c>
      <c r="B276" s="662" t="s">
        <v>592</v>
      </c>
      <c r="C276" s="663" t="s">
        <v>601</v>
      </c>
      <c r="D276" s="664" t="s">
        <v>4662</v>
      </c>
      <c r="E276" s="663" t="s">
        <v>9632</v>
      </c>
      <c r="F276" s="664" t="s">
        <v>9633</v>
      </c>
      <c r="G276" s="663" t="s">
        <v>8246</v>
      </c>
      <c r="H276" s="663" t="s">
        <v>8247</v>
      </c>
      <c r="I276" s="665">
        <v>1.08</v>
      </c>
      <c r="J276" s="665">
        <v>300</v>
      </c>
      <c r="K276" s="666">
        <v>324</v>
      </c>
    </row>
    <row r="277" spans="1:11" ht="14.4" customHeight="1" x14ac:dyDescent="0.3">
      <c r="A277" s="661" t="s">
        <v>591</v>
      </c>
      <c r="B277" s="662" t="s">
        <v>592</v>
      </c>
      <c r="C277" s="663" t="s">
        <v>601</v>
      </c>
      <c r="D277" s="664" t="s">
        <v>4662</v>
      </c>
      <c r="E277" s="663" t="s">
        <v>9632</v>
      </c>
      <c r="F277" s="664" t="s">
        <v>9633</v>
      </c>
      <c r="G277" s="663" t="s">
        <v>8252</v>
      </c>
      <c r="H277" s="663" t="s">
        <v>8253</v>
      </c>
      <c r="I277" s="665">
        <v>1.0533333333333335</v>
      </c>
      <c r="J277" s="665">
        <v>300</v>
      </c>
      <c r="K277" s="666">
        <v>316</v>
      </c>
    </row>
    <row r="278" spans="1:11" ht="14.4" customHeight="1" x14ac:dyDescent="0.3">
      <c r="A278" s="661" t="s">
        <v>591</v>
      </c>
      <c r="B278" s="662" t="s">
        <v>592</v>
      </c>
      <c r="C278" s="663" t="s">
        <v>601</v>
      </c>
      <c r="D278" s="664" t="s">
        <v>4662</v>
      </c>
      <c r="E278" s="663" t="s">
        <v>9634</v>
      </c>
      <c r="F278" s="664" t="s">
        <v>9635</v>
      </c>
      <c r="G278" s="663" t="s">
        <v>8263</v>
      </c>
      <c r="H278" s="663" t="s">
        <v>8264</v>
      </c>
      <c r="I278" s="665">
        <v>0.42125000000000001</v>
      </c>
      <c r="J278" s="665">
        <v>4800</v>
      </c>
      <c r="K278" s="666">
        <v>2020.8300000000002</v>
      </c>
    </row>
    <row r="279" spans="1:11" ht="14.4" customHeight="1" x14ac:dyDescent="0.3">
      <c r="A279" s="661" t="s">
        <v>591</v>
      </c>
      <c r="B279" s="662" t="s">
        <v>592</v>
      </c>
      <c r="C279" s="663" t="s">
        <v>601</v>
      </c>
      <c r="D279" s="664" t="s">
        <v>4662</v>
      </c>
      <c r="E279" s="663" t="s">
        <v>9638</v>
      </c>
      <c r="F279" s="664" t="s">
        <v>9639</v>
      </c>
      <c r="G279" s="663" t="s">
        <v>8273</v>
      </c>
      <c r="H279" s="663" t="s">
        <v>8274</v>
      </c>
      <c r="I279" s="665">
        <v>8.1683333333333348</v>
      </c>
      <c r="J279" s="665">
        <v>2200</v>
      </c>
      <c r="K279" s="666">
        <v>17971</v>
      </c>
    </row>
    <row r="280" spans="1:11" ht="14.4" customHeight="1" x14ac:dyDescent="0.3">
      <c r="A280" s="661" t="s">
        <v>591</v>
      </c>
      <c r="B280" s="662" t="s">
        <v>592</v>
      </c>
      <c r="C280" s="663" t="s">
        <v>601</v>
      </c>
      <c r="D280" s="664" t="s">
        <v>4662</v>
      </c>
      <c r="E280" s="663" t="s">
        <v>9638</v>
      </c>
      <c r="F280" s="664" t="s">
        <v>9639</v>
      </c>
      <c r="G280" s="663" t="s">
        <v>8277</v>
      </c>
      <c r="H280" s="663" t="s">
        <v>8278</v>
      </c>
      <c r="I280" s="665">
        <v>7.0058333333333325</v>
      </c>
      <c r="J280" s="665">
        <v>2111</v>
      </c>
      <c r="K280" s="666">
        <v>14787.9</v>
      </c>
    </row>
    <row r="281" spans="1:11" ht="14.4" customHeight="1" x14ac:dyDescent="0.3">
      <c r="A281" s="661" t="s">
        <v>591</v>
      </c>
      <c r="B281" s="662" t="s">
        <v>592</v>
      </c>
      <c r="C281" s="663" t="s">
        <v>601</v>
      </c>
      <c r="D281" s="664" t="s">
        <v>4662</v>
      </c>
      <c r="E281" s="663" t="s">
        <v>9642</v>
      </c>
      <c r="F281" s="664" t="s">
        <v>9643</v>
      </c>
      <c r="G281" s="663" t="s">
        <v>8281</v>
      </c>
      <c r="H281" s="663" t="s">
        <v>8282</v>
      </c>
      <c r="I281" s="665">
        <v>399.3</v>
      </c>
      <c r="J281" s="665">
        <v>285</v>
      </c>
      <c r="K281" s="666">
        <v>113800.5</v>
      </c>
    </row>
    <row r="282" spans="1:11" ht="14.4" customHeight="1" x14ac:dyDescent="0.3">
      <c r="A282" s="661" t="s">
        <v>591</v>
      </c>
      <c r="B282" s="662" t="s">
        <v>592</v>
      </c>
      <c r="C282" s="663" t="s">
        <v>601</v>
      </c>
      <c r="D282" s="664" t="s">
        <v>4662</v>
      </c>
      <c r="E282" s="663" t="s">
        <v>9642</v>
      </c>
      <c r="F282" s="664" t="s">
        <v>9643</v>
      </c>
      <c r="G282" s="663" t="s">
        <v>8281</v>
      </c>
      <c r="H282" s="663" t="s">
        <v>8283</v>
      </c>
      <c r="I282" s="665">
        <v>399.3</v>
      </c>
      <c r="J282" s="665">
        <v>220</v>
      </c>
      <c r="K282" s="666">
        <v>87846</v>
      </c>
    </row>
    <row r="283" spans="1:11" ht="14.4" customHeight="1" x14ac:dyDescent="0.3">
      <c r="A283" s="661" t="s">
        <v>591</v>
      </c>
      <c r="B283" s="662" t="s">
        <v>592</v>
      </c>
      <c r="C283" s="663" t="s">
        <v>601</v>
      </c>
      <c r="D283" s="664" t="s">
        <v>4662</v>
      </c>
      <c r="E283" s="663" t="s">
        <v>9642</v>
      </c>
      <c r="F283" s="664" t="s">
        <v>9643</v>
      </c>
      <c r="G283" s="663" t="s">
        <v>8286</v>
      </c>
      <c r="H283" s="663" t="s">
        <v>8287</v>
      </c>
      <c r="I283" s="665">
        <v>0.30333333333333334</v>
      </c>
      <c r="J283" s="665">
        <v>1000</v>
      </c>
      <c r="K283" s="666">
        <v>303</v>
      </c>
    </row>
    <row r="284" spans="1:11" ht="14.4" customHeight="1" x14ac:dyDescent="0.3">
      <c r="A284" s="661" t="s">
        <v>591</v>
      </c>
      <c r="B284" s="662" t="s">
        <v>592</v>
      </c>
      <c r="C284" s="663" t="s">
        <v>601</v>
      </c>
      <c r="D284" s="664" t="s">
        <v>4662</v>
      </c>
      <c r="E284" s="663" t="s">
        <v>9642</v>
      </c>
      <c r="F284" s="664" t="s">
        <v>9643</v>
      </c>
      <c r="G284" s="663" t="s">
        <v>8288</v>
      </c>
      <c r="H284" s="663" t="s">
        <v>8289</v>
      </c>
      <c r="I284" s="665">
        <v>0.30777777777777776</v>
      </c>
      <c r="J284" s="665">
        <v>1700</v>
      </c>
      <c r="K284" s="666">
        <v>523</v>
      </c>
    </row>
    <row r="285" spans="1:11" ht="14.4" customHeight="1" x14ac:dyDescent="0.3">
      <c r="A285" s="661" t="s">
        <v>591</v>
      </c>
      <c r="B285" s="662" t="s">
        <v>592</v>
      </c>
      <c r="C285" s="663" t="s">
        <v>601</v>
      </c>
      <c r="D285" s="664" t="s">
        <v>4662</v>
      </c>
      <c r="E285" s="663" t="s">
        <v>9642</v>
      </c>
      <c r="F285" s="664" t="s">
        <v>9643</v>
      </c>
      <c r="G285" s="663" t="s">
        <v>8290</v>
      </c>
      <c r="H285" s="663" t="s">
        <v>8291</v>
      </c>
      <c r="I285" s="665">
        <v>0.67500000000000004</v>
      </c>
      <c r="J285" s="665">
        <v>200</v>
      </c>
      <c r="K285" s="666">
        <v>135</v>
      </c>
    </row>
    <row r="286" spans="1:11" ht="14.4" customHeight="1" x14ac:dyDescent="0.3">
      <c r="A286" s="661" t="s">
        <v>591</v>
      </c>
      <c r="B286" s="662" t="s">
        <v>592</v>
      </c>
      <c r="C286" s="663" t="s">
        <v>601</v>
      </c>
      <c r="D286" s="664" t="s">
        <v>4662</v>
      </c>
      <c r="E286" s="663" t="s">
        <v>9642</v>
      </c>
      <c r="F286" s="664" t="s">
        <v>9643</v>
      </c>
      <c r="G286" s="663" t="s">
        <v>8392</v>
      </c>
      <c r="H286" s="663" t="s">
        <v>8393</v>
      </c>
      <c r="I286" s="665">
        <v>0.47909090909090923</v>
      </c>
      <c r="J286" s="665">
        <v>2200</v>
      </c>
      <c r="K286" s="666">
        <v>1054</v>
      </c>
    </row>
    <row r="287" spans="1:11" ht="14.4" customHeight="1" x14ac:dyDescent="0.3">
      <c r="A287" s="661" t="s">
        <v>591</v>
      </c>
      <c r="B287" s="662" t="s">
        <v>592</v>
      </c>
      <c r="C287" s="663" t="s">
        <v>601</v>
      </c>
      <c r="D287" s="664" t="s">
        <v>4662</v>
      </c>
      <c r="E287" s="663" t="s">
        <v>9642</v>
      </c>
      <c r="F287" s="664" t="s">
        <v>9643</v>
      </c>
      <c r="G287" s="663" t="s">
        <v>8296</v>
      </c>
      <c r="H287" s="663" t="s">
        <v>8297</v>
      </c>
      <c r="I287" s="665">
        <v>907.5</v>
      </c>
      <c r="J287" s="665">
        <v>320</v>
      </c>
      <c r="K287" s="666">
        <v>290400</v>
      </c>
    </row>
    <row r="288" spans="1:11" ht="14.4" customHeight="1" x14ac:dyDescent="0.3">
      <c r="A288" s="661" t="s">
        <v>591</v>
      </c>
      <c r="B288" s="662" t="s">
        <v>592</v>
      </c>
      <c r="C288" s="663" t="s">
        <v>601</v>
      </c>
      <c r="D288" s="664" t="s">
        <v>4662</v>
      </c>
      <c r="E288" s="663" t="s">
        <v>9642</v>
      </c>
      <c r="F288" s="664" t="s">
        <v>9643</v>
      </c>
      <c r="G288" s="663" t="s">
        <v>8298</v>
      </c>
      <c r="H288" s="663" t="s">
        <v>8299</v>
      </c>
      <c r="I288" s="665">
        <v>0.48307692307692318</v>
      </c>
      <c r="J288" s="665">
        <v>7300</v>
      </c>
      <c r="K288" s="666">
        <v>3528</v>
      </c>
    </row>
    <row r="289" spans="1:11" ht="14.4" customHeight="1" x14ac:dyDescent="0.3">
      <c r="A289" s="661" t="s">
        <v>591</v>
      </c>
      <c r="B289" s="662" t="s">
        <v>592</v>
      </c>
      <c r="C289" s="663" t="s">
        <v>601</v>
      </c>
      <c r="D289" s="664" t="s">
        <v>4662</v>
      </c>
      <c r="E289" s="663" t="s">
        <v>9642</v>
      </c>
      <c r="F289" s="664" t="s">
        <v>9643</v>
      </c>
      <c r="G289" s="663" t="s">
        <v>8394</v>
      </c>
      <c r="H289" s="663" t="s">
        <v>8395</v>
      </c>
      <c r="I289" s="665">
        <v>31.46</v>
      </c>
      <c r="J289" s="665">
        <v>250</v>
      </c>
      <c r="K289" s="666">
        <v>7865</v>
      </c>
    </row>
    <row r="290" spans="1:11" ht="14.4" customHeight="1" x14ac:dyDescent="0.3">
      <c r="A290" s="661" t="s">
        <v>591</v>
      </c>
      <c r="B290" s="662" t="s">
        <v>592</v>
      </c>
      <c r="C290" s="663" t="s">
        <v>601</v>
      </c>
      <c r="D290" s="664" t="s">
        <v>4662</v>
      </c>
      <c r="E290" s="663" t="s">
        <v>9642</v>
      </c>
      <c r="F290" s="664" t="s">
        <v>9643</v>
      </c>
      <c r="G290" s="663" t="s">
        <v>8396</v>
      </c>
      <c r="H290" s="663" t="s">
        <v>8397</v>
      </c>
      <c r="I290" s="665">
        <v>1.7925000000000002</v>
      </c>
      <c r="J290" s="665">
        <v>3100</v>
      </c>
      <c r="K290" s="666">
        <v>5569</v>
      </c>
    </row>
    <row r="291" spans="1:11" ht="14.4" customHeight="1" x14ac:dyDescent="0.3">
      <c r="A291" s="661" t="s">
        <v>591</v>
      </c>
      <c r="B291" s="662" t="s">
        <v>592</v>
      </c>
      <c r="C291" s="663" t="s">
        <v>601</v>
      </c>
      <c r="D291" s="664" t="s">
        <v>4662</v>
      </c>
      <c r="E291" s="663" t="s">
        <v>9642</v>
      </c>
      <c r="F291" s="664" t="s">
        <v>9643</v>
      </c>
      <c r="G291" s="663" t="s">
        <v>8398</v>
      </c>
      <c r="H291" s="663" t="s">
        <v>8399</v>
      </c>
      <c r="I291" s="665">
        <v>1.7986666666666666</v>
      </c>
      <c r="J291" s="665">
        <v>19900</v>
      </c>
      <c r="K291" s="666">
        <v>35818</v>
      </c>
    </row>
    <row r="292" spans="1:11" ht="14.4" customHeight="1" x14ac:dyDescent="0.3">
      <c r="A292" s="661" t="s">
        <v>591</v>
      </c>
      <c r="B292" s="662" t="s">
        <v>592</v>
      </c>
      <c r="C292" s="663" t="s">
        <v>601</v>
      </c>
      <c r="D292" s="664" t="s">
        <v>4662</v>
      </c>
      <c r="E292" s="663" t="s">
        <v>9642</v>
      </c>
      <c r="F292" s="664" t="s">
        <v>9643</v>
      </c>
      <c r="G292" s="663" t="s">
        <v>8400</v>
      </c>
      <c r="H292" s="663" t="s">
        <v>8401</v>
      </c>
      <c r="I292" s="665">
        <v>0.3</v>
      </c>
      <c r="J292" s="665">
        <v>200</v>
      </c>
      <c r="K292" s="666">
        <v>60.72</v>
      </c>
    </row>
    <row r="293" spans="1:11" ht="14.4" customHeight="1" x14ac:dyDescent="0.3">
      <c r="A293" s="661" t="s">
        <v>591</v>
      </c>
      <c r="B293" s="662" t="s">
        <v>592</v>
      </c>
      <c r="C293" s="663" t="s">
        <v>601</v>
      </c>
      <c r="D293" s="664" t="s">
        <v>4662</v>
      </c>
      <c r="E293" s="663" t="s">
        <v>9642</v>
      </c>
      <c r="F293" s="664" t="s">
        <v>9643</v>
      </c>
      <c r="G293" s="663" t="s">
        <v>8402</v>
      </c>
      <c r="H293" s="663" t="s">
        <v>8403</v>
      </c>
      <c r="I293" s="665">
        <v>31.46</v>
      </c>
      <c r="J293" s="665">
        <v>200</v>
      </c>
      <c r="K293" s="666">
        <v>6292</v>
      </c>
    </row>
    <row r="294" spans="1:11" ht="14.4" customHeight="1" x14ac:dyDescent="0.3">
      <c r="A294" s="661" t="s">
        <v>591</v>
      </c>
      <c r="B294" s="662" t="s">
        <v>592</v>
      </c>
      <c r="C294" s="663" t="s">
        <v>601</v>
      </c>
      <c r="D294" s="664" t="s">
        <v>4662</v>
      </c>
      <c r="E294" s="663" t="s">
        <v>9642</v>
      </c>
      <c r="F294" s="664" t="s">
        <v>9643</v>
      </c>
      <c r="G294" s="663" t="s">
        <v>8404</v>
      </c>
      <c r="H294" s="663" t="s">
        <v>8405</v>
      </c>
      <c r="I294" s="665">
        <v>290.39999999999998</v>
      </c>
      <c r="J294" s="665">
        <v>15</v>
      </c>
      <c r="K294" s="666">
        <v>4356</v>
      </c>
    </row>
    <row r="295" spans="1:11" ht="14.4" customHeight="1" x14ac:dyDescent="0.3">
      <c r="A295" s="661" t="s">
        <v>591</v>
      </c>
      <c r="B295" s="662" t="s">
        <v>592</v>
      </c>
      <c r="C295" s="663" t="s">
        <v>601</v>
      </c>
      <c r="D295" s="664" t="s">
        <v>4662</v>
      </c>
      <c r="E295" s="663" t="s">
        <v>9642</v>
      </c>
      <c r="F295" s="664" t="s">
        <v>9643</v>
      </c>
      <c r="G295" s="663" t="s">
        <v>8404</v>
      </c>
      <c r="H295" s="663" t="s">
        <v>8406</v>
      </c>
      <c r="I295" s="665">
        <v>290.39999999999998</v>
      </c>
      <c r="J295" s="665">
        <v>10</v>
      </c>
      <c r="K295" s="666">
        <v>2904</v>
      </c>
    </row>
    <row r="296" spans="1:11" ht="14.4" customHeight="1" x14ac:dyDescent="0.3">
      <c r="A296" s="661" t="s">
        <v>591</v>
      </c>
      <c r="B296" s="662" t="s">
        <v>592</v>
      </c>
      <c r="C296" s="663" t="s">
        <v>601</v>
      </c>
      <c r="D296" s="664" t="s">
        <v>4662</v>
      </c>
      <c r="E296" s="663" t="s">
        <v>9644</v>
      </c>
      <c r="F296" s="664" t="s">
        <v>9645</v>
      </c>
      <c r="G296" s="663" t="s">
        <v>8319</v>
      </c>
      <c r="H296" s="663" t="s">
        <v>8320</v>
      </c>
      <c r="I296" s="665">
        <v>0.71000000000000019</v>
      </c>
      <c r="J296" s="665">
        <v>46400</v>
      </c>
      <c r="K296" s="666">
        <v>32944</v>
      </c>
    </row>
    <row r="297" spans="1:11" ht="14.4" customHeight="1" x14ac:dyDescent="0.3">
      <c r="A297" s="661" t="s">
        <v>591</v>
      </c>
      <c r="B297" s="662" t="s">
        <v>592</v>
      </c>
      <c r="C297" s="663" t="s">
        <v>601</v>
      </c>
      <c r="D297" s="664" t="s">
        <v>4662</v>
      </c>
      <c r="E297" s="663" t="s">
        <v>9644</v>
      </c>
      <c r="F297" s="664" t="s">
        <v>9645</v>
      </c>
      <c r="G297" s="663" t="s">
        <v>8321</v>
      </c>
      <c r="H297" s="663" t="s">
        <v>8322</v>
      </c>
      <c r="I297" s="665">
        <v>0.71142857142857152</v>
      </c>
      <c r="J297" s="665">
        <v>9800</v>
      </c>
      <c r="K297" s="666">
        <v>6967.65</v>
      </c>
    </row>
    <row r="298" spans="1:11" ht="14.4" customHeight="1" x14ac:dyDescent="0.3">
      <c r="A298" s="661" t="s">
        <v>591</v>
      </c>
      <c r="B298" s="662" t="s">
        <v>592</v>
      </c>
      <c r="C298" s="663" t="s">
        <v>601</v>
      </c>
      <c r="D298" s="664" t="s">
        <v>4662</v>
      </c>
      <c r="E298" s="663" t="s">
        <v>9644</v>
      </c>
      <c r="F298" s="664" t="s">
        <v>9645</v>
      </c>
      <c r="G298" s="663" t="s">
        <v>8323</v>
      </c>
      <c r="H298" s="663" t="s">
        <v>8324</v>
      </c>
      <c r="I298" s="665">
        <v>0.71</v>
      </c>
      <c r="J298" s="665">
        <v>6400</v>
      </c>
      <c r="K298" s="666">
        <v>4544</v>
      </c>
    </row>
    <row r="299" spans="1:11" ht="14.4" customHeight="1" x14ac:dyDescent="0.3">
      <c r="A299" s="661" t="s">
        <v>591</v>
      </c>
      <c r="B299" s="662" t="s">
        <v>592</v>
      </c>
      <c r="C299" s="663" t="s">
        <v>601</v>
      </c>
      <c r="D299" s="664" t="s">
        <v>4662</v>
      </c>
      <c r="E299" s="663" t="s">
        <v>9646</v>
      </c>
      <c r="F299" s="664" t="s">
        <v>9647</v>
      </c>
      <c r="G299" s="663" t="s">
        <v>8327</v>
      </c>
      <c r="H299" s="663" t="s">
        <v>8328</v>
      </c>
      <c r="I299" s="665">
        <v>265.82169369702984</v>
      </c>
      <c r="J299" s="665">
        <v>15</v>
      </c>
      <c r="K299" s="666">
        <v>3876.2631561385188</v>
      </c>
    </row>
    <row r="300" spans="1:11" ht="14.4" customHeight="1" x14ac:dyDescent="0.3">
      <c r="A300" s="661" t="s">
        <v>591</v>
      </c>
      <c r="B300" s="662" t="s">
        <v>592</v>
      </c>
      <c r="C300" s="663" t="s">
        <v>601</v>
      </c>
      <c r="D300" s="664" t="s">
        <v>4662</v>
      </c>
      <c r="E300" s="663" t="s">
        <v>9646</v>
      </c>
      <c r="F300" s="664" t="s">
        <v>9647</v>
      </c>
      <c r="G300" s="663" t="s">
        <v>8329</v>
      </c>
      <c r="H300" s="663" t="s">
        <v>8330</v>
      </c>
      <c r="I300" s="665">
        <v>139.44000000000003</v>
      </c>
      <c r="J300" s="665">
        <v>29</v>
      </c>
      <c r="K300" s="666">
        <v>4043.7300000000005</v>
      </c>
    </row>
    <row r="301" spans="1:11" ht="14.4" customHeight="1" x14ac:dyDescent="0.3">
      <c r="A301" s="661" t="s">
        <v>591</v>
      </c>
      <c r="B301" s="662" t="s">
        <v>592</v>
      </c>
      <c r="C301" s="663" t="s">
        <v>601</v>
      </c>
      <c r="D301" s="664" t="s">
        <v>4662</v>
      </c>
      <c r="E301" s="663" t="s">
        <v>9646</v>
      </c>
      <c r="F301" s="664" t="s">
        <v>9647</v>
      </c>
      <c r="G301" s="663" t="s">
        <v>8331</v>
      </c>
      <c r="H301" s="663" t="s">
        <v>8332</v>
      </c>
      <c r="I301" s="665">
        <v>139.44000000000003</v>
      </c>
      <c r="J301" s="665">
        <v>29</v>
      </c>
      <c r="K301" s="666">
        <v>4043.7200000000003</v>
      </c>
    </row>
    <row r="302" spans="1:11" ht="14.4" customHeight="1" x14ac:dyDescent="0.3">
      <c r="A302" s="661" t="s">
        <v>591</v>
      </c>
      <c r="B302" s="662" t="s">
        <v>592</v>
      </c>
      <c r="C302" s="663" t="s">
        <v>601</v>
      </c>
      <c r="D302" s="664" t="s">
        <v>4662</v>
      </c>
      <c r="E302" s="663" t="s">
        <v>9646</v>
      </c>
      <c r="F302" s="664" t="s">
        <v>9647</v>
      </c>
      <c r="G302" s="663" t="s">
        <v>8333</v>
      </c>
      <c r="H302" s="663" t="s">
        <v>8334</v>
      </c>
      <c r="I302" s="665">
        <v>146.00666666666666</v>
      </c>
      <c r="J302" s="665">
        <v>57</v>
      </c>
      <c r="K302" s="666">
        <v>8332.0600000000013</v>
      </c>
    </row>
    <row r="303" spans="1:11" ht="14.4" customHeight="1" x14ac:dyDescent="0.3">
      <c r="A303" s="661" t="s">
        <v>591</v>
      </c>
      <c r="B303" s="662" t="s">
        <v>592</v>
      </c>
      <c r="C303" s="663" t="s">
        <v>601</v>
      </c>
      <c r="D303" s="664" t="s">
        <v>4662</v>
      </c>
      <c r="E303" s="663" t="s">
        <v>9648</v>
      </c>
      <c r="F303" s="664" t="s">
        <v>9649</v>
      </c>
      <c r="G303" s="663" t="s">
        <v>8335</v>
      </c>
      <c r="H303" s="663" t="s">
        <v>8336</v>
      </c>
      <c r="I303" s="665">
        <v>15.57</v>
      </c>
      <c r="J303" s="665">
        <v>2</v>
      </c>
      <c r="K303" s="666">
        <v>31.14</v>
      </c>
    </row>
    <row r="304" spans="1:11" ht="14.4" customHeight="1" x14ac:dyDescent="0.3">
      <c r="A304" s="661" t="s">
        <v>591</v>
      </c>
      <c r="B304" s="662" t="s">
        <v>592</v>
      </c>
      <c r="C304" s="663" t="s">
        <v>601</v>
      </c>
      <c r="D304" s="664" t="s">
        <v>4662</v>
      </c>
      <c r="E304" s="663" t="s">
        <v>9648</v>
      </c>
      <c r="F304" s="664" t="s">
        <v>9649</v>
      </c>
      <c r="G304" s="663" t="s">
        <v>8335</v>
      </c>
      <c r="H304" s="663" t="s">
        <v>8407</v>
      </c>
      <c r="I304" s="665">
        <v>15.61</v>
      </c>
      <c r="J304" s="665">
        <v>3</v>
      </c>
      <c r="K304" s="666">
        <v>46.83</v>
      </c>
    </row>
    <row r="305" spans="1:11" ht="14.4" customHeight="1" x14ac:dyDescent="0.3">
      <c r="A305" s="661" t="s">
        <v>591</v>
      </c>
      <c r="B305" s="662" t="s">
        <v>592</v>
      </c>
      <c r="C305" s="663" t="s">
        <v>604</v>
      </c>
      <c r="D305" s="664" t="s">
        <v>4663</v>
      </c>
      <c r="E305" s="663" t="s">
        <v>9630</v>
      </c>
      <c r="F305" s="664" t="s">
        <v>9631</v>
      </c>
      <c r="G305" s="663" t="s">
        <v>8341</v>
      </c>
      <c r="H305" s="663" t="s">
        <v>8342</v>
      </c>
      <c r="I305" s="665">
        <v>99.06</v>
      </c>
      <c r="J305" s="665">
        <v>2</v>
      </c>
      <c r="K305" s="666">
        <v>198.12</v>
      </c>
    </row>
    <row r="306" spans="1:11" ht="14.4" customHeight="1" x14ac:dyDescent="0.3">
      <c r="A306" s="661" t="s">
        <v>591</v>
      </c>
      <c r="B306" s="662" t="s">
        <v>592</v>
      </c>
      <c r="C306" s="663" t="s">
        <v>604</v>
      </c>
      <c r="D306" s="664" t="s">
        <v>4663</v>
      </c>
      <c r="E306" s="663" t="s">
        <v>9630</v>
      </c>
      <c r="F306" s="664" t="s">
        <v>9631</v>
      </c>
      <c r="G306" s="663" t="s">
        <v>8408</v>
      </c>
      <c r="H306" s="663" t="s">
        <v>8409</v>
      </c>
      <c r="I306" s="665">
        <v>183.09</v>
      </c>
      <c r="J306" s="665">
        <v>1</v>
      </c>
      <c r="K306" s="666">
        <v>183.09</v>
      </c>
    </row>
    <row r="307" spans="1:11" ht="14.4" customHeight="1" x14ac:dyDescent="0.3">
      <c r="A307" s="661" t="s">
        <v>591</v>
      </c>
      <c r="B307" s="662" t="s">
        <v>592</v>
      </c>
      <c r="C307" s="663" t="s">
        <v>604</v>
      </c>
      <c r="D307" s="664" t="s">
        <v>4663</v>
      </c>
      <c r="E307" s="663" t="s">
        <v>9630</v>
      </c>
      <c r="F307" s="664" t="s">
        <v>9631</v>
      </c>
      <c r="G307" s="663" t="s">
        <v>8410</v>
      </c>
      <c r="H307" s="663" t="s">
        <v>8411</v>
      </c>
      <c r="I307" s="665">
        <v>3.1379999999999999</v>
      </c>
      <c r="J307" s="665">
        <v>360</v>
      </c>
      <c r="K307" s="666">
        <v>1127.5999999999999</v>
      </c>
    </row>
    <row r="308" spans="1:11" ht="14.4" customHeight="1" x14ac:dyDescent="0.3">
      <c r="A308" s="661" t="s">
        <v>591</v>
      </c>
      <c r="B308" s="662" t="s">
        <v>592</v>
      </c>
      <c r="C308" s="663" t="s">
        <v>604</v>
      </c>
      <c r="D308" s="664" t="s">
        <v>4663</v>
      </c>
      <c r="E308" s="663" t="s">
        <v>9630</v>
      </c>
      <c r="F308" s="664" t="s">
        <v>9631</v>
      </c>
      <c r="G308" s="663" t="s">
        <v>7993</v>
      </c>
      <c r="H308" s="663" t="s">
        <v>7994</v>
      </c>
      <c r="I308" s="665">
        <v>11.42</v>
      </c>
      <c r="J308" s="665">
        <v>10</v>
      </c>
      <c r="K308" s="666">
        <v>114.2</v>
      </c>
    </row>
    <row r="309" spans="1:11" ht="14.4" customHeight="1" x14ac:dyDescent="0.3">
      <c r="A309" s="661" t="s">
        <v>591</v>
      </c>
      <c r="B309" s="662" t="s">
        <v>592</v>
      </c>
      <c r="C309" s="663" t="s">
        <v>604</v>
      </c>
      <c r="D309" s="664" t="s">
        <v>4663</v>
      </c>
      <c r="E309" s="663" t="s">
        <v>9630</v>
      </c>
      <c r="F309" s="664" t="s">
        <v>9631</v>
      </c>
      <c r="G309" s="663" t="s">
        <v>7995</v>
      </c>
      <c r="H309" s="663" t="s">
        <v>7996</v>
      </c>
      <c r="I309" s="665">
        <v>124.44750000000001</v>
      </c>
      <c r="J309" s="665">
        <v>4</v>
      </c>
      <c r="K309" s="666">
        <v>497.79</v>
      </c>
    </row>
    <row r="310" spans="1:11" ht="14.4" customHeight="1" x14ac:dyDescent="0.3">
      <c r="A310" s="661" t="s">
        <v>591</v>
      </c>
      <c r="B310" s="662" t="s">
        <v>592</v>
      </c>
      <c r="C310" s="663" t="s">
        <v>604</v>
      </c>
      <c r="D310" s="664" t="s">
        <v>4663</v>
      </c>
      <c r="E310" s="663" t="s">
        <v>9630</v>
      </c>
      <c r="F310" s="664" t="s">
        <v>9631</v>
      </c>
      <c r="G310" s="663" t="s">
        <v>7997</v>
      </c>
      <c r="H310" s="663" t="s">
        <v>7998</v>
      </c>
      <c r="I310" s="665">
        <v>0.41600000000000004</v>
      </c>
      <c r="J310" s="665">
        <v>13700</v>
      </c>
      <c r="K310" s="666">
        <v>5674</v>
      </c>
    </row>
    <row r="311" spans="1:11" ht="14.4" customHeight="1" x14ac:dyDescent="0.3">
      <c r="A311" s="661" t="s">
        <v>591</v>
      </c>
      <c r="B311" s="662" t="s">
        <v>592</v>
      </c>
      <c r="C311" s="663" t="s">
        <v>604</v>
      </c>
      <c r="D311" s="664" t="s">
        <v>4663</v>
      </c>
      <c r="E311" s="663" t="s">
        <v>9630</v>
      </c>
      <c r="F311" s="664" t="s">
        <v>9631</v>
      </c>
      <c r="G311" s="663" t="s">
        <v>7999</v>
      </c>
      <c r="H311" s="663" t="s">
        <v>8000</v>
      </c>
      <c r="I311" s="665">
        <v>28.426666666666666</v>
      </c>
      <c r="J311" s="665">
        <v>198</v>
      </c>
      <c r="K311" s="666">
        <v>5633.72</v>
      </c>
    </row>
    <row r="312" spans="1:11" ht="14.4" customHeight="1" x14ac:dyDescent="0.3">
      <c r="A312" s="661" t="s">
        <v>591</v>
      </c>
      <c r="B312" s="662" t="s">
        <v>592</v>
      </c>
      <c r="C312" s="663" t="s">
        <v>604</v>
      </c>
      <c r="D312" s="664" t="s">
        <v>4663</v>
      </c>
      <c r="E312" s="663" t="s">
        <v>9630</v>
      </c>
      <c r="F312" s="664" t="s">
        <v>9631</v>
      </c>
      <c r="G312" s="663" t="s">
        <v>8003</v>
      </c>
      <c r="H312" s="663" t="s">
        <v>8004</v>
      </c>
      <c r="I312" s="665">
        <v>5.94</v>
      </c>
      <c r="J312" s="665">
        <v>200</v>
      </c>
      <c r="K312" s="666">
        <v>1188</v>
      </c>
    </row>
    <row r="313" spans="1:11" ht="14.4" customHeight="1" x14ac:dyDescent="0.3">
      <c r="A313" s="661" t="s">
        <v>591</v>
      </c>
      <c r="B313" s="662" t="s">
        <v>592</v>
      </c>
      <c r="C313" s="663" t="s">
        <v>604</v>
      </c>
      <c r="D313" s="664" t="s">
        <v>4663</v>
      </c>
      <c r="E313" s="663" t="s">
        <v>9630</v>
      </c>
      <c r="F313" s="664" t="s">
        <v>9631</v>
      </c>
      <c r="G313" s="663" t="s">
        <v>8412</v>
      </c>
      <c r="H313" s="663" t="s">
        <v>8413</v>
      </c>
      <c r="I313" s="665">
        <v>1.43</v>
      </c>
      <c r="J313" s="665">
        <v>200</v>
      </c>
      <c r="K313" s="666">
        <v>286</v>
      </c>
    </row>
    <row r="314" spans="1:11" ht="14.4" customHeight="1" x14ac:dyDescent="0.3">
      <c r="A314" s="661" t="s">
        <v>591</v>
      </c>
      <c r="B314" s="662" t="s">
        <v>592</v>
      </c>
      <c r="C314" s="663" t="s">
        <v>604</v>
      </c>
      <c r="D314" s="664" t="s">
        <v>4663</v>
      </c>
      <c r="E314" s="663" t="s">
        <v>9630</v>
      </c>
      <c r="F314" s="664" t="s">
        <v>9631</v>
      </c>
      <c r="G314" s="663" t="s">
        <v>8414</v>
      </c>
      <c r="H314" s="663" t="s">
        <v>8415</v>
      </c>
      <c r="I314" s="665">
        <v>129.26</v>
      </c>
      <c r="J314" s="665">
        <v>35</v>
      </c>
      <c r="K314" s="666">
        <v>4524.1000000000004</v>
      </c>
    </row>
    <row r="315" spans="1:11" ht="14.4" customHeight="1" x14ac:dyDescent="0.3">
      <c r="A315" s="661" t="s">
        <v>591</v>
      </c>
      <c r="B315" s="662" t="s">
        <v>592</v>
      </c>
      <c r="C315" s="663" t="s">
        <v>604</v>
      </c>
      <c r="D315" s="664" t="s">
        <v>4663</v>
      </c>
      <c r="E315" s="663" t="s">
        <v>9630</v>
      </c>
      <c r="F315" s="664" t="s">
        <v>9631</v>
      </c>
      <c r="G315" s="663" t="s">
        <v>8005</v>
      </c>
      <c r="H315" s="663" t="s">
        <v>8006</v>
      </c>
      <c r="I315" s="665">
        <v>6.56</v>
      </c>
      <c r="J315" s="665">
        <v>100</v>
      </c>
      <c r="K315" s="666">
        <v>655.85</v>
      </c>
    </row>
    <row r="316" spans="1:11" ht="14.4" customHeight="1" x14ac:dyDescent="0.3">
      <c r="A316" s="661" t="s">
        <v>591</v>
      </c>
      <c r="B316" s="662" t="s">
        <v>592</v>
      </c>
      <c r="C316" s="663" t="s">
        <v>604</v>
      </c>
      <c r="D316" s="664" t="s">
        <v>4663</v>
      </c>
      <c r="E316" s="663" t="s">
        <v>9630</v>
      </c>
      <c r="F316" s="664" t="s">
        <v>9631</v>
      </c>
      <c r="G316" s="663" t="s">
        <v>8416</v>
      </c>
      <c r="H316" s="663" t="s">
        <v>8417</v>
      </c>
      <c r="I316" s="665">
        <v>11.36</v>
      </c>
      <c r="J316" s="665">
        <v>20</v>
      </c>
      <c r="K316" s="666">
        <v>227.24</v>
      </c>
    </row>
    <row r="317" spans="1:11" ht="14.4" customHeight="1" x14ac:dyDescent="0.3">
      <c r="A317" s="661" t="s">
        <v>591</v>
      </c>
      <c r="B317" s="662" t="s">
        <v>592</v>
      </c>
      <c r="C317" s="663" t="s">
        <v>604</v>
      </c>
      <c r="D317" s="664" t="s">
        <v>4663</v>
      </c>
      <c r="E317" s="663" t="s">
        <v>9630</v>
      </c>
      <c r="F317" s="664" t="s">
        <v>9631</v>
      </c>
      <c r="G317" s="663" t="s">
        <v>8418</v>
      </c>
      <c r="H317" s="663" t="s">
        <v>8419</v>
      </c>
      <c r="I317" s="665">
        <v>42.63</v>
      </c>
      <c r="J317" s="665">
        <v>10</v>
      </c>
      <c r="K317" s="666">
        <v>426.29</v>
      </c>
    </row>
    <row r="318" spans="1:11" ht="14.4" customHeight="1" x14ac:dyDescent="0.3">
      <c r="A318" s="661" t="s">
        <v>591</v>
      </c>
      <c r="B318" s="662" t="s">
        <v>592</v>
      </c>
      <c r="C318" s="663" t="s">
        <v>604</v>
      </c>
      <c r="D318" s="664" t="s">
        <v>4663</v>
      </c>
      <c r="E318" s="663" t="s">
        <v>9630</v>
      </c>
      <c r="F318" s="664" t="s">
        <v>9631</v>
      </c>
      <c r="G318" s="663" t="s">
        <v>8420</v>
      </c>
      <c r="H318" s="663" t="s">
        <v>8421</v>
      </c>
      <c r="I318" s="665">
        <v>0.99</v>
      </c>
      <c r="J318" s="665">
        <v>80</v>
      </c>
      <c r="K318" s="666">
        <v>79.2</v>
      </c>
    </row>
    <row r="319" spans="1:11" ht="14.4" customHeight="1" x14ac:dyDescent="0.3">
      <c r="A319" s="661" t="s">
        <v>591</v>
      </c>
      <c r="B319" s="662" t="s">
        <v>592</v>
      </c>
      <c r="C319" s="663" t="s">
        <v>604</v>
      </c>
      <c r="D319" s="664" t="s">
        <v>4663</v>
      </c>
      <c r="E319" s="663" t="s">
        <v>9630</v>
      </c>
      <c r="F319" s="664" t="s">
        <v>9631</v>
      </c>
      <c r="G319" s="663" t="s">
        <v>8422</v>
      </c>
      <c r="H319" s="663" t="s">
        <v>8423</v>
      </c>
      <c r="I319" s="665">
        <v>233.8</v>
      </c>
      <c r="J319" s="665">
        <v>5</v>
      </c>
      <c r="K319" s="666">
        <v>1168.98</v>
      </c>
    </row>
    <row r="320" spans="1:11" ht="14.4" customHeight="1" x14ac:dyDescent="0.3">
      <c r="A320" s="661" t="s">
        <v>591</v>
      </c>
      <c r="B320" s="662" t="s">
        <v>592</v>
      </c>
      <c r="C320" s="663" t="s">
        <v>604</v>
      </c>
      <c r="D320" s="664" t="s">
        <v>4663</v>
      </c>
      <c r="E320" s="663" t="s">
        <v>9630</v>
      </c>
      <c r="F320" s="664" t="s">
        <v>9631</v>
      </c>
      <c r="G320" s="663" t="s">
        <v>8424</v>
      </c>
      <c r="H320" s="663" t="s">
        <v>8425</v>
      </c>
      <c r="I320" s="665">
        <v>0.43555555555555558</v>
      </c>
      <c r="J320" s="665">
        <v>45000</v>
      </c>
      <c r="K320" s="666">
        <v>19600</v>
      </c>
    </row>
    <row r="321" spans="1:11" ht="14.4" customHeight="1" x14ac:dyDescent="0.3">
      <c r="A321" s="661" t="s">
        <v>591</v>
      </c>
      <c r="B321" s="662" t="s">
        <v>592</v>
      </c>
      <c r="C321" s="663" t="s">
        <v>604</v>
      </c>
      <c r="D321" s="664" t="s">
        <v>4663</v>
      </c>
      <c r="E321" s="663" t="s">
        <v>9630</v>
      </c>
      <c r="F321" s="664" t="s">
        <v>9631</v>
      </c>
      <c r="G321" s="663" t="s">
        <v>8426</v>
      </c>
      <c r="H321" s="663" t="s">
        <v>8427</v>
      </c>
      <c r="I321" s="665">
        <v>12.02</v>
      </c>
      <c r="J321" s="665">
        <v>30</v>
      </c>
      <c r="K321" s="666">
        <v>360.71</v>
      </c>
    </row>
    <row r="322" spans="1:11" ht="14.4" customHeight="1" x14ac:dyDescent="0.3">
      <c r="A322" s="661" t="s">
        <v>591</v>
      </c>
      <c r="B322" s="662" t="s">
        <v>592</v>
      </c>
      <c r="C322" s="663" t="s">
        <v>604</v>
      </c>
      <c r="D322" s="664" t="s">
        <v>4663</v>
      </c>
      <c r="E322" s="663" t="s">
        <v>9630</v>
      </c>
      <c r="F322" s="664" t="s">
        <v>9631</v>
      </c>
      <c r="G322" s="663" t="s">
        <v>8426</v>
      </c>
      <c r="H322" s="663" t="s">
        <v>8428</v>
      </c>
      <c r="I322" s="665">
        <v>12.023333333333332</v>
      </c>
      <c r="J322" s="665">
        <v>30</v>
      </c>
      <c r="K322" s="666">
        <v>360.74</v>
      </c>
    </row>
    <row r="323" spans="1:11" ht="14.4" customHeight="1" x14ac:dyDescent="0.3">
      <c r="A323" s="661" t="s">
        <v>591</v>
      </c>
      <c r="B323" s="662" t="s">
        <v>592</v>
      </c>
      <c r="C323" s="663" t="s">
        <v>604</v>
      </c>
      <c r="D323" s="664" t="s">
        <v>4663</v>
      </c>
      <c r="E323" s="663" t="s">
        <v>9630</v>
      </c>
      <c r="F323" s="664" t="s">
        <v>9631</v>
      </c>
      <c r="G323" s="663" t="s">
        <v>8014</v>
      </c>
      <c r="H323" s="663" t="s">
        <v>8015</v>
      </c>
      <c r="I323" s="665">
        <v>0.63</v>
      </c>
      <c r="J323" s="665">
        <v>5000</v>
      </c>
      <c r="K323" s="666">
        <v>3115</v>
      </c>
    </row>
    <row r="324" spans="1:11" ht="14.4" customHeight="1" x14ac:dyDescent="0.3">
      <c r="A324" s="661" t="s">
        <v>591</v>
      </c>
      <c r="B324" s="662" t="s">
        <v>592</v>
      </c>
      <c r="C324" s="663" t="s">
        <v>604</v>
      </c>
      <c r="D324" s="664" t="s">
        <v>4663</v>
      </c>
      <c r="E324" s="663" t="s">
        <v>9630</v>
      </c>
      <c r="F324" s="664" t="s">
        <v>9631</v>
      </c>
      <c r="G324" s="663" t="s">
        <v>8014</v>
      </c>
      <c r="H324" s="663" t="s">
        <v>8016</v>
      </c>
      <c r="I324" s="665">
        <v>0.65333333333333332</v>
      </c>
      <c r="J324" s="665">
        <v>3000</v>
      </c>
      <c r="K324" s="666">
        <v>1960</v>
      </c>
    </row>
    <row r="325" spans="1:11" ht="14.4" customHeight="1" x14ac:dyDescent="0.3">
      <c r="A325" s="661" t="s">
        <v>591</v>
      </c>
      <c r="B325" s="662" t="s">
        <v>592</v>
      </c>
      <c r="C325" s="663" t="s">
        <v>604</v>
      </c>
      <c r="D325" s="664" t="s">
        <v>4663</v>
      </c>
      <c r="E325" s="663" t="s">
        <v>9630</v>
      </c>
      <c r="F325" s="664" t="s">
        <v>9631</v>
      </c>
      <c r="G325" s="663" t="s">
        <v>8017</v>
      </c>
      <c r="H325" s="663" t="s">
        <v>8018</v>
      </c>
      <c r="I325" s="665">
        <v>1.2650000000000001</v>
      </c>
      <c r="J325" s="665">
        <v>2000</v>
      </c>
      <c r="K325" s="666">
        <v>2530</v>
      </c>
    </row>
    <row r="326" spans="1:11" ht="14.4" customHeight="1" x14ac:dyDescent="0.3">
      <c r="A326" s="661" t="s">
        <v>591</v>
      </c>
      <c r="B326" s="662" t="s">
        <v>592</v>
      </c>
      <c r="C326" s="663" t="s">
        <v>604</v>
      </c>
      <c r="D326" s="664" t="s">
        <v>4663</v>
      </c>
      <c r="E326" s="663" t="s">
        <v>9630</v>
      </c>
      <c r="F326" s="664" t="s">
        <v>9631</v>
      </c>
      <c r="G326" s="663" t="s">
        <v>8429</v>
      </c>
      <c r="H326" s="663" t="s">
        <v>8430</v>
      </c>
      <c r="I326" s="665">
        <v>109.6</v>
      </c>
      <c r="J326" s="665">
        <v>10</v>
      </c>
      <c r="K326" s="666">
        <v>1095.97</v>
      </c>
    </row>
    <row r="327" spans="1:11" ht="14.4" customHeight="1" x14ac:dyDescent="0.3">
      <c r="A327" s="661" t="s">
        <v>591</v>
      </c>
      <c r="B327" s="662" t="s">
        <v>592</v>
      </c>
      <c r="C327" s="663" t="s">
        <v>604</v>
      </c>
      <c r="D327" s="664" t="s">
        <v>4663</v>
      </c>
      <c r="E327" s="663" t="s">
        <v>9630</v>
      </c>
      <c r="F327" s="664" t="s">
        <v>9631</v>
      </c>
      <c r="G327" s="663" t="s">
        <v>8431</v>
      </c>
      <c r="H327" s="663" t="s">
        <v>8432</v>
      </c>
      <c r="I327" s="665">
        <v>450</v>
      </c>
      <c r="J327" s="665">
        <v>1</v>
      </c>
      <c r="K327" s="666">
        <v>450</v>
      </c>
    </row>
    <row r="328" spans="1:11" ht="14.4" customHeight="1" x14ac:dyDescent="0.3">
      <c r="A328" s="661" t="s">
        <v>591</v>
      </c>
      <c r="B328" s="662" t="s">
        <v>592</v>
      </c>
      <c r="C328" s="663" t="s">
        <v>604</v>
      </c>
      <c r="D328" s="664" t="s">
        <v>4663</v>
      </c>
      <c r="E328" s="663" t="s">
        <v>9630</v>
      </c>
      <c r="F328" s="664" t="s">
        <v>9631</v>
      </c>
      <c r="G328" s="663" t="s">
        <v>8431</v>
      </c>
      <c r="H328" s="663" t="s">
        <v>8433</v>
      </c>
      <c r="I328" s="665">
        <v>450</v>
      </c>
      <c r="J328" s="665">
        <v>1</v>
      </c>
      <c r="K328" s="666">
        <v>450</v>
      </c>
    </row>
    <row r="329" spans="1:11" ht="14.4" customHeight="1" x14ac:dyDescent="0.3">
      <c r="A329" s="661" t="s">
        <v>591</v>
      </c>
      <c r="B329" s="662" t="s">
        <v>592</v>
      </c>
      <c r="C329" s="663" t="s">
        <v>604</v>
      </c>
      <c r="D329" s="664" t="s">
        <v>4663</v>
      </c>
      <c r="E329" s="663" t="s">
        <v>9630</v>
      </c>
      <c r="F329" s="664" t="s">
        <v>9631</v>
      </c>
      <c r="G329" s="663" t="s">
        <v>8019</v>
      </c>
      <c r="H329" s="663" t="s">
        <v>8020</v>
      </c>
      <c r="I329" s="665">
        <v>8.5783333333333331</v>
      </c>
      <c r="J329" s="665">
        <v>300</v>
      </c>
      <c r="K329" s="666">
        <v>2573.5999999999995</v>
      </c>
    </row>
    <row r="330" spans="1:11" ht="14.4" customHeight="1" x14ac:dyDescent="0.3">
      <c r="A330" s="661" t="s">
        <v>591</v>
      </c>
      <c r="B330" s="662" t="s">
        <v>592</v>
      </c>
      <c r="C330" s="663" t="s">
        <v>604</v>
      </c>
      <c r="D330" s="664" t="s">
        <v>4663</v>
      </c>
      <c r="E330" s="663" t="s">
        <v>9630</v>
      </c>
      <c r="F330" s="664" t="s">
        <v>9631</v>
      </c>
      <c r="G330" s="663" t="s">
        <v>8349</v>
      </c>
      <c r="H330" s="663" t="s">
        <v>8350</v>
      </c>
      <c r="I330" s="665">
        <v>13.02</v>
      </c>
      <c r="J330" s="665">
        <v>2</v>
      </c>
      <c r="K330" s="666">
        <v>26.04</v>
      </c>
    </row>
    <row r="331" spans="1:11" ht="14.4" customHeight="1" x14ac:dyDescent="0.3">
      <c r="A331" s="661" t="s">
        <v>591</v>
      </c>
      <c r="B331" s="662" t="s">
        <v>592</v>
      </c>
      <c r="C331" s="663" t="s">
        <v>604</v>
      </c>
      <c r="D331" s="664" t="s">
        <v>4663</v>
      </c>
      <c r="E331" s="663" t="s">
        <v>9630</v>
      </c>
      <c r="F331" s="664" t="s">
        <v>9631</v>
      </c>
      <c r="G331" s="663" t="s">
        <v>8434</v>
      </c>
      <c r="H331" s="663" t="s">
        <v>8435</v>
      </c>
      <c r="I331" s="665">
        <v>0.63</v>
      </c>
      <c r="J331" s="665">
        <v>2500</v>
      </c>
      <c r="K331" s="666">
        <v>1575</v>
      </c>
    </row>
    <row r="332" spans="1:11" ht="14.4" customHeight="1" x14ac:dyDescent="0.3">
      <c r="A332" s="661" t="s">
        <v>591</v>
      </c>
      <c r="B332" s="662" t="s">
        <v>592</v>
      </c>
      <c r="C332" s="663" t="s">
        <v>604</v>
      </c>
      <c r="D332" s="664" t="s">
        <v>4663</v>
      </c>
      <c r="E332" s="663" t="s">
        <v>9630</v>
      </c>
      <c r="F332" s="664" t="s">
        <v>9631</v>
      </c>
      <c r="G332" s="663" t="s">
        <v>8434</v>
      </c>
      <c r="H332" s="663" t="s">
        <v>8436</v>
      </c>
      <c r="I332" s="665">
        <v>0.625</v>
      </c>
      <c r="J332" s="665">
        <v>3000</v>
      </c>
      <c r="K332" s="666">
        <v>1870</v>
      </c>
    </row>
    <row r="333" spans="1:11" ht="14.4" customHeight="1" x14ac:dyDescent="0.3">
      <c r="A333" s="661" t="s">
        <v>591</v>
      </c>
      <c r="B333" s="662" t="s">
        <v>592</v>
      </c>
      <c r="C333" s="663" t="s">
        <v>604</v>
      </c>
      <c r="D333" s="664" t="s">
        <v>4663</v>
      </c>
      <c r="E333" s="663" t="s">
        <v>9630</v>
      </c>
      <c r="F333" s="664" t="s">
        <v>9631</v>
      </c>
      <c r="G333" s="663" t="s">
        <v>8437</v>
      </c>
      <c r="H333" s="663" t="s">
        <v>8438</v>
      </c>
      <c r="I333" s="665">
        <v>159.55000000000001</v>
      </c>
      <c r="J333" s="665">
        <v>15</v>
      </c>
      <c r="K333" s="666">
        <v>2393.25</v>
      </c>
    </row>
    <row r="334" spans="1:11" ht="14.4" customHeight="1" x14ac:dyDescent="0.3">
      <c r="A334" s="661" t="s">
        <v>591</v>
      </c>
      <c r="B334" s="662" t="s">
        <v>592</v>
      </c>
      <c r="C334" s="663" t="s">
        <v>604</v>
      </c>
      <c r="D334" s="664" t="s">
        <v>4663</v>
      </c>
      <c r="E334" s="663" t="s">
        <v>9630</v>
      </c>
      <c r="F334" s="664" t="s">
        <v>9631</v>
      </c>
      <c r="G334" s="663" t="s">
        <v>8025</v>
      </c>
      <c r="H334" s="663" t="s">
        <v>8026</v>
      </c>
      <c r="I334" s="665">
        <v>3.25</v>
      </c>
      <c r="J334" s="665">
        <v>200</v>
      </c>
      <c r="K334" s="666">
        <v>650</v>
      </c>
    </row>
    <row r="335" spans="1:11" ht="14.4" customHeight="1" x14ac:dyDescent="0.3">
      <c r="A335" s="661" t="s">
        <v>591</v>
      </c>
      <c r="B335" s="662" t="s">
        <v>592</v>
      </c>
      <c r="C335" s="663" t="s">
        <v>604</v>
      </c>
      <c r="D335" s="664" t="s">
        <v>4663</v>
      </c>
      <c r="E335" s="663" t="s">
        <v>9630</v>
      </c>
      <c r="F335" s="664" t="s">
        <v>9631</v>
      </c>
      <c r="G335" s="663" t="s">
        <v>8027</v>
      </c>
      <c r="H335" s="663" t="s">
        <v>8028</v>
      </c>
      <c r="I335" s="665">
        <v>1.17</v>
      </c>
      <c r="J335" s="665">
        <v>6</v>
      </c>
      <c r="K335" s="666">
        <v>7.02</v>
      </c>
    </row>
    <row r="336" spans="1:11" ht="14.4" customHeight="1" x14ac:dyDescent="0.3">
      <c r="A336" s="661" t="s">
        <v>591</v>
      </c>
      <c r="B336" s="662" t="s">
        <v>592</v>
      </c>
      <c r="C336" s="663" t="s">
        <v>604</v>
      </c>
      <c r="D336" s="664" t="s">
        <v>4663</v>
      </c>
      <c r="E336" s="663" t="s">
        <v>9630</v>
      </c>
      <c r="F336" s="664" t="s">
        <v>9631</v>
      </c>
      <c r="G336" s="663" t="s">
        <v>8439</v>
      </c>
      <c r="H336" s="663" t="s">
        <v>8440</v>
      </c>
      <c r="I336" s="665">
        <v>283.01499999999999</v>
      </c>
      <c r="J336" s="665">
        <v>25</v>
      </c>
      <c r="K336" s="666">
        <v>7075.3799999999992</v>
      </c>
    </row>
    <row r="337" spans="1:11" ht="14.4" customHeight="1" x14ac:dyDescent="0.3">
      <c r="A337" s="661" t="s">
        <v>591</v>
      </c>
      <c r="B337" s="662" t="s">
        <v>592</v>
      </c>
      <c r="C337" s="663" t="s">
        <v>604</v>
      </c>
      <c r="D337" s="664" t="s">
        <v>4663</v>
      </c>
      <c r="E337" s="663" t="s">
        <v>9630</v>
      </c>
      <c r="F337" s="664" t="s">
        <v>9631</v>
      </c>
      <c r="G337" s="663" t="s">
        <v>8441</v>
      </c>
      <c r="H337" s="663" t="s">
        <v>8442</v>
      </c>
      <c r="I337" s="665">
        <v>259.89999999999998</v>
      </c>
      <c r="J337" s="665">
        <v>1</v>
      </c>
      <c r="K337" s="666">
        <v>259.89999999999998</v>
      </c>
    </row>
    <row r="338" spans="1:11" ht="14.4" customHeight="1" x14ac:dyDescent="0.3">
      <c r="A338" s="661" t="s">
        <v>591</v>
      </c>
      <c r="B338" s="662" t="s">
        <v>592</v>
      </c>
      <c r="C338" s="663" t="s">
        <v>604</v>
      </c>
      <c r="D338" s="664" t="s">
        <v>4663</v>
      </c>
      <c r="E338" s="663" t="s">
        <v>9630</v>
      </c>
      <c r="F338" s="664" t="s">
        <v>9631</v>
      </c>
      <c r="G338" s="663" t="s">
        <v>8443</v>
      </c>
      <c r="H338" s="663" t="s">
        <v>8444</v>
      </c>
      <c r="I338" s="665">
        <v>12.17</v>
      </c>
      <c r="J338" s="665">
        <v>60</v>
      </c>
      <c r="K338" s="666">
        <v>730.05000000000007</v>
      </c>
    </row>
    <row r="339" spans="1:11" ht="14.4" customHeight="1" x14ac:dyDescent="0.3">
      <c r="A339" s="661" t="s">
        <v>591</v>
      </c>
      <c r="B339" s="662" t="s">
        <v>592</v>
      </c>
      <c r="C339" s="663" t="s">
        <v>604</v>
      </c>
      <c r="D339" s="664" t="s">
        <v>4663</v>
      </c>
      <c r="E339" s="663" t="s">
        <v>9630</v>
      </c>
      <c r="F339" s="664" t="s">
        <v>9631</v>
      </c>
      <c r="G339" s="663" t="s">
        <v>8445</v>
      </c>
      <c r="H339" s="663" t="s">
        <v>8446</v>
      </c>
      <c r="I339" s="665">
        <v>120.69000000000003</v>
      </c>
      <c r="J339" s="665">
        <v>120</v>
      </c>
      <c r="K339" s="666">
        <v>14483.06</v>
      </c>
    </row>
    <row r="340" spans="1:11" ht="14.4" customHeight="1" x14ac:dyDescent="0.3">
      <c r="A340" s="661" t="s">
        <v>591</v>
      </c>
      <c r="B340" s="662" t="s">
        <v>592</v>
      </c>
      <c r="C340" s="663" t="s">
        <v>604</v>
      </c>
      <c r="D340" s="664" t="s">
        <v>4663</v>
      </c>
      <c r="E340" s="663" t="s">
        <v>9630</v>
      </c>
      <c r="F340" s="664" t="s">
        <v>9631</v>
      </c>
      <c r="G340" s="663" t="s">
        <v>8032</v>
      </c>
      <c r="H340" s="663" t="s">
        <v>8033</v>
      </c>
      <c r="I340" s="665">
        <v>9.5500000000000007</v>
      </c>
      <c r="J340" s="665">
        <v>200</v>
      </c>
      <c r="K340" s="666">
        <v>1910</v>
      </c>
    </row>
    <row r="341" spans="1:11" ht="14.4" customHeight="1" x14ac:dyDescent="0.3">
      <c r="A341" s="661" t="s">
        <v>591</v>
      </c>
      <c r="B341" s="662" t="s">
        <v>592</v>
      </c>
      <c r="C341" s="663" t="s">
        <v>604</v>
      </c>
      <c r="D341" s="664" t="s">
        <v>4663</v>
      </c>
      <c r="E341" s="663" t="s">
        <v>9630</v>
      </c>
      <c r="F341" s="664" t="s">
        <v>9631</v>
      </c>
      <c r="G341" s="663" t="s">
        <v>8032</v>
      </c>
      <c r="H341" s="663" t="s">
        <v>8034</v>
      </c>
      <c r="I341" s="665">
        <v>8.0833333333333339</v>
      </c>
      <c r="J341" s="665">
        <v>300</v>
      </c>
      <c r="K341" s="666">
        <v>2425</v>
      </c>
    </row>
    <row r="342" spans="1:11" ht="14.4" customHeight="1" x14ac:dyDescent="0.3">
      <c r="A342" s="661" t="s">
        <v>591</v>
      </c>
      <c r="B342" s="662" t="s">
        <v>592</v>
      </c>
      <c r="C342" s="663" t="s">
        <v>604</v>
      </c>
      <c r="D342" s="664" t="s">
        <v>4663</v>
      </c>
      <c r="E342" s="663" t="s">
        <v>9630</v>
      </c>
      <c r="F342" s="664" t="s">
        <v>9631</v>
      </c>
      <c r="G342" s="663" t="s">
        <v>8447</v>
      </c>
      <c r="H342" s="663" t="s">
        <v>8448</v>
      </c>
      <c r="I342" s="665">
        <v>122.29600000000001</v>
      </c>
      <c r="J342" s="665">
        <v>70</v>
      </c>
      <c r="K342" s="666">
        <v>8556.2000000000007</v>
      </c>
    </row>
    <row r="343" spans="1:11" ht="14.4" customHeight="1" x14ac:dyDescent="0.3">
      <c r="A343" s="661" t="s">
        <v>591</v>
      </c>
      <c r="B343" s="662" t="s">
        <v>592</v>
      </c>
      <c r="C343" s="663" t="s">
        <v>604</v>
      </c>
      <c r="D343" s="664" t="s">
        <v>4663</v>
      </c>
      <c r="E343" s="663" t="s">
        <v>9630</v>
      </c>
      <c r="F343" s="664" t="s">
        <v>9631</v>
      </c>
      <c r="G343" s="663" t="s">
        <v>8449</v>
      </c>
      <c r="H343" s="663" t="s">
        <v>8450</v>
      </c>
      <c r="I343" s="665">
        <v>85.42</v>
      </c>
      <c r="J343" s="665">
        <v>15</v>
      </c>
      <c r="K343" s="666">
        <v>1281.33</v>
      </c>
    </row>
    <row r="344" spans="1:11" ht="14.4" customHeight="1" x14ac:dyDescent="0.3">
      <c r="A344" s="661" t="s">
        <v>591</v>
      </c>
      <c r="B344" s="662" t="s">
        <v>592</v>
      </c>
      <c r="C344" s="663" t="s">
        <v>604</v>
      </c>
      <c r="D344" s="664" t="s">
        <v>4663</v>
      </c>
      <c r="E344" s="663" t="s">
        <v>9630</v>
      </c>
      <c r="F344" s="664" t="s">
        <v>9631</v>
      </c>
      <c r="G344" s="663" t="s">
        <v>8451</v>
      </c>
      <c r="H344" s="663" t="s">
        <v>8452</v>
      </c>
      <c r="I344" s="665">
        <v>0.3</v>
      </c>
      <c r="J344" s="665">
        <v>250</v>
      </c>
      <c r="K344" s="666">
        <v>75</v>
      </c>
    </row>
    <row r="345" spans="1:11" ht="14.4" customHeight="1" x14ac:dyDescent="0.3">
      <c r="A345" s="661" t="s">
        <v>591</v>
      </c>
      <c r="B345" s="662" t="s">
        <v>592</v>
      </c>
      <c r="C345" s="663" t="s">
        <v>604</v>
      </c>
      <c r="D345" s="664" t="s">
        <v>4663</v>
      </c>
      <c r="E345" s="663" t="s">
        <v>9630</v>
      </c>
      <c r="F345" s="664" t="s">
        <v>9631</v>
      </c>
      <c r="G345" s="663" t="s">
        <v>8354</v>
      </c>
      <c r="H345" s="663" t="s">
        <v>8355</v>
      </c>
      <c r="I345" s="665">
        <v>7.51</v>
      </c>
      <c r="J345" s="665">
        <v>70</v>
      </c>
      <c r="K345" s="666">
        <v>525.70000000000005</v>
      </c>
    </row>
    <row r="346" spans="1:11" ht="14.4" customHeight="1" x14ac:dyDescent="0.3">
      <c r="A346" s="661" t="s">
        <v>591</v>
      </c>
      <c r="B346" s="662" t="s">
        <v>592</v>
      </c>
      <c r="C346" s="663" t="s">
        <v>604</v>
      </c>
      <c r="D346" s="664" t="s">
        <v>4663</v>
      </c>
      <c r="E346" s="663" t="s">
        <v>9630</v>
      </c>
      <c r="F346" s="664" t="s">
        <v>9631</v>
      </c>
      <c r="G346" s="663" t="s">
        <v>8037</v>
      </c>
      <c r="H346" s="663" t="s">
        <v>8038</v>
      </c>
      <c r="I346" s="665">
        <v>2.7188888888888894</v>
      </c>
      <c r="J346" s="665">
        <v>980</v>
      </c>
      <c r="K346" s="666">
        <v>2668.9199999999996</v>
      </c>
    </row>
    <row r="347" spans="1:11" ht="14.4" customHeight="1" x14ac:dyDescent="0.3">
      <c r="A347" s="661" t="s">
        <v>591</v>
      </c>
      <c r="B347" s="662" t="s">
        <v>592</v>
      </c>
      <c r="C347" s="663" t="s">
        <v>604</v>
      </c>
      <c r="D347" s="664" t="s">
        <v>4663</v>
      </c>
      <c r="E347" s="663" t="s">
        <v>9630</v>
      </c>
      <c r="F347" s="664" t="s">
        <v>9631</v>
      </c>
      <c r="G347" s="663" t="s">
        <v>8356</v>
      </c>
      <c r="H347" s="663" t="s">
        <v>8357</v>
      </c>
      <c r="I347" s="665">
        <v>0.86</v>
      </c>
      <c r="J347" s="665">
        <v>400</v>
      </c>
      <c r="K347" s="666">
        <v>344</v>
      </c>
    </row>
    <row r="348" spans="1:11" ht="14.4" customHeight="1" x14ac:dyDescent="0.3">
      <c r="A348" s="661" t="s">
        <v>591</v>
      </c>
      <c r="B348" s="662" t="s">
        <v>592</v>
      </c>
      <c r="C348" s="663" t="s">
        <v>604</v>
      </c>
      <c r="D348" s="664" t="s">
        <v>4663</v>
      </c>
      <c r="E348" s="663" t="s">
        <v>9630</v>
      </c>
      <c r="F348" s="664" t="s">
        <v>9631</v>
      </c>
      <c r="G348" s="663" t="s">
        <v>8039</v>
      </c>
      <c r="H348" s="663" t="s">
        <v>8040</v>
      </c>
      <c r="I348" s="665">
        <v>1.5125</v>
      </c>
      <c r="J348" s="665">
        <v>900</v>
      </c>
      <c r="K348" s="666">
        <v>1361</v>
      </c>
    </row>
    <row r="349" spans="1:11" ht="14.4" customHeight="1" x14ac:dyDescent="0.3">
      <c r="A349" s="661" t="s">
        <v>591</v>
      </c>
      <c r="B349" s="662" t="s">
        <v>592</v>
      </c>
      <c r="C349" s="663" t="s">
        <v>604</v>
      </c>
      <c r="D349" s="664" t="s">
        <v>4663</v>
      </c>
      <c r="E349" s="663" t="s">
        <v>9630</v>
      </c>
      <c r="F349" s="664" t="s">
        <v>9631</v>
      </c>
      <c r="G349" s="663" t="s">
        <v>8041</v>
      </c>
      <c r="H349" s="663" t="s">
        <v>8042</v>
      </c>
      <c r="I349" s="665">
        <v>2.06</v>
      </c>
      <c r="J349" s="665">
        <v>100</v>
      </c>
      <c r="K349" s="666">
        <v>206</v>
      </c>
    </row>
    <row r="350" spans="1:11" ht="14.4" customHeight="1" x14ac:dyDescent="0.3">
      <c r="A350" s="661" t="s">
        <v>591</v>
      </c>
      <c r="B350" s="662" t="s">
        <v>592</v>
      </c>
      <c r="C350" s="663" t="s">
        <v>604</v>
      </c>
      <c r="D350" s="664" t="s">
        <v>4663</v>
      </c>
      <c r="E350" s="663" t="s">
        <v>9630</v>
      </c>
      <c r="F350" s="664" t="s">
        <v>9631</v>
      </c>
      <c r="G350" s="663" t="s">
        <v>8043</v>
      </c>
      <c r="H350" s="663" t="s">
        <v>8044</v>
      </c>
      <c r="I350" s="665">
        <v>65.421250000000001</v>
      </c>
      <c r="J350" s="665">
        <v>210</v>
      </c>
      <c r="K350" s="666">
        <v>13802.399999999998</v>
      </c>
    </row>
    <row r="351" spans="1:11" ht="14.4" customHeight="1" x14ac:dyDescent="0.3">
      <c r="A351" s="661" t="s">
        <v>591</v>
      </c>
      <c r="B351" s="662" t="s">
        <v>592</v>
      </c>
      <c r="C351" s="663" t="s">
        <v>604</v>
      </c>
      <c r="D351" s="664" t="s">
        <v>4663</v>
      </c>
      <c r="E351" s="663" t="s">
        <v>9630</v>
      </c>
      <c r="F351" s="664" t="s">
        <v>9631</v>
      </c>
      <c r="G351" s="663" t="s">
        <v>8453</v>
      </c>
      <c r="H351" s="663" t="s">
        <v>8454</v>
      </c>
      <c r="I351" s="665">
        <v>0.91</v>
      </c>
      <c r="J351" s="665">
        <v>250</v>
      </c>
      <c r="K351" s="666">
        <v>227.7</v>
      </c>
    </row>
    <row r="352" spans="1:11" ht="14.4" customHeight="1" x14ac:dyDescent="0.3">
      <c r="A352" s="661" t="s">
        <v>591</v>
      </c>
      <c r="B352" s="662" t="s">
        <v>592</v>
      </c>
      <c r="C352" s="663" t="s">
        <v>604</v>
      </c>
      <c r="D352" s="664" t="s">
        <v>4663</v>
      </c>
      <c r="E352" s="663" t="s">
        <v>9630</v>
      </c>
      <c r="F352" s="664" t="s">
        <v>9631</v>
      </c>
      <c r="G352" s="663" t="s">
        <v>8455</v>
      </c>
      <c r="H352" s="663" t="s">
        <v>8456</v>
      </c>
      <c r="I352" s="665">
        <v>47.53</v>
      </c>
      <c r="J352" s="665">
        <v>27</v>
      </c>
      <c r="K352" s="666">
        <v>1283.4000000000001</v>
      </c>
    </row>
    <row r="353" spans="1:11" ht="14.4" customHeight="1" x14ac:dyDescent="0.3">
      <c r="A353" s="661" t="s">
        <v>591</v>
      </c>
      <c r="B353" s="662" t="s">
        <v>592</v>
      </c>
      <c r="C353" s="663" t="s">
        <v>604</v>
      </c>
      <c r="D353" s="664" t="s">
        <v>4663</v>
      </c>
      <c r="E353" s="663" t="s">
        <v>9630</v>
      </c>
      <c r="F353" s="664" t="s">
        <v>9631</v>
      </c>
      <c r="G353" s="663" t="s">
        <v>8457</v>
      </c>
      <c r="H353" s="663" t="s">
        <v>8458</v>
      </c>
      <c r="I353" s="665">
        <v>55.37</v>
      </c>
      <c r="J353" s="665">
        <v>10</v>
      </c>
      <c r="K353" s="666">
        <v>553.70000000000005</v>
      </c>
    </row>
    <row r="354" spans="1:11" ht="14.4" customHeight="1" x14ac:dyDescent="0.3">
      <c r="A354" s="661" t="s">
        <v>591</v>
      </c>
      <c r="B354" s="662" t="s">
        <v>592</v>
      </c>
      <c r="C354" s="663" t="s">
        <v>604</v>
      </c>
      <c r="D354" s="664" t="s">
        <v>4663</v>
      </c>
      <c r="E354" s="663" t="s">
        <v>9630</v>
      </c>
      <c r="F354" s="664" t="s">
        <v>9631</v>
      </c>
      <c r="G354" s="663" t="s">
        <v>8459</v>
      </c>
      <c r="H354" s="663" t="s">
        <v>8460</v>
      </c>
      <c r="I354" s="665">
        <v>93.45</v>
      </c>
      <c r="J354" s="665">
        <v>20</v>
      </c>
      <c r="K354" s="666">
        <v>1868.92</v>
      </c>
    </row>
    <row r="355" spans="1:11" ht="14.4" customHeight="1" x14ac:dyDescent="0.3">
      <c r="A355" s="661" t="s">
        <v>591</v>
      </c>
      <c r="B355" s="662" t="s">
        <v>592</v>
      </c>
      <c r="C355" s="663" t="s">
        <v>604</v>
      </c>
      <c r="D355" s="664" t="s">
        <v>4663</v>
      </c>
      <c r="E355" s="663" t="s">
        <v>9630</v>
      </c>
      <c r="F355" s="664" t="s">
        <v>9631</v>
      </c>
      <c r="G355" s="663" t="s">
        <v>8461</v>
      </c>
      <c r="H355" s="663" t="s">
        <v>8462</v>
      </c>
      <c r="I355" s="665">
        <v>120.69</v>
      </c>
      <c r="J355" s="665">
        <v>10</v>
      </c>
      <c r="K355" s="666">
        <v>1206.93</v>
      </c>
    </row>
    <row r="356" spans="1:11" ht="14.4" customHeight="1" x14ac:dyDescent="0.3">
      <c r="A356" s="661" t="s">
        <v>591</v>
      </c>
      <c r="B356" s="662" t="s">
        <v>592</v>
      </c>
      <c r="C356" s="663" t="s">
        <v>604</v>
      </c>
      <c r="D356" s="664" t="s">
        <v>4663</v>
      </c>
      <c r="E356" s="663" t="s">
        <v>9630</v>
      </c>
      <c r="F356" s="664" t="s">
        <v>9631</v>
      </c>
      <c r="G356" s="663" t="s">
        <v>8463</v>
      </c>
      <c r="H356" s="663" t="s">
        <v>8464</v>
      </c>
      <c r="I356" s="665">
        <v>257.04666666666668</v>
      </c>
      <c r="J356" s="665">
        <v>15</v>
      </c>
      <c r="K356" s="666">
        <v>3855.6899999999996</v>
      </c>
    </row>
    <row r="357" spans="1:11" ht="14.4" customHeight="1" x14ac:dyDescent="0.3">
      <c r="A357" s="661" t="s">
        <v>591</v>
      </c>
      <c r="B357" s="662" t="s">
        <v>592</v>
      </c>
      <c r="C357" s="663" t="s">
        <v>604</v>
      </c>
      <c r="D357" s="664" t="s">
        <v>4663</v>
      </c>
      <c r="E357" s="663" t="s">
        <v>9630</v>
      </c>
      <c r="F357" s="664" t="s">
        <v>9631</v>
      </c>
      <c r="G357" s="663" t="s">
        <v>8045</v>
      </c>
      <c r="H357" s="663" t="s">
        <v>8046</v>
      </c>
      <c r="I357" s="665">
        <v>217.81</v>
      </c>
      <c r="J357" s="665">
        <v>25</v>
      </c>
      <c r="K357" s="666">
        <v>5445.25</v>
      </c>
    </row>
    <row r="358" spans="1:11" ht="14.4" customHeight="1" x14ac:dyDescent="0.3">
      <c r="A358" s="661" t="s">
        <v>591</v>
      </c>
      <c r="B358" s="662" t="s">
        <v>592</v>
      </c>
      <c r="C358" s="663" t="s">
        <v>604</v>
      </c>
      <c r="D358" s="664" t="s">
        <v>4663</v>
      </c>
      <c r="E358" s="663" t="s">
        <v>9630</v>
      </c>
      <c r="F358" s="664" t="s">
        <v>9631</v>
      </c>
      <c r="G358" s="663" t="s">
        <v>8465</v>
      </c>
      <c r="H358" s="663" t="s">
        <v>8466</v>
      </c>
      <c r="I358" s="665">
        <v>790.87666666666667</v>
      </c>
      <c r="J358" s="665">
        <v>4</v>
      </c>
      <c r="K358" s="666">
        <v>3163.5099999999998</v>
      </c>
    </row>
    <row r="359" spans="1:11" ht="14.4" customHeight="1" x14ac:dyDescent="0.3">
      <c r="A359" s="661" t="s">
        <v>591</v>
      </c>
      <c r="B359" s="662" t="s">
        <v>592</v>
      </c>
      <c r="C359" s="663" t="s">
        <v>604</v>
      </c>
      <c r="D359" s="664" t="s">
        <v>4663</v>
      </c>
      <c r="E359" s="663" t="s">
        <v>9630</v>
      </c>
      <c r="F359" s="664" t="s">
        <v>9631</v>
      </c>
      <c r="G359" s="663" t="s">
        <v>8465</v>
      </c>
      <c r="H359" s="663" t="s">
        <v>8467</v>
      </c>
      <c r="I359" s="665">
        <v>803.84</v>
      </c>
      <c r="J359" s="665">
        <v>1</v>
      </c>
      <c r="K359" s="666">
        <v>803.84</v>
      </c>
    </row>
    <row r="360" spans="1:11" ht="14.4" customHeight="1" x14ac:dyDescent="0.3">
      <c r="A360" s="661" t="s">
        <v>591</v>
      </c>
      <c r="B360" s="662" t="s">
        <v>592</v>
      </c>
      <c r="C360" s="663" t="s">
        <v>604</v>
      </c>
      <c r="D360" s="664" t="s">
        <v>4663</v>
      </c>
      <c r="E360" s="663" t="s">
        <v>9630</v>
      </c>
      <c r="F360" s="664" t="s">
        <v>9631</v>
      </c>
      <c r="G360" s="663" t="s">
        <v>8047</v>
      </c>
      <c r="H360" s="663" t="s">
        <v>8048</v>
      </c>
      <c r="I360" s="665">
        <v>5.1749999999999998</v>
      </c>
      <c r="J360" s="665">
        <v>100</v>
      </c>
      <c r="K360" s="666">
        <v>517.75</v>
      </c>
    </row>
    <row r="361" spans="1:11" ht="14.4" customHeight="1" x14ac:dyDescent="0.3">
      <c r="A361" s="661" t="s">
        <v>591</v>
      </c>
      <c r="B361" s="662" t="s">
        <v>592</v>
      </c>
      <c r="C361" s="663" t="s">
        <v>604</v>
      </c>
      <c r="D361" s="664" t="s">
        <v>4663</v>
      </c>
      <c r="E361" s="663" t="s">
        <v>9630</v>
      </c>
      <c r="F361" s="664" t="s">
        <v>9631</v>
      </c>
      <c r="G361" s="663" t="s">
        <v>8468</v>
      </c>
      <c r="H361" s="663" t="s">
        <v>8469</v>
      </c>
      <c r="I361" s="665">
        <v>9.7766666666666655</v>
      </c>
      <c r="J361" s="665">
        <v>80</v>
      </c>
      <c r="K361" s="666">
        <v>781.85</v>
      </c>
    </row>
    <row r="362" spans="1:11" ht="14.4" customHeight="1" x14ac:dyDescent="0.3">
      <c r="A362" s="661" t="s">
        <v>591</v>
      </c>
      <c r="B362" s="662" t="s">
        <v>592</v>
      </c>
      <c r="C362" s="663" t="s">
        <v>604</v>
      </c>
      <c r="D362" s="664" t="s">
        <v>4663</v>
      </c>
      <c r="E362" s="663" t="s">
        <v>9630</v>
      </c>
      <c r="F362" s="664" t="s">
        <v>9631</v>
      </c>
      <c r="G362" s="663" t="s">
        <v>8049</v>
      </c>
      <c r="H362" s="663" t="s">
        <v>8050</v>
      </c>
      <c r="I362" s="665">
        <v>12.466666666666665</v>
      </c>
      <c r="J362" s="665">
        <v>1200</v>
      </c>
      <c r="K362" s="666">
        <v>14999.449999999999</v>
      </c>
    </row>
    <row r="363" spans="1:11" ht="14.4" customHeight="1" x14ac:dyDescent="0.3">
      <c r="A363" s="661" t="s">
        <v>591</v>
      </c>
      <c r="B363" s="662" t="s">
        <v>592</v>
      </c>
      <c r="C363" s="663" t="s">
        <v>604</v>
      </c>
      <c r="D363" s="664" t="s">
        <v>4663</v>
      </c>
      <c r="E363" s="663" t="s">
        <v>9630</v>
      </c>
      <c r="F363" s="664" t="s">
        <v>9631</v>
      </c>
      <c r="G363" s="663" t="s">
        <v>8051</v>
      </c>
      <c r="H363" s="663" t="s">
        <v>8052</v>
      </c>
      <c r="I363" s="665">
        <v>9.0342857142857138</v>
      </c>
      <c r="J363" s="665">
        <v>600</v>
      </c>
      <c r="K363" s="666">
        <v>5452.81</v>
      </c>
    </row>
    <row r="364" spans="1:11" ht="14.4" customHeight="1" x14ac:dyDescent="0.3">
      <c r="A364" s="661" t="s">
        <v>591</v>
      </c>
      <c r="B364" s="662" t="s">
        <v>592</v>
      </c>
      <c r="C364" s="663" t="s">
        <v>604</v>
      </c>
      <c r="D364" s="664" t="s">
        <v>4663</v>
      </c>
      <c r="E364" s="663" t="s">
        <v>9630</v>
      </c>
      <c r="F364" s="664" t="s">
        <v>9631</v>
      </c>
      <c r="G364" s="663" t="s">
        <v>8470</v>
      </c>
      <c r="H364" s="663" t="s">
        <v>8471</v>
      </c>
      <c r="I364" s="665">
        <v>154.97</v>
      </c>
      <c r="J364" s="665">
        <v>19</v>
      </c>
      <c r="K364" s="666">
        <v>2944.51</v>
      </c>
    </row>
    <row r="365" spans="1:11" ht="14.4" customHeight="1" x14ac:dyDescent="0.3">
      <c r="A365" s="661" t="s">
        <v>591</v>
      </c>
      <c r="B365" s="662" t="s">
        <v>592</v>
      </c>
      <c r="C365" s="663" t="s">
        <v>604</v>
      </c>
      <c r="D365" s="664" t="s">
        <v>4663</v>
      </c>
      <c r="E365" s="663" t="s">
        <v>9630</v>
      </c>
      <c r="F365" s="664" t="s">
        <v>9631</v>
      </c>
      <c r="G365" s="663" t="s">
        <v>8053</v>
      </c>
      <c r="H365" s="663" t="s">
        <v>8054</v>
      </c>
      <c r="I365" s="665">
        <v>0.31</v>
      </c>
      <c r="J365" s="665">
        <v>250</v>
      </c>
      <c r="K365" s="666">
        <v>77.5</v>
      </c>
    </row>
    <row r="366" spans="1:11" ht="14.4" customHeight="1" x14ac:dyDescent="0.3">
      <c r="A366" s="661" t="s">
        <v>591</v>
      </c>
      <c r="B366" s="662" t="s">
        <v>592</v>
      </c>
      <c r="C366" s="663" t="s">
        <v>604</v>
      </c>
      <c r="D366" s="664" t="s">
        <v>4663</v>
      </c>
      <c r="E366" s="663" t="s">
        <v>9630</v>
      </c>
      <c r="F366" s="664" t="s">
        <v>9631</v>
      </c>
      <c r="G366" s="663" t="s">
        <v>8472</v>
      </c>
      <c r="H366" s="663" t="s">
        <v>8473</v>
      </c>
      <c r="I366" s="665">
        <v>175.74333333333334</v>
      </c>
      <c r="J366" s="665">
        <v>29</v>
      </c>
      <c r="K366" s="666">
        <v>5132.3999999999996</v>
      </c>
    </row>
    <row r="367" spans="1:11" ht="14.4" customHeight="1" x14ac:dyDescent="0.3">
      <c r="A367" s="661" t="s">
        <v>591</v>
      </c>
      <c r="B367" s="662" t="s">
        <v>592</v>
      </c>
      <c r="C367" s="663" t="s">
        <v>604</v>
      </c>
      <c r="D367" s="664" t="s">
        <v>4663</v>
      </c>
      <c r="E367" s="663" t="s">
        <v>9630</v>
      </c>
      <c r="F367" s="664" t="s">
        <v>9631</v>
      </c>
      <c r="G367" s="663" t="s">
        <v>8474</v>
      </c>
      <c r="H367" s="663" t="s">
        <v>8475</v>
      </c>
      <c r="I367" s="665">
        <v>69</v>
      </c>
      <c r="J367" s="665">
        <v>20</v>
      </c>
      <c r="K367" s="666">
        <v>1380</v>
      </c>
    </row>
    <row r="368" spans="1:11" ht="14.4" customHeight="1" x14ac:dyDescent="0.3">
      <c r="A368" s="661" t="s">
        <v>591</v>
      </c>
      <c r="B368" s="662" t="s">
        <v>592</v>
      </c>
      <c r="C368" s="663" t="s">
        <v>604</v>
      </c>
      <c r="D368" s="664" t="s">
        <v>4663</v>
      </c>
      <c r="E368" s="663" t="s">
        <v>9630</v>
      </c>
      <c r="F368" s="664" t="s">
        <v>9631</v>
      </c>
      <c r="G368" s="663" t="s">
        <v>8476</v>
      </c>
      <c r="H368" s="663" t="s">
        <v>8477</v>
      </c>
      <c r="I368" s="665">
        <v>749.28</v>
      </c>
      <c r="J368" s="665">
        <v>1</v>
      </c>
      <c r="K368" s="666">
        <v>749.28</v>
      </c>
    </row>
    <row r="369" spans="1:11" ht="14.4" customHeight="1" x14ac:dyDescent="0.3">
      <c r="A369" s="661" t="s">
        <v>591</v>
      </c>
      <c r="B369" s="662" t="s">
        <v>592</v>
      </c>
      <c r="C369" s="663" t="s">
        <v>604</v>
      </c>
      <c r="D369" s="664" t="s">
        <v>4663</v>
      </c>
      <c r="E369" s="663" t="s">
        <v>9630</v>
      </c>
      <c r="F369" s="664" t="s">
        <v>9631</v>
      </c>
      <c r="G369" s="663" t="s">
        <v>8055</v>
      </c>
      <c r="H369" s="663" t="s">
        <v>8056</v>
      </c>
      <c r="I369" s="665">
        <v>7.1</v>
      </c>
      <c r="J369" s="665">
        <v>6</v>
      </c>
      <c r="K369" s="666">
        <v>42.599999999999994</v>
      </c>
    </row>
    <row r="370" spans="1:11" ht="14.4" customHeight="1" x14ac:dyDescent="0.3">
      <c r="A370" s="661" t="s">
        <v>591</v>
      </c>
      <c r="B370" s="662" t="s">
        <v>592</v>
      </c>
      <c r="C370" s="663" t="s">
        <v>604</v>
      </c>
      <c r="D370" s="664" t="s">
        <v>4663</v>
      </c>
      <c r="E370" s="663" t="s">
        <v>9630</v>
      </c>
      <c r="F370" s="664" t="s">
        <v>9631</v>
      </c>
      <c r="G370" s="663" t="s">
        <v>8057</v>
      </c>
      <c r="H370" s="663" t="s">
        <v>8058</v>
      </c>
      <c r="I370" s="665">
        <v>3.45</v>
      </c>
      <c r="J370" s="665">
        <v>80</v>
      </c>
      <c r="K370" s="666">
        <v>276</v>
      </c>
    </row>
    <row r="371" spans="1:11" ht="14.4" customHeight="1" x14ac:dyDescent="0.3">
      <c r="A371" s="661" t="s">
        <v>591</v>
      </c>
      <c r="B371" s="662" t="s">
        <v>592</v>
      </c>
      <c r="C371" s="663" t="s">
        <v>604</v>
      </c>
      <c r="D371" s="664" t="s">
        <v>4663</v>
      </c>
      <c r="E371" s="663" t="s">
        <v>9630</v>
      </c>
      <c r="F371" s="664" t="s">
        <v>9631</v>
      </c>
      <c r="G371" s="663" t="s">
        <v>8478</v>
      </c>
      <c r="H371" s="663" t="s">
        <v>8479</v>
      </c>
      <c r="I371" s="665">
        <v>713.596</v>
      </c>
      <c r="J371" s="665">
        <v>6</v>
      </c>
      <c r="K371" s="666">
        <v>4281.57</v>
      </c>
    </row>
    <row r="372" spans="1:11" ht="14.4" customHeight="1" x14ac:dyDescent="0.3">
      <c r="A372" s="661" t="s">
        <v>591</v>
      </c>
      <c r="B372" s="662" t="s">
        <v>592</v>
      </c>
      <c r="C372" s="663" t="s">
        <v>604</v>
      </c>
      <c r="D372" s="664" t="s">
        <v>4663</v>
      </c>
      <c r="E372" s="663" t="s">
        <v>9630</v>
      </c>
      <c r="F372" s="664" t="s">
        <v>9631</v>
      </c>
      <c r="G372" s="663" t="s">
        <v>8480</v>
      </c>
      <c r="H372" s="663" t="s">
        <v>8481</v>
      </c>
      <c r="I372" s="665">
        <v>927.67</v>
      </c>
      <c r="J372" s="665">
        <v>2</v>
      </c>
      <c r="K372" s="666">
        <v>1855.34</v>
      </c>
    </row>
    <row r="373" spans="1:11" ht="14.4" customHeight="1" x14ac:dyDescent="0.3">
      <c r="A373" s="661" t="s">
        <v>591</v>
      </c>
      <c r="B373" s="662" t="s">
        <v>592</v>
      </c>
      <c r="C373" s="663" t="s">
        <v>604</v>
      </c>
      <c r="D373" s="664" t="s">
        <v>4663</v>
      </c>
      <c r="E373" s="663" t="s">
        <v>9630</v>
      </c>
      <c r="F373" s="664" t="s">
        <v>9631</v>
      </c>
      <c r="G373" s="663" t="s">
        <v>8059</v>
      </c>
      <c r="H373" s="663" t="s">
        <v>8060</v>
      </c>
      <c r="I373" s="665">
        <v>5.92</v>
      </c>
      <c r="J373" s="665">
        <v>6</v>
      </c>
      <c r="K373" s="666">
        <v>35.51</v>
      </c>
    </row>
    <row r="374" spans="1:11" ht="14.4" customHeight="1" x14ac:dyDescent="0.3">
      <c r="A374" s="661" t="s">
        <v>591</v>
      </c>
      <c r="B374" s="662" t="s">
        <v>592</v>
      </c>
      <c r="C374" s="663" t="s">
        <v>604</v>
      </c>
      <c r="D374" s="664" t="s">
        <v>4663</v>
      </c>
      <c r="E374" s="663" t="s">
        <v>9630</v>
      </c>
      <c r="F374" s="664" t="s">
        <v>9631</v>
      </c>
      <c r="G374" s="663" t="s">
        <v>8482</v>
      </c>
      <c r="H374" s="663" t="s">
        <v>8483</v>
      </c>
      <c r="I374" s="665">
        <v>380.87999999999994</v>
      </c>
      <c r="J374" s="665">
        <v>35</v>
      </c>
      <c r="K374" s="666">
        <v>13330.800000000001</v>
      </c>
    </row>
    <row r="375" spans="1:11" ht="14.4" customHeight="1" x14ac:dyDescent="0.3">
      <c r="A375" s="661" t="s">
        <v>591</v>
      </c>
      <c r="B375" s="662" t="s">
        <v>592</v>
      </c>
      <c r="C375" s="663" t="s">
        <v>604</v>
      </c>
      <c r="D375" s="664" t="s">
        <v>4663</v>
      </c>
      <c r="E375" s="663" t="s">
        <v>9630</v>
      </c>
      <c r="F375" s="664" t="s">
        <v>9631</v>
      </c>
      <c r="G375" s="663" t="s">
        <v>8484</v>
      </c>
      <c r="H375" s="663" t="s">
        <v>8485</v>
      </c>
      <c r="I375" s="665">
        <v>39.775000000000006</v>
      </c>
      <c r="J375" s="665">
        <v>50</v>
      </c>
      <c r="K375" s="666">
        <v>1988.6399999999999</v>
      </c>
    </row>
    <row r="376" spans="1:11" ht="14.4" customHeight="1" x14ac:dyDescent="0.3">
      <c r="A376" s="661" t="s">
        <v>591</v>
      </c>
      <c r="B376" s="662" t="s">
        <v>592</v>
      </c>
      <c r="C376" s="663" t="s">
        <v>604</v>
      </c>
      <c r="D376" s="664" t="s">
        <v>4663</v>
      </c>
      <c r="E376" s="663" t="s">
        <v>9630</v>
      </c>
      <c r="F376" s="664" t="s">
        <v>9631</v>
      </c>
      <c r="G376" s="663" t="s">
        <v>8486</v>
      </c>
      <c r="H376" s="663" t="s">
        <v>8487</v>
      </c>
      <c r="I376" s="665">
        <v>14.49</v>
      </c>
      <c r="J376" s="665">
        <v>20</v>
      </c>
      <c r="K376" s="666">
        <v>289.8</v>
      </c>
    </row>
    <row r="377" spans="1:11" ht="14.4" customHeight="1" x14ac:dyDescent="0.3">
      <c r="A377" s="661" t="s">
        <v>591</v>
      </c>
      <c r="B377" s="662" t="s">
        <v>592</v>
      </c>
      <c r="C377" s="663" t="s">
        <v>604</v>
      </c>
      <c r="D377" s="664" t="s">
        <v>4663</v>
      </c>
      <c r="E377" s="663" t="s">
        <v>9630</v>
      </c>
      <c r="F377" s="664" t="s">
        <v>9631</v>
      </c>
      <c r="G377" s="663" t="s">
        <v>8488</v>
      </c>
      <c r="H377" s="663" t="s">
        <v>8489</v>
      </c>
      <c r="I377" s="665">
        <v>56.36</v>
      </c>
      <c r="J377" s="665">
        <v>1</v>
      </c>
      <c r="K377" s="666">
        <v>56.36</v>
      </c>
    </row>
    <row r="378" spans="1:11" ht="14.4" customHeight="1" x14ac:dyDescent="0.3">
      <c r="A378" s="661" t="s">
        <v>591</v>
      </c>
      <c r="B378" s="662" t="s">
        <v>592</v>
      </c>
      <c r="C378" s="663" t="s">
        <v>604</v>
      </c>
      <c r="D378" s="664" t="s">
        <v>4663</v>
      </c>
      <c r="E378" s="663" t="s">
        <v>9630</v>
      </c>
      <c r="F378" s="664" t="s">
        <v>9631</v>
      </c>
      <c r="G378" s="663" t="s">
        <v>8061</v>
      </c>
      <c r="H378" s="663" t="s">
        <v>8490</v>
      </c>
      <c r="I378" s="665">
        <v>168.73</v>
      </c>
      <c r="J378" s="665">
        <v>25</v>
      </c>
      <c r="K378" s="666">
        <v>4218.16</v>
      </c>
    </row>
    <row r="379" spans="1:11" ht="14.4" customHeight="1" x14ac:dyDescent="0.3">
      <c r="A379" s="661" t="s">
        <v>591</v>
      </c>
      <c r="B379" s="662" t="s">
        <v>592</v>
      </c>
      <c r="C379" s="663" t="s">
        <v>604</v>
      </c>
      <c r="D379" s="664" t="s">
        <v>4663</v>
      </c>
      <c r="E379" s="663" t="s">
        <v>9630</v>
      </c>
      <c r="F379" s="664" t="s">
        <v>9631</v>
      </c>
      <c r="G379" s="663" t="s">
        <v>8061</v>
      </c>
      <c r="H379" s="663" t="s">
        <v>8062</v>
      </c>
      <c r="I379" s="665">
        <v>204.39600000000002</v>
      </c>
      <c r="J379" s="665">
        <v>175</v>
      </c>
      <c r="K379" s="666">
        <v>35449.33</v>
      </c>
    </row>
    <row r="380" spans="1:11" ht="14.4" customHeight="1" x14ac:dyDescent="0.3">
      <c r="A380" s="661" t="s">
        <v>591</v>
      </c>
      <c r="B380" s="662" t="s">
        <v>592</v>
      </c>
      <c r="C380" s="663" t="s">
        <v>604</v>
      </c>
      <c r="D380" s="664" t="s">
        <v>4663</v>
      </c>
      <c r="E380" s="663" t="s">
        <v>9630</v>
      </c>
      <c r="F380" s="664" t="s">
        <v>9631</v>
      </c>
      <c r="G380" s="663" t="s">
        <v>8491</v>
      </c>
      <c r="H380" s="663" t="s">
        <v>8492</v>
      </c>
      <c r="I380" s="665">
        <v>33.799999999999997</v>
      </c>
      <c r="J380" s="665">
        <v>20</v>
      </c>
      <c r="K380" s="666">
        <v>675.97</v>
      </c>
    </row>
    <row r="381" spans="1:11" ht="14.4" customHeight="1" x14ac:dyDescent="0.3">
      <c r="A381" s="661" t="s">
        <v>591</v>
      </c>
      <c r="B381" s="662" t="s">
        <v>592</v>
      </c>
      <c r="C381" s="663" t="s">
        <v>604</v>
      </c>
      <c r="D381" s="664" t="s">
        <v>4663</v>
      </c>
      <c r="E381" s="663" t="s">
        <v>9630</v>
      </c>
      <c r="F381" s="664" t="s">
        <v>9631</v>
      </c>
      <c r="G381" s="663" t="s">
        <v>8063</v>
      </c>
      <c r="H381" s="663" t="s">
        <v>8064</v>
      </c>
      <c r="I381" s="665">
        <v>8.6416666666666657</v>
      </c>
      <c r="J381" s="665">
        <v>576</v>
      </c>
      <c r="K381" s="666">
        <v>4977.87</v>
      </c>
    </row>
    <row r="382" spans="1:11" ht="14.4" customHeight="1" x14ac:dyDescent="0.3">
      <c r="A382" s="661" t="s">
        <v>591</v>
      </c>
      <c r="B382" s="662" t="s">
        <v>592</v>
      </c>
      <c r="C382" s="663" t="s">
        <v>604</v>
      </c>
      <c r="D382" s="664" t="s">
        <v>4663</v>
      </c>
      <c r="E382" s="663" t="s">
        <v>9630</v>
      </c>
      <c r="F382" s="664" t="s">
        <v>9631</v>
      </c>
      <c r="G382" s="663" t="s">
        <v>8493</v>
      </c>
      <c r="H382" s="663" t="s">
        <v>8494</v>
      </c>
      <c r="I382" s="665">
        <v>101.25</v>
      </c>
      <c r="J382" s="665">
        <v>20</v>
      </c>
      <c r="K382" s="666">
        <v>2024.99</v>
      </c>
    </row>
    <row r="383" spans="1:11" ht="14.4" customHeight="1" x14ac:dyDescent="0.3">
      <c r="A383" s="661" t="s">
        <v>591</v>
      </c>
      <c r="B383" s="662" t="s">
        <v>592</v>
      </c>
      <c r="C383" s="663" t="s">
        <v>604</v>
      </c>
      <c r="D383" s="664" t="s">
        <v>4663</v>
      </c>
      <c r="E383" s="663" t="s">
        <v>9630</v>
      </c>
      <c r="F383" s="664" t="s">
        <v>9631</v>
      </c>
      <c r="G383" s="663" t="s">
        <v>8495</v>
      </c>
      <c r="H383" s="663" t="s">
        <v>8496</v>
      </c>
      <c r="I383" s="665">
        <v>93.04</v>
      </c>
      <c r="J383" s="665">
        <v>50</v>
      </c>
      <c r="K383" s="666">
        <v>4651.87</v>
      </c>
    </row>
    <row r="384" spans="1:11" ht="14.4" customHeight="1" x14ac:dyDescent="0.3">
      <c r="A384" s="661" t="s">
        <v>591</v>
      </c>
      <c r="B384" s="662" t="s">
        <v>592</v>
      </c>
      <c r="C384" s="663" t="s">
        <v>604</v>
      </c>
      <c r="D384" s="664" t="s">
        <v>4663</v>
      </c>
      <c r="E384" s="663" t="s">
        <v>9630</v>
      </c>
      <c r="F384" s="664" t="s">
        <v>9631</v>
      </c>
      <c r="G384" s="663" t="s">
        <v>8497</v>
      </c>
      <c r="H384" s="663" t="s">
        <v>8498</v>
      </c>
      <c r="I384" s="665">
        <v>713.6</v>
      </c>
      <c r="J384" s="665">
        <v>2</v>
      </c>
      <c r="K384" s="666">
        <v>1427.2</v>
      </c>
    </row>
    <row r="385" spans="1:11" ht="14.4" customHeight="1" x14ac:dyDescent="0.3">
      <c r="A385" s="661" t="s">
        <v>591</v>
      </c>
      <c r="B385" s="662" t="s">
        <v>592</v>
      </c>
      <c r="C385" s="663" t="s">
        <v>604</v>
      </c>
      <c r="D385" s="664" t="s">
        <v>4663</v>
      </c>
      <c r="E385" s="663" t="s">
        <v>9630</v>
      </c>
      <c r="F385" s="664" t="s">
        <v>9631</v>
      </c>
      <c r="G385" s="663" t="s">
        <v>8071</v>
      </c>
      <c r="H385" s="663" t="s">
        <v>8072</v>
      </c>
      <c r="I385" s="665">
        <v>19.170000000000002</v>
      </c>
      <c r="J385" s="665">
        <v>200</v>
      </c>
      <c r="K385" s="666">
        <v>3834.42</v>
      </c>
    </row>
    <row r="386" spans="1:11" ht="14.4" customHeight="1" x14ac:dyDescent="0.3">
      <c r="A386" s="661" t="s">
        <v>591</v>
      </c>
      <c r="B386" s="662" t="s">
        <v>592</v>
      </c>
      <c r="C386" s="663" t="s">
        <v>604</v>
      </c>
      <c r="D386" s="664" t="s">
        <v>4663</v>
      </c>
      <c r="E386" s="663" t="s">
        <v>9630</v>
      </c>
      <c r="F386" s="664" t="s">
        <v>9631</v>
      </c>
      <c r="G386" s="663" t="s">
        <v>8499</v>
      </c>
      <c r="H386" s="663" t="s">
        <v>8500</v>
      </c>
      <c r="I386" s="665">
        <v>293.25</v>
      </c>
      <c r="J386" s="665">
        <v>15</v>
      </c>
      <c r="K386" s="666">
        <v>4398.75</v>
      </c>
    </row>
    <row r="387" spans="1:11" ht="14.4" customHeight="1" x14ac:dyDescent="0.3">
      <c r="A387" s="661" t="s">
        <v>591</v>
      </c>
      <c r="B387" s="662" t="s">
        <v>592</v>
      </c>
      <c r="C387" s="663" t="s">
        <v>604</v>
      </c>
      <c r="D387" s="664" t="s">
        <v>4663</v>
      </c>
      <c r="E387" s="663" t="s">
        <v>9630</v>
      </c>
      <c r="F387" s="664" t="s">
        <v>9631</v>
      </c>
      <c r="G387" s="663" t="s">
        <v>8075</v>
      </c>
      <c r="H387" s="663" t="s">
        <v>8076</v>
      </c>
      <c r="I387" s="665">
        <v>0.38</v>
      </c>
      <c r="J387" s="665">
        <v>100</v>
      </c>
      <c r="K387" s="666">
        <v>38</v>
      </c>
    </row>
    <row r="388" spans="1:11" ht="14.4" customHeight="1" x14ac:dyDescent="0.3">
      <c r="A388" s="661" t="s">
        <v>591</v>
      </c>
      <c r="B388" s="662" t="s">
        <v>592</v>
      </c>
      <c r="C388" s="663" t="s">
        <v>604</v>
      </c>
      <c r="D388" s="664" t="s">
        <v>4663</v>
      </c>
      <c r="E388" s="663" t="s">
        <v>9632</v>
      </c>
      <c r="F388" s="664" t="s">
        <v>9633</v>
      </c>
      <c r="G388" s="663" t="s">
        <v>8501</v>
      </c>
      <c r="H388" s="663" t="s">
        <v>8502</v>
      </c>
      <c r="I388" s="665">
        <v>268.62</v>
      </c>
      <c r="J388" s="665">
        <v>20</v>
      </c>
      <c r="K388" s="666">
        <v>5372.4</v>
      </c>
    </row>
    <row r="389" spans="1:11" ht="14.4" customHeight="1" x14ac:dyDescent="0.3">
      <c r="A389" s="661" t="s">
        <v>591</v>
      </c>
      <c r="B389" s="662" t="s">
        <v>592</v>
      </c>
      <c r="C389" s="663" t="s">
        <v>604</v>
      </c>
      <c r="D389" s="664" t="s">
        <v>4663</v>
      </c>
      <c r="E389" s="663" t="s">
        <v>9632</v>
      </c>
      <c r="F389" s="664" t="s">
        <v>9633</v>
      </c>
      <c r="G389" s="663" t="s">
        <v>8503</v>
      </c>
      <c r="H389" s="663" t="s">
        <v>8504</v>
      </c>
      <c r="I389" s="665">
        <v>58.37</v>
      </c>
      <c r="J389" s="665">
        <v>100</v>
      </c>
      <c r="K389" s="666">
        <v>5837</v>
      </c>
    </row>
    <row r="390" spans="1:11" ht="14.4" customHeight="1" x14ac:dyDescent="0.3">
      <c r="A390" s="661" t="s">
        <v>591</v>
      </c>
      <c r="B390" s="662" t="s">
        <v>592</v>
      </c>
      <c r="C390" s="663" t="s">
        <v>604</v>
      </c>
      <c r="D390" s="664" t="s">
        <v>4663</v>
      </c>
      <c r="E390" s="663" t="s">
        <v>9632</v>
      </c>
      <c r="F390" s="664" t="s">
        <v>9633</v>
      </c>
      <c r="G390" s="663" t="s">
        <v>8087</v>
      </c>
      <c r="H390" s="663" t="s">
        <v>8088</v>
      </c>
      <c r="I390" s="665">
        <v>2.9049999999999998</v>
      </c>
      <c r="J390" s="665">
        <v>60</v>
      </c>
      <c r="K390" s="666">
        <v>174.3</v>
      </c>
    </row>
    <row r="391" spans="1:11" ht="14.4" customHeight="1" x14ac:dyDescent="0.3">
      <c r="A391" s="661" t="s">
        <v>591</v>
      </c>
      <c r="B391" s="662" t="s">
        <v>592</v>
      </c>
      <c r="C391" s="663" t="s">
        <v>604</v>
      </c>
      <c r="D391" s="664" t="s">
        <v>4663</v>
      </c>
      <c r="E391" s="663" t="s">
        <v>9632</v>
      </c>
      <c r="F391" s="664" t="s">
        <v>9633</v>
      </c>
      <c r="G391" s="663" t="s">
        <v>8087</v>
      </c>
      <c r="H391" s="663" t="s">
        <v>8089</v>
      </c>
      <c r="I391" s="665">
        <v>2.7466666666666666</v>
      </c>
      <c r="J391" s="665">
        <v>90</v>
      </c>
      <c r="K391" s="666">
        <v>247.2</v>
      </c>
    </row>
    <row r="392" spans="1:11" ht="14.4" customHeight="1" x14ac:dyDescent="0.3">
      <c r="A392" s="661" t="s">
        <v>591</v>
      </c>
      <c r="B392" s="662" t="s">
        <v>592</v>
      </c>
      <c r="C392" s="663" t="s">
        <v>604</v>
      </c>
      <c r="D392" s="664" t="s">
        <v>4663</v>
      </c>
      <c r="E392" s="663" t="s">
        <v>9632</v>
      </c>
      <c r="F392" s="664" t="s">
        <v>9633</v>
      </c>
      <c r="G392" s="663" t="s">
        <v>8092</v>
      </c>
      <c r="H392" s="663" t="s">
        <v>8093</v>
      </c>
      <c r="I392" s="665">
        <v>15.922500000000001</v>
      </c>
      <c r="J392" s="665">
        <v>1000</v>
      </c>
      <c r="K392" s="666">
        <v>15922</v>
      </c>
    </row>
    <row r="393" spans="1:11" ht="14.4" customHeight="1" x14ac:dyDescent="0.3">
      <c r="A393" s="661" t="s">
        <v>591</v>
      </c>
      <c r="B393" s="662" t="s">
        <v>592</v>
      </c>
      <c r="C393" s="663" t="s">
        <v>604</v>
      </c>
      <c r="D393" s="664" t="s">
        <v>4663</v>
      </c>
      <c r="E393" s="663" t="s">
        <v>9632</v>
      </c>
      <c r="F393" s="664" t="s">
        <v>9633</v>
      </c>
      <c r="G393" s="663" t="s">
        <v>8505</v>
      </c>
      <c r="H393" s="663" t="s">
        <v>8506</v>
      </c>
      <c r="I393" s="665">
        <v>7.4300000000000006</v>
      </c>
      <c r="J393" s="665">
        <v>1220</v>
      </c>
      <c r="K393" s="666">
        <v>9064.6</v>
      </c>
    </row>
    <row r="394" spans="1:11" ht="14.4" customHeight="1" x14ac:dyDescent="0.3">
      <c r="A394" s="661" t="s">
        <v>591</v>
      </c>
      <c r="B394" s="662" t="s">
        <v>592</v>
      </c>
      <c r="C394" s="663" t="s">
        <v>604</v>
      </c>
      <c r="D394" s="664" t="s">
        <v>4663</v>
      </c>
      <c r="E394" s="663" t="s">
        <v>9632</v>
      </c>
      <c r="F394" s="664" t="s">
        <v>9633</v>
      </c>
      <c r="G394" s="663" t="s">
        <v>8094</v>
      </c>
      <c r="H394" s="663" t="s">
        <v>8095</v>
      </c>
      <c r="I394" s="665">
        <v>1.0907692307692307</v>
      </c>
      <c r="J394" s="665">
        <v>21400</v>
      </c>
      <c r="K394" s="666">
        <v>23338</v>
      </c>
    </row>
    <row r="395" spans="1:11" ht="14.4" customHeight="1" x14ac:dyDescent="0.3">
      <c r="A395" s="661" t="s">
        <v>591</v>
      </c>
      <c r="B395" s="662" t="s">
        <v>592</v>
      </c>
      <c r="C395" s="663" t="s">
        <v>604</v>
      </c>
      <c r="D395" s="664" t="s">
        <v>4663</v>
      </c>
      <c r="E395" s="663" t="s">
        <v>9632</v>
      </c>
      <c r="F395" s="664" t="s">
        <v>9633</v>
      </c>
      <c r="G395" s="663" t="s">
        <v>8096</v>
      </c>
      <c r="H395" s="663" t="s">
        <v>8097</v>
      </c>
      <c r="I395" s="665">
        <v>1.6739999999999999</v>
      </c>
      <c r="J395" s="665">
        <v>11600</v>
      </c>
      <c r="K395" s="666">
        <v>19406</v>
      </c>
    </row>
    <row r="396" spans="1:11" ht="14.4" customHeight="1" x14ac:dyDescent="0.3">
      <c r="A396" s="661" t="s">
        <v>591</v>
      </c>
      <c r="B396" s="662" t="s">
        <v>592</v>
      </c>
      <c r="C396" s="663" t="s">
        <v>604</v>
      </c>
      <c r="D396" s="664" t="s">
        <v>4663</v>
      </c>
      <c r="E396" s="663" t="s">
        <v>9632</v>
      </c>
      <c r="F396" s="664" t="s">
        <v>9633</v>
      </c>
      <c r="G396" s="663" t="s">
        <v>8098</v>
      </c>
      <c r="H396" s="663" t="s">
        <v>8099</v>
      </c>
      <c r="I396" s="665">
        <v>0.47555555555555551</v>
      </c>
      <c r="J396" s="665">
        <v>19000</v>
      </c>
      <c r="K396" s="666">
        <v>9035</v>
      </c>
    </row>
    <row r="397" spans="1:11" ht="14.4" customHeight="1" x14ac:dyDescent="0.3">
      <c r="A397" s="661" t="s">
        <v>591</v>
      </c>
      <c r="B397" s="662" t="s">
        <v>592</v>
      </c>
      <c r="C397" s="663" t="s">
        <v>604</v>
      </c>
      <c r="D397" s="664" t="s">
        <v>4663</v>
      </c>
      <c r="E397" s="663" t="s">
        <v>9632</v>
      </c>
      <c r="F397" s="664" t="s">
        <v>9633</v>
      </c>
      <c r="G397" s="663" t="s">
        <v>8100</v>
      </c>
      <c r="H397" s="663" t="s">
        <v>8101</v>
      </c>
      <c r="I397" s="665">
        <v>0.67</v>
      </c>
      <c r="J397" s="665">
        <v>16500</v>
      </c>
      <c r="K397" s="666">
        <v>11055</v>
      </c>
    </row>
    <row r="398" spans="1:11" ht="14.4" customHeight="1" x14ac:dyDescent="0.3">
      <c r="A398" s="661" t="s">
        <v>591</v>
      </c>
      <c r="B398" s="662" t="s">
        <v>592</v>
      </c>
      <c r="C398" s="663" t="s">
        <v>604</v>
      </c>
      <c r="D398" s="664" t="s">
        <v>4663</v>
      </c>
      <c r="E398" s="663" t="s">
        <v>9632</v>
      </c>
      <c r="F398" s="664" t="s">
        <v>9633</v>
      </c>
      <c r="G398" s="663" t="s">
        <v>8102</v>
      </c>
      <c r="H398" s="663" t="s">
        <v>8103</v>
      </c>
      <c r="I398" s="665">
        <v>3.1333333333333329</v>
      </c>
      <c r="J398" s="665">
        <v>150</v>
      </c>
      <c r="K398" s="666">
        <v>470</v>
      </c>
    </row>
    <row r="399" spans="1:11" ht="14.4" customHeight="1" x14ac:dyDescent="0.3">
      <c r="A399" s="661" t="s">
        <v>591</v>
      </c>
      <c r="B399" s="662" t="s">
        <v>592</v>
      </c>
      <c r="C399" s="663" t="s">
        <v>604</v>
      </c>
      <c r="D399" s="664" t="s">
        <v>4663</v>
      </c>
      <c r="E399" s="663" t="s">
        <v>9632</v>
      </c>
      <c r="F399" s="664" t="s">
        <v>9633</v>
      </c>
      <c r="G399" s="663" t="s">
        <v>8507</v>
      </c>
      <c r="H399" s="663" t="s">
        <v>8508</v>
      </c>
      <c r="I399" s="665">
        <v>1.96</v>
      </c>
      <c r="J399" s="665">
        <v>1020</v>
      </c>
      <c r="K399" s="666">
        <v>1999.2</v>
      </c>
    </row>
    <row r="400" spans="1:11" ht="14.4" customHeight="1" x14ac:dyDescent="0.3">
      <c r="A400" s="661" t="s">
        <v>591</v>
      </c>
      <c r="B400" s="662" t="s">
        <v>592</v>
      </c>
      <c r="C400" s="663" t="s">
        <v>604</v>
      </c>
      <c r="D400" s="664" t="s">
        <v>4663</v>
      </c>
      <c r="E400" s="663" t="s">
        <v>9632</v>
      </c>
      <c r="F400" s="664" t="s">
        <v>9633</v>
      </c>
      <c r="G400" s="663" t="s">
        <v>8509</v>
      </c>
      <c r="H400" s="663" t="s">
        <v>8510</v>
      </c>
      <c r="I400" s="665">
        <v>2.1800000000000002</v>
      </c>
      <c r="J400" s="665">
        <v>1600</v>
      </c>
      <c r="K400" s="666">
        <v>3484.3600000000006</v>
      </c>
    </row>
    <row r="401" spans="1:11" ht="14.4" customHeight="1" x14ac:dyDescent="0.3">
      <c r="A401" s="661" t="s">
        <v>591</v>
      </c>
      <c r="B401" s="662" t="s">
        <v>592</v>
      </c>
      <c r="C401" s="663" t="s">
        <v>604</v>
      </c>
      <c r="D401" s="664" t="s">
        <v>4663</v>
      </c>
      <c r="E401" s="663" t="s">
        <v>9632</v>
      </c>
      <c r="F401" s="664" t="s">
        <v>9633</v>
      </c>
      <c r="G401" s="663" t="s">
        <v>8104</v>
      </c>
      <c r="H401" s="663" t="s">
        <v>8105</v>
      </c>
      <c r="I401" s="665">
        <v>68.534999999999997</v>
      </c>
      <c r="J401" s="665">
        <v>12</v>
      </c>
      <c r="K401" s="666">
        <v>822.42000000000007</v>
      </c>
    </row>
    <row r="402" spans="1:11" ht="14.4" customHeight="1" x14ac:dyDescent="0.3">
      <c r="A402" s="661" t="s">
        <v>591</v>
      </c>
      <c r="B402" s="662" t="s">
        <v>592</v>
      </c>
      <c r="C402" s="663" t="s">
        <v>604</v>
      </c>
      <c r="D402" s="664" t="s">
        <v>4663</v>
      </c>
      <c r="E402" s="663" t="s">
        <v>9632</v>
      </c>
      <c r="F402" s="664" t="s">
        <v>9633</v>
      </c>
      <c r="G402" s="663" t="s">
        <v>8108</v>
      </c>
      <c r="H402" s="663" t="s">
        <v>8109</v>
      </c>
      <c r="I402" s="665">
        <v>2.46</v>
      </c>
      <c r="J402" s="665">
        <v>1000</v>
      </c>
      <c r="K402" s="666">
        <v>2460</v>
      </c>
    </row>
    <row r="403" spans="1:11" ht="14.4" customHeight="1" x14ac:dyDescent="0.3">
      <c r="A403" s="661" t="s">
        <v>591</v>
      </c>
      <c r="B403" s="662" t="s">
        <v>592</v>
      </c>
      <c r="C403" s="663" t="s">
        <v>604</v>
      </c>
      <c r="D403" s="664" t="s">
        <v>4663</v>
      </c>
      <c r="E403" s="663" t="s">
        <v>9632</v>
      </c>
      <c r="F403" s="664" t="s">
        <v>9633</v>
      </c>
      <c r="G403" s="663" t="s">
        <v>8108</v>
      </c>
      <c r="H403" s="663" t="s">
        <v>8110</v>
      </c>
      <c r="I403" s="665">
        <v>2.46</v>
      </c>
      <c r="J403" s="665">
        <v>500</v>
      </c>
      <c r="K403" s="666">
        <v>1230</v>
      </c>
    </row>
    <row r="404" spans="1:11" ht="14.4" customHeight="1" x14ac:dyDescent="0.3">
      <c r="A404" s="661" t="s">
        <v>591</v>
      </c>
      <c r="B404" s="662" t="s">
        <v>592</v>
      </c>
      <c r="C404" s="663" t="s">
        <v>604</v>
      </c>
      <c r="D404" s="664" t="s">
        <v>4663</v>
      </c>
      <c r="E404" s="663" t="s">
        <v>9632</v>
      </c>
      <c r="F404" s="664" t="s">
        <v>9633</v>
      </c>
      <c r="G404" s="663" t="s">
        <v>8111</v>
      </c>
      <c r="H404" s="663" t="s">
        <v>8511</v>
      </c>
      <c r="I404" s="665">
        <v>94.38</v>
      </c>
      <c r="J404" s="665">
        <v>5</v>
      </c>
      <c r="K404" s="666">
        <v>471.9</v>
      </c>
    </row>
    <row r="405" spans="1:11" ht="14.4" customHeight="1" x14ac:dyDescent="0.3">
      <c r="A405" s="661" t="s">
        <v>591</v>
      </c>
      <c r="B405" s="662" t="s">
        <v>592</v>
      </c>
      <c r="C405" s="663" t="s">
        <v>604</v>
      </c>
      <c r="D405" s="664" t="s">
        <v>4663</v>
      </c>
      <c r="E405" s="663" t="s">
        <v>9632</v>
      </c>
      <c r="F405" s="664" t="s">
        <v>9633</v>
      </c>
      <c r="G405" s="663" t="s">
        <v>8113</v>
      </c>
      <c r="H405" s="663" t="s">
        <v>8114</v>
      </c>
      <c r="I405" s="665">
        <v>6.17</v>
      </c>
      <c r="J405" s="665">
        <v>260</v>
      </c>
      <c r="K405" s="666">
        <v>1604.2</v>
      </c>
    </row>
    <row r="406" spans="1:11" ht="14.4" customHeight="1" x14ac:dyDescent="0.3">
      <c r="A406" s="661" t="s">
        <v>591</v>
      </c>
      <c r="B406" s="662" t="s">
        <v>592</v>
      </c>
      <c r="C406" s="663" t="s">
        <v>604</v>
      </c>
      <c r="D406" s="664" t="s">
        <v>4663</v>
      </c>
      <c r="E406" s="663" t="s">
        <v>9632</v>
      </c>
      <c r="F406" s="664" t="s">
        <v>9633</v>
      </c>
      <c r="G406" s="663" t="s">
        <v>8117</v>
      </c>
      <c r="H406" s="663" t="s">
        <v>8118</v>
      </c>
      <c r="I406" s="665">
        <v>1.84</v>
      </c>
      <c r="J406" s="665">
        <v>60</v>
      </c>
      <c r="K406" s="666">
        <v>110.39999999999999</v>
      </c>
    </row>
    <row r="407" spans="1:11" ht="14.4" customHeight="1" x14ac:dyDescent="0.3">
      <c r="A407" s="661" t="s">
        <v>591</v>
      </c>
      <c r="B407" s="662" t="s">
        <v>592</v>
      </c>
      <c r="C407" s="663" t="s">
        <v>604</v>
      </c>
      <c r="D407" s="664" t="s">
        <v>4663</v>
      </c>
      <c r="E407" s="663" t="s">
        <v>9632</v>
      </c>
      <c r="F407" s="664" t="s">
        <v>9633</v>
      </c>
      <c r="G407" s="663" t="s">
        <v>8512</v>
      </c>
      <c r="H407" s="663" t="s">
        <v>8513</v>
      </c>
      <c r="I407" s="665">
        <v>17.91</v>
      </c>
      <c r="J407" s="665">
        <v>2</v>
      </c>
      <c r="K407" s="666">
        <v>35.82</v>
      </c>
    </row>
    <row r="408" spans="1:11" ht="14.4" customHeight="1" x14ac:dyDescent="0.3">
      <c r="A408" s="661" t="s">
        <v>591</v>
      </c>
      <c r="B408" s="662" t="s">
        <v>592</v>
      </c>
      <c r="C408" s="663" t="s">
        <v>604</v>
      </c>
      <c r="D408" s="664" t="s">
        <v>4663</v>
      </c>
      <c r="E408" s="663" t="s">
        <v>9632</v>
      </c>
      <c r="F408" s="664" t="s">
        <v>9633</v>
      </c>
      <c r="G408" s="663" t="s">
        <v>8121</v>
      </c>
      <c r="H408" s="663" t="s">
        <v>8122</v>
      </c>
      <c r="I408" s="665">
        <v>2.79</v>
      </c>
      <c r="J408" s="665">
        <v>300</v>
      </c>
      <c r="K408" s="666">
        <v>837</v>
      </c>
    </row>
    <row r="409" spans="1:11" ht="14.4" customHeight="1" x14ac:dyDescent="0.3">
      <c r="A409" s="661" t="s">
        <v>591</v>
      </c>
      <c r="B409" s="662" t="s">
        <v>592</v>
      </c>
      <c r="C409" s="663" t="s">
        <v>604</v>
      </c>
      <c r="D409" s="664" t="s">
        <v>4663</v>
      </c>
      <c r="E409" s="663" t="s">
        <v>9632</v>
      </c>
      <c r="F409" s="664" t="s">
        <v>9633</v>
      </c>
      <c r="G409" s="663" t="s">
        <v>8514</v>
      </c>
      <c r="H409" s="663" t="s">
        <v>8515</v>
      </c>
      <c r="I409" s="665">
        <v>206.03333333333333</v>
      </c>
      <c r="J409" s="665">
        <v>26</v>
      </c>
      <c r="K409" s="666">
        <v>5357.11</v>
      </c>
    </row>
    <row r="410" spans="1:11" ht="14.4" customHeight="1" x14ac:dyDescent="0.3">
      <c r="A410" s="661" t="s">
        <v>591</v>
      </c>
      <c r="B410" s="662" t="s">
        <v>592</v>
      </c>
      <c r="C410" s="663" t="s">
        <v>604</v>
      </c>
      <c r="D410" s="664" t="s">
        <v>4663</v>
      </c>
      <c r="E410" s="663" t="s">
        <v>9632</v>
      </c>
      <c r="F410" s="664" t="s">
        <v>9633</v>
      </c>
      <c r="G410" s="663" t="s">
        <v>8127</v>
      </c>
      <c r="H410" s="663" t="s">
        <v>8128</v>
      </c>
      <c r="I410" s="665">
        <v>1.9</v>
      </c>
      <c r="J410" s="665">
        <v>25</v>
      </c>
      <c r="K410" s="666">
        <v>47.5</v>
      </c>
    </row>
    <row r="411" spans="1:11" ht="14.4" customHeight="1" x14ac:dyDescent="0.3">
      <c r="A411" s="661" t="s">
        <v>591</v>
      </c>
      <c r="B411" s="662" t="s">
        <v>592</v>
      </c>
      <c r="C411" s="663" t="s">
        <v>604</v>
      </c>
      <c r="D411" s="664" t="s">
        <v>4663</v>
      </c>
      <c r="E411" s="663" t="s">
        <v>9632</v>
      </c>
      <c r="F411" s="664" t="s">
        <v>9633</v>
      </c>
      <c r="G411" s="663" t="s">
        <v>8366</v>
      </c>
      <c r="H411" s="663" t="s">
        <v>8367</v>
      </c>
      <c r="I411" s="665">
        <v>2.37</v>
      </c>
      <c r="J411" s="665">
        <v>50</v>
      </c>
      <c r="K411" s="666">
        <v>118.5</v>
      </c>
    </row>
    <row r="412" spans="1:11" ht="14.4" customHeight="1" x14ac:dyDescent="0.3">
      <c r="A412" s="661" t="s">
        <v>591</v>
      </c>
      <c r="B412" s="662" t="s">
        <v>592</v>
      </c>
      <c r="C412" s="663" t="s">
        <v>604</v>
      </c>
      <c r="D412" s="664" t="s">
        <v>4663</v>
      </c>
      <c r="E412" s="663" t="s">
        <v>9632</v>
      </c>
      <c r="F412" s="664" t="s">
        <v>9633</v>
      </c>
      <c r="G412" s="663" t="s">
        <v>8129</v>
      </c>
      <c r="H412" s="663" t="s">
        <v>8130</v>
      </c>
      <c r="I412" s="665">
        <v>1.9849999999999997</v>
      </c>
      <c r="J412" s="665">
        <v>5000</v>
      </c>
      <c r="K412" s="666">
        <v>9930</v>
      </c>
    </row>
    <row r="413" spans="1:11" ht="14.4" customHeight="1" x14ac:dyDescent="0.3">
      <c r="A413" s="661" t="s">
        <v>591</v>
      </c>
      <c r="B413" s="662" t="s">
        <v>592</v>
      </c>
      <c r="C413" s="663" t="s">
        <v>604</v>
      </c>
      <c r="D413" s="664" t="s">
        <v>4663</v>
      </c>
      <c r="E413" s="663" t="s">
        <v>9632</v>
      </c>
      <c r="F413" s="664" t="s">
        <v>9633</v>
      </c>
      <c r="G413" s="663" t="s">
        <v>8131</v>
      </c>
      <c r="H413" s="663" t="s">
        <v>8132</v>
      </c>
      <c r="I413" s="665">
        <v>1.9720000000000002</v>
      </c>
      <c r="J413" s="665">
        <v>500</v>
      </c>
      <c r="K413" s="666">
        <v>986</v>
      </c>
    </row>
    <row r="414" spans="1:11" ht="14.4" customHeight="1" x14ac:dyDescent="0.3">
      <c r="A414" s="661" t="s">
        <v>591</v>
      </c>
      <c r="B414" s="662" t="s">
        <v>592</v>
      </c>
      <c r="C414" s="663" t="s">
        <v>604</v>
      </c>
      <c r="D414" s="664" t="s">
        <v>4663</v>
      </c>
      <c r="E414" s="663" t="s">
        <v>9632</v>
      </c>
      <c r="F414" s="664" t="s">
        <v>9633</v>
      </c>
      <c r="G414" s="663" t="s">
        <v>8133</v>
      </c>
      <c r="H414" s="663" t="s">
        <v>8134</v>
      </c>
      <c r="I414" s="665">
        <v>1.9749999999999999</v>
      </c>
      <c r="J414" s="665">
        <v>200</v>
      </c>
      <c r="K414" s="666">
        <v>395</v>
      </c>
    </row>
    <row r="415" spans="1:11" ht="14.4" customHeight="1" x14ac:dyDescent="0.3">
      <c r="A415" s="661" t="s">
        <v>591</v>
      </c>
      <c r="B415" s="662" t="s">
        <v>592</v>
      </c>
      <c r="C415" s="663" t="s">
        <v>604</v>
      </c>
      <c r="D415" s="664" t="s">
        <v>4663</v>
      </c>
      <c r="E415" s="663" t="s">
        <v>9632</v>
      </c>
      <c r="F415" s="664" t="s">
        <v>9633</v>
      </c>
      <c r="G415" s="663" t="s">
        <v>8135</v>
      </c>
      <c r="H415" s="663" t="s">
        <v>8136</v>
      </c>
      <c r="I415" s="665">
        <v>3.0983333333333332</v>
      </c>
      <c r="J415" s="665">
        <v>700</v>
      </c>
      <c r="K415" s="666">
        <v>2169</v>
      </c>
    </row>
    <row r="416" spans="1:11" ht="14.4" customHeight="1" x14ac:dyDescent="0.3">
      <c r="A416" s="661" t="s">
        <v>591</v>
      </c>
      <c r="B416" s="662" t="s">
        <v>592</v>
      </c>
      <c r="C416" s="663" t="s">
        <v>604</v>
      </c>
      <c r="D416" s="664" t="s">
        <v>4663</v>
      </c>
      <c r="E416" s="663" t="s">
        <v>9632</v>
      </c>
      <c r="F416" s="664" t="s">
        <v>9633</v>
      </c>
      <c r="G416" s="663" t="s">
        <v>8368</v>
      </c>
      <c r="H416" s="663" t="s">
        <v>8369</v>
      </c>
      <c r="I416" s="665">
        <v>1.865</v>
      </c>
      <c r="J416" s="665">
        <v>200</v>
      </c>
      <c r="K416" s="666">
        <v>373</v>
      </c>
    </row>
    <row r="417" spans="1:11" ht="14.4" customHeight="1" x14ac:dyDescent="0.3">
      <c r="A417" s="661" t="s">
        <v>591</v>
      </c>
      <c r="B417" s="662" t="s">
        <v>592</v>
      </c>
      <c r="C417" s="663" t="s">
        <v>604</v>
      </c>
      <c r="D417" s="664" t="s">
        <v>4663</v>
      </c>
      <c r="E417" s="663" t="s">
        <v>9632</v>
      </c>
      <c r="F417" s="664" t="s">
        <v>9633</v>
      </c>
      <c r="G417" s="663" t="s">
        <v>8370</v>
      </c>
      <c r="H417" s="663" t="s">
        <v>8371</v>
      </c>
      <c r="I417" s="665">
        <v>1.9249999999999998</v>
      </c>
      <c r="J417" s="665">
        <v>400</v>
      </c>
      <c r="K417" s="666">
        <v>770</v>
      </c>
    </row>
    <row r="418" spans="1:11" ht="14.4" customHeight="1" x14ac:dyDescent="0.3">
      <c r="A418" s="661" t="s">
        <v>591</v>
      </c>
      <c r="B418" s="662" t="s">
        <v>592</v>
      </c>
      <c r="C418" s="663" t="s">
        <v>604</v>
      </c>
      <c r="D418" s="664" t="s">
        <v>4663</v>
      </c>
      <c r="E418" s="663" t="s">
        <v>9632</v>
      </c>
      <c r="F418" s="664" t="s">
        <v>9633</v>
      </c>
      <c r="G418" s="663" t="s">
        <v>8372</v>
      </c>
      <c r="H418" s="663" t="s">
        <v>8373</v>
      </c>
      <c r="I418" s="665">
        <v>2.82</v>
      </c>
      <c r="J418" s="665">
        <v>150</v>
      </c>
      <c r="K418" s="666">
        <v>423</v>
      </c>
    </row>
    <row r="419" spans="1:11" ht="14.4" customHeight="1" x14ac:dyDescent="0.3">
      <c r="A419" s="661" t="s">
        <v>591</v>
      </c>
      <c r="B419" s="662" t="s">
        <v>592</v>
      </c>
      <c r="C419" s="663" t="s">
        <v>604</v>
      </c>
      <c r="D419" s="664" t="s">
        <v>4663</v>
      </c>
      <c r="E419" s="663" t="s">
        <v>9632</v>
      </c>
      <c r="F419" s="664" t="s">
        <v>9633</v>
      </c>
      <c r="G419" s="663" t="s">
        <v>8141</v>
      </c>
      <c r="H419" s="663" t="s">
        <v>8142</v>
      </c>
      <c r="I419" s="665">
        <v>4.8144444444444447</v>
      </c>
      <c r="J419" s="665">
        <v>7200</v>
      </c>
      <c r="K419" s="666">
        <v>34664</v>
      </c>
    </row>
    <row r="420" spans="1:11" ht="14.4" customHeight="1" x14ac:dyDescent="0.3">
      <c r="A420" s="661" t="s">
        <v>591</v>
      </c>
      <c r="B420" s="662" t="s">
        <v>592</v>
      </c>
      <c r="C420" s="663" t="s">
        <v>604</v>
      </c>
      <c r="D420" s="664" t="s">
        <v>4663</v>
      </c>
      <c r="E420" s="663" t="s">
        <v>9632</v>
      </c>
      <c r="F420" s="664" t="s">
        <v>9633</v>
      </c>
      <c r="G420" s="663" t="s">
        <v>8143</v>
      </c>
      <c r="H420" s="663" t="s">
        <v>8144</v>
      </c>
      <c r="I420" s="665">
        <v>1.99</v>
      </c>
      <c r="J420" s="665">
        <v>50</v>
      </c>
      <c r="K420" s="666">
        <v>99.5</v>
      </c>
    </row>
    <row r="421" spans="1:11" ht="14.4" customHeight="1" x14ac:dyDescent="0.3">
      <c r="A421" s="661" t="s">
        <v>591</v>
      </c>
      <c r="B421" s="662" t="s">
        <v>592</v>
      </c>
      <c r="C421" s="663" t="s">
        <v>604</v>
      </c>
      <c r="D421" s="664" t="s">
        <v>4663</v>
      </c>
      <c r="E421" s="663" t="s">
        <v>9632</v>
      </c>
      <c r="F421" s="664" t="s">
        <v>9633</v>
      </c>
      <c r="G421" s="663" t="s">
        <v>8145</v>
      </c>
      <c r="H421" s="663" t="s">
        <v>8146</v>
      </c>
      <c r="I421" s="665">
        <v>3.000833333333333</v>
      </c>
      <c r="J421" s="665">
        <v>3800</v>
      </c>
      <c r="K421" s="666">
        <v>11406</v>
      </c>
    </row>
    <row r="422" spans="1:11" ht="14.4" customHeight="1" x14ac:dyDescent="0.3">
      <c r="A422" s="661" t="s">
        <v>591</v>
      </c>
      <c r="B422" s="662" t="s">
        <v>592</v>
      </c>
      <c r="C422" s="663" t="s">
        <v>604</v>
      </c>
      <c r="D422" s="664" t="s">
        <v>4663</v>
      </c>
      <c r="E422" s="663" t="s">
        <v>9632</v>
      </c>
      <c r="F422" s="664" t="s">
        <v>9633</v>
      </c>
      <c r="G422" s="663" t="s">
        <v>8147</v>
      </c>
      <c r="H422" s="663" t="s">
        <v>8148</v>
      </c>
      <c r="I422" s="665">
        <v>2.165</v>
      </c>
      <c r="J422" s="665">
        <v>800</v>
      </c>
      <c r="K422" s="666">
        <v>1732</v>
      </c>
    </row>
    <row r="423" spans="1:11" ht="14.4" customHeight="1" x14ac:dyDescent="0.3">
      <c r="A423" s="661" t="s">
        <v>591</v>
      </c>
      <c r="B423" s="662" t="s">
        <v>592</v>
      </c>
      <c r="C423" s="663" t="s">
        <v>604</v>
      </c>
      <c r="D423" s="664" t="s">
        <v>4663</v>
      </c>
      <c r="E423" s="663" t="s">
        <v>9632</v>
      </c>
      <c r="F423" s="664" t="s">
        <v>9633</v>
      </c>
      <c r="G423" s="663" t="s">
        <v>8147</v>
      </c>
      <c r="H423" s="663" t="s">
        <v>8149</v>
      </c>
      <c r="I423" s="665">
        <v>2.1633333333333336</v>
      </c>
      <c r="J423" s="665">
        <v>900</v>
      </c>
      <c r="K423" s="666">
        <v>1948</v>
      </c>
    </row>
    <row r="424" spans="1:11" ht="14.4" customHeight="1" x14ac:dyDescent="0.3">
      <c r="A424" s="661" t="s">
        <v>591</v>
      </c>
      <c r="B424" s="662" t="s">
        <v>592</v>
      </c>
      <c r="C424" s="663" t="s">
        <v>604</v>
      </c>
      <c r="D424" s="664" t="s">
        <v>4663</v>
      </c>
      <c r="E424" s="663" t="s">
        <v>9632</v>
      </c>
      <c r="F424" s="664" t="s">
        <v>9633</v>
      </c>
      <c r="G424" s="663" t="s">
        <v>8150</v>
      </c>
      <c r="H424" s="663" t="s">
        <v>8151</v>
      </c>
      <c r="I424" s="665">
        <v>3.1433333333333331</v>
      </c>
      <c r="J424" s="665">
        <v>155</v>
      </c>
      <c r="K424" s="666">
        <v>488.34999999999997</v>
      </c>
    </row>
    <row r="425" spans="1:11" ht="14.4" customHeight="1" x14ac:dyDescent="0.3">
      <c r="A425" s="661" t="s">
        <v>591</v>
      </c>
      <c r="B425" s="662" t="s">
        <v>592</v>
      </c>
      <c r="C425" s="663" t="s">
        <v>604</v>
      </c>
      <c r="D425" s="664" t="s">
        <v>4663</v>
      </c>
      <c r="E425" s="663" t="s">
        <v>9632</v>
      </c>
      <c r="F425" s="664" t="s">
        <v>9633</v>
      </c>
      <c r="G425" s="663" t="s">
        <v>8376</v>
      </c>
      <c r="H425" s="663" t="s">
        <v>8377</v>
      </c>
      <c r="I425" s="665">
        <v>2.64</v>
      </c>
      <c r="J425" s="665">
        <v>100</v>
      </c>
      <c r="K425" s="666">
        <v>264</v>
      </c>
    </row>
    <row r="426" spans="1:11" ht="14.4" customHeight="1" x14ac:dyDescent="0.3">
      <c r="A426" s="661" t="s">
        <v>591</v>
      </c>
      <c r="B426" s="662" t="s">
        <v>592</v>
      </c>
      <c r="C426" s="663" t="s">
        <v>604</v>
      </c>
      <c r="D426" s="664" t="s">
        <v>4663</v>
      </c>
      <c r="E426" s="663" t="s">
        <v>9632</v>
      </c>
      <c r="F426" s="664" t="s">
        <v>9633</v>
      </c>
      <c r="G426" s="663" t="s">
        <v>8152</v>
      </c>
      <c r="H426" s="663" t="s">
        <v>8153</v>
      </c>
      <c r="I426" s="665">
        <v>4.2300000000000004</v>
      </c>
      <c r="J426" s="665">
        <v>20</v>
      </c>
      <c r="K426" s="666">
        <v>84.6</v>
      </c>
    </row>
    <row r="427" spans="1:11" ht="14.4" customHeight="1" x14ac:dyDescent="0.3">
      <c r="A427" s="661" t="s">
        <v>591</v>
      </c>
      <c r="B427" s="662" t="s">
        <v>592</v>
      </c>
      <c r="C427" s="663" t="s">
        <v>604</v>
      </c>
      <c r="D427" s="664" t="s">
        <v>4663</v>
      </c>
      <c r="E427" s="663" t="s">
        <v>9632</v>
      </c>
      <c r="F427" s="664" t="s">
        <v>9633</v>
      </c>
      <c r="G427" s="663" t="s">
        <v>8152</v>
      </c>
      <c r="H427" s="663" t="s">
        <v>8516</v>
      </c>
      <c r="I427" s="665">
        <v>4</v>
      </c>
      <c r="J427" s="665">
        <v>50</v>
      </c>
      <c r="K427" s="666">
        <v>200</v>
      </c>
    </row>
    <row r="428" spans="1:11" ht="14.4" customHeight="1" x14ac:dyDescent="0.3">
      <c r="A428" s="661" t="s">
        <v>591</v>
      </c>
      <c r="B428" s="662" t="s">
        <v>592</v>
      </c>
      <c r="C428" s="663" t="s">
        <v>604</v>
      </c>
      <c r="D428" s="664" t="s">
        <v>4663</v>
      </c>
      <c r="E428" s="663" t="s">
        <v>9632</v>
      </c>
      <c r="F428" s="664" t="s">
        <v>9633</v>
      </c>
      <c r="G428" s="663" t="s">
        <v>8517</v>
      </c>
      <c r="H428" s="663" t="s">
        <v>8518</v>
      </c>
      <c r="I428" s="665">
        <v>133.1</v>
      </c>
      <c r="J428" s="665">
        <v>10</v>
      </c>
      <c r="K428" s="666">
        <v>1331</v>
      </c>
    </row>
    <row r="429" spans="1:11" ht="14.4" customHeight="1" x14ac:dyDescent="0.3">
      <c r="A429" s="661" t="s">
        <v>591</v>
      </c>
      <c r="B429" s="662" t="s">
        <v>592</v>
      </c>
      <c r="C429" s="663" t="s">
        <v>604</v>
      </c>
      <c r="D429" s="664" t="s">
        <v>4663</v>
      </c>
      <c r="E429" s="663" t="s">
        <v>9632</v>
      </c>
      <c r="F429" s="664" t="s">
        <v>9633</v>
      </c>
      <c r="G429" s="663" t="s">
        <v>8154</v>
      </c>
      <c r="H429" s="663" t="s">
        <v>8155</v>
      </c>
      <c r="I429" s="665">
        <v>8.7600000000000016</v>
      </c>
      <c r="J429" s="665">
        <v>3200</v>
      </c>
      <c r="K429" s="666">
        <v>28033.870000000003</v>
      </c>
    </row>
    <row r="430" spans="1:11" ht="14.4" customHeight="1" x14ac:dyDescent="0.3">
      <c r="A430" s="661" t="s">
        <v>591</v>
      </c>
      <c r="B430" s="662" t="s">
        <v>592</v>
      </c>
      <c r="C430" s="663" t="s">
        <v>604</v>
      </c>
      <c r="D430" s="664" t="s">
        <v>4663</v>
      </c>
      <c r="E430" s="663" t="s">
        <v>9632</v>
      </c>
      <c r="F430" s="664" t="s">
        <v>9633</v>
      </c>
      <c r="G430" s="663" t="s">
        <v>8156</v>
      </c>
      <c r="H430" s="663" t="s">
        <v>8157</v>
      </c>
      <c r="I430" s="665">
        <v>90.99</v>
      </c>
      <c r="J430" s="665">
        <v>250</v>
      </c>
      <c r="K430" s="666">
        <v>22747.5</v>
      </c>
    </row>
    <row r="431" spans="1:11" ht="14.4" customHeight="1" x14ac:dyDescent="0.3">
      <c r="A431" s="661" t="s">
        <v>591</v>
      </c>
      <c r="B431" s="662" t="s">
        <v>592</v>
      </c>
      <c r="C431" s="663" t="s">
        <v>604</v>
      </c>
      <c r="D431" s="664" t="s">
        <v>4663</v>
      </c>
      <c r="E431" s="663" t="s">
        <v>9632</v>
      </c>
      <c r="F431" s="664" t="s">
        <v>9633</v>
      </c>
      <c r="G431" s="663" t="s">
        <v>8158</v>
      </c>
      <c r="H431" s="663" t="s">
        <v>8159</v>
      </c>
      <c r="I431" s="665">
        <v>37.15</v>
      </c>
      <c r="J431" s="665">
        <v>60</v>
      </c>
      <c r="K431" s="666">
        <v>2229</v>
      </c>
    </row>
    <row r="432" spans="1:11" ht="14.4" customHeight="1" x14ac:dyDescent="0.3">
      <c r="A432" s="661" t="s">
        <v>591</v>
      </c>
      <c r="B432" s="662" t="s">
        <v>592</v>
      </c>
      <c r="C432" s="663" t="s">
        <v>604</v>
      </c>
      <c r="D432" s="664" t="s">
        <v>4663</v>
      </c>
      <c r="E432" s="663" t="s">
        <v>9632</v>
      </c>
      <c r="F432" s="664" t="s">
        <v>9633</v>
      </c>
      <c r="G432" s="663" t="s">
        <v>8160</v>
      </c>
      <c r="H432" s="663" t="s">
        <v>8161</v>
      </c>
      <c r="I432" s="665">
        <v>33.880000000000003</v>
      </c>
      <c r="J432" s="665">
        <v>10</v>
      </c>
      <c r="K432" s="666">
        <v>338.8</v>
      </c>
    </row>
    <row r="433" spans="1:11" ht="14.4" customHeight="1" x14ac:dyDescent="0.3">
      <c r="A433" s="661" t="s">
        <v>591</v>
      </c>
      <c r="B433" s="662" t="s">
        <v>592</v>
      </c>
      <c r="C433" s="663" t="s">
        <v>604</v>
      </c>
      <c r="D433" s="664" t="s">
        <v>4663</v>
      </c>
      <c r="E433" s="663" t="s">
        <v>9632</v>
      </c>
      <c r="F433" s="664" t="s">
        <v>9633</v>
      </c>
      <c r="G433" s="663" t="s">
        <v>8519</v>
      </c>
      <c r="H433" s="663" t="s">
        <v>8520</v>
      </c>
      <c r="I433" s="665">
        <v>148.71</v>
      </c>
      <c r="J433" s="665">
        <v>10</v>
      </c>
      <c r="K433" s="666">
        <v>1487.1</v>
      </c>
    </row>
    <row r="434" spans="1:11" ht="14.4" customHeight="1" x14ac:dyDescent="0.3">
      <c r="A434" s="661" t="s">
        <v>591</v>
      </c>
      <c r="B434" s="662" t="s">
        <v>592</v>
      </c>
      <c r="C434" s="663" t="s">
        <v>604</v>
      </c>
      <c r="D434" s="664" t="s">
        <v>4663</v>
      </c>
      <c r="E434" s="663" t="s">
        <v>9632</v>
      </c>
      <c r="F434" s="664" t="s">
        <v>9633</v>
      </c>
      <c r="G434" s="663" t="s">
        <v>8164</v>
      </c>
      <c r="H434" s="663" t="s">
        <v>8165</v>
      </c>
      <c r="I434" s="665">
        <v>2.8559999999999999</v>
      </c>
      <c r="J434" s="665">
        <v>155</v>
      </c>
      <c r="K434" s="666">
        <v>442.7</v>
      </c>
    </row>
    <row r="435" spans="1:11" ht="14.4" customHeight="1" x14ac:dyDescent="0.3">
      <c r="A435" s="661" t="s">
        <v>591</v>
      </c>
      <c r="B435" s="662" t="s">
        <v>592</v>
      </c>
      <c r="C435" s="663" t="s">
        <v>604</v>
      </c>
      <c r="D435" s="664" t="s">
        <v>4663</v>
      </c>
      <c r="E435" s="663" t="s">
        <v>9632</v>
      </c>
      <c r="F435" s="664" t="s">
        <v>9633</v>
      </c>
      <c r="G435" s="663" t="s">
        <v>8166</v>
      </c>
      <c r="H435" s="663" t="s">
        <v>8167</v>
      </c>
      <c r="I435" s="665">
        <v>29.9</v>
      </c>
      <c r="J435" s="665">
        <v>30</v>
      </c>
      <c r="K435" s="666">
        <v>897</v>
      </c>
    </row>
    <row r="436" spans="1:11" ht="14.4" customHeight="1" x14ac:dyDescent="0.3">
      <c r="A436" s="661" t="s">
        <v>591</v>
      </c>
      <c r="B436" s="662" t="s">
        <v>592</v>
      </c>
      <c r="C436" s="663" t="s">
        <v>604</v>
      </c>
      <c r="D436" s="664" t="s">
        <v>4663</v>
      </c>
      <c r="E436" s="663" t="s">
        <v>9632</v>
      </c>
      <c r="F436" s="664" t="s">
        <v>9633</v>
      </c>
      <c r="G436" s="663" t="s">
        <v>8168</v>
      </c>
      <c r="H436" s="663" t="s">
        <v>8169</v>
      </c>
      <c r="I436" s="665">
        <v>6.05</v>
      </c>
      <c r="J436" s="665">
        <v>30</v>
      </c>
      <c r="K436" s="666">
        <v>181.5</v>
      </c>
    </row>
    <row r="437" spans="1:11" ht="14.4" customHeight="1" x14ac:dyDescent="0.3">
      <c r="A437" s="661" t="s">
        <v>591</v>
      </c>
      <c r="B437" s="662" t="s">
        <v>592</v>
      </c>
      <c r="C437" s="663" t="s">
        <v>604</v>
      </c>
      <c r="D437" s="664" t="s">
        <v>4663</v>
      </c>
      <c r="E437" s="663" t="s">
        <v>9632</v>
      </c>
      <c r="F437" s="664" t="s">
        <v>9633</v>
      </c>
      <c r="G437" s="663" t="s">
        <v>8521</v>
      </c>
      <c r="H437" s="663" t="s">
        <v>8522</v>
      </c>
      <c r="I437" s="665">
        <v>25.87</v>
      </c>
      <c r="J437" s="665">
        <v>12</v>
      </c>
      <c r="K437" s="666">
        <v>310.41000000000003</v>
      </c>
    </row>
    <row r="438" spans="1:11" ht="14.4" customHeight="1" x14ac:dyDescent="0.3">
      <c r="A438" s="661" t="s">
        <v>591</v>
      </c>
      <c r="B438" s="662" t="s">
        <v>592</v>
      </c>
      <c r="C438" s="663" t="s">
        <v>604</v>
      </c>
      <c r="D438" s="664" t="s">
        <v>4663</v>
      </c>
      <c r="E438" s="663" t="s">
        <v>9632</v>
      </c>
      <c r="F438" s="664" t="s">
        <v>9633</v>
      </c>
      <c r="G438" s="663" t="s">
        <v>8523</v>
      </c>
      <c r="H438" s="663" t="s">
        <v>8524</v>
      </c>
      <c r="I438" s="665">
        <v>24.164999999999999</v>
      </c>
      <c r="J438" s="665">
        <v>24</v>
      </c>
      <c r="K438" s="666">
        <v>580</v>
      </c>
    </row>
    <row r="439" spans="1:11" ht="14.4" customHeight="1" x14ac:dyDescent="0.3">
      <c r="A439" s="661" t="s">
        <v>591</v>
      </c>
      <c r="B439" s="662" t="s">
        <v>592</v>
      </c>
      <c r="C439" s="663" t="s">
        <v>604</v>
      </c>
      <c r="D439" s="664" t="s">
        <v>4663</v>
      </c>
      <c r="E439" s="663" t="s">
        <v>9632</v>
      </c>
      <c r="F439" s="664" t="s">
        <v>9633</v>
      </c>
      <c r="G439" s="663" t="s">
        <v>8525</v>
      </c>
      <c r="H439" s="663" t="s">
        <v>8526</v>
      </c>
      <c r="I439" s="665">
        <v>2.9</v>
      </c>
      <c r="J439" s="665">
        <v>100</v>
      </c>
      <c r="K439" s="666">
        <v>290</v>
      </c>
    </row>
    <row r="440" spans="1:11" ht="14.4" customHeight="1" x14ac:dyDescent="0.3">
      <c r="A440" s="661" t="s">
        <v>591</v>
      </c>
      <c r="B440" s="662" t="s">
        <v>592</v>
      </c>
      <c r="C440" s="663" t="s">
        <v>604</v>
      </c>
      <c r="D440" s="664" t="s">
        <v>4663</v>
      </c>
      <c r="E440" s="663" t="s">
        <v>9632</v>
      </c>
      <c r="F440" s="664" t="s">
        <v>9633</v>
      </c>
      <c r="G440" s="663" t="s">
        <v>8527</v>
      </c>
      <c r="H440" s="663" t="s">
        <v>8528</v>
      </c>
      <c r="I440" s="665">
        <v>2.9</v>
      </c>
      <c r="J440" s="665">
        <v>100</v>
      </c>
      <c r="K440" s="666">
        <v>290</v>
      </c>
    </row>
    <row r="441" spans="1:11" ht="14.4" customHeight="1" x14ac:dyDescent="0.3">
      <c r="A441" s="661" t="s">
        <v>591</v>
      </c>
      <c r="B441" s="662" t="s">
        <v>592</v>
      </c>
      <c r="C441" s="663" t="s">
        <v>604</v>
      </c>
      <c r="D441" s="664" t="s">
        <v>4663</v>
      </c>
      <c r="E441" s="663" t="s">
        <v>9632</v>
      </c>
      <c r="F441" s="664" t="s">
        <v>9633</v>
      </c>
      <c r="G441" s="663" t="s">
        <v>8529</v>
      </c>
      <c r="H441" s="663" t="s">
        <v>8530</v>
      </c>
      <c r="I441" s="665">
        <v>164.48</v>
      </c>
      <c r="J441" s="665">
        <v>5</v>
      </c>
      <c r="K441" s="666">
        <v>822.4</v>
      </c>
    </row>
    <row r="442" spans="1:11" ht="14.4" customHeight="1" x14ac:dyDescent="0.3">
      <c r="A442" s="661" t="s">
        <v>591</v>
      </c>
      <c r="B442" s="662" t="s">
        <v>592</v>
      </c>
      <c r="C442" s="663" t="s">
        <v>604</v>
      </c>
      <c r="D442" s="664" t="s">
        <v>4663</v>
      </c>
      <c r="E442" s="663" t="s">
        <v>9632</v>
      </c>
      <c r="F442" s="664" t="s">
        <v>9633</v>
      </c>
      <c r="G442" s="663" t="s">
        <v>8177</v>
      </c>
      <c r="H442" s="663" t="s">
        <v>8178</v>
      </c>
      <c r="I442" s="665">
        <v>0.55500000000000005</v>
      </c>
      <c r="J442" s="665">
        <v>300</v>
      </c>
      <c r="K442" s="666">
        <v>166.5</v>
      </c>
    </row>
    <row r="443" spans="1:11" ht="14.4" customHeight="1" x14ac:dyDescent="0.3">
      <c r="A443" s="661" t="s">
        <v>591</v>
      </c>
      <c r="B443" s="662" t="s">
        <v>592</v>
      </c>
      <c r="C443" s="663" t="s">
        <v>604</v>
      </c>
      <c r="D443" s="664" t="s">
        <v>4663</v>
      </c>
      <c r="E443" s="663" t="s">
        <v>9632</v>
      </c>
      <c r="F443" s="664" t="s">
        <v>9633</v>
      </c>
      <c r="G443" s="663" t="s">
        <v>8179</v>
      </c>
      <c r="H443" s="663" t="s">
        <v>8180</v>
      </c>
      <c r="I443" s="665">
        <v>13.550833333333332</v>
      </c>
      <c r="J443" s="665">
        <v>4800</v>
      </c>
      <c r="K443" s="666">
        <v>65045.599999999999</v>
      </c>
    </row>
    <row r="444" spans="1:11" ht="14.4" customHeight="1" x14ac:dyDescent="0.3">
      <c r="A444" s="661" t="s">
        <v>591</v>
      </c>
      <c r="B444" s="662" t="s">
        <v>592</v>
      </c>
      <c r="C444" s="663" t="s">
        <v>604</v>
      </c>
      <c r="D444" s="664" t="s">
        <v>4663</v>
      </c>
      <c r="E444" s="663" t="s">
        <v>9632</v>
      </c>
      <c r="F444" s="664" t="s">
        <v>9633</v>
      </c>
      <c r="G444" s="663" t="s">
        <v>8181</v>
      </c>
      <c r="H444" s="663" t="s">
        <v>8182</v>
      </c>
      <c r="I444" s="665">
        <v>12.588181818181818</v>
      </c>
      <c r="J444" s="665">
        <v>2140</v>
      </c>
      <c r="K444" s="666">
        <v>26939.599999999999</v>
      </c>
    </row>
    <row r="445" spans="1:11" ht="14.4" customHeight="1" x14ac:dyDescent="0.3">
      <c r="A445" s="661" t="s">
        <v>591</v>
      </c>
      <c r="B445" s="662" t="s">
        <v>592</v>
      </c>
      <c r="C445" s="663" t="s">
        <v>604</v>
      </c>
      <c r="D445" s="664" t="s">
        <v>4663</v>
      </c>
      <c r="E445" s="663" t="s">
        <v>9632</v>
      </c>
      <c r="F445" s="664" t="s">
        <v>9633</v>
      </c>
      <c r="G445" s="663" t="s">
        <v>8378</v>
      </c>
      <c r="H445" s="663" t="s">
        <v>8379</v>
      </c>
      <c r="I445" s="665">
        <v>13.12</v>
      </c>
      <c r="J445" s="665">
        <v>20</v>
      </c>
      <c r="K445" s="666">
        <v>262.39999999999998</v>
      </c>
    </row>
    <row r="446" spans="1:11" ht="14.4" customHeight="1" x14ac:dyDescent="0.3">
      <c r="A446" s="661" t="s">
        <v>591</v>
      </c>
      <c r="B446" s="662" t="s">
        <v>592</v>
      </c>
      <c r="C446" s="663" t="s">
        <v>604</v>
      </c>
      <c r="D446" s="664" t="s">
        <v>4663</v>
      </c>
      <c r="E446" s="663" t="s">
        <v>9632</v>
      </c>
      <c r="F446" s="664" t="s">
        <v>9633</v>
      </c>
      <c r="G446" s="663" t="s">
        <v>8531</v>
      </c>
      <c r="H446" s="663" t="s">
        <v>8532</v>
      </c>
      <c r="I446" s="665">
        <v>34.5</v>
      </c>
      <c r="J446" s="665">
        <v>30</v>
      </c>
      <c r="K446" s="666">
        <v>1035.03</v>
      </c>
    </row>
    <row r="447" spans="1:11" ht="14.4" customHeight="1" x14ac:dyDescent="0.3">
      <c r="A447" s="661" t="s">
        <v>591</v>
      </c>
      <c r="B447" s="662" t="s">
        <v>592</v>
      </c>
      <c r="C447" s="663" t="s">
        <v>604</v>
      </c>
      <c r="D447" s="664" t="s">
        <v>4663</v>
      </c>
      <c r="E447" s="663" t="s">
        <v>9632</v>
      </c>
      <c r="F447" s="664" t="s">
        <v>9633</v>
      </c>
      <c r="G447" s="663" t="s">
        <v>8186</v>
      </c>
      <c r="H447" s="663" t="s">
        <v>8187</v>
      </c>
      <c r="I447" s="665">
        <v>17.98</v>
      </c>
      <c r="J447" s="665">
        <v>400</v>
      </c>
      <c r="K447" s="666">
        <v>7192</v>
      </c>
    </row>
    <row r="448" spans="1:11" ht="14.4" customHeight="1" x14ac:dyDescent="0.3">
      <c r="A448" s="661" t="s">
        <v>591</v>
      </c>
      <c r="B448" s="662" t="s">
        <v>592</v>
      </c>
      <c r="C448" s="663" t="s">
        <v>604</v>
      </c>
      <c r="D448" s="664" t="s">
        <v>4663</v>
      </c>
      <c r="E448" s="663" t="s">
        <v>9632</v>
      </c>
      <c r="F448" s="664" t="s">
        <v>9633</v>
      </c>
      <c r="G448" s="663" t="s">
        <v>8533</v>
      </c>
      <c r="H448" s="663" t="s">
        <v>8534</v>
      </c>
      <c r="I448" s="665">
        <v>17.98</v>
      </c>
      <c r="J448" s="665">
        <v>50</v>
      </c>
      <c r="K448" s="666">
        <v>899</v>
      </c>
    </row>
    <row r="449" spans="1:11" ht="14.4" customHeight="1" x14ac:dyDescent="0.3">
      <c r="A449" s="661" t="s">
        <v>591</v>
      </c>
      <c r="B449" s="662" t="s">
        <v>592</v>
      </c>
      <c r="C449" s="663" t="s">
        <v>604</v>
      </c>
      <c r="D449" s="664" t="s">
        <v>4663</v>
      </c>
      <c r="E449" s="663" t="s">
        <v>9632</v>
      </c>
      <c r="F449" s="664" t="s">
        <v>9633</v>
      </c>
      <c r="G449" s="663" t="s">
        <v>8188</v>
      </c>
      <c r="H449" s="663" t="s">
        <v>8189</v>
      </c>
      <c r="I449" s="665">
        <v>1.8049999999999999</v>
      </c>
      <c r="J449" s="665">
        <v>80</v>
      </c>
      <c r="K449" s="666">
        <v>146.9</v>
      </c>
    </row>
    <row r="450" spans="1:11" ht="14.4" customHeight="1" x14ac:dyDescent="0.3">
      <c r="A450" s="661" t="s">
        <v>591</v>
      </c>
      <c r="B450" s="662" t="s">
        <v>592</v>
      </c>
      <c r="C450" s="663" t="s">
        <v>604</v>
      </c>
      <c r="D450" s="664" t="s">
        <v>4663</v>
      </c>
      <c r="E450" s="663" t="s">
        <v>9632</v>
      </c>
      <c r="F450" s="664" t="s">
        <v>9633</v>
      </c>
      <c r="G450" s="663" t="s">
        <v>8188</v>
      </c>
      <c r="H450" s="663" t="s">
        <v>8190</v>
      </c>
      <c r="I450" s="665">
        <v>1.9333333333333333</v>
      </c>
      <c r="J450" s="665">
        <v>110</v>
      </c>
      <c r="K450" s="666">
        <v>212.8</v>
      </c>
    </row>
    <row r="451" spans="1:11" ht="14.4" customHeight="1" x14ac:dyDescent="0.3">
      <c r="A451" s="661" t="s">
        <v>591</v>
      </c>
      <c r="B451" s="662" t="s">
        <v>592</v>
      </c>
      <c r="C451" s="663" t="s">
        <v>604</v>
      </c>
      <c r="D451" s="664" t="s">
        <v>4663</v>
      </c>
      <c r="E451" s="663" t="s">
        <v>9632</v>
      </c>
      <c r="F451" s="664" t="s">
        <v>9633</v>
      </c>
      <c r="G451" s="663" t="s">
        <v>8194</v>
      </c>
      <c r="H451" s="663" t="s">
        <v>8195</v>
      </c>
      <c r="I451" s="665">
        <v>15.005833333333333</v>
      </c>
      <c r="J451" s="665">
        <v>450</v>
      </c>
      <c r="K451" s="666">
        <v>6752.5999999999995</v>
      </c>
    </row>
    <row r="452" spans="1:11" ht="14.4" customHeight="1" x14ac:dyDescent="0.3">
      <c r="A452" s="661" t="s">
        <v>591</v>
      </c>
      <c r="B452" s="662" t="s">
        <v>592</v>
      </c>
      <c r="C452" s="663" t="s">
        <v>604</v>
      </c>
      <c r="D452" s="664" t="s">
        <v>4663</v>
      </c>
      <c r="E452" s="663" t="s">
        <v>9632</v>
      </c>
      <c r="F452" s="664" t="s">
        <v>9633</v>
      </c>
      <c r="G452" s="663" t="s">
        <v>8196</v>
      </c>
      <c r="H452" s="663" t="s">
        <v>8197</v>
      </c>
      <c r="I452" s="665">
        <v>12.106666666666664</v>
      </c>
      <c r="J452" s="665">
        <v>870</v>
      </c>
      <c r="K452" s="666">
        <v>10533.2</v>
      </c>
    </row>
    <row r="453" spans="1:11" ht="14.4" customHeight="1" x14ac:dyDescent="0.3">
      <c r="A453" s="661" t="s">
        <v>591</v>
      </c>
      <c r="B453" s="662" t="s">
        <v>592</v>
      </c>
      <c r="C453" s="663" t="s">
        <v>604</v>
      </c>
      <c r="D453" s="664" t="s">
        <v>4663</v>
      </c>
      <c r="E453" s="663" t="s">
        <v>9632</v>
      </c>
      <c r="F453" s="664" t="s">
        <v>9633</v>
      </c>
      <c r="G453" s="663" t="s">
        <v>8198</v>
      </c>
      <c r="H453" s="663" t="s">
        <v>8199</v>
      </c>
      <c r="I453" s="665">
        <v>25.533999999999999</v>
      </c>
      <c r="J453" s="665">
        <v>50</v>
      </c>
      <c r="K453" s="666">
        <v>1276.7</v>
      </c>
    </row>
    <row r="454" spans="1:11" ht="14.4" customHeight="1" x14ac:dyDescent="0.3">
      <c r="A454" s="661" t="s">
        <v>591</v>
      </c>
      <c r="B454" s="662" t="s">
        <v>592</v>
      </c>
      <c r="C454" s="663" t="s">
        <v>604</v>
      </c>
      <c r="D454" s="664" t="s">
        <v>4663</v>
      </c>
      <c r="E454" s="663" t="s">
        <v>9632</v>
      </c>
      <c r="F454" s="664" t="s">
        <v>9633</v>
      </c>
      <c r="G454" s="663" t="s">
        <v>8384</v>
      </c>
      <c r="H454" s="663" t="s">
        <v>8385</v>
      </c>
      <c r="I454" s="665">
        <v>8.9600000000000009</v>
      </c>
      <c r="J454" s="665">
        <v>210</v>
      </c>
      <c r="K454" s="666">
        <v>1881.6</v>
      </c>
    </row>
    <row r="455" spans="1:11" ht="14.4" customHeight="1" x14ac:dyDescent="0.3">
      <c r="A455" s="661" t="s">
        <v>591</v>
      </c>
      <c r="B455" s="662" t="s">
        <v>592</v>
      </c>
      <c r="C455" s="663" t="s">
        <v>604</v>
      </c>
      <c r="D455" s="664" t="s">
        <v>4663</v>
      </c>
      <c r="E455" s="663" t="s">
        <v>9632</v>
      </c>
      <c r="F455" s="664" t="s">
        <v>9633</v>
      </c>
      <c r="G455" s="663" t="s">
        <v>8200</v>
      </c>
      <c r="H455" s="663" t="s">
        <v>8201</v>
      </c>
      <c r="I455" s="665">
        <v>2.5166666666666662</v>
      </c>
      <c r="J455" s="665">
        <v>400</v>
      </c>
      <c r="K455" s="666">
        <v>1007</v>
      </c>
    </row>
    <row r="456" spans="1:11" ht="14.4" customHeight="1" x14ac:dyDescent="0.3">
      <c r="A456" s="661" t="s">
        <v>591</v>
      </c>
      <c r="B456" s="662" t="s">
        <v>592</v>
      </c>
      <c r="C456" s="663" t="s">
        <v>604</v>
      </c>
      <c r="D456" s="664" t="s">
        <v>4663</v>
      </c>
      <c r="E456" s="663" t="s">
        <v>9632</v>
      </c>
      <c r="F456" s="664" t="s">
        <v>9633</v>
      </c>
      <c r="G456" s="663" t="s">
        <v>8535</v>
      </c>
      <c r="H456" s="663" t="s">
        <v>8536</v>
      </c>
      <c r="I456" s="665">
        <v>1.9358333333333333</v>
      </c>
      <c r="J456" s="665">
        <v>1800</v>
      </c>
      <c r="K456" s="666">
        <v>3485</v>
      </c>
    </row>
    <row r="457" spans="1:11" ht="14.4" customHeight="1" x14ac:dyDescent="0.3">
      <c r="A457" s="661" t="s">
        <v>591</v>
      </c>
      <c r="B457" s="662" t="s">
        <v>592</v>
      </c>
      <c r="C457" s="663" t="s">
        <v>604</v>
      </c>
      <c r="D457" s="664" t="s">
        <v>4663</v>
      </c>
      <c r="E457" s="663" t="s">
        <v>9632</v>
      </c>
      <c r="F457" s="664" t="s">
        <v>9633</v>
      </c>
      <c r="G457" s="663" t="s">
        <v>8202</v>
      </c>
      <c r="H457" s="663" t="s">
        <v>8203</v>
      </c>
      <c r="I457" s="665">
        <v>13.2</v>
      </c>
      <c r="J457" s="665">
        <v>10</v>
      </c>
      <c r="K457" s="666">
        <v>132</v>
      </c>
    </row>
    <row r="458" spans="1:11" ht="14.4" customHeight="1" x14ac:dyDescent="0.3">
      <c r="A458" s="661" t="s">
        <v>591</v>
      </c>
      <c r="B458" s="662" t="s">
        <v>592</v>
      </c>
      <c r="C458" s="663" t="s">
        <v>604</v>
      </c>
      <c r="D458" s="664" t="s">
        <v>4663</v>
      </c>
      <c r="E458" s="663" t="s">
        <v>9632</v>
      </c>
      <c r="F458" s="664" t="s">
        <v>9633</v>
      </c>
      <c r="G458" s="663" t="s">
        <v>8204</v>
      </c>
      <c r="H458" s="663" t="s">
        <v>8205</v>
      </c>
      <c r="I458" s="665">
        <v>13.21</v>
      </c>
      <c r="J458" s="665">
        <v>10</v>
      </c>
      <c r="K458" s="666">
        <v>132.1</v>
      </c>
    </row>
    <row r="459" spans="1:11" ht="14.4" customHeight="1" x14ac:dyDescent="0.3">
      <c r="A459" s="661" t="s">
        <v>591</v>
      </c>
      <c r="B459" s="662" t="s">
        <v>592</v>
      </c>
      <c r="C459" s="663" t="s">
        <v>604</v>
      </c>
      <c r="D459" s="664" t="s">
        <v>4663</v>
      </c>
      <c r="E459" s="663" t="s">
        <v>9632</v>
      </c>
      <c r="F459" s="664" t="s">
        <v>9633</v>
      </c>
      <c r="G459" s="663" t="s">
        <v>8210</v>
      </c>
      <c r="H459" s="663" t="s">
        <v>8211</v>
      </c>
      <c r="I459" s="665">
        <v>1.415</v>
      </c>
      <c r="J459" s="665">
        <v>375</v>
      </c>
      <c r="K459" s="666">
        <v>519.75</v>
      </c>
    </row>
    <row r="460" spans="1:11" ht="14.4" customHeight="1" x14ac:dyDescent="0.3">
      <c r="A460" s="661" t="s">
        <v>591</v>
      </c>
      <c r="B460" s="662" t="s">
        <v>592</v>
      </c>
      <c r="C460" s="663" t="s">
        <v>604</v>
      </c>
      <c r="D460" s="664" t="s">
        <v>4663</v>
      </c>
      <c r="E460" s="663" t="s">
        <v>9632</v>
      </c>
      <c r="F460" s="664" t="s">
        <v>9633</v>
      </c>
      <c r="G460" s="663" t="s">
        <v>8212</v>
      </c>
      <c r="H460" s="663" t="s">
        <v>8213</v>
      </c>
      <c r="I460" s="665">
        <v>21.238181818181822</v>
      </c>
      <c r="J460" s="665">
        <v>1300</v>
      </c>
      <c r="K460" s="666">
        <v>27609.5</v>
      </c>
    </row>
    <row r="461" spans="1:11" ht="14.4" customHeight="1" x14ac:dyDescent="0.3">
      <c r="A461" s="661" t="s">
        <v>591</v>
      </c>
      <c r="B461" s="662" t="s">
        <v>592</v>
      </c>
      <c r="C461" s="663" t="s">
        <v>604</v>
      </c>
      <c r="D461" s="664" t="s">
        <v>4663</v>
      </c>
      <c r="E461" s="663" t="s">
        <v>9632</v>
      </c>
      <c r="F461" s="664" t="s">
        <v>9633</v>
      </c>
      <c r="G461" s="663" t="s">
        <v>8214</v>
      </c>
      <c r="H461" s="663" t="s">
        <v>8215</v>
      </c>
      <c r="I461" s="665">
        <v>21.234285714285711</v>
      </c>
      <c r="J461" s="665">
        <v>650</v>
      </c>
      <c r="K461" s="666">
        <v>13802</v>
      </c>
    </row>
    <row r="462" spans="1:11" ht="14.4" customHeight="1" x14ac:dyDescent="0.3">
      <c r="A462" s="661" t="s">
        <v>591</v>
      </c>
      <c r="B462" s="662" t="s">
        <v>592</v>
      </c>
      <c r="C462" s="663" t="s">
        <v>604</v>
      </c>
      <c r="D462" s="664" t="s">
        <v>4663</v>
      </c>
      <c r="E462" s="663" t="s">
        <v>9632</v>
      </c>
      <c r="F462" s="664" t="s">
        <v>9633</v>
      </c>
      <c r="G462" s="663" t="s">
        <v>8216</v>
      </c>
      <c r="H462" s="663" t="s">
        <v>8217</v>
      </c>
      <c r="I462" s="665">
        <v>11.37</v>
      </c>
      <c r="J462" s="665">
        <v>30</v>
      </c>
      <c r="K462" s="666">
        <v>341.1</v>
      </c>
    </row>
    <row r="463" spans="1:11" ht="14.4" customHeight="1" x14ac:dyDescent="0.3">
      <c r="A463" s="661" t="s">
        <v>591</v>
      </c>
      <c r="B463" s="662" t="s">
        <v>592</v>
      </c>
      <c r="C463" s="663" t="s">
        <v>604</v>
      </c>
      <c r="D463" s="664" t="s">
        <v>4663</v>
      </c>
      <c r="E463" s="663" t="s">
        <v>9632</v>
      </c>
      <c r="F463" s="664" t="s">
        <v>9633</v>
      </c>
      <c r="G463" s="663" t="s">
        <v>8537</v>
      </c>
      <c r="H463" s="663" t="s">
        <v>8538</v>
      </c>
      <c r="I463" s="665">
        <v>2</v>
      </c>
      <c r="J463" s="665">
        <v>200</v>
      </c>
      <c r="K463" s="666">
        <v>400.51</v>
      </c>
    </row>
    <row r="464" spans="1:11" ht="14.4" customHeight="1" x14ac:dyDescent="0.3">
      <c r="A464" s="661" t="s">
        <v>591</v>
      </c>
      <c r="B464" s="662" t="s">
        <v>592</v>
      </c>
      <c r="C464" s="663" t="s">
        <v>604</v>
      </c>
      <c r="D464" s="664" t="s">
        <v>4663</v>
      </c>
      <c r="E464" s="663" t="s">
        <v>9632</v>
      </c>
      <c r="F464" s="664" t="s">
        <v>9633</v>
      </c>
      <c r="G464" s="663" t="s">
        <v>8539</v>
      </c>
      <c r="H464" s="663" t="s">
        <v>8540</v>
      </c>
      <c r="I464" s="665">
        <v>6.6550000000000002</v>
      </c>
      <c r="J464" s="665">
        <v>50</v>
      </c>
      <c r="K464" s="666">
        <v>332.55</v>
      </c>
    </row>
    <row r="465" spans="1:11" ht="14.4" customHeight="1" x14ac:dyDescent="0.3">
      <c r="A465" s="661" t="s">
        <v>591</v>
      </c>
      <c r="B465" s="662" t="s">
        <v>592</v>
      </c>
      <c r="C465" s="663" t="s">
        <v>604</v>
      </c>
      <c r="D465" s="664" t="s">
        <v>4663</v>
      </c>
      <c r="E465" s="663" t="s">
        <v>9632</v>
      </c>
      <c r="F465" s="664" t="s">
        <v>9633</v>
      </c>
      <c r="G465" s="663" t="s">
        <v>8222</v>
      </c>
      <c r="H465" s="663" t="s">
        <v>8223</v>
      </c>
      <c r="I465" s="665">
        <v>0.46999999999999981</v>
      </c>
      <c r="J465" s="665">
        <v>10100</v>
      </c>
      <c r="K465" s="666">
        <v>4747</v>
      </c>
    </row>
    <row r="466" spans="1:11" ht="14.4" customHeight="1" x14ac:dyDescent="0.3">
      <c r="A466" s="661" t="s">
        <v>591</v>
      </c>
      <c r="B466" s="662" t="s">
        <v>592</v>
      </c>
      <c r="C466" s="663" t="s">
        <v>604</v>
      </c>
      <c r="D466" s="664" t="s">
        <v>4663</v>
      </c>
      <c r="E466" s="663" t="s">
        <v>9632</v>
      </c>
      <c r="F466" s="664" t="s">
        <v>9633</v>
      </c>
      <c r="G466" s="663" t="s">
        <v>8224</v>
      </c>
      <c r="H466" s="663" t="s">
        <v>8225</v>
      </c>
      <c r="I466" s="665">
        <v>4.0259999999999998</v>
      </c>
      <c r="J466" s="665">
        <v>350</v>
      </c>
      <c r="K466" s="666">
        <v>1409</v>
      </c>
    </row>
    <row r="467" spans="1:11" ht="14.4" customHeight="1" x14ac:dyDescent="0.3">
      <c r="A467" s="661" t="s">
        <v>591</v>
      </c>
      <c r="B467" s="662" t="s">
        <v>592</v>
      </c>
      <c r="C467" s="663" t="s">
        <v>604</v>
      </c>
      <c r="D467" s="664" t="s">
        <v>4663</v>
      </c>
      <c r="E467" s="663" t="s">
        <v>9632</v>
      </c>
      <c r="F467" s="664" t="s">
        <v>9633</v>
      </c>
      <c r="G467" s="663" t="s">
        <v>8541</v>
      </c>
      <c r="H467" s="663" t="s">
        <v>8542</v>
      </c>
      <c r="I467" s="665">
        <v>2.83</v>
      </c>
      <c r="J467" s="665">
        <v>2</v>
      </c>
      <c r="K467" s="666">
        <v>5.66</v>
      </c>
    </row>
    <row r="468" spans="1:11" ht="14.4" customHeight="1" x14ac:dyDescent="0.3">
      <c r="A468" s="661" t="s">
        <v>591</v>
      </c>
      <c r="B468" s="662" t="s">
        <v>592</v>
      </c>
      <c r="C468" s="663" t="s">
        <v>604</v>
      </c>
      <c r="D468" s="664" t="s">
        <v>4663</v>
      </c>
      <c r="E468" s="663" t="s">
        <v>9632</v>
      </c>
      <c r="F468" s="664" t="s">
        <v>9633</v>
      </c>
      <c r="G468" s="663" t="s">
        <v>8543</v>
      </c>
      <c r="H468" s="663" t="s">
        <v>8544</v>
      </c>
      <c r="I468" s="665">
        <v>2.6</v>
      </c>
      <c r="J468" s="665">
        <v>2</v>
      </c>
      <c r="K468" s="666">
        <v>5.2</v>
      </c>
    </row>
    <row r="469" spans="1:11" ht="14.4" customHeight="1" x14ac:dyDescent="0.3">
      <c r="A469" s="661" t="s">
        <v>591</v>
      </c>
      <c r="B469" s="662" t="s">
        <v>592</v>
      </c>
      <c r="C469" s="663" t="s">
        <v>604</v>
      </c>
      <c r="D469" s="664" t="s">
        <v>4663</v>
      </c>
      <c r="E469" s="663" t="s">
        <v>9632</v>
      </c>
      <c r="F469" s="664" t="s">
        <v>9633</v>
      </c>
      <c r="G469" s="663" t="s">
        <v>8230</v>
      </c>
      <c r="H469" s="663" t="s">
        <v>8231</v>
      </c>
      <c r="I469" s="665">
        <v>2400.64</v>
      </c>
      <c r="J469" s="665">
        <v>3</v>
      </c>
      <c r="K469" s="666">
        <v>7201.92</v>
      </c>
    </row>
    <row r="470" spans="1:11" ht="14.4" customHeight="1" x14ac:dyDescent="0.3">
      <c r="A470" s="661" t="s">
        <v>591</v>
      </c>
      <c r="B470" s="662" t="s">
        <v>592</v>
      </c>
      <c r="C470" s="663" t="s">
        <v>604</v>
      </c>
      <c r="D470" s="664" t="s">
        <v>4663</v>
      </c>
      <c r="E470" s="663" t="s">
        <v>9632</v>
      </c>
      <c r="F470" s="664" t="s">
        <v>9633</v>
      </c>
      <c r="G470" s="663" t="s">
        <v>8545</v>
      </c>
      <c r="H470" s="663" t="s">
        <v>8546</v>
      </c>
      <c r="I470" s="665">
        <v>605</v>
      </c>
      <c r="J470" s="665">
        <v>1</v>
      </c>
      <c r="K470" s="666">
        <v>605</v>
      </c>
    </row>
    <row r="471" spans="1:11" ht="14.4" customHeight="1" x14ac:dyDescent="0.3">
      <c r="A471" s="661" t="s">
        <v>591</v>
      </c>
      <c r="B471" s="662" t="s">
        <v>592</v>
      </c>
      <c r="C471" s="663" t="s">
        <v>604</v>
      </c>
      <c r="D471" s="664" t="s">
        <v>4663</v>
      </c>
      <c r="E471" s="663" t="s">
        <v>9632</v>
      </c>
      <c r="F471" s="664" t="s">
        <v>9633</v>
      </c>
      <c r="G471" s="663" t="s">
        <v>8232</v>
      </c>
      <c r="H471" s="663" t="s">
        <v>8233</v>
      </c>
      <c r="I471" s="665">
        <v>9.5983333333333327</v>
      </c>
      <c r="J471" s="665">
        <v>1800</v>
      </c>
      <c r="K471" s="666">
        <v>17278</v>
      </c>
    </row>
    <row r="472" spans="1:11" ht="14.4" customHeight="1" x14ac:dyDescent="0.3">
      <c r="A472" s="661" t="s">
        <v>591</v>
      </c>
      <c r="B472" s="662" t="s">
        <v>592</v>
      </c>
      <c r="C472" s="663" t="s">
        <v>604</v>
      </c>
      <c r="D472" s="664" t="s">
        <v>4663</v>
      </c>
      <c r="E472" s="663" t="s">
        <v>9632</v>
      </c>
      <c r="F472" s="664" t="s">
        <v>9633</v>
      </c>
      <c r="G472" s="663" t="s">
        <v>8234</v>
      </c>
      <c r="H472" s="663" t="s">
        <v>8235</v>
      </c>
      <c r="I472" s="665">
        <v>9.2000000000000011</v>
      </c>
      <c r="J472" s="665">
        <v>2100</v>
      </c>
      <c r="K472" s="666">
        <v>19320</v>
      </c>
    </row>
    <row r="473" spans="1:11" ht="14.4" customHeight="1" x14ac:dyDescent="0.3">
      <c r="A473" s="661" t="s">
        <v>591</v>
      </c>
      <c r="B473" s="662" t="s">
        <v>592</v>
      </c>
      <c r="C473" s="663" t="s">
        <v>604</v>
      </c>
      <c r="D473" s="664" t="s">
        <v>4663</v>
      </c>
      <c r="E473" s="663" t="s">
        <v>9632</v>
      </c>
      <c r="F473" s="664" t="s">
        <v>9633</v>
      </c>
      <c r="G473" s="663" t="s">
        <v>8386</v>
      </c>
      <c r="H473" s="663" t="s">
        <v>8387</v>
      </c>
      <c r="I473" s="665">
        <v>172.5</v>
      </c>
      <c r="J473" s="665">
        <v>3</v>
      </c>
      <c r="K473" s="666">
        <v>517.5</v>
      </c>
    </row>
    <row r="474" spans="1:11" ht="14.4" customHeight="1" x14ac:dyDescent="0.3">
      <c r="A474" s="661" t="s">
        <v>591</v>
      </c>
      <c r="B474" s="662" t="s">
        <v>592</v>
      </c>
      <c r="C474" s="663" t="s">
        <v>604</v>
      </c>
      <c r="D474" s="664" t="s">
        <v>4663</v>
      </c>
      <c r="E474" s="663" t="s">
        <v>9632</v>
      </c>
      <c r="F474" s="664" t="s">
        <v>9633</v>
      </c>
      <c r="G474" s="663" t="s">
        <v>8236</v>
      </c>
      <c r="H474" s="663" t="s">
        <v>8237</v>
      </c>
      <c r="I474" s="665">
        <v>71.87</v>
      </c>
      <c r="J474" s="665">
        <v>10</v>
      </c>
      <c r="K474" s="666">
        <v>718.67</v>
      </c>
    </row>
    <row r="475" spans="1:11" ht="14.4" customHeight="1" x14ac:dyDescent="0.3">
      <c r="A475" s="661" t="s">
        <v>591</v>
      </c>
      <c r="B475" s="662" t="s">
        <v>592</v>
      </c>
      <c r="C475" s="663" t="s">
        <v>604</v>
      </c>
      <c r="D475" s="664" t="s">
        <v>4663</v>
      </c>
      <c r="E475" s="663" t="s">
        <v>9632</v>
      </c>
      <c r="F475" s="664" t="s">
        <v>9633</v>
      </c>
      <c r="G475" s="663" t="s">
        <v>8547</v>
      </c>
      <c r="H475" s="663" t="s">
        <v>8548</v>
      </c>
      <c r="I475" s="665">
        <v>15.729999999999999</v>
      </c>
      <c r="J475" s="665">
        <v>300</v>
      </c>
      <c r="K475" s="666">
        <v>4719</v>
      </c>
    </row>
    <row r="476" spans="1:11" ht="14.4" customHeight="1" x14ac:dyDescent="0.3">
      <c r="A476" s="661" t="s">
        <v>591</v>
      </c>
      <c r="B476" s="662" t="s">
        <v>592</v>
      </c>
      <c r="C476" s="663" t="s">
        <v>604</v>
      </c>
      <c r="D476" s="664" t="s">
        <v>4663</v>
      </c>
      <c r="E476" s="663" t="s">
        <v>9632</v>
      </c>
      <c r="F476" s="664" t="s">
        <v>9633</v>
      </c>
      <c r="G476" s="663" t="s">
        <v>8549</v>
      </c>
      <c r="H476" s="663" t="s">
        <v>8550</v>
      </c>
      <c r="I476" s="665">
        <v>14.280000000000001</v>
      </c>
      <c r="J476" s="665">
        <v>500</v>
      </c>
      <c r="K476" s="666">
        <v>7151.1</v>
      </c>
    </row>
    <row r="477" spans="1:11" ht="14.4" customHeight="1" x14ac:dyDescent="0.3">
      <c r="A477" s="661" t="s">
        <v>591</v>
      </c>
      <c r="B477" s="662" t="s">
        <v>592</v>
      </c>
      <c r="C477" s="663" t="s">
        <v>604</v>
      </c>
      <c r="D477" s="664" t="s">
        <v>4663</v>
      </c>
      <c r="E477" s="663" t="s">
        <v>9632</v>
      </c>
      <c r="F477" s="664" t="s">
        <v>9633</v>
      </c>
      <c r="G477" s="663" t="s">
        <v>8551</v>
      </c>
      <c r="H477" s="663" t="s">
        <v>8552</v>
      </c>
      <c r="I477" s="665">
        <v>133.1</v>
      </c>
      <c r="J477" s="665">
        <v>10</v>
      </c>
      <c r="K477" s="666">
        <v>1331</v>
      </c>
    </row>
    <row r="478" spans="1:11" ht="14.4" customHeight="1" x14ac:dyDescent="0.3">
      <c r="A478" s="661" t="s">
        <v>591</v>
      </c>
      <c r="B478" s="662" t="s">
        <v>592</v>
      </c>
      <c r="C478" s="663" t="s">
        <v>604</v>
      </c>
      <c r="D478" s="664" t="s">
        <v>4663</v>
      </c>
      <c r="E478" s="663" t="s">
        <v>9632</v>
      </c>
      <c r="F478" s="664" t="s">
        <v>9633</v>
      </c>
      <c r="G478" s="663" t="s">
        <v>8553</v>
      </c>
      <c r="H478" s="663" t="s">
        <v>8554</v>
      </c>
      <c r="I478" s="665">
        <v>75.02</v>
      </c>
      <c r="J478" s="665">
        <v>2</v>
      </c>
      <c r="K478" s="666">
        <v>150.04</v>
      </c>
    </row>
    <row r="479" spans="1:11" ht="14.4" customHeight="1" x14ac:dyDescent="0.3">
      <c r="A479" s="661" t="s">
        <v>591</v>
      </c>
      <c r="B479" s="662" t="s">
        <v>592</v>
      </c>
      <c r="C479" s="663" t="s">
        <v>604</v>
      </c>
      <c r="D479" s="664" t="s">
        <v>4663</v>
      </c>
      <c r="E479" s="663" t="s">
        <v>9632</v>
      </c>
      <c r="F479" s="664" t="s">
        <v>9633</v>
      </c>
      <c r="G479" s="663" t="s">
        <v>8555</v>
      </c>
      <c r="H479" s="663" t="s">
        <v>8556</v>
      </c>
      <c r="I479" s="665">
        <v>75.02</v>
      </c>
      <c r="J479" s="665">
        <v>2</v>
      </c>
      <c r="K479" s="666">
        <v>150.04</v>
      </c>
    </row>
    <row r="480" spans="1:11" ht="14.4" customHeight="1" x14ac:dyDescent="0.3">
      <c r="A480" s="661" t="s">
        <v>591</v>
      </c>
      <c r="B480" s="662" t="s">
        <v>592</v>
      </c>
      <c r="C480" s="663" t="s">
        <v>604</v>
      </c>
      <c r="D480" s="664" t="s">
        <v>4663</v>
      </c>
      <c r="E480" s="663" t="s">
        <v>9632</v>
      </c>
      <c r="F480" s="664" t="s">
        <v>9633</v>
      </c>
      <c r="G480" s="663" t="s">
        <v>8557</v>
      </c>
      <c r="H480" s="663" t="s">
        <v>8558</v>
      </c>
      <c r="I480" s="665">
        <v>6184.3050000000003</v>
      </c>
      <c r="J480" s="665">
        <v>2</v>
      </c>
      <c r="K480" s="666">
        <v>12368.61</v>
      </c>
    </row>
    <row r="481" spans="1:11" ht="14.4" customHeight="1" x14ac:dyDescent="0.3">
      <c r="A481" s="661" t="s">
        <v>591</v>
      </c>
      <c r="B481" s="662" t="s">
        <v>592</v>
      </c>
      <c r="C481" s="663" t="s">
        <v>604</v>
      </c>
      <c r="D481" s="664" t="s">
        <v>4663</v>
      </c>
      <c r="E481" s="663" t="s">
        <v>9632</v>
      </c>
      <c r="F481" s="664" t="s">
        <v>9633</v>
      </c>
      <c r="G481" s="663" t="s">
        <v>8557</v>
      </c>
      <c r="H481" s="663" t="s">
        <v>8559</v>
      </c>
      <c r="I481" s="665">
        <v>6184.31</v>
      </c>
      <c r="J481" s="665">
        <v>1</v>
      </c>
      <c r="K481" s="666">
        <v>6184.31</v>
      </c>
    </row>
    <row r="482" spans="1:11" ht="14.4" customHeight="1" x14ac:dyDescent="0.3">
      <c r="A482" s="661" t="s">
        <v>591</v>
      </c>
      <c r="B482" s="662" t="s">
        <v>592</v>
      </c>
      <c r="C482" s="663" t="s">
        <v>604</v>
      </c>
      <c r="D482" s="664" t="s">
        <v>4663</v>
      </c>
      <c r="E482" s="663" t="s">
        <v>9632</v>
      </c>
      <c r="F482" s="664" t="s">
        <v>9633</v>
      </c>
      <c r="G482" s="663" t="s">
        <v>8560</v>
      </c>
      <c r="H482" s="663" t="s">
        <v>8561</v>
      </c>
      <c r="I482" s="665">
        <v>170.685</v>
      </c>
      <c r="J482" s="665">
        <v>11</v>
      </c>
      <c r="K482" s="666">
        <v>1877.59</v>
      </c>
    </row>
    <row r="483" spans="1:11" ht="14.4" customHeight="1" x14ac:dyDescent="0.3">
      <c r="A483" s="661" t="s">
        <v>591</v>
      </c>
      <c r="B483" s="662" t="s">
        <v>592</v>
      </c>
      <c r="C483" s="663" t="s">
        <v>604</v>
      </c>
      <c r="D483" s="664" t="s">
        <v>4663</v>
      </c>
      <c r="E483" s="663" t="s">
        <v>9632</v>
      </c>
      <c r="F483" s="664" t="s">
        <v>9633</v>
      </c>
      <c r="G483" s="663" t="s">
        <v>8246</v>
      </c>
      <c r="H483" s="663" t="s">
        <v>8247</v>
      </c>
      <c r="I483" s="665">
        <v>1.1099999999999999</v>
      </c>
      <c r="J483" s="665">
        <v>400</v>
      </c>
      <c r="K483" s="666">
        <v>444</v>
      </c>
    </row>
    <row r="484" spans="1:11" ht="14.4" customHeight="1" x14ac:dyDescent="0.3">
      <c r="A484" s="661" t="s">
        <v>591</v>
      </c>
      <c r="B484" s="662" t="s">
        <v>592</v>
      </c>
      <c r="C484" s="663" t="s">
        <v>604</v>
      </c>
      <c r="D484" s="664" t="s">
        <v>4663</v>
      </c>
      <c r="E484" s="663" t="s">
        <v>9632</v>
      </c>
      <c r="F484" s="664" t="s">
        <v>9633</v>
      </c>
      <c r="G484" s="663" t="s">
        <v>8562</v>
      </c>
      <c r="H484" s="663" t="s">
        <v>8563</v>
      </c>
      <c r="I484" s="665">
        <v>5.84</v>
      </c>
      <c r="J484" s="665">
        <v>10</v>
      </c>
      <c r="K484" s="666">
        <v>58.4</v>
      </c>
    </row>
    <row r="485" spans="1:11" ht="14.4" customHeight="1" x14ac:dyDescent="0.3">
      <c r="A485" s="661" t="s">
        <v>591</v>
      </c>
      <c r="B485" s="662" t="s">
        <v>592</v>
      </c>
      <c r="C485" s="663" t="s">
        <v>604</v>
      </c>
      <c r="D485" s="664" t="s">
        <v>4663</v>
      </c>
      <c r="E485" s="663" t="s">
        <v>9632</v>
      </c>
      <c r="F485" s="664" t="s">
        <v>9633</v>
      </c>
      <c r="G485" s="663" t="s">
        <v>8564</v>
      </c>
      <c r="H485" s="663" t="s">
        <v>8565</v>
      </c>
      <c r="I485" s="665">
        <v>2.86</v>
      </c>
      <c r="J485" s="665">
        <v>100</v>
      </c>
      <c r="K485" s="666">
        <v>286.08</v>
      </c>
    </row>
    <row r="486" spans="1:11" ht="14.4" customHeight="1" x14ac:dyDescent="0.3">
      <c r="A486" s="661" t="s">
        <v>591</v>
      </c>
      <c r="B486" s="662" t="s">
        <v>592</v>
      </c>
      <c r="C486" s="663" t="s">
        <v>604</v>
      </c>
      <c r="D486" s="664" t="s">
        <v>4663</v>
      </c>
      <c r="E486" s="663" t="s">
        <v>9632</v>
      </c>
      <c r="F486" s="664" t="s">
        <v>9633</v>
      </c>
      <c r="G486" s="663" t="s">
        <v>8566</v>
      </c>
      <c r="H486" s="663" t="s">
        <v>8567</v>
      </c>
      <c r="I486" s="665">
        <v>1331</v>
      </c>
      <c r="J486" s="665">
        <v>1</v>
      </c>
      <c r="K486" s="666">
        <v>1331</v>
      </c>
    </row>
    <row r="487" spans="1:11" ht="14.4" customHeight="1" x14ac:dyDescent="0.3">
      <c r="A487" s="661" t="s">
        <v>591</v>
      </c>
      <c r="B487" s="662" t="s">
        <v>592</v>
      </c>
      <c r="C487" s="663" t="s">
        <v>604</v>
      </c>
      <c r="D487" s="664" t="s">
        <v>4663</v>
      </c>
      <c r="E487" s="663" t="s">
        <v>9632</v>
      </c>
      <c r="F487" s="664" t="s">
        <v>9633</v>
      </c>
      <c r="G487" s="663" t="s">
        <v>8568</v>
      </c>
      <c r="H487" s="663" t="s">
        <v>8569</v>
      </c>
      <c r="I487" s="665">
        <v>149.79</v>
      </c>
      <c r="J487" s="665">
        <v>1</v>
      </c>
      <c r="K487" s="666">
        <v>149.79</v>
      </c>
    </row>
    <row r="488" spans="1:11" ht="14.4" customHeight="1" x14ac:dyDescent="0.3">
      <c r="A488" s="661" t="s">
        <v>591</v>
      </c>
      <c r="B488" s="662" t="s">
        <v>592</v>
      </c>
      <c r="C488" s="663" t="s">
        <v>604</v>
      </c>
      <c r="D488" s="664" t="s">
        <v>4663</v>
      </c>
      <c r="E488" s="663" t="s">
        <v>9632</v>
      </c>
      <c r="F488" s="664" t="s">
        <v>9633</v>
      </c>
      <c r="G488" s="663" t="s">
        <v>8570</v>
      </c>
      <c r="H488" s="663" t="s">
        <v>8571</v>
      </c>
      <c r="I488" s="665">
        <v>15.73</v>
      </c>
      <c r="J488" s="665">
        <v>550</v>
      </c>
      <c r="K488" s="666">
        <v>8651.5</v>
      </c>
    </row>
    <row r="489" spans="1:11" ht="14.4" customHeight="1" x14ac:dyDescent="0.3">
      <c r="A489" s="661" t="s">
        <v>591</v>
      </c>
      <c r="B489" s="662" t="s">
        <v>592</v>
      </c>
      <c r="C489" s="663" t="s">
        <v>604</v>
      </c>
      <c r="D489" s="664" t="s">
        <v>4663</v>
      </c>
      <c r="E489" s="663" t="s">
        <v>9632</v>
      </c>
      <c r="F489" s="664" t="s">
        <v>9633</v>
      </c>
      <c r="G489" s="663" t="s">
        <v>8252</v>
      </c>
      <c r="H489" s="663" t="s">
        <v>8572</v>
      </c>
      <c r="I489" s="665">
        <v>1.05</v>
      </c>
      <c r="J489" s="665">
        <v>500</v>
      </c>
      <c r="K489" s="666">
        <v>525</v>
      </c>
    </row>
    <row r="490" spans="1:11" ht="14.4" customHeight="1" x14ac:dyDescent="0.3">
      <c r="A490" s="661" t="s">
        <v>591</v>
      </c>
      <c r="B490" s="662" t="s">
        <v>592</v>
      </c>
      <c r="C490" s="663" t="s">
        <v>604</v>
      </c>
      <c r="D490" s="664" t="s">
        <v>4663</v>
      </c>
      <c r="E490" s="663" t="s">
        <v>9632</v>
      </c>
      <c r="F490" s="664" t="s">
        <v>9633</v>
      </c>
      <c r="G490" s="663" t="s">
        <v>8254</v>
      </c>
      <c r="H490" s="663" t="s">
        <v>8255</v>
      </c>
      <c r="I490" s="665">
        <v>9.44</v>
      </c>
      <c r="J490" s="665">
        <v>400</v>
      </c>
      <c r="K490" s="666">
        <v>3776</v>
      </c>
    </row>
    <row r="491" spans="1:11" ht="14.4" customHeight="1" x14ac:dyDescent="0.3">
      <c r="A491" s="661" t="s">
        <v>591</v>
      </c>
      <c r="B491" s="662" t="s">
        <v>592</v>
      </c>
      <c r="C491" s="663" t="s">
        <v>604</v>
      </c>
      <c r="D491" s="664" t="s">
        <v>4663</v>
      </c>
      <c r="E491" s="663" t="s">
        <v>9632</v>
      </c>
      <c r="F491" s="664" t="s">
        <v>9633</v>
      </c>
      <c r="G491" s="663" t="s">
        <v>8573</v>
      </c>
      <c r="H491" s="663" t="s">
        <v>8574</v>
      </c>
      <c r="I491" s="665">
        <v>123.67</v>
      </c>
      <c r="J491" s="665">
        <v>10</v>
      </c>
      <c r="K491" s="666">
        <v>1236.68</v>
      </c>
    </row>
    <row r="492" spans="1:11" ht="14.4" customHeight="1" x14ac:dyDescent="0.3">
      <c r="A492" s="661" t="s">
        <v>591</v>
      </c>
      <c r="B492" s="662" t="s">
        <v>592</v>
      </c>
      <c r="C492" s="663" t="s">
        <v>604</v>
      </c>
      <c r="D492" s="664" t="s">
        <v>4663</v>
      </c>
      <c r="E492" s="663" t="s">
        <v>9632</v>
      </c>
      <c r="F492" s="664" t="s">
        <v>9633</v>
      </c>
      <c r="G492" s="663" t="s">
        <v>8575</v>
      </c>
      <c r="H492" s="663" t="s">
        <v>8576</v>
      </c>
      <c r="I492" s="665">
        <v>3993</v>
      </c>
      <c r="J492" s="665">
        <v>2</v>
      </c>
      <c r="K492" s="666">
        <v>7986</v>
      </c>
    </row>
    <row r="493" spans="1:11" ht="14.4" customHeight="1" x14ac:dyDescent="0.3">
      <c r="A493" s="661" t="s">
        <v>591</v>
      </c>
      <c r="B493" s="662" t="s">
        <v>592</v>
      </c>
      <c r="C493" s="663" t="s">
        <v>604</v>
      </c>
      <c r="D493" s="664" t="s">
        <v>4663</v>
      </c>
      <c r="E493" s="663" t="s">
        <v>9632</v>
      </c>
      <c r="F493" s="664" t="s">
        <v>9633</v>
      </c>
      <c r="G493" s="663" t="s">
        <v>8577</v>
      </c>
      <c r="H493" s="663" t="s">
        <v>8578</v>
      </c>
      <c r="I493" s="665">
        <v>1694</v>
      </c>
      <c r="J493" s="665">
        <v>2</v>
      </c>
      <c r="K493" s="666">
        <v>3388</v>
      </c>
    </row>
    <row r="494" spans="1:11" ht="14.4" customHeight="1" x14ac:dyDescent="0.3">
      <c r="A494" s="661" t="s">
        <v>591</v>
      </c>
      <c r="B494" s="662" t="s">
        <v>592</v>
      </c>
      <c r="C494" s="663" t="s">
        <v>604</v>
      </c>
      <c r="D494" s="664" t="s">
        <v>4663</v>
      </c>
      <c r="E494" s="663" t="s">
        <v>9634</v>
      </c>
      <c r="F494" s="664" t="s">
        <v>9635</v>
      </c>
      <c r="G494" s="663" t="s">
        <v>8260</v>
      </c>
      <c r="H494" s="663" t="s">
        <v>8261</v>
      </c>
      <c r="I494" s="665">
        <v>3.2</v>
      </c>
      <c r="J494" s="665">
        <v>75</v>
      </c>
      <c r="K494" s="666">
        <v>240</v>
      </c>
    </row>
    <row r="495" spans="1:11" ht="14.4" customHeight="1" x14ac:dyDescent="0.3">
      <c r="A495" s="661" t="s">
        <v>591</v>
      </c>
      <c r="B495" s="662" t="s">
        <v>592</v>
      </c>
      <c r="C495" s="663" t="s">
        <v>604</v>
      </c>
      <c r="D495" s="664" t="s">
        <v>4663</v>
      </c>
      <c r="E495" s="663" t="s">
        <v>9634</v>
      </c>
      <c r="F495" s="664" t="s">
        <v>9635</v>
      </c>
      <c r="G495" s="663" t="s">
        <v>8260</v>
      </c>
      <c r="H495" s="663" t="s">
        <v>8262</v>
      </c>
      <c r="I495" s="665">
        <v>3.17</v>
      </c>
      <c r="J495" s="665">
        <v>75</v>
      </c>
      <c r="K495" s="666">
        <v>237.75</v>
      </c>
    </row>
    <row r="496" spans="1:11" ht="14.4" customHeight="1" x14ac:dyDescent="0.3">
      <c r="A496" s="661" t="s">
        <v>591</v>
      </c>
      <c r="B496" s="662" t="s">
        <v>592</v>
      </c>
      <c r="C496" s="663" t="s">
        <v>604</v>
      </c>
      <c r="D496" s="664" t="s">
        <v>4663</v>
      </c>
      <c r="E496" s="663" t="s">
        <v>9634</v>
      </c>
      <c r="F496" s="664" t="s">
        <v>9635</v>
      </c>
      <c r="G496" s="663" t="s">
        <v>8263</v>
      </c>
      <c r="H496" s="663" t="s">
        <v>8264</v>
      </c>
      <c r="I496" s="665">
        <v>0.40500000000000003</v>
      </c>
      <c r="J496" s="665">
        <v>750</v>
      </c>
      <c r="K496" s="666">
        <v>302.06</v>
      </c>
    </row>
    <row r="497" spans="1:11" ht="14.4" customHeight="1" x14ac:dyDescent="0.3">
      <c r="A497" s="661" t="s">
        <v>591</v>
      </c>
      <c r="B497" s="662" t="s">
        <v>592</v>
      </c>
      <c r="C497" s="663" t="s">
        <v>604</v>
      </c>
      <c r="D497" s="664" t="s">
        <v>4663</v>
      </c>
      <c r="E497" s="663" t="s">
        <v>9634</v>
      </c>
      <c r="F497" s="664" t="s">
        <v>9635</v>
      </c>
      <c r="G497" s="663" t="s">
        <v>8579</v>
      </c>
      <c r="H497" s="663" t="s">
        <v>8580</v>
      </c>
      <c r="I497" s="665">
        <v>16.940000000000001</v>
      </c>
      <c r="J497" s="665">
        <v>100</v>
      </c>
      <c r="K497" s="666">
        <v>1694</v>
      </c>
    </row>
    <row r="498" spans="1:11" ht="14.4" customHeight="1" x14ac:dyDescent="0.3">
      <c r="A498" s="661" t="s">
        <v>591</v>
      </c>
      <c r="B498" s="662" t="s">
        <v>592</v>
      </c>
      <c r="C498" s="663" t="s">
        <v>604</v>
      </c>
      <c r="D498" s="664" t="s">
        <v>4663</v>
      </c>
      <c r="E498" s="663" t="s">
        <v>9636</v>
      </c>
      <c r="F498" s="664" t="s">
        <v>9637</v>
      </c>
      <c r="G498" s="663" t="s">
        <v>8265</v>
      </c>
      <c r="H498" s="663" t="s">
        <v>8266</v>
      </c>
      <c r="I498" s="665">
        <v>1523.45</v>
      </c>
      <c r="J498" s="665">
        <v>15</v>
      </c>
      <c r="K498" s="666">
        <v>22851.760000000002</v>
      </c>
    </row>
    <row r="499" spans="1:11" ht="14.4" customHeight="1" x14ac:dyDescent="0.3">
      <c r="A499" s="661" t="s">
        <v>591</v>
      </c>
      <c r="B499" s="662" t="s">
        <v>592</v>
      </c>
      <c r="C499" s="663" t="s">
        <v>604</v>
      </c>
      <c r="D499" s="664" t="s">
        <v>4663</v>
      </c>
      <c r="E499" s="663" t="s">
        <v>9636</v>
      </c>
      <c r="F499" s="664" t="s">
        <v>9637</v>
      </c>
      <c r="G499" s="663" t="s">
        <v>8265</v>
      </c>
      <c r="H499" s="663" t="s">
        <v>8267</v>
      </c>
      <c r="I499" s="665">
        <v>1523.45</v>
      </c>
      <c r="J499" s="665">
        <v>5</v>
      </c>
      <c r="K499" s="666">
        <v>7617.25</v>
      </c>
    </row>
    <row r="500" spans="1:11" ht="14.4" customHeight="1" x14ac:dyDescent="0.3">
      <c r="A500" s="661" t="s">
        <v>591</v>
      </c>
      <c r="B500" s="662" t="s">
        <v>592</v>
      </c>
      <c r="C500" s="663" t="s">
        <v>604</v>
      </c>
      <c r="D500" s="664" t="s">
        <v>4663</v>
      </c>
      <c r="E500" s="663" t="s">
        <v>9636</v>
      </c>
      <c r="F500" s="664" t="s">
        <v>9637</v>
      </c>
      <c r="G500" s="663" t="s">
        <v>8581</v>
      </c>
      <c r="H500" s="663" t="s">
        <v>8582</v>
      </c>
      <c r="I500" s="665">
        <v>1186.6500000000001</v>
      </c>
      <c r="J500" s="665">
        <v>20</v>
      </c>
      <c r="K500" s="666">
        <v>23732.94</v>
      </c>
    </row>
    <row r="501" spans="1:11" ht="14.4" customHeight="1" x14ac:dyDescent="0.3">
      <c r="A501" s="661" t="s">
        <v>591</v>
      </c>
      <c r="B501" s="662" t="s">
        <v>592</v>
      </c>
      <c r="C501" s="663" t="s">
        <v>604</v>
      </c>
      <c r="D501" s="664" t="s">
        <v>4663</v>
      </c>
      <c r="E501" s="663" t="s">
        <v>9636</v>
      </c>
      <c r="F501" s="664" t="s">
        <v>9637</v>
      </c>
      <c r="G501" s="663" t="s">
        <v>8268</v>
      </c>
      <c r="H501" s="663" t="s">
        <v>8269</v>
      </c>
      <c r="I501" s="665">
        <v>442.39</v>
      </c>
      <c r="J501" s="665">
        <v>30</v>
      </c>
      <c r="K501" s="666">
        <v>13271.68</v>
      </c>
    </row>
    <row r="502" spans="1:11" ht="14.4" customHeight="1" x14ac:dyDescent="0.3">
      <c r="A502" s="661" t="s">
        <v>591</v>
      </c>
      <c r="B502" s="662" t="s">
        <v>592</v>
      </c>
      <c r="C502" s="663" t="s">
        <v>604</v>
      </c>
      <c r="D502" s="664" t="s">
        <v>4663</v>
      </c>
      <c r="E502" s="663" t="s">
        <v>9636</v>
      </c>
      <c r="F502" s="664" t="s">
        <v>9637</v>
      </c>
      <c r="G502" s="663" t="s">
        <v>8268</v>
      </c>
      <c r="H502" s="663" t="s">
        <v>8270</v>
      </c>
      <c r="I502" s="665">
        <v>442.39</v>
      </c>
      <c r="J502" s="665">
        <v>10</v>
      </c>
      <c r="K502" s="666">
        <v>4423.8599999999997</v>
      </c>
    </row>
    <row r="503" spans="1:11" ht="14.4" customHeight="1" x14ac:dyDescent="0.3">
      <c r="A503" s="661" t="s">
        <v>591</v>
      </c>
      <c r="B503" s="662" t="s">
        <v>592</v>
      </c>
      <c r="C503" s="663" t="s">
        <v>604</v>
      </c>
      <c r="D503" s="664" t="s">
        <v>4663</v>
      </c>
      <c r="E503" s="663" t="s">
        <v>9636</v>
      </c>
      <c r="F503" s="664" t="s">
        <v>9637</v>
      </c>
      <c r="G503" s="663" t="s">
        <v>8583</v>
      </c>
      <c r="H503" s="663" t="s">
        <v>8584</v>
      </c>
      <c r="I503" s="665">
        <v>568.78416666666658</v>
      </c>
      <c r="J503" s="665">
        <v>190</v>
      </c>
      <c r="K503" s="666">
        <v>108068.81000000003</v>
      </c>
    </row>
    <row r="504" spans="1:11" ht="14.4" customHeight="1" x14ac:dyDescent="0.3">
      <c r="A504" s="661" t="s">
        <v>591</v>
      </c>
      <c r="B504" s="662" t="s">
        <v>592</v>
      </c>
      <c r="C504" s="663" t="s">
        <v>604</v>
      </c>
      <c r="D504" s="664" t="s">
        <v>4663</v>
      </c>
      <c r="E504" s="663" t="s">
        <v>9636</v>
      </c>
      <c r="F504" s="664" t="s">
        <v>9637</v>
      </c>
      <c r="G504" s="663" t="s">
        <v>8585</v>
      </c>
      <c r="H504" s="663" t="s">
        <v>8586</v>
      </c>
      <c r="I504" s="665">
        <v>267.78499999999997</v>
      </c>
      <c r="J504" s="665">
        <v>20</v>
      </c>
      <c r="K504" s="666">
        <v>5355.7000000000007</v>
      </c>
    </row>
    <row r="505" spans="1:11" ht="14.4" customHeight="1" x14ac:dyDescent="0.3">
      <c r="A505" s="661" t="s">
        <v>591</v>
      </c>
      <c r="B505" s="662" t="s">
        <v>592</v>
      </c>
      <c r="C505" s="663" t="s">
        <v>604</v>
      </c>
      <c r="D505" s="664" t="s">
        <v>4663</v>
      </c>
      <c r="E505" s="663" t="s">
        <v>9636</v>
      </c>
      <c r="F505" s="664" t="s">
        <v>9637</v>
      </c>
      <c r="G505" s="663" t="s">
        <v>8587</v>
      </c>
      <c r="H505" s="663" t="s">
        <v>8588</v>
      </c>
      <c r="I505" s="665">
        <v>10200.5</v>
      </c>
      <c r="J505" s="665">
        <v>2</v>
      </c>
      <c r="K505" s="666">
        <v>20401</v>
      </c>
    </row>
    <row r="506" spans="1:11" ht="14.4" customHeight="1" x14ac:dyDescent="0.3">
      <c r="A506" s="661" t="s">
        <v>591</v>
      </c>
      <c r="B506" s="662" t="s">
        <v>592</v>
      </c>
      <c r="C506" s="663" t="s">
        <v>604</v>
      </c>
      <c r="D506" s="664" t="s">
        <v>4663</v>
      </c>
      <c r="E506" s="663" t="s">
        <v>9636</v>
      </c>
      <c r="F506" s="664" t="s">
        <v>9637</v>
      </c>
      <c r="G506" s="663" t="s">
        <v>8587</v>
      </c>
      <c r="H506" s="663" t="s">
        <v>8589</v>
      </c>
      <c r="I506" s="665">
        <v>10200.5</v>
      </c>
      <c r="J506" s="665">
        <v>5</v>
      </c>
      <c r="K506" s="666">
        <v>51002.5</v>
      </c>
    </row>
    <row r="507" spans="1:11" ht="14.4" customHeight="1" x14ac:dyDescent="0.3">
      <c r="A507" s="661" t="s">
        <v>591</v>
      </c>
      <c r="B507" s="662" t="s">
        <v>592</v>
      </c>
      <c r="C507" s="663" t="s">
        <v>604</v>
      </c>
      <c r="D507" s="664" t="s">
        <v>4663</v>
      </c>
      <c r="E507" s="663" t="s">
        <v>9636</v>
      </c>
      <c r="F507" s="664" t="s">
        <v>9637</v>
      </c>
      <c r="G507" s="663" t="s">
        <v>8590</v>
      </c>
      <c r="H507" s="663" t="s">
        <v>8591</v>
      </c>
      <c r="I507" s="665">
        <v>9680</v>
      </c>
      <c r="J507" s="665">
        <v>3</v>
      </c>
      <c r="K507" s="666">
        <v>29040</v>
      </c>
    </row>
    <row r="508" spans="1:11" ht="14.4" customHeight="1" x14ac:dyDescent="0.3">
      <c r="A508" s="661" t="s">
        <v>591</v>
      </c>
      <c r="B508" s="662" t="s">
        <v>592</v>
      </c>
      <c r="C508" s="663" t="s">
        <v>604</v>
      </c>
      <c r="D508" s="664" t="s">
        <v>4663</v>
      </c>
      <c r="E508" s="663" t="s">
        <v>9636</v>
      </c>
      <c r="F508" s="664" t="s">
        <v>9637</v>
      </c>
      <c r="G508" s="663" t="s">
        <v>8590</v>
      </c>
      <c r="H508" s="663" t="s">
        <v>8592</v>
      </c>
      <c r="I508" s="665">
        <v>9680</v>
      </c>
      <c r="J508" s="665">
        <v>5</v>
      </c>
      <c r="K508" s="666">
        <v>48400</v>
      </c>
    </row>
    <row r="509" spans="1:11" ht="14.4" customHeight="1" x14ac:dyDescent="0.3">
      <c r="A509" s="661" t="s">
        <v>591</v>
      </c>
      <c r="B509" s="662" t="s">
        <v>592</v>
      </c>
      <c r="C509" s="663" t="s">
        <v>604</v>
      </c>
      <c r="D509" s="664" t="s">
        <v>4663</v>
      </c>
      <c r="E509" s="663" t="s">
        <v>9638</v>
      </c>
      <c r="F509" s="664" t="s">
        <v>9639</v>
      </c>
      <c r="G509" s="663" t="s">
        <v>8273</v>
      </c>
      <c r="H509" s="663" t="s">
        <v>8274</v>
      </c>
      <c r="I509" s="665">
        <v>8.1649999999999991</v>
      </c>
      <c r="J509" s="665">
        <v>1200</v>
      </c>
      <c r="K509" s="666">
        <v>9798</v>
      </c>
    </row>
    <row r="510" spans="1:11" ht="14.4" customHeight="1" x14ac:dyDescent="0.3">
      <c r="A510" s="661" t="s">
        <v>591</v>
      </c>
      <c r="B510" s="662" t="s">
        <v>592</v>
      </c>
      <c r="C510" s="663" t="s">
        <v>604</v>
      </c>
      <c r="D510" s="664" t="s">
        <v>4663</v>
      </c>
      <c r="E510" s="663" t="s">
        <v>9638</v>
      </c>
      <c r="F510" s="664" t="s">
        <v>9639</v>
      </c>
      <c r="G510" s="663" t="s">
        <v>8275</v>
      </c>
      <c r="H510" s="663" t="s">
        <v>8276</v>
      </c>
      <c r="I510" s="665">
        <v>10.090000000000002</v>
      </c>
      <c r="J510" s="665">
        <v>7800</v>
      </c>
      <c r="K510" s="666">
        <v>78708.160000000003</v>
      </c>
    </row>
    <row r="511" spans="1:11" ht="14.4" customHeight="1" x14ac:dyDescent="0.3">
      <c r="A511" s="661" t="s">
        <v>591</v>
      </c>
      <c r="B511" s="662" t="s">
        <v>592</v>
      </c>
      <c r="C511" s="663" t="s">
        <v>604</v>
      </c>
      <c r="D511" s="664" t="s">
        <v>4663</v>
      </c>
      <c r="E511" s="663" t="s">
        <v>9638</v>
      </c>
      <c r="F511" s="664" t="s">
        <v>9639</v>
      </c>
      <c r="G511" s="663" t="s">
        <v>8277</v>
      </c>
      <c r="H511" s="663" t="s">
        <v>8278</v>
      </c>
      <c r="I511" s="665">
        <v>7.003333333333333</v>
      </c>
      <c r="J511" s="665">
        <v>2825</v>
      </c>
      <c r="K511" s="666">
        <v>19788</v>
      </c>
    </row>
    <row r="512" spans="1:11" ht="14.4" customHeight="1" x14ac:dyDescent="0.3">
      <c r="A512" s="661" t="s">
        <v>591</v>
      </c>
      <c r="B512" s="662" t="s">
        <v>592</v>
      </c>
      <c r="C512" s="663" t="s">
        <v>604</v>
      </c>
      <c r="D512" s="664" t="s">
        <v>4663</v>
      </c>
      <c r="E512" s="663" t="s">
        <v>9638</v>
      </c>
      <c r="F512" s="664" t="s">
        <v>9639</v>
      </c>
      <c r="G512" s="663" t="s">
        <v>8593</v>
      </c>
      <c r="H512" s="663" t="s">
        <v>8594</v>
      </c>
      <c r="I512" s="665">
        <v>200.86</v>
      </c>
      <c r="J512" s="665">
        <v>30</v>
      </c>
      <c r="K512" s="666">
        <v>6025.7999999999993</v>
      </c>
    </row>
    <row r="513" spans="1:11" ht="14.4" customHeight="1" x14ac:dyDescent="0.3">
      <c r="A513" s="661" t="s">
        <v>591</v>
      </c>
      <c r="B513" s="662" t="s">
        <v>592</v>
      </c>
      <c r="C513" s="663" t="s">
        <v>604</v>
      </c>
      <c r="D513" s="664" t="s">
        <v>4663</v>
      </c>
      <c r="E513" s="663" t="s">
        <v>9640</v>
      </c>
      <c r="F513" s="664" t="s">
        <v>9641</v>
      </c>
      <c r="G513" s="663" t="s">
        <v>8595</v>
      </c>
      <c r="H513" s="663" t="s">
        <v>8596</v>
      </c>
      <c r="I513" s="665">
        <v>36.61</v>
      </c>
      <c r="J513" s="665">
        <v>108</v>
      </c>
      <c r="K513" s="666">
        <v>3954.1600000000003</v>
      </c>
    </row>
    <row r="514" spans="1:11" ht="14.4" customHeight="1" x14ac:dyDescent="0.3">
      <c r="A514" s="661" t="s">
        <v>591</v>
      </c>
      <c r="B514" s="662" t="s">
        <v>592</v>
      </c>
      <c r="C514" s="663" t="s">
        <v>604</v>
      </c>
      <c r="D514" s="664" t="s">
        <v>4663</v>
      </c>
      <c r="E514" s="663" t="s">
        <v>9642</v>
      </c>
      <c r="F514" s="664" t="s">
        <v>9643</v>
      </c>
      <c r="G514" s="663" t="s">
        <v>8281</v>
      </c>
      <c r="H514" s="663" t="s">
        <v>8282</v>
      </c>
      <c r="I514" s="665">
        <v>399.3</v>
      </c>
      <c r="J514" s="665">
        <v>105</v>
      </c>
      <c r="K514" s="666">
        <v>41926.5</v>
      </c>
    </row>
    <row r="515" spans="1:11" ht="14.4" customHeight="1" x14ac:dyDescent="0.3">
      <c r="A515" s="661" t="s">
        <v>591</v>
      </c>
      <c r="B515" s="662" t="s">
        <v>592</v>
      </c>
      <c r="C515" s="663" t="s">
        <v>604</v>
      </c>
      <c r="D515" s="664" t="s">
        <v>4663</v>
      </c>
      <c r="E515" s="663" t="s">
        <v>9642</v>
      </c>
      <c r="F515" s="664" t="s">
        <v>9643</v>
      </c>
      <c r="G515" s="663" t="s">
        <v>8281</v>
      </c>
      <c r="H515" s="663" t="s">
        <v>8283</v>
      </c>
      <c r="I515" s="665">
        <v>399.3</v>
      </c>
      <c r="J515" s="665">
        <v>124</v>
      </c>
      <c r="K515" s="666">
        <v>49513.2</v>
      </c>
    </row>
    <row r="516" spans="1:11" ht="14.4" customHeight="1" x14ac:dyDescent="0.3">
      <c r="A516" s="661" t="s">
        <v>591</v>
      </c>
      <c r="B516" s="662" t="s">
        <v>592</v>
      </c>
      <c r="C516" s="663" t="s">
        <v>604</v>
      </c>
      <c r="D516" s="664" t="s">
        <v>4663</v>
      </c>
      <c r="E516" s="663" t="s">
        <v>9642</v>
      </c>
      <c r="F516" s="664" t="s">
        <v>9643</v>
      </c>
      <c r="G516" s="663" t="s">
        <v>8284</v>
      </c>
      <c r="H516" s="663" t="s">
        <v>8285</v>
      </c>
      <c r="I516" s="665">
        <v>0.30545454545454542</v>
      </c>
      <c r="J516" s="665">
        <v>13000</v>
      </c>
      <c r="K516" s="666">
        <v>3970</v>
      </c>
    </row>
    <row r="517" spans="1:11" ht="14.4" customHeight="1" x14ac:dyDescent="0.3">
      <c r="A517" s="661" t="s">
        <v>591</v>
      </c>
      <c r="B517" s="662" t="s">
        <v>592</v>
      </c>
      <c r="C517" s="663" t="s">
        <v>604</v>
      </c>
      <c r="D517" s="664" t="s">
        <v>4663</v>
      </c>
      <c r="E517" s="663" t="s">
        <v>9642</v>
      </c>
      <c r="F517" s="664" t="s">
        <v>9643</v>
      </c>
      <c r="G517" s="663" t="s">
        <v>8286</v>
      </c>
      <c r="H517" s="663" t="s">
        <v>8287</v>
      </c>
      <c r="I517" s="665">
        <v>0.31</v>
      </c>
      <c r="J517" s="665">
        <v>1000</v>
      </c>
      <c r="K517" s="666">
        <v>310</v>
      </c>
    </row>
    <row r="518" spans="1:11" ht="14.4" customHeight="1" x14ac:dyDescent="0.3">
      <c r="A518" s="661" t="s">
        <v>591</v>
      </c>
      <c r="B518" s="662" t="s">
        <v>592</v>
      </c>
      <c r="C518" s="663" t="s">
        <v>604</v>
      </c>
      <c r="D518" s="664" t="s">
        <v>4663</v>
      </c>
      <c r="E518" s="663" t="s">
        <v>9642</v>
      </c>
      <c r="F518" s="664" t="s">
        <v>9643</v>
      </c>
      <c r="G518" s="663" t="s">
        <v>8288</v>
      </c>
      <c r="H518" s="663" t="s">
        <v>8289</v>
      </c>
      <c r="I518" s="665">
        <v>0.3</v>
      </c>
      <c r="J518" s="665">
        <v>2000</v>
      </c>
      <c r="K518" s="666">
        <v>600</v>
      </c>
    </row>
    <row r="519" spans="1:11" ht="14.4" customHeight="1" x14ac:dyDescent="0.3">
      <c r="A519" s="661" t="s">
        <v>591</v>
      </c>
      <c r="B519" s="662" t="s">
        <v>592</v>
      </c>
      <c r="C519" s="663" t="s">
        <v>604</v>
      </c>
      <c r="D519" s="664" t="s">
        <v>4663</v>
      </c>
      <c r="E519" s="663" t="s">
        <v>9642</v>
      </c>
      <c r="F519" s="664" t="s">
        <v>9643</v>
      </c>
      <c r="G519" s="663" t="s">
        <v>8597</v>
      </c>
      <c r="H519" s="663" t="s">
        <v>8598</v>
      </c>
      <c r="I519" s="665">
        <v>10.45</v>
      </c>
      <c r="J519" s="665">
        <v>50</v>
      </c>
      <c r="K519" s="666">
        <v>522.72</v>
      </c>
    </row>
    <row r="520" spans="1:11" ht="14.4" customHeight="1" x14ac:dyDescent="0.3">
      <c r="A520" s="661" t="s">
        <v>591</v>
      </c>
      <c r="B520" s="662" t="s">
        <v>592</v>
      </c>
      <c r="C520" s="663" t="s">
        <v>604</v>
      </c>
      <c r="D520" s="664" t="s">
        <v>4663</v>
      </c>
      <c r="E520" s="663" t="s">
        <v>9642</v>
      </c>
      <c r="F520" s="664" t="s">
        <v>9643</v>
      </c>
      <c r="G520" s="663" t="s">
        <v>8296</v>
      </c>
      <c r="H520" s="663" t="s">
        <v>8297</v>
      </c>
      <c r="I520" s="665">
        <v>907.5</v>
      </c>
      <c r="J520" s="665">
        <v>65</v>
      </c>
      <c r="K520" s="666">
        <v>58987.5</v>
      </c>
    </row>
    <row r="521" spans="1:11" ht="14.4" customHeight="1" x14ac:dyDescent="0.3">
      <c r="A521" s="661" t="s">
        <v>591</v>
      </c>
      <c r="B521" s="662" t="s">
        <v>592</v>
      </c>
      <c r="C521" s="663" t="s">
        <v>604</v>
      </c>
      <c r="D521" s="664" t="s">
        <v>4663</v>
      </c>
      <c r="E521" s="663" t="s">
        <v>9642</v>
      </c>
      <c r="F521" s="664" t="s">
        <v>9643</v>
      </c>
      <c r="G521" s="663" t="s">
        <v>8298</v>
      </c>
      <c r="H521" s="663" t="s">
        <v>8299</v>
      </c>
      <c r="I521" s="665">
        <v>0.48416666666666669</v>
      </c>
      <c r="J521" s="665">
        <v>23000</v>
      </c>
      <c r="K521" s="666">
        <v>11140</v>
      </c>
    </row>
    <row r="522" spans="1:11" ht="14.4" customHeight="1" x14ac:dyDescent="0.3">
      <c r="A522" s="661" t="s">
        <v>591</v>
      </c>
      <c r="B522" s="662" t="s">
        <v>592</v>
      </c>
      <c r="C522" s="663" t="s">
        <v>604</v>
      </c>
      <c r="D522" s="664" t="s">
        <v>4663</v>
      </c>
      <c r="E522" s="663" t="s">
        <v>9642</v>
      </c>
      <c r="F522" s="664" t="s">
        <v>9643</v>
      </c>
      <c r="G522" s="663" t="s">
        <v>8599</v>
      </c>
      <c r="H522" s="663" t="s">
        <v>8600</v>
      </c>
      <c r="I522" s="665">
        <v>132.68</v>
      </c>
      <c r="J522" s="665">
        <v>25</v>
      </c>
      <c r="K522" s="666">
        <v>3316.91</v>
      </c>
    </row>
    <row r="523" spans="1:11" ht="14.4" customHeight="1" x14ac:dyDescent="0.3">
      <c r="A523" s="661" t="s">
        <v>591</v>
      </c>
      <c r="B523" s="662" t="s">
        <v>592</v>
      </c>
      <c r="C523" s="663" t="s">
        <v>604</v>
      </c>
      <c r="D523" s="664" t="s">
        <v>4663</v>
      </c>
      <c r="E523" s="663" t="s">
        <v>9642</v>
      </c>
      <c r="F523" s="664" t="s">
        <v>9643</v>
      </c>
      <c r="G523" s="663" t="s">
        <v>8300</v>
      </c>
      <c r="H523" s="663" t="s">
        <v>8301</v>
      </c>
      <c r="I523" s="665">
        <v>48.825000000000003</v>
      </c>
      <c r="J523" s="665">
        <v>50</v>
      </c>
      <c r="K523" s="666">
        <v>2441.27</v>
      </c>
    </row>
    <row r="524" spans="1:11" ht="14.4" customHeight="1" x14ac:dyDescent="0.3">
      <c r="A524" s="661" t="s">
        <v>591</v>
      </c>
      <c r="B524" s="662" t="s">
        <v>592</v>
      </c>
      <c r="C524" s="663" t="s">
        <v>604</v>
      </c>
      <c r="D524" s="664" t="s">
        <v>4663</v>
      </c>
      <c r="E524" s="663" t="s">
        <v>9642</v>
      </c>
      <c r="F524" s="664" t="s">
        <v>9643</v>
      </c>
      <c r="G524" s="663" t="s">
        <v>8300</v>
      </c>
      <c r="H524" s="663" t="s">
        <v>8302</v>
      </c>
      <c r="I524" s="665">
        <v>48.82</v>
      </c>
      <c r="J524" s="665">
        <v>25</v>
      </c>
      <c r="K524" s="666">
        <v>1220.5899999999999</v>
      </c>
    </row>
    <row r="525" spans="1:11" ht="14.4" customHeight="1" x14ac:dyDescent="0.3">
      <c r="A525" s="661" t="s">
        <v>591</v>
      </c>
      <c r="B525" s="662" t="s">
        <v>592</v>
      </c>
      <c r="C525" s="663" t="s">
        <v>604</v>
      </c>
      <c r="D525" s="664" t="s">
        <v>4663</v>
      </c>
      <c r="E525" s="663" t="s">
        <v>9642</v>
      </c>
      <c r="F525" s="664" t="s">
        <v>9643</v>
      </c>
      <c r="G525" s="663" t="s">
        <v>8601</v>
      </c>
      <c r="H525" s="663" t="s">
        <v>8602</v>
      </c>
      <c r="I525" s="665">
        <v>48.83</v>
      </c>
      <c r="J525" s="665">
        <v>25</v>
      </c>
      <c r="K525" s="666">
        <v>1220.75</v>
      </c>
    </row>
    <row r="526" spans="1:11" ht="14.4" customHeight="1" x14ac:dyDescent="0.3">
      <c r="A526" s="661" t="s">
        <v>591</v>
      </c>
      <c r="B526" s="662" t="s">
        <v>592</v>
      </c>
      <c r="C526" s="663" t="s">
        <v>604</v>
      </c>
      <c r="D526" s="664" t="s">
        <v>4663</v>
      </c>
      <c r="E526" s="663" t="s">
        <v>9642</v>
      </c>
      <c r="F526" s="664" t="s">
        <v>9643</v>
      </c>
      <c r="G526" s="663" t="s">
        <v>8603</v>
      </c>
      <c r="H526" s="663" t="s">
        <v>8604</v>
      </c>
      <c r="I526" s="665">
        <v>10.16</v>
      </c>
      <c r="J526" s="665">
        <v>200</v>
      </c>
      <c r="K526" s="666">
        <v>2032.8</v>
      </c>
    </row>
    <row r="527" spans="1:11" ht="14.4" customHeight="1" x14ac:dyDescent="0.3">
      <c r="A527" s="661" t="s">
        <v>591</v>
      </c>
      <c r="B527" s="662" t="s">
        <v>592</v>
      </c>
      <c r="C527" s="663" t="s">
        <v>604</v>
      </c>
      <c r="D527" s="664" t="s">
        <v>4663</v>
      </c>
      <c r="E527" s="663" t="s">
        <v>9642</v>
      </c>
      <c r="F527" s="664" t="s">
        <v>9643</v>
      </c>
      <c r="G527" s="663" t="s">
        <v>8605</v>
      </c>
      <c r="H527" s="663" t="s">
        <v>8606</v>
      </c>
      <c r="I527" s="665">
        <v>0.47499999999999998</v>
      </c>
      <c r="J527" s="665">
        <v>2000</v>
      </c>
      <c r="K527" s="666">
        <v>950</v>
      </c>
    </row>
    <row r="528" spans="1:11" ht="14.4" customHeight="1" x14ac:dyDescent="0.3">
      <c r="A528" s="661" t="s">
        <v>591</v>
      </c>
      <c r="B528" s="662" t="s">
        <v>592</v>
      </c>
      <c r="C528" s="663" t="s">
        <v>604</v>
      </c>
      <c r="D528" s="664" t="s">
        <v>4663</v>
      </c>
      <c r="E528" s="663" t="s">
        <v>9642</v>
      </c>
      <c r="F528" s="664" t="s">
        <v>9643</v>
      </c>
      <c r="G528" s="663" t="s">
        <v>8607</v>
      </c>
      <c r="H528" s="663" t="s">
        <v>8608</v>
      </c>
      <c r="I528" s="665">
        <v>868.78</v>
      </c>
      <c r="J528" s="665">
        <v>2</v>
      </c>
      <c r="K528" s="666">
        <v>1737.56</v>
      </c>
    </row>
    <row r="529" spans="1:11" ht="14.4" customHeight="1" x14ac:dyDescent="0.3">
      <c r="A529" s="661" t="s">
        <v>591</v>
      </c>
      <c r="B529" s="662" t="s">
        <v>592</v>
      </c>
      <c r="C529" s="663" t="s">
        <v>604</v>
      </c>
      <c r="D529" s="664" t="s">
        <v>4663</v>
      </c>
      <c r="E529" s="663" t="s">
        <v>9644</v>
      </c>
      <c r="F529" s="664" t="s">
        <v>9645</v>
      </c>
      <c r="G529" s="663" t="s">
        <v>8311</v>
      </c>
      <c r="H529" s="663" t="s">
        <v>8313</v>
      </c>
      <c r="I529" s="665">
        <v>7.5</v>
      </c>
      <c r="J529" s="665">
        <v>50</v>
      </c>
      <c r="K529" s="666">
        <v>375</v>
      </c>
    </row>
    <row r="530" spans="1:11" ht="14.4" customHeight="1" x14ac:dyDescent="0.3">
      <c r="A530" s="661" t="s">
        <v>591</v>
      </c>
      <c r="B530" s="662" t="s">
        <v>592</v>
      </c>
      <c r="C530" s="663" t="s">
        <v>604</v>
      </c>
      <c r="D530" s="664" t="s">
        <v>4663</v>
      </c>
      <c r="E530" s="663" t="s">
        <v>9644</v>
      </c>
      <c r="F530" s="664" t="s">
        <v>9645</v>
      </c>
      <c r="G530" s="663" t="s">
        <v>8314</v>
      </c>
      <c r="H530" s="663" t="s">
        <v>8315</v>
      </c>
      <c r="I530" s="665">
        <v>7.5</v>
      </c>
      <c r="J530" s="665">
        <v>100</v>
      </c>
      <c r="K530" s="666">
        <v>750</v>
      </c>
    </row>
    <row r="531" spans="1:11" ht="14.4" customHeight="1" x14ac:dyDescent="0.3">
      <c r="A531" s="661" t="s">
        <v>591</v>
      </c>
      <c r="B531" s="662" t="s">
        <v>592</v>
      </c>
      <c r="C531" s="663" t="s">
        <v>604</v>
      </c>
      <c r="D531" s="664" t="s">
        <v>4663</v>
      </c>
      <c r="E531" s="663" t="s">
        <v>9644</v>
      </c>
      <c r="F531" s="664" t="s">
        <v>9645</v>
      </c>
      <c r="G531" s="663" t="s">
        <v>8314</v>
      </c>
      <c r="H531" s="663" t="s">
        <v>8316</v>
      </c>
      <c r="I531" s="665">
        <v>7.5</v>
      </c>
      <c r="J531" s="665">
        <v>152</v>
      </c>
      <c r="K531" s="666">
        <v>1140</v>
      </c>
    </row>
    <row r="532" spans="1:11" ht="14.4" customHeight="1" x14ac:dyDescent="0.3">
      <c r="A532" s="661" t="s">
        <v>591</v>
      </c>
      <c r="B532" s="662" t="s">
        <v>592</v>
      </c>
      <c r="C532" s="663" t="s">
        <v>604</v>
      </c>
      <c r="D532" s="664" t="s">
        <v>4663</v>
      </c>
      <c r="E532" s="663" t="s">
        <v>9644</v>
      </c>
      <c r="F532" s="664" t="s">
        <v>9645</v>
      </c>
      <c r="G532" s="663" t="s">
        <v>8317</v>
      </c>
      <c r="H532" s="663" t="s">
        <v>8609</v>
      </c>
      <c r="I532" s="665">
        <v>7.5</v>
      </c>
      <c r="J532" s="665">
        <v>100</v>
      </c>
      <c r="K532" s="666">
        <v>750</v>
      </c>
    </row>
    <row r="533" spans="1:11" ht="14.4" customHeight="1" x14ac:dyDescent="0.3">
      <c r="A533" s="661" t="s">
        <v>591</v>
      </c>
      <c r="B533" s="662" t="s">
        <v>592</v>
      </c>
      <c r="C533" s="663" t="s">
        <v>604</v>
      </c>
      <c r="D533" s="664" t="s">
        <v>4663</v>
      </c>
      <c r="E533" s="663" t="s">
        <v>9644</v>
      </c>
      <c r="F533" s="664" t="s">
        <v>9645</v>
      </c>
      <c r="G533" s="663" t="s">
        <v>8317</v>
      </c>
      <c r="H533" s="663" t="s">
        <v>8318</v>
      </c>
      <c r="I533" s="665">
        <v>7.52</v>
      </c>
      <c r="J533" s="665">
        <v>50</v>
      </c>
      <c r="K533" s="666">
        <v>376.24</v>
      </c>
    </row>
    <row r="534" spans="1:11" ht="14.4" customHeight="1" x14ac:dyDescent="0.3">
      <c r="A534" s="661" t="s">
        <v>591</v>
      </c>
      <c r="B534" s="662" t="s">
        <v>592</v>
      </c>
      <c r="C534" s="663" t="s">
        <v>604</v>
      </c>
      <c r="D534" s="664" t="s">
        <v>4663</v>
      </c>
      <c r="E534" s="663" t="s">
        <v>9644</v>
      </c>
      <c r="F534" s="664" t="s">
        <v>9645</v>
      </c>
      <c r="G534" s="663" t="s">
        <v>8319</v>
      </c>
      <c r="H534" s="663" t="s">
        <v>8320</v>
      </c>
      <c r="I534" s="665">
        <v>0.71</v>
      </c>
      <c r="J534" s="665">
        <v>91000</v>
      </c>
      <c r="K534" s="666">
        <v>64610</v>
      </c>
    </row>
    <row r="535" spans="1:11" ht="14.4" customHeight="1" x14ac:dyDescent="0.3">
      <c r="A535" s="661" t="s">
        <v>591</v>
      </c>
      <c r="B535" s="662" t="s">
        <v>592</v>
      </c>
      <c r="C535" s="663" t="s">
        <v>604</v>
      </c>
      <c r="D535" s="664" t="s">
        <v>4663</v>
      </c>
      <c r="E535" s="663" t="s">
        <v>9644</v>
      </c>
      <c r="F535" s="664" t="s">
        <v>9645</v>
      </c>
      <c r="G535" s="663" t="s">
        <v>8323</v>
      </c>
      <c r="H535" s="663" t="s">
        <v>8324</v>
      </c>
      <c r="I535" s="665">
        <v>0.71</v>
      </c>
      <c r="J535" s="665">
        <v>68200</v>
      </c>
      <c r="K535" s="666">
        <v>48422</v>
      </c>
    </row>
    <row r="536" spans="1:11" ht="14.4" customHeight="1" x14ac:dyDescent="0.3">
      <c r="A536" s="661" t="s">
        <v>591</v>
      </c>
      <c r="B536" s="662" t="s">
        <v>592</v>
      </c>
      <c r="C536" s="663" t="s">
        <v>604</v>
      </c>
      <c r="D536" s="664" t="s">
        <v>4663</v>
      </c>
      <c r="E536" s="663" t="s">
        <v>9644</v>
      </c>
      <c r="F536" s="664" t="s">
        <v>9645</v>
      </c>
      <c r="G536" s="663" t="s">
        <v>8610</v>
      </c>
      <c r="H536" s="663" t="s">
        <v>8611</v>
      </c>
      <c r="I536" s="665">
        <v>12.47</v>
      </c>
      <c r="J536" s="665">
        <v>100</v>
      </c>
      <c r="K536" s="666">
        <v>1247</v>
      </c>
    </row>
    <row r="537" spans="1:11" ht="14.4" customHeight="1" x14ac:dyDescent="0.3">
      <c r="A537" s="661" t="s">
        <v>591</v>
      </c>
      <c r="B537" s="662" t="s">
        <v>592</v>
      </c>
      <c r="C537" s="663" t="s">
        <v>604</v>
      </c>
      <c r="D537" s="664" t="s">
        <v>4663</v>
      </c>
      <c r="E537" s="663" t="s">
        <v>9644</v>
      </c>
      <c r="F537" s="664" t="s">
        <v>9645</v>
      </c>
      <c r="G537" s="663" t="s">
        <v>8612</v>
      </c>
      <c r="H537" s="663" t="s">
        <v>8613</v>
      </c>
      <c r="I537" s="665">
        <v>12.58</v>
      </c>
      <c r="J537" s="665">
        <v>50</v>
      </c>
      <c r="K537" s="666">
        <v>629</v>
      </c>
    </row>
    <row r="538" spans="1:11" ht="14.4" customHeight="1" x14ac:dyDescent="0.3">
      <c r="A538" s="661" t="s">
        <v>591</v>
      </c>
      <c r="B538" s="662" t="s">
        <v>592</v>
      </c>
      <c r="C538" s="663" t="s">
        <v>604</v>
      </c>
      <c r="D538" s="664" t="s">
        <v>4663</v>
      </c>
      <c r="E538" s="663" t="s">
        <v>9644</v>
      </c>
      <c r="F538" s="664" t="s">
        <v>9645</v>
      </c>
      <c r="G538" s="663" t="s">
        <v>8614</v>
      </c>
      <c r="H538" s="663" t="s">
        <v>8615</v>
      </c>
      <c r="I538" s="665">
        <v>12.58</v>
      </c>
      <c r="J538" s="665">
        <v>100</v>
      </c>
      <c r="K538" s="666">
        <v>1258</v>
      </c>
    </row>
    <row r="539" spans="1:11" ht="14.4" customHeight="1" x14ac:dyDescent="0.3">
      <c r="A539" s="661" t="s">
        <v>591</v>
      </c>
      <c r="B539" s="662" t="s">
        <v>592</v>
      </c>
      <c r="C539" s="663" t="s">
        <v>604</v>
      </c>
      <c r="D539" s="664" t="s">
        <v>4663</v>
      </c>
      <c r="E539" s="663" t="s">
        <v>9644</v>
      </c>
      <c r="F539" s="664" t="s">
        <v>9645</v>
      </c>
      <c r="G539" s="663" t="s">
        <v>8325</v>
      </c>
      <c r="H539" s="663" t="s">
        <v>8326</v>
      </c>
      <c r="I539" s="665">
        <v>12.59</v>
      </c>
      <c r="J539" s="665">
        <v>50</v>
      </c>
      <c r="K539" s="666">
        <v>629.5</v>
      </c>
    </row>
    <row r="540" spans="1:11" ht="14.4" customHeight="1" x14ac:dyDescent="0.3">
      <c r="A540" s="661" t="s">
        <v>591</v>
      </c>
      <c r="B540" s="662" t="s">
        <v>592</v>
      </c>
      <c r="C540" s="663" t="s">
        <v>604</v>
      </c>
      <c r="D540" s="664" t="s">
        <v>4663</v>
      </c>
      <c r="E540" s="663" t="s">
        <v>9646</v>
      </c>
      <c r="F540" s="664" t="s">
        <v>9647</v>
      </c>
      <c r="G540" s="663" t="s">
        <v>8327</v>
      </c>
      <c r="H540" s="663" t="s">
        <v>8328</v>
      </c>
      <c r="I540" s="665">
        <v>273.53007821908852</v>
      </c>
      <c r="J540" s="665">
        <v>5</v>
      </c>
      <c r="K540" s="666">
        <v>1367.6503910954427</v>
      </c>
    </row>
    <row r="541" spans="1:11" ht="14.4" customHeight="1" x14ac:dyDescent="0.3">
      <c r="A541" s="661" t="s">
        <v>591</v>
      </c>
      <c r="B541" s="662" t="s">
        <v>592</v>
      </c>
      <c r="C541" s="663" t="s">
        <v>604</v>
      </c>
      <c r="D541" s="664" t="s">
        <v>4663</v>
      </c>
      <c r="E541" s="663" t="s">
        <v>9646</v>
      </c>
      <c r="F541" s="664" t="s">
        <v>9647</v>
      </c>
      <c r="G541" s="663" t="s">
        <v>8329</v>
      </c>
      <c r="H541" s="663" t="s">
        <v>8330</v>
      </c>
      <c r="I541" s="665">
        <v>139.44000000000003</v>
      </c>
      <c r="J541" s="665">
        <v>330</v>
      </c>
      <c r="K541" s="666">
        <v>46015.299999999996</v>
      </c>
    </row>
    <row r="542" spans="1:11" ht="14.4" customHeight="1" x14ac:dyDescent="0.3">
      <c r="A542" s="661" t="s">
        <v>591</v>
      </c>
      <c r="B542" s="662" t="s">
        <v>592</v>
      </c>
      <c r="C542" s="663" t="s">
        <v>604</v>
      </c>
      <c r="D542" s="664" t="s">
        <v>4663</v>
      </c>
      <c r="E542" s="663" t="s">
        <v>9646</v>
      </c>
      <c r="F542" s="664" t="s">
        <v>9647</v>
      </c>
      <c r="G542" s="663" t="s">
        <v>8331</v>
      </c>
      <c r="H542" s="663" t="s">
        <v>8332</v>
      </c>
      <c r="I542" s="665">
        <v>139.44000000000003</v>
      </c>
      <c r="J542" s="665">
        <v>330</v>
      </c>
      <c r="K542" s="666">
        <v>46015.24</v>
      </c>
    </row>
    <row r="543" spans="1:11" ht="14.4" customHeight="1" x14ac:dyDescent="0.3">
      <c r="A543" s="661" t="s">
        <v>591</v>
      </c>
      <c r="B543" s="662" t="s">
        <v>592</v>
      </c>
      <c r="C543" s="663" t="s">
        <v>604</v>
      </c>
      <c r="D543" s="664" t="s">
        <v>4663</v>
      </c>
      <c r="E543" s="663" t="s">
        <v>9646</v>
      </c>
      <c r="F543" s="664" t="s">
        <v>9647</v>
      </c>
      <c r="G543" s="663" t="s">
        <v>8616</v>
      </c>
      <c r="H543" s="663" t="s">
        <v>8617</v>
      </c>
      <c r="I543" s="665">
        <v>11.650000000000002</v>
      </c>
      <c r="J543" s="665">
        <v>100</v>
      </c>
      <c r="K543" s="666">
        <v>1165.26</v>
      </c>
    </row>
    <row r="544" spans="1:11" ht="14.4" customHeight="1" x14ac:dyDescent="0.3">
      <c r="A544" s="661" t="s">
        <v>591</v>
      </c>
      <c r="B544" s="662" t="s">
        <v>592</v>
      </c>
      <c r="C544" s="663" t="s">
        <v>604</v>
      </c>
      <c r="D544" s="664" t="s">
        <v>4663</v>
      </c>
      <c r="E544" s="663" t="s">
        <v>9646</v>
      </c>
      <c r="F544" s="664" t="s">
        <v>9647</v>
      </c>
      <c r="G544" s="663" t="s">
        <v>8333</v>
      </c>
      <c r="H544" s="663" t="s">
        <v>8334</v>
      </c>
      <c r="I544" s="665">
        <v>145.19999999999999</v>
      </c>
      <c r="J544" s="665">
        <v>41</v>
      </c>
      <c r="K544" s="666">
        <v>5970.14</v>
      </c>
    </row>
    <row r="545" spans="1:11" ht="14.4" customHeight="1" x14ac:dyDescent="0.3">
      <c r="A545" s="661" t="s">
        <v>591</v>
      </c>
      <c r="B545" s="662" t="s">
        <v>592</v>
      </c>
      <c r="C545" s="663" t="s">
        <v>604</v>
      </c>
      <c r="D545" s="664" t="s">
        <v>4663</v>
      </c>
      <c r="E545" s="663" t="s">
        <v>9648</v>
      </c>
      <c r="F545" s="664" t="s">
        <v>9649</v>
      </c>
      <c r="G545" s="663" t="s">
        <v>8618</v>
      </c>
      <c r="H545" s="663" t="s">
        <v>8619</v>
      </c>
      <c r="I545" s="665">
        <v>34.57</v>
      </c>
      <c r="J545" s="665">
        <v>20</v>
      </c>
      <c r="K545" s="666">
        <v>691.38</v>
      </c>
    </row>
    <row r="546" spans="1:11" ht="14.4" customHeight="1" x14ac:dyDescent="0.3">
      <c r="A546" s="661" t="s">
        <v>591</v>
      </c>
      <c r="B546" s="662" t="s">
        <v>592</v>
      </c>
      <c r="C546" s="663" t="s">
        <v>604</v>
      </c>
      <c r="D546" s="664" t="s">
        <v>4663</v>
      </c>
      <c r="E546" s="663" t="s">
        <v>9648</v>
      </c>
      <c r="F546" s="664" t="s">
        <v>9649</v>
      </c>
      <c r="G546" s="663" t="s">
        <v>8337</v>
      </c>
      <c r="H546" s="663" t="s">
        <v>8338</v>
      </c>
      <c r="I546" s="665">
        <v>66.55</v>
      </c>
      <c r="J546" s="665">
        <v>10</v>
      </c>
      <c r="K546" s="666">
        <v>665.5</v>
      </c>
    </row>
    <row r="547" spans="1:11" ht="14.4" customHeight="1" x14ac:dyDescent="0.3">
      <c r="A547" s="661" t="s">
        <v>591</v>
      </c>
      <c r="B547" s="662" t="s">
        <v>592</v>
      </c>
      <c r="C547" s="663" t="s">
        <v>607</v>
      </c>
      <c r="D547" s="664" t="s">
        <v>4664</v>
      </c>
      <c r="E547" s="663" t="s">
        <v>9630</v>
      </c>
      <c r="F547" s="664" t="s">
        <v>9631</v>
      </c>
      <c r="G547" s="663" t="s">
        <v>8341</v>
      </c>
      <c r="H547" s="663" t="s">
        <v>8342</v>
      </c>
      <c r="I547" s="665">
        <v>99.06</v>
      </c>
      <c r="J547" s="665">
        <v>1</v>
      </c>
      <c r="K547" s="666">
        <v>99.06</v>
      </c>
    </row>
    <row r="548" spans="1:11" ht="14.4" customHeight="1" x14ac:dyDescent="0.3">
      <c r="A548" s="661" t="s">
        <v>591</v>
      </c>
      <c r="B548" s="662" t="s">
        <v>592</v>
      </c>
      <c r="C548" s="663" t="s">
        <v>607</v>
      </c>
      <c r="D548" s="664" t="s">
        <v>4664</v>
      </c>
      <c r="E548" s="663" t="s">
        <v>9630</v>
      </c>
      <c r="F548" s="664" t="s">
        <v>9631</v>
      </c>
      <c r="G548" s="663" t="s">
        <v>8620</v>
      </c>
      <c r="H548" s="663" t="s">
        <v>8621</v>
      </c>
      <c r="I548" s="665">
        <v>4.7824999999999998</v>
      </c>
      <c r="J548" s="665">
        <v>400</v>
      </c>
      <c r="K548" s="666">
        <v>1913</v>
      </c>
    </row>
    <row r="549" spans="1:11" ht="14.4" customHeight="1" x14ac:dyDescent="0.3">
      <c r="A549" s="661" t="s">
        <v>591</v>
      </c>
      <c r="B549" s="662" t="s">
        <v>592</v>
      </c>
      <c r="C549" s="663" t="s">
        <v>607</v>
      </c>
      <c r="D549" s="664" t="s">
        <v>4664</v>
      </c>
      <c r="E549" s="663" t="s">
        <v>9630</v>
      </c>
      <c r="F549" s="664" t="s">
        <v>9631</v>
      </c>
      <c r="G549" s="663" t="s">
        <v>7983</v>
      </c>
      <c r="H549" s="663" t="s">
        <v>7984</v>
      </c>
      <c r="I549" s="665">
        <v>2.5049999999999999</v>
      </c>
      <c r="J549" s="665">
        <v>40</v>
      </c>
      <c r="K549" s="666">
        <v>100.2</v>
      </c>
    </row>
    <row r="550" spans="1:11" ht="14.4" customHeight="1" x14ac:dyDescent="0.3">
      <c r="A550" s="661" t="s">
        <v>591</v>
      </c>
      <c r="B550" s="662" t="s">
        <v>592</v>
      </c>
      <c r="C550" s="663" t="s">
        <v>607</v>
      </c>
      <c r="D550" s="664" t="s">
        <v>4664</v>
      </c>
      <c r="E550" s="663" t="s">
        <v>9630</v>
      </c>
      <c r="F550" s="664" t="s">
        <v>9631</v>
      </c>
      <c r="G550" s="663" t="s">
        <v>8410</v>
      </c>
      <c r="H550" s="663" t="s">
        <v>8411</v>
      </c>
      <c r="I550" s="665">
        <v>3.2633333333333332</v>
      </c>
      <c r="J550" s="665">
        <v>80</v>
      </c>
      <c r="K550" s="666">
        <v>261</v>
      </c>
    </row>
    <row r="551" spans="1:11" ht="14.4" customHeight="1" x14ac:dyDescent="0.3">
      <c r="A551" s="661" t="s">
        <v>591</v>
      </c>
      <c r="B551" s="662" t="s">
        <v>592</v>
      </c>
      <c r="C551" s="663" t="s">
        <v>607</v>
      </c>
      <c r="D551" s="664" t="s">
        <v>4664</v>
      </c>
      <c r="E551" s="663" t="s">
        <v>9630</v>
      </c>
      <c r="F551" s="664" t="s">
        <v>9631</v>
      </c>
      <c r="G551" s="663" t="s">
        <v>7987</v>
      </c>
      <c r="H551" s="663" t="s">
        <v>7988</v>
      </c>
      <c r="I551" s="665">
        <v>0.50874999999999992</v>
      </c>
      <c r="J551" s="665">
        <v>27700</v>
      </c>
      <c r="K551" s="666">
        <v>14077</v>
      </c>
    </row>
    <row r="552" spans="1:11" ht="14.4" customHeight="1" x14ac:dyDescent="0.3">
      <c r="A552" s="661" t="s">
        <v>591</v>
      </c>
      <c r="B552" s="662" t="s">
        <v>592</v>
      </c>
      <c r="C552" s="663" t="s">
        <v>607</v>
      </c>
      <c r="D552" s="664" t="s">
        <v>4664</v>
      </c>
      <c r="E552" s="663" t="s">
        <v>9630</v>
      </c>
      <c r="F552" s="664" t="s">
        <v>9631</v>
      </c>
      <c r="G552" s="663" t="s">
        <v>7987</v>
      </c>
      <c r="H552" s="663" t="s">
        <v>7989</v>
      </c>
      <c r="I552" s="665">
        <v>0.50666666666666671</v>
      </c>
      <c r="J552" s="665">
        <v>10000</v>
      </c>
      <c r="K552" s="666">
        <v>5075</v>
      </c>
    </row>
    <row r="553" spans="1:11" ht="14.4" customHeight="1" x14ac:dyDescent="0.3">
      <c r="A553" s="661" t="s">
        <v>591</v>
      </c>
      <c r="B553" s="662" t="s">
        <v>592</v>
      </c>
      <c r="C553" s="663" t="s">
        <v>607</v>
      </c>
      <c r="D553" s="664" t="s">
        <v>4664</v>
      </c>
      <c r="E553" s="663" t="s">
        <v>9630</v>
      </c>
      <c r="F553" s="664" t="s">
        <v>9631</v>
      </c>
      <c r="G553" s="663" t="s">
        <v>7987</v>
      </c>
      <c r="H553" s="663" t="s">
        <v>7990</v>
      </c>
      <c r="I553" s="665">
        <v>0.50666666666666671</v>
      </c>
      <c r="J553" s="665">
        <v>15000</v>
      </c>
      <c r="K553" s="666">
        <v>7600</v>
      </c>
    </row>
    <row r="554" spans="1:11" ht="14.4" customHeight="1" x14ac:dyDescent="0.3">
      <c r="A554" s="661" t="s">
        <v>591</v>
      </c>
      <c r="B554" s="662" t="s">
        <v>592</v>
      </c>
      <c r="C554" s="663" t="s">
        <v>607</v>
      </c>
      <c r="D554" s="664" t="s">
        <v>4664</v>
      </c>
      <c r="E554" s="663" t="s">
        <v>9630</v>
      </c>
      <c r="F554" s="664" t="s">
        <v>9631</v>
      </c>
      <c r="G554" s="663" t="s">
        <v>8622</v>
      </c>
      <c r="H554" s="663" t="s">
        <v>8623</v>
      </c>
      <c r="I554" s="665">
        <v>9.2899999999999991</v>
      </c>
      <c r="J554" s="665">
        <v>50</v>
      </c>
      <c r="K554" s="666">
        <v>464.64</v>
      </c>
    </row>
    <row r="555" spans="1:11" ht="14.4" customHeight="1" x14ac:dyDescent="0.3">
      <c r="A555" s="661" t="s">
        <v>591</v>
      </c>
      <c r="B555" s="662" t="s">
        <v>592</v>
      </c>
      <c r="C555" s="663" t="s">
        <v>607</v>
      </c>
      <c r="D555" s="664" t="s">
        <v>4664</v>
      </c>
      <c r="E555" s="663" t="s">
        <v>9630</v>
      </c>
      <c r="F555" s="664" t="s">
        <v>9631</v>
      </c>
      <c r="G555" s="663" t="s">
        <v>7991</v>
      </c>
      <c r="H555" s="663" t="s">
        <v>7992</v>
      </c>
      <c r="I555" s="665">
        <v>13.68</v>
      </c>
      <c r="J555" s="665">
        <v>12</v>
      </c>
      <c r="K555" s="666">
        <v>164.16000000000003</v>
      </c>
    </row>
    <row r="556" spans="1:11" ht="14.4" customHeight="1" x14ac:dyDescent="0.3">
      <c r="A556" s="661" t="s">
        <v>591</v>
      </c>
      <c r="B556" s="662" t="s">
        <v>592</v>
      </c>
      <c r="C556" s="663" t="s">
        <v>607</v>
      </c>
      <c r="D556" s="664" t="s">
        <v>4664</v>
      </c>
      <c r="E556" s="663" t="s">
        <v>9630</v>
      </c>
      <c r="F556" s="664" t="s">
        <v>9631</v>
      </c>
      <c r="G556" s="663" t="s">
        <v>7993</v>
      </c>
      <c r="H556" s="663" t="s">
        <v>7994</v>
      </c>
      <c r="I556" s="665">
        <v>8.52</v>
      </c>
      <c r="J556" s="665">
        <v>1</v>
      </c>
      <c r="K556" s="666">
        <v>8.52</v>
      </c>
    </row>
    <row r="557" spans="1:11" ht="14.4" customHeight="1" x14ac:dyDescent="0.3">
      <c r="A557" s="661" t="s">
        <v>591</v>
      </c>
      <c r="B557" s="662" t="s">
        <v>592</v>
      </c>
      <c r="C557" s="663" t="s">
        <v>607</v>
      </c>
      <c r="D557" s="664" t="s">
        <v>4664</v>
      </c>
      <c r="E557" s="663" t="s">
        <v>9630</v>
      </c>
      <c r="F557" s="664" t="s">
        <v>9631</v>
      </c>
      <c r="G557" s="663" t="s">
        <v>8624</v>
      </c>
      <c r="H557" s="663" t="s">
        <v>8625</v>
      </c>
      <c r="I557" s="665">
        <v>210.63</v>
      </c>
      <c r="J557" s="665">
        <v>7</v>
      </c>
      <c r="K557" s="666">
        <v>1474.4299999999998</v>
      </c>
    </row>
    <row r="558" spans="1:11" ht="14.4" customHeight="1" x14ac:dyDescent="0.3">
      <c r="A558" s="661" t="s">
        <v>591</v>
      </c>
      <c r="B558" s="662" t="s">
        <v>592</v>
      </c>
      <c r="C558" s="663" t="s">
        <v>607</v>
      </c>
      <c r="D558" s="664" t="s">
        <v>4664</v>
      </c>
      <c r="E558" s="663" t="s">
        <v>9630</v>
      </c>
      <c r="F558" s="664" t="s">
        <v>9631</v>
      </c>
      <c r="G558" s="663" t="s">
        <v>7999</v>
      </c>
      <c r="H558" s="663" t="s">
        <v>8000</v>
      </c>
      <c r="I558" s="665">
        <v>28.389166666666668</v>
      </c>
      <c r="J558" s="665">
        <v>116</v>
      </c>
      <c r="K558" s="666">
        <v>3303.4399999999996</v>
      </c>
    </row>
    <row r="559" spans="1:11" ht="14.4" customHeight="1" x14ac:dyDescent="0.3">
      <c r="A559" s="661" t="s">
        <v>591</v>
      </c>
      <c r="B559" s="662" t="s">
        <v>592</v>
      </c>
      <c r="C559" s="663" t="s">
        <v>607</v>
      </c>
      <c r="D559" s="664" t="s">
        <v>4664</v>
      </c>
      <c r="E559" s="663" t="s">
        <v>9630</v>
      </c>
      <c r="F559" s="664" t="s">
        <v>9631</v>
      </c>
      <c r="G559" s="663" t="s">
        <v>8003</v>
      </c>
      <c r="H559" s="663" t="s">
        <v>8626</v>
      </c>
      <c r="I559" s="665">
        <v>6.24</v>
      </c>
      <c r="J559" s="665">
        <v>20</v>
      </c>
      <c r="K559" s="666">
        <v>124.8</v>
      </c>
    </row>
    <row r="560" spans="1:11" ht="14.4" customHeight="1" x14ac:dyDescent="0.3">
      <c r="A560" s="661" t="s">
        <v>591</v>
      </c>
      <c r="B560" s="662" t="s">
        <v>592</v>
      </c>
      <c r="C560" s="663" t="s">
        <v>607</v>
      </c>
      <c r="D560" s="664" t="s">
        <v>4664</v>
      </c>
      <c r="E560" s="663" t="s">
        <v>9630</v>
      </c>
      <c r="F560" s="664" t="s">
        <v>9631</v>
      </c>
      <c r="G560" s="663" t="s">
        <v>8412</v>
      </c>
      <c r="H560" s="663" t="s">
        <v>8413</v>
      </c>
      <c r="I560" s="665">
        <v>1.4224999999999999</v>
      </c>
      <c r="J560" s="665">
        <v>1200</v>
      </c>
      <c r="K560" s="666">
        <v>1708.3400000000001</v>
      </c>
    </row>
    <row r="561" spans="1:11" ht="14.4" customHeight="1" x14ac:dyDescent="0.3">
      <c r="A561" s="661" t="s">
        <v>591</v>
      </c>
      <c r="B561" s="662" t="s">
        <v>592</v>
      </c>
      <c r="C561" s="663" t="s">
        <v>607</v>
      </c>
      <c r="D561" s="664" t="s">
        <v>4664</v>
      </c>
      <c r="E561" s="663" t="s">
        <v>9630</v>
      </c>
      <c r="F561" s="664" t="s">
        <v>9631</v>
      </c>
      <c r="G561" s="663" t="s">
        <v>8422</v>
      </c>
      <c r="H561" s="663" t="s">
        <v>8423</v>
      </c>
      <c r="I561" s="665">
        <v>233.79</v>
      </c>
      <c r="J561" s="665">
        <v>10</v>
      </c>
      <c r="K561" s="666">
        <v>2337.9499999999998</v>
      </c>
    </row>
    <row r="562" spans="1:11" ht="14.4" customHeight="1" x14ac:dyDescent="0.3">
      <c r="A562" s="661" t="s">
        <v>591</v>
      </c>
      <c r="B562" s="662" t="s">
        <v>592</v>
      </c>
      <c r="C562" s="663" t="s">
        <v>607</v>
      </c>
      <c r="D562" s="664" t="s">
        <v>4664</v>
      </c>
      <c r="E562" s="663" t="s">
        <v>9630</v>
      </c>
      <c r="F562" s="664" t="s">
        <v>9631</v>
      </c>
      <c r="G562" s="663" t="s">
        <v>8007</v>
      </c>
      <c r="H562" s="663" t="s">
        <v>8008</v>
      </c>
      <c r="I562" s="665">
        <v>22.15</v>
      </c>
      <c r="J562" s="665">
        <v>175</v>
      </c>
      <c r="K562" s="666">
        <v>3876.25</v>
      </c>
    </row>
    <row r="563" spans="1:11" ht="14.4" customHeight="1" x14ac:dyDescent="0.3">
      <c r="A563" s="661" t="s">
        <v>591</v>
      </c>
      <c r="B563" s="662" t="s">
        <v>592</v>
      </c>
      <c r="C563" s="663" t="s">
        <v>607</v>
      </c>
      <c r="D563" s="664" t="s">
        <v>4664</v>
      </c>
      <c r="E563" s="663" t="s">
        <v>9630</v>
      </c>
      <c r="F563" s="664" t="s">
        <v>9631</v>
      </c>
      <c r="G563" s="663" t="s">
        <v>8009</v>
      </c>
      <c r="H563" s="663" t="s">
        <v>8010</v>
      </c>
      <c r="I563" s="665">
        <v>12.423333333333332</v>
      </c>
      <c r="J563" s="665">
        <v>50</v>
      </c>
      <c r="K563" s="666">
        <v>621.1</v>
      </c>
    </row>
    <row r="564" spans="1:11" ht="14.4" customHeight="1" x14ac:dyDescent="0.3">
      <c r="A564" s="661" t="s">
        <v>591</v>
      </c>
      <c r="B564" s="662" t="s">
        <v>592</v>
      </c>
      <c r="C564" s="663" t="s">
        <v>607</v>
      </c>
      <c r="D564" s="664" t="s">
        <v>4664</v>
      </c>
      <c r="E564" s="663" t="s">
        <v>9630</v>
      </c>
      <c r="F564" s="664" t="s">
        <v>9631</v>
      </c>
      <c r="G564" s="663" t="s">
        <v>8009</v>
      </c>
      <c r="H564" s="663" t="s">
        <v>8011</v>
      </c>
      <c r="I564" s="665">
        <v>13.041666666666666</v>
      </c>
      <c r="J564" s="665">
        <v>390</v>
      </c>
      <c r="K564" s="666">
        <v>5086.3</v>
      </c>
    </row>
    <row r="565" spans="1:11" ht="14.4" customHeight="1" x14ac:dyDescent="0.3">
      <c r="A565" s="661" t="s">
        <v>591</v>
      </c>
      <c r="B565" s="662" t="s">
        <v>592</v>
      </c>
      <c r="C565" s="663" t="s">
        <v>607</v>
      </c>
      <c r="D565" s="664" t="s">
        <v>4664</v>
      </c>
      <c r="E565" s="663" t="s">
        <v>9630</v>
      </c>
      <c r="F565" s="664" t="s">
        <v>9631</v>
      </c>
      <c r="G565" s="663" t="s">
        <v>8014</v>
      </c>
      <c r="H565" s="663" t="s">
        <v>8015</v>
      </c>
      <c r="I565" s="665">
        <v>0.62555555555555564</v>
      </c>
      <c r="J565" s="665">
        <v>11000</v>
      </c>
      <c r="K565" s="666">
        <v>6955</v>
      </c>
    </row>
    <row r="566" spans="1:11" ht="14.4" customHeight="1" x14ac:dyDescent="0.3">
      <c r="A566" s="661" t="s">
        <v>591</v>
      </c>
      <c r="B566" s="662" t="s">
        <v>592</v>
      </c>
      <c r="C566" s="663" t="s">
        <v>607</v>
      </c>
      <c r="D566" s="664" t="s">
        <v>4664</v>
      </c>
      <c r="E566" s="663" t="s">
        <v>9630</v>
      </c>
      <c r="F566" s="664" t="s">
        <v>9631</v>
      </c>
      <c r="G566" s="663" t="s">
        <v>8014</v>
      </c>
      <c r="H566" s="663" t="s">
        <v>8016</v>
      </c>
      <c r="I566" s="665">
        <v>0.66</v>
      </c>
      <c r="J566" s="665">
        <v>700</v>
      </c>
      <c r="K566" s="666">
        <v>406</v>
      </c>
    </row>
    <row r="567" spans="1:11" ht="14.4" customHeight="1" x14ac:dyDescent="0.3">
      <c r="A567" s="661" t="s">
        <v>591</v>
      </c>
      <c r="B567" s="662" t="s">
        <v>592</v>
      </c>
      <c r="C567" s="663" t="s">
        <v>607</v>
      </c>
      <c r="D567" s="664" t="s">
        <v>4664</v>
      </c>
      <c r="E567" s="663" t="s">
        <v>9630</v>
      </c>
      <c r="F567" s="664" t="s">
        <v>9631</v>
      </c>
      <c r="G567" s="663" t="s">
        <v>8017</v>
      </c>
      <c r="H567" s="663" t="s">
        <v>8018</v>
      </c>
      <c r="I567" s="665">
        <v>1.21</v>
      </c>
      <c r="J567" s="665">
        <v>1000</v>
      </c>
      <c r="K567" s="666">
        <v>1210</v>
      </c>
    </row>
    <row r="568" spans="1:11" ht="14.4" customHeight="1" x14ac:dyDescent="0.3">
      <c r="A568" s="661" t="s">
        <v>591</v>
      </c>
      <c r="B568" s="662" t="s">
        <v>592</v>
      </c>
      <c r="C568" s="663" t="s">
        <v>607</v>
      </c>
      <c r="D568" s="664" t="s">
        <v>4664</v>
      </c>
      <c r="E568" s="663" t="s">
        <v>9630</v>
      </c>
      <c r="F568" s="664" t="s">
        <v>9631</v>
      </c>
      <c r="G568" s="663" t="s">
        <v>8627</v>
      </c>
      <c r="H568" s="663" t="s">
        <v>8628</v>
      </c>
      <c r="I568" s="665">
        <v>48.48</v>
      </c>
      <c r="J568" s="665">
        <v>70</v>
      </c>
      <c r="K568" s="666">
        <v>3393.3999999999996</v>
      </c>
    </row>
    <row r="569" spans="1:11" ht="14.4" customHeight="1" x14ac:dyDescent="0.3">
      <c r="A569" s="661" t="s">
        <v>591</v>
      </c>
      <c r="B569" s="662" t="s">
        <v>592</v>
      </c>
      <c r="C569" s="663" t="s">
        <v>607</v>
      </c>
      <c r="D569" s="664" t="s">
        <v>4664</v>
      </c>
      <c r="E569" s="663" t="s">
        <v>9630</v>
      </c>
      <c r="F569" s="664" t="s">
        <v>9631</v>
      </c>
      <c r="G569" s="663" t="s">
        <v>8019</v>
      </c>
      <c r="H569" s="663" t="s">
        <v>8020</v>
      </c>
      <c r="I569" s="665">
        <v>8.5774999999999988</v>
      </c>
      <c r="J569" s="665">
        <v>72</v>
      </c>
      <c r="K569" s="666">
        <v>617.6400000000001</v>
      </c>
    </row>
    <row r="570" spans="1:11" ht="14.4" customHeight="1" x14ac:dyDescent="0.3">
      <c r="A570" s="661" t="s">
        <v>591</v>
      </c>
      <c r="B570" s="662" t="s">
        <v>592</v>
      </c>
      <c r="C570" s="663" t="s">
        <v>607</v>
      </c>
      <c r="D570" s="664" t="s">
        <v>4664</v>
      </c>
      <c r="E570" s="663" t="s">
        <v>9630</v>
      </c>
      <c r="F570" s="664" t="s">
        <v>9631</v>
      </c>
      <c r="G570" s="663" t="s">
        <v>8349</v>
      </c>
      <c r="H570" s="663" t="s">
        <v>8350</v>
      </c>
      <c r="I570" s="665">
        <v>13.02</v>
      </c>
      <c r="J570" s="665">
        <v>1</v>
      </c>
      <c r="K570" s="666">
        <v>13.02</v>
      </c>
    </row>
    <row r="571" spans="1:11" ht="14.4" customHeight="1" x14ac:dyDescent="0.3">
      <c r="A571" s="661" t="s">
        <v>591</v>
      </c>
      <c r="B571" s="662" t="s">
        <v>592</v>
      </c>
      <c r="C571" s="663" t="s">
        <v>607</v>
      </c>
      <c r="D571" s="664" t="s">
        <v>4664</v>
      </c>
      <c r="E571" s="663" t="s">
        <v>9630</v>
      </c>
      <c r="F571" s="664" t="s">
        <v>9631</v>
      </c>
      <c r="G571" s="663" t="s">
        <v>8021</v>
      </c>
      <c r="H571" s="663" t="s">
        <v>8022</v>
      </c>
      <c r="I571" s="665">
        <v>29.33</v>
      </c>
      <c r="J571" s="665">
        <v>2</v>
      </c>
      <c r="K571" s="666">
        <v>58.66</v>
      </c>
    </row>
    <row r="572" spans="1:11" ht="14.4" customHeight="1" x14ac:dyDescent="0.3">
      <c r="A572" s="661" t="s">
        <v>591</v>
      </c>
      <c r="B572" s="662" t="s">
        <v>592</v>
      </c>
      <c r="C572" s="663" t="s">
        <v>607</v>
      </c>
      <c r="D572" s="664" t="s">
        <v>4664</v>
      </c>
      <c r="E572" s="663" t="s">
        <v>9630</v>
      </c>
      <c r="F572" s="664" t="s">
        <v>9631</v>
      </c>
      <c r="G572" s="663" t="s">
        <v>8025</v>
      </c>
      <c r="H572" s="663" t="s">
        <v>8026</v>
      </c>
      <c r="I572" s="665">
        <v>3.24</v>
      </c>
      <c r="J572" s="665">
        <v>100</v>
      </c>
      <c r="K572" s="666">
        <v>324</v>
      </c>
    </row>
    <row r="573" spans="1:11" ht="14.4" customHeight="1" x14ac:dyDescent="0.3">
      <c r="A573" s="661" t="s">
        <v>591</v>
      </c>
      <c r="B573" s="662" t="s">
        <v>592</v>
      </c>
      <c r="C573" s="663" t="s">
        <v>607</v>
      </c>
      <c r="D573" s="664" t="s">
        <v>4664</v>
      </c>
      <c r="E573" s="663" t="s">
        <v>9630</v>
      </c>
      <c r="F573" s="664" t="s">
        <v>9631</v>
      </c>
      <c r="G573" s="663" t="s">
        <v>8027</v>
      </c>
      <c r="H573" s="663" t="s">
        <v>8028</v>
      </c>
      <c r="I573" s="665">
        <v>1.17</v>
      </c>
      <c r="J573" s="665">
        <v>4</v>
      </c>
      <c r="K573" s="666">
        <v>4.68</v>
      </c>
    </row>
    <row r="574" spans="1:11" ht="14.4" customHeight="1" x14ac:dyDescent="0.3">
      <c r="A574" s="661" t="s">
        <v>591</v>
      </c>
      <c r="B574" s="662" t="s">
        <v>592</v>
      </c>
      <c r="C574" s="663" t="s">
        <v>607</v>
      </c>
      <c r="D574" s="664" t="s">
        <v>4664</v>
      </c>
      <c r="E574" s="663" t="s">
        <v>9630</v>
      </c>
      <c r="F574" s="664" t="s">
        <v>9631</v>
      </c>
      <c r="G574" s="663" t="s">
        <v>8439</v>
      </c>
      <c r="H574" s="663" t="s">
        <v>8440</v>
      </c>
      <c r="I574" s="665">
        <v>283.01</v>
      </c>
      <c r="J574" s="665">
        <v>20</v>
      </c>
      <c r="K574" s="666">
        <v>5660.2800000000007</v>
      </c>
    </row>
    <row r="575" spans="1:11" ht="14.4" customHeight="1" x14ac:dyDescent="0.3">
      <c r="A575" s="661" t="s">
        <v>591</v>
      </c>
      <c r="B575" s="662" t="s">
        <v>592</v>
      </c>
      <c r="C575" s="663" t="s">
        <v>607</v>
      </c>
      <c r="D575" s="664" t="s">
        <v>4664</v>
      </c>
      <c r="E575" s="663" t="s">
        <v>9630</v>
      </c>
      <c r="F575" s="664" t="s">
        <v>9631</v>
      </c>
      <c r="G575" s="663" t="s">
        <v>8029</v>
      </c>
      <c r="H575" s="663" t="s">
        <v>8030</v>
      </c>
      <c r="I575" s="665">
        <v>0.94499999999999995</v>
      </c>
      <c r="J575" s="665">
        <v>17750</v>
      </c>
      <c r="K575" s="666">
        <v>16790</v>
      </c>
    </row>
    <row r="576" spans="1:11" ht="14.4" customHeight="1" x14ac:dyDescent="0.3">
      <c r="A576" s="661" t="s">
        <v>591</v>
      </c>
      <c r="B576" s="662" t="s">
        <v>592</v>
      </c>
      <c r="C576" s="663" t="s">
        <v>607</v>
      </c>
      <c r="D576" s="664" t="s">
        <v>4664</v>
      </c>
      <c r="E576" s="663" t="s">
        <v>9630</v>
      </c>
      <c r="F576" s="664" t="s">
        <v>9631</v>
      </c>
      <c r="G576" s="663" t="s">
        <v>8029</v>
      </c>
      <c r="H576" s="663" t="s">
        <v>8031</v>
      </c>
      <c r="I576" s="665">
        <v>0.96</v>
      </c>
      <c r="J576" s="665">
        <v>19250</v>
      </c>
      <c r="K576" s="666">
        <v>18522.5</v>
      </c>
    </row>
    <row r="577" spans="1:11" ht="14.4" customHeight="1" x14ac:dyDescent="0.3">
      <c r="A577" s="661" t="s">
        <v>591</v>
      </c>
      <c r="B577" s="662" t="s">
        <v>592</v>
      </c>
      <c r="C577" s="663" t="s">
        <v>607</v>
      </c>
      <c r="D577" s="664" t="s">
        <v>4664</v>
      </c>
      <c r="E577" s="663" t="s">
        <v>9630</v>
      </c>
      <c r="F577" s="664" t="s">
        <v>9631</v>
      </c>
      <c r="G577" s="663" t="s">
        <v>8445</v>
      </c>
      <c r="H577" s="663" t="s">
        <v>8446</v>
      </c>
      <c r="I577" s="665">
        <v>120.69</v>
      </c>
      <c r="J577" s="665">
        <v>30</v>
      </c>
      <c r="K577" s="666">
        <v>3620.7799999999997</v>
      </c>
    </row>
    <row r="578" spans="1:11" ht="14.4" customHeight="1" x14ac:dyDescent="0.3">
      <c r="A578" s="661" t="s">
        <v>591</v>
      </c>
      <c r="B578" s="662" t="s">
        <v>592</v>
      </c>
      <c r="C578" s="663" t="s">
        <v>607</v>
      </c>
      <c r="D578" s="664" t="s">
        <v>4664</v>
      </c>
      <c r="E578" s="663" t="s">
        <v>9630</v>
      </c>
      <c r="F578" s="664" t="s">
        <v>9631</v>
      </c>
      <c r="G578" s="663" t="s">
        <v>8032</v>
      </c>
      <c r="H578" s="663" t="s">
        <v>8033</v>
      </c>
      <c r="I578" s="665">
        <v>9.5500000000000007</v>
      </c>
      <c r="J578" s="665">
        <v>100</v>
      </c>
      <c r="K578" s="666">
        <v>955</v>
      </c>
    </row>
    <row r="579" spans="1:11" ht="14.4" customHeight="1" x14ac:dyDescent="0.3">
      <c r="A579" s="661" t="s">
        <v>591</v>
      </c>
      <c r="B579" s="662" t="s">
        <v>592</v>
      </c>
      <c r="C579" s="663" t="s">
        <v>607</v>
      </c>
      <c r="D579" s="664" t="s">
        <v>4664</v>
      </c>
      <c r="E579" s="663" t="s">
        <v>9630</v>
      </c>
      <c r="F579" s="664" t="s">
        <v>9631</v>
      </c>
      <c r="G579" s="663" t="s">
        <v>8032</v>
      </c>
      <c r="H579" s="663" t="s">
        <v>8034</v>
      </c>
      <c r="I579" s="665">
        <v>4.75</v>
      </c>
      <c r="J579" s="665">
        <v>200</v>
      </c>
      <c r="K579" s="666">
        <v>950</v>
      </c>
    </row>
    <row r="580" spans="1:11" ht="14.4" customHeight="1" x14ac:dyDescent="0.3">
      <c r="A580" s="661" t="s">
        <v>591</v>
      </c>
      <c r="B580" s="662" t="s">
        <v>592</v>
      </c>
      <c r="C580" s="663" t="s">
        <v>607</v>
      </c>
      <c r="D580" s="664" t="s">
        <v>4664</v>
      </c>
      <c r="E580" s="663" t="s">
        <v>9630</v>
      </c>
      <c r="F580" s="664" t="s">
        <v>9631</v>
      </c>
      <c r="G580" s="663" t="s">
        <v>8035</v>
      </c>
      <c r="H580" s="663" t="s">
        <v>8036</v>
      </c>
      <c r="I580" s="665">
        <v>26.37</v>
      </c>
      <c r="J580" s="665">
        <v>48</v>
      </c>
      <c r="K580" s="666">
        <v>1265.75</v>
      </c>
    </row>
    <row r="581" spans="1:11" ht="14.4" customHeight="1" x14ac:dyDescent="0.3">
      <c r="A581" s="661" t="s">
        <v>591</v>
      </c>
      <c r="B581" s="662" t="s">
        <v>592</v>
      </c>
      <c r="C581" s="663" t="s">
        <v>607</v>
      </c>
      <c r="D581" s="664" t="s">
        <v>4664</v>
      </c>
      <c r="E581" s="663" t="s">
        <v>9630</v>
      </c>
      <c r="F581" s="664" t="s">
        <v>9631</v>
      </c>
      <c r="G581" s="663" t="s">
        <v>8629</v>
      </c>
      <c r="H581" s="663" t="s">
        <v>8630</v>
      </c>
      <c r="I581" s="665">
        <v>124.41</v>
      </c>
      <c r="J581" s="665">
        <v>5</v>
      </c>
      <c r="K581" s="666">
        <v>622.04</v>
      </c>
    </row>
    <row r="582" spans="1:11" ht="14.4" customHeight="1" x14ac:dyDescent="0.3">
      <c r="A582" s="661" t="s">
        <v>591</v>
      </c>
      <c r="B582" s="662" t="s">
        <v>592</v>
      </c>
      <c r="C582" s="663" t="s">
        <v>607</v>
      </c>
      <c r="D582" s="664" t="s">
        <v>4664</v>
      </c>
      <c r="E582" s="663" t="s">
        <v>9630</v>
      </c>
      <c r="F582" s="664" t="s">
        <v>9631</v>
      </c>
      <c r="G582" s="663" t="s">
        <v>8354</v>
      </c>
      <c r="H582" s="663" t="s">
        <v>8355</v>
      </c>
      <c r="I582" s="665">
        <v>7.5100000000000007</v>
      </c>
      <c r="J582" s="665">
        <v>72</v>
      </c>
      <c r="K582" s="666">
        <v>540.72</v>
      </c>
    </row>
    <row r="583" spans="1:11" ht="14.4" customHeight="1" x14ac:dyDescent="0.3">
      <c r="A583" s="661" t="s">
        <v>591</v>
      </c>
      <c r="B583" s="662" t="s">
        <v>592</v>
      </c>
      <c r="C583" s="663" t="s">
        <v>607</v>
      </c>
      <c r="D583" s="664" t="s">
        <v>4664</v>
      </c>
      <c r="E583" s="663" t="s">
        <v>9630</v>
      </c>
      <c r="F583" s="664" t="s">
        <v>9631</v>
      </c>
      <c r="G583" s="663" t="s">
        <v>8037</v>
      </c>
      <c r="H583" s="663" t="s">
        <v>8038</v>
      </c>
      <c r="I583" s="665">
        <v>2.7320000000000002</v>
      </c>
      <c r="J583" s="665">
        <v>350</v>
      </c>
      <c r="K583" s="666">
        <v>957.16000000000008</v>
      </c>
    </row>
    <row r="584" spans="1:11" ht="14.4" customHeight="1" x14ac:dyDescent="0.3">
      <c r="A584" s="661" t="s">
        <v>591</v>
      </c>
      <c r="B584" s="662" t="s">
        <v>592</v>
      </c>
      <c r="C584" s="663" t="s">
        <v>607</v>
      </c>
      <c r="D584" s="664" t="s">
        <v>4664</v>
      </c>
      <c r="E584" s="663" t="s">
        <v>9630</v>
      </c>
      <c r="F584" s="664" t="s">
        <v>9631</v>
      </c>
      <c r="G584" s="663" t="s">
        <v>8356</v>
      </c>
      <c r="H584" s="663" t="s">
        <v>8357</v>
      </c>
      <c r="I584" s="665">
        <v>0.85333333333333339</v>
      </c>
      <c r="J584" s="665">
        <v>700</v>
      </c>
      <c r="K584" s="666">
        <v>596</v>
      </c>
    </row>
    <row r="585" spans="1:11" ht="14.4" customHeight="1" x14ac:dyDescent="0.3">
      <c r="A585" s="661" t="s">
        <v>591</v>
      </c>
      <c r="B585" s="662" t="s">
        <v>592</v>
      </c>
      <c r="C585" s="663" t="s">
        <v>607</v>
      </c>
      <c r="D585" s="664" t="s">
        <v>4664</v>
      </c>
      <c r="E585" s="663" t="s">
        <v>9630</v>
      </c>
      <c r="F585" s="664" t="s">
        <v>9631</v>
      </c>
      <c r="G585" s="663" t="s">
        <v>8039</v>
      </c>
      <c r="H585" s="663" t="s">
        <v>8040</v>
      </c>
      <c r="I585" s="665">
        <v>1.5150000000000001</v>
      </c>
      <c r="J585" s="665">
        <v>100</v>
      </c>
      <c r="K585" s="666">
        <v>151.5</v>
      </c>
    </row>
    <row r="586" spans="1:11" ht="14.4" customHeight="1" x14ac:dyDescent="0.3">
      <c r="A586" s="661" t="s">
        <v>591</v>
      </c>
      <c r="B586" s="662" t="s">
        <v>592</v>
      </c>
      <c r="C586" s="663" t="s">
        <v>607</v>
      </c>
      <c r="D586" s="664" t="s">
        <v>4664</v>
      </c>
      <c r="E586" s="663" t="s">
        <v>9630</v>
      </c>
      <c r="F586" s="664" t="s">
        <v>9631</v>
      </c>
      <c r="G586" s="663" t="s">
        <v>8041</v>
      </c>
      <c r="H586" s="663" t="s">
        <v>8042</v>
      </c>
      <c r="I586" s="665">
        <v>2.0699999999999998</v>
      </c>
      <c r="J586" s="665">
        <v>50</v>
      </c>
      <c r="K586" s="666">
        <v>103.5</v>
      </c>
    </row>
    <row r="587" spans="1:11" ht="14.4" customHeight="1" x14ac:dyDescent="0.3">
      <c r="A587" s="661" t="s">
        <v>591</v>
      </c>
      <c r="B587" s="662" t="s">
        <v>592</v>
      </c>
      <c r="C587" s="663" t="s">
        <v>607</v>
      </c>
      <c r="D587" s="664" t="s">
        <v>4664</v>
      </c>
      <c r="E587" s="663" t="s">
        <v>9630</v>
      </c>
      <c r="F587" s="664" t="s">
        <v>9631</v>
      </c>
      <c r="G587" s="663" t="s">
        <v>8043</v>
      </c>
      <c r="H587" s="663" t="s">
        <v>8044</v>
      </c>
      <c r="I587" s="665">
        <v>65.402000000000001</v>
      </c>
      <c r="J587" s="665">
        <v>160</v>
      </c>
      <c r="K587" s="666">
        <v>10474</v>
      </c>
    </row>
    <row r="588" spans="1:11" ht="14.4" customHeight="1" x14ac:dyDescent="0.3">
      <c r="A588" s="661" t="s">
        <v>591</v>
      </c>
      <c r="B588" s="662" t="s">
        <v>592</v>
      </c>
      <c r="C588" s="663" t="s">
        <v>607</v>
      </c>
      <c r="D588" s="664" t="s">
        <v>4664</v>
      </c>
      <c r="E588" s="663" t="s">
        <v>9630</v>
      </c>
      <c r="F588" s="664" t="s">
        <v>9631</v>
      </c>
      <c r="G588" s="663" t="s">
        <v>8453</v>
      </c>
      <c r="H588" s="663" t="s">
        <v>8454</v>
      </c>
      <c r="I588" s="665">
        <v>0.91</v>
      </c>
      <c r="J588" s="665">
        <v>250</v>
      </c>
      <c r="K588" s="666">
        <v>227.7</v>
      </c>
    </row>
    <row r="589" spans="1:11" ht="14.4" customHeight="1" x14ac:dyDescent="0.3">
      <c r="A589" s="661" t="s">
        <v>591</v>
      </c>
      <c r="B589" s="662" t="s">
        <v>592</v>
      </c>
      <c r="C589" s="663" t="s">
        <v>607</v>
      </c>
      <c r="D589" s="664" t="s">
        <v>4664</v>
      </c>
      <c r="E589" s="663" t="s">
        <v>9630</v>
      </c>
      <c r="F589" s="664" t="s">
        <v>9631</v>
      </c>
      <c r="G589" s="663" t="s">
        <v>8457</v>
      </c>
      <c r="H589" s="663" t="s">
        <v>8458</v>
      </c>
      <c r="I589" s="665">
        <v>55.375</v>
      </c>
      <c r="J589" s="665">
        <v>30</v>
      </c>
      <c r="K589" s="666">
        <v>1661.2</v>
      </c>
    </row>
    <row r="590" spans="1:11" ht="14.4" customHeight="1" x14ac:dyDescent="0.3">
      <c r="A590" s="661" t="s">
        <v>591</v>
      </c>
      <c r="B590" s="662" t="s">
        <v>592</v>
      </c>
      <c r="C590" s="663" t="s">
        <v>607</v>
      </c>
      <c r="D590" s="664" t="s">
        <v>4664</v>
      </c>
      <c r="E590" s="663" t="s">
        <v>9630</v>
      </c>
      <c r="F590" s="664" t="s">
        <v>9631</v>
      </c>
      <c r="G590" s="663" t="s">
        <v>8045</v>
      </c>
      <c r="H590" s="663" t="s">
        <v>8046</v>
      </c>
      <c r="I590" s="665">
        <v>209.91749999999996</v>
      </c>
      <c r="J590" s="665">
        <v>300</v>
      </c>
      <c r="K590" s="666">
        <v>62185.599999999999</v>
      </c>
    </row>
    <row r="591" spans="1:11" ht="14.4" customHeight="1" x14ac:dyDescent="0.3">
      <c r="A591" s="661" t="s">
        <v>591</v>
      </c>
      <c r="B591" s="662" t="s">
        <v>592</v>
      </c>
      <c r="C591" s="663" t="s">
        <v>607</v>
      </c>
      <c r="D591" s="664" t="s">
        <v>4664</v>
      </c>
      <c r="E591" s="663" t="s">
        <v>9630</v>
      </c>
      <c r="F591" s="664" t="s">
        <v>9631</v>
      </c>
      <c r="G591" s="663" t="s">
        <v>8047</v>
      </c>
      <c r="H591" s="663" t="s">
        <v>8048</v>
      </c>
      <c r="I591" s="665">
        <v>5.1749999999999998</v>
      </c>
      <c r="J591" s="665">
        <v>40</v>
      </c>
      <c r="K591" s="666">
        <v>207</v>
      </c>
    </row>
    <row r="592" spans="1:11" ht="14.4" customHeight="1" x14ac:dyDescent="0.3">
      <c r="A592" s="661" t="s">
        <v>591</v>
      </c>
      <c r="B592" s="662" t="s">
        <v>592</v>
      </c>
      <c r="C592" s="663" t="s">
        <v>607</v>
      </c>
      <c r="D592" s="664" t="s">
        <v>4664</v>
      </c>
      <c r="E592" s="663" t="s">
        <v>9630</v>
      </c>
      <c r="F592" s="664" t="s">
        <v>9631</v>
      </c>
      <c r="G592" s="663" t="s">
        <v>8049</v>
      </c>
      <c r="H592" s="663" t="s">
        <v>8050</v>
      </c>
      <c r="I592" s="665">
        <v>12.5975</v>
      </c>
      <c r="J592" s="665">
        <v>400</v>
      </c>
      <c r="K592" s="666">
        <v>5038.9000000000005</v>
      </c>
    </row>
    <row r="593" spans="1:11" ht="14.4" customHeight="1" x14ac:dyDescent="0.3">
      <c r="A593" s="661" t="s">
        <v>591</v>
      </c>
      <c r="B593" s="662" t="s">
        <v>592</v>
      </c>
      <c r="C593" s="663" t="s">
        <v>607</v>
      </c>
      <c r="D593" s="664" t="s">
        <v>4664</v>
      </c>
      <c r="E593" s="663" t="s">
        <v>9630</v>
      </c>
      <c r="F593" s="664" t="s">
        <v>9631</v>
      </c>
      <c r="G593" s="663" t="s">
        <v>8631</v>
      </c>
      <c r="H593" s="663" t="s">
        <v>8632</v>
      </c>
      <c r="I593" s="665">
        <v>131.83571428571429</v>
      </c>
      <c r="J593" s="665">
        <v>120</v>
      </c>
      <c r="K593" s="666">
        <v>15947.28</v>
      </c>
    </row>
    <row r="594" spans="1:11" ht="14.4" customHeight="1" x14ac:dyDescent="0.3">
      <c r="A594" s="661" t="s">
        <v>591</v>
      </c>
      <c r="B594" s="662" t="s">
        <v>592</v>
      </c>
      <c r="C594" s="663" t="s">
        <v>607</v>
      </c>
      <c r="D594" s="664" t="s">
        <v>4664</v>
      </c>
      <c r="E594" s="663" t="s">
        <v>9630</v>
      </c>
      <c r="F594" s="664" t="s">
        <v>9631</v>
      </c>
      <c r="G594" s="663" t="s">
        <v>8051</v>
      </c>
      <c r="H594" s="663" t="s">
        <v>8052</v>
      </c>
      <c r="I594" s="665">
        <v>9.16</v>
      </c>
      <c r="J594" s="665">
        <v>100</v>
      </c>
      <c r="K594" s="666">
        <v>916.13</v>
      </c>
    </row>
    <row r="595" spans="1:11" ht="14.4" customHeight="1" x14ac:dyDescent="0.3">
      <c r="A595" s="661" t="s">
        <v>591</v>
      </c>
      <c r="B595" s="662" t="s">
        <v>592</v>
      </c>
      <c r="C595" s="663" t="s">
        <v>607</v>
      </c>
      <c r="D595" s="664" t="s">
        <v>4664</v>
      </c>
      <c r="E595" s="663" t="s">
        <v>9630</v>
      </c>
      <c r="F595" s="664" t="s">
        <v>9631</v>
      </c>
      <c r="G595" s="663" t="s">
        <v>8053</v>
      </c>
      <c r="H595" s="663" t="s">
        <v>8054</v>
      </c>
      <c r="I595" s="665">
        <v>0.31</v>
      </c>
      <c r="J595" s="665">
        <v>10</v>
      </c>
      <c r="K595" s="666">
        <v>3.1</v>
      </c>
    </row>
    <row r="596" spans="1:11" ht="14.4" customHeight="1" x14ac:dyDescent="0.3">
      <c r="A596" s="661" t="s">
        <v>591</v>
      </c>
      <c r="B596" s="662" t="s">
        <v>592</v>
      </c>
      <c r="C596" s="663" t="s">
        <v>607</v>
      </c>
      <c r="D596" s="664" t="s">
        <v>4664</v>
      </c>
      <c r="E596" s="663" t="s">
        <v>9630</v>
      </c>
      <c r="F596" s="664" t="s">
        <v>9631</v>
      </c>
      <c r="G596" s="663" t="s">
        <v>8055</v>
      </c>
      <c r="H596" s="663" t="s">
        <v>8056</v>
      </c>
      <c r="I596" s="665">
        <v>7.1</v>
      </c>
      <c r="J596" s="665">
        <v>2</v>
      </c>
      <c r="K596" s="666">
        <v>14.2</v>
      </c>
    </row>
    <row r="597" spans="1:11" ht="14.4" customHeight="1" x14ac:dyDescent="0.3">
      <c r="A597" s="661" t="s">
        <v>591</v>
      </c>
      <c r="B597" s="662" t="s">
        <v>592</v>
      </c>
      <c r="C597" s="663" t="s">
        <v>607</v>
      </c>
      <c r="D597" s="664" t="s">
        <v>4664</v>
      </c>
      <c r="E597" s="663" t="s">
        <v>9630</v>
      </c>
      <c r="F597" s="664" t="s">
        <v>9631</v>
      </c>
      <c r="G597" s="663" t="s">
        <v>8358</v>
      </c>
      <c r="H597" s="663" t="s">
        <v>8359</v>
      </c>
      <c r="I597" s="665">
        <v>8.2799999999999994</v>
      </c>
      <c r="J597" s="665">
        <v>1</v>
      </c>
      <c r="K597" s="666">
        <v>8.2799999999999994</v>
      </c>
    </row>
    <row r="598" spans="1:11" ht="14.4" customHeight="1" x14ac:dyDescent="0.3">
      <c r="A598" s="661" t="s">
        <v>591</v>
      </c>
      <c r="B598" s="662" t="s">
        <v>592</v>
      </c>
      <c r="C598" s="663" t="s">
        <v>607</v>
      </c>
      <c r="D598" s="664" t="s">
        <v>4664</v>
      </c>
      <c r="E598" s="663" t="s">
        <v>9630</v>
      </c>
      <c r="F598" s="664" t="s">
        <v>9631</v>
      </c>
      <c r="G598" s="663" t="s">
        <v>8059</v>
      </c>
      <c r="H598" s="663" t="s">
        <v>8060</v>
      </c>
      <c r="I598" s="665">
        <v>5.92</v>
      </c>
      <c r="J598" s="665">
        <v>2</v>
      </c>
      <c r="K598" s="666">
        <v>11.84</v>
      </c>
    </row>
    <row r="599" spans="1:11" ht="14.4" customHeight="1" x14ac:dyDescent="0.3">
      <c r="A599" s="661" t="s">
        <v>591</v>
      </c>
      <c r="B599" s="662" t="s">
        <v>592</v>
      </c>
      <c r="C599" s="663" t="s">
        <v>607</v>
      </c>
      <c r="D599" s="664" t="s">
        <v>4664</v>
      </c>
      <c r="E599" s="663" t="s">
        <v>9630</v>
      </c>
      <c r="F599" s="664" t="s">
        <v>9631</v>
      </c>
      <c r="G599" s="663" t="s">
        <v>8633</v>
      </c>
      <c r="H599" s="663" t="s">
        <v>8634</v>
      </c>
      <c r="I599" s="665">
        <v>140.46</v>
      </c>
      <c r="J599" s="665">
        <v>2</v>
      </c>
      <c r="K599" s="666">
        <v>280.92</v>
      </c>
    </row>
    <row r="600" spans="1:11" ht="14.4" customHeight="1" x14ac:dyDescent="0.3">
      <c r="A600" s="661" t="s">
        <v>591</v>
      </c>
      <c r="B600" s="662" t="s">
        <v>592</v>
      </c>
      <c r="C600" s="663" t="s">
        <v>607</v>
      </c>
      <c r="D600" s="664" t="s">
        <v>4664</v>
      </c>
      <c r="E600" s="663" t="s">
        <v>9630</v>
      </c>
      <c r="F600" s="664" t="s">
        <v>9631</v>
      </c>
      <c r="G600" s="663" t="s">
        <v>8482</v>
      </c>
      <c r="H600" s="663" t="s">
        <v>8483</v>
      </c>
      <c r="I600" s="665">
        <v>380.88</v>
      </c>
      <c r="J600" s="665">
        <v>10</v>
      </c>
      <c r="K600" s="666">
        <v>3808.8</v>
      </c>
    </row>
    <row r="601" spans="1:11" ht="14.4" customHeight="1" x14ac:dyDescent="0.3">
      <c r="A601" s="661" t="s">
        <v>591</v>
      </c>
      <c r="B601" s="662" t="s">
        <v>592</v>
      </c>
      <c r="C601" s="663" t="s">
        <v>607</v>
      </c>
      <c r="D601" s="664" t="s">
        <v>4664</v>
      </c>
      <c r="E601" s="663" t="s">
        <v>9630</v>
      </c>
      <c r="F601" s="664" t="s">
        <v>9631</v>
      </c>
      <c r="G601" s="663" t="s">
        <v>8063</v>
      </c>
      <c r="H601" s="663" t="s">
        <v>8064</v>
      </c>
      <c r="I601" s="665">
        <v>8.5485714285714298</v>
      </c>
      <c r="J601" s="665">
        <v>672</v>
      </c>
      <c r="K601" s="666">
        <v>5744.91</v>
      </c>
    </row>
    <row r="602" spans="1:11" ht="14.4" customHeight="1" x14ac:dyDescent="0.3">
      <c r="A602" s="661" t="s">
        <v>591</v>
      </c>
      <c r="B602" s="662" t="s">
        <v>592</v>
      </c>
      <c r="C602" s="663" t="s">
        <v>607</v>
      </c>
      <c r="D602" s="664" t="s">
        <v>4664</v>
      </c>
      <c r="E602" s="663" t="s">
        <v>9630</v>
      </c>
      <c r="F602" s="664" t="s">
        <v>9631</v>
      </c>
      <c r="G602" s="663" t="s">
        <v>8067</v>
      </c>
      <c r="H602" s="663" t="s">
        <v>8068</v>
      </c>
      <c r="I602" s="665">
        <v>12.65</v>
      </c>
      <c r="J602" s="665">
        <v>15</v>
      </c>
      <c r="K602" s="666">
        <v>189.75</v>
      </c>
    </row>
    <row r="603" spans="1:11" ht="14.4" customHeight="1" x14ac:dyDescent="0.3">
      <c r="A603" s="661" t="s">
        <v>591</v>
      </c>
      <c r="B603" s="662" t="s">
        <v>592</v>
      </c>
      <c r="C603" s="663" t="s">
        <v>607</v>
      </c>
      <c r="D603" s="664" t="s">
        <v>4664</v>
      </c>
      <c r="E603" s="663" t="s">
        <v>9630</v>
      </c>
      <c r="F603" s="664" t="s">
        <v>9631</v>
      </c>
      <c r="G603" s="663" t="s">
        <v>8071</v>
      </c>
      <c r="H603" s="663" t="s">
        <v>8072</v>
      </c>
      <c r="I603" s="665">
        <v>19.18</v>
      </c>
      <c r="J603" s="665">
        <v>50</v>
      </c>
      <c r="K603" s="666">
        <v>959.2</v>
      </c>
    </row>
    <row r="604" spans="1:11" ht="14.4" customHeight="1" x14ac:dyDescent="0.3">
      <c r="A604" s="661" t="s">
        <v>591</v>
      </c>
      <c r="B604" s="662" t="s">
        <v>592</v>
      </c>
      <c r="C604" s="663" t="s">
        <v>607</v>
      </c>
      <c r="D604" s="664" t="s">
        <v>4664</v>
      </c>
      <c r="E604" s="663" t="s">
        <v>9630</v>
      </c>
      <c r="F604" s="664" t="s">
        <v>9631</v>
      </c>
      <c r="G604" s="663" t="s">
        <v>8071</v>
      </c>
      <c r="H604" s="663" t="s">
        <v>8074</v>
      </c>
      <c r="I604" s="665">
        <v>19.18</v>
      </c>
      <c r="J604" s="665">
        <v>50</v>
      </c>
      <c r="K604" s="666">
        <v>958.78</v>
      </c>
    </row>
    <row r="605" spans="1:11" ht="14.4" customHeight="1" x14ac:dyDescent="0.3">
      <c r="A605" s="661" t="s">
        <v>591</v>
      </c>
      <c r="B605" s="662" t="s">
        <v>592</v>
      </c>
      <c r="C605" s="663" t="s">
        <v>607</v>
      </c>
      <c r="D605" s="664" t="s">
        <v>4664</v>
      </c>
      <c r="E605" s="663" t="s">
        <v>9630</v>
      </c>
      <c r="F605" s="664" t="s">
        <v>9631</v>
      </c>
      <c r="G605" s="663" t="s">
        <v>8499</v>
      </c>
      <c r="H605" s="663" t="s">
        <v>8500</v>
      </c>
      <c r="I605" s="665">
        <v>293.25</v>
      </c>
      <c r="J605" s="665">
        <v>20</v>
      </c>
      <c r="K605" s="666">
        <v>5865</v>
      </c>
    </row>
    <row r="606" spans="1:11" ht="14.4" customHeight="1" x14ac:dyDescent="0.3">
      <c r="A606" s="661" t="s">
        <v>591</v>
      </c>
      <c r="B606" s="662" t="s">
        <v>592</v>
      </c>
      <c r="C606" s="663" t="s">
        <v>607</v>
      </c>
      <c r="D606" s="664" t="s">
        <v>4664</v>
      </c>
      <c r="E606" s="663" t="s">
        <v>9630</v>
      </c>
      <c r="F606" s="664" t="s">
        <v>9631</v>
      </c>
      <c r="G606" s="663" t="s">
        <v>8081</v>
      </c>
      <c r="H606" s="663" t="s">
        <v>8082</v>
      </c>
      <c r="I606" s="665">
        <v>10.52</v>
      </c>
      <c r="J606" s="665">
        <v>50</v>
      </c>
      <c r="K606" s="666">
        <v>526</v>
      </c>
    </row>
    <row r="607" spans="1:11" ht="14.4" customHeight="1" x14ac:dyDescent="0.3">
      <c r="A607" s="661" t="s">
        <v>591</v>
      </c>
      <c r="B607" s="662" t="s">
        <v>592</v>
      </c>
      <c r="C607" s="663" t="s">
        <v>607</v>
      </c>
      <c r="D607" s="664" t="s">
        <v>4664</v>
      </c>
      <c r="E607" s="663" t="s">
        <v>9632</v>
      </c>
      <c r="F607" s="664" t="s">
        <v>9633</v>
      </c>
      <c r="G607" s="663" t="s">
        <v>8501</v>
      </c>
      <c r="H607" s="663" t="s">
        <v>8635</v>
      </c>
      <c r="I607" s="665">
        <v>268.62</v>
      </c>
      <c r="J607" s="665">
        <v>12</v>
      </c>
      <c r="K607" s="666">
        <v>3223.4399999999996</v>
      </c>
    </row>
    <row r="608" spans="1:11" ht="14.4" customHeight="1" x14ac:dyDescent="0.3">
      <c r="A608" s="661" t="s">
        <v>591</v>
      </c>
      <c r="B608" s="662" t="s">
        <v>592</v>
      </c>
      <c r="C608" s="663" t="s">
        <v>607</v>
      </c>
      <c r="D608" s="664" t="s">
        <v>4664</v>
      </c>
      <c r="E608" s="663" t="s">
        <v>9632</v>
      </c>
      <c r="F608" s="664" t="s">
        <v>9633</v>
      </c>
      <c r="G608" s="663" t="s">
        <v>8501</v>
      </c>
      <c r="H608" s="663" t="s">
        <v>8502</v>
      </c>
      <c r="I608" s="665">
        <v>268.61999999999995</v>
      </c>
      <c r="J608" s="665">
        <v>15</v>
      </c>
      <c r="K608" s="666">
        <v>4029.3</v>
      </c>
    </row>
    <row r="609" spans="1:11" ht="14.4" customHeight="1" x14ac:dyDescent="0.3">
      <c r="A609" s="661" t="s">
        <v>591</v>
      </c>
      <c r="B609" s="662" t="s">
        <v>592</v>
      </c>
      <c r="C609" s="663" t="s">
        <v>607</v>
      </c>
      <c r="D609" s="664" t="s">
        <v>4664</v>
      </c>
      <c r="E609" s="663" t="s">
        <v>9632</v>
      </c>
      <c r="F609" s="664" t="s">
        <v>9633</v>
      </c>
      <c r="G609" s="663" t="s">
        <v>8087</v>
      </c>
      <c r="H609" s="663" t="s">
        <v>8088</v>
      </c>
      <c r="I609" s="665">
        <v>2.9533333333333331</v>
      </c>
      <c r="J609" s="665">
        <v>400</v>
      </c>
      <c r="K609" s="666">
        <v>1187</v>
      </c>
    </row>
    <row r="610" spans="1:11" ht="14.4" customHeight="1" x14ac:dyDescent="0.3">
      <c r="A610" s="661" t="s">
        <v>591</v>
      </c>
      <c r="B610" s="662" t="s">
        <v>592</v>
      </c>
      <c r="C610" s="663" t="s">
        <v>607</v>
      </c>
      <c r="D610" s="664" t="s">
        <v>4664</v>
      </c>
      <c r="E610" s="663" t="s">
        <v>9632</v>
      </c>
      <c r="F610" s="664" t="s">
        <v>9633</v>
      </c>
      <c r="G610" s="663" t="s">
        <v>8087</v>
      </c>
      <c r="H610" s="663" t="s">
        <v>8089</v>
      </c>
      <c r="I610" s="665">
        <v>2.7450000000000001</v>
      </c>
      <c r="J610" s="665">
        <v>200</v>
      </c>
      <c r="K610" s="666">
        <v>549</v>
      </c>
    </row>
    <row r="611" spans="1:11" ht="14.4" customHeight="1" x14ac:dyDescent="0.3">
      <c r="A611" s="661" t="s">
        <v>591</v>
      </c>
      <c r="B611" s="662" t="s">
        <v>592</v>
      </c>
      <c r="C611" s="663" t="s">
        <v>607</v>
      </c>
      <c r="D611" s="664" t="s">
        <v>4664</v>
      </c>
      <c r="E611" s="663" t="s">
        <v>9632</v>
      </c>
      <c r="F611" s="664" t="s">
        <v>9633</v>
      </c>
      <c r="G611" s="663" t="s">
        <v>8092</v>
      </c>
      <c r="H611" s="663" t="s">
        <v>8093</v>
      </c>
      <c r="I611" s="665">
        <v>15.922499999999998</v>
      </c>
      <c r="J611" s="665">
        <v>2700</v>
      </c>
      <c r="K611" s="666">
        <v>42992</v>
      </c>
    </row>
    <row r="612" spans="1:11" ht="14.4" customHeight="1" x14ac:dyDescent="0.3">
      <c r="A612" s="661" t="s">
        <v>591</v>
      </c>
      <c r="B612" s="662" t="s">
        <v>592</v>
      </c>
      <c r="C612" s="663" t="s">
        <v>607</v>
      </c>
      <c r="D612" s="664" t="s">
        <v>4664</v>
      </c>
      <c r="E612" s="663" t="s">
        <v>9632</v>
      </c>
      <c r="F612" s="664" t="s">
        <v>9633</v>
      </c>
      <c r="G612" s="663" t="s">
        <v>8505</v>
      </c>
      <c r="H612" s="663" t="s">
        <v>8506</v>
      </c>
      <c r="I612" s="665">
        <v>7.43</v>
      </c>
      <c r="J612" s="665">
        <v>1200</v>
      </c>
      <c r="K612" s="666">
        <v>8915.82</v>
      </c>
    </row>
    <row r="613" spans="1:11" ht="14.4" customHeight="1" x14ac:dyDescent="0.3">
      <c r="A613" s="661" t="s">
        <v>591</v>
      </c>
      <c r="B613" s="662" t="s">
        <v>592</v>
      </c>
      <c r="C613" s="663" t="s">
        <v>607</v>
      </c>
      <c r="D613" s="664" t="s">
        <v>4664</v>
      </c>
      <c r="E613" s="663" t="s">
        <v>9632</v>
      </c>
      <c r="F613" s="664" t="s">
        <v>9633</v>
      </c>
      <c r="G613" s="663" t="s">
        <v>8094</v>
      </c>
      <c r="H613" s="663" t="s">
        <v>8095</v>
      </c>
      <c r="I613" s="665">
        <v>1.0900000000000001</v>
      </c>
      <c r="J613" s="665">
        <v>28800</v>
      </c>
      <c r="K613" s="666">
        <v>31392</v>
      </c>
    </row>
    <row r="614" spans="1:11" ht="14.4" customHeight="1" x14ac:dyDescent="0.3">
      <c r="A614" s="661" t="s">
        <v>591</v>
      </c>
      <c r="B614" s="662" t="s">
        <v>592</v>
      </c>
      <c r="C614" s="663" t="s">
        <v>607</v>
      </c>
      <c r="D614" s="664" t="s">
        <v>4664</v>
      </c>
      <c r="E614" s="663" t="s">
        <v>9632</v>
      </c>
      <c r="F614" s="664" t="s">
        <v>9633</v>
      </c>
      <c r="G614" s="663" t="s">
        <v>8096</v>
      </c>
      <c r="H614" s="663" t="s">
        <v>8097</v>
      </c>
      <c r="I614" s="665">
        <v>1.6716666666666669</v>
      </c>
      <c r="J614" s="665">
        <v>14400</v>
      </c>
      <c r="K614" s="666">
        <v>24080</v>
      </c>
    </row>
    <row r="615" spans="1:11" ht="14.4" customHeight="1" x14ac:dyDescent="0.3">
      <c r="A615" s="661" t="s">
        <v>591</v>
      </c>
      <c r="B615" s="662" t="s">
        <v>592</v>
      </c>
      <c r="C615" s="663" t="s">
        <v>607</v>
      </c>
      <c r="D615" s="664" t="s">
        <v>4664</v>
      </c>
      <c r="E615" s="663" t="s">
        <v>9632</v>
      </c>
      <c r="F615" s="664" t="s">
        <v>9633</v>
      </c>
      <c r="G615" s="663" t="s">
        <v>8098</v>
      </c>
      <c r="H615" s="663" t="s">
        <v>8099</v>
      </c>
      <c r="I615" s="665">
        <v>0.47583333333333327</v>
      </c>
      <c r="J615" s="665">
        <v>5200</v>
      </c>
      <c r="K615" s="666">
        <v>2473</v>
      </c>
    </row>
    <row r="616" spans="1:11" ht="14.4" customHeight="1" x14ac:dyDescent="0.3">
      <c r="A616" s="661" t="s">
        <v>591</v>
      </c>
      <c r="B616" s="662" t="s">
        <v>592</v>
      </c>
      <c r="C616" s="663" t="s">
        <v>607</v>
      </c>
      <c r="D616" s="664" t="s">
        <v>4664</v>
      </c>
      <c r="E616" s="663" t="s">
        <v>9632</v>
      </c>
      <c r="F616" s="664" t="s">
        <v>9633</v>
      </c>
      <c r="G616" s="663" t="s">
        <v>8100</v>
      </c>
      <c r="H616" s="663" t="s">
        <v>8101</v>
      </c>
      <c r="I616" s="665">
        <v>0.67</v>
      </c>
      <c r="J616" s="665">
        <v>14300</v>
      </c>
      <c r="K616" s="666">
        <v>9581</v>
      </c>
    </row>
    <row r="617" spans="1:11" ht="14.4" customHeight="1" x14ac:dyDescent="0.3">
      <c r="A617" s="661" t="s">
        <v>591</v>
      </c>
      <c r="B617" s="662" t="s">
        <v>592</v>
      </c>
      <c r="C617" s="663" t="s">
        <v>607</v>
      </c>
      <c r="D617" s="664" t="s">
        <v>4664</v>
      </c>
      <c r="E617" s="663" t="s">
        <v>9632</v>
      </c>
      <c r="F617" s="664" t="s">
        <v>9633</v>
      </c>
      <c r="G617" s="663" t="s">
        <v>8102</v>
      </c>
      <c r="H617" s="663" t="s">
        <v>8103</v>
      </c>
      <c r="I617" s="665">
        <v>3.14</v>
      </c>
      <c r="J617" s="665">
        <v>300</v>
      </c>
      <c r="K617" s="666">
        <v>942</v>
      </c>
    </row>
    <row r="618" spans="1:11" ht="14.4" customHeight="1" x14ac:dyDescent="0.3">
      <c r="A618" s="661" t="s">
        <v>591</v>
      </c>
      <c r="B618" s="662" t="s">
        <v>592</v>
      </c>
      <c r="C618" s="663" t="s">
        <v>607</v>
      </c>
      <c r="D618" s="664" t="s">
        <v>4664</v>
      </c>
      <c r="E618" s="663" t="s">
        <v>9632</v>
      </c>
      <c r="F618" s="664" t="s">
        <v>9633</v>
      </c>
      <c r="G618" s="663" t="s">
        <v>8636</v>
      </c>
      <c r="H618" s="663" t="s">
        <v>8637</v>
      </c>
      <c r="I618" s="665">
        <v>6.2350000000000003</v>
      </c>
      <c r="J618" s="665">
        <v>80</v>
      </c>
      <c r="K618" s="666">
        <v>498.9</v>
      </c>
    </row>
    <row r="619" spans="1:11" ht="14.4" customHeight="1" x14ac:dyDescent="0.3">
      <c r="A619" s="661" t="s">
        <v>591</v>
      </c>
      <c r="B619" s="662" t="s">
        <v>592</v>
      </c>
      <c r="C619" s="663" t="s">
        <v>607</v>
      </c>
      <c r="D619" s="664" t="s">
        <v>4664</v>
      </c>
      <c r="E619" s="663" t="s">
        <v>9632</v>
      </c>
      <c r="F619" s="664" t="s">
        <v>9633</v>
      </c>
      <c r="G619" s="663" t="s">
        <v>8104</v>
      </c>
      <c r="H619" s="663" t="s">
        <v>8105</v>
      </c>
      <c r="I619" s="665">
        <v>51.596666666666664</v>
      </c>
      <c r="J619" s="665">
        <v>30</v>
      </c>
      <c r="K619" s="666">
        <v>1547.8999999999999</v>
      </c>
    </row>
    <row r="620" spans="1:11" ht="14.4" customHeight="1" x14ac:dyDescent="0.3">
      <c r="A620" s="661" t="s">
        <v>591</v>
      </c>
      <c r="B620" s="662" t="s">
        <v>592</v>
      </c>
      <c r="C620" s="663" t="s">
        <v>607</v>
      </c>
      <c r="D620" s="664" t="s">
        <v>4664</v>
      </c>
      <c r="E620" s="663" t="s">
        <v>9632</v>
      </c>
      <c r="F620" s="664" t="s">
        <v>9633</v>
      </c>
      <c r="G620" s="663" t="s">
        <v>8106</v>
      </c>
      <c r="H620" s="663" t="s">
        <v>8107</v>
      </c>
      <c r="I620" s="665">
        <v>80.573333333333323</v>
      </c>
      <c r="J620" s="665">
        <v>61</v>
      </c>
      <c r="K620" s="666">
        <v>4915.1200000000008</v>
      </c>
    </row>
    <row r="621" spans="1:11" ht="14.4" customHeight="1" x14ac:dyDescent="0.3">
      <c r="A621" s="661" t="s">
        <v>591</v>
      </c>
      <c r="B621" s="662" t="s">
        <v>592</v>
      </c>
      <c r="C621" s="663" t="s">
        <v>607</v>
      </c>
      <c r="D621" s="664" t="s">
        <v>4664</v>
      </c>
      <c r="E621" s="663" t="s">
        <v>9632</v>
      </c>
      <c r="F621" s="664" t="s">
        <v>9633</v>
      </c>
      <c r="G621" s="663" t="s">
        <v>8108</v>
      </c>
      <c r="H621" s="663" t="s">
        <v>8110</v>
      </c>
      <c r="I621" s="665">
        <v>2.46</v>
      </c>
      <c r="J621" s="665">
        <v>300</v>
      </c>
      <c r="K621" s="666">
        <v>738</v>
      </c>
    </row>
    <row r="622" spans="1:11" ht="14.4" customHeight="1" x14ac:dyDescent="0.3">
      <c r="A622" s="661" t="s">
        <v>591</v>
      </c>
      <c r="B622" s="662" t="s">
        <v>592</v>
      </c>
      <c r="C622" s="663" t="s">
        <v>607</v>
      </c>
      <c r="D622" s="664" t="s">
        <v>4664</v>
      </c>
      <c r="E622" s="663" t="s">
        <v>9632</v>
      </c>
      <c r="F622" s="664" t="s">
        <v>9633</v>
      </c>
      <c r="G622" s="663" t="s">
        <v>8113</v>
      </c>
      <c r="H622" s="663" t="s">
        <v>8114</v>
      </c>
      <c r="I622" s="665">
        <v>5.9666666666666677</v>
      </c>
      <c r="J622" s="665">
        <v>580</v>
      </c>
      <c r="K622" s="666">
        <v>3529.8</v>
      </c>
    </row>
    <row r="623" spans="1:11" ht="14.4" customHeight="1" x14ac:dyDescent="0.3">
      <c r="A623" s="661" t="s">
        <v>591</v>
      </c>
      <c r="B623" s="662" t="s">
        <v>592</v>
      </c>
      <c r="C623" s="663" t="s">
        <v>607</v>
      </c>
      <c r="D623" s="664" t="s">
        <v>4664</v>
      </c>
      <c r="E623" s="663" t="s">
        <v>9632</v>
      </c>
      <c r="F623" s="664" t="s">
        <v>9633</v>
      </c>
      <c r="G623" s="663" t="s">
        <v>8119</v>
      </c>
      <c r="H623" s="663" t="s">
        <v>8120</v>
      </c>
      <c r="I623" s="665">
        <v>17.905000000000001</v>
      </c>
      <c r="J623" s="665">
        <v>3</v>
      </c>
      <c r="K623" s="666">
        <v>53.72</v>
      </c>
    </row>
    <row r="624" spans="1:11" ht="14.4" customHeight="1" x14ac:dyDescent="0.3">
      <c r="A624" s="661" t="s">
        <v>591</v>
      </c>
      <c r="B624" s="662" t="s">
        <v>592</v>
      </c>
      <c r="C624" s="663" t="s">
        <v>607</v>
      </c>
      <c r="D624" s="664" t="s">
        <v>4664</v>
      </c>
      <c r="E624" s="663" t="s">
        <v>9632</v>
      </c>
      <c r="F624" s="664" t="s">
        <v>9633</v>
      </c>
      <c r="G624" s="663" t="s">
        <v>8512</v>
      </c>
      <c r="H624" s="663" t="s">
        <v>8513</v>
      </c>
      <c r="I624" s="665">
        <v>17.91</v>
      </c>
      <c r="J624" s="665">
        <v>1</v>
      </c>
      <c r="K624" s="666">
        <v>17.91</v>
      </c>
    </row>
    <row r="625" spans="1:11" ht="14.4" customHeight="1" x14ac:dyDescent="0.3">
      <c r="A625" s="661" t="s">
        <v>591</v>
      </c>
      <c r="B625" s="662" t="s">
        <v>592</v>
      </c>
      <c r="C625" s="663" t="s">
        <v>607</v>
      </c>
      <c r="D625" s="664" t="s">
        <v>4664</v>
      </c>
      <c r="E625" s="663" t="s">
        <v>9632</v>
      </c>
      <c r="F625" s="664" t="s">
        <v>9633</v>
      </c>
      <c r="G625" s="663" t="s">
        <v>8121</v>
      </c>
      <c r="H625" s="663" t="s">
        <v>8122</v>
      </c>
      <c r="I625" s="665">
        <v>2.7839999999999998</v>
      </c>
      <c r="J625" s="665">
        <v>660</v>
      </c>
      <c r="K625" s="666">
        <v>1837.2</v>
      </c>
    </row>
    <row r="626" spans="1:11" ht="14.4" customHeight="1" x14ac:dyDescent="0.3">
      <c r="A626" s="661" t="s">
        <v>591</v>
      </c>
      <c r="B626" s="662" t="s">
        <v>592</v>
      </c>
      <c r="C626" s="663" t="s">
        <v>607</v>
      </c>
      <c r="D626" s="664" t="s">
        <v>4664</v>
      </c>
      <c r="E626" s="663" t="s">
        <v>9632</v>
      </c>
      <c r="F626" s="664" t="s">
        <v>9633</v>
      </c>
      <c r="G626" s="663" t="s">
        <v>8638</v>
      </c>
      <c r="H626" s="663" t="s">
        <v>8639</v>
      </c>
      <c r="I626" s="665">
        <v>17.91</v>
      </c>
      <c r="J626" s="665">
        <v>1</v>
      </c>
      <c r="K626" s="666">
        <v>17.91</v>
      </c>
    </row>
    <row r="627" spans="1:11" ht="14.4" customHeight="1" x14ac:dyDescent="0.3">
      <c r="A627" s="661" t="s">
        <v>591</v>
      </c>
      <c r="B627" s="662" t="s">
        <v>592</v>
      </c>
      <c r="C627" s="663" t="s">
        <v>607</v>
      </c>
      <c r="D627" s="664" t="s">
        <v>4664</v>
      </c>
      <c r="E627" s="663" t="s">
        <v>9632</v>
      </c>
      <c r="F627" s="664" t="s">
        <v>9633</v>
      </c>
      <c r="G627" s="663" t="s">
        <v>8514</v>
      </c>
      <c r="H627" s="663" t="s">
        <v>8515</v>
      </c>
      <c r="I627" s="665">
        <v>206.04000000000002</v>
      </c>
      <c r="J627" s="665">
        <v>48</v>
      </c>
      <c r="K627" s="666">
        <v>9889.94</v>
      </c>
    </row>
    <row r="628" spans="1:11" ht="14.4" customHeight="1" x14ac:dyDescent="0.3">
      <c r="A628" s="661" t="s">
        <v>591</v>
      </c>
      <c r="B628" s="662" t="s">
        <v>592</v>
      </c>
      <c r="C628" s="663" t="s">
        <v>607</v>
      </c>
      <c r="D628" s="664" t="s">
        <v>4664</v>
      </c>
      <c r="E628" s="663" t="s">
        <v>9632</v>
      </c>
      <c r="F628" s="664" t="s">
        <v>9633</v>
      </c>
      <c r="G628" s="663" t="s">
        <v>8129</v>
      </c>
      <c r="H628" s="663" t="s">
        <v>8130</v>
      </c>
      <c r="I628" s="665">
        <v>1.9833333333333334</v>
      </c>
      <c r="J628" s="665">
        <v>3400</v>
      </c>
      <c r="K628" s="666">
        <v>6744.5</v>
      </c>
    </row>
    <row r="629" spans="1:11" ht="14.4" customHeight="1" x14ac:dyDescent="0.3">
      <c r="A629" s="661" t="s">
        <v>591</v>
      </c>
      <c r="B629" s="662" t="s">
        <v>592</v>
      </c>
      <c r="C629" s="663" t="s">
        <v>607</v>
      </c>
      <c r="D629" s="664" t="s">
        <v>4664</v>
      </c>
      <c r="E629" s="663" t="s">
        <v>9632</v>
      </c>
      <c r="F629" s="664" t="s">
        <v>9633</v>
      </c>
      <c r="G629" s="663" t="s">
        <v>8131</v>
      </c>
      <c r="H629" s="663" t="s">
        <v>8132</v>
      </c>
      <c r="I629" s="665">
        <v>1.9677777777777778</v>
      </c>
      <c r="J629" s="665">
        <v>850</v>
      </c>
      <c r="K629" s="666">
        <v>1676.5</v>
      </c>
    </row>
    <row r="630" spans="1:11" ht="14.4" customHeight="1" x14ac:dyDescent="0.3">
      <c r="A630" s="661" t="s">
        <v>591</v>
      </c>
      <c r="B630" s="662" t="s">
        <v>592</v>
      </c>
      <c r="C630" s="663" t="s">
        <v>607</v>
      </c>
      <c r="D630" s="664" t="s">
        <v>4664</v>
      </c>
      <c r="E630" s="663" t="s">
        <v>9632</v>
      </c>
      <c r="F630" s="664" t="s">
        <v>9633</v>
      </c>
      <c r="G630" s="663" t="s">
        <v>8133</v>
      </c>
      <c r="H630" s="663" t="s">
        <v>8134</v>
      </c>
      <c r="I630" s="665">
        <v>1.9671428571428569</v>
      </c>
      <c r="J630" s="665">
        <v>350</v>
      </c>
      <c r="K630" s="666">
        <v>694.7</v>
      </c>
    </row>
    <row r="631" spans="1:11" ht="14.4" customHeight="1" x14ac:dyDescent="0.3">
      <c r="A631" s="661" t="s">
        <v>591</v>
      </c>
      <c r="B631" s="662" t="s">
        <v>592</v>
      </c>
      <c r="C631" s="663" t="s">
        <v>607</v>
      </c>
      <c r="D631" s="664" t="s">
        <v>4664</v>
      </c>
      <c r="E631" s="663" t="s">
        <v>9632</v>
      </c>
      <c r="F631" s="664" t="s">
        <v>9633</v>
      </c>
      <c r="G631" s="663" t="s">
        <v>8135</v>
      </c>
      <c r="H631" s="663" t="s">
        <v>8136</v>
      </c>
      <c r="I631" s="665">
        <v>3.0833333333333339</v>
      </c>
      <c r="J631" s="665">
        <v>2250</v>
      </c>
      <c r="K631" s="666">
        <v>6951.5</v>
      </c>
    </row>
    <row r="632" spans="1:11" ht="14.4" customHeight="1" x14ac:dyDescent="0.3">
      <c r="A632" s="661" t="s">
        <v>591</v>
      </c>
      <c r="B632" s="662" t="s">
        <v>592</v>
      </c>
      <c r="C632" s="663" t="s">
        <v>607</v>
      </c>
      <c r="D632" s="664" t="s">
        <v>4664</v>
      </c>
      <c r="E632" s="663" t="s">
        <v>9632</v>
      </c>
      <c r="F632" s="664" t="s">
        <v>9633</v>
      </c>
      <c r="G632" s="663" t="s">
        <v>8137</v>
      </c>
      <c r="H632" s="663" t="s">
        <v>8138</v>
      </c>
      <c r="I632" s="665">
        <v>1.92</v>
      </c>
      <c r="J632" s="665">
        <v>100</v>
      </c>
      <c r="K632" s="666">
        <v>192</v>
      </c>
    </row>
    <row r="633" spans="1:11" ht="14.4" customHeight="1" x14ac:dyDescent="0.3">
      <c r="A633" s="661" t="s">
        <v>591</v>
      </c>
      <c r="B633" s="662" t="s">
        <v>592</v>
      </c>
      <c r="C633" s="663" t="s">
        <v>607</v>
      </c>
      <c r="D633" s="664" t="s">
        <v>4664</v>
      </c>
      <c r="E633" s="663" t="s">
        <v>9632</v>
      </c>
      <c r="F633" s="664" t="s">
        <v>9633</v>
      </c>
      <c r="G633" s="663" t="s">
        <v>8370</v>
      </c>
      <c r="H633" s="663" t="s">
        <v>8371</v>
      </c>
      <c r="I633" s="665">
        <v>1.93</v>
      </c>
      <c r="J633" s="665">
        <v>100</v>
      </c>
      <c r="K633" s="666">
        <v>193</v>
      </c>
    </row>
    <row r="634" spans="1:11" ht="14.4" customHeight="1" x14ac:dyDescent="0.3">
      <c r="A634" s="661" t="s">
        <v>591</v>
      </c>
      <c r="B634" s="662" t="s">
        <v>592</v>
      </c>
      <c r="C634" s="663" t="s">
        <v>607</v>
      </c>
      <c r="D634" s="664" t="s">
        <v>4664</v>
      </c>
      <c r="E634" s="663" t="s">
        <v>9632</v>
      </c>
      <c r="F634" s="664" t="s">
        <v>9633</v>
      </c>
      <c r="G634" s="663" t="s">
        <v>8141</v>
      </c>
      <c r="H634" s="663" t="s">
        <v>8142</v>
      </c>
      <c r="I634" s="665">
        <v>4.8166666666666673</v>
      </c>
      <c r="J634" s="665">
        <v>2800</v>
      </c>
      <c r="K634" s="666">
        <v>13485</v>
      </c>
    </row>
    <row r="635" spans="1:11" ht="14.4" customHeight="1" x14ac:dyDescent="0.3">
      <c r="A635" s="661" t="s">
        <v>591</v>
      </c>
      <c r="B635" s="662" t="s">
        <v>592</v>
      </c>
      <c r="C635" s="663" t="s">
        <v>607</v>
      </c>
      <c r="D635" s="664" t="s">
        <v>4664</v>
      </c>
      <c r="E635" s="663" t="s">
        <v>9632</v>
      </c>
      <c r="F635" s="664" t="s">
        <v>9633</v>
      </c>
      <c r="G635" s="663" t="s">
        <v>8143</v>
      </c>
      <c r="H635" s="663" t="s">
        <v>8144</v>
      </c>
      <c r="I635" s="665">
        <v>2</v>
      </c>
      <c r="J635" s="665">
        <v>150</v>
      </c>
      <c r="K635" s="666">
        <v>300</v>
      </c>
    </row>
    <row r="636" spans="1:11" ht="14.4" customHeight="1" x14ac:dyDescent="0.3">
      <c r="A636" s="661" t="s">
        <v>591</v>
      </c>
      <c r="B636" s="662" t="s">
        <v>592</v>
      </c>
      <c r="C636" s="663" t="s">
        <v>607</v>
      </c>
      <c r="D636" s="664" t="s">
        <v>4664</v>
      </c>
      <c r="E636" s="663" t="s">
        <v>9632</v>
      </c>
      <c r="F636" s="664" t="s">
        <v>9633</v>
      </c>
      <c r="G636" s="663" t="s">
        <v>8145</v>
      </c>
      <c r="H636" s="663" t="s">
        <v>8146</v>
      </c>
      <c r="I636" s="665">
        <v>2.86</v>
      </c>
      <c r="J636" s="665">
        <v>100</v>
      </c>
      <c r="K636" s="666">
        <v>286</v>
      </c>
    </row>
    <row r="637" spans="1:11" ht="14.4" customHeight="1" x14ac:dyDescent="0.3">
      <c r="A637" s="661" t="s">
        <v>591</v>
      </c>
      <c r="B637" s="662" t="s">
        <v>592</v>
      </c>
      <c r="C637" s="663" t="s">
        <v>607</v>
      </c>
      <c r="D637" s="664" t="s">
        <v>4664</v>
      </c>
      <c r="E637" s="663" t="s">
        <v>9632</v>
      </c>
      <c r="F637" s="664" t="s">
        <v>9633</v>
      </c>
      <c r="G637" s="663" t="s">
        <v>8147</v>
      </c>
      <c r="H637" s="663" t="s">
        <v>8148</v>
      </c>
      <c r="I637" s="665">
        <v>2.1640000000000001</v>
      </c>
      <c r="J637" s="665">
        <v>650</v>
      </c>
      <c r="K637" s="666">
        <v>1406</v>
      </c>
    </row>
    <row r="638" spans="1:11" ht="14.4" customHeight="1" x14ac:dyDescent="0.3">
      <c r="A638" s="661" t="s">
        <v>591</v>
      </c>
      <c r="B638" s="662" t="s">
        <v>592</v>
      </c>
      <c r="C638" s="663" t="s">
        <v>607</v>
      </c>
      <c r="D638" s="664" t="s">
        <v>4664</v>
      </c>
      <c r="E638" s="663" t="s">
        <v>9632</v>
      </c>
      <c r="F638" s="664" t="s">
        <v>9633</v>
      </c>
      <c r="G638" s="663" t="s">
        <v>8147</v>
      </c>
      <c r="H638" s="663" t="s">
        <v>8149</v>
      </c>
      <c r="I638" s="665">
        <v>2.1616666666666666</v>
      </c>
      <c r="J638" s="665">
        <v>500</v>
      </c>
      <c r="K638" s="666">
        <v>1081.5</v>
      </c>
    </row>
    <row r="639" spans="1:11" ht="14.4" customHeight="1" x14ac:dyDescent="0.3">
      <c r="A639" s="661" t="s">
        <v>591</v>
      </c>
      <c r="B639" s="662" t="s">
        <v>592</v>
      </c>
      <c r="C639" s="663" t="s">
        <v>607</v>
      </c>
      <c r="D639" s="664" t="s">
        <v>4664</v>
      </c>
      <c r="E639" s="663" t="s">
        <v>9632</v>
      </c>
      <c r="F639" s="664" t="s">
        <v>9633</v>
      </c>
      <c r="G639" s="663" t="s">
        <v>8152</v>
      </c>
      <c r="H639" s="663" t="s">
        <v>8153</v>
      </c>
      <c r="I639" s="665">
        <v>4.24</v>
      </c>
      <c r="J639" s="665">
        <v>50</v>
      </c>
      <c r="K639" s="666">
        <v>212</v>
      </c>
    </row>
    <row r="640" spans="1:11" ht="14.4" customHeight="1" x14ac:dyDescent="0.3">
      <c r="A640" s="661" t="s">
        <v>591</v>
      </c>
      <c r="B640" s="662" t="s">
        <v>592</v>
      </c>
      <c r="C640" s="663" t="s">
        <v>607</v>
      </c>
      <c r="D640" s="664" t="s">
        <v>4664</v>
      </c>
      <c r="E640" s="663" t="s">
        <v>9632</v>
      </c>
      <c r="F640" s="664" t="s">
        <v>9633</v>
      </c>
      <c r="G640" s="663" t="s">
        <v>8152</v>
      </c>
      <c r="H640" s="663" t="s">
        <v>8516</v>
      </c>
      <c r="I640" s="665">
        <v>4.2300000000000004</v>
      </c>
      <c r="J640" s="665">
        <v>150</v>
      </c>
      <c r="K640" s="666">
        <v>634.5</v>
      </c>
    </row>
    <row r="641" spans="1:11" ht="14.4" customHeight="1" x14ac:dyDescent="0.3">
      <c r="A641" s="661" t="s">
        <v>591</v>
      </c>
      <c r="B641" s="662" t="s">
        <v>592</v>
      </c>
      <c r="C641" s="663" t="s">
        <v>607</v>
      </c>
      <c r="D641" s="664" t="s">
        <v>4664</v>
      </c>
      <c r="E641" s="663" t="s">
        <v>9632</v>
      </c>
      <c r="F641" s="664" t="s">
        <v>9633</v>
      </c>
      <c r="G641" s="663" t="s">
        <v>8154</v>
      </c>
      <c r="H641" s="663" t="s">
        <v>8155</v>
      </c>
      <c r="I641" s="665">
        <v>8.76</v>
      </c>
      <c r="J641" s="665">
        <v>2700</v>
      </c>
      <c r="K641" s="666">
        <v>23653.7</v>
      </c>
    </row>
    <row r="642" spans="1:11" ht="14.4" customHeight="1" x14ac:dyDescent="0.3">
      <c r="A642" s="661" t="s">
        <v>591</v>
      </c>
      <c r="B642" s="662" t="s">
        <v>592</v>
      </c>
      <c r="C642" s="663" t="s">
        <v>607</v>
      </c>
      <c r="D642" s="664" t="s">
        <v>4664</v>
      </c>
      <c r="E642" s="663" t="s">
        <v>9632</v>
      </c>
      <c r="F642" s="664" t="s">
        <v>9633</v>
      </c>
      <c r="G642" s="663" t="s">
        <v>8156</v>
      </c>
      <c r="H642" s="663" t="s">
        <v>8157</v>
      </c>
      <c r="I642" s="665">
        <v>90.991666666666674</v>
      </c>
      <c r="J642" s="665">
        <v>350</v>
      </c>
      <c r="K642" s="666">
        <v>31846.6</v>
      </c>
    </row>
    <row r="643" spans="1:11" ht="14.4" customHeight="1" x14ac:dyDescent="0.3">
      <c r="A643" s="661" t="s">
        <v>591</v>
      </c>
      <c r="B643" s="662" t="s">
        <v>592</v>
      </c>
      <c r="C643" s="663" t="s">
        <v>607</v>
      </c>
      <c r="D643" s="664" t="s">
        <v>4664</v>
      </c>
      <c r="E643" s="663" t="s">
        <v>9632</v>
      </c>
      <c r="F643" s="664" t="s">
        <v>9633</v>
      </c>
      <c r="G643" s="663" t="s">
        <v>8158</v>
      </c>
      <c r="H643" s="663" t="s">
        <v>8159</v>
      </c>
      <c r="I643" s="665">
        <v>37.148181818181811</v>
      </c>
      <c r="J643" s="665">
        <v>1300</v>
      </c>
      <c r="K643" s="666">
        <v>48293</v>
      </c>
    </row>
    <row r="644" spans="1:11" ht="14.4" customHeight="1" x14ac:dyDescent="0.3">
      <c r="A644" s="661" t="s">
        <v>591</v>
      </c>
      <c r="B644" s="662" t="s">
        <v>592</v>
      </c>
      <c r="C644" s="663" t="s">
        <v>607</v>
      </c>
      <c r="D644" s="664" t="s">
        <v>4664</v>
      </c>
      <c r="E644" s="663" t="s">
        <v>9632</v>
      </c>
      <c r="F644" s="664" t="s">
        <v>9633</v>
      </c>
      <c r="G644" s="663" t="s">
        <v>8519</v>
      </c>
      <c r="H644" s="663" t="s">
        <v>8520</v>
      </c>
      <c r="I644" s="665">
        <v>148.70571428571429</v>
      </c>
      <c r="J644" s="665">
        <v>210</v>
      </c>
      <c r="K644" s="666">
        <v>31228.199999999997</v>
      </c>
    </row>
    <row r="645" spans="1:11" ht="14.4" customHeight="1" x14ac:dyDescent="0.3">
      <c r="A645" s="661" t="s">
        <v>591</v>
      </c>
      <c r="B645" s="662" t="s">
        <v>592</v>
      </c>
      <c r="C645" s="663" t="s">
        <v>607</v>
      </c>
      <c r="D645" s="664" t="s">
        <v>4664</v>
      </c>
      <c r="E645" s="663" t="s">
        <v>9632</v>
      </c>
      <c r="F645" s="664" t="s">
        <v>9633</v>
      </c>
      <c r="G645" s="663" t="s">
        <v>8162</v>
      </c>
      <c r="H645" s="663" t="s">
        <v>8163</v>
      </c>
      <c r="I645" s="665">
        <v>2.1755555555555555</v>
      </c>
      <c r="J645" s="665">
        <v>950</v>
      </c>
      <c r="K645" s="666">
        <v>2066</v>
      </c>
    </row>
    <row r="646" spans="1:11" ht="14.4" customHeight="1" x14ac:dyDescent="0.3">
      <c r="A646" s="661" t="s">
        <v>591</v>
      </c>
      <c r="B646" s="662" t="s">
        <v>592</v>
      </c>
      <c r="C646" s="663" t="s">
        <v>607</v>
      </c>
      <c r="D646" s="664" t="s">
        <v>4664</v>
      </c>
      <c r="E646" s="663" t="s">
        <v>9632</v>
      </c>
      <c r="F646" s="664" t="s">
        <v>9633</v>
      </c>
      <c r="G646" s="663" t="s">
        <v>8164</v>
      </c>
      <c r="H646" s="663" t="s">
        <v>8165</v>
      </c>
      <c r="I646" s="665">
        <v>2.8566666666666669</v>
      </c>
      <c r="J646" s="665">
        <v>300</v>
      </c>
      <c r="K646" s="666">
        <v>857</v>
      </c>
    </row>
    <row r="647" spans="1:11" ht="14.4" customHeight="1" x14ac:dyDescent="0.3">
      <c r="A647" s="661" t="s">
        <v>591</v>
      </c>
      <c r="B647" s="662" t="s">
        <v>592</v>
      </c>
      <c r="C647" s="663" t="s">
        <v>607</v>
      </c>
      <c r="D647" s="664" t="s">
        <v>4664</v>
      </c>
      <c r="E647" s="663" t="s">
        <v>9632</v>
      </c>
      <c r="F647" s="664" t="s">
        <v>9633</v>
      </c>
      <c r="G647" s="663" t="s">
        <v>8166</v>
      </c>
      <c r="H647" s="663" t="s">
        <v>8167</v>
      </c>
      <c r="I647" s="665">
        <v>29.9</v>
      </c>
      <c r="J647" s="665">
        <v>20</v>
      </c>
      <c r="K647" s="666">
        <v>598</v>
      </c>
    </row>
    <row r="648" spans="1:11" ht="14.4" customHeight="1" x14ac:dyDescent="0.3">
      <c r="A648" s="661" t="s">
        <v>591</v>
      </c>
      <c r="B648" s="662" t="s">
        <v>592</v>
      </c>
      <c r="C648" s="663" t="s">
        <v>607</v>
      </c>
      <c r="D648" s="664" t="s">
        <v>4664</v>
      </c>
      <c r="E648" s="663" t="s">
        <v>9632</v>
      </c>
      <c r="F648" s="664" t="s">
        <v>9633</v>
      </c>
      <c r="G648" s="663" t="s">
        <v>8640</v>
      </c>
      <c r="H648" s="663" t="s">
        <v>8641</v>
      </c>
      <c r="I648" s="665">
        <v>2.9</v>
      </c>
      <c r="J648" s="665">
        <v>200</v>
      </c>
      <c r="K648" s="666">
        <v>580</v>
      </c>
    </row>
    <row r="649" spans="1:11" ht="14.4" customHeight="1" x14ac:dyDescent="0.3">
      <c r="A649" s="661" t="s">
        <v>591</v>
      </c>
      <c r="B649" s="662" t="s">
        <v>592</v>
      </c>
      <c r="C649" s="663" t="s">
        <v>607</v>
      </c>
      <c r="D649" s="664" t="s">
        <v>4664</v>
      </c>
      <c r="E649" s="663" t="s">
        <v>9632</v>
      </c>
      <c r="F649" s="664" t="s">
        <v>9633</v>
      </c>
      <c r="G649" s="663" t="s">
        <v>8527</v>
      </c>
      <c r="H649" s="663" t="s">
        <v>8528</v>
      </c>
      <c r="I649" s="665">
        <v>2.9033333333333338</v>
      </c>
      <c r="J649" s="665">
        <v>260</v>
      </c>
      <c r="K649" s="666">
        <v>755.2</v>
      </c>
    </row>
    <row r="650" spans="1:11" ht="14.4" customHeight="1" x14ac:dyDescent="0.3">
      <c r="A650" s="661" t="s">
        <v>591</v>
      </c>
      <c r="B650" s="662" t="s">
        <v>592</v>
      </c>
      <c r="C650" s="663" t="s">
        <v>607</v>
      </c>
      <c r="D650" s="664" t="s">
        <v>4664</v>
      </c>
      <c r="E650" s="663" t="s">
        <v>9632</v>
      </c>
      <c r="F650" s="664" t="s">
        <v>9633</v>
      </c>
      <c r="G650" s="663" t="s">
        <v>8642</v>
      </c>
      <c r="H650" s="663" t="s">
        <v>8643</v>
      </c>
      <c r="I650" s="665">
        <v>40.864999999999995</v>
      </c>
      <c r="J650" s="665">
        <v>40</v>
      </c>
      <c r="K650" s="666">
        <v>1634.5900000000001</v>
      </c>
    </row>
    <row r="651" spans="1:11" ht="14.4" customHeight="1" x14ac:dyDescent="0.3">
      <c r="A651" s="661" t="s">
        <v>591</v>
      </c>
      <c r="B651" s="662" t="s">
        <v>592</v>
      </c>
      <c r="C651" s="663" t="s">
        <v>607</v>
      </c>
      <c r="D651" s="664" t="s">
        <v>4664</v>
      </c>
      <c r="E651" s="663" t="s">
        <v>9632</v>
      </c>
      <c r="F651" s="664" t="s">
        <v>9633</v>
      </c>
      <c r="G651" s="663" t="s">
        <v>8644</v>
      </c>
      <c r="H651" s="663" t="s">
        <v>8645</v>
      </c>
      <c r="I651" s="665">
        <v>96.32</v>
      </c>
      <c r="J651" s="665">
        <v>12</v>
      </c>
      <c r="K651" s="666">
        <v>1155.79</v>
      </c>
    </row>
    <row r="652" spans="1:11" ht="14.4" customHeight="1" x14ac:dyDescent="0.3">
      <c r="A652" s="661" t="s">
        <v>591</v>
      </c>
      <c r="B652" s="662" t="s">
        <v>592</v>
      </c>
      <c r="C652" s="663" t="s">
        <v>607</v>
      </c>
      <c r="D652" s="664" t="s">
        <v>4664</v>
      </c>
      <c r="E652" s="663" t="s">
        <v>9632</v>
      </c>
      <c r="F652" s="664" t="s">
        <v>9633</v>
      </c>
      <c r="G652" s="663" t="s">
        <v>8179</v>
      </c>
      <c r="H652" s="663" t="s">
        <v>8180</v>
      </c>
      <c r="I652" s="665">
        <v>13.552857142857144</v>
      </c>
      <c r="J652" s="665">
        <v>9080</v>
      </c>
      <c r="K652" s="666">
        <v>123054.8</v>
      </c>
    </row>
    <row r="653" spans="1:11" ht="14.4" customHeight="1" x14ac:dyDescent="0.3">
      <c r="A653" s="661" t="s">
        <v>591</v>
      </c>
      <c r="B653" s="662" t="s">
        <v>592</v>
      </c>
      <c r="C653" s="663" t="s">
        <v>607</v>
      </c>
      <c r="D653" s="664" t="s">
        <v>4664</v>
      </c>
      <c r="E653" s="663" t="s">
        <v>9632</v>
      </c>
      <c r="F653" s="664" t="s">
        <v>9633</v>
      </c>
      <c r="G653" s="663" t="s">
        <v>8181</v>
      </c>
      <c r="H653" s="663" t="s">
        <v>8182</v>
      </c>
      <c r="I653" s="665">
        <v>12.58</v>
      </c>
      <c r="J653" s="665">
        <v>200</v>
      </c>
      <c r="K653" s="666">
        <v>2516</v>
      </c>
    </row>
    <row r="654" spans="1:11" ht="14.4" customHeight="1" x14ac:dyDescent="0.3">
      <c r="A654" s="661" t="s">
        <v>591</v>
      </c>
      <c r="B654" s="662" t="s">
        <v>592</v>
      </c>
      <c r="C654" s="663" t="s">
        <v>607</v>
      </c>
      <c r="D654" s="664" t="s">
        <v>4664</v>
      </c>
      <c r="E654" s="663" t="s">
        <v>9632</v>
      </c>
      <c r="F654" s="664" t="s">
        <v>9633</v>
      </c>
      <c r="G654" s="663" t="s">
        <v>8183</v>
      </c>
      <c r="H654" s="663" t="s">
        <v>8184</v>
      </c>
      <c r="I654" s="665">
        <v>447.94200000000001</v>
      </c>
      <c r="J654" s="665">
        <v>50</v>
      </c>
      <c r="K654" s="666">
        <v>22397.120000000003</v>
      </c>
    </row>
    <row r="655" spans="1:11" ht="14.4" customHeight="1" x14ac:dyDescent="0.3">
      <c r="A655" s="661" t="s">
        <v>591</v>
      </c>
      <c r="B655" s="662" t="s">
        <v>592</v>
      </c>
      <c r="C655" s="663" t="s">
        <v>607</v>
      </c>
      <c r="D655" s="664" t="s">
        <v>4664</v>
      </c>
      <c r="E655" s="663" t="s">
        <v>9632</v>
      </c>
      <c r="F655" s="664" t="s">
        <v>9633</v>
      </c>
      <c r="G655" s="663" t="s">
        <v>8183</v>
      </c>
      <c r="H655" s="663" t="s">
        <v>8185</v>
      </c>
      <c r="I655" s="665">
        <v>447.94</v>
      </c>
      <c r="J655" s="665">
        <v>20</v>
      </c>
      <c r="K655" s="666">
        <v>8958.7999999999993</v>
      </c>
    </row>
    <row r="656" spans="1:11" ht="14.4" customHeight="1" x14ac:dyDescent="0.3">
      <c r="A656" s="661" t="s">
        <v>591</v>
      </c>
      <c r="B656" s="662" t="s">
        <v>592</v>
      </c>
      <c r="C656" s="663" t="s">
        <v>607</v>
      </c>
      <c r="D656" s="664" t="s">
        <v>4664</v>
      </c>
      <c r="E656" s="663" t="s">
        <v>9632</v>
      </c>
      <c r="F656" s="664" t="s">
        <v>9633</v>
      </c>
      <c r="G656" s="663" t="s">
        <v>8186</v>
      </c>
      <c r="H656" s="663" t="s">
        <v>8187</v>
      </c>
      <c r="I656" s="665">
        <v>17.98</v>
      </c>
      <c r="J656" s="665">
        <v>50</v>
      </c>
      <c r="K656" s="666">
        <v>899</v>
      </c>
    </row>
    <row r="657" spans="1:11" ht="14.4" customHeight="1" x14ac:dyDescent="0.3">
      <c r="A657" s="661" t="s">
        <v>591</v>
      </c>
      <c r="B657" s="662" t="s">
        <v>592</v>
      </c>
      <c r="C657" s="663" t="s">
        <v>607</v>
      </c>
      <c r="D657" s="664" t="s">
        <v>4664</v>
      </c>
      <c r="E657" s="663" t="s">
        <v>9632</v>
      </c>
      <c r="F657" s="664" t="s">
        <v>9633</v>
      </c>
      <c r="G657" s="663" t="s">
        <v>8533</v>
      </c>
      <c r="H657" s="663" t="s">
        <v>8534</v>
      </c>
      <c r="I657" s="665">
        <v>17.98</v>
      </c>
      <c r="J657" s="665">
        <v>59</v>
      </c>
      <c r="K657" s="666">
        <v>1060.82</v>
      </c>
    </row>
    <row r="658" spans="1:11" ht="14.4" customHeight="1" x14ac:dyDescent="0.3">
      <c r="A658" s="661" t="s">
        <v>591</v>
      </c>
      <c r="B658" s="662" t="s">
        <v>592</v>
      </c>
      <c r="C658" s="663" t="s">
        <v>607</v>
      </c>
      <c r="D658" s="664" t="s">
        <v>4664</v>
      </c>
      <c r="E658" s="663" t="s">
        <v>9632</v>
      </c>
      <c r="F658" s="664" t="s">
        <v>9633</v>
      </c>
      <c r="G658" s="663" t="s">
        <v>8188</v>
      </c>
      <c r="H658" s="663" t="s">
        <v>8189</v>
      </c>
      <c r="I658" s="665">
        <v>1.6850000000000001</v>
      </c>
      <c r="J658" s="665">
        <v>200</v>
      </c>
      <c r="K658" s="666">
        <v>337</v>
      </c>
    </row>
    <row r="659" spans="1:11" ht="14.4" customHeight="1" x14ac:dyDescent="0.3">
      <c r="A659" s="661" t="s">
        <v>591</v>
      </c>
      <c r="B659" s="662" t="s">
        <v>592</v>
      </c>
      <c r="C659" s="663" t="s">
        <v>607</v>
      </c>
      <c r="D659" s="664" t="s">
        <v>4664</v>
      </c>
      <c r="E659" s="663" t="s">
        <v>9632</v>
      </c>
      <c r="F659" s="664" t="s">
        <v>9633</v>
      </c>
      <c r="G659" s="663" t="s">
        <v>8188</v>
      </c>
      <c r="H659" s="663" t="s">
        <v>8190</v>
      </c>
      <c r="I659" s="665">
        <v>1.722</v>
      </c>
      <c r="J659" s="665">
        <v>250</v>
      </c>
      <c r="K659" s="666">
        <v>430.5</v>
      </c>
    </row>
    <row r="660" spans="1:11" ht="14.4" customHeight="1" x14ac:dyDescent="0.3">
      <c r="A660" s="661" t="s">
        <v>591</v>
      </c>
      <c r="B660" s="662" t="s">
        <v>592</v>
      </c>
      <c r="C660" s="663" t="s">
        <v>607</v>
      </c>
      <c r="D660" s="664" t="s">
        <v>4664</v>
      </c>
      <c r="E660" s="663" t="s">
        <v>9632</v>
      </c>
      <c r="F660" s="664" t="s">
        <v>9633</v>
      </c>
      <c r="G660" s="663" t="s">
        <v>8191</v>
      </c>
      <c r="H660" s="663" t="s">
        <v>8193</v>
      </c>
      <c r="I660" s="665">
        <v>11.5</v>
      </c>
      <c r="J660" s="665">
        <v>10</v>
      </c>
      <c r="K660" s="666">
        <v>115</v>
      </c>
    </row>
    <row r="661" spans="1:11" ht="14.4" customHeight="1" x14ac:dyDescent="0.3">
      <c r="A661" s="661" t="s">
        <v>591</v>
      </c>
      <c r="B661" s="662" t="s">
        <v>592</v>
      </c>
      <c r="C661" s="663" t="s">
        <v>607</v>
      </c>
      <c r="D661" s="664" t="s">
        <v>4664</v>
      </c>
      <c r="E661" s="663" t="s">
        <v>9632</v>
      </c>
      <c r="F661" s="664" t="s">
        <v>9633</v>
      </c>
      <c r="G661" s="663" t="s">
        <v>8194</v>
      </c>
      <c r="H661" s="663" t="s">
        <v>8195</v>
      </c>
      <c r="I661" s="665">
        <v>15.006666666666668</v>
      </c>
      <c r="J661" s="665">
        <v>290</v>
      </c>
      <c r="K661" s="666">
        <v>4351.8499999999995</v>
      </c>
    </row>
    <row r="662" spans="1:11" ht="14.4" customHeight="1" x14ac:dyDescent="0.3">
      <c r="A662" s="661" t="s">
        <v>591</v>
      </c>
      <c r="B662" s="662" t="s">
        <v>592</v>
      </c>
      <c r="C662" s="663" t="s">
        <v>607</v>
      </c>
      <c r="D662" s="664" t="s">
        <v>4664</v>
      </c>
      <c r="E662" s="663" t="s">
        <v>9632</v>
      </c>
      <c r="F662" s="664" t="s">
        <v>9633</v>
      </c>
      <c r="G662" s="663" t="s">
        <v>8196</v>
      </c>
      <c r="H662" s="663" t="s">
        <v>8197</v>
      </c>
      <c r="I662" s="665">
        <v>12.105833333333331</v>
      </c>
      <c r="J662" s="665">
        <v>380</v>
      </c>
      <c r="K662" s="666">
        <v>4600.1000000000013</v>
      </c>
    </row>
    <row r="663" spans="1:11" ht="14.4" customHeight="1" x14ac:dyDescent="0.3">
      <c r="A663" s="661" t="s">
        <v>591</v>
      </c>
      <c r="B663" s="662" t="s">
        <v>592</v>
      </c>
      <c r="C663" s="663" t="s">
        <v>607</v>
      </c>
      <c r="D663" s="664" t="s">
        <v>4664</v>
      </c>
      <c r="E663" s="663" t="s">
        <v>9632</v>
      </c>
      <c r="F663" s="664" t="s">
        <v>9633</v>
      </c>
      <c r="G663" s="663" t="s">
        <v>8384</v>
      </c>
      <c r="H663" s="663" t="s">
        <v>8385</v>
      </c>
      <c r="I663" s="665">
        <v>8.9499999999999993</v>
      </c>
      <c r="J663" s="665">
        <v>200</v>
      </c>
      <c r="K663" s="666">
        <v>1790</v>
      </c>
    </row>
    <row r="664" spans="1:11" ht="14.4" customHeight="1" x14ac:dyDescent="0.3">
      <c r="A664" s="661" t="s">
        <v>591</v>
      </c>
      <c r="B664" s="662" t="s">
        <v>592</v>
      </c>
      <c r="C664" s="663" t="s">
        <v>607</v>
      </c>
      <c r="D664" s="664" t="s">
        <v>4664</v>
      </c>
      <c r="E664" s="663" t="s">
        <v>9632</v>
      </c>
      <c r="F664" s="664" t="s">
        <v>9633</v>
      </c>
      <c r="G664" s="663" t="s">
        <v>8200</v>
      </c>
      <c r="H664" s="663" t="s">
        <v>8201</v>
      </c>
      <c r="I664" s="665">
        <v>2.5183333333333331</v>
      </c>
      <c r="J664" s="665">
        <v>500</v>
      </c>
      <c r="K664" s="666">
        <v>1259</v>
      </c>
    </row>
    <row r="665" spans="1:11" ht="14.4" customHeight="1" x14ac:dyDescent="0.3">
      <c r="A665" s="661" t="s">
        <v>591</v>
      </c>
      <c r="B665" s="662" t="s">
        <v>592</v>
      </c>
      <c r="C665" s="663" t="s">
        <v>607</v>
      </c>
      <c r="D665" s="664" t="s">
        <v>4664</v>
      </c>
      <c r="E665" s="663" t="s">
        <v>9632</v>
      </c>
      <c r="F665" s="664" t="s">
        <v>9633</v>
      </c>
      <c r="G665" s="663" t="s">
        <v>8202</v>
      </c>
      <c r="H665" s="663" t="s">
        <v>8203</v>
      </c>
      <c r="I665" s="665">
        <v>13.199999999999998</v>
      </c>
      <c r="J665" s="665">
        <v>30</v>
      </c>
      <c r="K665" s="666">
        <v>396</v>
      </c>
    </row>
    <row r="666" spans="1:11" ht="14.4" customHeight="1" x14ac:dyDescent="0.3">
      <c r="A666" s="661" t="s">
        <v>591</v>
      </c>
      <c r="B666" s="662" t="s">
        <v>592</v>
      </c>
      <c r="C666" s="663" t="s">
        <v>607</v>
      </c>
      <c r="D666" s="664" t="s">
        <v>4664</v>
      </c>
      <c r="E666" s="663" t="s">
        <v>9632</v>
      </c>
      <c r="F666" s="664" t="s">
        <v>9633</v>
      </c>
      <c r="G666" s="663" t="s">
        <v>8206</v>
      </c>
      <c r="H666" s="663" t="s">
        <v>8207</v>
      </c>
      <c r="I666" s="665">
        <v>13.2</v>
      </c>
      <c r="J666" s="665">
        <v>10</v>
      </c>
      <c r="K666" s="666">
        <v>132</v>
      </c>
    </row>
    <row r="667" spans="1:11" ht="14.4" customHeight="1" x14ac:dyDescent="0.3">
      <c r="A667" s="661" t="s">
        <v>591</v>
      </c>
      <c r="B667" s="662" t="s">
        <v>592</v>
      </c>
      <c r="C667" s="663" t="s">
        <v>607</v>
      </c>
      <c r="D667" s="664" t="s">
        <v>4664</v>
      </c>
      <c r="E667" s="663" t="s">
        <v>9632</v>
      </c>
      <c r="F667" s="664" t="s">
        <v>9633</v>
      </c>
      <c r="G667" s="663" t="s">
        <v>8210</v>
      </c>
      <c r="H667" s="663" t="s">
        <v>8211</v>
      </c>
      <c r="I667" s="665">
        <v>1.27</v>
      </c>
      <c r="J667" s="665">
        <v>150</v>
      </c>
      <c r="K667" s="666">
        <v>190.5</v>
      </c>
    </row>
    <row r="668" spans="1:11" ht="14.4" customHeight="1" x14ac:dyDescent="0.3">
      <c r="A668" s="661" t="s">
        <v>591</v>
      </c>
      <c r="B668" s="662" t="s">
        <v>592</v>
      </c>
      <c r="C668" s="663" t="s">
        <v>607</v>
      </c>
      <c r="D668" s="664" t="s">
        <v>4664</v>
      </c>
      <c r="E668" s="663" t="s">
        <v>9632</v>
      </c>
      <c r="F668" s="664" t="s">
        <v>9633</v>
      </c>
      <c r="G668" s="663" t="s">
        <v>8212</v>
      </c>
      <c r="H668" s="663" t="s">
        <v>8213</v>
      </c>
      <c r="I668" s="665">
        <v>21.232499999999998</v>
      </c>
      <c r="J668" s="665">
        <v>1250</v>
      </c>
      <c r="K668" s="666">
        <v>26540</v>
      </c>
    </row>
    <row r="669" spans="1:11" ht="14.4" customHeight="1" x14ac:dyDescent="0.3">
      <c r="A669" s="661" t="s">
        <v>591</v>
      </c>
      <c r="B669" s="662" t="s">
        <v>592</v>
      </c>
      <c r="C669" s="663" t="s">
        <v>607</v>
      </c>
      <c r="D669" s="664" t="s">
        <v>4664</v>
      </c>
      <c r="E669" s="663" t="s">
        <v>9632</v>
      </c>
      <c r="F669" s="664" t="s">
        <v>9633</v>
      </c>
      <c r="G669" s="663" t="s">
        <v>8214</v>
      </c>
      <c r="H669" s="663" t="s">
        <v>8215</v>
      </c>
      <c r="I669" s="665">
        <v>21.235714285714288</v>
      </c>
      <c r="J669" s="665">
        <v>450</v>
      </c>
      <c r="K669" s="666">
        <v>9556</v>
      </c>
    </row>
    <row r="670" spans="1:11" ht="14.4" customHeight="1" x14ac:dyDescent="0.3">
      <c r="A670" s="661" t="s">
        <v>591</v>
      </c>
      <c r="B670" s="662" t="s">
        <v>592</v>
      </c>
      <c r="C670" s="663" t="s">
        <v>607</v>
      </c>
      <c r="D670" s="664" t="s">
        <v>4664</v>
      </c>
      <c r="E670" s="663" t="s">
        <v>9632</v>
      </c>
      <c r="F670" s="664" t="s">
        <v>9633</v>
      </c>
      <c r="G670" s="663" t="s">
        <v>8216</v>
      </c>
      <c r="H670" s="663" t="s">
        <v>8217</v>
      </c>
      <c r="I670" s="665">
        <v>11.391999999999999</v>
      </c>
      <c r="J670" s="665">
        <v>60</v>
      </c>
      <c r="K670" s="666">
        <v>684.6</v>
      </c>
    </row>
    <row r="671" spans="1:11" ht="14.4" customHeight="1" x14ac:dyDescent="0.3">
      <c r="A671" s="661" t="s">
        <v>591</v>
      </c>
      <c r="B671" s="662" t="s">
        <v>592</v>
      </c>
      <c r="C671" s="663" t="s">
        <v>607</v>
      </c>
      <c r="D671" s="664" t="s">
        <v>4664</v>
      </c>
      <c r="E671" s="663" t="s">
        <v>9632</v>
      </c>
      <c r="F671" s="664" t="s">
        <v>9633</v>
      </c>
      <c r="G671" s="663" t="s">
        <v>8537</v>
      </c>
      <c r="H671" s="663" t="s">
        <v>8538</v>
      </c>
      <c r="I671" s="665">
        <v>2</v>
      </c>
      <c r="J671" s="665">
        <v>200</v>
      </c>
      <c r="K671" s="666">
        <v>400.51</v>
      </c>
    </row>
    <row r="672" spans="1:11" ht="14.4" customHeight="1" x14ac:dyDescent="0.3">
      <c r="A672" s="661" t="s">
        <v>591</v>
      </c>
      <c r="B672" s="662" t="s">
        <v>592</v>
      </c>
      <c r="C672" s="663" t="s">
        <v>607</v>
      </c>
      <c r="D672" s="664" t="s">
        <v>4664</v>
      </c>
      <c r="E672" s="663" t="s">
        <v>9632</v>
      </c>
      <c r="F672" s="664" t="s">
        <v>9633</v>
      </c>
      <c r="G672" s="663" t="s">
        <v>8646</v>
      </c>
      <c r="H672" s="663" t="s">
        <v>8647</v>
      </c>
      <c r="I672" s="665">
        <v>6.66</v>
      </c>
      <c r="J672" s="665">
        <v>6</v>
      </c>
      <c r="K672" s="666">
        <v>39.96</v>
      </c>
    </row>
    <row r="673" spans="1:11" ht="14.4" customHeight="1" x14ac:dyDescent="0.3">
      <c r="A673" s="661" t="s">
        <v>591</v>
      </c>
      <c r="B673" s="662" t="s">
        <v>592</v>
      </c>
      <c r="C673" s="663" t="s">
        <v>607</v>
      </c>
      <c r="D673" s="664" t="s">
        <v>4664</v>
      </c>
      <c r="E673" s="663" t="s">
        <v>9632</v>
      </c>
      <c r="F673" s="664" t="s">
        <v>9633</v>
      </c>
      <c r="G673" s="663" t="s">
        <v>8220</v>
      </c>
      <c r="H673" s="663" t="s">
        <v>8221</v>
      </c>
      <c r="I673" s="665">
        <v>106.14</v>
      </c>
      <c r="J673" s="665">
        <v>50</v>
      </c>
      <c r="K673" s="666">
        <v>5307.12</v>
      </c>
    </row>
    <row r="674" spans="1:11" ht="14.4" customHeight="1" x14ac:dyDescent="0.3">
      <c r="A674" s="661" t="s">
        <v>591</v>
      </c>
      <c r="B674" s="662" t="s">
        <v>592</v>
      </c>
      <c r="C674" s="663" t="s">
        <v>607</v>
      </c>
      <c r="D674" s="664" t="s">
        <v>4664</v>
      </c>
      <c r="E674" s="663" t="s">
        <v>9632</v>
      </c>
      <c r="F674" s="664" t="s">
        <v>9633</v>
      </c>
      <c r="G674" s="663" t="s">
        <v>8648</v>
      </c>
      <c r="H674" s="663" t="s">
        <v>8649</v>
      </c>
      <c r="I674" s="665">
        <v>220.91</v>
      </c>
      <c r="J674" s="665">
        <v>10</v>
      </c>
      <c r="K674" s="666">
        <v>2209.09</v>
      </c>
    </row>
    <row r="675" spans="1:11" ht="14.4" customHeight="1" x14ac:dyDescent="0.3">
      <c r="A675" s="661" t="s">
        <v>591</v>
      </c>
      <c r="B675" s="662" t="s">
        <v>592</v>
      </c>
      <c r="C675" s="663" t="s">
        <v>607</v>
      </c>
      <c r="D675" s="664" t="s">
        <v>4664</v>
      </c>
      <c r="E675" s="663" t="s">
        <v>9632</v>
      </c>
      <c r="F675" s="664" t="s">
        <v>9633</v>
      </c>
      <c r="G675" s="663" t="s">
        <v>8222</v>
      </c>
      <c r="H675" s="663" t="s">
        <v>8223</v>
      </c>
      <c r="I675" s="665">
        <v>0.47333333333333322</v>
      </c>
      <c r="J675" s="665">
        <v>23000</v>
      </c>
      <c r="K675" s="666">
        <v>10890</v>
      </c>
    </row>
    <row r="676" spans="1:11" ht="14.4" customHeight="1" x14ac:dyDescent="0.3">
      <c r="A676" s="661" t="s">
        <v>591</v>
      </c>
      <c r="B676" s="662" t="s">
        <v>592</v>
      </c>
      <c r="C676" s="663" t="s">
        <v>607</v>
      </c>
      <c r="D676" s="664" t="s">
        <v>4664</v>
      </c>
      <c r="E676" s="663" t="s">
        <v>9632</v>
      </c>
      <c r="F676" s="664" t="s">
        <v>9633</v>
      </c>
      <c r="G676" s="663" t="s">
        <v>8224</v>
      </c>
      <c r="H676" s="663" t="s">
        <v>8225</v>
      </c>
      <c r="I676" s="665">
        <v>4.0283333333333333</v>
      </c>
      <c r="J676" s="665">
        <v>1750</v>
      </c>
      <c r="K676" s="666">
        <v>7049.5</v>
      </c>
    </row>
    <row r="677" spans="1:11" ht="14.4" customHeight="1" x14ac:dyDescent="0.3">
      <c r="A677" s="661" t="s">
        <v>591</v>
      </c>
      <c r="B677" s="662" t="s">
        <v>592</v>
      </c>
      <c r="C677" s="663" t="s">
        <v>607</v>
      </c>
      <c r="D677" s="664" t="s">
        <v>4664</v>
      </c>
      <c r="E677" s="663" t="s">
        <v>9632</v>
      </c>
      <c r="F677" s="664" t="s">
        <v>9633</v>
      </c>
      <c r="G677" s="663" t="s">
        <v>8541</v>
      </c>
      <c r="H677" s="663" t="s">
        <v>8542</v>
      </c>
      <c r="I677" s="665">
        <v>2.8420000000000001</v>
      </c>
      <c r="J677" s="665">
        <v>601</v>
      </c>
      <c r="K677" s="666">
        <v>1744.6</v>
      </c>
    </row>
    <row r="678" spans="1:11" ht="14.4" customHeight="1" x14ac:dyDescent="0.3">
      <c r="A678" s="661" t="s">
        <v>591</v>
      </c>
      <c r="B678" s="662" t="s">
        <v>592</v>
      </c>
      <c r="C678" s="663" t="s">
        <v>607</v>
      </c>
      <c r="D678" s="664" t="s">
        <v>4664</v>
      </c>
      <c r="E678" s="663" t="s">
        <v>9632</v>
      </c>
      <c r="F678" s="664" t="s">
        <v>9633</v>
      </c>
      <c r="G678" s="663" t="s">
        <v>8226</v>
      </c>
      <c r="H678" s="663" t="s">
        <v>8227</v>
      </c>
      <c r="I678" s="665">
        <v>2.61</v>
      </c>
      <c r="J678" s="665">
        <v>20</v>
      </c>
      <c r="K678" s="666">
        <v>52.2</v>
      </c>
    </row>
    <row r="679" spans="1:11" ht="14.4" customHeight="1" x14ac:dyDescent="0.3">
      <c r="A679" s="661" t="s">
        <v>591</v>
      </c>
      <c r="B679" s="662" t="s">
        <v>592</v>
      </c>
      <c r="C679" s="663" t="s">
        <v>607</v>
      </c>
      <c r="D679" s="664" t="s">
        <v>4664</v>
      </c>
      <c r="E679" s="663" t="s">
        <v>9632</v>
      </c>
      <c r="F679" s="664" t="s">
        <v>9633</v>
      </c>
      <c r="G679" s="663" t="s">
        <v>8543</v>
      </c>
      <c r="H679" s="663" t="s">
        <v>8544</v>
      </c>
      <c r="I679" s="665">
        <v>2.6</v>
      </c>
      <c r="J679" s="665">
        <v>1</v>
      </c>
      <c r="K679" s="666">
        <v>2.6</v>
      </c>
    </row>
    <row r="680" spans="1:11" ht="14.4" customHeight="1" x14ac:dyDescent="0.3">
      <c r="A680" s="661" t="s">
        <v>591</v>
      </c>
      <c r="B680" s="662" t="s">
        <v>592</v>
      </c>
      <c r="C680" s="663" t="s">
        <v>607</v>
      </c>
      <c r="D680" s="664" t="s">
        <v>4664</v>
      </c>
      <c r="E680" s="663" t="s">
        <v>9632</v>
      </c>
      <c r="F680" s="664" t="s">
        <v>9633</v>
      </c>
      <c r="G680" s="663" t="s">
        <v>8650</v>
      </c>
      <c r="H680" s="663" t="s">
        <v>8651</v>
      </c>
      <c r="I680" s="665">
        <v>484.04333333333335</v>
      </c>
      <c r="J680" s="665">
        <v>5</v>
      </c>
      <c r="K680" s="666">
        <v>2420.1999999999998</v>
      </c>
    </row>
    <row r="681" spans="1:11" ht="14.4" customHeight="1" x14ac:dyDescent="0.3">
      <c r="A681" s="661" t="s">
        <v>591</v>
      </c>
      <c r="B681" s="662" t="s">
        <v>592</v>
      </c>
      <c r="C681" s="663" t="s">
        <v>607</v>
      </c>
      <c r="D681" s="664" t="s">
        <v>4664</v>
      </c>
      <c r="E681" s="663" t="s">
        <v>9632</v>
      </c>
      <c r="F681" s="664" t="s">
        <v>9633</v>
      </c>
      <c r="G681" s="663" t="s">
        <v>8652</v>
      </c>
      <c r="H681" s="663" t="s">
        <v>8653</v>
      </c>
      <c r="I681" s="665">
        <v>377.7</v>
      </c>
      <c r="J681" s="665">
        <v>1</v>
      </c>
      <c r="K681" s="666">
        <v>377.7</v>
      </c>
    </row>
    <row r="682" spans="1:11" ht="14.4" customHeight="1" x14ac:dyDescent="0.3">
      <c r="A682" s="661" t="s">
        <v>591</v>
      </c>
      <c r="B682" s="662" t="s">
        <v>592</v>
      </c>
      <c r="C682" s="663" t="s">
        <v>607</v>
      </c>
      <c r="D682" s="664" t="s">
        <v>4664</v>
      </c>
      <c r="E682" s="663" t="s">
        <v>9632</v>
      </c>
      <c r="F682" s="664" t="s">
        <v>9633</v>
      </c>
      <c r="G682" s="663" t="s">
        <v>8230</v>
      </c>
      <c r="H682" s="663" t="s">
        <v>8231</v>
      </c>
      <c r="I682" s="665">
        <v>2400.64</v>
      </c>
      <c r="J682" s="665">
        <v>3</v>
      </c>
      <c r="K682" s="666">
        <v>7201.92</v>
      </c>
    </row>
    <row r="683" spans="1:11" ht="14.4" customHeight="1" x14ac:dyDescent="0.3">
      <c r="A683" s="661" t="s">
        <v>591</v>
      </c>
      <c r="B683" s="662" t="s">
        <v>592</v>
      </c>
      <c r="C683" s="663" t="s">
        <v>607</v>
      </c>
      <c r="D683" s="664" t="s">
        <v>4664</v>
      </c>
      <c r="E683" s="663" t="s">
        <v>9632</v>
      </c>
      <c r="F683" s="664" t="s">
        <v>9633</v>
      </c>
      <c r="G683" s="663" t="s">
        <v>8234</v>
      </c>
      <c r="H683" s="663" t="s">
        <v>8235</v>
      </c>
      <c r="I683" s="665">
        <v>9.2000000000000011</v>
      </c>
      <c r="J683" s="665">
        <v>2700</v>
      </c>
      <c r="K683" s="666">
        <v>24840</v>
      </c>
    </row>
    <row r="684" spans="1:11" ht="14.4" customHeight="1" x14ac:dyDescent="0.3">
      <c r="A684" s="661" t="s">
        <v>591</v>
      </c>
      <c r="B684" s="662" t="s">
        <v>592</v>
      </c>
      <c r="C684" s="663" t="s">
        <v>607</v>
      </c>
      <c r="D684" s="664" t="s">
        <v>4664</v>
      </c>
      <c r="E684" s="663" t="s">
        <v>9632</v>
      </c>
      <c r="F684" s="664" t="s">
        <v>9633</v>
      </c>
      <c r="G684" s="663" t="s">
        <v>8386</v>
      </c>
      <c r="H684" s="663" t="s">
        <v>8387</v>
      </c>
      <c r="I684" s="665">
        <v>172.5</v>
      </c>
      <c r="J684" s="665">
        <v>4</v>
      </c>
      <c r="K684" s="666">
        <v>690</v>
      </c>
    </row>
    <row r="685" spans="1:11" ht="14.4" customHeight="1" x14ac:dyDescent="0.3">
      <c r="A685" s="661" t="s">
        <v>591</v>
      </c>
      <c r="B685" s="662" t="s">
        <v>592</v>
      </c>
      <c r="C685" s="663" t="s">
        <v>607</v>
      </c>
      <c r="D685" s="664" t="s">
        <v>4664</v>
      </c>
      <c r="E685" s="663" t="s">
        <v>9632</v>
      </c>
      <c r="F685" s="664" t="s">
        <v>9633</v>
      </c>
      <c r="G685" s="663" t="s">
        <v>8236</v>
      </c>
      <c r="H685" s="663" t="s">
        <v>8237</v>
      </c>
      <c r="I685" s="665">
        <v>71.865000000000009</v>
      </c>
      <c r="J685" s="665">
        <v>20</v>
      </c>
      <c r="K685" s="666">
        <v>1437.32</v>
      </c>
    </row>
    <row r="686" spans="1:11" ht="14.4" customHeight="1" x14ac:dyDescent="0.3">
      <c r="A686" s="661" t="s">
        <v>591</v>
      </c>
      <c r="B686" s="662" t="s">
        <v>592</v>
      </c>
      <c r="C686" s="663" t="s">
        <v>607</v>
      </c>
      <c r="D686" s="664" t="s">
        <v>4664</v>
      </c>
      <c r="E686" s="663" t="s">
        <v>9632</v>
      </c>
      <c r="F686" s="664" t="s">
        <v>9633</v>
      </c>
      <c r="G686" s="663" t="s">
        <v>8654</v>
      </c>
      <c r="H686" s="663" t="s">
        <v>8655</v>
      </c>
      <c r="I686" s="665">
        <v>82.16</v>
      </c>
      <c r="J686" s="665">
        <v>8</v>
      </c>
      <c r="K686" s="666">
        <v>657.27</v>
      </c>
    </row>
    <row r="687" spans="1:11" ht="14.4" customHeight="1" x14ac:dyDescent="0.3">
      <c r="A687" s="661" t="s">
        <v>591</v>
      </c>
      <c r="B687" s="662" t="s">
        <v>592</v>
      </c>
      <c r="C687" s="663" t="s">
        <v>607</v>
      </c>
      <c r="D687" s="664" t="s">
        <v>4664</v>
      </c>
      <c r="E687" s="663" t="s">
        <v>9632</v>
      </c>
      <c r="F687" s="664" t="s">
        <v>9633</v>
      </c>
      <c r="G687" s="663" t="s">
        <v>8388</v>
      </c>
      <c r="H687" s="663" t="s">
        <v>8389</v>
      </c>
      <c r="I687" s="665">
        <v>24.32</v>
      </c>
      <c r="J687" s="665">
        <v>5</v>
      </c>
      <c r="K687" s="666">
        <v>121.6</v>
      </c>
    </row>
    <row r="688" spans="1:11" ht="14.4" customHeight="1" x14ac:dyDescent="0.3">
      <c r="A688" s="661" t="s">
        <v>591</v>
      </c>
      <c r="B688" s="662" t="s">
        <v>592</v>
      </c>
      <c r="C688" s="663" t="s">
        <v>607</v>
      </c>
      <c r="D688" s="664" t="s">
        <v>4664</v>
      </c>
      <c r="E688" s="663" t="s">
        <v>9632</v>
      </c>
      <c r="F688" s="664" t="s">
        <v>9633</v>
      </c>
      <c r="G688" s="663" t="s">
        <v>8656</v>
      </c>
      <c r="H688" s="663" t="s">
        <v>8657</v>
      </c>
      <c r="I688" s="665">
        <v>343.5</v>
      </c>
      <c r="J688" s="665">
        <v>1</v>
      </c>
      <c r="K688" s="666">
        <v>343.5</v>
      </c>
    </row>
    <row r="689" spans="1:11" ht="14.4" customHeight="1" x14ac:dyDescent="0.3">
      <c r="A689" s="661" t="s">
        <v>591</v>
      </c>
      <c r="B689" s="662" t="s">
        <v>592</v>
      </c>
      <c r="C689" s="663" t="s">
        <v>607</v>
      </c>
      <c r="D689" s="664" t="s">
        <v>4664</v>
      </c>
      <c r="E689" s="663" t="s">
        <v>9632</v>
      </c>
      <c r="F689" s="664" t="s">
        <v>9633</v>
      </c>
      <c r="G689" s="663" t="s">
        <v>8557</v>
      </c>
      <c r="H689" s="663" t="s">
        <v>8558</v>
      </c>
      <c r="I689" s="665">
        <v>5153.8</v>
      </c>
      <c r="J689" s="665">
        <v>4</v>
      </c>
      <c r="K689" s="666">
        <v>18554.2</v>
      </c>
    </row>
    <row r="690" spans="1:11" ht="14.4" customHeight="1" x14ac:dyDescent="0.3">
      <c r="A690" s="661" t="s">
        <v>591</v>
      </c>
      <c r="B690" s="662" t="s">
        <v>592</v>
      </c>
      <c r="C690" s="663" t="s">
        <v>607</v>
      </c>
      <c r="D690" s="664" t="s">
        <v>4664</v>
      </c>
      <c r="E690" s="663" t="s">
        <v>9632</v>
      </c>
      <c r="F690" s="664" t="s">
        <v>9633</v>
      </c>
      <c r="G690" s="663" t="s">
        <v>8557</v>
      </c>
      <c r="H690" s="663" t="s">
        <v>8559</v>
      </c>
      <c r="I690" s="665">
        <v>6184.335</v>
      </c>
      <c r="J690" s="665">
        <v>2</v>
      </c>
      <c r="K690" s="666">
        <v>12368.67</v>
      </c>
    </row>
    <row r="691" spans="1:11" ht="14.4" customHeight="1" x14ac:dyDescent="0.3">
      <c r="A691" s="661" t="s">
        <v>591</v>
      </c>
      <c r="B691" s="662" t="s">
        <v>592</v>
      </c>
      <c r="C691" s="663" t="s">
        <v>607</v>
      </c>
      <c r="D691" s="664" t="s">
        <v>4664</v>
      </c>
      <c r="E691" s="663" t="s">
        <v>9632</v>
      </c>
      <c r="F691" s="664" t="s">
        <v>9633</v>
      </c>
      <c r="G691" s="663" t="s">
        <v>8242</v>
      </c>
      <c r="H691" s="663" t="s">
        <v>8243</v>
      </c>
      <c r="I691" s="665">
        <v>22.99</v>
      </c>
      <c r="J691" s="665">
        <v>1200</v>
      </c>
      <c r="K691" s="666">
        <v>27588</v>
      </c>
    </row>
    <row r="692" spans="1:11" ht="14.4" customHeight="1" x14ac:dyDescent="0.3">
      <c r="A692" s="661" t="s">
        <v>591</v>
      </c>
      <c r="B692" s="662" t="s">
        <v>592</v>
      </c>
      <c r="C692" s="663" t="s">
        <v>607</v>
      </c>
      <c r="D692" s="664" t="s">
        <v>4664</v>
      </c>
      <c r="E692" s="663" t="s">
        <v>9632</v>
      </c>
      <c r="F692" s="664" t="s">
        <v>9633</v>
      </c>
      <c r="G692" s="663" t="s">
        <v>8658</v>
      </c>
      <c r="H692" s="663" t="s">
        <v>8659</v>
      </c>
      <c r="I692" s="665">
        <v>601.37</v>
      </c>
      <c r="J692" s="665">
        <v>1</v>
      </c>
      <c r="K692" s="666">
        <v>601.37</v>
      </c>
    </row>
    <row r="693" spans="1:11" ht="14.4" customHeight="1" x14ac:dyDescent="0.3">
      <c r="A693" s="661" t="s">
        <v>591</v>
      </c>
      <c r="B693" s="662" t="s">
        <v>592</v>
      </c>
      <c r="C693" s="663" t="s">
        <v>607</v>
      </c>
      <c r="D693" s="664" t="s">
        <v>4664</v>
      </c>
      <c r="E693" s="663" t="s">
        <v>9632</v>
      </c>
      <c r="F693" s="664" t="s">
        <v>9633</v>
      </c>
      <c r="G693" s="663" t="s">
        <v>8562</v>
      </c>
      <c r="H693" s="663" t="s">
        <v>8563</v>
      </c>
      <c r="I693" s="665">
        <v>5.84</v>
      </c>
      <c r="J693" s="665">
        <v>20</v>
      </c>
      <c r="K693" s="666">
        <v>116.71</v>
      </c>
    </row>
    <row r="694" spans="1:11" ht="14.4" customHeight="1" x14ac:dyDescent="0.3">
      <c r="A694" s="661" t="s">
        <v>591</v>
      </c>
      <c r="B694" s="662" t="s">
        <v>592</v>
      </c>
      <c r="C694" s="663" t="s">
        <v>607</v>
      </c>
      <c r="D694" s="664" t="s">
        <v>4664</v>
      </c>
      <c r="E694" s="663" t="s">
        <v>9632</v>
      </c>
      <c r="F694" s="664" t="s">
        <v>9633</v>
      </c>
      <c r="G694" s="663" t="s">
        <v>8660</v>
      </c>
      <c r="H694" s="663" t="s">
        <v>8661</v>
      </c>
      <c r="I694" s="665">
        <v>240.79</v>
      </c>
      <c r="J694" s="665">
        <v>5</v>
      </c>
      <c r="K694" s="666">
        <v>1203.95</v>
      </c>
    </row>
    <row r="695" spans="1:11" ht="14.4" customHeight="1" x14ac:dyDescent="0.3">
      <c r="A695" s="661" t="s">
        <v>591</v>
      </c>
      <c r="B695" s="662" t="s">
        <v>592</v>
      </c>
      <c r="C695" s="663" t="s">
        <v>607</v>
      </c>
      <c r="D695" s="664" t="s">
        <v>4664</v>
      </c>
      <c r="E695" s="663" t="s">
        <v>9632</v>
      </c>
      <c r="F695" s="664" t="s">
        <v>9633</v>
      </c>
      <c r="G695" s="663" t="s">
        <v>8662</v>
      </c>
      <c r="H695" s="663" t="s">
        <v>8663</v>
      </c>
      <c r="I695" s="665">
        <v>23.93</v>
      </c>
      <c r="J695" s="665">
        <v>100</v>
      </c>
      <c r="K695" s="666">
        <v>2393.38</v>
      </c>
    </row>
    <row r="696" spans="1:11" ht="14.4" customHeight="1" x14ac:dyDescent="0.3">
      <c r="A696" s="661" t="s">
        <v>591</v>
      </c>
      <c r="B696" s="662" t="s">
        <v>592</v>
      </c>
      <c r="C696" s="663" t="s">
        <v>607</v>
      </c>
      <c r="D696" s="664" t="s">
        <v>4664</v>
      </c>
      <c r="E696" s="663" t="s">
        <v>9632</v>
      </c>
      <c r="F696" s="664" t="s">
        <v>9633</v>
      </c>
      <c r="G696" s="663" t="s">
        <v>8252</v>
      </c>
      <c r="H696" s="663" t="s">
        <v>8253</v>
      </c>
      <c r="I696" s="665">
        <v>1.05</v>
      </c>
      <c r="J696" s="665">
        <v>200</v>
      </c>
      <c r="K696" s="666">
        <v>210</v>
      </c>
    </row>
    <row r="697" spans="1:11" ht="14.4" customHeight="1" x14ac:dyDescent="0.3">
      <c r="A697" s="661" t="s">
        <v>591</v>
      </c>
      <c r="B697" s="662" t="s">
        <v>592</v>
      </c>
      <c r="C697" s="663" t="s">
        <v>607</v>
      </c>
      <c r="D697" s="664" t="s">
        <v>4664</v>
      </c>
      <c r="E697" s="663" t="s">
        <v>9632</v>
      </c>
      <c r="F697" s="664" t="s">
        <v>9633</v>
      </c>
      <c r="G697" s="663" t="s">
        <v>8573</v>
      </c>
      <c r="H697" s="663" t="s">
        <v>8574</v>
      </c>
      <c r="I697" s="665">
        <v>123.66</v>
      </c>
      <c r="J697" s="665">
        <v>30</v>
      </c>
      <c r="K697" s="666">
        <v>3709.8</v>
      </c>
    </row>
    <row r="698" spans="1:11" ht="14.4" customHeight="1" x14ac:dyDescent="0.3">
      <c r="A698" s="661" t="s">
        <v>591</v>
      </c>
      <c r="B698" s="662" t="s">
        <v>592</v>
      </c>
      <c r="C698" s="663" t="s">
        <v>607</v>
      </c>
      <c r="D698" s="664" t="s">
        <v>4664</v>
      </c>
      <c r="E698" s="663" t="s">
        <v>9632</v>
      </c>
      <c r="F698" s="664" t="s">
        <v>9633</v>
      </c>
      <c r="G698" s="663" t="s">
        <v>8664</v>
      </c>
      <c r="H698" s="663" t="s">
        <v>8665</v>
      </c>
      <c r="I698" s="665">
        <v>669.8</v>
      </c>
      <c r="J698" s="665">
        <v>1</v>
      </c>
      <c r="K698" s="666">
        <v>669.8</v>
      </c>
    </row>
    <row r="699" spans="1:11" ht="14.4" customHeight="1" x14ac:dyDescent="0.3">
      <c r="A699" s="661" t="s">
        <v>591</v>
      </c>
      <c r="B699" s="662" t="s">
        <v>592</v>
      </c>
      <c r="C699" s="663" t="s">
        <v>607</v>
      </c>
      <c r="D699" s="664" t="s">
        <v>4664</v>
      </c>
      <c r="E699" s="663" t="s">
        <v>9632</v>
      </c>
      <c r="F699" s="664" t="s">
        <v>9633</v>
      </c>
      <c r="G699" s="663" t="s">
        <v>8666</v>
      </c>
      <c r="H699" s="663" t="s">
        <v>8667</v>
      </c>
      <c r="I699" s="665">
        <v>64.099999999999994</v>
      </c>
      <c r="J699" s="665">
        <v>1</v>
      </c>
      <c r="K699" s="666">
        <v>64.099999999999994</v>
      </c>
    </row>
    <row r="700" spans="1:11" ht="14.4" customHeight="1" x14ac:dyDescent="0.3">
      <c r="A700" s="661" t="s">
        <v>591</v>
      </c>
      <c r="B700" s="662" t="s">
        <v>592</v>
      </c>
      <c r="C700" s="663" t="s">
        <v>607</v>
      </c>
      <c r="D700" s="664" t="s">
        <v>4664</v>
      </c>
      <c r="E700" s="663" t="s">
        <v>9632</v>
      </c>
      <c r="F700" s="664" t="s">
        <v>9633</v>
      </c>
      <c r="G700" s="663" t="s">
        <v>8668</v>
      </c>
      <c r="H700" s="663" t="s">
        <v>8669</v>
      </c>
      <c r="I700" s="665">
        <v>1492.7</v>
      </c>
      <c r="J700" s="665">
        <v>2</v>
      </c>
      <c r="K700" s="666">
        <v>2985.4</v>
      </c>
    </row>
    <row r="701" spans="1:11" ht="14.4" customHeight="1" x14ac:dyDescent="0.3">
      <c r="A701" s="661" t="s">
        <v>591</v>
      </c>
      <c r="B701" s="662" t="s">
        <v>592</v>
      </c>
      <c r="C701" s="663" t="s">
        <v>607</v>
      </c>
      <c r="D701" s="664" t="s">
        <v>4664</v>
      </c>
      <c r="E701" s="663" t="s">
        <v>9634</v>
      </c>
      <c r="F701" s="664" t="s">
        <v>9635</v>
      </c>
      <c r="G701" s="663" t="s">
        <v>8670</v>
      </c>
      <c r="H701" s="663" t="s">
        <v>8671</v>
      </c>
      <c r="I701" s="665">
        <v>50.82</v>
      </c>
      <c r="J701" s="665">
        <v>2</v>
      </c>
      <c r="K701" s="666">
        <v>101.64</v>
      </c>
    </row>
    <row r="702" spans="1:11" ht="14.4" customHeight="1" x14ac:dyDescent="0.3">
      <c r="A702" s="661" t="s">
        <v>591</v>
      </c>
      <c r="B702" s="662" t="s">
        <v>592</v>
      </c>
      <c r="C702" s="663" t="s">
        <v>607</v>
      </c>
      <c r="D702" s="664" t="s">
        <v>4664</v>
      </c>
      <c r="E702" s="663" t="s">
        <v>9634</v>
      </c>
      <c r="F702" s="664" t="s">
        <v>9635</v>
      </c>
      <c r="G702" s="663" t="s">
        <v>8263</v>
      </c>
      <c r="H702" s="663" t="s">
        <v>8264</v>
      </c>
      <c r="I702" s="665">
        <v>0.41666666666666669</v>
      </c>
      <c r="J702" s="665">
        <v>600</v>
      </c>
      <c r="K702" s="666">
        <v>251.27999999999997</v>
      </c>
    </row>
    <row r="703" spans="1:11" ht="14.4" customHeight="1" x14ac:dyDescent="0.3">
      <c r="A703" s="661" t="s">
        <v>591</v>
      </c>
      <c r="B703" s="662" t="s">
        <v>592</v>
      </c>
      <c r="C703" s="663" t="s">
        <v>607</v>
      </c>
      <c r="D703" s="664" t="s">
        <v>4664</v>
      </c>
      <c r="E703" s="663" t="s">
        <v>9634</v>
      </c>
      <c r="F703" s="664" t="s">
        <v>9635</v>
      </c>
      <c r="G703" s="663" t="s">
        <v>8672</v>
      </c>
      <c r="H703" s="663" t="s">
        <v>8673</v>
      </c>
      <c r="I703" s="665">
        <v>87.12</v>
      </c>
      <c r="J703" s="665">
        <v>2</v>
      </c>
      <c r="K703" s="666">
        <v>174.24</v>
      </c>
    </row>
    <row r="704" spans="1:11" ht="14.4" customHeight="1" x14ac:dyDescent="0.3">
      <c r="A704" s="661" t="s">
        <v>591</v>
      </c>
      <c r="B704" s="662" t="s">
        <v>592</v>
      </c>
      <c r="C704" s="663" t="s">
        <v>607</v>
      </c>
      <c r="D704" s="664" t="s">
        <v>4664</v>
      </c>
      <c r="E704" s="663" t="s">
        <v>9634</v>
      </c>
      <c r="F704" s="664" t="s">
        <v>9635</v>
      </c>
      <c r="G704" s="663" t="s">
        <v>8674</v>
      </c>
      <c r="H704" s="663" t="s">
        <v>8675</v>
      </c>
      <c r="I704" s="665">
        <v>33.880000000000003</v>
      </c>
      <c r="J704" s="665">
        <v>4</v>
      </c>
      <c r="K704" s="666">
        <v>135.52000000000001</v>
      </c>
    </row>
    <row r="705" spans="1:11" ht="14.4" customHeight="1" x14ac:dyDescent="0.3">
      <c r="A705" s="661" t="s">
        <v>591</v>
      </c>
      <c r="B705" s="662" t="s">
        <v>592</v>
      </c>
      <c r="C705" s="663" t="s">
        <v>607</v>
      </c>
      <c r="D705" s="664" t="s">
        <v>4664</v>
      </c>
      <c r="E705" s="663" t="s">
        <v>9634</v>
      </c>
      <c r="F705" s="664" t="s">
        <v>9635</v>
      </c>
      <c r="G705" s="663" t="s">
        <v>8676</v>
      </c>
      <c r="H705" s="663" t="s">
        <v>8677</v>
      </c>
      <c r="I705" s="665">
        <v>11.18</v>
      </c>
      <c r="J705" s="665">
        <v>33</v>
      </c>
      <c r="K705" s="666">
        <v>368.95</v>
      </c>
    </row>
    <row r="706" spans="1:11" ht="14.4" customHeight="1" x14ac:dyDescent="0.3">
      <c r="A706" s="661" t="s">
        <v>591</v>
      </c>
      <c r="B706" s="662" t="s">
        <v>592</v>
      </c>
      <c r="C706" s="663" t="s">
        <v>607</v>
      </c>
      <c r="D706" s="664" t="s">
        <v>4664</v>
      </c>
      <c r="E706" s="663" t="s">
        <v>9634</v>
      </c>
      <c r="F706" s="664" t="s">
        <v>9635</v>
      </c>
      <c r="G706" s="663" t="s">
        <v>8676</v>
      </c>
      <c r="H706" s="663" t="s">
        <v>8678</v>
      </c>
      <c r="I706" s="665">
        <v>11.19</v>
      </c>
      <c r="J706" s="665">
        <v>36</v>
      </c>
      <c r="K706" s="666">
        <v>402.88</v>
      </c>
    </row>
    <row r="707" spans="1:11" ht="14.4" customHeight="1" x14ac:dyDescent="0.3">
      <c r="A707" s="661" t="s">
        <v>591</v>
      </c>
      <c r="B707" s="662" t="s">
        <v>592</v>
      </c>
      <c r="C707" s="663" t="s">
        <v>607</v>
      </c>
      <c r="D707" s="664" t="s">
        <v>4664</v>
      </c>
      <c r="E707" s="663" t="s">
        <v>9636</v>
      </c>
      <c r="F707" s="664" t="s">
        <v>9637</v>
      </c>
      <c r="G707" s="663" t="s">
        <v>8583</v>
      </c>
      <c r="H707" s="663" t="s">
        <v>8584</v>
      </c>
      <c r="I707" s="665">
        <v>568.79</v>
      </c>
      <c r="J707" s="665">
        <v>50</v>
      </c>
      <c r="K707" s="666">
        <v>28439.519999999997</v>
      </c>
    </row>
    <row r="708" spans="1:11" ht="14.4" customHeight="1" x14ac:dyDescent="0.3">
      <c r="A708" s="661" t="s">
        <v>591</v>
      </c>
      <c r="B708" s="662" t="s">
        <v>592</v>
      </c>
      <c r="C708" s="663" t="s">
        <v>607</v>
      </c>
      <c r="D708" s="664" t="s">
        <v>4664</v>
      </c>
      <c r="E708" s="663" t="s">
        <v>9636</v>
      </c>
      <c r="F708" s="664" t="s">
        <v>9637</v>
      </c>
      <c r="G708" s="663" t="s">
        <v>8679</v>
      </c>
      <c r="H708" s="663" t="s">
        <v>8680</v>
      </c>
      <c r="I708" s="665">
        <v>1632.27</v>
      </c>
      <c r="J708" s="665">
        <v>5</v>
      </c>
      <c r="K708" s="666">
        <v>8161.33</v>
      </c>
    </row>
    <row r="709" spans="1:11" ht="14.4" customHeight="1" x14ac:dyDescent="0.3">
      <c r="A709" s="661" t="s">
        <v>591</v>
      </c>
      <c r="B709" s="662" t="s">
        <v>592</v>
      </c>
      <c r="C709" s="663" t="s">
        <v>607</v>
      </c>
      <c r="D709" s="664" t="s">
        <v>4664</v>
      </c>
      <c r="E709" s="663" t="s">
        <v>9636</v>
      </c>
      <c r="F709" s="664" t="s">
        <v>9637</v>
      </c>
      <c r="G709" s="663" t="s">
        <v>8681</v>
      </c>
      <c r="H709" s="663" t="s">
        <v>8682</v>
      </c>
      <c r="I709" s="665">
        <v>1276.55</v>
      </c>
      <c r="J709" s="665">
        <v>20</v>
      </c>
      <c r="K709" s="666">
        <v>25530.989999999998</v>
      </c>
    </row>
    <row r="710" spans="1:11" ht="14.4" customHeight="1" x14ac:dyDescent="0.3">
      <c r="A710" s="661" t="s">
        <v>591</v>
      </c>
      <c r="B710" s="662" t="s">
        <v>592</v>
      </c>
      <c r="C710" s="663" t="s">
        <v>607</v>
      </c>
      <c r="D710" s="664" t="s">
        <v>4664</v>
      </c>
      <c r="E710" s="663" t="s">
        <v>9638</v>
      </c>
      <c r="F710" s="664" t="s">
        <v>9639</v>
      </c>
      <c r="G710" s="663" t="s">
        <v>8273</v>
      </c>
      <c r="H710" s="663" t="s">
        <v>8274</v>
      </c>
      <c r="I710" s="665">
        <v>8.1675000000000004</v>
      </c>
      <c r="J710" s="665">
        <v>21600</v>
      </c>
      <c r="K710" s="666">
        <v>176412</v>
      </c>
    </row>
    <row r="711" spans="1:11" ht="14.4" customHeight="1" x14ac:dyDescent="0.3">
      <c r="A711" s="661" t="s">
        <v>591</v>
      </c>
      <c r="B711" s="662" t="s">
        <v>592</v>
      </c>
      <c r="C711" s="663" t="s">
        <v>607</v>
      </c>
      <c r="D711" s="664" t="s">
        <v>4664</v>
      </c>
      <c r="E711" s="663" t="s">
        <v>9638</v>
      </c>
      <c r="F711" s="664" t="s">
        <v>9639</v>
      </c>
      <c r="G711" s="663" t="s">
        <v>8275</v>
      </c>
      <c r="H711" s="663" t="s">
        <v>8276</v>
      </c>
      <c r="I711" s="665">
        <v>10.1</v>
      </c>
      <c r="J711" s="665">
        <v>500</v>
      </c>
      <c r="K711" s="666">
        <v>5047.9399999999996</v>
      </c>
    </row>
    <row r="712" spans="1:11" ht="14.4" customHeight="1" x14ac:dyDescent="0.3">
      <c r="A712" s="661" t="s">
        <v>591</v>
      </c>
      <c r="B712" s="662" t="s">
        <v>592</v>
      </c>
      <c r="C712" s="663" t="s">
        <v>607</v>
      </c>
      <c r="D712" s="664" t="s">
        <v>4664</v>
      </c>
      <c r="E712" s="663" t="s">
        <v>9638</v>
      </c>
      <c r="F712" s="664" t="s">
        <v>9639</v>
      </c>
      <c r="G712" s="663" t="s">
        <v>8277</v>
      </c>
      <c r="H712" s="663" t="s">
        <v>8278</v>
      </c>
      <c r="I712" s="665">
        <v>7.004545454545454</v>
      </c>
      <c r="J712" s="665">
        <v>2500</v>
      </c>
      <c r="K712" s="666">
        <v>17510</v>
      </c>
    </row>
    <row r="713" spans="1:11" ht="14.4" customHeight="1" x14ac:dyDescent="0.3">
      <c r="A713" s="661" t="s">
        <v>591</v>
      </c>
      <c r="B713" s="662" t="s">
        <v>592</v>
      </c>
      <c r="C713" s="663" t="s">
        <v>607</v>
      </c>
      <c r="D713" s="664" t="s">
        <v>4664</v>
      </c>
      <c r="E713" s="663" t="s">
        <v>9638</v>
      </c>
      <c r="F713" s="664" t="s">
        <v>9639</v>
      </c>
      <c r="G713" s="663" t="s">
        <v>8593</v>
      </c>
      <c r="H713" s="663" t="s">
        <v>8594</v>
      </c>
      <c r="I713" s="665">
        <v>200.86</v>
      </c>
      <c r="J713" s="665">
        <v>30</v>
      </c>
      <c r="K713" s="666">
        <v>6025.7999999999993</v>
      </c>
    </row>
    <row r="714" spans="1:11" ht="14.4" customHeight="1" x14ac:dyDescent="0.3">
      <c r="A714" s="661" t="s">
        <v>591</v>
      </c>
      <c r="B714" s="662" t="s">
        <v>592</v>
      </c>
      <c r="C714" s="663" t="s">
        <v>607</v>
      </c>
      <c r="D714" s="664" t="s">
        <v>4664</v>
      </c>
      <c r="E714" s="663" t="s">
        <v>9642</v>
      </c>
      <c r="F714" s="664" t="s">
        <v>9643</v>
      </c>
      <c r="G714" s="663" t="s">
        <v>8281</v>
      </c>
      <c r="H714" s="663" t="s">
        <v>8282</v>
      </c>
      <c r="I714" s="665">
        <v>399.3</v>
      </c>
      <c r="J714" s="665">
        <v>5</v>
      </c>
      <c r="K714" s="666">
        <v>1996.5</v>
      </c>
    </row>
    <row r="715" spans="1:11" ht="14.4" customHeight="1" x14ac:dyDescent="0.3">
      <c r="A715" s="661" t="s">
        <v>591</v>
      </c>
      <c r="B715" s="662" t="s">
        <v>592</v>
      </c>
      <c r="C715" s="663" t="s">
        <v>607</v>
      </c>
      <c r="D715" s="664" t="s">
        <v>4664</v>
      </c>
      <c r="E715" s="663" t="s">
        <v>9642</v>
      </c>
      <c r="F715" s="664" t="s">
        <v>9643</v>
      </c>
      <c r="G715" s="663" t="s">
        <v>8284</v>
      </c>
      <c r="H715" s="663" t="s">
        <v>8285</v>
      </c>
      <c r="I715" s="665">
        <v>0.31</v>
      </c>
      <c r="J715" s="665">
        <v>400</v>
      </c>
      <c r="K715" s="666">
        <v>124</v>
      </c>
    </row>
    <row r="716" spans="1:11" ht="14.4" customHeight="1" x14ac:dyDescent="0.3">
      <c r="A716" s="661" t="s">
        <v>591</v>
      </c>
      <c r="B716" s="662" t="s">
        <v>592</v>
      </c>
      <c r="C716" s="663" t="s">
        <v>607</v>
      </c>
      <c r="D716" s="664" t="s">
        <v>4664</v>
      </c>
      <c r="E716" s="663" t="s">
        <v>9642</v>
      </c>
      <c r="F716" s="664" t="s">
        <v>9643</v>
      </c>
      <c r="G716" s="663" t="s">
        <v>8288</v>
      </c>
      <c r="H716" s="663" t="s">
        <v>8289</v>
      </c>
      <c r="I716" s="665">
        <v>0.30499999999999999</v>
      </c>
      <c r="J716" s="665">
        <v>400</v>
      </c>
      <c r="K716" s="666">
        <v>121</v>
      </c>
    </row>
    <row r="717" spans="1:11" ht="14.4" customHeight="1" x14ac:dyDescent="0.3">
      <c r="A717" s="661" t="s">
        <v>591</v>
      </c>
      <c r="B717" s="662" t="s">
        <v>592</v>
      </c>
      <c r="C717" s="663" t="s">
        <v>607</v>
      </c>
      <c r="D717" s="664" t="s">
        <v>4664</v>
      </c>
      <c r="E717" s="663" t="s">
        <v>9642</v>
      </c>
      <c r="F717" s="664" t="s">
        <v>9643</v>
      </c>
      <c r="G717" s="663" t="s">
        <v>8683</v>
      </c>
      <c r="H717" s="663" t="s">
        <v>8684</v>
      </c>
      <c r="I717" s="665">
        <v>0.3</v>
      </c>
      <c r="J717" s="665">
        <v>200</v>
      </c>
      <c r="K717" s="666">
        <v>60</v>
      </c>
    </row>
    <row r="718" spans="1:11" ht="14.4" customHeight="1" x14ac:dyDescent="0.3">
      <c r="A718" s="661" t="s">
        <v>591</v>
      </c>
      <c r="B718" s="662" t="s">
        <v>592</v>
      </c>
      <c r="C718" s="663" t="s">
        <v>607</v>
      </c>
      <c r="D718" s="664" t="s">
        <v>4664</v>
      </c>
      <c r="E718" s="663" t="s">
        <v>9642</v>
      </c>
      <c r="F718" s="664" t="s">
        <v>9643</v>
      </c>
      <c r="G718" s="663" t="s">
        <v>8392</v>
      </c>
      <c r="H718" s="663" t="s">
        <v>8393</v>
      </c>
      <c r="I718" s="665">
        <v>0.47799999999999992</v>
      </c>
      <c r="J718" s="665">
        <v>600</v>
      </c>
      <c r="K718" s="666">
        <v>287</v>
      </c>
    </row>
    <row r="719" spans="1:11" ht="14.4" customHeight="1" x14ac:dyDescent="0.3">
      <c r="A719" s="661" t="s">
        <v>591</v>
      </c>
      <c r="B719" s="662" t="s">
        <v>592</v>
      </c>
      <c r="C719" s="663" t="s">
        <v>607</v>
      </c>
      <c r="D719" s="664" t="s">
        <v>4664</v>
      </c>
      <c r="E719" s="663" t="s">
        <v>9642</v>
      </c>
      <c r="F719" s="664" t="s">
        <v>9643</v>
      </c>
      <c r="G719" s="663" t="s">
        <v>8296</v>
      </c>
      <c r="H719" s="663" t="s">
        <v>8297</v>
      </c>
      <c r="I719" s="665">
        <v>907.5</v>
      </c>
      <c r="J719" s="665">
        <v>10</v>
      </c>
      <c r="K719" s="666">
        <v>9075</v>
      </c>
    </row>
    <row r="720" spans="1:11" ht="14.4" customHeight="1" x14ac:dyDescent="0.3">
      <c r="A720" s="661" t="s">
        <v>591</v>
      </c>
      <c r="B720" s="662" t="s">
        <v>592</v>
      </c>
      <c r="C720" s="663" t="s">
        <v>607</v>
      </c>
      <c r="D720" s="664" t="s">
        <v>4664</v>
      </c>
      <c r="E720" s="663" t="s">
        <v>9642</v>
      </c>
      <c r="F720" s="664" t="s">
        <v>9643</v>
      </c>
      <c r="G720" s="663" t="s">
        <v>8298</v>
      </c>
      <c r="H720" s="663" t="s">
        <v>8299</v>
      </c>
      <c r="I720" s="665">
        <v>0.48833333333333334</v>
      </c>
      <c r="J720" s="665">
        <v>34000</v>
      </c>
      <c r="K720" s="666">
        <v>16600</v>
      </c>
    </row>
    <row r="721" spans="1:11" ht="14.4" customHeight="1" x14ac:dyDescent="0.3">
      <c r="A721" s="661" t="s">
        <v>591</v>
      </c>
      <c r="B721" s="662" t="s">
        <v>592</v>
      </c>
      <c r="C721" s="663" t="s">
        <v>607</v>
      </c>
      <c r="D721" s="664" t="s">
        <v>4664</v>
      </c>
      <c r="E721" s="663" t="s">
        <v>9642</v>
      </c>
      <c r="F721" s="664" t="s">
        <v>9643</v>
      </c>
      <c r="G721" s="663" t="s">
        <v>8599</v>
      </c>
      <c r="H721" s="663" t="s">
        <v>8600</v>
      </c>
      <c r="I721" s="665">
        <v>132.68</v>
      </c>
      <c r="J721" s="665">
        <v>25</v>
      </c>
      <c r="K721" s="666">
        <v>3316.91</v>
      </c>
    </row>
    <row r="722" spans="1:11" ht="14.4" customHeight="1" x14ac:dyDescent="0.3">
      <c r="A722" s="661" t="s">
        <v>591</v>
      </c>
      <c r="B722" s="662" t="s">
        <v>592</v>
      </c>
      <c r="C722" s="663" t="s">
        <v>607</v>
      </c>
      <c r="D722" s="664" t="s">
        <v>4664</v>
      </c>
      <c r="E722" s="663" t="s">
        <v>9642</v>
      </c>
      <c r="F722" s="664" t="s">
        <v>9643</v>
      </c>
      <c r="G722" s="663" t="s">
        <v>8300</v>
      </c>
      <c r="H722" s="663" t="s">
        <v>8301</v>
      </c>
      <c r="I722" s="665">
        <v>48.82</v>
      </c>
      <c r="J722" s="665">
        <v>25</v>
      </c>
      <c r="K722" s="666">
        <v>1220.5899999999999</v>
      </c>
    </row>
    <row r="723" spans="1:11" ht="14.4" customHeight="1" x14ac:dyDescent="0.3">
      <c r="A723" s="661" t="s">
        <v>591</v>
      </c>
      <c r="B723" s="662" t="s">
        <v>592</v>
      </c>
      <c r="C723" s="663" t="s">
        <v>607</v>
      </c>
      <c r="D723" s="664" t="s">
        <v>4664</v>
      </c>
      <c r="E723" s="663" t="s">
        <v>9642</v>
      </c>
      <c r="F723" s="664" t="s">
        <v>9643</v>
      </c>
      <c r="G723" s="663" t="s">
        <v>8607</v>
      </c>
      <c r="H723" s="663" t="s">
        <v>8608</v>
      </c>
      <c r="I723" s="665">
        <v>868.78</v>
      </c>
      <c r="J723" s="665">
        <v>3</v>
      </c>
      <c r="K723" s="666">
        <v>2606.34</v>
      </c>
    </row>
    <row r="724" spans="1:11" ht="14.4" customHeight="1" x14ac:dyDescent="0.3">
      <c r="A724" s="661" t="s">
        <v>591</v>
      </c>
      <c r="B724" s="662" t="s">
        <v>592</v>
      </c>
      <c r="C724" s="663" t="s">
        <v>607</v>
      </c>
      <c r="D724" s="664" t="s">
        <v>4664</v>
      </c>
      <c r="E724" s="663" t="s">
        <v>9644</v>
      </c>
      <c r="F724" s="664" t="s">
        <v>9645</v>
      </c>
      <c r="G724" s="663" t="s">
        <v>8309</v>
      </c>
      <c r="H724" s="663" t="s">
        <v>8310</v>
      </c>
      <c r="I724" s="665">
        <v>7.5</v>
      </c>
      <c r="J724" s="665">
        <v>50</v>
      </c>
      <c r="K724" s="666">
        <v>375</v>
      </c>
    </row>
    <row r="725" spans="1:11" ht="14.4" customHeight="1" x14ac:dyDescent="0.3">
      <c r="A725" s="661" t="s">
        <v>591</v>
      </c>
      <c r="B725" s="662" t="s">
        <v>592</v>
      </c>
      <c r="C725" s="663" t="s">
        <v>607</v>
      </c>
      <c r="D725" s="664" t="s">
        <v>4664</v>
      </c>
      <c r="E725" s="663" t="s">
        <v>9644</v>
      </c>
      <c r="F725" s="664" t="s">
        <v>9645</v>
      </c>
      <c r="G725" s="663" t="s">
        <v>8311</v>
      </c>
      <c r="H725" s="663" t="s">
        <v>8312</v>
      </c>
      <c r="I725" s="665">
        <v>7.503333333333333</v>
      </c>
      <c r="J725" s="665">
        <v>400</v>
      </c>
      <c r="K725" s="666">
        <v>3000.5</v>
      </c>
    </row>
    <row r="726" spans="1:11" ht="14.4" customHeight="1" x14ac:dyDescent="0.3">
      <c r="A726" s="661" t="s">
        <v>591</v>
      </c>
      <c r="B726" s="662" t="s">
        <v>592</v>
      </c>
      <c r="C726" s="663" t="s">
        <v>607</v>
      </c>
      <c r="D726" s="664" t="s">
        <v>4664</v>
      </c>
      <c r="E726" s="663" t="s">
        <v>9644</v>
      </c>
      <c r="F726" s="664" t="s">
        <v>9645</v>
      </c>
      <c r="G726" s="663" t="s">
        <v>8314</v>
      </c>
      <c r="H726" s="663" t="s">
        <v>8315</v>
      </c>
      <c r="I726" s="665">
        <v>7.5</v>
      </c>
      <c r="J726" s="665">
        <v>100</v>
      </c>
      <c r="K726" s="666">
        <v>750</v>
      </c>
    </row>
    <row r="727" spans="1:11" ht="14.4" customHeight="1" x14ac:dyDescent="0.3">
      <c r="A727" s="661" t="s">
        <v>591</v>
      </c>
      <c r="B727" s="662" t="s">
        <v>592</v>
      </c>
      <c r="C727" s="663" t="s">
        <v>607</v>
      </c>
      <c r="D727" s="664" t="s">
        <v>4664</v>
      </c>
      <c r="E727" s="663" t="s">
        <v>9644</v>
      </c>
      <c r="F727" s="664" t="s">
        <v>9645</v>
      </c>
      <c r="G727" s="663" t="s">
        <v>8685</v>
      </c>
      <c r="H727" s="663" t="s">
        <v>8686</v>
      </c>
      <c r="I727" s="665">
        <v>11.02</v>
      </c>
      <c r="J727" s="665">
        <v>50</v>
      </c>
      <c r="K727" s="666">
        <v>551</v>
      </c>
    </row>
    <row r="728" spans="1:11" ht="14.4" customHeight="1" x14ac:dyDescent="0.3">
      <c r="A728" s="661" t="s">
        <v>591</v>
      </c>
      <c r="B728" s="662" t="s">
        <v>592</v>
      </c>
      <c r="C728" s="663" t="s">
        <v>607</v>
      </c>
      <c r="D728" s="664" t="s">
        <v>4664</v>
      </c>
      <c r="E728" s="663" t="s">
        <v>9644</v>
      </c>
      <c r="F728" s="664" t="s">
        <v>9645</v>
      </c>
      <c r="G728" s="663" t="s">
        <v>8319</v>
      </c>
      <c r="H728" s="663" t="s">
        <v>8320</v>
      </c>
      <c r="I728" s="665">
        <v>0.71000000000000008</v>
      </c>
      <c r="J728" s="665">
        <v>126000</v>
      </c>
      <c r="K728" s="666">
        <v>89460</v>
      </c>
    </row>
    <row r="729" spans="1:11" ht="14.4" customHeight="1" x14ac:dyDescent="0.3">
      <c r="A729" s="661" t="s">
        <v>591</v>
      </c>
      <c r="B729" s="662" t="s">
        <v>592</v>
      </c>
      <c r="C729" s="663" t="s">
        <v>607</v>
      </c>
      <c r="D729" s="664" t="s">
        <v>4664</v>
      </c>
      <c r="E729" s="663" t="s">
        <v>9644</v>
      </c>
      <c r="F729" s="664" t="s">
        <v>9645</v>
      </c>
      <c r="G729" s="663" t="s">
        <v>8321</v>
      </c>
      <c r="H729" s="663" t="s">
        <v>8322</v>
      </c>
      <c r="I729" s="665">
        <v>0.71</v>
      </c>
      <c r="J729" s="665">
        <v>36000</v>
      </c>
      <c r="K729" s="666">
        <v>25560</v>
      </c>
    </row>
    <row r="730" spans="1:11" ht="14.4" customHeight="1" x14ac:dyDescent="0.3">
      <c r="A730" s="661" t="s">
        <v>591</v>
      </c>
      <c r="B730" s="662" t="s">
        <v>592</v>
      </c>
      <c r="C730" s="663" t="s">
        <v>607</v>
      </c>
      <c r="D730" s="664" t="s">
        <v>4664</v>
      </c>
      <c r="E730" s="663" t="s">
        <v>9644</v>
      </c>
      <c r="F730" s="664" t="s">
        <v>9645</v>
      </c>
      <c r="G730" s="663" t="s">
        <v>8323</v>
      </c>
      <c r="H730" s="663" t="s">
        <v>8324</v>
      </c>
      <c r="I730" s="665">
        <v>0.71</v>
      </c>
      <c r="J730" s="665">
        <v>1000</v>
      </c>
      <c r="K730" s="666">
        <v>710</v>
      </c>
    </row>
    <row r="731" spans="1:11" ht="14.4" customHeight="1" x14ac:dyDescent="0.3">
      <c r="A731" s="661" t="s">
        <v>591</v>
      </c>
      <c r="B731" s="662" t="s">
        <v>592</v>
      </c>
      <c r="C731" s="663" t="s">
        <v>607</v>
      </c>
      <c r="D731" s="664" t="s">
        <v>4664</v>
      </c>
      <c r="E731" s="663" t="s">
        <v>9644</v>
      </c>
      <c r="F731" s="664" t="s">
        <v>9645</v>
      </c>
      <c r="G731" s="663" t="s">
        <v>8610</v>
      </c>
      <c r="H731" s="663" t="s">
        <v>8611</v>
      </c>
      <c r="I731" s="665">
        <v>12.063333333333333</v>
      </c>
      <c r="J731" s="665">
        <v>81</v>
      </c>
      <c r="K731" s="666">
        <v>1018.21</v>
      </c>
    </row>
    <row r="732" spans="1:11" ht="14.4" customHeight="1" x14ac:dyDescent="0.3">
      <c r="A732" s="661" t="s">
        <v>591</v>
      </c>
      <c r="B732" s="662" t="s">
        <v>592</v>
      </c>
      <c r="C732" s="663" t="s">
        <v>607</v>
      </c>
      <c r="D732" s="664" t="s">
        <v>4664</v>
      </c>
      <c r="E732" s="663" t="s">
        <v>9644</v>
      </c>
      <c r="F732" s="664" t="s">
        <v>9645</v>
      </c>
      <c r="G732" s="663" t="s">
        <v>8612</v>
      </c>
      <c r="H732" s="663" t="s">
        <v>8613</v>
      </c>
      <c r="I732" s="665">
        <v>12.584444444444445</v>
      </c>
      <c r="J732" s="665">
        <v>1160</v>
      </c>
      <c r="K732" s="666">
        <v>14596.8</v>
      </c>
    </row>
    <row r="733" spans="1:11" ht="14.4" customHeight="1" x14ac:dyDescent="0.3">
      <c r="A733" s="661" t="s">
        <v>591</v>
      </c>
      <c r="B733" s="662" t="s">
        <v>592</v>
      </c>
      <c r="C733" s="663" t="s">
        <v>607</v>
      </c>
      <c r="D733" s="664" t="s">
        <v>4664</v>
      </c>
      <c r="E733" s="663" t="s">
        <v>9644</v>
      </c>
      <c r="F733" s="664" t="s">
        <v>9645</v>
      </c>
      <c r="G733" s="663" t="s">
        <v>8325</v>
      </c>
      <c r="H733" s="663" t="s">
        <v>8326</v>
      </c>
      <c r="I733" s="665">
        <v>12.58</v>
      </c>
      <c r="J733" s="665">
        <v>120</v>
      </c>
      <c r="K733" s="666">
        <v>1509.6</v>
      </c>
    </row>
    <row r="734" spans="1:11" ht="14.4" customHeight="1" x14ac:dyDescent="0.3">
      <c r="A734" s="661" t="s">
        <v>591</v>
      </c>
      <c r="B734" s="662" t="s">
        <v>592</v>
      </c>
      <c r="C734" s="663" t="s">
        <v>607</v>
      </c>
      <c r="D734" s="664" t="s">
        <v>4664</v>
      </c>
      <c r="E734" s="663" t="s">
        <v>9646</v>
      </c>
      <c r="F734" s="664" t="s">
        <v>9647</v>
      </c>
      <c r="G734" s="663" t="s">
        <v>8329</v>
      </c>
      <c r="H734" s="663" t="s">
        <v>8330</v>
      </c>
      <c r="I734" s="665">
        <v>139.44000000000003</v>
      </c>
      <c r="J734" s="665">
        <v>130</v>
      </c>
      <c r="K734" s="666">
        <v>18127.100000000002</v>
      </c>
    </row>
    <row r="735" spans="1:11" ht="14.4" customHeight="1" x14ac:dyDescent="0.3">
      <c r="A735" s="661" t="s">
        <v>591</v>
      </c>
      <c r="B735" s="662" t="s">
        <v>592</v>
      </c>
      <c r="C735" s="663" t="s">
        <v>607</v>
      </c>
      <c r="D735" s="664" t="s">
        <v>4664</v>
      </c>
      <c r="E735" s="663" t="s">
        <v>9646</v>
      </c>
      <c r="F735" s="664" t="s">
        <v>9647</v>
      </c>
      <c r="G735" s="663" t="s">
        <v>8331</v>
      </c>
      <c r="H735" s="663" t="s">
        <v>8332</v>
      </c>
      <c r="I735" s="665">
        <v>139.44000000000003</v>
      </c>
      <c r="J735" s="665">
        <v>130</v>
      </c>
      <c r="K735" s="666">
        <v>18127.099999999999</v>
      </c>
    </row>
    <row r="736" spans="1:11" ht="14.4" customHeight="1" x14ac:dyDescent="0.3">
      <c r="A736" s="661" t="s">
        <v>591</v>
      </c>
      <c r="B736" s="662" t="s">
        <v>592</v>
      </c>
      <c r="C736" s="663" t="s">
        <v>607</v>
      </c>
      <c r="D736" s="664" t="s">
        <v>4664</v>
      </c>
      <c r="E736" s="663" t="s">
        <v>9646</v>
      </c>
      <c r="F736" s="664" t="s">
        <v>9647</v>
      </c>
      <c r="G736" s="663" t="s">
        <v>8333</v>
      </c>
      <c r="H736" s="663" t="s">
        <v>8334</v>
      </c>
      <c r="I736" s="665">
        <v>146.00666666666666</v>
      </c>
      <c r="J736" s="665">
        <v>25</v>
      </c>
      <c r="K736" s="666">
        <v>3646.94</v>
      </c>
    </row>
    <row r="737" spans="1:11" ht="14.4" customHeight="1" x14ac:dyDescent="0.3">
      <c r="A737" s="661" t="s">
        <v>591</v>
      </c>
      <c r="B737" s="662" t="s">
        <v>592</v>
      </c>
      <c r="C737" s="663" t="s">
        <v>607</v>
      </c>
      <c r="D737" s="664" t="s">
        <v>4664</v>
      </c>
      <c r="E737" s="663" t="s">
        <v>9648</v>
      </c>
      <c r="F737" s="664" t="s">
        <v>9649</v>
      </c>
      <c r="G737" s="663" t="s">
        <v>8618</v>
      </c>
      <c r="H737" s="663" t="s">
        <v>8619</v>
      </c>
      <c r="I737" s="665">
        <v>34.57</v>
      </c>
      <c r="J737" s="665">
        <v>30</v>
      </c>
      <c r="K737" s="666">
        <v>1037.07</v>
      </c>
    </row>
    <row r="738" spans="1:11" ht="14.4" customHeight="1" x14ac:dyDescent="0.3">
      <c r="A738" s="661" t="s">
        <v>591</v>
      </c>
      <c r="B738" s="662" t="s">
        <v>592</v>
      </c>
      <c r="C738" s="663" t="s">
        <v>607</v>
      </c>
      <c r="D738" s="664" t="s">
        <v>4664</v>
      </c>
      <c r="E738" s="663" t="s">
        <v>9648</v>
      </c>
      <c r="F738" s="664" t="s">
        <v>9649</v>
      </c>
      <c r="G738" s="663" t="s">
        <v>8687</v>
      </c>
      <c r="H738" s="663" t="s">
        <v>8688</v>
      </c>
      <c r="I738" s="665">
        <v>66.400000000000006</v>
      </c>
      <c r="J738" s="665">
        <v>50</v>
      </c>
      <c r="K738" s="666">
        <v>3320.24</v>
      </c>
    </row>
    <row r="739" spans="1:11" ht="14.4" customHeight="1" x14ac:dyDescent="0.3">
      <c r="A739" s="661" t="s">
        <v>591</v>
      </c>
      <c r="B739" s="662" t="s">
        <v>592</v>
      </c>
      <c r="C739" s="663" t="s">
        <v>607</v>
      </c>
      <c r="D739" s="664" t="s">
        <v>4664</v>
      </c>
      <c r="E739" s="663" t="s">
        <v>9648</v>
      </c>
      <c r="F739" s="664" t="s">
        <v>9649</v>
      </c>
      <c r="G739" s="663" t="s">
        <v>8689</v>
      </c>
      <c r="H739" s="663" t="s">
        <v>8690</v>
      </c>
      <c r="I739" s="665">
        <v>35.01</v>
      </c>
      <c r="J739" s="665">
        <v>1</v>
      </c>
      <c r="K739" s="666">
        <v>35.01</v>
      </c>
    </row>
    <row r="740" spans="1:11" ht="14.4" customHeight="1" x14ac:dyDescent="0.3">
      <c r="A740" s="661" t="s">
        <v>591</v>
      </c>
      <c r="B740" s="662" t="s">
        <v>592</v>
      </c>
      <c r="C740" s="663" t="s">
        <v>607</v>
      </c>
      <c r="D740" s="664" t="s">
        <v>4664</v>
      </c>
      <c r="E740" s="663" t="s">
        <v>9648</v>
      </c>
      <c r="F740" s="664" t="s">
        <v>9649</v>
      </c>
      <c r="G740" s="663" t="s">
        <v>8691</v>
      </c>
      <c r="H740" s="663" t="s">
        <v>8692</v>
      </c>
      <c r="I740" s="665">
        <v>97.88</v>
      </c>
      <c r="J740" s="665">
        <v>10</v>
      </c>
      <c r="K740" s="666">
        <v>978.8</v>
      </c>
    </row>
    <row r="741" spans="1:11" ht="14.4" customHeight="1" x14ac:dyDescent="0.3">
      <c r="A741" s="661" t="s">
        <v>591</v>
      </c>
      <c r="B741" s="662" t="s">
        <v>592</v>
      </c>
      <c r="C741" s="663" t="s">
        <v>610</v>
      </c>
      <c r="D741" s="664" t="s">
        <v>4665</v>
      </c>
      <c r="E741" s="663" t="s">
        <v>9630</v>
      </c>
      <c r="F741" s="664" t="s">
        <v>9631</v>
      </c>
      <c r="G741" s="663" t="s">
        <v>8693</v>
      </c>
      <c r="H741" s="663" t="s">
        <v>8694</v>
      </c>
      <c r="I741" s="665">
        <v>0.32181818181818184</v>
      </c>
      <c r="J741" s="665">
        <v>81000</v>
      </c>
      <c r="K741" s="666">
        <v>25930</v>
      </c>
    </row>
    <row r="742" spans="1:11" ht="14.4" customHeight="1" x14ac:dyDescent="0.3">
      <c r="A742" s="661" t="s">
        <v>591</v>
      </c>
      <c r="B742" s="662" t="s">
        <v>592</v>
      </c>
      <c r="C742" s="663" t="s">
        <v>610</v>
      </c>
      <c r="D742" s="664" t="s">
        <v>4665</v>
      </c>
      <c r="E742" s="663" t="s">
        <v>9630</v>
      </c>
      <c r="F742" s="664" t="s">
        <v>9631</v>
      </c>
      <c r="G742" s="663" t="s">
        <v>8693</v>
      </c>
      <c r="H742" s="663" t="s">
        <v>8695</v>
      </c>
      <c r="I742" s="665">
        <v>0.30499999999999999</v>
      </c>
      <c r="J742" s="665">
        <v>45000</v>
      </c>
      <c r="K742" s="666">
        <v>13772.56</v>
      </c>
    </row>
    <row r="743" spans="1:11" ht="14.4" customHeight="1" x14ac:dyDescent="0.3">
      <c r="A743" s="661" t="s">
        <v>591</v>
      </c>
      <c r="B743" s="662" t="s">
        <v>592</v>
      </c>
      <c r="C743" s="663" t="s">
        <v>610</v>
      </c>
      <c r="D743" s="664" t="s">
        <v>4665</v>
      </c>
      <c r="E743" s="663" t="s">
        <v>9630</v>
      </c>
      <c r="F743" s="664" t="s">
        <v>9631</v>
      </c>
      <c r="G743" s="663" t="s">
        <v>8693</v>
      </c>
      <c r="H743" s="663" t="s">
        <v>8696</v>
      </c>
      <c r="I743" s="665">
        <v>0.3</v>
      </c>
      <c r="J743" s="665">
        <v>42000</v>
      </c>
      <c r="K743" s="666">
        <v>12600</v>
      </c>
    </row>
    <row r="744" spans="1:11" ht="14.4" customHeight="1" x14ac:dyDescent="0.3">
      <c r="A744" s="661" t="s">
        <v>591</v>
      </c>
      <c r="B744" s="662" t="s">
        <v>592</v>
      </c>
      <c r="C744" s="663" t="s">
        <v>610</v>
      </c>
      <c r="D744" s="664" t="s">
        <v>4665</v>
      </c>
      <c r="E744" s="663" t="s">
        <v>9630</v>
      </c>
      <c r="F744" s="664" t="s">
        <v>9631</v>
      </c>
      <c r="G744" s="663" t="s">
        <v>8343</v>
      </c>
      <c r="H744" s="663" t="s">
        <v>8344</v>
      </c>
      <c r="I744" s="665">
        <v>1.84</v>
      </c>
      <c r="J744" s="665">
        <v>20</v>
      </c>
      <c r="K744" s="666">
        <v>36.799999999999997</v>
      </c>
    </row>
    <row r="745" spans="1:11" ht="14.4" customHeight="1" x14ac:dyDescent="0.3">
      <c r="A745" s="661" t="s">
        <v>591</v>
      </c>
      <c r="B745" s="662" t="s">
        <v>592</v>
      </c>
      <c r="C745" s="663" t="s">
        <v>610</v>
      </c>
      <c r="D745" s="664" t="s">
        <v>4665</v>
      </c>
      <c r="E745" s="663" t="s">
        <v>9630</v>
      </c>
      <c r="F745" s="664" t="s">
        <v>9631</v>
      </c>
      <c r="G745" s="663" t="s">
        <v>7993</v>
      </c>
      <c r="H745" s="663" t="s">
        <v>7994</v>
      </c>
      <c r="I745" s="665">
        <v>9.9699999999999989</v>
      </c>
      <c r="J745" s="665">
        <v>3</v>
      </c>
      <c r="K745" s="666">
        <v>31.36</v>
      </c>
    </row>
    <row r="746" spans="1:11" ht="14.4" customHeight="1" x14ac:dyDescent="0.3">
      <c r="A746" s="661" t="s">
        <v>591</v>
      </c>
      <c r="B746" s="662" t="s">
        <v>592</v>
      </c>
      <c r="C746" s="663" t="s">
        <v>610</v>
      </c>
      <c r="D746" s="664" t="s">
        <v>4665</v>
      </c>
      <c r="E746" s="663" t="s">
        <v>9630</v>
      </c>
      <c r="F746" s="664" t="s">
        <v>9631</v>
      </c>
      <c r="G746" s="663" t="s">
        <v>7999</v>
      </c>
      <c r="H746" s="663" t="s">
        <v>8000</v>
      </c>
      <c r="I746" s="665">
        <v>28.503333333333337</v>
      </c>
      <c r="J746" s="665">
        <v>185</v>
      </c>
      <c r="K746" s="666">
        <v>5274.0999999999985</v>
      </c>
    </row>
    <row r="747" spans="1:11" ht="14.4" customHeight="1" x14ac:dyDescent="0.3">
      <c r="A747" s="661" t="s">
        <v>591</v>
      </c>
      <c r="B747" s="662" t="s">
        <v>592</v>
      </c>
      <c r="C747" s="663" t="s">
        <v>610</v>
      </c>
      <c r="D747" s="664" t="s">
        <v>4665</v>
      </c>
      <c r="E747" s="663" t="s">
        <v>9630</v>
      </c>
      <c r="F747" s="664" t="s">
        <v>9631</v>
      </c>
      <c r="G747" s="663" t="s">
        <v>8697</v>
      </c>
      <c r="H747" s="663" t="s">
        <v>8698</v>
      </c>
      <c r="I747" s="665">
        <v>3.02</v>
      </c>
      <c r="J747" s="665">
        <v>6</v>
      </c>
      <c r="K747" s="666">
        <v>18.12</v>
      </c>
    </row>
    <row r="748" spans="1:11" ht="14.4" customHeight="1" x14ac:dyDescent="0.3">
      <c r="A748" s="661" t="s">
        <v>591</v>
      </c>
      <c r="B748" s="662" t="s">
        <v>592</v>
      </c>
      <c r="C748" s="663" t="s">
        <v>610</v>
      </c>
      <c r="D748" s="664" t="s">
        <v>4665</v>
      </c>
      <c r="E748" s="663" t="s">
        <v>9630</v>
      </c>
      <c r="F748" s="664" t="s">
        <v>9631</v>
      </c>
      <c r="G748" s="663" t="s">
        <v>8349</v>
      </c>
      <c r="H748" s="663" t="s">
        <v>8350</v>
      </c>
      <c r="I748" s="665">
        <v>13.01</v>
      </c>
      <c r="J748" s="665">
        <v>4</v>
      </c>
      <c r="K748" s="666">
        <v>52.04</v>
      </c>
    </row>
    <row r="749" spans="1:11" ht="14.4" customHeight="1" x14ac:dyDescent="0.3">
      <c r="A749" s="661" t="s">
        <v>591</v>
      </c>
      <c r="B749" s="662" t="s">
        <v>592</v>
      </c>
      <c r="C749" s="663" t="s">
        <v>610</v>
      </c>
      <c r="D749" s="664" t="s">
        <v>4665</v>
      </c>
      <c r="E749" s="663" t="s">
        <v>9630</v>
      </c>
      <c r="F749" s="664" t="s">
        <v>9631</v>
      </c>
      <c r="G749" s="663" t="s">
        <v>8021</v>
      </c>
      <c r="H749" s="663" t="s">
        <v>8022</v>
      </c>
      <c r="I749" s="665">
        <v>29.33</v>
      </c>
      <c r="J749" s="665">
        <v>10</v>
      </c>
      <c r="K749" s="666">
        <v>293.3</v>
      </c>
    </row>
    <row r="750" spans="1:11" ht="14.4" customHeight="1" x14ac:dyDescent="0.3">
      <c r="A750" s="661" t="s">
        <v>591</v>
      </c>
      <c r="B750" s="662" t="s">
        <v>592</v>
      </c>
      <c r="C750" s="663" t="s">
        <v>610</v>
      </c>
      <c r="D750" s="664" t="s">
        <v>4665</v>
      </c>
      <c r="E750" s="663" t="s">
        <v>9630</v>
      </c>
      <c r="F750" s="664" t="s">
        <v>9631</v>
      </c>
      <c r="G750" s="663" t="s">
        <v>8027</v>
      </c>
      <c r="H750" s="663" t="s">
        <v>8028</v>
      </c>
      <c r="I750" s="665">
        <v>1.17</v>
      </c>
      <c r="J750" s="665">
        <v>100</v>
      </c>
      <c r="K750" s="666">
        <v>117</v>
      </c>
    </row>
    <row r="751" spans="1:11" ht="14.4" customHeight="1" x14ac:dyDescent="0.3">
      <c r="A751" s="661" t="s">
        <v>591</v>
      </c>
      <c r="B751" s="662" t="s">
        <v>592</v>
      </c>
      <c r="C751" s="663" t="s">
        <v>610</v>
      </c>
      <c r="D751" s="664" t="s">
        <v>4665</v>
      </c>
      <c r="E751" s="663" t="s">
        <v>9630</v>
      </c>
      <c r="F751" s="664" t="s">
        <v>9631</v>
      </c>
      <c r="G751" s="663" t="s">
        <v>8699</v>
      </c>
      <c r="H751" s="663" t="s">
        <v>8700</v>
      </c>
      <c r="I751" s="665">
        <v>23.92</v>
      </c>
      <c r="J751" s="665">
        <v>2</v>
      </c>
      <c r="K751" s="666">
        <v>47.84</v>
      </c>
    </row>
    <row r="752" spans="1:11" ht="14.4" customHeight="1" x14ac:dyDescent="0.3">
      <c r="A752" s="661" t="s">
        <v>591</v>
      </c>
      <c r="B752" s="662" t="s">
        <v>592</v>
      </c>
      <c r="C752" s="663" t="s">
        <v>610</v>
      </c>
      <c r="D752" s="664" t="s">
        <v>4665</v>
      </c>
      <c r="E752" s="663" t="s">
        <v>9630</v>
      </c>
      <c r="F752" s="664" t="s">
        <v>9631</v>
      </c>
      <c r="G752" s="663" t="s">
        <v>8035</v>
      </c>
      <c r="H752" s="663" t="s">
        <v>8036</v>
      </c>
      <c r="I752" s="665">
        <v>26.37</v>
      </c>
      <c r="J752" s="665">
        <v>72</v>
      </c>
      <c r="K752" s="666">
        <v>1898.58</v>
      </c>
    </row>
    <row r="753" spans="1:11" ht="14.4" customHeight="1" x14ac:dyDescent="0.3">
      <c r="A753" s="661" t="s">
        <v>591</v>
      </c>
      <c r="B753" s="662" t="s">
        <v>592</v>
      </c>
      <c r="C753" s="663" t="s">
        <v>610</v>
      </c>
      <c r="D753" s="664" t="s">
        <v>4665</v>
      </c>
      <c r="E753" s="663" t="s">
        <v>9630</v>
      </c>
      <c r="F753" s="664" t="s">
        <v>9631</v>
      </c>
      <c r="G753" s="663" t="s">
        <v>8358</v>
      </c>
      <c r="H753" s="663" t="s">
        <v>8359</v>
      </c>
      <c r="I753" s="665">
        <v>8.2799999999999994</v>
      </c>
      <c r="J753" s="665">
        <v>2</v>
      </c>
      <c r="K753" s="666">
        <v>16.559999999999999</v>
      </c>
    </row>
    <row r="754" spans="1:11" ht="14.4" customHeight="1" x14ac:dyDescent="0.3">
      <c r="A754" s="661" t="s">
        <v>591</v>
      </c>
      <c r="B754" s="662" t="s">
        <v>592</v>
      </c>
      <c r="C754" s="663" t="s">
        <v>610</v>
      </c>
      <c r="D754" s="664" t="s">
        <v>4665</v>
      </c>
      <c r="E754" s="663" t="s">
        <v>9630</v>
      </c>
      <c r="F754" s="664" t="s">
        <v>9631</v>
      </c>
      <c r="G754" s="663" t="s">
        <v>8701</v>
      </c>
      <c r="H754" s="663" t="s">
        <v>8702</v>
      </c>
      <c r="I754" s="665">
        <v>2.67</v>
      </c>
      <c r="J754" s="665">
        <v>45</v>
      </c>
      <c r="K754" s="666">
        <v>120.3</v>
      </c>
    </row>
    <row r="755" spans="1:11" ht="14.4" customHeight="1" x14ac:dyDescent="0.3">
      <c r="A755" s="661" t="s">
        <v>591</v>
      </c>
      <c r="B755" s="662" t="s">
        <v>592</v>
      </c>
      <c r="C755" s="663" t="s">
        <v>610</v>
      </c>
      <c r="D755" s="664" t="s">
        <v>4665</v>
      </c>
      <c r="E755" s="663" t="s">
        <v>9630</v>
      </c>
      <c r="F755" s="664" t="s">
        <v>9631</v>
      </c>
      <c r="G755" s="663" t="s">
        <v>8703</v>
      </c>
      <c r="H755" s="663" t="s">
        <v>8704</v>
      </c>
      <c r="I755" s="665">
        <v>68.58</v>
      </c>
      <c r="J755" s="665">
        <v>2</v>
      </c>
      <c r="K755" s="666">
        <v>137.16</v>
      </c>
    </row>
    <row r="756" spans="1:11" ht="14.4" customHeight="1" x14ac:dyDescent="0.3">
      <c r="A756" s="661" t="s">
        <v>591</v>
      </c>
      <c r="B756" s="662" t="s">
        <v>592</v>
      </c>
      <c r="C756" s="663" t="s">
        <v>610</v>
      </c>
      <c r="D756" s="664" t="s">
        <v>4665</v>
      </c>
      <c r="E756" s="663" t="s">
        <v>9632</v>
      </c>
      <c r="F756" s="664" t="s">
        <v>9633</v>
      </c>
      <c r="G756" s="663" t="s">
        <v>8094</v>
      </c>
      <c r="H756" s="663" t="s">
        <v>8095</v>
      </c>
      <c r="I756" s="665">
        <v>1.0925</v>
      </c>
      <c r="J756" s="665">
        <v>500</v>
      </c>
      <c r="K756" s="666">
        <v>546</v>
      </c>
    </row>
    <row r="757" spans="1:11" ht="14.4" customHeight="1" x14ac:dyDescent="0.3">
      <c r="A757" s="661" t="s">
        <v>591</v>
      </c>
      <c r="B757" s="662" t="s">
        <v>592</v>
      </c>
      <c r="C757" s="663" t="s">
        <v>610</v>
      </c>
      <c r="D757" s="664" t="s">
        <v>4665</v>
      </c>
      <c r="E757" s="663" t="s">
        <v>9632</v>
      </c>
      <c r="F757" s="664" t="s">
        <v>9633</v>
      </c>
      <c r="G757" s="663" t="s">
        <v>8705</v>
      </c>
      <c r="H757" s="663" t="s">
        <v>8706</v>
      </c>
      <c r="I757" s="665">
        <v>1.8999999999999997</v>
      </c>
      <c r="J757" s="665">
        <v>386400</v>
      </c>
      <c r="K757" s="666">
        <v>732290.79000000015</v>
      </c>
    </row>
    <row r="758" spans="1:11" ht="14.4" customHeight="1" x14ac:dyDescent="0.3">
      <c r="A758" s="661" t="s">
        <v>591</v>
      </c>
      <c r="B758" s="662" t="s">
        <v>592</v>
      </c>
      <c r="C758" s="663" t="s">
        <v>610</v>
      </c>
      <c r="D758" s="664" t="s">
        <v>4665</v>
      </c>
      <c r="E758" s="663" t="s">
        <v>9632</v>
      </c>
      <c r="F758" s="664" t="s">
        <v>9633</v>
      </c>
      <c r="G758" s="663" t="s">
        <v>8164</v>
      </c>
      <c r="H758" s="663" t="s">
        <v>8165</v>
      </c>
      <c r="I758" s="665">
        <v>2.8574999999999999</v>
      </c>
      <c r="J758" s="665">
        <v>165</v>
      </c>
      <c r="K758" s="666">
        <v>471.7</v>
      </c>
    </row>
    <row r="759" spans="1:11" ht="14.4" customHeight="1" x14ac:dyDescent="0.3">
      <c r="A759" s="661" t="s">
        <v>591</v>
      </c>
      <c r="B759" s="662" t="s">
        <v>592</v>
      </c>
      <c r="C759" s="663" t="s">
        <v>610</v>
      </c>
      <c r="D759" s="664" t="s">
        <v>4665</v>
      </c>
      <c r="E759" s="663" t="s">
        <v>9632</v>
      </c>
      <c r="F759" s="664" t="s">
        <v>9633</v>
      </c>
      <c r="G759" s="663" t="s">
        <v>8194</v>
      </c>
      <c r="H759" s="663" t="s">
        <v>8195</v>
      </c>
      <c r="I759" s="665">
        <v>15.003181818181817</v>
      </c>
      <c r="J759" s="665">
        <v>180</v>
      </c>
      <c r="K759" s="666">
        <v>2700.65</v>
      </c>
    </row>
    <row r="760" spans="1:11" ht="14.4" customHeight="1" x14ac:dyDescent="0.3">
      <c r="A760" s="661" t="s">
        <v>591</v>
      </c>
      <c r="B760" s="662" t="s">
        <v>592</v>
      </c>
      <c r="C760" s="663" t="s">
        <v>610</v>
      </c>
      <c r="D760" s="664" t="s">
        <v>4665</v>
      </c>
      <c r="E760" s="663" t="s">
        <v>9632</v>
      </c>
      <c r="F760" s="664" t="s">
        <v>9633</v>
      </c>
      <c r="G760" s="663" t="s">
        <v>8707</v>
      </c>
      <c r="H760" s="663" t="s">
        <v>8708</v>
      </c>
      <c r="I760" s="665">
        <v>91.72</v>
      </c>
      <c r="J760" s="665">
        <v>20</v>
      </c>
      <c r="K760" s="666">
        <v>1834.36</v>
      </c>
    </row>
    <row r="761" spans="1:11" ht="14.4" customHeight="1" x14ac:dyDescent="0.3">
      <c r="A761" s="661" t="s">
        <v>591</v>
      </c>
      <c r="B761" s="662" t="s">
        <v>592</v>
      </c>
      <c r="C761" s="663" t="s">
        <v>610</v>
      </c>
      <c r="D761" s="664" t="s">
        <v>4665</v>
      </c>
      <c r="E761" s="663" t="s">
        <v>9632</v>
      </c>
      <c r="F761" s="664" t="s">
        <v>9633</v>
      </c>
      <c r="G761" s="663" t="s">
        <v>8196</v>
      </c>
      <c r="H761" s="663" t="s">
        <v>8197</v>
      </c>
      <c r="I761" s="665">
        <v>12.106666666666666</v>
      </c>
      <c r="J761" s="665">
        <v>75</v>
      </c>
      <c r="K761" s="666">
        <v>908.05</v>
      </c>
    </row>
    <row r="762" spans="1:11" ht="14.4" customHeight="1" x14ac:dyDescent="0.3">
      <c r="A762" s="661" t="s">
        <v>591</v>
      </c>
      <c r="B762" s="662" t="s">
        <v>592</v>
      </c>
      <c r="C762" s="663" t="s">
        <v>610</v>
      </c>
      <c r="D762" s="664" t="s">
        <v>4665</v>
      </c>
      <c r="E762" s="663" t="s">
        <v>9632</v>
      </c>
      <c r="F762" s="664" t="s">
        <v>9633</v>
      </c>
      <c r="G762" s="663" t="s">
        <v>8198</v>
      </c>
      <c r="H762" s="663" t="s">
        <v>8199</v>
      </c>
      <c r="I762" s="665">
        <v>25.530909090909095</v>
      </c>
      <c r="J762" s="665">
        <v>100</v>
      </c>
      <c r="K762" s="666">
        <v>2553.1</v>
      </c>
    </row>
    <row r="763" spans="1:11" ht="14.4" customHeight="1" x14ac:dyDescent="0.3">
      <c r="A763" s="661" t="s">
        <v>591</v>
      </c>
      <c r="B763" s="662" t="s">
        <v>592</v>
      </c>
      <c r="C763" s="663" t="s">
        <v>610</v>
      </c>
      <c r="D763" s="664" t="s">
        <v>4665</v>
      </c>
      <c r="E763" s="663" t="s">
        <v>9632</v>
      </c>
      <c r="F763" s="664" t="s">
        <v>9633</v>
      </c>
      <c r="G763" s="663" t="s">
        <v>8709</v>
      </c>
      <c r="H763" s="663" t="s">
        <v>8710</v>
      </c>
      <c r="I763" s="665">
        <v>1.659</v>
      </c>
      <c r="J763" s="665">
        <v>12500</v>
      </c>
      <c r="K763" s="666">
        <v>20728.22</v>
      </c>
    </row>
    <row r="764" spans="1:11" ht="14.4" customHeight="1" x14ac:dyDescent="0.3">
      <c r="A764" s="661" t="s">
        <v>591</v>
      </c>
      <c r="B764" s="662" t="s">
        <v>592</v>
      </c>
      <c r="C764" s="663" t="s">
        <v>610</v>
      </c>
      <c r="D764" s="664" t="s">
        <v>4665</v>
      </c>
      <c r="E764" s="663" t="s">
        <v>9632</v>
      </c>
      <c r="F764" s="664" t="s">
        <v>9633</v>
      </c>
      <c r="G764" s="663" t="s">
        <v>8711</v>
      </c>
      <c r="H764" s="663" t="s">
        <v>8712</v>
      </c>
      <c r="I764" s="665">
        <v>2.4133333333333336</v>
      </c>
      <c r="J764" s="665">
        <v>9000</v>
      </c>
      <c r="K764" s="666">
        <v>21786.38</v>
      </c>
    </row>
    <row r="765" spans="1:11" ht="14.4" customHeight="1" x14ac:dyDescent="0.3">
      <c r="A765" s="661" t="s">
        <v>591</v>
      </c>
      <c r="B765" s="662" t="s">
        <v>592</v>
      </c>
      <c r="C765" s="663" t="s">
        <v>610</v>
      </c>
      <c r="D765" s="664" t="s">
        <v>4665</v>
      </c>
      <c r="E765" s="663" t="s">
        <v>9632</v>
      </c>
      <c r="F765" s="664" t="s">
        <v>9633</v>
      </c>
      <c r="G765" s="663" t="s">
        <v>8713</v>
      </c>
      <c r="H765" s="663" t="s">
        <v>8714</v>
      </c>
      <c r="I765" s="665">
        <v>4.8299999999999992</v>
      </c>
      <c r="J765" s="665">
        <v>25000</v>
      </c>
      <c r="K765" s="666">
        <v>120697.70000000003</v>
      </c>
    </row>
    <row r="766" spans="1:11" ht="14.4" customHeight="1" x14ac:dyDescent="0.3">
      <c r="A766" s="661" t="s">
        <v>591</v>
      </c>
      <c r="B766" s="662" t="s">
        <v>592</v>
      </c>
      <c r="C766" s="663" t="s">
        <v>610</v>
      </c>
      <c r="D766" s="664" t="s">
        <v>4665</v>
      </c>
      <c r="E766" s="663" t="s">
        <v>9632</v>
      </c>
      <c r="F766" s="664" t="s">
        <v>9633</v>
      </c>
      <c r="G766" s="663" t="s">
        <v>8715</v>
      </c>
      <c r="H766" s="663" t="s">
        <v>8716</v>
      </c>
      <c r="I766" s="665">
        <v>34.18</v>
      </c>
      <c r="J766" s="665">
        <v>1800</v>
      </c>
      <c r="K766" s="666">
        <v>61528.5</v>
      </c>
    </row>
    <row r="767" spans="1:11" ht="14.4" customHeight="1" x14ac:dyDescent="0.3">
      <c r="A767" s="661" t="s">
        <v>591</v>
      </c>
      <c r="B767" s="662" t="s">
        <v>592</v>
      </c>
      <c r="C767" s="663" t="s">
        <v>610</v>
      </c>
      <c r="D767" s="664" t="s">
        <v>4665</v>
      </c>
      <c r="E767" s="663" t="s">
        <v>9632</v>
      </c>
      <c r="F767" s="664" t="s">
        <v>9633</v>
      </c>
      <c r="G767" s="663" t="s">
        <v>8717</v>
      </c>
      <c r="H767" s="663" t="s">
        <v>8718</v>
      </c>
      <c r="I767" s="665">
        <v>0.59</v>
      </c>
      <c r="J767" s="665">
        <v>3000</v>
      </c>
      <c r="K767" s="666">
        <v>1778.7</v>
      </c>
    </row>
    <row r="768" spans="1:11" ht="14.4" customHeight="1" x14ac:dyDescent="0.3">
      <c r="A768" s="661" t="s">
        <v>591</v>
      </c>
      <c r="B768" s="662" t="s">
        <v>592</v>
      </c>
      <c r="C768" s="663" t="s">
        <v>610</v>
      </c>
      <c r="D768" s="664" t="s">
        <v>4665</v>
      </c>
      <c r="E768" s="663" t="s">
        <v>9632</v>
      </c>
      <c r="F768" s="664" t="s">
        <v>9633</v>
      </c>
      <c r="G768" s="663" t="s">
        <v>8717</v>
      </c>
      <c r="H768" s="663" t="s">
        <v>8719</v>
      </c>
      <c r="I768" s="665">
        <v>0.59</v>
      </c>
      <c r="J768" s="665">
        <v>1500</v>
      </c>
      <c r="K768" s="666">
        <v>889.35</v>
      </c>
    </row>
    <row r="769" spans="1:11" ht="14.4" customHeight="1" x14ac:dyDescent="0.3">
      <c r="A769" s="661" t="s">
        <v>591</v>
      </c>
      <c r="B769" s="662" t="s">
        <v>592</v>
      </c>
      <c r="C769" s="663" t="s">
        <v>610</v>
      </c>
      <c r="D769" s="664" t="s">
        <v>4665</v>
      </c>
      <c r="E769" s="663" t="s">
        <v>9632</v>
      </c>
      <c r="F769" s="664" t="s">
        <v>9633</v>
      </c>
      <c r="G769" s="663" t="s">
        <v>8720</v>
      </c>
      <c r="H769" s="663" t="s">
        <v>8721</v>
      </c>
      <c r="I769" s="665">
        <v>1.43</v>
      </c>
      <c r="J769" s="665">
        <v>4000</v>
      </c>
      <c r="K769" s="666">
        <v>5701.52</v>
      </c>
    </row>
    <row r="770" spans="1:11" ht="14.4" customHeight="1" x14ac:dyDescent="0.3">
      <c r="A770" s="661" t="s">
        <v>591</v>
      </c>
      <c r="B770" s="662" t="s">
        <v>592</v>
      </c>
      <c r="C770" s="663" t="s">
        <v>610</v>
      </c>
      <c r="D770" s="664" t="s">
        <v>4665</v>
      </c>
      <c r="E770" s="663" t="s">
        <v>9632</v>
      </c>
      <c r="F770" s="664" t="s">
        <v>9633</v>
      </c>
      <c r="G770" s="663" t="s">
        <v>8722</v>
      </c>
      <c r="H770" s="663" t="s">
        <v>8723</v>
      </c>
      <c r="I770" s="665">
        <v>20.49</v>
      </c>
      <c r="J770" s="665">
        <v>500</v>
      </c>
      <c r="K770" s="666">
        <v>10243.849999999999</v>
      </c>
    </row>
    <row r="771" spans="1:11" ht="14.4" customHeight="1" x14ac:dyDescent="0.3">
      <c r="A771" s="661" t="s">
        <v>591</v>
      </c>
      <c r="B771" s="662" t="s">
        <v>592</v>
      </c>
      <c r="C771" s="663" t="s">
        <v>610</v>
      </c>
      <c r="D771" s="664" t="s">
        <v>4665</v>
      </c>
      <c r="E771" s="663" t="s">
        <v>9632</v>
      </c>
      <c r="F771" s="664" t="s">
        <v>9633</v>
      </c>
      <c r="G771" s="663" t="s">
        <v>8724</v>
      </c>
      <c r="H771" s="663" t="s">
        <v>8725</v>
      </c>
      <c r="I771" s="665">
        <v>59.46</v>
      </c>
      <c r="J771" s="665">
        <v>500</v>
      </c>
      <c r="K771" s="666">
        <v>29729.699999999997</v>
      </c>
    </row>
    <row r="772" spans="1:11" ht="14.4" customHeight="1" x14ac:dyDescent="0.3">
      <c r="A772" s="661" t="s">
        <v>591</v>
      </c>
      <c r="B772" s="662" t="s">
        <v>592</v>
      </c>
      <c r="C772" s="663" t="s">
        <v>610</v>
      </c>
      <c r="D772" s="664" t="s">
        <v>4665</v>
      </c>
      <c r="E772" s="663" t="s">
        <v>9632</v>
      </c>
      <c r="F772" s="664" t="s">
        <v>9633</v>
      </c>
      <c r="G772" s="663" t="s">
        <v>8390</v>
      </c>
      <c r="H772" s="663" t="s">
        <v>8391</v>
      </c>
      <c r="I772" s="665">
        <v>4.0999999999999996</v>
      </c>
      <c r="J772" s="665">
        <v>100</v>
      </c>
      <c r="K772" s="666">
        <v>410.19</v>
      </c>
    </row>
    <row r="773" spans="1:11" ht="14.4" customHeight="1" x14ac:dyDescent="0.3">
      <c r="A773" s="661" t="s">
        <v>591</v>
      </c>
      <c r="B773" s="662" t="s">
        <v>592</v>
      </c>
      <c r="C773" s="663" t="s">
        <v>610</v>
      </c>
      <c r="D773" s="664" t="s">
        <v>4665</v>
      </c>
      <c r="E773" s="663" t="s">
        <v>9632</v>
      </c>
      <c r="F773" s="664" t="s">
        <v>9633</v>
      </c>
      <c r="G773" s="663" t="s">
        <v>8726</v>
      </c>
      <c r="H773" s="663" t="s">
        <v>8727</v>
      </c>
      <c r="I773" s="665">
        <v>20.49</v>
      </c>
      <c r="J773" s="665">
        <v>800</v>
      </c>
      <c r="K773" s="666">
        <v>16390.16</v>
      </c>
    </row>
    <row r="774" spans="1:11" ht="14.4" customHeight="1" x14ac:dyDescent="0.3">
      <c r="A774" s="661" t="s">
        <v>591</v>
      </c>
      <c r="B774" s="662" t="s">
        <v>592</v>
      </c>
      <c r="C774" s="663" t="s">
        <v>610</v>
      </c>
      <c r="D774" s="664" t="s">
        <v>4665</v>
      </c>
      <c r="E774" s="663" t="s">
        <v>9632</v>
      </c>
      <c r="F774" s="664" t="s">
        <v>9633</v>
      </c>
      <c r="G774" s="663" t="s">
        <v>8728</v>
      </c>
      <c r="H774" s="663" t="s">
        <v>8729</v>
      </c>
      <c r="I774" s="665">
        <v>44.32</v>
      </c>
      <c r="J774" s="665">
        <v>70</v>
      </c>
      <c r="K774" s="666">
        <v>3102.56</v>
      </c>
    </row>
    <row r="775" spans="1:11" ht="14.4" customHeight="1" x14ac:dyDescent="0.3">
      <c r="A775" s="661" t="s">
        <v>591</v>
      </c>
      <c r="B775" s="662" t="s">
        <v>592</v>
      </c>
      <c r="C775" s="663" t="s">
        <v>610</v>
      </c>
      <c r="D775" s="664" t="s">
        <v>4665</v>
      </c>
      <c r="E775" s="663" t="s">
        <v>9632</v>
      </c>
      <c r="F775" s="664" t="s">
        <v>9633</v>
      </c>
      <c r="G775" s="663" t="s">
        <v>8730</v>
      </c>
      <c r="H775" s="663" t="s">
        <v>8731</v>
      </c>
      <c r="I775" s="665">
        <v>3.23</v>
      </c>
      <c r="J775" s="665">
        <v>1000</v>
      </c>
      <c r="K775" s="666">
        <v>3234.32</v>
      </c>
    </row>
    <row r="776" spans="1:11" ht="14.4" customHeight="1" x14ac:dyDescent="0.3">
      <c r="A776" s="661" t="s">
        <v>591</v>
      </c>
      <c r="B776" s="662" t="s">
        <v>592</v>
      </c>
      <c r="C776" s="663" t="s">
        <v>610</v>
      </c>
      <c r="D776" s="664" t="s">
        <v>4665</v>
      </c>
      <c r="E776" s="663" t="s">
        <v>9632</v>
      </c>
      <c r="F776" s="664" t="s">
        <v>9633</v>
      </c>
      <c r="G776" s="663" t="s">
        <v>8732</v>
      </c>
      <c r="H776" s="663" t="s">
        <v>8733</v>
      </c>
      <c r="I776" s="665">
        <v>199.04500000000002</v>
      </c>
      <c r="J776" s="665">
        <v>7</v>
      </c>
      <c r="K776" s="666">
        <v>1427.8000000000002</v>
      </c>
    </row>
    <row r="777" spans="1:11" ht="14.4" customHeight="1" x14ac:dyDescent="0.3">
      <c r="A777" s="661" t="s">
        <v>591</v>
      </c>
      <c r="B777" s="662" t="s">
        <v>592</v>
      </c>
      <c r="C777" s="663" t="s">
        <v>610</v>
      </c>
      <c r="D777" s="664" t="s">
        <v>4665</v>
      </c>
      <c r="E777" s="663" t="s">
        <v>9632</v>
      </c>
      <c r="F777" s="664" t="s">
        <v>9633</v>
      </c>
      <c r="G777" s="663" t="s">
        <v>8734</v>
      </c>
      <c r="H777" s="663" t="s">
        <v>8735</v>
      </c>
      <c r="I777" s="665">
        <v>8.74</v>
      </c>
      <c r="J777" s="665">
        <v>240</v>
      </c>
      <c r="K777" s="666">
        <v>2098.7199999999998</v>
      </c>
    </row>
    <row r="778" spans="1:11" ht="14.4" customHeight="1" x14ac:dyDescent="0.3">
      <c r="A778" s="661" t="s">
        <v>591</v>
      </c>
      <c r="B778" s="662" t="s">
        <v>592</v>
      </c>
      <c r="C778" s="663" t="s">
        <v>610</v>
      </c>
      <c r="D778" s="664" t="s">
        <v>4665</v>
      </c>
      <c r="E778" s="663" t="s">
        <v>9632</v>
      </c>
      <c r="F778" s="664" t="s">
        <v>9633</v>
      </c>
      <c r="G778" s="663" t="s">
        <v>8736</v>
      </c>
      <c r="H778" s="663" t="s">
        <v>8737</v>
      </c>
      <c r="I778" s="665">
        <v>3.17</v>
      </c>
      <c r="J778" s="665">
        <v>2000</v>
      </c>
      <c r="K778" s="666">
        <v>6339</v>
      </c>
    </row>
    <row r="779" spans="1:11" ht="14.4" customHeight="1" x14ac:dyDescent="0.3">
      <c r="A779" s="661" t="s">
        <v>591</v>
      </c>
      <c r="B779" s="662" t="s">
        <v>592</v>
      </c>
      <c r="C779" s="663" t="s">
        <v>610</v>
      </c>
      <c r="D779" s="664" t="s">
        <v>4665</v>
      </c>
      <c r="E779" s="663" t="s">
        <v>9632</v>
      </c>
      <c r="F779" s="664" t="s">
        <v>9633</v>
      </c>
      <c r="G779" s="663" t="s">
        <v>8738</v>
      </c>
      <c r="H779" s="663" t="s">
        <v>8739</v>
      </c>
      <c r="I779" s="665">
        <v>17.39</v>
      </c>
      <c r="J779" s="665">
        <v>480</v>
      </c>
      <c r="K779" s="666">
        <v>8349</v>
      </c>
    </row>
    <row r="780" spans="1:11" ht="14.4" customHeight="1" x14ac:dyDescent="0.3">
      <c r="A780" s="661" t="s">
        <v>591</v>
      </c>
      <c r="B780" s="662" t="s">
        <v>592</v>
      </c>
      <c r="C780" s="663" t="s">
        <v>610</v>
      </c>
      <c r="D780" s="664" t="s">
        <v>4665</v>
      </c>
      <c r="E780" s="663" t="s">
        <v>9632</v>
      </c>
      <c r="F780" s="664" t="s">
        <v>9633</v>
      </c>
      <c r="G780" s="663" t="s">
        <v>8738</v>
      </c>
      <c r="H780" s="663" t="s">
        <v>8740</v>
      </c>
      <c r="I780" s="665">
        <v>17.39</v>
      </c>
      <c r="J780" s="665">
        <v>480</v>
      </c>
      <c r="K780" s="666">
        <v>8349</v>
      </c>
    </row>
    <row r="781" spans="1:11" ht="14.4" customHeight="1" x14ac:dyDescent="0.3">
      <c r="A781" s="661" t="s">
        <v>591</v>
      </c>
      <c r="B781" s="662" t="s">
        <v>592</v>
      </c>
      <c r="C781" s="663" t="s">
        <v>610</v>
      </c>
      <c r="D781" s="664" t="s">
        <v>4665</v>
      </c>
      <c r="E781" s="663" t="s">
        <v>9632</v>
      </c>
      <c r="F781" s="664" t="s">
        <v>9633</v>
      </c>
      <c r="G781" s="663" t="s">
        <v>8741</v>
      </c>
      <c r="H781" s="663" t="s">
        <v>8742</v>
      </c>
      <c r="I781" s="665">
        <v>232.2</v>
      </c>
      <c r="J781" s="665">
        <v>60</v>
      </c>
      <c r="K781" s="666">
        <v>13931.96</v>
      </c>
    </row>
    <row r="782" spans="1:11" ht="14.4" customHeight="1" x14ac:dyDescent="0.3">
      <c r="A782" s="661" t="s">
        <v>591</v>
      </c>
      <c r="B782" s="662" t="s">
        <v>592</v>
      </c>
      <c r="C782" s="663" t="s">
        <v>610</v>
      </c>
      <c r="D782" s="664" t="s">
        <v>4665</v>
      </c>
      <c r="E782" s="663" t="s">
        <v>9632</v>
      </c>
      <c r="F782" s="664" t="s">
        <v>9633</v>
      </c>
      <c r="G782" s="663" t="s">
        <v>8743</v>
      </c>
      <c r="H782" s="663" t="s">
        <v>8744</v>
      </c>
      <c r="I782" s="665">
        <v>13.21</v>
      </c>
      <c r="J782" s="665">
        <v>1000</v>
      </c>
      <c r="K782" s="666">
        <v>13213.2</v>
      </c>
    </row>
    <row r="783" spans="1:11" ht="14.4" customHeight="1" x14ac:dyDescent="0.3">
      <c r="A783" s="661" t="s">
        <v>591</v>
      </c>
      <c r="B783" s="662" t="s">
        <v>592</v>
      </c>
      <c r="C783" s="663" t="s">
        <v>610</v>
      </c>
      <c r="D783" s="664" t="s">
        <v>4665</v>
      </c>
      <c r="E783" s="663" t="s">
        <v>9632</v>
      </c>
      <c r="F783" s="664" t="s">
        <v>9633</v>
      </c>
      <c r="G783" s="663" t="s">
        <v>8745</v>
      </c>
      <c r="H783" s="663" t="s">
        <v>8746</v>
      </c>
      <c r="I783" s="665">
        <v>1.74</v>
      </c>
      <c r="J783" s="665">
        <v>7000</v>
      </c>
      <c r="K783" s="666">
        <v>12158.68</v>
      </c>
    </row>
    <row r="784" spans="1:11" ht="14.4" customHeight="1" x14ac:dyDescent="0.3">
      <c r="A784" s="661" t="s">
        <v>591</v>
      </c>
      <c r="B784" s="662" t="s">
        <v>592</v>
      </c>
      <c r="C784" s="663" t="s">
        <v>610</v>
      </c>
      <c r="D784" s="664" t="s">
        <v>4665</v>
      </c>
      <c r="E784" s="663" t="s">
        <v>9632</v>
      </c>
      <c r="F784" s="664" t="s">
        <v>9633</v>
      </c>
      <c r="G784" s="663" t="s">
        <v>8747</v>
      </c>
      <c r="H784" s="663" t="s">
        <v>8748</v>
      </c>
      <c r="I784" s="665">
        <v>2.04</v>
      </c>
      <c r="J784" s="665">
        <v>1000</v>
      </c>
      <c r="K784" s="666">
        <v>2044.9</v>
      </c>
    </row>
    <row r="785" spans="1:11" ht="14.4" customHeight="1" x14ac:dyDescent="0.3">
      <c r="A785" s="661" t="s">
        <v>591</v>
      </c>
      <c r="B785" s="662" t="s">
        <v>592</v>
      </c>
      <c r="C785" s="663" t="s">
        <v>610</v>
      </c>
      <c r="D785" s="664" t="s">
        <v>4665</v>
      </c>
      <c r="E785" s="663" t="s">
        <v>9632</v>
      </c>
      <c r="F785" s="664" t="s">
        <v>9633</v>
      </c>
      <c r="G785" s="663" t="s">
        <v>8749</v>
      </c>
      <c r="H785" s="663" t="s">
        <v>8750</v>
      </c>
      <c r="I785" s="665">
        <v>5.3</v>
      </c>
      <c r="J785" s="665">
        <v>7000</v>
      </c>
      <c r="K785" s="666">
        <v>37128.850000000006</v>
      </c>
    </row>
    <row r="786" spans="1:11" ht="14.4" customHeight="1" x14ac:dyDescent="0.3">
      <c r="A786" s="661" t="s">
        <v>591</v>
      </c>
      <c r="B786" s="662" t="s">
        <v>592</v>
      </c>
      <c r="C786" s="663" t="s">
        <v>610</v>
      </c>
      <c r="D786" s="664" t="s">
        <v>4665</v>
      </c>
      <c r="E786" s="663" t="s">
        <v>9632</v>
      </c>
      <c r="F786" s="664" t="s">
        <v>9633</v>
      </c>
      <c r="G786" s="663" t="s">
        <v>8751</v>
      </c>
      <c r="H786" s="663" t="s">
        <v>8752</v>
      </c>
      <c r="I786" s="665">
        <v>242</v>
      </c>
      <c r="J786" s="665">
        <v>10</v>
      </c>
      <c r="K786" s="666">
        <v>2420</v>
      </c>
    </row>
    <row r="787" spans="1:11" ht="14.4" customHeight="1" x14ac:dyDescent="0.3">
      <c r="A787" s="661" t="s">
        <v>591</v>
      </c>
      <c r="B787" s="662" t="s">
        <v>592</v>
      </c>
      <c r="C787" s="663" t="s">
        <v>610</v>
      </c>
      <c r="D787" s="664" t="s">
        <v>4665</v>
      </c>
      <c r="E787" s="663" t="s">
        <v>9632</v>
      </c>
      <c r="F787" s="664" t="s">
        <v>9633</v>
      </c>
      <c r="G787" s="663" t="s">
        <v>8753</v>
      </c>
      <c r="H787" s="663" t="s">
        <v>8754</v>
      </c>
      <c r="I787" s="665">
        <v>73.81</v>
      </c>
      <c r="J787" s="665">
        <v>100</v>
      </c>
      <c r="K787" s="666">
        <v>7381</v>
      </c>
    </row>
    <row r="788" spans="1:11" ht="14.4" customHeight="1" x14ac:dyDescent="0.3">
      <c r="A788" s="661" t="s">
        <v>591</v>
      </c>
      <c r="B788" s="662" t="s">
        <v>592</v>
      </c>
      <c r="C788" s="663" t="s">
        <v>610</v>
      </c>
      <c r="D788" s="664" t="s">
        <v>4665</v>
      </c>
      <c r="E788" s="663" t="s">
        <v>9632</v>
      </c>
      <c r="F788" s="664" t="s">
        <v>9633</v>
      </c>
      <c r="G788" s="663" t="s">
        <v>8755</v>
      </c>
      <c r="H788" s="663" t="s">
        <v>8756</v>
      </c>
      <c r="I788" s="665">
        <v>295.24</v>
      </c>
      <c r="J788" s="665">
        <v>4</v>
      </c>
      <c r="K788" s="666">
        <v>1180.96</v>
      </c>
    </row>
    <row r="789" spans="1:11" ht="14.4" customHeight="1" x14ac:dyDescent="0.3">
      <c r="A789" s="661" t="s">
        <v>591</v>
      </c>
      <c r="B789" s="662" t="s">
        <v>592</v>
      </c>
      <c r="C789" s="663" t="s">
        <v>610</v>
      </c>
      <c r="D789" s="664" t="s">
        <v>4665</v>
      </c>
      <c r="E789" s="663" t="s">
        <v>9632</v>
      </c>
      <c r="F789" s="664" t="s">
        <v>9633</v>
      </c>
      <c r="G789" s="663" t="s">
        <v>8757</v>
      </c>
      <c r="H789" s="663" t="s">
        <v>8758</v>
      </c>
      <c r="I789" s="665">
        <v>164.56</v>
      </c>
      <c r="J789" s="665">
        <v>1</v>
      </c>
      <c r="K789" s="666">
        <v>164.56</v>
      </c>
    </row>
    <row r="790" spans="1:11" ht="14.4" customHeight="1" x14ac:dyDescent="0.3">
      <c r="A790" s="661" t="s">
        <v>591</v>
      </c>
      <c r="B790" s="662" t="s">
        <v>592</v>
      </c>
      <c r="C790" s="663" t="s">
        <v>610</v>
      </c>
      <c r="D790" s="664" t="s">
        <v>4665</v>
      </c>
      <c r="E790" s="663" t="s">
        <v>9632</v>
      </c>
      <c r="F790" s="664" t="s">
        <v>9633</v>
      </c>
      <c r="G790" s="663" t="s">
        <v>8759</v>
      </c>
      <c r="H790" s="663" t="s">
        <v>8760</v>
      </c>
      <c r="I790" s="665">
        <v>310.26</v>
      </c>
      <c r="J790" s="665">
        <v>10</v>
      </c>
      <c r="K790" s="666">
        <v>3102.56</v>
      </c>
    </row>
    <row r="791" spans="1:11" ht="14.4" customHeight="1" x14ac:dyDescent="0.3">
      <c r="A791" s="661" t="s">
        <v>591</v>
      </c>
      <c r="B791" s="662" t="s">
        <v>592</v>
      </c>
      <c r="C791" s="663" t="s">
        <v>610</v>
      </c>
      <c r="D791" s="664" t="s">
        <v>4665</v>
      </c>
      <c r="E791" s="663" t="s">
        <v>9632</v>
      </c>
      <c r="F791" s="664" t="s">
        <v>9633</v>
      </c>
      <c r="G791" s="663" t="s">
        <v>8761</v>
      </c>
      <c r="H791" s="663" t="s">
        <v>8762</v>
      </c>
      <c r="I791" s="665">
        <v>5.49</v>
      </c>
      <c r="J791" s="665">
        <v>1000</v>
      </c>
      <c r="K791" s="666">
        <v>5493.4</v>
      </c>
    </row>
    <row r="792" spans="1:11" ht="14.4" customHeight="1" x14ac:dyDescent="0.3">
      <c r="A792" s="661" t="s">
        <v>591</v>
      </c>
      <c r="B792" s="662" t="s">
        <v>592</v>
      </c>
      <c r="C792" s="663" t="s">
        <v>610</v>
      </c>
      <c r="D792" s="664" t="s">
        <v>4665</v>
      </c>
      <c r="E792" s="663" t="s">
        <v>9634</v>
      </c>
      <c r="F792" s="664" t="s">
        <v>9635</v>
      </c>
      <c r="G792" s="663" t="s">
        <v>8763</v>
      </c>
      <c r="H792" s="663" t="s">
        <v>8764</v>
      </c>
      <c r="I792" s="665">
        <v>0.252</v>
      </c>
      <c r="J792" s="665">
        <v>12000</v>
      </c>
      <c r="K792" s="666">
        <v>3053.2999999999997</v>
      </c>
    </row>
    <row r="793" spans="1:11" ht="14.4" customHeight="1" x14ac:dyDescent="0.3">
      <c r="A793" s="661" t="s">
        <v>591</v>
      </c>
      <c r="B793" s="662" t="s">
        <v>592</v>
      </c>
      <c r="C793" s="663" t="s">
        <v>610</v>
      </c>
      <c r="D793" s="664" t="s">
        <v>4665</v>
      </c>
      <c r="E793" s="663" t="s">
        <v>9634</v>
      </c>
      <c r="F793" s="664" t="s">
        <v>9635</v>
      </c>
      <c r="G793" s="663" t="s">
        <v>8765</v>
      </c>
      <c r="H793" s="663" t="s">
        <v>8766</v>
      </c>
      <c r="I793" s="665">
        <v>50.82</v>
      </c>
      <c r="J793" s="665">
        <v>10</v>
      </c>
      <c r="K793" s="666">
        <v>508.2</v>
      </c>
    </row>
    <row r="794" spans="1:11" ht="14.4" customHeight="1" x14ac:dyDescent="0.3">
      <c r="A794" s="661" t="s">
        <v>591</v>
      </c>
      <c r="B794" s="662" t="s">
        <v>592</v>
      </c>
      <c r="C794" s="663" t="s">
        <v>610</v>
      </c>
      <c r="D794" s="664" t="s">
        <v>4665</v>
      </c>
      <c r="E794" s="663" t="s">
        <v>9634</v>
      </c>
      <c r="F794" s="664" t="s">
        <v>9635</v>
      </c>
      <c r="G794" s="663" t="s">
        <v>8767</v>
      </c>
      <c r="H794" s="663" t="s">
        <v>8768</v>
      </c>
      <c r="I794" s="665">
        <v>7.1333333333333337</v>
      </c>
      <c r="J794" s="665">
        <v>3744</v>
      </c>
      <c r="K794" s="666">
        <v>26668.400000000001</v>
      </c>
    </row>
    <row r="795" spans="1:11" ht="14.4" customHeight="1" x14ac:dyDescent="0.3">
      <c r="A795" s="661" t="s">
        <v>591</v>
      </c>
      <c r="B795" s="662" t="s">
        <v>592</v>
      </c>
      <c r="C795" s="663" t="s">
        <v>610</v>
      </c>
      <c r="D795" s="664" t="s">
        <v>4665</v>
      </c>
      <c r="E795" s="663" t="s">
        <v>9634</v>
      </c>
      <c r="F795" s="664" t="s">
        <v>9635</v>
      </c>
      <c r="G795" s="663" t="s">
        <v>8767</v>
      </c>
      <c r="H795" s="663" t="s">
        <v>8769</v>
      </c>
      <c r="I795" s="665">
        <v>7.1599999999999993</v>
      </c>
      <c r="J795" s="665">
        <v>4320</v>
      </c>
      <c r="K795" s="666">
        <v>30853.83</v>
      </c>
    </row>
    <row r="796" spans="1:11" ht="14.4" customHeight="1" x14ac:dyDescent="0.3">
      <c r="A796" s="661" t="s">
        <v>591</v>
      </c>
      <c r="B796" s="662" t="s">
        <v>592</v>
      </c>
      <c r="C796" s="663" t="s">
        <v>610</v>
      </c>
      <c r="D796" s="664" t="s">
        <v>4665</v>
      </c>
      <c r="E796" s="663" t="s">
        <v>9634</v>
      </c>
      <c r="F796" s="664" t="s">
        <v>9635</v>
      </c>
      <c r="G796" s="663" t="s">
        <v>8770</v>
      </c>
      <c r="H796" s="663" t="s">
        <v>8771</v>
      </c>
      <c r="I796" s="665">
        <v>9.31</v>
      </c>
      <c r="J796" s="665">
        <v>4320</v>
      </c>
      <c r="K796" s="666">
        <v>40220.399999999994</v>
      </c>
    </row>
    <row r="797" spans="1:11" ht="14.4" customHeight="1" x14ac:dyDescent="0.3">
      <c r="A797" s="661" t="s">
        <v>591</v>
      </c>
      <c r="B797" s="662" t="s">
        <v>592</v>
      </c>
      <c r="C797" s="663" t="s">
        <v>610</v>
      </c>
      <c r="D797" s="664" t="s">
        <v>4665</v>
      </c>
      <c r="E797" s="663" t="s">
        <v>9634</v>
      </c>
      <c r="F797" s="664" t="s">
        <v>9635</v>
      </c>
      <c r="G797" s="663" t="s">
        <v>8772</v>
      </c>
      <c r="H797" s="663" t="s">
        <v>8773</v>
      </c>
      <c r="I797" s="665">
        <v>0.26714285714285718</v>
      </c>
      <c r="J797" s="665">
        <v>32000</v>
      </c>
      <c r="K797" s="666">
        <v>8533.5999999999985</v>
      </c>
    </row>
    <row r="798" spans="1:11" ht="14.4" customHeight="1" x14ac:dyDescent="0.3">
      <c r="A798" s="661" t="s">
        <v>591</v>
      </c>
      <c r="B798" s="662" t="s">
        <v>592</v>
      </c>
      <c r="C798" s="663" t="s">
        <v>610</v>
      </c>
      <c r="D798" s="664" t="s">
        <v>4665</v>
      </c>
      <c r="E798" s="663" t="s">
        <v>9634</v>
      </c>
      <c r="F798" s="664" t="s">
        <v>9635</v>
      </c>
      <c r="G798" s="663" t="s">
        <v>8263</v>
      </c>
      <c r="H798" s="663" t="s">
        <v>8264</v>
      </c>
      <c r="I798" s="665">
        <v>0.42599999999999999</v>
      </c>
      <c r="J798" s="665">
        <v>30000</v>
      </c>
      <c r="K798" s="666">
        <v>12624.7</v>
      </c>
    </row>
    <row r="799" spans="1:11" ht="14.4" customHeight="1" x14ac:dyDescent="0.3">
      <c r="A799" s="661" t="s">
        <v>591</v>
      </c>
      <c r="B799" s="662" t="s">
        <v>592</v>
      </c>
      <c r="C799" s="663" t="s">
        <v>610</v>
      </c>
      <c r="D799" s="664" t="s">
        <v>4665</v>
      </c>
      <c r="E799" s="663" t="s">
        <v>9634</v>
      </c>
      <c r="F799" s="664" t="s">
        <v>9635</v>
      </c>
      <c r="G799" s="663" t="s">
        <v>8774</v>
      </c>
      <c r="H799" s="663" t="s">
        <v>8775</v>
      </c>
      <c r="I799" s="665">
        <v>0.12</v>
      </c>
      <c r="J799" s="665">
        <v>6000</v>
      </c>
      <c r="K799" s="666">
        <v>720</v>
      </c>
    </row>
    <row r="800" spans="1:11" ht="14.4" customHeight="1" x14ac:dyDescent="0.3">
      <c r="A800" s="661" t="s">
        <v>591</v>
      </c>
      <c r="B800" s="662" t="s">
        <v>592</v>
      </c>
      <c r="C800" s="663" t="s">
        <v>610</v>
      </c>
      <c r="D800" s="664" t="s">
        <v>4665</v>
      </c>
      <c r="E800" s="663" t="s">
        <v>9634</v>
      </c>
      <c r="F800" s="664" t="s">
        <v>9635</v>
      </c>
      <c r="G800" s="663" t="s">
        <v>8776</v>
      </c>
      <c r="H800" s="663" t="s">
        <v>8777</v>
      </c>
      <c r="I800" s="665">
        <v>3.1200000000000006</v>
      </c>
      <c r="J800" s="665">
        <v>64320</v>
      </c>
      <c r="K800" s="666">
        <v>200648.25</v>
      </c>
    </row>
    <row r="801" spans="1:11" ht="14.4" customHeight="1" x14ac:dyDescent="0.3">
      <c r="A801" s="661" t="s">
        <v>591</v>
      </c>
      <c r="B801" s="662" t="s">
        <v>592</v>
      </c>
      <c r="C801" s="663" t="s">
        <v>610</v>
      </c>
      <c r="D801" s="664" t="s">
        <v>4665</v>
      </c>
      <c r="E801" s="663" t="s">
        <v>9634</v>
      </c>
      <c r="F801" s="664" t="s">
        <v>9635</v>
      </c>
      <c r="G801" s="663" t="s">
        <v>8778</v>
      </c>
      <c r="H801" s="663" t="s">
        <v>8779</v>
      </c>
      <c r="I801" s="665">
        <v>8.7000000000000011</v>
      </c>
      <c r="J801" s="665">
        <v>7200</v>
      </c>
      <c r="K801" s="666">
        <v>62617.5</v>
      </c>
    </row>
    <row r="802" spans="1:11" ht="14.4" customHeight="1" x14ac:dyDescent="0.3">
      <c r="A802" s="661" t="s">
        <v>591</v>
      </c>
      <c r="B802" s="662" t="s">
        <v>592</v>
      </c>
      <c r="C802" s="663" t="s">
        <v>610</v>
      </c>
      <c r="D802" s="664" t="s">
        <v>4665</v>
      </c>
      <c r="E802" s="663" t="s">
        <v>9634</v>
      </c>
      <c r="F802" s="664" t="s">
        <v>9635</v>
      </c>
      <c r="G802" s="663" t="s">
        <v>8780</v>
      </c>
      <c r="H802" s="663" t="s">
        <v>8781</v>
      </c>
      <c r="I802" s="665">
        <v>2.81</v>
      </c>
      <c r="J802" s="665">
        <v>4000</v>
      </c>
      <c r="K802" s="666">
        <v>11243.32</v>
      </c>
    </row>
    <row r="803" spans="1:11" ht="14.4" customHeight="1" x14ac:dyDescent="0.3">
      <c r="A803" s="661" t="s">
        <v>591</v>
      </c>
      <c r="B803" s="662" t="s">
        <v>592</v>
      </c>
      <c r="C803" s="663" t="s">
        <v>610</v>
      </c>
      <c r="D803" s="664" t="s">
        <v>4665</v>
      </c>
      <c r="E803" s="663" t="s">
        <v>9634</v>
      </c>
      <c r="F803" s="664" t="s">
        <v>9635</v>
      </c>
      <c r="G803" s="663" t="s">
        <v>8780</v>
      </c>
      <c r="H803" s="663" t="s">
        <v>8782</v>
      </c>
      <c r="I803" s="665">
        <v>2.81</v>
      </c>
      <c r="J803" s="665">
        <v>15000</v>
      </c>
      <c r="K803" s="666">
        <v>42162.45</v>
      </c>
    </row>
    <row r="804" spans="1:11" ht="14.4" customHeight="1" x14ac:dyDescent="0.3">
      <c r="A804" s="661" t="s">
        <v>591</v>
      </c>
      <c r="B804" s="662" t="s">
        <v>592</v>
      </c>
      <c r="C804" s="663" t="s">
        <v>610</v>
      </c>
      <c r="D804" s="664" t="s">
        <v>4665</v>
      </c>
      <c r="E804" s="663" t="s">
        <v>9634</v>
      </c>
      <c r="F804" s="664" t="s">
        <v>9635</v>
      </c>
      <c r="G804" s="663" t="s">
        <v>8783</v>
      </c>
      <c r="H804" s="663" t="s">
        <v>8784</v>
      </c>
      <c r="I804" s="665">
        <v>2.35</v>
      </c>
      <c r="J804" s="665">
        <v>500</v>
      </c>
      <c r="K804" s="666">
        <v>1175.03</v>
      </c>
    </row>
    <row r="805" spans="1:11" ht="14.4" customHeight="1" x14ac:dyDescent="0.3">
      <c r="A805" s="661" t="s">
        <v>591</v>
      </c>
      <c r="B805" s="662" t="s">
        <v>592</v>
      </c>
      <c r="C805" s="663" t="s">
        <v>610</v>
      </c>
      <c r="D805" s="664" t="s">
        <v>4665</v>
      </c>
      <c r="E805" s="663" t="s">
        <v>9634</v>
      </c>
      <c r="F805" s="664" t="s">
        <v>9635</v>
      </c>
      <c r="G805" s="663" t="s">
        <v>8785</v>
      </c>
      <c r="H805" s="663" t="s">
        <v>8786</v>
      </c>
      <c r="I805" s="665">
        <v>2.416666666666667</v>
      </c>
      <c r="J805" s="665">
        <v>12480</v>
      </c>
      <c r="K805" s="666">
        <v>30262.1</v>
      </c>
    </row>
    <row r="806" spans="1:11" ht="14.4" customHeight="1" x14ac:dyDescent="0.3">
      <c r="A806" s="661" t="s">
        <v>591</v>
      </c>
      <c r="B806" s="662" t="s">
        <v>592</v>
      </c>
      <c r="C806" s="663" t="s">
        <v>610</v>
      </c>
      <c r="D806" s="664" t="s">
        <v>4665</v>
      </c>
      <c r="E806" s="663" t="s">
        <v>9634</v>
      </c>
      <c r="F806" s="664" t="s">
        <v>9635</v>
      </c>
      <c r="G806" s="663" t="s">
        <v>8787</v>
      </c>
      <c r="H806" s="663" t="s">
        <v>8788</v>
      </c>
      <c r="I806" s="665">
        <v>3.3299999999999992</v>
      </c>
      <c r="J806" s="665">
        <v>14400</v>
      </c>
      <c r="K806" s="666">
        <v>47923.200000000004</v>
      </c>
    </row>
    <row r="807" spans="1:11" ht="14.4" customHeight="1" x14ac:dyDescent="0.3">
      <c r="A807" s="661" t="s">
        <v>591</v>
      </c>
      <c r="B807" s="662" t="s">
        <v>592</v>
      </c>
      <c r="C807" s="663" t="s">
        <v>610</v>
      </c>
      <c r="D807" s="664" t="s">
        <v>4665</v>
      </c>
      <c r="E807" s="663" t="s">
        <v>9634</v>
      </c>
      <c r="F807" s="664" t="s">
        <v>9635</v>
      </c>
      <c r="G807" s="663" t="s">
        <v>8789</v>
      </c>
      <c r="H807" s="663" t="s">
        <v>8790</v>
      </c>
      <c r="I807" s="665">
        <v>1.38</v>
      </c>
      <c r="J807" s="665">
        <v>6500</v>
      </c>
      <c r="K807" s="666">
        <v>8954.3000000000011</v>
      </c>
    </row>
    <row r="808" spans="1:11" ht="14.4" customHeight="1" x14ac:dyDescent="0.3">
      <c r="A808" s="661" t="s">
        <v>591</v>
      </c>
      <c r="B808" s="662" t="s">
        <v>592</v>
      </c>
      <c r="C808" s="663" t="s">
        <v>610</v>
      </c>
      <c r="D808" s="664" t="s">
        <v>4665</v>
      </c>
      <c r="E808" s="663" t="s">
        <v>9634</v>
      </c>
      <c r="F808" s="664" t="s">
        <v>9635</v>
      </c>
      <c r="G808" s="663" t="s">
        <v>8791</v>
      </c>
      <c r="H808" s="663" t="s">
        <v>8792</v>
      </c>
      <c r="I808" s="665">
        <v>0.71</v>
      </c>
      <c r="J808" s="665">
        <v>2000</v>
      </c>
      <c r="K808" s="666">
        <v>1414.9</v>
      </c>
    </row>
    <row r="809" spans="1:11" ht="14.4" customHeight="1" x14ac:dyDescent="0.3">
      <c r="A809" s="661" t="s">
        <v>591</v>
      </c>
      <c r="B809" s="662" t="s">
        <v>592</v>
      </c>
      <c r="C809" s="663" t="s">
        <v>610</v>
      </c>
      <c r="D809" s="664" t="s">
        <v>4665</v>
      </c>
      <c r="E809" s="663" t="s">
        <v>9634</v>
      </c>
      <c r="F809" s="664" t="s">
        <v>9635</v>
      </c>
      <c r="G809" s="663" t="s">
        <v>8793</v>
      </c>
      <c r="H809" s="663" t="s">
        <v>8794</v>
      </c>
      <c r="I809" s="665">
        <v>0.28000000000000003</v>
      </c>
      <c r="J809" s="665">
        <v>7000</v>
      </c>
      <c r="K809" s="666">
        <v>1948.1</v>
      </c>
    </row>
    <row r="810" spans="1:11" ht="14.4" customHeight="1" x14ac:dyDescent="0.3">
      <c r="A810" s="661" t="s">
        <v>591</v>
      </c>
      <c r="B810" s="662" t="s">
        <v>592</v>
      </c>
      <c r="C810" s="663" t="s">
        <v>610</v>
      </c>
      <c r="D810" s="664" t="s">
        <v>4665</v>
      </c>
      <c r="E810" s="663" t="s">
        <v>9634</v>
      </c>
      <c r="F810" s="664" t="s">
        <v>9635</v>
      </c>
      <c r="G810" s="663" t="s">
        <v>8795</v>
      </c>
      <c r="H810" s="663" t="s">
        <v>8796</v>
      </c>
      <c r="I810" s="665">
        <v>6.04</v>
      </c>
      <c r="J810" s="665">
        <v>500</v>
      </c>
      <c r="K810" s="666">
        <v>3021.4399999999996</v>
      </c>
    </row>
    <row r="811" spans="1:11" ht="14.4" customHeight="1" x14ac:dyDescent="0.3">
      <c r="A811" s="661" t="s">
        <v>591</v>
      </c>
      <c r="B811" s="662" t="s">
        <v>592</v>
      </c>
      <c r="C811" s="663" t="s">
        <v>610</v>
      </c>
      <c r="D811" s="664" t="s">
        <v>4665</v>
      </c>
      <c r="E811" s="663" t="s">
        <v>9634</v>
      </c>
      <c r="F811" s="664" t="s">
        <v>9635</v>
      </c>
      <c r="G811" s="663" t="s">
        <v>8797</v>
      </c>
      <c r="H811" s="663" t="s">
        <v>8798</v>
      </c>
      <c r="I811" s="665">
        <v>33.76</v>
      </c>
      <c r="J811" s="665">
        <v>20</v>
      </c>
      <c r="K811" s="666">
        <v>675.17</v>
      </c>
    </row>
    <row r="812" spans="1:11" ht="14.4" customHeight="1" x14ac:dyDescent="0.3">
      <c r="A812" s="661" t="s">
        <v>591</v>
      </c>
      <c r="B812" s="662" t="s">
        <v>592</v>
      </c>
      <c r="C812" s="663" t="s">
        <v>610</v>
      </c>
      <c r="D812" s="664" t="s">
        <v>4665</v>
      </c>
      <c r="E812" s="663" t="s">
        <v>9634</v>
      </c>
      <c r="F812" s="664" t="s">
        <v>9635</v>
      </c>
      <c r="G812" s="663" t="s">
        <v>8799</v>
      </c>
      <c r="H812" s="663" t="s">
        <v>8800</v>
      </c>
      <c r="I812" s="665">
        <v>2.14</v>
      </c>
      <c r="J812" s="665">
        <v>2880</v>
      </c>
      <c r="K812" s="666">
        <v>6171</v>
      </c>
    </row>
    <row r="813" spans="1:11" ht="14.4" customHeight="1" x14ac:dyDescent="0.3">
      <c r="A813" s="661" t="s">
        <v>591</v>
      </c>
      <c r="B813" s="662" t="s">
        <v>592</v>
      </c>
      <c r="C813" s="663" t="s">
        <v>610</v>
      </c>
      <c r="D813" s="664" t="s">
        <v>4665</v>
      </c>
      <c r="E813" s="663" t="s">
        <v>9634</v>
      </c>
      <c r="F813" s="664" t="s">
        <v>9635</v>
      </c>
      <c r="G813" s="663" t="s">
        <v>8801</v>
      </c>
      <c r="H813" s="663" t="s">
        <v>8802</v>
      </c>
      <c r="I813" s="665">
        <v>1.73</v>
      </c>
      <c r="J813" s="665">
        <v>3000</v>
      </c>
      <c r="K813" s="666">
        <v>5069.8999999999996</v>
      </c>
    </row>
    <row r="814" spans="1:11" ht="14.4" customHeight="1" x14ac:dyDescent="0.3">
      <c r="A814" s="661" t="s">
        <v>591</v>
      </c>
      <c r="B814" s="662" t="s">
        <v>592</v>
      </c>
      <c r="C814" s="663" t="s">
        <v>610</v>
      </c>
      <c r="D814" s="664" t="s">
        <v>4665</v>
      </c>
      <c r="E814" s="663" t="s">
        <v>9634</v>
      </c>
      <c r="F814" s="664" t="s">
        <v>9635</v>
      </c>
      <c r="G814" s="663" t="s">
        <v>8801</v>
      </c>
      <c r="H814" s="663" t="s">
        <v>8803</v>
      </c>
      <c r="I814" s="665">
        <v>1.8525000000000003</v>
      </c>
      <c r="J814" s="665">
        <v>13000</v>
      </c>
      <c r="K814" s="666">
        <v>24066.899999999998</v>
      </c>
    </row>
    <row r="815" spans="1:11" ht="14.4" customHeight="1" x14ac:dyDescent="0.3">
      <c r="A815" s="661" t="s">
        <v>591</v>
      </c>
      <c r="B815" s="662" t="s">
        <v>592</v>
      </c>
      <c r="C815" s="663" t="s">
        <v>610</v>
      </c>
      <c r="D815" s="664" t="s">
        <v>4665</v>
      </c>
      <c r="E815" s="663" t="s">
        <v>9634</v>
      </c>
      <c r="F815" s="664" t="s">
        <v>9635</v>
      </c>
      <c r="G815" s="663" t="s">
        <v>8804</v>
      </c>
      <c r="H815" s="663" t="s">
        <v>8805</v>
      </c>
      <c r="I815" s="665">
        <v>2.98</v>
      </c>
      <c r="J815" s="665">
        <v>25920</v>
      </c>
      <c r="K815" s="666">
        <v>77264.55</v>
      </c>
    </row>
    <row r="816" spans="1:11" ht="14.4" customHeight="1" x14ac:dyDescent="0.3">
      <c r="A816" s="661" t="s">
        <v>591</v>
      </c>
      <c r="B816" s="662" t="s">
        <v>592</v>
      </c>
      <c r="C816" s="663" t="s">
        <v>610</v>
      </c>
      <c r="D816" s="664" t="s">
        <v>4665</v>
      </c>
      <c r="E816" s="663" t="s">
        <v>9634</v>
      </c>
      <c r="F816" s="664" t="s">
        <v>9635</v>
      </c>
      <c r="G816" s="663" t="s">
        <v>8806</v>
      </c>
      <c r="H816" s="663" t="s">
        <v>8807</v>
      </c>
      <c r="I816" s="665">
        <v>23.53</v>
      </c>
      <c r="J816" s="665">
        <v>360</v>
      </c>
      <c r="K816" s="666">
        <v>8470</v>
      </c>
    </row>
    <row r="817" spans="1:11" ht="14.4" customHeight="1" x14ac:dyDescent="0.3">
      <c r="A817" s="661" t="s">
        <v>591</v>
      </c>
      <c r="B817" s="662" t="s">
        <v>592</v>
      </c>
      <c r="C817" s="663" t="s">
        <v>610</v>
      </c>
      <c r="D817" s="664" t="s">
        <v>4665</v>
      </c>
      <c r="E817" s="663" t="s">
        <v>9634</v>
      </c>
      <c r="F817" s="664" t="s">
        <v>9635</v>
      </c>
      <c r="G817" s="663" t="s">
        <v>8808</v>
      </c>
      <c r="H817" s="663" t="s">
        <v>8809</v>
      </c>
      <c r="I817" s="665">
        <v>50.87</v>
      </c>
      <c r="J817" s="665">
        <v>1</v>
      </c>
      <c r="K817" s="666">
        <v>50.87</v>
      </c>
    </row>
    <row r="818" spans="1:11" ht="14.4" customHeight="1" x14ac:dyDescent="0.3">
      <c r="A818" s="661" t="s">
        <v>591</v>
      </c>
      <c r="B818" s="662" t="s">
        <v>592</v>
      </c>
      <c r="C818" s="663" t="s">
        <v>610</v>
      </c>
      <c r="D818" s="664" t="s">
        <v>4665</v>
      </c>
      <c r="E818" s="663" t="s">
        <v>9634</v>
      </c>
      <c r="F818" s="664" t="s">
        <v>9635</v>
      </c>
      <c r="G818" s="663" t="s">
        <v>8810</v>
      </c>
      <c r="H818" s="663" t="s">
        <v>8811</v>
      </c>
      <c r="I818" s="665">
        <v>0.9</v>
      </c>
      <c r="J818" s="665">
        <v>5000</v>
      </c>
      <c r="K818" s="666">
        <v>4477</v>
      </c>
    </row>
    <row r="819" spans="1:11" ht="14.4" customHeight="1" x14ac:dyDescent="0.3">
      <c r="A819" s="661" t="s">
        <v>591</v>
      </c>
      <c r="B819" s="662" t="s">
        <v>592</v>
      </c>
      <c r="C819" s="663" t="s">
        <v>610</v>
      </c>
      <c r="D819" s="664" t="s">
        <v>4665</v>
      </c>
      <c r="E819" s="663" t="s">
        <v>9634</v>
      </c>
      <c r="F819" s="664" t="s">
        <v>9635</v>
      </c>
      <c r="G819" s="663" t="s">
        <v>8812</v>
      </c>
      <c r="H819" s="663" t="s">
        <v>8813</v>
      </c>
      <c r="I819" s="665">
        <v>251.05</v>
      </c>
      <c r="J819" s="665">
        <v>7</v>
      </c>
      <c r="K819" s="666">
        <v>1797</v>
      </c>
    </row>
    <row r="820" spans="1:11" ht="14.4" customHeight="1" x14ac:dyDescent="0.3">
      <c r="A820" s="661" t="s">
        <v>591</v>
      </c>
      <c r="B820" s="662" t="s">
        <v>592</v>
      </c>
      <c r="C820" s="663" t="s">
        <v>610</v>
      </c>
      <c r="D820" s="664" t="s">
        <v>4665</v>
      </c>
      <c r="E820" s="663" t="s">
        <v>9634</v>
      </c>
      <c r="F820" s="664" t="s">
        <v>9635</v>
      </c>
      <c r="G820" s="663" t="s">
        <v>8814</v>
      </c>
      <c r="H820" s="663" t="s">
        <v>8815</v>
      </c>
      <c r="I820" s="665">
        <v>95.59</v>
      </c>
      <c r="J820" s="665">
        <v>3</v>
      </c>
      <c r="K820" s="666">
        <v>286.77</v>
      </c>
    </row>
    <row r="821" spans="1:11" ht="14.4" customHeight="1" x14ac:dyDescent="0.3">
      <c r="A821" s="661" t="s">
        <v>591</v>
      </c>
      <c r="B821" s="662" t="s">
        <v>592</v>
      </c>
      <c r="C821" s="663" t="s">
        <v>610</v>
      </c>
      <c r="D821" s="664" t="s">
        <v>4665</v>
      </c>
      <c r="E821" s="663" t="s">
        <v>9634</v>
      </c>
      <c r="F821" s="664" t="s">
        <v>9635</v>
      </c>
      <c r="G821" s="663" t="s">
        <v>8816</v>
      </c>
      <c r="H821" s="663" t="s">
        <v>8817</v>
      </c>
      <c r="I821" s="665">
        <v>2.9</v>
      </c>
      <c r="J821" s="665">
        <v>5000</v>
      </c>
      <c r="K821" s="666">
        <v>14520.01</v>
      </c>
    </row>
    <row r="822" spans="1:11" ht="14.4" customHeight="1" x14ac:dyDescent="0.3">
      <c r="A822" s="661" t="s">
        <v>591</v>
      </c>
      <c r="B822" s="662" t="s">
        <v>592</v>
      </c>
      <c r="C822" s="663" t="s">
        <v>610</v>
      </c>
      <c r="D822" s="664" t="s">
        <v>4665</v>
      </c>
      <c r="E822" s="663" t="s">
        <v>9634</v>
      </c>
      <c r="F822" s="664" t="s">
        <v>9635</v>
      </c>
      <c r="G822" s="663" t="s">
        <v>8818</v>
      </c>
      <c r="H822" s="663" t="s">
        <v>8819</v>
      </c>
      <c r="I822" s="665">
        <v>1.71</v>
      </c>
      <c r="J822" s="665">
        <v>3840</v>
      </c>
      <c r="K822" s="666">
        <v>6548.52</v>
      </c>
    </row>
    <row r="823" spans="1:11" ht="14.4" customHeight="1" x14ac:dyDescent="0.3">
      <c r="A823" s="661" t="s">
        <v>591</v>
      </c>
      <c r="B823" s="662" t="s">
        <v>592</v>
      </c>
      <c r="C823" s="663" t="s">
        <v>610</v>
      </c>
      <c r="D823" s="664" t="s">
        <v>4665</v>
      </c>
      <c r="E823" s="663" t="s">
        <v>9634</v>
      </c>
      <c r="F823" s="664" t="s">
        <v>9635</v>
      </c>
      <c r="G823" s="663" t="s">
        <v>8820</v>
      </c>
      <c r="H823" s="663" t="s">
        <v>8821</v>
      </c>
      <c r="I823" s="665">
        <v>2.11</v>
      </c>
      <c r="J823" s="665">
        <v>1152</v>
      </c>
      <c r="K823" s="666">
        <v>2432</v>
      </c>
    </row>
    <row r="824" spans="1:11" ht="14.4" customHeight="1" x14ac:dyDescent="0.3">
      <c r="A824" s="661" t="s">
        <v>591</v>
      </c>
      <c r="B824" s="662" t="s">
        <v>592</v>
      </c>
      <c r="C824" s="663" t="s">
        <v>610</v>
      </c>
      <c r="D824" s="664" t="s">
        <v>4665</v>
      </c>
      <c r="E824" s="663" t="s">
        <v>9634</v>
      </c>
      <c r="F824" s="664" t="s">
        <v>9635</v>
      </c>
      <c r="G824" s="663" t="s">
        <v>8822</v>
      </c>
      <c r="H824" s="663" t="s">
        <v>8823</v>
      </c>
      <c r="I824" s="665">
        <v>0.64</v>
      </c>
      <c r="J824" s="665">
        <v>5000</v>
      </c>
      <c r="K824" s="666">
        <v>3218.6</v>
      </c>
    </row>
    <row r="825" spans="1:11" ht="14.4" customHeight="1" x14ac:dyDescent="0.3">
      <c r="A825" s="661" t="s">
        <v>591</v>
      </c>
      <c r="B825" s="662" t="s">
        <v>592</v>
      </c>
      <c r="C825" s="663" t="s">
        <v>610</v>
      </c>
      <c r="D825" s="664" t="s">
        <v>4665</v>
      </c>
      <c r="E825" s="663" t="s">
        <v>9634</v>
      </c>
      <c r="F825" s="664" t="s">
        <v>9635</v>
      </c>
      <c r="G825" s="663" t="s">
        <v>8824</v>
      </c>
      <c r="H825" s="663" t="s">
        <v>8825</v>
      </c>
      <c r="I825" s="665">
        <v>3.77</v>
      </c>
      <c r="J825" s="665">
        <v>400</v>
      </c>
      <c r="K825" s="666">
        <v>1507.92</v>
      </c>
    </row>
    <row r="826" spans="1:11" ht="14.4" customHeight="1" x14ac:dyDescent="0.3">
      <c r="A826" s="661" t="s">
        <v>591</v>
      </c>
      <c r="B826" s="662" t="s">
        <v>592</v>
      </c>
      <c r="C826" s="663" t="s">
        <v>610</v>
      </c>
      <c r="D826" s="664" t="s">
        <v>4665</v>
      </c>
      <c r="E826" s="663" t="s">
        <v>9634</v>
      </c>
      <c r="F826" s="664" t="s">
        <v>9635</v>
      </c>
      <c r="G826" s="663" t="s">
        <v>8826</v>
      </c>
      <c r="H826" s="663" t="s">
        <v>8827</v>
      </c>
      <c r="I826" s="665">
        <v>1.35</v>
      </c>
      <c r="J826" s="665">
        <v>4000</v>
      </c>
      <c r="K826" s="666">
        <v>5396.6</v>
      </c>
    </row>
    <row r="827" spans="1:11" ht="14.4" customHeight="1" x14ac:dyDescent="0.3">
      <c r="A827" s="661" t="s">
        <v>591</v>
      </c>
      <c r="B827" s="662" t="s">
        <v>592</v>
      </c>
      <c r="C827" s="663" t="s">
        <v>610</v>
      </c>
      <c r="D827" s="664" t="s">
        <v>4665</v>
      </c>
      <c r="E827" s="663" t="s">
        <v>9634</v>
      </c>
      <c r="F827" s="664" t="s">
        <v>9635</v>
      </c>
      <c r="G827" s="663" t="s">
        <v>8828</v>
      </c>
      <c r="H827" s="663" t="s">
        <v>8829</v>
      </c>
      <c r="I827" s="665">
        <v>1.46</v>
      </c>
      <c r="J827" s="665">
        <v>500</v>
      </c>
      <c r="K827" s="666">
        <v>727.71</v>
      </c>
    </row>
    <row r="828" spans="1:11" ht="14.4" customHeight="1" x14ac:dyDescent="0.3">
      <c r="A828" s="661" t="s">
        <v>591</v>
      </c>
      <c r="B828" s="662" t="s">
        <v>592</v>
      </c>
      <c r="C828" s="663" t="s">
        <v>610</v>
      </c>
      <c r="D828" s="664" t="s">
        <v>4665</v>
      </c>
      <c r="E828" s="663" t="s">
        <v>9634</v>
      </c>
      <c r="F828" s="664" t="s">
        <v>9635</v>
      </c>
      <c r="G828" s="663" t="s">
        <v>8830</v>
      </c>
      <c r="H828" s="663" t="s">
        <v>8831</v>
      </c>
      <c r="I828" s="665">
        <v>0.85</v>
      </c>
      <c r="J828" s="665">
        <v>5000</v>
      </c>
      <c r="K828" s="666">
        <v>4235</v>
      </c>
    </row>
    <row r="829" spans="1:11" ht="14.4" customHeight="1" x14ac:dyDescent="0.3">
      <c r="A829" s="661" t="s">
        <v>591</v>
      </c>
      <c r="B829" s="662" t="s">
        <v>592</v>
      </c>
      <c r="C829" s="663" t="s">
        <v>610</v>
      </c>
      <c r="D829" s="664" t="s">
        <v>4665</v>
      </c>
      <c r="E829" s="663" t="s">
        <v>9634</v>
      </c>
      <c r="F829" s="664" t="s">
        <v>9635</v>
      </c>
      <c r="G829" s="663" t="s">
        <v>8832</v>
      </c>
      <c r="H829" s="663" t="s">
        <v>8833</v>
      </c>
      <c r="I829" s="665">
        <v>0.34</v>
      </c>
      <c r="J829" s="665">
        <v>2000</v>
      </c>
      <c r="K829" s="666">
        <v>670.82</v>
      </c>
    </row>
    <row r="830" spans="1:11" ht="14.4" customHeight="1" x14ac:dyDescent="0.3">
      <c r="A830" s="661" t="s">
        <v>591</v>
      </c>
      <c r="B830" s="662" t="s">
        <v>592</v>
      </c>
      <c r="C830" s="663" t="s">
        <v>610</v>
      </c>
      <c r="D830" s="664" t="s">
        <v>4665</v>
      </c>
      <c r="E830" s="663" t="s">
        <v>9634</v>
      </c>
      <c r="F830" s="664" t="s">
        <v>9635</v>
      </c>
      <c r="G830" s="663" t="s">
        <v>8834</v>
      </c>
      <c r="H830" s="663" t="s">
        <v>8835</v>
      </c>
      <c r="I830" s="665">
        <v>237.16</v>
      </c>
      <c r="J830" s="665">
        <v>2</v>
      </c>
      <c r="K830" s="666">
        <v>474.32</v>
      </c>
    </row>
    <row r="831" spans="1:11" ht="14.4" customHeight="1" x14ac:dyDescent="0.3">
      <c r="A831" s="661" t="s">
        <v>591</v>
      </c>
      <c r="B831" s="662" t="s">
        <v>592</v>
      </c>
      <c r="C831" s="663" t="s">
        <v>610</v>
      </c>
      <c r="D831" s="664" t="s">
        <v>4665</v>
      </c>
      <c r="E831" s="663" t="s">
        <v>9634</v>
      </c>
      <c r="F831" s="664" t="s">
        <v>9635</v>
      </c>
      <c r="G831" s="663" t="s">
        <v>8836</v>
      </c>
      <c r="H831" s="663" t="s">
        <v>8837</v>
      </c>
      <c r="I831" s="665">
        <v>2.98</v>
      </c>
      <c r="J831" s="665">
        <v>10560</v>
      </c>
      <c r="K831" s="666">
        <v>31478.15</v>
      </c>
    </row>
    <row r="832" spans="1:11" ht="14.4" customHeight="1" x14ac:dyDescent="0.3">
      <c r="A832" s="661" t="s">
        <v>591</v>
      </c>
      <c r="B832" s="662" t="s">
        <v>592</v>
      </c>
      <c r="C832" s="663" t="s">
        <v>610</v>
      </c>
      <c r="D832" s="664" t="s">
        <v>4665</v>
      </c>
      <c r="E832" s="663" t="s">
        <v>9638</v>
      </c>
      <c r="F832" s="664" t="s">
        <v>9639</v>
      </c>
      <c r="G832" s="663" t="s">
        <v>8838</v>
      </c>
      <c r="H832" s="663" t="s">
        <v>8839</v>
      </c>
      <c r="I832" s="665">
        <v>2295.37</v>
      </c>
      <c r="J832" s="665">
        <v>10</v>
      </c>
      <c r="K832" s="666">
        <v>22953.7</v>
      </c>
    </row>
    <row r="833" spans="1:11" ht="14.4" customHeight="1" x14ac:dyDescent="0.3">
      <c r="A833" s="661" t="s">
        <v>591</v>
      </c>
      <c r="B833" s="662" t="s">
        <v>592</v>
      </c>
      <c r="C833" s="663" t="s">
        <v>610</v>
      </c>
      <c r="D833" s="664" t="s">
        <v>4665</v>
      </c>
      <c r="E833" s="663" t="s">
        <v>9642</v>
      </c>
      <c r="F833" s="664" t="s">
        <v>9643</v>
      </c>
      <c r="G833" s="663" t="s">
        <v>8298</v>
      </c>
      <c r="H833" s="663" t="s">
        <v>8299</v>
      </c>
      <c r="I833" s="665">
        <v>0.48333333333333334</v>
      </c>
      <c r="J833" s="665">
        <v>300</v>
      </c>
      <c r="K833" s="666">
        <v>145</v>
      </c>
    </row>
    <row r="834" spans="1:11" ht="14.4" customHeight="1" x14ac:dyDescent="0.3">
      <c r="A834" s="661" t="s">
        <v>591</v>
      </c>
      <c r="B834" s="662" t="s">
        <v>592</v>
      </c>
      <c r="C834" s="663" t="s">
        <v>610</v>
      </c>
      <c r="D834" s="664" t="s">
        <v>4665</v>
      </c>
      <c r="E834" s="663" t="s">
        <v>9644</v>
      </c>
      <c r="F834" s="664" t="s">
        <v>9645</v>
      </c>
      <c r="G834" s="663" t="s">
        <v>8840</v>
      </c>
      <c r="H834" s="663" t="s">
        <v>8841</v>
      </c>
      <c r="I834" s="665">
        <v>2.44</v>
      </c>
      <c r="J834" s="665">
        <v>700</v>
      </c>
      <c r="K834" s="666">
        <v>1709.5</v>
      </c>
    </row>
    <row r="835" spans="1:11" ht="14.4" customHeight="1" x14ac:dyDescent="0.3">
      <c r="A835" s="661" t="s">
        <v>591</v>
      </c>
      <c r="B835" s="662" t="s">
        <v>592</v>
      </c>
      <c r="C835" s="663" t="s">
        <v>610</v>
      </c>
      <c r="D835" s="664" t="s">
        <v>4665</v>
      </c>
      <c r="E835" s="663" t="s">
        <v>9644</v>
      </c>
      <c r="F835" s="664" t="s">
        <v>9645</v>
      </c>
      <c r="G835" s="663" t="s">
        <v>8842</v>
      </c>
      <c r="H835" s="663" t="s">
        <v>8843</v>
      </c>
      <c r="I835" s="665">
        <v>2.44</v>
      </c>
      <c r="J835" s="665">
        <v>700</v>
      </c>
      <c r="K835" s="666">
        <v>1709.5</v>
      </c>
    </row>
    <row r="836" spans="1:11" ht="14.4" customHeight="1" x14ac:dyDescent="0.3">
      <c r="A836" s="661" t="s">
        <v>591</v>
      </c>
      <c r="B836" s="662" t="s">
        <v>592</v>
      </c>
      <c r="C836" s="663" t="s">
        <v>610</v>
      </c>
      <c r="D836" s="664" t="s">
        <v>4665</v>
      </c>
      <c r="E836" s="663" t="s">
        <v>9644</v>
      </c>
      <c r="F836" s="664" t="s">
        <v>9645</v>
      </c>
      <c r="G836" s="663" t="s">
        <v>8319</v>
      </c>
      <c r="H836" s="663" t="s">
        <v>8320</v>
      </c>
      <c r="I836" s="665">
        <v>0.7100000000000003</v>
      </c>
      <c r="J836" s="665">
        <v>33600</v>
      </c>
      <c r="K836" s="666">
        <v>23856</v>
      </c>
    </row>
    <row r="837" spans="1:11" ht="14.4" customHeight="1" x14ac:dyDescent="0.3">
      <c r="A837" s="661" t="s">
        <v>591</v>
      </c>
      <c r="B837" s="662" t="s">
        <v>592</v>
      </c>
      <c r="C837" s="663" t="s">
        <v>610</v>
      </c>
      <c r="D837" s="664" t="s">
        <v>4665</v>
      </c>
      <c r="E837" s="663" t="s">
        <v>9644</v>
      </c>
      <c r="F837" s="664" t="s">
        <v>9645</v>
      </c>
      <c r="G837" s="663" t="s">
        <v>8321</v>
      </c>
      <c r="H837" s="663" t="s">
        <v>8322</v>
      </c>
      <c r="I837" s="665">
        <v>0.71</v>
      </c>
      <c r="J837" s="665">
        <v>19600</v>
      </c>
      <c r="K837" s="666">
        <v>13916</v>
      </c>
    </row>
    <row r="838" spans="1:11" ht="14.4" customHeight="1" x14ac:dyDescent="0.3">
      <c r="A838" s="661" t="s">
        <v>591</v>
      </c>
      <c r="B838" s="662" t="s">
        <v>592</v>
      </c>
      <c r="C838" s="663" t="s">
        <v>610</v>
      </c>
      <c r="D838" s="664" t="s">
        <v>4665</v>
      </c>
      <c r="E838" s="663" t="s">
        <v>9644</v>
      </c>
      <c r="F838" s="664" t="s">
        <v>9645</v>
      </c>
      <c r="G838" s="663" t="s">
        <v>8323</v>
      </c>
      <c r="H838" s="663" t="s">
        <v>8324</v>
      </c>
      <c r="I838" s="665">
        <v>0.71</v>
      </c>
      <c r="J838" s="665">
        <v>11200</v>
      </c>
      <c r="K838" s="666">
        <v>7952</v>
      </c>
    </row>
    <row r="839" spans="1:11" ht="14.4" customHeight="1" x14ac:dyDescent="0.3">
      <c r="A839" s="661" t="s">
        <v>591</v>
      </c>
      <c r="B839" s="662" t="s">
        <v>592</v>
      </c>
      <c r="C839" s="663" t="s">
        <v>610</v>
      </c>
      <c r="D839" s="664" t="s">
        <v>4665</v>
      </c>
      <c r="E839" s="663" t="s">
        <v>9646</v>
      </c>
      <c r="F839" s="664" t="s">
        <v>9647</v>
      </c>
      <c r="G839" s="663" t="s">
        <v>8844</v>
      </c>
      <c r="H839" s="663" t="s">
        <v>8845</v>
      </c>
      <c r="I839" s="665">
        <v>290.2261597044444</v>
      </c>
      <c r="J839" s="665">
        <v>6</v>
      </c>
      <c r="K839" s="666">
        <v>1962.1216080133331</v>
      </c>
    </row>
    <row r="840" spans="1:11" ht="14.4" customHeight="1" x14ac:dyDescent="0.3">
      <c r="A840" s="661" t="s">
        <v>591</v>
      </c>
      <c r="B840" s="662" t="s">
        <v>592</v>
      </c>
      <c r="C840" s="663" t="s">
        <v>610</v>
      </c>
      <c r="D840" s="664" t="s">
        <v>4665</v>
      </c>
      <c r="E840" s="663" t="s">
        <v>9646</v>
      </c>
      <c r="F840" s="664" t="s">
        <v>9647</v>
      </c>
      <c r="G840" s="663" t="s">
        <v>8846</v>
      </c>
      <c r="H840" s="663" t="s">
        <v>8847</v>
      </c>
      <c r="I840" s="665">
        <v>45.34</v>
      </c>
      <c r="J840" s="665">
        <v>20</v>
      </c>
      <c r="K840" s="666">
        <v>906.8</v>
      </c>
    </row>
    <row r="841" spans="1:11" ht="14.4" customHeight="1" x14ac:dyDescent="0.3">
      <c r="A841" s="661" t="s">
        <v>591</v>
      </c>
      <c r="B841" s="662" t="s">
        <v>592</v>
      </c>
      <c r="C841" s="663" t="s">
        <v>610</v>
      </c>
      <c r="D841" s="664" t="s">
        <v>4665</v>
      </c>
      <c r="E841" s="663" t="s">
        <v>9646</v>
      </c>
      <c r="F841" s="664" t="s">
        <v>9647</v>
      </c>
      <c r="G841" s="663" t="s">
        <v>8848</v>
      </c>
      <c r="H841" s="663" t="s">
        <v>8849</v>
      </c>
      <c r="I841" s="665">
        <v>1815</v>
      </c>
      <c r="J841" s="665">
        <v>35</v>
      </c>
      <c r="K841" s="666">
        <v>63525</v>
      </c>
    </row>
    <row r="842" spans="1:11" ht="14.4" customHeight="1" x14ac:dyDescent="0.3">
      <c r="A842" s="661" t="s">
        <v>591</v>
      </c>
      <c r="B842" s="662" t="s">
        <v>592</v>
      </c>
      <c r="C842" s="663" t="s">
        <v>610</v>
      </c>
      <c r="D842" s="664" t="s">
        <v>4665</v>
      </c>
      <c r="E842" s="663" t="s">
        <v>9646</v>
      </c>
      <c r="F842" s="664" t="s">
        <v>9647</v>
      </c>
      <c r="G842" s="663" t="s">
        <v>8850</v>
      </c>
      <c r="H842" s="663" t="s">
        <v>8851</v>
      </c>
      <c r="I842" s="665">
        <v>5566</v>
      </c>
      <c r="J842" s="665">
        <v>1</v>
      </c>
      <c r="K842" s="666">
        <v>5566</v>
      </c>
    </row>
    <row r="843" spans="1:11" ht="14.4" customHeight="1" x14ac:dyDescent="0.3">
      <c r="A843" s="661" t="s">
        <v>591</v>
      </c>
      <c r="B843" s="662" t="s">
        <v>592</v>
      </c>
      <c r="C843" s="663" t="s">
        <v>610</v>
      </c>
      <c r="D843" s="664" t="s">
        <v>4665</v>
      </c>
      <c r="E843" s="663" t="s">
        <v>9646</v>
      </c>
      <c r="F843" s="664" t="s">
        <v>9647</v>
      </c>
      <c r="G843" s="663" t="s">
        <v>8852</v>
      </c>
      <c r="H843" s="663" t="s">
        <v>8853</v>
      </c>
      <c r="I843" s="665">
        <v>2724</v>
      </c>
      <c r="J843" s="665">
        <v>1</v>
      </c>
      <c r="K843" s="666">
        <v>2724</v>
      </c>
    </row>
    <row r="844" spans="1:11" ht="14.4" customHeight="1" x14ac:dyDescent="0.3">
      <c r="A844" s="661" t="s">
        <v>591</v>
      </c>
      <c r="B844" s="662" t="s">
        <v>592</v>
      </c>
      <c r="C844" s="663" t="s">
        <v>610</v>
      </c>
      <c r="D844" s="664" t="s">
        <v>4665</v>
      </c>
      <c r="E844" s="663" t="s">
        <v>9646</v>
      </c>
      <c r="F844" s="664" t="s">
        <v>9647</v>
      </c>
      <c r="G844" s="663" t="s">
        <v>8854</v>
      </c>
      <c r="H844" s="663" t="s">
        <v>8855</v>
      </c>
      <c r="I844" s="665">
        <v>16722</v>
      </c>
      <c r="J844" s="665">
        <v>2</v>
      </c>
      <c r="K844" s="666">
        <v>33444</v>
      </c>
    </row>
    <row r="845" spans="1:11" ht="14.4" customHeight="1" x14ac:dyDescent="0.3">
      <c r="A845" s="661" t="s">
        <v>591</v>
      </c>
      <c r="B845" s="662" t="s">
        <v>592</v>
      </c>
      <c r="C845" s="663" t="s">
        <v>610</v>
      </c>
      <c r="D845" s="664" t="s">
        <v>4665</v>
      </c>
      <c r="E845" s="663" t="s">
        <v>9646</v>
      </c>
      <c r="F845" s="664" t="s">
        <v>9647</v>
      </c>
      <c r="G845" s="663" t="s">
        <v>8856</v>
      </c>
      <c r="H845" s="663" t="s">
        <v>8857</v>
      </c>
      <c r="I845" s="665">
        <v>1512</v>
      </c>
      <c r="J845" s="665">
        <v>1</v>
      </c>
      <c r="K845" s="666">
        <v>1512</v>
      </c>
    </row>
    <row r="846" spans="1:11" ht="14.4" customHeight="1" x14ac:dyDescent="0.3">
      <c r="A846" s="661" t="s">
        <v>591</v>
      </c>
      <c r="B846" s="662" t="s">
        <v>592</v>
      </c>
      <c r="C846" s="663" t="s">
        <v>610</v>
      </c>
      <c r="D846" s="664" t="s">
        <v>4665</v>
      </c>
      <c r="E846" s="663" t="s">
        <v>9646</v>
      </c>
      <c r="F846" s="664" t="s">
        <v>9647</v>
      </c>
      <c r="G846" s="663" t="s">
        <v>8858</v>
      </c>
      <c r="H846" s="663" t="s">
        <v>8859</v>
      </c>
      <c r="I846" s="665">
        <v>11326</v>
      </c>
      <c r="J846" s="665">
        <v>1</v>
      </c>
      <c r="K846" s="666">
        <v>11326</v>
      </c>
    </row>
    <row r="847" spans="1:11" ht="14.4" customHeight="1" x14ac:dyDescent="0.3">
      <c r="A847" s="661" t="s">
        <v>591</v>
      </c>
      <c r="B847" s="662" t="s">
        <v>592</v>
      </c>
      <c r="C847" s="663" t="s">
        <v>7976</v>
      </c>
      <c r="D847" s="664" t="s">
        <v>9650</v>
      </c>
      <c r="E847" s="663" t="s">
        <v>9632</v>
      </c>
      <c r="F847" s="664" t="s">
        <v>9633</v>
      </c>
      <c r="G847" s="663" t="s">
        <v>8098</v>
      </c>
      <c r="H847" s="663" t="s">
        <v>8099</v>
      </c>
      <c r="I847" s="665">
        <v>0.47</v>
      </c>
      <c r="J847" s="665">
        <v>100</v>
      </c>
      <c r="K847" s="666">
        <v>47</v>
      </c>
    </row>
    <row r="848" spans="1:11" ht="14.4" customHeight="1" x14ac:dyDescent="0.3">
      <c r="A848" s="661" t="s">
        <v>591</v>
      </c>
      <c r="B848" s="662" t="s">
        <v>592</v>
      </c>
      <c r="C848" s="663" t="s">
        <v>7976</v>
      </c>
      <c r="D848" s="664" t="s">
        <v>9650</v>
      </c>
      <c r="E848" s="663" t="s">
        <v>9632</v>
      </c>
      <c r="F848" s="664" t="s">
        <v>9633</v>
      </c>
      <c r="G848" s="663" t="s">
        <v>8100</v>
      </c>
      <c r="H848" s="663" t="s">
        <v>8101</v>
      </c>
      <c r="I848" s="665">
        <v>0.67</v>
      </c>
      <c r="J848" s="665">
        <v>100</v>
      </c>
      <c r="K848" s="666">
        <v>67</v>
      </c>
    </row>
    <row r="849" spans="1:11" ht="14.4" customHeight="1" x14ac:dyDescent="0.3">
      <c r="A849" s="661" t="s">
        <v>591</v>
      </c>
      <c r="B849" s="662" t="s">
        <v>592</v>
      </c>
      <c r="C849" s="663" t="s">
        <v>7976</v>
      </c>
      <c r="D849" s="664" t="s">
        <v>9650</v>
      </c>
      <c r="E849" s="663" t="s">
        <v>9632</v>
      </c>
      <c r="F849" s="664" t="s">
        <v>9633</v>
      </c>
      <c r="G849" s="663" t="s">
        <v>8860</v>
      </c>
      <c r="H849" s="663" t="s">
        <v>8861</v>
      </c>
      <c r="I849" s="665">
        <v>631.92999999999995</v>
      </c>
      <c r="J849" s="665">
        <v>144</v>
      </c>
      <c r="K849" s="666">
        <v>90997.2</v>
      </c>
    </row>
    <row r="850" spans="1:11" ht="14.4" customHeight="1" x14ac:dyDescent="0.3">
      <c r="A850" s="661" t="s">
        <v>591</v>
      </c>
      <c r="B850" s="662" t="s">
        <v>592</v>
      </c>
      <c r="C850" s="663" t="s">
        <v>7976</v>
      </c>
      <c r="D850" s="664" t="s">
        <v>9650</v>
      </c>
      <c r="E850" s="663" t="s">
        <v>9632</v>
      </c>
      <c r="F850" s="664" t="s">
        <v>9633</v>
      </c>
      <c r="G850" s="663" t="s">
        <v>8862</v>
      </c>
      <c r="H850" s="663" t="s">
        <v>8863</v>
      </c>
      <c r="I850" s="665">
        <v>80.162499999999994</v>
      </c>
      <c r="J850" s="665">
        <v>200</v>
      </c>
      <c r="K850" s="666">
        <v>16032.55</v>
      </c>
    </row>
    <row r="851" spans="1:11" ht="14.4" customHeight="1" x14ac:dyDescent="0.3">
      <c r="A851" s="661" t="s">
        <v>591</v>
      </c>
      <c r="B851" s="662" t="s">
        <v>592</v>
      </c>
      <c r="C851" s="663" t="s">
        <v>7976</v>
      </c>
      <c r="D851" s="664" t="s">
        <v>9650</v>
      </c>
      <c r="E851" s="663" t="s">
        <v>9632</v>
      </c>
      <c r="F851" s="664" t="s">
        <v>9633</v>
      </c>
      <c r="G851" s="663" t="s">
        <v>8864</v>
      </c>
      <c r="H851" s="663" t="s">
        <v>8865</v>
      </c>
      <c r="I851" s="665">
        <v>3636.35</v>
      </c>
      <c r="J851" s="665">
        <v>20</v>
      </c>
      <c r="K851" s="666">
        <v>72727.05</v>
      </c>
    </row>
    <row r="852" spans="1:11" ht="14.4" customHeight="1" x14ac:dyDescent="0.3">
      <c r="A852" s="661" t="s">
        <v>591</v>
      </c>
      <c r="B852" s="662" t="s">
        <v>592</v>
      </c>
      <c r="C852" s="663" t="s">
        <v>7976</v>
      </c>
      <c r="D852" s="664" t="s">
        <v>9650</v>
      </c>
      <c r="E852" s="663" t="s">
        <v>9632</v>
      </c>
      <c r="F852" s="664" t="s">
        <v>9633</v>
      </c>
      <c r="G852" s="663" t="s">
        <v>8864</v>
      </c>
      <c r="H852" s="663" t="s">
        <v>8866</v>
      </c>
      <c r="I852" s="665">
        <v>3637.0924999999997</v>
      </c>
      <c r="J852" s="665">
        <v>80</v>
      </c>
      <c r="K852" s="666">
        <v>290967.54000000004</v>
      </c>
    </row>
    <row r="853" spans="1:11" ht="14.4" customHeight="1" x14ac:dyDescent="0.3">
      <c r="A853" s="661" t="s">
        <v>591</v>
      </c>
      <c r="B853" s="662" t="s">
        <v>592</v>
      </c>
      <c r="C853" s="663" t="s">
        <v>7976</v>
      </c>
      <c r="D853" s="664" t="s">
        <v>9650</v>
      </c>
      <c r="E853" s="663" t="s">
        <v>9632</v>
      </c>
      <c r="F853" s="664" t="s">
        <v>9633</v>
      </c>
      <c r="G853" s="663" t="s">
        <v>8867</v>
      </c>
      <c r="H853" s="663" t="s">
        <v>8868</v>
      </c>
      <c r="I853" s="665">
        <v>173.88</v>
      </c>
      <c r="J853" s="665">
        <v>10</v>
      </c>
      <c r="K853" s="666">
        <v>1738.8</v>
      </c>
    </row>
    <row r="854" spans="1:11" ht="14.4" customHeight="1" x14ac:dyDescent="0.3">
      <c r="A854" s="661" t="s">
        <v>591</v>
      </c>
      <c r="B854" s="662" t="s">
        <v>592</v>
      </c>
      <c r="C854" s="663" t="s">
        <v>7976</v>
      </c>
      <c r="D854" s="664" t="s">
        <v>9650</v>
      </c>
      <c r="E854" s="663" t="s">
        <v>9632</v>
      </c>
      <c r="F854" s="664" t="s">
        <v>9633</v>
      </c>
      <c r="G854" s="663" t="s">
        <v>8869</v>
      </c>
      <c r="H854" s="663" t="s">
        <v>8870</v>
      </c>
      <c r="I854" s="665">
        <v>38.72</v>
      </c>
      <c r="J854" s="665">
        <v>100</v>
      </c>
      <c r="K854" s="666">
        <v>3872</v>
      </c>
    </row>
    <row r="855" spans="1:11" ht="14.4" customHeight="1" x14ac:dyDescent="0.3">
      <c r="A855" s="661" t="s">
        <v>591</v>
      </c>
      <c r="B855" s="662" t="s">
        <v>592</v>
      </c>
      <c r="C855" s="663" t="s">
        <v>7976</v>
      </c>
      <c r="D855" s="664" t="s">
        <v>9650</v>
      </c>
      <c r="E855" s="663" t="s">
        <v>9632</v>
      </c>
      <c r="F855" s="664" t="s">
        <v>9633</v>
      </c>
      <c r="G855" s="663" t="s">
        <v>8869</v>
      </c>
      <c r="H855" s="663" t="s">
        <v>8871</v>
      </c>
      <c r="I855" s="665">
        <v>37.51</v>
      </c>
      <c r="J855" s="665">
        <v>100</v>
      </c>
      <c r="K855" s="666">
        <v>3751</v>
      </c>
    </row>
    <row r="856" spans="1:11" ht="14.4" customHeight="1" x14ac:dyDescent="0.3">
      <c r="A856" s="661" t="s">
        <v>591</v>
      </c>
      <c r="B856" s="662" t="s">
        <v>592</v>
      </c>
      <c r="C856" s="663" t="s">
        <v>7976</v>
      </c>
      <c r="D856" s="664" t="s">
        <v>9650</v>
      </c>
      <c r="E856" s="663" t="s">
        <v>9632</v>
      </c>
      <c r="F856" s="664" t="s">
        <v>9633</v>
      </c>
      <c r="G856" s="663" t="s">
        <v>8872</v>
      </c>
      <c r="H856" s="663" t="s">
        <v>8873</v>
      </c>
      <c r="I856" s="665">
        <v>107.69</v>
      </c>
      <c r="J856" s="665">
        <v>150</v>
      </c>
      <c r="K856" s="666">
        <v>16153.5</v>
      </c>
    </row>
    <row r="857" spans="1:11" ht="14.4" customHeight="1" x14ac:dyDescent="0.3">
      <c r="A857" s="661" t="s">
        <v>591</v>
      </c>
      <c r="B857" s="662" t="s">
        <v>592</v>
      </c>
      <c r="C857" s="663" t="s">
        <v>7976</v>
      </c>
      <c r="D857" s="664" t="s">
        <v>9650</v>
      </c>
      <c r="E857" s="663" t="s">
        <v>9632</v>
      </c>
      <c r="F857" s="664" t="s">
        <v>9633</v>
      </c>
      <c r="G857" s="663" t="s">
        <v>8874</v>
      </c>
      <c r="H857" s="663" t="s">
        <v>8875</v>
      </c>
      <c r="I857" s="665">
        <v>53.24</v>
      </c>
      <c r="J857" s="665">
        <v>100</v>
      </c>
      <c r="K857" s="666">
        <v>5324</v>
      </c>
    </row>
    <row r="858" spans="1:11" ht="14.4" customHeight="1" x14ac:dyDescent="0.3">
      <c r="A858" s="661" t="s">
        <v>591</v>
      </c>
      <c r="B858" s="662" t="s">
        <v>592</v>
      </c>
      <c r="C858" s="663" t="s">
        <v>7976</v>
      </c>
      <c r="D858" s="664" t="s">
        <v>9650</v>
      </c>
      <c r="E858" s="663" t="s">
        <v>9632</v>
      </c>
      <c r="F858" s="664" t="s">
        <v>9633</v>
      </c>
      <c r="G858" s="663" t="s">
        <v>8876</v>
      </c>
      <c r="H858" s="663" t="s">
        <v>8877</v>
      </c>
      <c r="I858" s="665">
        <v>5.09</v>
      </c>
      <c r="J858" s="665">
        <v>500</v>
      </c>
      <c r="K858" s="666">
        <v>2545.54</v>
      </c>
    </row>
    <row r="859" spans="1:11" ht="14.4" customHeight="1" x14ac:dyDescent="0.3">
      <c r="A859" s="661" t="s">
        <v>591</v>
      </c>
      <c r="B859" s="662" t="s">
        <v>592</v>
      </c>
      <c r="C859" s="663" t="s">
        <v>7976</v>
      </c>
      <c r="D859" s="664" t="s">
        <v>9650</v>
      </c>
      <c r="E859" s="663" t="s">
        <v>9632</v>
      </c>
      <c r="F859" s="664" t="s">
        <v>9633</v>
      </c>
      <c r="G859" s="663" t="s">
        <v>8878</v>
      </c>
      <c r="H859" s="663" t="s">
        <v>8879</v>
      </c>
      <c r="I859" s="665">
        <v>290.39999999999998</v>
      </c>
      <c r="J859" s="665">
        <v>370</v>
      </c>
      <c r="K859" s="666">
        <v>107448</v>
      </c>
    </row>
    <row r="860" spans="1:11" ht="14.4" customHeight="1" x14ac:dyDescent="0.3">
      <c r="A860" s="661" t="s">
        <v>591</v>
      </c>
      <c r="B860" s="662" t="s">
        <v>592</v>
      </c>
      <c r="C860" s="663" t="s">
        <v>7976</v>
      </c>
      <c r="D860" s="664" t="s">
        <v>9650</v>
      </c>
      <c r="E860" s="663" t="s">
        <v>9638</v>
      </c>
      <c r="F860" s="664" t="s">
        <v>9639</v>
      </c>
      <c r="G860" s="663" t="s">
        <v>8880</v>
      </c>
      <c r="H860" s="663" t="s">
        <v>8881</v>
      </c>
      <c r="I860" s="665">
        <v>6715.5</v>
      </c>
      <c r="J860" s="665">
        <v>36</v>
      </c>
      <c r="K860" s="666">
        <v>241758</v>
      </c>
    </row>
    <row r="861" spans="1:11" ht="14.4" customHeight="1" x14ac:dyDescent="0.3">
      <c r="A861" s="661" t="s">
        <v>591</v>
      </c>
      <c r="B861" s="662" t="s">
        <v>592</v>
      </c>
      <c r="C861" s="663" t="s">
        <v>7976</v>
      </c>
      <c r="D861" s="664" t="s">
        <v>9650</v>
      </c>
      <c r="E861" s="663" t="s">
        <v>9638</v>
      </c>
      <c r="F861" s="664" t="s">
        <v>9639</v>
      </c>
      <c r="G861" s="663" t="s">
        <v>8882</v>
      </c>
      <c r="H861" s="663" t="s">
        <v>8883</v>
      </c>
      <c r="I861" s="665">
        <v>6432.9571428571426</v>
      </c>
      <c r="J861" s="665">
        <v>60</v>
      </c>
      <c r="K861" s="666">
        <v>387578.4</v>
      </c>
    </row>
    <row r="862" spans="1:11" ht="14.4" customHeight="1" x14ac:dyDescent="0.3">
      <c r="A862" s="661" t="s">
        <v>591</v>
      </c>
      <c r="B862" s="662" t="s">
        <v>592</v>
      </c>
      <c r="C862" s="663" t="s">
        <v>7976</v>
      </c>
      <c r="D862" s="664" t="s">
        <v>9650</v>
      </c>
      <c r="E862" s="663" t="s">
        <v>9638</v>
      </c>
      <c r="F862" s="664" t="s">
        <v>9639</v>
      </c>
      <c r="G862" s="663" t="s">
        <v>8884</v>
      </c>
      <c r="H862" s="663" t="s">
        <v>8885</v>
      </c>
      <c r="I862" s="665">
        <v>1114.21</v>
      </c>
      <c r="J862" s="665">
        <v>-12</v>
      </c>
      <c r="K862" s="666">
        <v>-13370.5</v>
      </c>
    </row>
    <row r="863" spans="1:11" ht="14.4" customHeight="1" x14ac:dyDescent="0.3">
      <c r="A863" s="661" t="s">
        <v>591</v>
      </c>
      <c r="B863" s="662" t="s">
        <v>592</v>
      </c>
      <c r="C863" s="663" t="s">
        <v>7976</v>
      </c>
      <c r="D863" s="664" t="s">
        <v>9650</v>
      </c>
      <c r="E863" s="663" t="s">
        <v>9638</v>
      </c>
      <c r="F863" s="664" t="s">
        <v>9639</v>
      </c>
      <c r="G863" s="663" t="s">
        <v>8886</v>
      </c>
      <c r="H863" s="663" t="s">
        <v>8887</v>
      </c>
      <c r="I863" s="665">
        <v>6413</v>
      </c>
      <c r="J863" s="665">
        <v>6</v>
      </c>
      <c r="K863" s="666">
        <v>38478</v>
      </c>
    </row>
    <row r="864" spans="1:11" ht="14.4" customHeight="1" x14ac:dyDescent="0.3">
      <c r="A864" s="661" t="s">
        <v>591</v>
      </c>
      <c r="B864" s="662" t="s">
        <v>592</v>
      </c>
      <c r="C864" s="663" t="s">
        <v>7976</v>
      </c>
      <c r="D864" s="664" t="s">
        <v>9650</v>
      </c>
      <c r="E864" s="663" t="s">
        <v>9642</v>
      </c>
      <c r="F864" s="664" t="s">
        <v>9643</v>
      </c>
      <c r="G864" s="663" t="s">
        <v>8888</v>
      </c>
      <c r="H864" s="663" t="s">
        <v>8889</v>
      </c>
      <c r="I864" s="665">
        <v>52.63</v>
      </c>
      <c r="J864" s="665">
        <v>400</v>
      </c>
      <c r="K864" s="666">
        <v>21054</v>
      </c>
    </row>
    <row r="865" spans="1:11" ht="14.4" customHeight="1" x14ac:dyDescent="0.3">
      <c r="A865" s="661" t="s">
        <v>591</v>
      </c>
      <c r="B865" s="662" t="s">
        <v>592</v>
      </c>
      <c r="C865" s="663" t="s">
        <v>616</v>
      </c>
      <c r="D865" s="664" t="s">
        <v>9651</v>
      </c>
      <c r="E865" s="663" t="s">
        <v>9646</v>
      </c>
      <c r="F865" s="664" t="s">
        <v>9647</v>
      </c>
      <c r="G865" s="663" t="s">
        <v>8890</v>
      </c>
      <c r="H865" s="663" t="s">
        <v>8891</v>
      </c>
      <c r="I865" s="665">
        <v>251.98579516313129</v>
      </c>
      <c r="J865" s="665">
        <v>1</v>
      </c>
      <c r="K865" s="666">
        <v>251.98579516313129</v>
      </c>
    </row>
    <row r="866" spans="1:11" ht="14.4" customHeight="1" x14ac:dyDescent="0.3">
      <c r="A866" s="661" t="s">
        <v>591</v>
      </c>
      <c r="B866" s="662" t="s">
        <v>592</v>
      </c>
      <c r="C866" s="663" t="s">
        <v>616</v>
      </c>
      <c r="D866" s="664" t="s">
        <v>9651</v>
      </c>
      <c r="E866" s="663" t="s">
        <v>9646</v>
      </c>
      <c r="F866" s="664" t="s">
        <v>9647</v>
      </c>
      <c r="G866" s="663" t="s">
        <v>8892</v>
      </c>
      <c r="H866" s="663" t="s">
        <v>8893</v>
      </c>
      <c r="I866" s="665">
        <v>413.00485833496407</v>
      </c>
      <c r="J866" s="665">
        <v>2</v>
      </c>
      <c r="K866" s="666">
        <v>826.00971666992814</v>
      </c>
    </row>
    <row r="867" spans="1:11" ht="14.4" customHeight="1" x14ac:dyDescent="0.3">
      <c r="A867" s="661" t="s">
        <v>591</v>
      </c>
      <c r="B867" s="662" t="s">
        <v>592</v>
      </c>
      <c r="C867" s="663" t="s">
        <v>616</v>
      </c>
      <c r="D867" s="664" t="s">
        <v>9651</v>
      </c>
      <c r="E867" s="663" t="s">
        <v>9646</v>
      </c>
      <c r="F867" s="664" t="s">
        <v>9647</v>
      </c>
      <c r="G867" s="663" t="s">
        <v>8894</v>
      </c>
      <c r="H867" s="663" t="s">
        <v>8895</v>
      </c>
      <c r="I867" s="665">
        <v>260.78724486392468</v>
      </c>
      <c r="J867" s="665">
        <v>14</v>
      </c>
      <c r="K867" s="666">
        <v>3651.0214280949453</v>
      </c>
    </row>
    <row r="868" spans="1:11" ht="14.4" customHeight="1" x14ac:dyDescent="0.3">
      <c r="A868" s="661" t="s">
        <v>591</v>
      </c>
      <c r="B868" s="662" t="s">
        <v>592</v>
      </c>
      <c r="C868" s="663" t="s">
        <v>616</v>
      </c>
      <c r="D868" s="664" t="s">
        <v>9651</v>
      </c>
      <c r="E868" s="663" t="s">
        <v>9646</v>
      </c>
      <c r="F868" s="664" t="s">
        <v>9647</v>
      </c>
      <c r="G868" s="663" t="s">
        <v>8896</v>
      </c>
      <c r="H868" s="663" t="s">
        <v>8897</v>
      </c>
      <c r="I868" s="665">
        <v>278.8815733127837</v>
      </c>
      <c r="J868" s="665">
        <v>1</v>
      </c>
      <c r="K868" s="666">
        <v>278.8815733127837</v>
      </c>
    </row>
    <row r="869" spans="1:11" ht="14.4" customHeight="1" x14ac:dyDescent="0.3">
      <c r="A869" s="661" t="s">
        <v>591</v>
      </c>
      <c r="B869" s="662" t="s">
        <v>592</v>
      </c>
      <c r="C869" s="663" t="s">
        <v>616</v>
      </c>
      <c r="D869" s="664" t="s">
        <v>9651</v>
      </c>
      <c r="E869" s="663" t="s">
        <v>9646</v>
      </c>
      <c r="F869" s="664" t="s">
        <v>9647</v>
      </c>
      <c r="G869" s="663" t="s">
        <v>8898</v>
      </c>
      <c r="H869" s="663" t="s">
        <v>8899</v>
      </c>
      <c r="I869" s="665">
        <v>173.99714285714285</v>
      </c>
      <c r="J869" s="665">
        <v>21</v>
      </c>
      <c r="K869" s="666">
        <v>3653.9</v>
      </c>
    </row>
    <row r="870" spans="1:11" ht="14.4" customHeight="1" x14ac:dyDescent="0.3">
      <c r="A870" s="661" t="s">
        <v>591</v>
      </c>
      <c r="B870" s="662" t="s">
        <v>592</v>
      </c>
      <c r="C870" s="663" t="s">
        <v>616</v>
      </c>
      <c r="D870" s="664" t="s">
        <v>9651</v>
      </c>
      <c r="E870" s="663" t="s">
        <v>9646</v>
      </c>
      <c r="F870" s="664" t="s">
        <v>9647</v>
      </c>
      <c r="G870" s="663" t="s">
        <v>8900</v>
      </c>
      <c r="H870" s="663" t="s">
        <v>8901</v>
      </c>
      <c r="I870" s="665">
        <v>610.04142857142858</v>
      </c>
      <c r="J870" s="665">
        <v>17</v>
      </c>
      <c r="K870" s="666">
        <v>10315.35</v>
      </c>
    </row>
    <row r="871" spans="1:11" ht="14.4" customHeight="1" x14ac:dyDescent="0.3">
      <c r="A871" s="661" t="s">
        <v>591</v>
      </c>
      <c r="B871" s="662" t="s">
        <v>592</v>
      </c>
      <c r="C871" s="663" t="s">
        <v>616</v>
      </c>
      <c r="D871" s="664" t="s">
        <v>9651</v>
      </c>
      <c r="E871" s="663" t="s">
        <v>9646</v>
      </c>
      <c r="F871" s="664" t="s">
        <v>9647</v>
      </c>
      <c r="G871" s="663" t="s">
        <v>8902</v>
      </c>
      <c r="H871" s="663" t="s">
        <v>8903</v>
      </c>
      <c r="I871" s="665">
        <v>1781.184</v>
      </c>
      <c r="J871" s="665">
        <v>20</v>
      </c>
      <c r="K871" s="666">
        <v>35624.22</v>
      </c>
    </row>
    <row r="872" spans="1:11" ht="14.4" customHeight="1" x14ac:dyDescent="0.3">
      <c r="A872" s="661" t="s">
        <v>591</v>
      </c>
      <c r="B872" s="662" t="s">
        <v>592</v>
      </c>
      <c r="C872" s="663" t="s">
        <v>616</v>
      </c>
      <c r="D872" s="664" t="s">
        <v>9651</v>
      </c>
      <c r="E872" s="663" t="s">
        <v>9646</v>
      </c>
      <c r="F872" s="664" t="s">
        <v>9647</v>
      </c>
      <c r="G872" s="663" t="s">
        <v>8904</v>
      </c>
      <c r="H872" s="663" t="s">
        <v>8905</v>
      </c>
      <c r="I872" s="665">
        <v>551.76200000000006</v>
      </c>
      <c r="J872" s="665">
        <v>80</v>
      </c>
      <c r="K872" s="666">
        <v>44140.800000000003</v>
      </c>
    </row>
    <row r="873" spans="1:11" ht="14.4" customHeight="1" x14ac:dyDescent="0.3">
      <c r="A873" s="661" t="s">
        <v>591</v>
      </c>
      <c r="B873" s="662" t="s">
        <v>592</v>
      </c>
      <c r="C873" s="663" t="s">
        <v>616</v>
      </c>
      <c r="D873" s="664" t="s">
        <v>9651</v>
      </c>
      <c r="E873" s="663" t="s">
        <v>9646</v>
      </c>
      <c r="F873" s="664" t="s">
        <v>9647</v>
      </c>
      <c r="G873" s="663" t="s">
        <v>8906</v>
      </c>
      <c r="H873" s="663" t="s">
        <v>8907</v>
      </c>
      <c r="I873" s="665">
        <v>24.088000000000001</v>
      </c>
      <c r="J873" s="665">
        <v>88</v>
      </c>
      <c r="K873" s="666">
        <v>2120</v>
      </c>
    </row>
    <row r="874" spans="1:11" ht="14.4" customHeight="1" x14ac:dyDescent="0.3">
      <c r="A874" s="661" t="s">
        <v>591</v>
      </c>
      <c r="B874" s="662" t="s">
        <v>592</v>
      </c>
      <c r="C874" s="663" t="s">
        <v>616</v>
      </c>
      <c r="D874" s="664" t="s">
        <v>9651</v>
      </c>
      <c r="E874" s="663" t="s">
        <v>9646</v>
      </c>
      <c r="F874" s="664" t="s">
        <v>9647</v>
      </c>
      <c r="G874" s="663" t="s">
        <v>8908</v>
      </c>
      <c r="H874" s="663" t="s">
        <v>8909</v>
      </c>
      <c r="I874" s="665">
        <v>14169.1</v>
      </c>
      <c r="J874" s="665">
        <v>6</v>
      </c>
      <c r="K874" s="666">
        <v>85014.6</v>
      </c>
    </row>
    <row r="875" spans="1:11" ht="14.4" customHeight="1" x14ac:dyDescent="0.3">
      <c r="A875" s="661" t="s">
        <v>591</v>
      </c>
      <c r="B875" s="662" t="s">
        <v>592</v>
      </c>
      <c r="C875" s="663" t="s">
        <v>616</v>
      </c>
      <c r="D875" s="664" t="s">
        <v>9651</v>
      </c>
      <c r="E875" s="663" t="s">
        <v>9646</v>
      </c>
      <c r="F875" s="664" t="s">
        <v>9647</v>
      </c>
      <c r="G875" s="663" t="s">
        <v>8910</v>
      </c>
      <c r="H875" s="663" t="s">
        <v>8911</v>
      </c>
      <c r="I875" s="665">
        <v>90.631818181818176</v>
      </c>
      <c r="J875" s="665">
        <v>50</v>
      </c>
      <c r="K875" s="666">
        <v>4505.5300000000007</v>
      </c>
    </row>
    <row r="876" spans="1:11" ht="14.4" customHeight="1" x14ac:dyDescent="0.3">
      <c r="A876" s="661" t="s">
        <v>591</v>
      </c>
      <c r="B876" s="662" t="s">
        <v>592</v>
      </c>
      <c r="C876" s="663" t="s">
        <v>616</v>
      </c>
      <c r="D876" s="664" t="s">
        <v>9651</v>
      </c>
      <c r="E876" s="663" t="s">
        <v>9646</v>
      </c>
      <c r="F876" s="664" t="s">
        <v>9647</v>
      </c>
      <c r="G876" s="663" t="s">
        <v>8912</v>
      </c>
      <c r="H876" s="663" t="s">
        <v>8913</v>
      </c>
      <c r="I876" s="665">
        <v>5822.66</v>
      </c>
      <c r="J876" s="665">
        <v>2</v>
      </c>
      <c r="K876" s="666">
        <v>11645.33</v>
      </c>
    </row>
    <row r="877" spans="1:11" ht="14.4" customHeight="1" x14ac:dyDescent="0.3">
      <c r="A877" s="661" t="s">
        <v>591</v>
      </c>
      <c r="B877" s="662" t="s">
        <v>592</v>
      </c>
      <c r="C877" s="663" t="s">
        <v>616</v>
      </c>
      <c r="D877" s="664" t="s">
        <v>9651</v>
      </c>
      <c r="E877" s="663" t="s">
        <v>9646</v>
      </c>
      <c r="F877" s="664" t="s">
        <v>9647</v>
      </c>
      <c r="G877" s="663" t="s">
        <v>8914</v>
      </c>
      <c r="H877" s="663" t="s">
        <v>8915</v>
      </c>
      <c r="I877" s="665">
        <v>14259.85</v>
      </c>
      <c r="J877" s="665">
        <v>6</v>
      </c>
      <c r="K877" s="666">
        <v>85498.6</v>
      </c>
    </row>
    <row r="878" spans="1:11" ht="14.4" customHeight="1" x14ac:dyDescent="0.3">
      <c r="A878" s="661" t="s">
        <v>591</v>
      </c>
      <c r="B878" s="662" t="s">
        <v>592</v>
      </c>
      <c r="C878" s="663" t="s">
        <v>616</v>
      </c>
      <c r="D878" s="664" t="s">
        <v>9651</v>
      </c>
      <c r="E878" s="663" t="s">
        <v>9646</v>
      </c>
      <c r="F878" s="664" t="s">
        <v>9647</v>
      </c>
      <c r="G878" s="663" t="s">
        <v>8916</v>
      </c>
      <c r="H878" s="663" t="s">
        <v>8917</v>
      </c>
      <c r="I878" s="665">
        <v>469.48</v>
      </c>
      <c r="J878" s="665">
        <v>2</v>
      </c>
      <c r="K878" s="666">
        <v>938.96</v>
      </c>
    </row>
    <row r="879" spans="1:11" ht="14.4" customHeight="1" x14ac:dyDescent="0.3">
      <c r="A879" s="661" t="s">
        <v>591</v>
      </c>
      <c r="B879" s="662" t="s">
        <v>592</v>
      </c>
      <c r="C879" s="663" t="s">
        <v>616</v>
      </c>
      <c r="D879" s="664" t="s">
        <v>9651</v>
      </c>
      <c r="E879" s="663" t="s">
        <v>9646</v>
      </c>
      <c r="F879" s="664" t="s">
        <v>9647</v>
      </c>
      <c r="G879" s="663" t="s">
        <v>8918</v>
      </c>
      <c r="H879" s="663" t="s">
        <v>8919</v>
      </c>
      <c r="I879" s="665">
        <v>318.58333333333331</v>
      </c>
      <c r="J879" s="665">
        <v>40</v>
      </c>
      <c r="K879" s="666">
        <v>13097.23</v>
      </c>
    </row>
    <row r="880" spans="1:11" ht="14.4" customHeight="1" x14ac:dyDescent="0.3">
      <c r="A880" s="661" t="s">
        <v>591</v>
      </c>
      <c r="B880" s="662" t="s">
        <v>592</v>
      </c>
      <c r="C880" s="663" t="s">
        <v>616</v>
      </c>
      <c r="D880" s="664" t="s">
        <v>9651</v>
      </c>
      <c r="E880" s="663" t="s">
        <v>9646</v>
      </c>
      <c r="F880" s="664" t="s">
        <v>9647</v>
      </c>
      <c r="G880" s="663" t="s">
        <v>8918</v>
      </c>
      <c r="H880" s="663" t="s">
        <v>8920</v>
      </c>
      <c r="I880" s="665">
        <v>336.29</v>
      </c>
      <c r="J880" s="665">
        <v>60</v>
      </c>
      <c r="K880" s="666">
        <v>20177.189999999999</v>
      </c>
    </row>
    <row r="881" spans="1:11" ht="14.4" customHeight="1" x14ac:dyDescent="0.3">
      <c r="A881" s="661" t="s">
        <v>591</v>
      </c>
      <c r="B881" s="662" t="s">
        <v>592</v>
      </c>
      <c r="C881" s="663" t="s">
        <v>616</v>
      </c>
      <c r="D881" s="664" t="s">
        <v>9651</v>
      </c>
      <c r="E881" s="663" t="s">
        <v>9646</v>
      </c>
      <c r="F881" s="664" t="s">
        <v>9647</v>
      </c>
      <c r="G881" s="663" t="s">
        <v>8921</v>
      </c>
      <c r="H881" s="663" t="s">
        <v>8922</v>
      </c>
      <c r="I881" s="665">
        <v>12172.6</v>
      </c>
      <c r="J881" s="665">
        <v>6</v>
      </c>
      <c r="K881" s="666">
        <v>73084</v>
      </c>
    </row>
    <row r="882" spans="1:11" ht="14.4" customHeight="1" x14ac:dyDescent="0.3">
      <c r="A882" s="661" t="s">
        <v>591</v>
      </c>
      <c r="B882" s="662" t="s">
        <v>592</v>
      </c>
      <c r="C882" s="663" t="s">
        <v>616</v>
      </c>
      <c r="D882" s="664" t="s">
        <v>9651</v>
      </c>
      <c r="E882" s="663" t="s">
        <v>9646</v>
      </c>
      <c r="F882" s="664" t="s">
        <v>9647</v>
      </c>
      <c r="G882" s="663" t="s">
        <v>8923</v>
      </c>
      <c r="H882" s="663" t="s">
        <v>8924</v>
      </c>
      <c r="I882" s="665">
        <v>49452.7</v>
      </c>
      <c r="J882" s="665">
        <v>5</v>
      </c>
      <c r="K882" s="666">
        <v>247263.49999999997</v>
      </c>
    </row>
    <row r="883" spans="1:11" ht="14.4" customHeight="1" x14ac:dyDescent="0.3">
      <c r="A883" s="661" t="s">
        <v>591</v>
      </c>
      <c r="B883" s="662" t="s">
        <v>592</v>
      </c>
      <c r="C883" s="663" t="s">
        <v>616</v>
      </c>
      <c r="D883" s="664" t="s">
        <v>9651</v>
      </c>
      <c r="E883" s="663" t="s">
        <v>9646</v>
      </c>
      <c r="F883" s="664" t="s">
        <v>9647</v>
      </c>
      <c r="G883" s="663" t="s">
        <v>8925</v>
      </c>
      <c r="H883" s="663" t="s">
        <v>8926</v>
      </c>
      <c r="I883" s="665">
        <v>4233.75</v>
      </c>
      <c r="J883" s="665">
        <v>4</v>
      </c>
      <c r="K883" s="666">
        <v>16935</v>
      </c>
    </row>
    <row r="884" spans="1:11" ht="14.4" customHeight="1" x14ac:dyDescent="0.3">
      <c r="A884" s="661" t="s">
        <v>591</v>
      </c>
      <c r="B884" s="662" t="s">
        <v>592</v>
      </c>
      <c r="C884" s="663" t="s">
        <v>616</v>
      </c>
      <c r="D884" s="664" t="s">
        <v>9651</v>
      </c>
      <c r="E884" s="663" t="s">
        <v>9646</v>
      </c>
      <c r="F884" s="664" t="s">
        <v>9647</v>
      </c>
      <c r="G884" s="663" t="s">
        <v>8927</v>
      </c>
      <c r="H884" s="663" t="s">
        <v>8928</v>
      </c>
      <c r="I884" s="665">
        <v>432.17333333333335</v>
      </c>
      <c r="J884" s="665">
        <v>30</v>
      </c>
      <c r="K884" s="666">
        <v>12965.150000000001</v>
      </c>
    </row>
    <row r="885" spans="1:11" ht="14.4" customHeight="1" x14ac:dyDescent="0.3">
      <c r="A885" s="661" t="s">
        <v>591</v>
      </c>
      <c r="B885" s="662" t="s">
        <v>592</v>
      </c>
      <c r="C885" s="663" t="s">
        <v>616</v>
      </c>
      <c r="D885" s="664" t="s">
        <v>9651</v>
      </c>
      <c r="E885" s="663" t="s">
        <v>9646</v>
      </c>
      <c r="F885" s="664" t="s">
        <v>9647</v>
      </c>
      <c r="G885" s="663" t="s">
        <v>8929</v>
      </c>
      <c r="H885" s="663" t="s">
        <v>8930</v>
      </c>
      <c r="I885" s="665">
        <v>1159.18</v>
      </c>
      <c r="J885" s="665">
        <v>5</v>
      </c>
      <c r="K885" s="666">
        <v>5795.9</v>
      </c>
    </row>
    <row r="886" spans="1:11" ht="14.4" customHeight="1" x14ac:dyDescent="0.3">
      <c r="A886" s="661" t="s">
        <v>591</v>
      </c>
      <c r="B886" s="662" t="s">
        <v>592</v>
      </c>
      <c r="C886" s="663" t="s">
        <v>616</v>
      </c>
      <c r="D886" s="664" t="s">
        <v>9651</v>
      </c>
      <c r="E886" s="663" t="s">
        <v>9646</v>
      </c>
      <c r="F886" s="664" t="s">
        <v>9647</v>
      </c>
      <c r="G886" s="663" t="s">
        <v>8931</v>
      </c>
      <c r="H886" s="663" t="s">
        <v>8932</v>
      </c>
      <c r="I886" s="665">
        <v>14088.01</v>
      </c>
      <c r="J886" s="665">
        <v>3</v>
      </c>
      <c r="K886" s="666">
        <v>42264.03</v>
      </c>
    </row>
    <row r="887" spans="1:11" ht="14.4" customHeight="1" x14ac:dyDescent="0.3">
      <c r="A887" s="661" t="s">
        <v>591</v>
      </c>
      <c r="B887" s="662" t="s">
        <v>592</v>
      </c>
      <c r="C887" s="663" t="s">
        <v>616</v>
      </c>
      <c r="D887" s="664" t="s">
        <v>9651</v>
      </c>
      <c r="E887" s="663" t="s">
        <v>9646</v>
      </c>
      <c r="F887" s="664" t="s">
        <v>9647</v>
      </c>
      <c r="G887" s="663" t="s">
        <v>8933</v>
      </c>
      <c r="H887" s="663" t="s">
        <v>8934</v>
      </c>
      <c r="I887" s="665">
        <v>14411.1</v>
      </c>
      <c r="J887" s="665">
        <v>2</v>
      </c>
      <c r="K887" s="666">
        <v>28822.2</v>
      </c>
    </row>
    <row r="888" spans="1:11" ht="14.4" customHeight="1" x14ac:dyDescent="0.3">
      <c r="A888" s="661" t="s">
        <v>591</v>
      </c>
      <c r="B888" s="662" t="s">
        <v>592</v>
      </c>
      <c r="C888" s="663" t="s">
        <v>616</v>
      </c>
      <c r="D888" s="664" t="s">
        <v>9651</v>
      </c>
      <c r="E888" s="663" t="s">
        <v>9646</v>
      </c>
      <c r="F888" s="664" t="s">
        <v>9647</v>
      </c>
      <c r="G888" s="663" t="s">
        <v>8935</v>
      </c>
      <c r="H888" s="663" t="s">
        <v>8936</v>
      </c>
      <c r="I888" s="665">
        <v>30129</v>
      </c>
      <c r="J888" s="665">
        <v>1</v>
      </c>
      <c r="K888" s="666">
        <v>30129</v>
      </c>
    </row>
    <row r="889" spans="1:11" ht="14.4" customHeight="1" x14ac:dyDescent="0.3">
      <c r="A889" s="661" t="s">
        <v>591</v>
      </c>
      <c r="B889" s="662" t="s">
        <v>592</v>
      </c>
      <c r="C889" s="663" t="s">
        <v>616</v>
      </c>
      <c r="D889" s="664" t="s">
        <v>9651</v>
      </c>
      <c r="E889" s="663" t="s">
        <v>9646</v>
      </c>
      <c r="F889" s="664" t="s">
        <v>9647</v>
      </c>
      <c r="G889" s="663" t="s">
        <v>8937</v>
      </c>
      <c r="H889" s="663" t="s">
        <v>8938</v>
      </c>
      <c r="I889" s="665">
        <v>14169.1</v>
      </c>
      <c r="J889" s="665">
        <v>3</v>
      </c>
      <c r="K889" s="666">
        <v>42507.3</v>
      </c>
    </row>
    <row r="890" spans="1:11" ht="14.4" customHeight="1" x14ac:dyDescent="0.3">
      <c r="A890" s="661" t="s">
        <v>591</v>
      </c>
      <c r="B890" s="662" t="s">
        <v>592</v>
      </c>
      <c r="C890" s="663" t="s">
        <v>616</v>
      </c>
      <c r="D890" s="664" t="s">
        <v>9651</v>
      </c>
      <c r="E890" s="663" t="s">
        <v>9646</v>
      </c>
      <c r="F890" s="664" t="s">
        <v>9647</v>
      </c>
      <c r="G890" s="663" t="s">
        <v>8939</v>
      </c>
      <c r="H890" s="663" t="s">
        <v>8940</v>
      </c>
      <c r="I890" s="665">
        <v>8535</v>
      </c>
      <c r="J890" s="665">
        <v>2</v>
      </c>
      <c r="K890" s="666">
        <v>17070</v>
      </c>
    </row>
    <row r="891" spans="1:11" ht="14.4" customHeight="1" x14ac:dyDescent="0.3">
      <c r="A891" s="661" t="s">
        <v>591</v>
      </c>
      <c r="B891" s="662" t="s">
        <v>592</v>
      </c>
      <c r="C891" s="663" t="s">
        <v>616</v>
      </c>
      <c r="D891" s="664" t="s">
        <v>9651</v>
      </c>
      <c r="E891" s="663" t="s">
        <v>9646</v>
      </c>
      <c r="F891" s="664" t="s">
        <v>9647</v>
      </c>
      <c r="G891" s="663" t="s">
        <v>8941</v>
      </c>
      <c r="H891" s="663" t="s">
        <v>8942</v>
      </c>
      <c r="I891" s="665">
        <v>9114</v>
      </c>
      <c r="J891" s="665">
        <v>1</v>
      </c>
      <c r="K891" s="666">
        <v>9114</v>
      </c>
    </row>
    <row r="892" spans="1:11" ht="14.4" customHeight="1" x14ac:dyDescent="0.3">
      <c r="A892" s="661" t="s">
        <v>591</v>
      </c>
      <c r="B892" s="662" t="s">
        <v>592</v>
      </c>
      <c r="C892" s="663" t="s">
        <v>616</v>
      </c>
      <c r="D892" s="664" t="s">
        <v>9651</v>
      </c>
      <c r="E892" s="663" t="s">
        <v>9646</v>
      </c>
      <c r="F892" s="664" t="s">
        <v>9647</v>
      </c>
      <c r="G892" s="663" t="s">
        <v>8943</v>
      </c>
      <c r="H892" s="663" t="s">
        <v>8944</v>
      </c>
      <c r="I892" s="665">
        <v>1061.8</v>
      </c>
      <c r="J892" s="665">
        <v>1</v>
      </c>
      <c r="K892" s="666">
        <v>1061.8</v>
      </c>
    </row>
    <row r="893" spans="1:11" ht="14.4" customHeight="1" x14ac:dyDescent="0.3">
      <c r="A893" s="661" t="s">
        <v>591</v>
      </c>
      <c r="B893" s="662" t="s">
        <v>592</v>
      </c>
      <c r="C893" s="663" t="s">
        <v>616</v>
      </c>
      <c r="D893" s="664" t="s">
        <v>9651</v>
      </c>
      <c r="E893" s="663" t="s">
        <v>9646</v>
      </c>
      <c r="F893" s="664" t="s">
        <v>9647</v>
      </c>
      <c r="G893" s="663" t="s">
        <v>8945</v>
      </c>
      <c r="H893" s="663" t="s">
        <v>8946</v>
      </c>
      <c r="I893" s="665">
        <v>30129</v>
      </c>
      <c r="J893" s="665">
        <v>1</v>
      </c>
      <c r="K893" s="666">
        <v>30129</v>
      </c>
    </row>
    <row r="894" spans="1:11" ht="14.4" customHeight="1" x14ac:dyDescent="0.3">
      <c r="A894" s="661" t="s">
        <v>591</v>
      </c>
      <c r="B894" s="662" t="s">
        <v>592</v>
      </c>
      <c r="C894" s="663" t="s">
        <v>616</v>
      </c>
      <c r="D894" s="664" t="s">
        <v>9651</v>
      </c>
      <c r="E894" s="663" t="s">
        <v>9646</v>
      </c>
      <c r="F894" s="664" t="s">
        <v>9647</v>
      </c>
      <c r="G894" s="663" t="s">
        <v>8947</v>
      </c>
      <c r="H894" s="663" t="s">
        <v>8948</v>
      </c>
      <c r="I894" s="665">
        <v>22385</v>
      </c>
      <c r="J894" s="665">
        <v>1</v>
      </c>
      <c r="K894" s="666">
        <v>22385</v>
      </c>
    </row>
    <row r="895" spans="1:11" ht="14.4" customHeight="1" x14ac:dyDescent="0.3">
      <c r="A895" s="661" t="s">
        <v>591</v>
      </c>
      <c r="B895" s="662" t="s">
        <v>592</v>
      </c>
      <c r="C895" s="663" t="s">
        <v>616</v>
      </c>
      <c r="D895" s="664" t="s">
        <v>9651</v>
      </c>
      <c r="E895" s="663" t="s">
        <v>9646</v>
      </c>
      <c r="F895" s="664" t="s">
        <v>9647</v>
      </c>
      <c r="G895" s="663" t="s">
        <v>8949</v>
      </c>
      <c r="H895" s="663" t="s">
        <v>8950</v>
      </c>
      <c r="I895" s="665">
        <v>14087.87</v>
      </c>
      <c r="J895" s="665">
        <v>3</v>
      </c>
      <c r="K895" s="666">
        <v>42263.61</v>
      </c>
    </row>
    <row r="896" spans="1:11" ht="14.4" customHeight="1" x14ac:dyDescent="0.3">
      <c r="A896" s="661" t="s">
        <v>591</v>
      </c>
      <c r="B896" s="662" t="s">
        <v>592</v>
      </c>
      <c r="C896" s="663" t="s">
        <v>616</v>
      </c>
      <c r="D896" s="664" t="s">
        <v>9651</v>
      </c>
      <c r="E896" s="663" t="s">
        <v>9646</v>
      </c>
      <c r="F896" s="664" t="s">
        <v>9647</v>
      </c>
      <c r="G896" s="663" t="s">
        <v>8951</v>
      </c>
      <c r="H896" s="663" t="s">
        <v>8952</v>
      </c>
      <c r="I896" s="665">
        <v>12221</v>
      </c>
      <c r="J896" s="665">
        <v>2</v>
      </c>
      <c r="K896" s="666">
        <v>24442</v>
      </c>
    </row>
    <row r="897" spans="1:11" ht="14.4" customHeight="1" x14ac:dyDescent="0.3">
      <c r="A897" s="661" t="s">
        <v>591</v>
      </c>
      <c r="B897" s="662" t="s">
        <v>592</v>
      </c>
      <c r="C897" s="663" t="s">
        <v>616</v>
      </c>
      <c r="D897" s="664" t="s">
        <v>9651</v>
      </c>
      <c r="E897" s="663" t="s">
        <v>9646</v>
      </c>
      <c r="F897" s="664" t="s">
        <v>9647</v>
      </c>
      <c r="G897" s="663" t="s">
        <v>8953</v>
      </c>
      <c r="H897" s="663" t="s">
        <v>8954</v>
      </c>
      <c r="I897" s="665">
        <v>14169.1</v>
      </c>
      <c r="J897" s="665">
        <v>1</v>
      </c>
      <c r="K897" s="666">
        <v>14169.1</v>
      </c>
    </row>
    <row r="898" spans="1:11" ht="14.4" customHeight="1" x14ac:dyDescent="0.3">
      <c r="A898" s="661" t="s">
        <v>591</v>
      </c>
      <c r="B898" s="662" t="s">
        <v>592</v>
      </c>
      <c r="C898" s="663" t="s">
        <v>616</v>
      </c>
      <c r="D898" s="664" t="s">
        <v>9651</v>
      </c>
      <c r="E898" s="663" t="s">
        <v>9646</v>
      </c>
      <c r="F898" s="664" t="s">
        <v>9647</v>
      </c>
      <c r="G898" s="663" t="s">
        <v>8953</v>
      </c>
      <c r="H898" s="663" t="s">
        <v>8955</v>
      </c>
      <c r="I898" s="665">
        <v>14169.1</v>
      </c>
      <c r="J898" s="665">
        <v>1</v>
      </c>
      <c r="K898" s="666">
        <v>14169.1</v>
      </c>
    </row>
    <row r="899" spans="1:11" ht="14.4" customHeight="1" x14ac:dyDescent="0.3">
      <c r="A899" s="661" t="s">
        <v>591</v>
      </c>
      <c r="B899" s="662" t="s">
        <v>592</v>
      </c>
      <c r="C899" s="663" t="s">
        <v>616</v>
      </c>
      <c r="D899" s="664" t="s">
        <v>9651</v>
      </c>
      <c r="E899" s="663" t="s">
        <v>9646</v>
      </c>
      <c r="F899" s="664" t="s">
        <v>9647</v>
      </c>
      <c r="G899" s="663" t="s">
        <v>8956</v>
      </c>
      <c r="H899" s="663" t="s">
        <v>8957</v>
      </c>
      <c r="I899" s="665">
        <v>14087.5</v>
      </c>
      <c r="J899" s="665">
        <v>1</v>
      </c>
      <c r="K899" s="666">
        <v>14087.5</v>
      </c>
    </row>
    <row r="900" spans="1:11" ht="14.4" customHeight="1" x14ac:dyDescent="0.3">
      <c r="A900" s="661" t="s">
        <v>591</v>
      </c>
      <c r="B900" s="662" t="s">
        <v>592</v>
      </c>
      <c r="C900" s="663" t="s">
        <v>616</v>
      </c>
      <c r="D900" s="664" t="s">
        <v>9651</v>
      </c>
      <c r="E900" s="663" t="s">
        <v>9646</v>
      </c>
      <c r="F900" s="664" t="s">
        <v>9647</v>
      </c>
      <c r="G900" s="663" t="s">
        <v>8958</v>
      </c>
      <c r="H900" s="663" t="s">
        <v>8959</v>
      </c>
      <c r="I900" s="665">
        <v>14088</v>
      </c>
      <c r="J900" s="665">
        <v>1</v>
      </c>
      <c r="K900" s="666">
        <v>14088</v>
      </c>
    </row>
    <row r="901" spans="1:11" ht="14.4" customHeight="1" x14ac:dyDescent="0.3">
      <c r="A901" s="661" t="s">
        <v>591</v>
      </c>
      <c r="B901" s="662" t="s">
        <v>592</v>
      </c>
      <c r="C901" s="663" t="s">
        <v>616</v>
      </c>
      <c r="D901" s="664" t="s">
        <v>9651</v>
      </c>
      <c r="E901" s="663" t="s">
        <v>9646</v>
      </c>
      <c r="F901" s="664" t="s">
        <v>9647</v>
      </c>
      <c r="G901" s="663" t="s">
        <v>8960</v>
      </c>
      <c r="H901" s="663" t="s">
        <v>8961</v>
      </c>
      <c r="I901" s="665">
        <v>5822.67</v>
      </c>
      <c r="J901" s="665">
        <v>1</v>
      </c>
      <c r="K901" s="666">
        <v>5822.67</v>
      </c>
    </row>
    <row r="902" spans="1:11" ht="14.4" customHeight="1" x14ac:dyDescent="0.3">
      <c r="A902" s="661" t="s">
        <v>591</v>
      </c>
      <c r="B902" s="662" t="s">
        <v>592</v>
      </c>
      <c r="C902" s="663" t="s">
        <v>616</v>
      </c>
      <c r="D902" s="664" t="s">
        <v>9651</v>
      </c>
      <c r="E902" s="663" t="s">
        <v>9646</v>
      </c>
      <c r="F902" s="664" t="s">
        <v>9647</v>
      </c>
      <c r="G902" s="663" t="s">
        <v>8962</v>
      </c>
      <c r="H902" s="663" t="s">
        <v>8963</v>
      </c>
      <c r="I902" s="665">
        <v>2559</v>
      </c>
      <c r="J902" s="665">
        <v>1</v>
      </c>
      <c r="K902" s="666">
        <v>2559</v>
      </c>
    </row>
    <row r="903" spans="1:11" ht="14.4" customHeight="1" x14ac:dyDescent="0.3">
      <c r="A903" s="661" t="s">
        <v>591</v>
      </c>
      <c r="B903" s="662" t="s">
        <v>592</v>
      </c>
      <c r="C903" s="663" t="s">
        <v>616</v>
      </c>
      <c r="D903" s="664" t="s">
        <v>9651</v>
      </c>
      <c r="E903" s="663" t="s">
        <v>9646</v>
      </c>
      <c r="F903" s="664" t="s">
        <v>9647</v>
      </c>
      <c r="G903" s="663" t="s">
        <v>8964</v>
      </c>
      <c r="H903" s="663" t="s">
        <v>8965</v>
      </c>
      <c r="I903" s="665">
        <v>14169.1</v>
      </c>
      <c r="J903" s="665">
        <v>1</v>
      </c>
      <c r="K903" s="666">
        <v>14169.1</v>
      </c>
    </row>
    <row r="904" spans="1:11" ht="14.4" customHeight="1" x14ac:dyDescent="0.3">
      <c r="A904" s="661" t="s">
        <v>591</v>
      </c>
      <c r="B904" s="662" t="s">
        <v>592</v>
      </c>
      <c r="C904" s="663" t="s">
        <v>616</v>
      </c>
      <c r="D904" s="664" t="s">
        <v>9651</v>
      </c>
      <c r="E904" s="663" t="s">
        <v>9646</v>
      </c>
      <c r="F904" s="664" t="s">
        <v>9647</v>
      </c>
      <c r="G904" s="663" t="s">
        <v>8966</v>
      </c>
      <c r="H904" s="663" t="s">
        <v>8967</v>
      </c>
      <c r="I904" s="665">
        <v>14290.1</v>
      </c>
      <c r="J904" s="665">
        <v>2</v>
      </c>
      <c r="K904" s="666">
        <v>28580.2</v>
      </c>
    </row>
    <row r="905" spans="1:11" ht="14.4" customHeight="1" x14ac:dyDescent="0.3">
      <c r="A905" s="661" t="s">
        <v>591</v>
      </c>
      <c r="B905" s="662" t="s">
        <v>592</v>
      </c>
      <c r="C905" s="663" t="s">
        <v>616</v>
      </c>
      <c r="D905" s="664" t="s">
        <v>9651</v>
      </c>
      <c r="E905" s="663" t="s">
        <v>9646</v>
      </c>
      <c r="F905" s="664" t="s">
        <v>9647</v>
      </c>
      <c r="G905" s="663" t="s">
        <v>8968</v>
      </c>
      <c r="H905" s="663" t="s">
        <v>8969</v>
      </c>
      <c r="I905" s="665">
        <v>14169.1</v>
      </c>
      <c r="J905" s="665">
        <v>1</v>
      </c>
      <c r="K905" s="666">
        <v>14169.1</v>
      </c>
    </row>
    <row r="906" spans="1:11" ht="14.4" customHeight="1" x14ac:dyDescent="0.3">
      <c r="A906" s="661" t="s">
        <v>591</v>
      </c>
      <c r="B906" s="662" t="s">
        <v>592</v>
      </c>
      <c r="C906" s="663" t="s">
        <v>616</v>
      </c>
      <c r="D906" s="664" t="s">
        <v>9651</v>
      </c>
      <c r="E906" s="663" t="s">
        <v>9646</v>
      </c>
      <c r="F906" s="664" t="s">
        <v>9647</v>
      </c>
      <c r="G906" s="663" t="s">
        <v>8970</v>
      </c>
      <c r="H906" s="663" t="s">
        <v>8971</v>
      </c>
      <c r="I906" s="665">
        <v>26879.79</v>
      </c>
      <c r="J906" s="665">
        <v>1</v>
      </c>
      <c r="K906" s="666">
        <v>26879.79</v>
      </c>
    </row>
    <row r="907" spans="1:11" ht="14.4" customHeight="1" x14ac:dyDescent="0.3">
      <c r="A907" s="661" t="s">
        <v>591</v>
      </c>
      <c r="B907" s="662" t="s">
        <v>592</v>
      </c>
      <c r="C907" s="663" t="s">
        <v>616</v>
      </c>
      <c r="D907" s="664" t="s">
        <v>9651</v>
      </c>
      <c r="E907" s="663" t="s">
        <v>9646</v>
      </c>
      <c r="F907" s="664" t="s">
        <v>9647</v>
      </c>
      <c r="G907" s="663" t="s">
        <v>8972</v>
      </c>
      <c r="H907" s="663" t="s">
        <v>8973</v>
      </c>
      <c r="I907" s="665">
        <v>14087.69</v>
      </c>
      <c r="J907" s="665">
        <v>3</v>
      </c>
      <c r="K907" s="666">
        <v>42262.99</v>
      </c>
    </row>
    <row r="908" spans="1:11" ht="14.4" customHeight="1" x14ac:dyDescent="0.3">
      <c r="A908" s="661" t="s">
        <v>591</v>
      </c>
      <c r="B908" s="662" t="s">
        <v>592</v>
      </c>
      <c r="C908" s="663" t="s">
        <v>616</v>
      </c>
      <c r="D908" s="664" t="s">
        <v>9651</v>
      </c>
      <c r="E908" s="663" t="s">
        <v>9646</v>
      </c>
      <c r="F908" s="664" t="s">
        <v>9647</v>
      </c>
      <c r="G908" s="663" t="s">
        <v>8974</v>
      </c>
      <c r="H908" s="663" t="s">
        <v>8975</v>
      </c>
      <c r="I908" s="665">
        <v>13613</v>
      </c>
      <c r="J908" s="665">
        <v>1</v>
      </c>
      <c r="K908" s="666">
        <v>13613</v>
      </c>
    </row>
    <row r="909" spans="1:11" ht="14.4" customHeight="1" x14ac:dyDescent="0.3">
      <c r="A909" s="661" t="s">
        <v>591</v>
      </c>
      <c r="B909" s="662" t="s">
        <v>592</v>
      </c>
      <c r="C909" s="663" t="s">
        <v>616</v>
      </c>
      <c r="D909" s="664" t="s">
        <v>9651</v>
      </c>
      <c r="E909" s="663" t="s">
        <v>9646</v>
      </c>
      <c r="F909" s="664" t="s">
        <v>9647</v>
      </c>
      <c r="G909" s="663" t="s">
        <v>8976</v>
      </c>
      <c r="H909" s="663" t="s">
        <v>8977</v>
      </c>
      <c r="I909" s="665">
        <v>14087.75</v>
      </c>
      <c r="J909" s="665">
        <v>2</v>
      </c>
      <c r="K909" s="666">
        <v>28175.5</v>
      </c>
    </row>
    <row r="910" spans="1:11" ht="14.4" customHeight="1" x14ac:dyDescent="0.3">
      <c r="A910" s="661" t="s">
        <v>591</v>
      </c>
      <c r="B910" s="662" t="s">
        <v>592</v>
      </c>
      <c r="C910" s="663" t="s">
        <v>616</v>
      </c>
      <c r="D910" s="664" t="s">
        <v>9651</v>
      </c>
      <c r="E910" s="663" t="s">
        <v>9646</v>
      </c>
      <c r="F910" s="664" t="s">
        <v>9647</v>
      </c>
      <c r="G910" s="663" t="s">
        <v>8978</v>
      </c>
      <c r="H910" s="663" t="s">
        <v>8979</v>
      </c>
      <c r="I910" s="665">
        <v>423.5</v>
      </c>
      <c r="J910" s="665">
        <v>10</v>
      </c>
      <c r="K910" s="666">
        <v>4235</v>
      </c>
    </row>
    <row r="911" spans="1:11" ht="14.4" customHeight="1" x14ac:dyDescent="0.3">
      <c r="A911" s="661" t="s">
        <v>591</v>
      </c>
      <c r="B911" s="662" t="s">
        <v>592</v>
      </c>
      <c r="C911" s="663" t="s">
        <v>616</v>
      </c>
      <c r="D911" s="664" t="s">
        <v>9651</v>
      </c>
      <c r="E911" s="663" t="s">
        <v>9646</v>
      </c>
      <c r="F911" s="664" t="s">
        <v>9647</v>
      </c>
      <c r="G911" s="663" t="s">
        <v>8980</v>
      </c>
      <c r="H911" s="663" t="s">
        <v>8981</v>
      </c>
      <c r="I911" s="665">
        <v>189.97</v>
      </c>
      <c r="J911" s="665">
        <v>1</v>
      </c>
      <c r="K911" s="666">
        <v>189.97</v>
      </c>
    </row>
    <row r="912" spans="1:11" ht="14.4" customHeight="1" x14ac:dyDescent="0.3">
      <c r="A912" s="661" t="s">
        <v>591</v>
      </c>
      <c r="B912" s="662" t="s">
        <v>592</v>
      </c>
      <c r="C912" s="663" t="s">
        <v>616</v>
      </c>
      <c r="D912" s="664" t="s">
        <v>9651</v>
      </c>
      <c r="E912" s="663" t="s">
        <v>9646</v>
      </c>
      <c r="F912" s="664" t="s">
        <v>9647</v>
      </c>
      <c r="G912" s="663" t="s">
        <v>8982</v>
      </c>
      <c r="H912" s="663" t="s">
        <v>8983</v>
      </c>
      <c r="I912" s="665">
        <v>15972</v>
      </c>
      <c r="J912" s="665">
        <v>1</v>
      </c>
      <c r="K912" s="666">
        <v>15972</v>
      </c>
    </row>
    <row r="913" spans="1:11" ht="14.4" customHeight="1" x14ac:dyDescent="0.3">
      <c r="A913" s="661" t="s">
        <v>591</v>
      </c>
      <c r="B913" s="662" t="s">
        <v>592</v>
      </c>
      <c r="C913" s="663" t="s">
        <v>616</v>
      </c>
      <c r="D913" s="664" t="s">
        <v>9651</v>
      </c>
      <c r="E913" s="663" t="s">
        <v>9646</v>
      </c>
      <c r="F913" s="664" t="s">
        <v>9647</v>
      </c>
      <c r="G913" s="663" t="s">
        <v>8984</v>
      </c>
      <c r="H913" s="663" t="s">
        <v>8985</v>
      </c>
      <c r="I913" s="665">
        <v>14088</v>
      </c>
      <c r="J913" s="665">
        <v>1</v>
      </c>
      <c r="K913" s="666">
        <v>14088</v>
      </c>
    </row>
    <row r="914" spans="1:11" ht="14.4" customHeight="1" x14ac:dyDescent="0.3">
      <c r="A914" s="661" t="s">
        <v>591</v>
      </c>
      <c r="B914" s="662" t="s">
        <v>592</v>
      </c>
      <c r="C914" s="663" t="s">
        <v>616</v>
      </c>
      <c r="D914" s="664" t="s">
        <v>9651</v>
      </c>
      <c r="E914" s="663" t="s">
        <v>9646</v>
      </c>
      <c r="F914" s="664" t="s">
        <v>9647</v>
      </c>
      <c r="G914" s="663" t="s">
        <v>8986</v>
      </c>
      <c r="H914" s="663" t="s">
        <v>8987</v>
      </c>
      <c r="I914" s="665">
        <v>13878.7</v>
      </c>
      <c r="J914" s="665">
        <v>1</v>
      </c>
      <c r="K914" s="666">
        <v>13878.7</v>
      </c>
    </row>
    <row r="915" spans="1:11" ht="14.4" customHeight="1" x14ac:dyDescent="0.3">
      <c r="A915" s="661" t="s">
        <v>591</v>
      </c>
      <c r="B915" s="662" t="s">
        <v>592</v>
      </c>
      <c r="C915" s="663" t="s">
        <v>616</v>
      </c>
      <c r="D915" s="664" t="s">
        <v>9651</v>
      </c>
      <c r="E915" s="663" t="s">
        <v>9646</v>
      </c>
      <c r="F915" s="664" t="s">
        <v>9647</v>
      </c>
      <c r="G915" s="663" t="s">
        <v>8988</v>
      </c>
      <c r="H915" s="663" t="s">
        <v>8989</v>
      </c>
      <c r="I915" s="665">
        <v>25773</v>
      </c>
      <c r="J915" s="665">
        <v>4</v>
      </c>
      <c r="K915" s="666">
        <v>103092</v>
      </c>
    </row>
    <row r="916" spans="1:11" ht="14.4" customHeight="1" x14ac:dyDescent="0.3">
      <c r="A916" s="661" t="s">
        <v>591</v>
      </c>
      <c r="B916" s="662" t="s">
        <v>592</v>
      </c>
      <c r="C916" s="663" t="s">
        <v>616</v>
      </c>
      <c r="D916" s="664" t="s">
        <v>9651</v>
      </c>
      <c r="E916" s="663" t="s">
        <v>9646</v>
      </c>
      <c r="F916" s="664" t="s">
        <v>9647</v>
      </c>
      <c r="G916" s="663" t="s">
        <v>8990</v>
      </c>
      <c r="H916" s="663" t="s">
        <v>8991</v>
      </c>
      <c r="I916" s="665">
        <v>14169.1</v>
      </c>
      <c r="J916" s="665">
        <v>1</v>
      </c>
      <c r="K916" s="666">
        <v>14169.1</v>
      </c>
    </row>
    <row r="917" spans="1:11" ht="14.4" customHeight="1" x14ac:dyDescent="0.3">
      <c r="A917" s="661" t="s">
        <v>591</v>
      </c>
      <c r="B917" s="662" t="s">
        <v>592</v>
      </c>
      <c r="C917" s="663" t="s">
        <v>616</v>
      </c>
      <c r="D917" s="664" t="s">
        <v>9651</v>
      </c>
      <c r="E917" s="663" t="s">
        <v>9646</v>
      </c>
      <c r="F917" s="664" t="s">
        <v>9647</v>
      </c>
      <c r="G917" s="663" t="s">
        <v>8992</v>
      </c>
      <c r="H917" s="663" t="s">
        <v>8993</v>
      </c>
      <c r="I917" s="665">
        <v>12221</v>
      </c>
      <c r="J917" s="665">
        <v>5</v>
      </c>
      <c r="K917" s="666">
        <v>60984</v>
      </c>
    </row>
    <row r="918" spans="1:11" ht="14.4" customHeight="1" x14ac:dyDescent="0.3">
      <c r="A918" s="661" t="s">
        <v>591</v>
      </c>
      <c r="B918" s="662" t="s">
        <v>592</v>
      </c>
      <c r="C918" s="663" t="s">
        <v>616</v>
      </c>
      <c r="D918" s="664" t="s">
        <v>9651</v>
      </c>
      <c r="E918" s="663" t="s">
        <v>9646</v>
      </c>
      <c r="F918" s="664" t="s">
        <v>9647</v>
      </c>
      <c r="G918" s="663" t="s">
        <v>8994</v>
      </c>
      <c r="H918" s="663" t="s">
        <v>8995</v>
      </c>
      <c r="I918" s="665">
        <v>14290.1</v>
      </c>
      <c r="J918" s="665">
        <v>2</v>
      </c>
      <c r="K918" s="666">
        <v>28580.2</v>
      </c>
    </row>
    <row r="919" spans="1:11" ht="14.4" customHeight="1" x14ac:dyDescent="0.3">
      <c r="A919" s="661" t="s">
        <v>591</v>
      </c>
      <c r="B919" s="662" t="s">
        <v>592</v>
      </c>
      <c r="C919" s="663" t="s">
        <v>616</v>
      </c>
      <c r="D919" s="664" t="s">
        <v>9651</v>
      </c>
      <c r="E919" s="663" t="s">
        <v>9646</v>
      </c>
      <c r="F919" s="664" t="s">
        <v>9647</v>
      </c>
      <c r="G919" s="663" t="s">
        <v>8996</v>
      </c>
      <c r="H919" s="663" t="s">
        <v>8997</v>
      </c>
      <c r="I919" s="665">
        <v>14097</v>
      </c>
      <c r="J919" s="665">
        <v>1</v>
      </c>
      <c r="K919" s="666">
        <v>14097</v>
      </c>
    </row>
    <row r="920" spans="1:11" ht="14.4" customHeight="1" x14ac:dyDescent="0.3">
      <c r="A920" s="661" t="s">
        <v>591</v>
      </c>
      <c r="B920" s="662" t="s">
        <v>592</v>
      </c>
      <c r="C920" s="663" t="s">
        <v>616</v>
      </c>
      <c r="D920" s="664" t="s">
        <v>9651</v>
      </c>
      <c r="E920" s="663" t="s">
        <v>9646</v>
      </c>
      <c r="F920" s="664" t="s">
        <v>9647</v>
      </c>
      <c r="G920" s="663" t="s">
        <v>8998</v>
      </c>
      <c r="H920" s="663" t="s">
        <v>8999</v>
      </c>
      <c r="I920" s="665">
        <v>17593.400000000001</v>
      </c>
      <c r="J920" s="665">
        <v>2</v>
      </c>
      <c r="K920" s="666">
        <v>35186.800000000003</v>
      </c>
    </row>
    <row r="921" spans="1:11" ht="14.4" customHeight="1" x14ac:dyDescent="0.3">
      <c r="A921" s="661" t="s">
        <v>591</v>
      </c>
      <c r="B921" s="662" t="s">
        <v>592</v>
      </c>
      <c r="C921" s="663" t="s">
        <v>616</v>
      </c>
      <c r="D921" s="664" t="s">
        <v>9651</v>
      </c>
      <c r="E921" s="663" t="s">
        <v>9646</v>
      </c>
      <c r="F921" s="664" t="s">
        <v>9647</v>
      </c>
      <c r="G921" s="663" t="s">
        <v>9000</v>
      </c>
      <c r="H921" s="663" t="s">
        <v>9001</v>
      </c>
      <c r="I921" s="665">
        <v>9317</v>
      </c>
      <c r="J921" s="665">
        <v>1</v>
      </c>
      <c r="K921" s="666">
        <v>9317</v>
      </c>
    </row>
    <row r="922" spans="1:11" ht="14.4" customHeight="1" x14ac:dyDescent="0.3">
      <c r="A922" s="661" t="s">
        <v>591</v>
      </c>
      <c r="B922" s="662" t="s">
        <v>592</v>
      </c>
      <c r="C922" s="663" t="s">
        <v>616</v>
      </c>
      <c r="D922" s="664" t="s">
        <v>9651</v>
      </c>
      <c r="E922" s="663" t="s">
        <v>9646</v>
      </c>
      <c r="F922" s="664" t="s">
        <v>9647</v>
      </c>
      <c r="G922" s="663" t="s">
        <v>9002</v>
      </c>
      <c r="H922" s="663" t="s">
        <v>9003</v>
      </c>
      <c r="I922" s="665">
        <v>7610.9</v>
      </c>
      <c r="J922" s="665">
        <v>1</v>
      </c>
      <c r="K922" s="666">
        <v>7610.9</v>
      </c>
    </row>
    <row r="923" spans="1:11" ht="14.4" customHeight="1" x14ac:dyDescent="0.3">
      <c r="A923" s="661" t="s">
        <v>591</v>
      </c>
      <c r="B923" s="662" t="s">
        <v>592</v>
      </c>
      <c r="C923" s="663" t="s">
        <v>616</v>
      </c>
      <c r="D923" s="664" t="s">
        <v>9651</v>
      </c>
      <c r="E923" s="663" t="s">
        <v>9646</v>
      </c>
      <c r="F923" s="664" t="s">
        <v>9647</v>
      </c>
      <c r="G923" s="663" t="s">
        <v>9004</v>
      </c>
      <c r="H923" s="663" t="s">
        <v>9005</v>
      </c>
      <c r="I923" s="665">
        <v>12932</v>
      </c>
      <c r="J923" s="665">
        <v>1</v>
      </c>
      <c r="K923" s="666">
        <v>12932</v>
      </c>
    </row>
    <row r="924" spans="1:11" ht="14.4" customHeight="1" x14ac:dyDescent="0.3">
      <c r="A924" s="661" t="s">
        <v>591</v>
      </c>
      <c r="B924" s="662" t="s">
        <v>592</v>
      </c>
      <c r="C924" s="663" t="s">
        <v>616</v>
      </c>
      <c r="D924" s="664" t="s">
        <v>9651</v>
      </c>
      <c r="E924" s="663" t="s">
        <v>9646</v>
      </c>
      <c r="F924" s="664" t="s">
        <v>9647</v>
      </c>
      <c r="G924" s="663" t="s">
        <v>9006</v>
      </c>
      <c r="H924" s="663" t="s">
        <v>9007</v>
      </c>
      <c r="I924" s="665">
        <v>12932</v>
      </c>
      <c r="J924" s="665">
        <v>1</v>
      </c>
      <c r="K924" s="666">
        <v>12932</v>
      </c>
    </row>
    <row r="925" spans="1:11" ht="14.4" customHeight="1" x14ac:dyDescent="0.3">
      <c r="A925" s="661" t="s">
        <v>591</v>
      </c>
      <c r="B925" s="662" t="s">
        <v>592</v>
      </c>
      <c r="C925" s="663" t="s">
        <v>616</v>
      </c>
      <c r="D925" s="664" t="s">
        <v>9651</v>
      </c>
      <c r="E925" s="663" t="s">
        <v>9646</v>
      </c>
      <c r="F925" s="664" t="s">
        <v>9647</v>
      </c>
      <c r="G925" s="663" t="s">
        <v>9008</v>
      </c>
      <c r="H925" s="663" t="s">
        <v>9009</v>
      </c>
      <c r="I925" s="665">
        <v>12932</v>
      </c>
      <c r="J925" s="665">
        <v>1</v>
      </c>
      <c r="K925" s="666">
        <v>12932</v>
      </c>
    </row>
    <row r="926" spans="1:11" ht="14.4" customHeight="1" x14ac:dyDescent="0.3">
      <c r="A926" s="661" t="s">
        <v>591</v>
      </c>
      <c r="B926" s="662" t="s">
        <v>592</v>
      </c>
      <c r="C926" s="663" t="s">
        <v>616</v>
      </c>
      <c r="D926" s="664" t="s">
        <v>9651</v>
      </c>
      <c r="E926" s="663" t="s">
        <v>9646</v>
      </c>
      <c r="F926" s="664" t="s">
        <v>9647</v>
      </c>
      <c r="G926" s="663" t="s">
        <v>9010</v>
      </c>
      <c r="H926" s="663" t="s">
        <v>9011</v>
      </c>
      <c r="I926" s="665">
        <v>12932</v>
      </c>
      <c r="J926" s="665">
        <v>1</v>
      </c>
      <c r="K926" s="666">
        <v>12932</v>
      </c>
    </row>
    <row r="927" spans="1:11" ht="14.4" customHeight="1" x14ac:dyDescent="0.3">
      <c r="A927" s="661" t="s">
        <v>591</v>
      </c>
      <c r="B927" s="662" t="s">
        <v>592</v>
      </c>
      <c r="C927" s="663" t="s">
        <v>616</v>
      </c>
      <c r="D927" s="664" t="s">
        <v>9651</v>
      </c>
      <c r="E927" s="663" t="s">
        <v>9646</v>
      </c>
      <c r="F927" s="664" t="s">
        <v>9647</v>
      </c>
      <c r="G927" s="663" t="s">
        <v>9012</v>
      </c>
      <c r="H927" s="663" t="s">
        <v>9013</v>
      </c>
      <c r="I927" s="665">
        <v>7610.9</v>
      </c>
      <c r="J927" s="665">
        <v>1</v>
      </c>
      <c r="K927" s="666">
        <v>7610.9</v>
      </c>
    </row>
    <row r="928" spans="1:11" ht="14.4" customHeight="1" x14ac:dyDescent="0.3">
      <c r="A928" s="661" t="s">
        <v>591</v>
      </c>
      <c r="B928" s="662" t="s">
        <v>592</v>
      </c>
      <c r="C928" s="663" t="s">
        <v>616</v>
      </c>
      <c r="D928" s="664" t="s">
        <v>9651</v>
      </c>
      <c r="E928" s="663" t="s">
        <v>9646</v>
      </c>
      <c r="F928" s="664" t="s">
        <v>9647</v>
      </c>
      <c r="G928" s="663" t="s">
        <v>9014</v>
      </c>
      <c r="H928" s="663" t="s">
        <v>9015</v>
      </c>
      <c r="I928" s="665">
        <v>9317</v>
      </c>
      <c r="J928" s="665">
        <v>1</v>
      </c>
      <c r="K928" s="666">
        <v>9317</v>
      </c>
    </row>
    <row r="929" spans="1:11" ht="14.4" customHeight="1" x14ac:dyDescent="0.3">
      <c r="A929" s="661" t="s">
        <v>591</v>
      </c>
      <c r="B929" s="662" t="s">
        <v>592</v>
      </c>
      <c r="C929" s="663" t="s">
        <v>616</v>
      </c>
      <c r="D929" s="664" t="s">
        <v>9651</v>
      </c>
      <c r="E929" s="663" t="s">
        <v>9646</v>
      </c>
      <c r="F929" s="664" t="s">
        <v>9647</v>
      </c>
      <c r="G929" s="663" t="s">
        <v>9016</v>
      </c>
      <c r="H929" s="663" t="s">
        <v>9017</v>
      </c>
      <c r="I929" s="665">
        <v>9317</v>
      </c>
      <c r="J929" s="665">
        <v>1</v>
      </c>
      <c r="K929" s="666">
        <v>9317</v>
      </c>
    </row>
    <row r="930" spans="1:11" ht="14.4" customHeight="1" x14ac:dyDescent="0.3">
      <c r="A930" s="661" t="s">
        <v>591</v>
      </c>
      <c r="B930" s="662" t="s">
        <v>592</v>
      </c>
      <c r="C930" s="663" t="s">
        <v>616</v>
      </c>
      <c r="D930" s="664" t="s">
        <v>9651</v>
      </c>
      <c r="E930" s="663" t="s">
        <v>9646</v>
      </c>
      <c r="F930" s="664" t="s">
        <v>9647</v>
      </c>
      <c r="G930" s="663" t="s">
        <v>9018</v>
      </c>
      <c r="H930" s="663" t="s">
        <v>9019</v>
      </c>
      <c r="I930" s="665">
        <v>21050.42</v>
      </c>
      <c r="J930" s="665">
        <v>1</v>
      </c>
      <c r="K930" s="666">
        <v>21050.42</v>
      </c>
    </row>
    <row r="931" spans="1:11" ht="14.4" customHeight="1" x14ac:dyDescent="0.3">
      <c r="A931" s="661" t="s">
        <v>591</v>
      </c>
      <c r="B931" s="662" t="s">
        <v>592</v>
      </c>
      <c r="C931" s="663" t="s">
        <v>616</v>
      </c>
      <c r="D931" s="664" t="s">
        <v>9651</v>
      </c>
      <c r="E931" s="663" t="s">
        <v>9646</v>
      </c>
      <c r="F931" s="664" t="s">
        <v>9647</v>
      </c>
      <c r="G931" s="663" t="s">
        <v>9020</v>
      </c>
      <c r="H931" s="663" t="s">
        <v>9021</v>
      </c>
      <c r="I931" s="665">
        <v>7610.9</v>
      </c>
      <c r="J931" s="665">
        <v>1</v>
      </c>
      <c r="K931" s="666">
        <v>7610.9</v>
      </c>
    </row>
    <row r="932" spans="1:11" ht="14.4" customHeight="1" x14ac:dyDescent="0.3">
      <c r="A932" s="661" t="s">
        <v>591</v>
      </c>
      <c r="B932" s="662" t="s">
        <v>592</v>
      </c>
      <c r="C932" s="663" t="s">
        <v>616</v>
      </c>
      <c r="D932" s="664" t="s">
        <v>9651</v>
      </c>
      <c r="E932" s="663" t="s">
        <v>9646</v>
      </c>
      <c r="F932" s="664" t="s">
        <v>9647</v>
      </c>
      <c r="G932" s="663" t="s">
        <v>9022</v>
      </c>
      <c r="H932" s="663" t="s">
        <v>9023</v>
      </c>
      <c r="I932" s="665">
        <v>7731.9</v>
      </c>
      <c r="J932" s="665">
        <v>2</v>
      </c>
      <c r="K932" s="666">
        <v>15463.8</v>
      </c>
    </row>
    <row r="933" spans="1:11" ht="14.4" customHeight="1" x14ac:dyDescent="0.3">
      <c r="A933" s="661" t="s">
        <v>591</v>
      </c>
      <c r="B933" s="662" t="s">
        <v>592</v>
      </c>
      <c r="C933" s="663" t="s">
        <v>616</v>
      </c>
      <c r="D933" s="664" t="s">
        <v>9651</v>
      </c>
      <c r="E933" s="663" t="s">
        <v>9646</v>
      </c>
      <c r="F933" s="664" t="s">
        <v>9647</v>
      </c>
      <c r="G933" s="663" t="s">
        <v>9024</v>
      </c>
      <c r="H933" s="663" t="s">
        <v>9025</v>
      </c>
      <c r="I933" s="665">
        <v>7610.9</v>
      </c>
      <c r="J933" s="665">
        <v>1</v>
      </c>
      <c r="K933" s="666">
        <v>7610.9</v>
      </c>
    </row>
    <row r="934" spans="1:11" ht="14.4" customHeight="1" x14ac:dyDescent="0.3">
      <c r="A934" s="661" t="s">
        <v>591</v>
      </c>
      <c r="B934" s="662" t="s">
        <v>592</v>
      </c>
      <c r="C934" s="663" t="s">
        <v>616</v>
      </c>
      <c r="D934" s="664" t="s">
        <v>9651</v>
      </c>
      <c r="E934" s="663" t="s">
        <v>9646</v>
      </c>
      <c r="F934" s="664" t="s">
        <v>9647</v>
      </c>
      <c r="G934" s="663" t="s">
        <v>9026</v>
      </c>
      <c r="H934" s="663" t="s">
        <v>9027</v>
      </c>
      <c r="I934" s="665">
        <v>24950.2</v>
      </c>
      <c r="J934" s="665">
        <v>3</v>
      </c>
      <c r="K934" s="666">
        <v>74911.100000000006</v>
      </c>
    </row>
    <row r="935" spans="1:11" ht="14.4" customHeight="1" x14ac:dyDescent="0.3">
      <c r="A935" s="661" t="s">
        <v>591</v>
      </c>
      <c r="B935" s="662" t="s">
        <v>592</v>
      </c>
      <c r="C935" s="663" t="s">
        <v>616</v>
      </c>
      <c r="D935" s="664" t="s">
        <v>9651</v>
      </c>
      <c r="E935" s="663" t="s">
        <v>9646</v>
      </c>
      <c r="F935" s="664" t="s">
        <v>9647</v>
      </c>
      <c r="G935" s="663" t="s">
        <v>9028</v>
      </c>
      <c r="H935" s="663" t="s">
        <v>9029</v>
      </c>
      <c r="I935" s="665">
        <v>14411.1</v>
      </c>
      <c r="J935" s="665">
        <v>1</v>
      </c>
      <c r="K935" s="666">
        <v>14411.1</v>
      </c>
    </row>
    <row r="936" spans="1:11" ht="14.4" customHeight="1" x14ac:dyDescent="0.3">
      <c r="A936" s="661" t="s">
        <v>591</v>
      </c>
      <c r="B936" s="662" t="s">
        <v>592</v>
      </c>
      <c r="C936" s="663" t="s">
        <v>616</v>
      </c>
      <c r="D936" s="664" t="s">
        <v>9651</v>
      </c>
      <c r="E936" s="663" t="s">
        <v>9646</v>
      </c>
      <c r="F936" s="664" t="s">
        <v>9647</v>
      </c>
      <c r="G936" s="663" t="s">
        <v>9030</v>
      </c>
      <c r="H936" s="663" t="s">
        <v>9031</v>
      </c>
      <c r="I936" s="665">
        <v>7610.9</v>
      </c>
      <c r="J936" s="665">
        <v>1</v>
      </c>
      <c r="K936" s="666">
        <v>7610.9</v>
      </c>
    </row>
    <row r="937" spans="1:11" ht="14.4" customHeight="1" x14ac:dyDescent="0.3">
      <c r="A937" s="661" t="s">
        <v>591</v>
      </c>
      <c r="B937" s="662" t="s">
        <v>592</v>
      </c>
      <c r="C937" s="663" t="s">
        <v>616</v>
      </c>
      <c r="D937" s="664" t="s">
        <v>9651</v>
      </c>
      <c r="E937" s="663" t="s">
        <v>9646</v>
      </c>
      <c r="F937" s="664" t="s">
        <v>9647</v>
      </c>
      <c r="G937" s="663" t="s">
        <v>9032</v>
      </c>
      <c r="H937" s="663" t="s">
        <v>9033</v>
      </c>
      <c r="I937" s="665">
        <v>7610.9</v>
      </c>
      <c r="J937" s="665">
        <v>1</v>
      </c>
      <c r="K937" s="666">
        <v>7610.9</v>
      </c>
    </row>
    <row r="938" spans="1:11" ht="14.4" customHeight="1" x14ac:dyDescent="0.3">
      <c r="A938" s="661" t="s">
        <v>591</v>
      </c>
      <c r="B938" s="662" t="s">
        <v>592</v>
      </c>
      <c r="C938" s="663" t="s">
        <v>616</v>
      </c>
      <c r="D938" s="664" t="s">
        <v>9651</v>
      </c>
      <c r="E938" s="663" t="s">
        <v>9646</v>
      </c>
      <c r="F938" s="664" t="s">
        <v>9647</v>
      </c>
      <c r="G938" s="663" t="s">
        <v>9034</v>
      </c>
      <c r="H938" s="663" t="s">
        <v>9035</v>
      </c>
      <c r="I938" s="665">
        <v>7610.9</v>
      </c>
      <c r="J938" s="665">
        <v>1</v>
      </c>
      <c r="K938" s="666">
        <v>7610.9</v>
      </c>
    </row>
    <row r="939" spans="1:11" ht="14.4" customHeight="1" x14ac:dyDescent="0.3">
      <c r="A939" s="661" t="s">
        <v>591</v>
      </c>
      <c r="B939" s="662" t="s">
        <v>592</v>
      </c>
      <c r="C939" s="663" t="s">
        <v>616</v>
      </c>
      <c r="D939" s="664" t="s">
        <v>9651</v>
      </c>
      <c r="E939" s="663" t="s">
        <v>9646</v>
      </c>
      <c r="F939" s="664" t="s">
        <v>9647</v>
      </c>
      <c r="G939" s="663" t="s">
        <v>9036</v>
      </c>
      <c r="H939" s="663" t="s">
        <v>9037</v>
      </c>
      <c r="I939" s="665">
        <v>7610.9</v>
      </c>
      <c r="J939" s="665">
        <v>1</v>
      </c>
      <c r="K939" s="666">
        <v>7610.9</v>
      </c>
    </row>
    <row r="940" spans="1:11" ht="14.4" customHeight="1" x14ac:dyDescent="0.3">
      <c r="A940" s="661" t="s">
        <v>591</v>
      </c>
      <c r="B940" s="662" t="s">
        <v>592</v>
      </c>
      <c r="C940" s="663" t="s">
        <v>616</v>
      </c>
      <c r="D940" s="664" t="s">
        <v>9651</v>
      </c>
      <c r="E940" s="663" t="s">
        <v>9646</v>
      </c>
      <c r="F940" s="664" t="s">
        <v>9647</v>
      </c>
      <c r="G940" s="663" t="s">
        <v>9038</v>
      </c>
      <c r="H940" s="663" t="s">
        <v>9039</v>
      </c>
      <c r="I940" s="665">
        <v>7610.9</v>
      </c>
      <c r="J940" s="665">
        <v>1</v>
      </c>
      <c r="K940" s="666">
        <v>7610.9</v>
      </c>
    </row>
    <row r="941" spans="1:11" ht="14.4" customHeight="1" x14ac:dyDescent="0.3">
      <c r="A941" s="661" t="s">
        <v>591</v>
      </c>
      <c r="B941" s="662" t="s">
        <v>592</v>
      </c>
      <c r="C941" s="663" t="s">
        <v>616</v>
      </c>
      <c r="D941" s="664" t="s">
        <v>9651</v>
      </c>
      <c r="E941" s="663" t="s">
        <v>9646</v>
      </c>
      <c r="F941" s="664" t="s">
        <v>9647</v>
      </c>
      <c r="G941" s="663" t="s">
        <v>9040</v>
      </c>
      <c r="H941" s="663" t="s">
        <v>9041</v>
      </c>
      <c r="I941" s="665">
        <v>7610.9</v>
      </c>
      <c r="J941" s="665">
        <v>1</v>
      </c>
      <c r="K941" s="666">
        <v>7610.9</v>
      </c>
    </row>
    <row r="942" spans="1:11" ht="14.4" customHeight="1" x14ac:dyDescent="0.3">
      <c r="A942" s="661" t="s">
        <v>591</v>
      </c>
      <c r="B942" s="662" t="s">
        <v>592</v>
      </c>
      <c r="C942" s="663" t="s">
        <v>616</v>
      </c>
      <c r="D942" s="664" t="s">
        <v>9651</v>
      </c>
      <c r="E942" s="663" t="s">
        <v>9646</v>
      </c>
      <c r="F942" s="664" t="s">
        <v>9647</v>
      </c>
      <c r="G942" s="663" t="s">
        <v>9042</v>
      </c>
      <c r="H942" s="663" t="s">
        <v>9043</v>
      </c>
      <c r="I942" s="665">
        <v>7610.9</v>
      </c>
      <c r="J942" s="665">
        <v>1</v>
      </c>
      <c r="K942" s="666">
        <v>7610.9</v>
      </c>
    </row>
    <row r="943" spans="1:11" ht="14.4" customHeight="1" x14ac:dyDescent="0.3">
      <c r="A943" s="661" t="s">
        <v>591</v>
      </c>
      <c r="B943" s="662" t="s">
        <v>592</v>
      </c>
      <c r="C943" s="663" t="s">
        <v>616</v>
      </c>
      <c r="D943" s="664" t="s">
        <v>9651</v>
      </c>
      <c r="E943" s="663" t="s">
        <v>9646</v>
      </c>
      <c r="F943" s="664" t="s">
        <v>9647</v>
      </c>
      <c r="G943" s="663" t="s">
        <v>9044</v>
      </c>
      <c r="H943" s="663" t="s">
        <v>9045</v>
      </c>
      <c r="I943" s="665">
        <v>7671.4</v>
      </c>
      <c r="J943" s="665">
        <v>3</v>
      </c>
      <c r="K943" s="666">
        <v>23074.699999999997</v>
      </c>
    </row>
    <row r="944" spans="1:11" ht="14.4" customHeight="1" x14ac:dyDescent="0.3">
      <c r="A944" s="661" t="s">
        <v>591</v>
      </c>
      <c r="B944" s="662" t="s">
        <v>592</v>
      </c>
      <c r="C944" s="663" t="s">
        <v>616</v>
      </c>
      <c r="D944" s="664" t="s">
        <v>9651</v>
      </c>
      <c r="E944" s="663" t="s">
        <v>9646</v>
      </c>
      <c r="F944" s="664" t="s">
        <v>9647</v>
      </c>
      <c r="G944" s="663" t="s">
        <v>9046</v>
      </c>
      <c r="H944" s="663" t="s">
        <v>9047</v>
      </c>
      <c r="I944" s="665">
        <v>14169.1</v>
      </c>
      <c r="J944" s="665">
        <v>2</v>
      </c>
      <c r="K944" s="666">
        <v>28338.2</v>
      </c>
    </row>
    <row r="945" spans="1:11" ht="14.4" customHeight="1" x14ac:dyDescent="0.3">
      <c r="A945" s="661" t="s">
        <v>591</v>
      </c>
      <c r="B945" s="662" t="s">
        <v>592</v>
      </c>
      <c r="C945" s="663" t="s">
        <v>616</v>
      </c>
      <c r="D945" s="664" t="s">
        <v>9651</v>
      </c>
      <c r="E945" s="663" t="s">
        <v>9646</v>
      </c>
      <c r="F945" s="664" t="s">
        <v>9647</v>
      </c>
      <c r="G945" s="663" t="s">
        <v>9048</v>
      </c>
      <c r="H945" s="663" t="s">
        <v>9049</v>
      </c>
      <c r="I945" s="665">
        <v>1984.4</v>
      </c>
      <c r="J945" s="665">
        <v>10</v>
      </c>
      <c r="K945" s="666">
        <v>19844</v>
      </c>
    </row>
    <row r="946" spans="1:11" ht="14.4" customHeight="1" x14ac:dyDescent="0.3">
      <c r="A946" s="661" t="s">
        <v>591</v>
      </c>
      <c r="B946" s="662" t="s">
        <v>592</v>
      </c>
      <c r="C946" s="663" t="s">
        <v>616</v>
      </c>
      <c r="D946" s="664" t="s">
        <v>9651</v>
      </c>
      <c r="E946" s="663" t="s">
        <v>9646</v>
      </c>
      <c r="F946" s="664" t="s">
        <v>9647</v>
      </c>
      <c r="G946" s="663" t="s">
        <v>9050</v>
      </c>
      <c r="H946" s="663" t="s">
        <v>9051</v>
      </c>
      <c r="I946" s="665">
        <v>12342</v>
      </c>
      <c r="J946" s="665">
        <v>1</v>
      </c>
      <c r="K946" s="666">
        <v>12342</v>
      </c>
    </row>
    <row r="947" spans="1:11" ht="14.4" customHeight="1" x14ac:dyDescent="0.3">
      <c r="A947" s="661" t="s">
        <v>591</v>
      </c>
      <c r="B947" s="662" t="s">
        <v>592</v>
      </c>
      <c r="C947" s="663" t="s">
        <v>616</v>
      </c>
      <c r="D947" s="664" t="s">
        <v>9651</v>
      </c>
      <c r="E947" s="663" t="s">
        <v>9646</v>
      </c>
      <c r="F947" s="664" t="s">
        <v>9647</v>
      </c>
      <c r="G947" s="663" t="s">
        <v>9052</v>
      </c>
      <c r="H947" s="663" t="s">
        <v>9053</v>
      </c>
      <c r="I947" s="665">
        <v>29054</v>
      </c>
      <c r="J947" s="665">
        <v>2</v>
      </c>
      <c r="K947" s="666">
        <v>58108</v>
      </c>
    </row>
    <row r="948" spans="1:11" ht="14.4" customHeight="1" x14ac:dyDescent="0.3">
      <c r="A948" s="661" t="s">
        <v>591</v>
      </c>
      <c r="B948" s="662" t="s">
        <v>592</v>
      </c>
      <c r="C948" s="663" t="s">
        <v>616</v>
      </c>
      <c r="D948" s="664" t="s">
        <v>9651</v>
      </c>
      <c r="E948" s="663" t="s">
        <v>9646</v>
      </c>
      <c r="F948" s="664" t="s">
        <v>9647</v>
      </c>
      <c r="G948" s="663" t="s">
        <v>9054</v>
      </c>
      <c r="H948" s="663" t="s">
        <v>9055</v>
      </c>
      <c r="I948" s="665">
        <v>3242.8</v>
      </c>
      <c r="J948" s="665">
        <v>2</v>
      </c>
      <c r="K948" s="666">
        <v>6485.6</v>
      </c>
    </row>
    <row r="949" spans="1:11" ht="14.4" customHeight="1" x14ac:dyDescent="0.3">
      <c r="A949" s="661" t="s">
        <v>591</v>
      </c>
      <c r="B949" s="662" t="s">
        <v>592</v>
      </c>
      <c r="C949" s="663" t="s">
        <v>616</v>
      </c>
      <c r="D949" s="664" t="s">
        <v>9651</v>
      </c>
      <c r="E949" s="663" t="s">
        <v>9646</v>
      </c>
      <c r="F949" s="664" t="s">
        <v>9647</v>
      </c>
      <c r="G949" s="663" t="s">
        <v>9056</v>
      </c>
      <c r="H949" s="663" t="s">
        <v>9057</v>
      </c>
      <c r="I949" s="665">
        <v>14088</v>
      </c>
      <c r="J949" s="665">
        <v>1</v>
      </c>
      <c r="K949" s="666">
        <v>14088</v>
      </c>
    </row>
    <row r="950" spans="1:11" ht="14.4" customHeight="1" x14ac:dyDescent="0.3">
      <c r="A950" s="661" t="s">
        <v>591</v>
      </c>
      <c r="B950" s="662" t="s">
        <v>592</v>
      </c>
      <c r="C950" s="663" t="s">
        <v>616</v>
      </c>
      <c r="D950" s="664" t="s">
        <v>9651</v>
      </c>
      <c r="E950" s="663" t="s">
        <v>9646</v>
      </c>
      <c r="F950" s="664" t="s">
        <v>9647</v>
      </c>
      <c r="G950" s="663" t="s">
        <v>9058</v>
      </c>
      <c r="H950" s="663" t="s">
        <v>9059</v>
      </c>
      <c r="I950" s="665">
        <v>3121.8</v>
      </c>
      <c r="J950" s="665">
        <v>1</v>
      </c>
      <c r="K950" s="666">
        <v>3121.8</v>
      </c>
    </row>
    <row r="951" spans="1:11" ht="14.4" customHeight="1" x14ac:dyDescent="0.3">
      <c r="A951" s="661" t="s">
        <v>591</v>
      </c>
      <c r="B951" s="662" t="s">
        <v>592</v>
      </c>
      <c r="C951" s="663" t="s">
        <v>616</v>
      </c>
      <c r="D951" s="664" t="s">
        <v>9651</v>
      </c>
      <c r="E951" s="663" t="s">
        <v>9646</v>
      </c>
      <c r="F951" s="664" t="s">
        <v>9647</v>
      </c>
      <c r="G951" s="663" t="s">
        <v>9060</v>
      </c>
      <c r="H951" s="663" t="s">
        <v>9061</v>
      </c>
      <c r="I951" s="665">
        <v>7610.9</v>
      </c>
      <c r="J951" s="665">
        <v>1</v>
      </c>
      <c r="K951" s="666">
        <v>7610.9</v>
      </c>
    </row>
    <row r="952" spans="1:11" ht="14.4" customHeight="1" x14ac:dyDescent="0.3">
      <c r="A952" s="661" t="s">
        <v>591</v>
      </c>
      <c r="B952" s="662" t="s">
        <v>592</v>
      </c>
      <c r="C952" s="663" t="s">
        <v>616</v>
      </c>
      <c r="D952" s="664" t="s">
        <v>9651</v>
      </c>
      <c r="E952" s="663" t="s">
        <v>9646</v>
      </c>
      <c r="F952" s="664" t="s">
        <v>9647</v>
      </c>
      <c r="G952" s="663" t="s">
        <v>9062</v>
      </c>
      <c r="H952" s="663" t="s">
        <v>9063</v>
      </c>
      <c r="I952" s="665">
        <v>30129</v>
      </c>
      <c r="J952" s="665">
        <v>2</v>
      </c>
      <c r="K952" s="666">
        <v>60258</v>
      </c>
    </row>
    <row r="953" spans="1:11" ht="14.4" customHeight="1" x14ac:dyDescent="0.3">
      <c r="A953" s="661" t="s">
        <v>591</v>
      </c>
      <c r="B953" s="662" t="s">
        <v>592</v>
      </c>
      <c r="C953" s="663" t="s">
        <v>616</v>
      </c>
      <c r="D953" s="664" t="s">
        <v>9651</v>
      </c>
      <c r="E953" s="663" t="s">
        <v>9646</v>
      </c>
      <c r="F953" s="664" t="s">
        <v>9647</v>
      </c>
      <c r="G953" s="663" t="s">
        <v>9064</v>
      </c>
      <c r="H953" s="663" t="s">
        <v>9065</v>
      </c>
      <c r="I953" s="665">
        <v>7610.9</v>
      </c>
      <c r="J953" s="665">
        <v>1</v>
      </c>
      <c r="K953" s="666">
        <v>7610.9</v>
      </c>
    </row>
    <row r="954" spans="1:11" ht="14.4" customHeight="1" x14ac:dyDescent="0.3">
      <c r="A954" s="661" t="s">
        <v>591</v>
      </c>
      <c r="B954" s="662" t="s">
        <v>592</v>
      </c>
      <c r="C954" s="663" t="s">
        <v>616</v>
      </c>
      <c r="D954" s="664" t="s">
        <v>9651</v>
      </c>
      <c r="E954" s="663" t="s">
        <v>9646</v>
      </c>
      <c r="F954" s="664" t="s">
        <v>9647</v>
      </c>
      <c r="G954" s="663" t="s">
        <v>9066</v>
      </c>
      <c r="H954" s="663" t="s">
        <v>9067</v>
      </c>
      <c r="I954" s="665">
        <v>3000.8</v>
      </c>
      <c r="J954" s="665">
        <v>1</v>
      </c>
      <c r="K954" s="666">
        <v>3000.8</v>
      </c>
    </row>
    <row r="955" spans="1:11" ht="14.4" customHeight="1" x14ac:dyDescent="0.3">
      <c r="A955" s="661" t="s">
        <v>591</v>
      </c>
      <c r="B955" s="662" t="s">
        <v>592</v>
      </c>
      <c r="C955" s="663" t="s">
        <v>616</v>
      </c>
      <c r="D955" s="664" t="s">
        <v>9651</v>
      </c>
      <c r="E955" s="663" t="s">
        <v>9646</v>
      </c>
      <c r="F955" s="664" t="s">
        <v>9647</v>
      </c>
      <c r="G955" s="663" t="s">
        <v>9068</v>
      </c>
      <c r="H955" s="663" t="s">
        <v>9069</v>
      </c>
      <c r="I955" s="665">
        <v>14169.1</v>
      </c>
      <c r="J955" s="665">
        <v>1</v>
      </c>
      <c r="K955" s="666">
        <v>14169.1</v>
      </c>
    </row>
    <row r="956" spans="1:11" ht="14.4" customHeight="1" x14ac:dyDescent="0.3">
      <c r="A956" s="661" t="s">
        <v>591</v>
      </c>
      <c r="B956" s="662" t="s">
        <v>592</v>
      </c>
      <c r="C956" s="663" t="s">
        <v>616</v>
      </c>
      <c r="D956" s="664" t="s">
        <v>9651</v>
      </c>
      <c r="E956" s="663" t="s">
        <v>9646</v>
      </c>
      <c r="F956" s="664" t="s">
        <v>9647</v>
      </c>
      <c r="G956" s="663" t="s">
        <v>9070</v>
      </c>
      <c r="H956" s="663" t="s">
        <v>9071</v>
      </c>
      <c r="I956" s="665">
        <v>12100</v>
      </c>
      <c r="J956" s="665">
        <v>1</v>
      </c>
      <c r="K956" s="666">
        <v>12100</v>
      </c>
    </row>
    <row r="957" spans="1:11" ht="14.4" customHeight="1" x14ac:dyDescent="0.3">
      <c r="A957" s="661" t="s">
        <v>591</v>
      </c>
      <c r="B957" s="662" t="s">
        <v>592</v>
      </c>
      <c r="C957" s="663" t="s">
        <v>616</v>
      </c>
      <c r="D957" s="664" t="s">
        <v>9651</v>
      </c>
      <c r="E957" s="663" t="s">
        <v>9646</v>
      </c>
      <c r="F957" s="664" t="s">
        <v>9647</v>
      </c>
      <c r="G957" s="663" t="s">
        <v>9072</v>
      </c>
      <c r="H957" s="663" t="s">
        <v>9073</v>
      </c>
      <c r="I957" s="665">
        <v>3121.8</v>
      </c>
      <c r="J957" s="665">
        <v>2</v>
      </c>
      <c r="K957" s="666">
        <v>6243.6</v>
      </c>
    </row>
    <row r="958" spans="1:11" ht="14.4" customHeight="1" x14ac:dyDescent="0.3">
      <c r="A958" s="661" t="s">
        <v>591</v>
      </c>
      <c r="B958" s="662" t="s">
        <v>592</v>
      </c>
      <c r="C958" s="663" t="s">
        <v>616</v>
      </c>
      <c r="D958" s="664" t="s">
        <v>9651</v>
      </c>
      <c r="E958" s="663" t="s">
        <v>9646</v>
      </c>
      <c r="F958" s="664" t="s">
        <v>9647</v>
      </c>
      <c r="G958" s="663" t="s">
        <v>9074</v>
      </c>
      <c r="H958" s="663" t="s">
        <v>9075</v>
      </c>
      <c r="I958" s="665">
        <v>7610.9</v>
      </c>
      <c r="J958" s="665">
        <v>1</v>
      </c>
      <c r="K958" s="666">
        <v>7610.9</v>
      </c>
    </row>
    <row r="959" spans="1:11" ht="14.4" customHeight="1" x14ac:dyDescent="0.3">
      <c r="A959" s="661" t="s">
        <v>591</v>
      </c>
      <c r="B959" s="662" t="s">
        <v>592</v>
      </c>
      <c r="C959" s="663" t="s">
        <v>616</v>
      </c>
      <c r="D959" s="664" t="s">
        <v>9651</v>
      </c>
      <c r="E959" s="663" t="s">
        <v>9646</v>
      </c>
      <c r="F959" s="664" t="s">
        <v>9647</v>
      </c>
      <c r="G959" s="663" t="s">
        <v>9076</v>
      </c>
      <c r="H959" s="663" t="s">
        <v>9077</v>
      </c>
      <c r="I959" s="665">
        <v>7610.9</v>
      </c>
      <c r="J959" s="665">
        <v>1</v>
      </c>
      <c r="K959" s="666">
        <v>7610.9</v>
      </c>
    </row>
    <row r="960" spans="1:11" ht="14.4" customHeight="1" x14ac:dyDescent="0.3">
      <c r="A960" s="661" t="s">
        <v>591</v>
      </c>
      <c r="B960" s="662" t="s">
        <v>592</v>
      </c>
      <c r="C960" s="663" t="s">
        <v>616</v>
      </c>
      <c r="D960" s="664" t="s">
        <v>9651</v>
      </c>
      <c r="E960" s="663" t="s">
        <v>9646</v>
      </c>
      <c r="F960" s="664" t="s">
        <v>9647</v>
      </c>
      <c r="G960" s="663" t="s">
        <v>9078</v>
      </c>
      <c r="H960" s="663" t="s">
        <v>9079</v>
      </c>
      <c r="I960" s="665">
        <v>7610.9</v>
      </c>
      <c r="J960" s="665">
        <v>1</v>
      </c>
      <c r="K960" s="666">
        <v>7610.9</v>
      </c>
    </row>
    <row r="961" spans="1:11" ht="14.4" customHeight="1" x14ac:dyDescent="0.3">
      <c r="A961" s="661" t="s">
        <v>591</v>
      </c>
      <c r="B961" s="662" t="s">
        <v>592</v>
      </c>
      <c r="C961" s="663" t="s">
        <v>616</v>
      </c>
      <c r="D961" s="664" t="s">
        <v>9651</v>
      </c>
      <c r="E961" s="663" t="s">
        <v>9646</v>
      </c>
      <c r="F961" s="664" t="s">
        <v>9647</v>
      </c>
      <c r="G961" s="663" t="s">
        <v>9080</v>
      </c>
      <c r="H961" s="663" t="s">
        <v>9081</v>
      </c>
      <c r="I961" s="665">
        <v>7610.9</v>
      </c>
      <c r="J961" s="665">
        <v>1</v>
      </c>
      <c r="K961" s="666">
        <v>7610.9</v>
      </c>
    </row>
    <row r="962" spans="1:11" ht="14.4" customHeight="1" x14ac:dyDescent="0.3">
      <c r="A962" s="661" t="s">
        <v>591</v>
      </c>
      <c r="B962" s="662" t="s">
        <v>592</v>
      </c>
      <c r="C962" s="663" t="s">
        <v>616</v>
      </c>
      <c r="D962" s="664" t="s">
        <v>9651</v>
      </c>
      <c r="E962" s="663" t="s">
        <v>9646</v>
      </c>
      <c r="F962" s="664" t="s">
        <v>9647</v>
      </c>
      <c r="G962" s="663" t="s">
        <v>9082</v>
      </c>
      <c r="H962" s="663" t="s">
        <v>9083</v>
      </c>
      <c r="I962" s="665">
        <v>7852.9</v>
      </c>
      <c r="J962" s="665">
        <v>1</v>
      </c>
      <c r="K962" s="666">
        <v>7852.9</v>
      </c>
    </row>
    <row r="963" spans="1:11" ht="14.4" customHeight="1" x14ac:dyDescent="0.3">
      <c r="A963" s="661" t="s">
        <v>591</v>
      </c>
      <c r="B963" s="662" t="s">
        <v>592</v>
      </c>
      <c r="C963" s="663" t="s">
        <v>616</v>
      </c>
      <c r="D963" s="664" t="s">
        <v>9651</v>
      </c>
      <c r="E963" s="663" t="s">
        <v>9646</v>
      </c>
      <c r="F963" s="664" t="s">
        <v>9647</v>
      </c>
      <c r="G963" s="663" t="s">
        <v>9084</v>
      </c>
      <c r="H963" s="663" t="s">
        <v>9085</v>
      </c>
      <c r="I963" s="665">
        <v>23155</v>
      </c>
      <c r="J963" s="665">
        <v>1</v>
      </c>
      <c r="K963" s="666">
        <v>23155</v>
      </c>
    </row>
    <row r="964" spans="1:11" ht="14.4" customHeight="1" x14ac:dyDescent="0.3">
      <c r="A964" s="661" t="s">
        <v>591</v>
      </c>
      <c r="B964" s="662" t="s">
        <v>592</v>
      </c>
      <c r="C964" s="663" t="s">
        <v>616</v>
      </c>
      <c r="D964" s="664" t="s">
        <v>9651</v>
      </c>
      <c r="E964" s="663" t="s">
        <v>9646</v>
      </c>
      <c r="F964" s="664" t="s">
        <v>9647</v>
      </c>
      <c r="G964" s="663" t="s">
        <v>9086</v>
      </c>
      <c r="H964" s="663" t="s">
        <v>9087</v>
      </c>
      <c r="I964" s="665">
        <v>14169.1</v>
      </c>
      <c r="J964" s="665">
        <v>2</v>
      </c>
      <c r="K964" s="666">
        <v>28338.2</v>
      </c>
    </row>
    <row r="965" spans="1:11" ht="14.4" customHeight="1" x14ac:dyDescent="0.3">
      <c r="A965" s="661" t="s">
        <v>591</v>
      </c>
      <c r="B965" s="662" t="s">
        <v>592</v>
      </c>
      <c r="C965" s="663" t="s">
        <v>616</v>
      </c>
      <c r="D965" s="664" t="s">
        <v>9651</v>
      </c>
      <c r="E965" s="663" t="s">
        <v>9646</v>
      </c>
      <c r="F965" s="664" t="s">
        <v>9647</v>
      </c>
      <c r="G965" s="663" t="s">
        <v>9088</v>
      </c>
      <c r="H965" s="663" t="s">
        <v>9089</v>
      </c>
      <c r="I965" s="665">
        <v>14169.1</v>
      </c>
      <c r="J965" s="665">
        <v>2</v>
      </c>
      <c r="K965" s="666">
        <v>28338.2</v>
      </c>
    </row>
    <row r="966" spans="1:11" ht="14.4" customHeight="1" x14ac:dyDescent="0.3">
      <c r="A966" s="661" t="s">
        <v>591</v>
      </c>
      <c r="B966" s="662" t="s">
        <v>592</v>
      </c>
      <c r="C966" s="663" t="s">
        <v>616</v>
      </c>
      <c r="D966" s="664" t="s">
        <v>9651</v>
      </c>
      <c r="E966" s="663" t="s">
        <v>9646</v>
      </c>
      <c r="F966" s="664" t="s">
        <v>9647</v>
      </c>
      <c r="G966" s="663" t="s">
        <v>9090</v>
      </c>
      <c r="H966" s="663" t="s">
        <v>9091</v>
      </c>
      <c r="I966" s="665">
        <v>14088</v>
      </c>
      <c r="J966" s="665">
        <v>1</v>
      </c>
      <c r="K966" s="666">
        <v>14088</v>
      </c>
    </row>
    <row r="967" spans="1:11" ht="14.4" customHeight="1" x14ac:dyDescent="0.3">
      <c r="A967" s="661" t="s">
        <v>591</v>
      </c>
      <c r="B967" s="662" t="s">
        <v>592</v>
      </c>
      <c r="C967" s="663" t="s">
        <v>616</v>
      </c>
      <c r="D967" s="664" t="s">
        <v>9651</v>
      </c>
      <c r="E967" s="663" t="s">
        <v>9646</v>
      </c>
      <c r="F967" s="664" t="s">
        <v>9647</v>
      </c>
      <c r="G967" s="663" t="s">
        <v>9092</v>
      </c>
      <c r="H967" s="663" t="s">
        <v>9093</v>
      </c>
      <c r="I967" s="665">
        <v>16552.72</v>
      </c>
      <c r="J967" s="665">
        <v>1</v>
      </c>
      <c r="K967" s="666">
        <v>16552.72</v>
      </c>
    </row>
    <row r="968" spans="1:11" ht="14.4" customHeight="1" x14ac:dyDescent="0.3">
      <c r="A968" s="661" t="s">
        <v>591</v>
      </c>
      <c r="B968" s="662" t="s">
        <v>592</v>
      </c>
      <c r="C968" s="663" t="s">
        <v>616</v>
      </c>
      <c r="D968" s="664" t="s">
        <v>9651</v>
      </c>
      <c r="E968" s="663" t="s">
        <v>9646</v>
      </c>
      <c r="F968" s="664" t="s">
        <v>9647</v>
      </c>
      <c r="G968" s="663" t="s">
        <v>9094</v>
      </c>
      <c r="H968" s="663" t="s">
        <v>9095</v>
      </c>
      <c r="I968" s="665">
        <v>12931.82</v>
      </c>
      <c r="J968" s="665">
        <v>1</v>
      </c>
      <c r="K968" s="666">
        <v>12931.82</v>
      </c>
    </row>
    <row r="969" spans="1:11" ht="14.4" customHeight="1" x14ac:dyDescent="0.3">
      <c r="A969" s="661" t="s">
        <v>591</v>
      </c>
      <c r="B969" s="662" t="s">
        <v>592</v>
      </c>
      <c r="C969" s="663" t="s">
        <v>616</v>
      </c>
      <c r="D969" s="664" t="s">
        <v>9651</v>
      </c>
      <c r="E969" s="663" t="s">
        <v>9646</v>
      </c>
      <c r="F969" s="664" t="s">
        <v>9647</v>
      </c>
      <c r="G969" s="663" t="s">
        <v>9096</v>
      </c>
      <c r="H969" s="663" t="s">
        <v>9097</v>
      </c>
      <c r="I969" s="665">
        <v>12931.82</v>
      </c>
      <c r="J969" s="665">
        <v>1</v>
      </c>
      <c r="K969" s="666">
        <v>12931.82</v>
      </c>
    </row>
    <row r="970" spans="1:11" ht="14.4" customHeight="1" x14ac:dyDescent="0.3">
      <c r="A970" s="661" t="s">
        <v>591</v>
      </c>
      <c r="B970" s="662" t="s">
        <v>592</v>
      </c>
      <c r="C970" s="663" t="s">
        <v>616</v>
      </c>
      <c r="D970" s="664" t="s">
        <v>9651</v>
      </c>
      <c r="E970" s="663" t="s">
        <v>9646</v>
      </c>
      <c r="F970" s="664" t="s">
        <v>9647</v>
      </c>
      <c r="G970" s="663" t="s">
        <v>9098</v>
      </c>
      <c r="H970" s="663" t="s">
        <v>9099</v>
      </c>
      <c r="I970" s="665">
        <v>12931.82</v>
      </c>
      <c r="J970" s="665">
        <v>1</v>
      </c>
      <c r="K970" s="666">
        <v>12931.82</v>
      </c>
    </row>
    <row r="971" spans="1:11" ht="14.4" customHeight="1" x14ac:dyDescent="0.3">
      <c r="A971" s="661" t="s">
        <v>591</v>
      </c>
      <c r="B971" s="662" t="s">
        <v>592</v>
      </c>
      <c r="C971" s="663" t="s">
        <v>616</v>
      </c>
      <c r="D971" s="664" t="s">
        <v>9651</v>
      </c>
      <c r="E971" s="663" t="s">
        <v>9646</v>
      </c>
      <c r="F971" s="664" t="s">
        <v>9647</v>
      </c>
      <c r="G971" s="663" t="s">
        <v>9100</v>
      </c>
      <c r="H971" s="663" t="s">
        <v>9101</v>
      </c>
      <c r="I971" s="665">
        <v>12931.82</v>
      </c>
      <c r="J971" s="665">
        <v>1</v>
      </c>
      <c r="K971" s="666">
        <v>12931.82</v>
      </c>
    </row>
    <row r="972" spans="1:11" ht="14.4" customHeight="1" x14ac:dyDescent="0.3">
      <c r="A972" s="661" t="s">
        <v>591</v>
      </c>
      <c r="B972" s="662" t="s">
        <v>592</v>
      </c>
      <c r="C972" s="663" t="s">
        <v>616</v>
      </c>
      <c r="D972" s="664" t="s">
        <v>9651</v>
      </c>
      <c r="E972" s="663" t="s">
        <v>9646</v>
      </c>
      <c r="F972" s="664" t="s">
        <v>9647</v>
      </c>
      <c r="G972" s="663" t="s">
        <v>9102</v>
      </c>
      <c r="H972" s="663" t="s">
        <v>9103</v>
      </c>
      <c r="I972" s="665">
        <v>17399.8</v>
      </c>
      <c r="J972" s="665">
        <v>1</v>
      </c>
      <c r="K972" s="666">
        <v>17399.8</v>
      </c>
    </row>
    <row r="973" spans="1:11" ht="14.4" customHeight="1" x14ac:dyDescent="0.3">
      <c r="A973" s="661" t="s">
        <v>591</v>
      </c>
      <c r="B973" s="662" t="s">
        <v>592</v>
      </c>
      <c r="C973" s="663" t="s">
        <v>616</v>
      </c>
      <c r="D973" s="664" t="s">
        <v>9651</v>
      </c>
      <c r="E973" s="663" t="s">
        <v>9646</v>
      </c>
      <c r="F973" s="664" t="s">
        <v>9647</v>
      </c>
      <c r="G973" s="663" t="s">
        <v>9104</v>
      </c>
      <c r="H973" s="663" t="s">
        <v>9105</v>
      </c>
      <c r="I973" s="665">
        <v>3242.8</v>
      </c>
      <c r="J973" s="665">
        <v>1</v>
      </c>
      <c r="K973" s="666">
        <v>3242.8</v>
      </c>
    </row>
    <row r="974" spans="1:11" ht="14.4" customHeight="1" x14ac:dyDescent="0.3">
      <c r="A974" s="661" t="s">
        <v>591</v>
      </c>
      <c r="B974" s="662" t="s">
        <v>592</v>
      </c>
      <c r="C974" s="663" t="s">
        <v>616</v>
      </c>
      <c r="D974" s="664" t="s">
        <v>9651</v>
      </c>
      <c r="E974" s="663" t="s">
        <v>9646</v>
      </c>
      <c r="F974" s="664" t="s">
        <v>9647</v>
      </c>
      <c r="G974" s="663" t="s">
        <v>9106</v>
      </c>
      <c r="H974" s="663" t="s">
        <v>9107</v>
      </c>
      <c r="I974" s="665">
        <v>7610.9</v>
      </c>
      <c r="J974" s="665">
        <v>1</v>
      </c>
      <c r="K974" s="666">
        <v>7610.9</v>
      </c>
    </row>
    <row r="975" spans="1:11" ht="14.4" customHeight="1" x14ac:dyDescent="0.3">
      <c r="A975" s="661" t="s">
        <v>591</v>
      </c>
      <c r="B975" s="662" t="s">
        <v>592</v>
      </c>
      <c r="C975" s="663" t="s">
        <v>616</v>
      </c>
      <c r="D975" s="664" t="s">
        <v>9651</v>
      </c>
      <c r="E975" s="663" t="s">
        <v>9646</v>
      </c>
      <c r="F975" s="664" t="s">
        <v>9647</v>
      </c>
      <c r="G975" s="663" t="s">
        <v>9108</v>
      </c>
      <c r="H975" s="663" t="s">
        <v>9109</v>
      </c>
      <c r="I975" s="665">
        <v>51007.86</v>
      </c>
      <c r="J975" s="665">
        <v>1</v>
      </c>
      <c r="K975" s="666">
        <v>51007.86</v>
      </c>
    </row>
    <row r="976" spans="1:11" ht="14.4" customHeight="1" x14ac:dyDescent="0.3">
      <c r="A976" s="661" t="s">
        <v>591</v>
      </c>
      <c r="B976" s="662" t="s">
        <v>592</v>
      </c>
      <c r="C976" s="663" t="s">
        <v>616</v>
      </c>
      <c r="D976" s="664" t="s">
        <v>9651</v>
      </c>
      <c r="E976" s="663" t="s">
        <v>9646</v>
      </c>
      <c r="F976" s="664" t="s">
        <v>9647</v>
      </c>
      <c r="G976" s="663" t="s">
        <v>9110</v>
      </c>
      <c r="H976" s="663" t="s">
        <v>9111</v>
      </c>
      <c r="I976" s="665">
        <v>14088.03</v>
      </c>
      <c r="J976" s="665">
        <v>1</v>
      </c>
      <c r="K976" s="666">
        <v>14088.03</v>
      </c>
    </row>
    <row r="977" spans="1:11" ht="14.4" customHeight="1" x14ac:dyDescent="0.3">
      <c r="A977" s="661" t="s">
        <v>591</v>
      </c>
      <c r="B977" s="662" t="s">
        <v>592</v>
      </c>
      <c r="C977" s="663" t="s">
        <v>616</v>
      </c>
      <c r="D977" s="664" t="s">
        <v>9651</v>
      </c>
      <c r="E977" s="663" t="s">
        <v>9646</v>
      </c>
      <c r="F977" s="664" t="s">
        <v>9647</v>
      </c>
      <c r="G977" s="663" t="s">
        <v>9112</v>
      </c>
      <c r="H977" s="663" t="s">
        <v>9113</v>
      </c>
      <c r="I977" s="665">
        <v>14088.03</v>
      </c>
      <c r="J977" s="665">
        <v>1</v>
      </c>
      <c r="K977" s="666">
        <v>14088.03</v>
      </c>
    </row>
    <row r="978" spans="1:11" ht="14.4" customHeight="1" x14ac:dyDescent="0.3">
      <c r="A978" s="661" t="s">
        <v>591</v>
      </c>
      <c r="B978" s="662" t="s">
        <v>592</v>
      </c>
      <c r="C978" s="663" t="s">
        <v>616</v>
      </c>
      <c r="D978" s="664" t="s">
        <v>9651</v>
      </c>
      <c r="E978" s="663" t="s">
        <v>9646</v>
      </c>
      <c r="F978" s="664" t="s">
        <v>9647</v>
      </c>
      <c r="G978" s="663" t="s">
        <v>9114</v>
      </c>
      <c r="H978" s="663" t="s">
        <v>9115</v>
      </c>
      <c r="I978" s="665">
        <v>14088.03</v>
      </c>
      <c r="J978" s="665">
        <v>1</v>
      </c>
      <c r="K978" s="666">
        <v>14088.03</v>
      </c>
    </row>
    <row r="979" spans="1:11" ht="14.4" customHeight="1" x14ac:dyDescent="0.3">
      <c r="A979" s="661" t="s">
        <v>591</v>
      </c>
      <c r="B979" s="662" t="s">
        <v>592</v>
      </c>
      <c r="C979" s="663" t="s">
        <v>616</v>
      </c>
      <c r="D979" s="664" t="s">
        <v>9651</v>
      </c>
      <c r="E979" s="663" t="s">
        <v>9646</v>
      </c>
      <c r="F979" s="664" t="s">
        <v>9647</v>
      </c>
      <c r="G979" s="663" t="s">
        <v>9116</v>
      </c>
      <c r="H979" s="663" t="s">
        <v>9117</v>
      </c>
      <c r="I979" s="665">
        <v>7684</v>
      </c>
      <c r="J979" s="665">
        <v>1</v>
      </c>
      <c r="K979" s="666">
        <v>7684</v>
      </c>
    </row>
    <row r="980" spans="1:11" ht="14.4" customHeight="1" x14ac:dyDescent="0.3">
      <c r="A980" s="661" t="s">
        <v>591</v>
      </c>
      <c r="B980" s="662" t="s">
        <v>592</v>
      </c>
      <c r="C980" s="663" t="s">
        <v>616</v>
      </c>
      <c r="D980" s="664" t="s">
        <v>9651</v>
      </c>
      <c r="E980" s="663" t="s">
        <v>9646</v>
      </c>
      <c r="F980" s="664" t="s">
        <v>9647</v>
      </c>
      <c r="G980" s="663" t="s">
        <v>9118</v>
      </c>
      <c r="H980" s="663" t="s">
        <v>9119</v>
      </c>
      <c r="I980" s="665">
        <v>15460.17</v>
      </c>
      <c r="J980" s="665">
        <v>3</v>
      </c>
      <c r="K980" s="666">
        <v>45923.130000000005</v>
      </c>
    </row>
    <row r="981" spans="1:11" ht="14.4" customHeight="1" x14ac:dyDescent="0.3">
      <c r="A981" s="661" t="s">
        <v>591</v>
      </c>
      <c r="B981" s="662" t="s">
        <v>592</v>
      </c>
      <c r="C981" s="663" t="s">
        <v>616</v>
      </c>
      <c r="D981" s="664" t="s">
        <v>9651</v>
      </c>
      <c r="E981" s="663" t="s">
        <v>9646</v>
      </c>
      <c r="F981" s="664" t="s">
        <v>9647</v>
      </c>
      <c r="G981" s="663" t="s">
        <v>9120</v>
      </c>
      <c r="H981" s="663" t="s">
        <v>9121</v>
      </c>
      <c r="I981" s="665">
        <v>18826.63</v>
      </c>
      <c r="J981" s="665">
        <v>1</v>
      </c>
      <c r="K981" s="666">
        <v>18826.63</v>
      </c>
    </row>
    <row r="982" spans="1:11" ht="14.4" customHeight="1" x14ac:dyDescent="0.3">
      <c r="A982" s="661" t="s">
        <v>591</v>
      </c>
      <c r="B982" s="662" t="s">
        <v>592</v>
      </c>
      <c r="C982" s="663" t="s">
        <v>616</v>
      </c>
      <c r="D982" s="664" t="s">
        <v>9651</v>
      </c>
      <c r="E982" s="663" t="s">
        <v>9646</v>
      </c>
      <c r="F982" s="664" t="s">
        <v>9647</v>
      </c>
      <c r="G982" s="663" t="s">
        <v>9122</v>
      </c>
      <c r="H982" s="663" t="s">
        <v>9123</v>
      </c>
      <c r="I982" s="665">
        <v>12845.12</v>
      </c>
      <c r="J982" s="665">
        <v>1</v>
      </c>
      <c r="K982" s="666">
        <v>12845.12</v>
      </c>
    </row>
    <row r="983" spans="1:11" ht="14.4" customHeight="1" x14ac:dyDescent="0.3">
      <c r="A983" s="661" t="s">
        <v>591</v>
      </c>
      <c r="B983" s="662" t="s">
        <v>592</v>
      </c>
      <c r="C983" s="663" t="s">
        <v>616</v>
      </c>
      <c r="D983" s="664" t="s">
        <v>9651</v>
      </c>
      <c r="E983" s="663" t="s">
        <v>9646</v>
      </c>
      <c r="F983" s="664" t="s">
        <v>9647</v>
      </c>
      <c r="G983" s="663" t="s">
        <v>9124</v>
      </c>
      <c r="H983" s="663" t="s">
        <v>9125</v>
      </c>
      <c r="I983" s="665">
        <v>9068.9500000000007</v>
      </c>
      <c r="J983" s="665">
        <v>1</v>
      </c>
      <c r="K983" s="666">
        <v>9068.9500000000007</v>
      </c>
    </row>
    <row r="984" spans="1:11" ht="14.4" customHeight="1" x14ac:dyDescent="0.3">
      <c r="A984" s="661" t="s">
        <v>591</v>
      </c>
      <c r="B984" s="662" t="s">
        <v>592</v>
      </c>
      <c r="C984" s="663" t="s">
        <v>616</v>
      </c>
      <c r="D984" s="664" t="s">
        <v>9651</v>
      </c>
      <c r="E984" s="663" t="s">
        <v>9646</v>
      </c>
      <c r="F984" s="664" t="s">
        <v>9647</v>
      </c>
      <c r="G984" s="663" t="s">
        <v>9126</v>
      </c>
      <c r="H984" s="663" t="s">
        <v>9127</v>
      </c>
      <c r="I984" s="665">
        <v>14169.1</v>
      </c>
      <c r="J984" s="665">
        <v>1</v>
      </c>
      <c r="K984" s="666">
        <v>14169.1</v>
      </c>
    </row>
    <row r="985" spans="1:11" ht="14.4" customHeight="1" x14ac:dyDescent="0.3">
      <c r="A985" s="661" t="s">
        <v>591</v>
      </c>
      <c r="B985" s="662" t="s">
        <v>592</v>
      </c>
      <c r="C985" s="663" t="s">
        <v>616</v>
      </c>
      <c r="D985" s="664" t="s">
        <v>9651</v>
      </c>
      <c r="E985" s="663" t="s">
        <v>9646</v>
      </c>
      <c r="F985" s="664" t="s">
        <v>9647</v>
      </c>
      <c r="G985" s="663" t="s">
        <v>9128</v>
      </c>
      <c r="H985" s="663" t="s">
        <v>9129</v>
      </c>
      <c r="I985" s="665">
        <v>834.9</v>
      </c>
      <c r="J985" s="665">
        <v>1</v>
      </c>
      <c r="K985" s="666">
        <v>834.9</v>
      </c>
    </row>
    <row r="986" spans="1:11" ht="14.4" customHeight="1" x14ac:dyDescent="0.3">
      <c r="A986" s="661" t="s">
        <v>591</v>
      </c>
      <c r="B986" s="662" t="s">
        <v>592</v>
      </c>
      <c r="C986" s="663" t="s">
        <v>619</v>
      </c>
      <c r="D986" s="664" t="s">
        <v>4668</v>
      </c>
      <c r="E986" s="663" t="s">
        <v>9646</v>
      </c>
      <c r="F986" s="664" t="s">
        <v>9647</v>
      </c>
      <c r="G986" s="663" t="s">
        <v>9130</v>
      </c>
      <c r="H986" s="663" t="s">
        <v>9131</v>
      </c>
      <c r="I986" s="665">
        <v>283.51063297533318</v>
      </c>
      <c r="J986" s="665">
        <v>7</v>
      </c>
      <c r="K986" s="666">
        <v>1984.5744308273324</v>
      </c>
    </row>
    <row r="987" spans="1:11" ht="14.4" customHeight="1" x14ac:dyDescent="0.3">
      <c r="A987" s="661" t="s">
        <v>591</v>
      </c>
      <c r="B987" s="662" t="s">
        <v>592</v>
      </c>
      <c r="C987" s="663" t="s">
        <v>619</v>
      </c>
      <c r="D987" s="664" t="s">
        <v>4668</v>
      </c>
      <c r="E987" s="663" t="s">
        <v>9646</v>
      </c>
      <c r="F987" s="664" t="s">
        <v>9647</v>
      </c>
      <c r="G987" s="663" t="s">
        <v>9132</v>
      </c>
      <c r="H987" s="663" t="s">
        <v>9133</v>
      </c>
      <c r="I987" s="665">
        <v>268.73605376182115</v>
      </c>
      <c r="J987" s="665">
        <v>33</v>
      </c>
      <c r="K987" s="666">
        <v>8715.2844357209506</v>
      </c>
    </row>
    <row r="988" spans="1:11" ht="14.4" customHeight="1" x14ac:dyDescent="0.3">
      <c r="A988" s="661" t="s">
        <v>591</v>
      </c>
      <c r="B988" s="662" t="s">
        <v>592</v>
      </c>
      <c r="C988" s="663" t="s">
        <v>619</v>
      </c>
      <c r="D988" s="664" t="s">
        <v>4668</v>
      </c>
      <c r="E988" s="663" t="s">
        <v>9646</v>
      </c>
      <c r="F988" s="664" t="s">
        <v>9647</v>
      </c>
      <c r="G988" s="663" t="s">
        <v>9134</v>
      </c>
      <c r="H988" s="663" t="s">
        <v>9135</v>
      </c>
      <c r="I988" s="665">
        <v>221.83169058850112</v>
      </c>
      <c r="J988" s="665">
        <v>12</v>
      </c>
      <c r="K988" s="666">
        <v>2661.9802870620133</v>
      </c>
    </row>
    <row r="989" spans="1:11" ht="14.4" customHeight="1" x14ac:dyDescent="0.3">
      <c r="A989" s="661" t="s">
        <v>591</v>
      </c>
      <c r="B989" s="662" t="s">
        <v>592</v>
      </c>
      <c r="C989" s="663" t="s">
        <v>619</v>
      </c>
      <c r="D989" s="664" t="s">
        <v>4668</v>
      </c>
      <c r="E989" s="663" t="s">
        <v>9646</v>
      </c>
      <c r="F989" s="664" t="s">
        <v>9647</v>
      </c>
      <c r="G989" s="663" t="s">
        <v>9136</v>
      </c>
      <c r="H989" s="663" t="s">
        <v>9137</v>
      </c>
      <c r="I989" s="665">
        <v>48.84</v>
      </c>
      <c r="J989" s="665">
        <v>1</v>
      </c>
      <c r="K989" s="666">
        <v>48.84</v>
      </c>
    </row>
    <row r="990" spans="1:11" ht="14.4" customHeight="1" x14ac:dyDescent="0.3">
      <c r="A990" s="661" t="s">
        <v>591</v>
      </c>
      <c r="B990" s="662" t="s">
        <v>592</v>
      </c>
      <c r="C990" s="663" t="s">
        <v>619</v>
      </c>
      <c r="D990" s="664" t="s">
        <v>4668</v>
      </c>
      <c r="E990" s="663" t="s">
        <v>9646</v>
      </c>
      <c r="F990" s="664" t="s">
        <v>9647</v>
      </c>
      <c r="G990" s="663" t="s">
        <v>9138</v>
      </c>
      <c r="H990" s="663" t="s">
        <v>9139</v>
      </c>
      <c r="I990" s="665">
        <v>330.26799999999997</v>
      </c>
      <c r="J990" s="665">
        <v>60</v>
      </c>
      <c r="K990" s="666">
        <v>19820</v>
      </c>
    </row>
    <row r="991" spans="1:11" ht="14.4" customHeight="1" x14ac:dyDescent="0.3">
      <c r="A991" s="661" t="s">
        <v>591</v>
      </c>
      <c r="B991" s="662" t="s">
        <v>592</v>
      </c>
      <c r="C991" s="663" t="s">
        <v>619</v>
      </c>
      <c r="D991" s="664" t="s">
        <v>4668</v>
      </c>
      <c r="E991" s="663" t="s">
        <v>9646</v>
      </c>
      <c r="F991" s="664" t="s">
        <v>9647</v>
      </c>
      <c r="G991" s="663" t="s">
        <v>8900</v>
      </c>
      <c r="H991" s="663" t="s">
        <v>8901</v>
      </c>
      <c r="I991" s="665">
        <v>623.9</v>
      </c>
      <c r="J991" s="665">
        <v>1</v>
      </c>
      <c r="K991" s="666">
        <v>623.9</v>
      </c>
    </row>
    <row r="992" spans="1:11" ht="14.4" customHeight="1" x14ac:dyDescent="0.3">
      <c r="A992" s="661" t="s">
        <v>591</v>
      </c>
      <c r="B992" s="662" t="s">
        <v>592</v>
      </c>
      <c r="C992" s="663" t="s">
        <v>619</v>
      </c>
      <c r="D992" s="664" t="s">
        <v>4668</v>
      </c>
      <c r="E992" s="663" t="s">
        <v>9646</v>
      </c>
      <c r="F992" s="664" t="s">
        <v>9647</v>
      </c>
      <c r="G992" s="663" t="s">
        <v>8918</v>
      </c>
      <c r="H992" s="663" t="s">
        <v>8919</v>
      </c>
      <c r="I992" s="665">
        <v>353.97666666666669</v>
      </c>
      <c r="J992" s="665">
        <v>30</v>
      </c>
      <c r="K992" s="666">
        <v>10619.3</v>
      </c>
    </row>
    <row r="993" spans="1:11" ht="14.4" customHeight="1" x14ac:dyDescent="0.3">
      <c r="A993" s="661" t="s">
        <v>591</v>
      </c>
      <c r="B993" s="662" t="s">
        <v>592</v>
      </c>
      <c r="C993" s="663" t="s">
        <v>619</v>
      </c>
      <c r="D993" s="664" t="s">
        <v>4668</v>
      </c>
      <c r="E993" s="663" t="s">
        <v>9646</v>
      </c>
      <c r="F993" s="664" t="s">
        <v>9647</v>
      </c>
      <c r="G993" s="663" t="s">
        <v>8918</v>
      </c>
      <c r="H993" s="663" t="s">
        <v>8920</v>
      </c>
      <c r="I993" s="665">
        <v>353.98</v>
      </c>
      <c r="J993" s="665">
        <v>40</v>
      </c>
      <c r="K993" s="666">
        <v>14159.35</v>
      </c>
    </row>
    <row r="994" spans="1:11" ht="14.4" customHeight="1" x14ac:dyDescent="0.3">
      <c r="A994" s="661" t="s">
        <v>591</v>
      </c>
      <c r="B994" s="662" t="s">
        <v>592</v>
      </c>
      <c r="C994" s="663" t="s">
        <v>619</v>
      </c>
      <c r="D994" s="664" t="s">
        <v>4668</v>
      </c>
      <c r="E994" s="663" t="s">
        <v>9646</v>
      </c>
      <c r="F994" s="664" t="s">
        <v>9647</v>
      </c>
      <c r="G994" s="663" t="s">
        <v>9140</v>
      </c>
      <c r="H994" s="663" t="s">
        <v>9141</v>
      </c>
      <c r="I994" s="665">
        <v>1438.6957142857143</v>
      </c>
      <c r="J994" s="665">
        <v>28</v>
      </c>
      <c r="K994" s="666">
        <v>40283.440000000002</v>
      </c>
    </row>
    <row r="995" spans="1:11" ht="14.4" customHeight="1" x14ac:dyDescent="0.3">
      <c r="A995" s="661" t="s">
        <v>591</v>
      </c>
      <c r="B995" s="662" t="s">
        <v>592</v>
      </c>
      <c r="C995" s="663" t="s">
        <v>619</v>
      </c>
      <c r="D995" s="664" t="s">
        <v>4668</v>
      </c>
      <c r="E995" s="663" t="s">
        <v>9646</v>
      </c>
      <c r="F995" s="664" t="s">
        <v>9647</v>
      </c>
      <c r="G995" s="663" t="s">
        <v>9142</v>
      </c>
      <c r="H995" s="663" t="s">
        <v>9143</v>
      </c>
      <c r="I995" s="665">
        <v>7579.3399999999992</v>
      </c>
      <c r="J995" s="665">
        <v>5</v>
      </c>
      <c r="K995" s="666">
        <v>37896.699999999997</v>
      </c>
    </row>
    <row r="996" spans="1:11" ht="14.4" customHeight="1" x14ac:dyDescent="0.3">
      <c r="A996" s="661" t="s">
        <v>591</v>
      </c>
      <c r="B996" s="662" t="s">
        <v>592</v>
      </c>
      <c r="C996" s="663" t="s">
        <v>619</v>
      </c>
      <c r="D996" s="664" t="s">
        <v>4668</v>
      </c>
      <c r="E996" s="663" t="s">
        <v>9646</v>
      </c>
      <c r="F996" s="664" t="s">
        <v>9647</v>
      </c>
      <c r="G996" s="663" t="s">
        <v>9144</v>
      </c>
      <c r="H996" s="663" t="s">
        <v>9145</v>
      </c>
      <c r="I996" s="665">
        <v>7579.4</v>
      </c>
      <c r="J996" s="665">
        <v>2</v>
      </c>
      <c r="K996" s="666">
        <v>15158.8</v>
      </c>
    </row>
    <row r="997" spans="1:11" ht="14.4" customHeight="1" x14ac:dyDescent="0.3">
      <c r="A997" s="661" t="s">
        <v>591</v>
      </c>
      <c r="B997" s="662" t="s">
        <v>592</v>
      </c>
      <c r="C997" s="663" t="s">
        <v>619</v>
      </c>
      <c r="D997" s="664" t="s">
        <v>4668</v>
      </c>
      <c r="E997" s="663" t="s">
        <v>9646</v>
      </c>
      <c r="F997" s="664" t="s">
        <v>9647</v>
      </c>
      <c r="G997" s="663" t="s">
        <v>9146</v>
      </c>
      <c r="H997" s="663" t="s">
        <v>9147</v>
      </c>
      <c r="I997" s="665">
        <v>8518.4</v>
      </c>
      <c r="J997" s="665">
        <v>2</v>
      </c>
      <c r="K997" s="666">
        <v>17036.8</v>
      </c>
    </row>
    <row r="998" spans="1:11" ht="14.4" customHeight="1" x14ac:dyDescent="0.3">
      <c r="A998" s="661" t="s">
        <v>591</v>
      </c>
      <c r="B998" s="662" t="s">
        <v>592</v>
      </c>
      <c r="C998" s="663" t="s">
        <v>619</v>
      </c>
      <c r="D998" s="664" t="s">
        <v>4668</v>
      </c>
      <c r="E998" s="663" t="s">
        <v>9646</v>
      </c>
      <c r="F998" s="664" t="s">
        <v>9647</v>
      </c>
      <c r="G998" s="663" t="s">
        <v>9148</v>
      </c>
      <c r="H998" s="663" t="s">
        <v>9149</v>
      </c>
      <c r="I998" s="665">
        <v>8518.4</v>
      </c>
      <c r="J998" s="665">
        <v>2</v>
      </c>
      <c r="K998" s="666">
        <v>17036.8</v>
      </c>
    </row>
    <row r="999" spans="1:11" ht="14.4" customHeight="1" x14ac:dyDescent="0.3">
      <c r="A999" s="661" t="s">
        <v>591</v>
      </c>
      <c r="B999" s="662" t="s">
        <v>592</v>
      </c>
      <c r="C999" s="663" t="s">
        <v>619</v>
      </c>
      <c r="D999" s="664" t="s">
        <v>4668</v>
      </c>
      <c r="E999" s="663" t="s">
        <v>9646</v>
      </c>
      <c r="F999" s="664" t="s">
        <v>9647</v>
      </c>
      <c r="G999" s="663" t="s">
        <v>9150</v>
      </c>
      <c r="H999" s="663" t="s">
        <v>9151</v>
      </c>
      <c r="I999" s="665">
        <v>3715.5714285714284</v>
      </c>
      <c r="J999" s="665">
        <v>8</v>
      </c>
      <c r="K999" s="666">
        <v>29572</v>
      </c>
    </row>
    <row r="1000" spans="1:11" ht="14.4" customHeight="1" x14ac:dyDescent="0.3">
      <c r="A1000" s="661" t="s">
        <v>591</v>
      </c>
      <c r="B1000" s="662" t="s">
        <v>592</v>
      </c>
      <c r="C1000" s="663" t="s">
        <v>619</v>
      </c>
      <c r="D1000" s="664" t="s">
        <v>4668</v>
      </c>
      <c r="E1000" s="663" t="s">
        <v>9646</v>
      </c>
      <c r="F1000" s="664" t="s">
        <v>9647</v>
      </c>
      <c r="G1000" s="663" t="s">
        <v>9152</v>
      </c>
      <c r="H1000" s="663" t="s">
        <v>9153</v>
      </c>
      <c r="I1000" s="665">
        <v>6969.5999999999995</v>
      </c>
      <c r="J1000" s="665">
        <v>7</v>
      </c>
      <c r="K1000" s="666">
        <v>48787.199999999997</v>
      </c>
    </row>
    <row r="1001" spans="1:11" ht="14.4" customHeight="1" x14ac:dyDescent="0.3">
      <c r="A1001" s="661" t="s">
        <v>591</v>
      </c>
      <c r="B1001" s="662" t="s">
        <v>592</v>
      </c>
      <c r="C1001" s="663" t="s">
        <v>619</v>
      </c>
      <c r="D1001" s="664" t="s">
        <v>4668</v>
      </c>
      <c r="E1001" s="663" t="s">
        <v>9646</v>
      </c>
      <c r="F1001" s="664" t="s">
        <v>9647</v>
      </c>
      <c r="G1001" s="663" t="s">
        <v>9154</v>
      </c>
      <c r="H1001" s="663" t="s">
        <v>9155</v>
      </c>
      <c r="I1001" s="665">
        <v>8518.4</v>
      </c>
      <c r="J1001" s="665">
        <v>7</v>
      </c>
      <c r="K1001" s="666">
        <v>59628.800000000003</v>
      </c>
    </row>
    <row r="1002" spans="1:11" ht="14.4" customHeight="1" x14ac:dyDescent="0.3">
      <c r="A1002" s="661" t="s">
        <v>591</v>
      </c>
      <c r="B1002" s="662" t="s">
        <v>592</v>
      </c>
      <c r="C1002" s="663" t="s">
        <v>619</v>
      </c>
      <c r="D1002" s="664" t="s">
        <v>4668</v>
      </c>
      <c r="E1002" s="663" t="s">
        <v>9646</v>
      </c>
      <c r="F1002" s="664" t="s">
        <v>9647</v>
      </c>
      <c r="G1002" s="663" t="s">
        <v>9156</v>
      </c>
      <c r="H1002" s="663" t="s">
        <v>9157</v>
      </c>
      <c r="I1002" s="665">
        <v>9404.09</v>
      </c>
      <c r="J1002" s="665">
        <v>4</v>
      </c>
      <c r="K1002" s="666">
        <v>37616.36</v>
      </c>
    </row>
    <row r="1003" spans="1:11" ht="14.4" customHeight="1" x14ac:dyDescent="0.3">
      <c r="A1003" s="661" t="s">
        <v>591</v>
      </c>
      <c r="B1003" s="662" t="s">
        <v>592</v>
      </c>
      <c r="C1003" s="663" t="s">
        <v>619</v>
      </c>
      <c r="D1003" s="664" t="s">
        <v>4668</v>
      </c>
      <c r="E1003" s="663" t="s">
        <v>9646</v>
      </c>
      <c r="F1003" s="664" t="s">
        <v>9647</v>
      </c>
      <c r="G1003" s="663" t="s">
        <v>9158</v>
      </c>
      <c r="H1003" s="663" t="s">
        <v>9159</v>
      </c>
      <c r="I1003" s="665">
        <v>13018.235000000001</v>
      </c>
      <c r="J1003" s="665">
        <v>2</v>
      </c>
      <c r="K1003" s="666">
        <v>26036.47</v>
      </c>
    </row>
    <row r="1004" spans="1:11" ht="14.4" customHeight="1" x14ac:dyDescent="0.3">
      <c r="A1004" s="661" t="s">
        <v>591</v>
      </c>
      <c r="B1004" s="662" t="s">
        <v>592</v>
      </c>
      <c r="C1004" s="663" t="s">
        <v>619</v>
      </c>
      <c r="D1004" s="664" t="s">
        <v>4668</v>
      </c>
      <c r="E1004" s="663" t="s">
        <v>9646</v>
      </c>
      <c r="F1004" s="664" t="s">
        <v>9647</v>
      </c>
      <c r="G1004" s="663" t="s">
        <v>9160</v>
      </c>
      <c r="H1004" s="663" t="s">
        <v>9161</v>
      </c>
      <c r="I1004" s="665">
        <v>13018.258333333333</v>
      </c>
      <c r="J1004" s="665">
        <v>6</v>
      </c>
      <c r="K1004" s="666">
        <v>78109.55</v>
      </c>
    </row>
    <row r="1005" spans="1:11" ht="14.4" customHeight="1" x14ac:dyDescent="0.3">
      <c r="A1005" s="661" t="s">
        <v>591</v>
      </c>
      <c r="B1005" s="662" t="s">
        <v>592</v>
      </c>
      <c r="C1005" s="663" t="s">
        <v>619</v>
      </c>
      <c r="D1005" s="664" t="s">
        <v>4668</v>
      </c>
      <c r="E1005" s="663" t="s">
        <v>9646</v>
      </c>
      <c r="F1005" s="664" t="s">
        <v>9647</v>
      </c>
      <c r="G1005" s="663" t="s">
        <v>9162</v>
      </c>
      <c r="H1005" s="663" t="s">
        <v>9163</v>
      </c>
      <c r="I1005" s="665">
        <v>13018.346666666666</v>
      </c>
      <c r="J1005" s="665">
        <v>3</v>
      </c>
      <c r="K1005" s="666">
        <v>39055.040000000001</v>
      </c>
    </row>
    <row r="1006" spans="1:11" ht="14.4" customHeight="1" x14ac:dyDescent="0.3">
      <c r="A1006" s="661" t="s">
        <v>591</v>
      </c>
      <c r="B1006" s="662" t="s">
        <v>592</v>
      </c>
      <c r="C1006" s="663" t="s">
        <v>619</v>
      </c>
      <c r="D1006" s="664" t="s">
        <v>4668</v>
      </c>
      <c r="E1006" s="663" t="s">
        <v>9646</v>
      </c>
      <c r="F1006" s="664" t="s">
        <v>9647</v>
      </c>
      <c r="G1006" s="663" t="s">
        <v>9164</v>
      </c>
      <c r="H1006" s="663" t="s">
        <v>9165</v>
      </c>
      <c r="I1006" s="665">
        <v>1956.94</v>
      </c>
      <c r="J1006" s="665">
        <v>5</v>
      </c>
      <c r="K1006" s="666">
        <v>9784.7000000000007</v>
      </c>
    </row>
    <row r="1007" spans="1:11" ht="14.4" customHeight="1" x14ac:dyDescent="0.3">
      <c r="A1007" s="661" t="s">
        <v>591</v>
      </c>
      <c r="B1007" s="662" t="s">
        <v>592</v>
      </c>
      <c r="C1007" s="663" t="s">
        <v>619</v>
      </c>
      <c r="D1007" s="664" t="s">
        <v>4668</v>
      </c>
      <c r="E1007" s="663" t="s">
        <v>9646</v>
      </c>
      <c r="F1007" s="664" t="s">
        <v>9647</v>
      </c>
      <c r="G1007" s="663" t="s">
        <v>9166</v>
      </c>
      <c r="H1007" s="663" t="s">
        <v>9167</v>
      </c>
      <c r="I1007" s="665">
        <v>3702.6000000000004</v>
      </c>
      <c r="J1007" s="665">
        <v>2</v>
      </c>
      <c r="K1007" s="666">
        <v>7405.2000000000007</v>
      </c>
    </row>
    <row r="1008" spans="1:11" ht="14.4" customHeight="1" x14ac:dyDescent="0.3">
      <c r="A1008" s="661" t="s">
        <v>591</v>
      </c>
      <c r="B1008" s="662" t="s">
        <v>592</v>
      </c>
      <c r="C1008" s="663" t="s">
        <v>619</v>
      </c>
      <c r="D1008" s="664" t="s">
        <v>4668</v>
      </c>
      <c r="E1008" s="663" t="s">
        <v>9646</v>
      </c>
      <c r="F1008" s="664" t="s">
        <v>9647</v>
      </c>
      <c r="G1008" s="663" t="s">
        <v>9168</v>
      </c>
      <c r="H1008" s="663" t="s">
        <v>9169</v>
      </c>
      <c r="I1008" s="665">
        <v>8702.3000000000011</v>
      </c>
      <c r="J1008" s="665">
        <v>3</v>
      </c>
      <c r="K1008" s="666">
        <v>26106.9</v>
      </c>
    </row>
    <row r="1009" spans="1:11" ht="14.4" customHeight="1" x14ac:dyDescent="0.3">
      <c r="A1009" s="661" t="s">
        <v>591</v>
      </c>
      <c r="B1009" s="662" t="s">
        <v>592</v>
      </c>
      <c r="C1009" s="663" t="s">
        <v>619</v>
      </c>
      <c r="D1009" s="664" t="s">
        <v>4668</v>
      </c>
      <c r="E1009" s="663" t="s">
        <v>9646</v>
      </c>
      <c r="F1009" s="664" t="s">
        <v>9647</v>
      </c>
      <c r="G1009" s="663" t="s">
        <v>9170</v>
      </c>
      <c r="H1009" s="663" t="s">
        <v>9171</v>
      </c>
      <c r="I1009" s="665">
        <v>15194.029999999999</v>
      </c>
      <c r="J1009" s="665">
        <v>2</v>
      </c>
      <c r="K1009" s="666">
        <v>30388.059999999998</v>
      </c>
    </row>
    <row r="1010" spans="1:11" ht="14.4" customHeight="1" x14ac:dyDescent="0.3">
      <c r="A1010" s="661" t="s">
        <v>591</v>
      </c>
      <c r="B1010" s="662" t="s">
        <v>592</v>
      </c>
      <c r="C1010" s="663" t="s">
        <v>619</v>
      </c>
      <c r="D1010" s="664" t="s">
        <v>4668</v>
      </c>
      <c r="E1010" s="663" t="s">
        <v>9646</v>
      </c>
      <c r="F1010" s="664" t="s">
        <v>9647</v>
      </c>
      <c r="G1010" s="663" t="s">
        <v>9172</v>
      </c>
      <c r="H1010" s="663" t="s">
        <v>9173</v>
      </c>
      <c r="I1010" s="665">
        <v>6969.6000000000013</v>
      </c>
      <c r="J1010" s="665">
        <v>3</v>
      </c>
      <c r="K1010" s="666">
        <v>20908.800000000003</v>
      </c>
    </row>
    <row r="1011" spans="1:11" ht="14.4" customHeight="1" x14ac:dyDescent="0.3">
      <c r="A1011" s="661" t="s">
        <v>591</v>
      </c>
      <c r="B1011" s="662" t="s">
        <v>592</v>
      </c>
      <c r="C1011" s="663" t="s">
        <v>619</v>
      </c>
      <c r="D1011" s="664" t="s">
        <v>4668</v>
      </c>
      <c r="E1011" s="663" t="s">
        <v>9646</v>
      </c>
      <c r="F1011" s="664" t="s">
        <v>9647</v>
      </c>
      <c r="G1011" s="663" t="s">
        <v>9174</v>
      </c>
      <c r="H1011" s="663" t="s">
        <v>9175</v>
      </c>
      <c r="I1011" s="665">
        <v>7018</v>
      </c>
      <c r="J1011" s="665">
        <v>5</v>
      </c>
      <c r="K1011" s="666">
        <v>35090</v>
      </c>
    </row>
    <row r="1012" spans="1:11" ht="14.4" customHeight="1" x14ac:dyDescent="0.3">
      <c r="A1012" s="661" t="s">
        <v>591</v>
      </c>
      <c r="B1012" s="662" t="s">
        <v>592</v>
      </c>
      <c r="C1012" s="663" t="s">
        <v>619</v>
      </c>
      <c r="D1012" s="664" t="s">
        <v>4668</v>
      </c>
      <c r="E1012" s="663" t="s">
        <v>9646</v>
      </c>
      <c r="F1012" s="664" t="s">
        <v>9647</v>
      </c>
      <c r="G1012" s="663" t="s">
        <v>9176</v>
      </c>
      <c r="H1012" s="663" t="s">
        <v>9177</v>
      </c>
      <c r="I1012" s="665">
        <v>6969.6</v>
      </c>
      <c r="J1012" s="665">
        <v>2</v>
      </c>
      <c r="K1012" s="666">
        <v>13939.2</v>
      </c>
    </row>
    <row r="1013" spans="1:11" ht="14.4" customHeight="1" x14ac:dyDescent="0.3">
      <c r="A1013" s="661" t="s">
        <v>591</v>
      </c>
      <c r="B1013" s="662" t="s">
        <v>592</v>
      </c>
      <c r="C1013" s="663" t="s">
        <v>619</v>
      </c>
      <c r="D1013" s="664" t="s">
        <v>4668</v>
      </c>
      <c r="E1013" s="663" t="s">
        <v>9646</v>
      </c>
      <c r="F1013" s="664" t="s">
        <v>9647</v>
      </c>
      <c r="G1013" s="663" t="s">
        <v>9178</v>
      </c>
      <c r="H1013" s="663" t="s">
        <v>9179</v>
      </c>
      <c r="I1013" s="665">
        <v>6969.6</v>
      </c>
      <c r="J1013" s="665">
        <v>4</v>
      </c>
      <c r="K1013" s="666">
        <v>27878.400000000001</v>
      </c>
    </row>
    <row r="1014" spans="1:11" ht="14.4" customHeight="1" x14ac:dyDescent="0.3">
      <c r="A1014" s="661" t="s">
        <v>591</v>
      </c>
      <c r="B1014" s="662" t="s">
        <v>592</v>
      </c>
      <c r="C1014" s="663" t="s">
        <v>619</v>
      </c>
      <c r="D1014" s="664" t="s">
        <v>4668</v>
      </c>
      <c r="E1014" s="663" t="s">
        <v>9646</v>
      </c>
      <c r="F1014" s="664" t="s">
        <v>9647</v>
      </c>
      <c r="G1014" s="663" t="s">
        <v>9180</v>
      </c>
      <c r="H1014" s="663" t="s">
        <v>9181</v>
      </c>
      <c r="I1014" s="665">
        <v>9680</v>
      </c>
      <c r="J1014" s="665">
        <v>1</v>
      </c>
      <c r="K1014" s="666">
        <v>9680</v>
      </c>
    </row>
    <row r="1015" spans="1:11" ht="14.4" customHeight="1" x14ac:dyDescent="0.3">
      <c r="A1015" s="661" t="s">
        <v>591</v>
      </c>
      <c r="B1015" s="662" t="s">
        <v>592</v>
      </c>
      <c r="C1015" s="663" t="s">
        <v>619</v>
      </c>
      <c r="D1015" s="664" t="s">
        <v>4668</v>
      </c>
      <c r="E1015" s="663" t="s">
        <v>9646</v>
      </c>
      <c r="F1015" s="664" t="s">
        <v>9647</v>
      </c>
      <c r="G1015" s="663" t="s">
        <v>9182</v>
      </c>
      <c r="H1015" s="663" t="s">
        <v>9183</v>
      </c>
      <c r="I1015" s="665">
        <v>3484.8</v>
      </c>
      <c r="J1015" s="665">
        <v>1</v>
      </c>
      <c r="K1015" s="666">
        <v>3484.8</v>
      </c>
    </row>
    <row r="1016" spans="1:11" ht="14.4" customHeight="1" x14ac:dyDescent="0.3">
      <c r="A1016" s="661" t="s">
        <v>591</v>
      </c>
      <c r="B1016" s="662" t="s">
        <v>592</v>
      </c>
      <c r="C1016" s="663" t="s">
        <v>619</v>
      </c>
      <c r="D1016" s="664" t="s">
        <v>4668</v>
      </c>
      <c r="E1016" s="663" t="s">
        <v>9646</v>
      </c>
      <c r="F1016" s="664" t="s">
        <v>9647</v>
      </c>
      <c r="G1016" s="663" t="s">
        <v>9184</v>
      </c>
      <c r="H1016" s="663" t="s">
        <v>9185</v>
      </c>
      <c r="I1016" s="665">
        <v>8518.4</v>
      </c>
      <c r="J1016" s="665">
        <v>2</v>
      </c>
      <c r="K1016" s="666">
        <v>17036.8</v>
      </c>
    </row>
    <row r="1017" spans="1:11" ht="14.4" customHeight="1" x14ac:dyDescent="0.3">
      <c r="A1017" s="661" t="s">
        <v>591</v>
      </c>
      <c r="B1017" s="662" t="s">
        <v>592</v>
      </c>
      <c r="C1017" s="663" t="s">
        <v>619</v>
      </c>
      <c r="D1017" s="664" t="s">
        <v>4668</v>
      </c>
      <c r="E1017" s="663" t="s">
        <v>9646</v>
      </c>
      <c r="F1017" s="664" t="s">
        <v>9647</v>
      </c>
      <c r="G1017" s="663" t="s">
        <v>9186</v>
      </c>
      <c r="H1017" s="663" t="s">
        <v>9187</v>
      </c>
      <c r="I1017" s="665">
        <v>6969.6</v>
      </c>
      <c r="J1017" s="665">
        <v>2</v>
      </c>
      <c r="K1017" s="666">
        <v>13939.2</v>
      </c>
    </row>
    <row r="1018" spans="1:11" ht="14.4" customHeight="1" x14ac:dyDescent="0.3">
      <c r="A1018" s="661" t="s">
        <v>591</v>
      </c>
      <c r="B1018" s="662" t="s">
        <v>592</v>
      </c>
      <c r="C1018" s="663" t="s">
        <v>619</v>
      </c>
      <c r="D1018" s="664" t="s">
        <v>4668</v>
      </c>
      <c r="E1018" s="663" t="s">
        <v>9646</v>
      </c>
      <c r="F1018" s="664" t="s">
        <v>9647</v>
      </c>
      <c r="G1018" s="663" t="s">
        <v>9188</v>
      </c>
      <c r="H1018" s="663" t="s">
        <v>9189</v>
      </c>
      <c r="I1018" s="665">
        <v>6969.6000000000013</v>
      </c>
      <c r="J1018" s="665">
        <v>3</v>
      </c>
      <c r="K1018" s="666">
        <v>20908.800000000003</v>
      </c>
    </row>
    <row r="1019" spans="1:11" ht="14.4" customHeight="1" x14ac:dyDescent="0.3">
      <c r="A1019" s="661" t="s">
        <v>591</v>
      </c>
      <c r="B1019" s="662" t="s">
        <v>592</v>
      </c>
      <c r="C1019" s="663" t="s">
        <v>619</v>
      </c>
      <c r="D1019" s="664" t="s">
        <v>4668</v>
      </c>
      <c r="E1019" s="663" t="s">
        <v>9646</v>
      </c>
      <c r="F1019" s="664" t="s">
        <v>9647</v>
      </c>
      <c r="G1019" s="663" t="s">
        <v>9190</v>
      </c>
      <c r="H1019" s="663" t="s">
        <v>9191</v>
      </c>
      <c r="I1019" s="665">
        <v>297.56864440925341</v>
      </c>
      <c r="J1019" s="665">
        <v>2</v>
      </c>
      <c r="K1019" s="666">
        <v>595.13728881850682</v>
      </c>
    </row>
    <row r="1020" spans="1:11" ht="14.4" customHeight="1" x14ac:dyDescent="0.3">
      <c r="A1020" s="661" t="s">
        <v>591</v>
      </c>
      <c r="B1020" s="662" t="s">
        <v>592</v>
      </c>
      <c r="C1020" s="663" t="s">
        <v>619</v>
      </c>
      <c r="D1020" s="664" t="s">
        <v>4668</v>
      </c>
      <c r="E1020" s="663" t="s">
        <v>9646</v>
      </c>
      <c r="F1020" s="664" t="s">
        <v>9647</v>
      </c>
      <c r="G1020" s="663" t="s">
        <v>9192</v>
      </c>
      <c r="H1020" s="663" t="s">
        <v>9193</v>
      </c>
      <c r="I1020" s="665">
        <v>8518.4</v>
      </c>
      <c r="J1020" s="665">
        <v>3</v>
      </c>
      <c r="K1020" s="666">
        <v>25555.199999999997</v>
      </c>
    </row>
    <row r="1021" spans="1:11" ht="14.4" customHeight="1" x14ac:dyDescent="0.3">
      <c r="A1021" s="661" t="s">
        <v>591</v>
      </c>
      <c r="B1021" s="662" t="s">
        <v>592</v>
      </c>
      <c r="C1021" s="663" t="s">
        <v>619</v>
      </c>
      <c r="D1021" s="664" t="s">
        <v>4668</v>
      </c>
      <c r="E1021" s="663" t="s">
        <v>9646</v>
      </c>
      <c r="F1021" s="664" t="s">
        <v>9647</v>
      </c>
      <c r="G1021" s="663" t="s">
        <v>9194</v>
      </c>
      <c r="H1021" s="663" t="s">
        <v>9195</v>
      </c>
      <c r="I1021" s="665">
        <v>6969.6</v>
      </c>
      <c r="J1021" s="665">
        <v>2</v>
      </c>
      <c r="K1021" s="666">
        <v>13939.2</v>
      </c>
    </row>
    <row r="1022" spans="1:11" ht="14.4" customHeight="1" x14ac:dyDescent="0.3">
      <c r="A1022" s="661" t="s">
        <v>591</v>
      </c>
      <c r="B1022" s="662" t="s">
        <v>592</v>
      </c>
      <c r="C1022" s="663" t="s">
        <v>619</v>
      </c>
      <c r="D1022" s="664" t="s">
        <v>4668</v>
      </c>
      <c r="E1022" s="663" t="s">
        <v>9646</v>
      </c>
      <c r="F1022" s="664" t="s">
        <v>9647</v>
      </c>
      <c r="G1022" s="663" t="s">
        <v>9196</v>
      </c>
      <c r="H1022" s="663" t="s">
        <v>9197</v>
      </c>
      <c r="I1022" s="665">
        <v>6969.6</v>
      </c>
      <c r="J1022" s="665">
        <v>2</v>
      </c>
      <c r="K1022" s="666">
        <v>13939.2</v>
      </c>
    </row>
    <row r="1023" spans="1:11" ht="14.4" customHeight="1" x14ac:dyDescent="0.3">
      <c r="A1023" s="661" t="s">
        <v>591</v>
      </c>
      <c r="B1023" s="662" t="s">
        <v>592</v>
      </c>
      <c r="C1023" s="663" t="s">
        <v>619</v>
      </c>
      <c r="D1023" s="664" t="s">
        <v>4668</v>
      </c>
      <c r="E1023" s="663" t="s">
        <v>9646</v>
      </c>
      <c r="F1023" s="664" t="s">
        <v>9647</v>
      </c>
      <c r="G1023" s="663" t="s">
        <v>9198</v>
      </c>
      <c r="H1023" s="663" t="s">
        <v>9199</v>
      </c>
      <c r="I1023" s="665">
        <v>8518.4</v>
      </c>
      <c r="J1023" s="665">
        <v>2</v>
      </c>
      <c r="K1023" s="666">
        <v>17036.8</v>
      </c>
    </row>
    <row r="1024" spans="1:11" ht="14.4" customHeight="1" x14ac:dyDescent="0.3">
      <c r="A1024" s="661" t="s">
        <v>591</v>
      </c>
      <c r="B1024" s="662" t="s">
        <v>592</v>
      </c>
      <c r="C1024" s="663" t="s">
        <v>619</v>
      </c>
      <c r="D1024" s="664" t="s">
        <v>4668</v>
      </c>
      <c r="E1024" s="663" t="s">
        <v>9646</v>
      </c>
      <c r="F1024" s="664" t="s">
        <v>9647</v>
      </c>
      <c r="G1024" s="663" t="s">
        <v>9200</v>
      </c>
      <c r="H1024" s="663" t="s">
        <v>9201</v>
      </c>
      <c r="I1024" s="665">
        <v>15193.825000000001</v>
      </c>
      <c r="J1024" s="665">
        <v>2</v>
      </c>
      <c r="K1024" s="666">
        <v>30387.65</v>
      </c>
    </row>
    <row r="1025" spans="1:11" ht="14.4" customHeight="1" x14ac:dyDescent="0.3">
      <c r="A1025" s="661" t="s">
        <v>591</v>
      </c>
      <c r="B1025" s="662" t="s">
        <v>592</v>
      </c>
      <c r="C1025" s="663" t="s">
        <v>619</v>
      </c>
      <c r="D1025" s="664" t="s">
        <v>4668</v>
      </c>
      <c r="E1025" s="663" t="s">
        <v>9646</v>
      </c>
      <c r="F1025" s="664" t="s">
        <v>9647</v>
      </c>
      <c r="G1025" s="663" t="s">
        <v>9202</v>
      </c>
      <c r="H1025" s="663" t="s">
        <v>9203</v>
      </c>
      <c r="I1025" s="665">
        <v>8518.4</v>
      </c>
      <c r="J1025" s="665">
        <v>1</v>
      </c>
      <c r="K1025" s="666">
        <v>8518.4</v>
      </c>
    </row>
    <row r="1026" spans="1:11" ht="14.4" customHeight="1" x14ac:dyDescent="0.3">
      <c r="A1026" s="661" t="s">
        <v>591</v>
      </c>
      <c r="B1026" s="662" t="s">
        <v>592</v>
      </c>
      <c r="C1026" s="663" t="s">
        <v>619</v>
      </c>
      <c r="D1026" s="664" t="s">
        <v>4668</v>
      </c>
      <c r="E1026" s="663" t="s">
        <v>9646</v>
      </c>
      <c r="F1026" s="664" t="s">
        <v>9647</v>
      </c>
      <c r="G1026" s="663" t="s">
        <v>9204</v>
      </c>
      <c r="H1026" s="663" t="s">
        <v>9205</v>
      </c>
      <c r="I1026" s="665">
        <v>8518.4</v>
      </c>
      <c r="J1026" s="665">
        <v>1</v>
      </c>
      <c r="K1026" s="666">
        <v>8518.4</v>
      </c>
    </row>
    <row r="1027" spans="1:11" ht="14.4" customHeight="1" x14ac:dyDescent="0.3">
      <c r="A1027" s="661" t="s">
        <v>591</v>
      </c>
      <c r="B1027" s="662" t="s">
        <v>592</v>
      </c>
      <c r="C1027" s="663" t="s">
        <v>619</v>
      </c>
      <c r="D1027" s="664" t="s">
        <v>4668</v>
      </c>
      <c r="E1027" s="663" t="s">
        <v>9646</v>
      </c>
      <c r="F1027" s="664" t="s">
        <v>9647</v>
      </c>
      <c r="G1027" s="663" t="s">
        <v>9206</v>
      </c>
      <c r="H1027" s="663" t="s">
        <v>9207</v>
      </c>
      <c r="I1027" s="665">
        <v>15193.77</v>
      </c>
      <c r="J1027" s="665">
        <v>1</v>
      </c>
      <c r="K1027" s="666">
        <v>15193.77</v>
      </c>
    </row>
    <row r="1028" spans="1:11" ht="14.4" customHeight="1" x14ac:dyDescent="0.3">
      <c r="A1028" s="661" t="s">
        <v>591</v>
      </c>
      <c r="B1028" s="662" t="s">
        <v>592</v>
      </c>
      <c r="C1028" s="663" t="s">
        <v>619</v>
      </c>
      <c r="D1028" s="664" t="s">
        <v>4668</v>
      </c>
      <c r="E1028" s="663" t="s">
        <v>9646</v>
      </c>
      <c r="F1028" s="664" t="s">
        <v>9647</v>
      </c>
      <c r="G1028" s="663" t="s">
        <v>9208</v>
      </c>
      <c r="H1028" s="663" t="s">
        <v>9209</v>
      </c>
      <c r="I1028" s="665">
        <v>1331</v>
      </c>
      <c r="J1028" s="665">
        <v>1</v>
      </c>
      <c r="K1028" s="666">
        <v>1331</v>
      </c>
    </row>
    <row r="1029" spans="1:11" ht="14.4" customHeight="1" x14ac:dyDescent="0.3">
      <c r="A1029" s="661" t="s">
        <v>591</v>
      </c>
      <c r="B1029" s="662" t="s">
        <v>592</v>
      </c>
      <c r="C1029" s="663" t="s">
        <v>619</v>
      </c>
      <c r="D1029" s="664" t="s">
        <v>4668</v>
      </c>
      <c r="E1029" s="663" t="s">
        <v>9646</v>
      </c>
      <c r="F1029" s="664" t="s">
        <v>9647</v>
      </c>
      <c r="G1029" s="663" t="s">
        <v>9210</v>
      </c>
      <c r="H1029" s="663" t="s">
        <v>9211</v>
      </c>
      <c r="I1029" s="665">
        <v>8518.4</v>
      </c>
      <c r="J1029" s="665">
        <v>1</v>
      </c>
      <c r="K1029" s="666">
        <v>8518.4</v>
      </c>
    </row>
    <row r="1030" spans="1:11" ht="14.4" customHeight="1" x14ac:dyDescent="0.3">
      <c r="A1030" s="661" t="s">
        <v>591</v>
      </c>
      <c r="B1030" s="662" t="s">
        <v>592</v>
      </c>
      <c r="C1030" s="663" t="s">
        <v>619</v>
      </c>
      <c r="D1030" s="664" t="s">
        <v>4668</v>
      </c>
      <c r="E1030" s="663" t="s">
        <v>9646</v>
      </c>
      <c r="F1030" s="664" t="s">
        <v>9647</v>
      </c>
      <c r="G1030" s="663" t="s">
        <v>9212</v>
      </c>
      <c r="H1030" s="663" t="s">
        <v>9213</v>
      </c>
      <c r="I1030" s="665">
        <v>10043</v>
      </c>
      <c r="J1030" s="665">
        <v>2</v>
      </c>
      <c r="K1030" s="666">
        <v>20086</v>
      </c>
    </row>
    <row r="1031" spans="1:11" ht="14.4" customHeight="1" x14ac:dyDescent="0.3">
      <c r="A1031" s="661" t="s">
        <v>591</v>
      </c>
      <c r="B1031" s="662" t="s">
        <v>592</v>
      </c>
      <c r="C1031" s="663" t="s">
        <v>619</v>
      </c>
      <c r="D1031" s="664" t="s">
        <v>4668</v>
      </c>
      <c r="E1031" s="663" t="s">
        <v>9646</v>
      </c>
      <c r="F1031" s="664" t="s">
        <v>9647</v>
      </c>
      <c r="G1031" s="663" t="s">
        <v>9214</v>
      </c>
      <c r="H1031" s="663" t="s">
        <v>9215</v>
      </c>
      <c r="I1031" s="665">
        <v>7579.33</v>
      </c>
      <c r="J1031" s="665">
        <v>1</v>
      </c>
      <c r="K1031" s="666">
        <v>7579.33</v>
      </c>
    </row>
    <row r="1032" spans="1:11" ht="14.4" customHeight="1" x14ac:dyDescent="0.3">
      <c r="A1032" s="661" t="s">
        <v>591</v>
      </c>
      <c r="B1032" s="662" t="s">
        <v>592</v>
      </c>
      <c r="C1032" s="663" t="s">
        <v>619</v>
      </c>
      <c r="D1032" s="664" t="s">
        <v>4668</v>
      </c>
      <c r="E1032" s="663" t="s">
        <v>9646</v>
      </c>
      <c r="F1032" s="664" t="s">
        <v>9647</v>
      </c>
      <c r="G1032" s="663" t="s">
        <v>9216</v>
      </c>
      <c r="H1032" s="663" t="s">
        <v>9217</v>
      </c>
      <c r="I1032" s="665">
        <v>6969.6</v>
      </c>
      <c r="J1032" s="665">
        <v>1</v>
      </c>
      <c r="K1032" s="666">
        <v>6969.6</v>
      </c>
    </row>
    <row r="1033" spans="1:11" ht="14.4" customHeight="1" x14ac:dyDescent="0.3">
      <c r="A1033" s="661" t="s">
        <v>591</v>
      </c>
      <c r="B1033" s="662" t="s">
        <v>592</v>
      </c>
      <c r="C1033" s="663" t="s">
        <v>619</v>
      </c>
      <c r="D1033" s="664" t="s">
        <v>4668</v>
      </c>
      <c r="E1033" s="663" t="s">
        <v>9646</v>
      </c>
      <c r="F1033" s="664" t="s">
        <v>9647</v>
      </c>
      <c r="G1033" s="663" t="s">
        <v>9218</v>
      </c>
      <c r="H1033" s="663" t="s">
        <v>9219</v>
      </c>
      <c r="I1033" s="665">
        <v>8518.4</v>
      </c>
      <c r="J1033" s="665">
        <v>1</v>
      </c>
      <c r="K1033" s="666">
        <v>8518.4</v>
      </c>
    </row>
    <row r="1034" spans="1:11" ht="14.4" customHeight="1" x14ac:dyDescent="0.3">
      <c r="A1034" s="661" t="s">
        <v>591</v>
      </c>
      <c r="B1034" s="662" t="s">
        <v>592</v>
      </c>
      <c r="C1034" s="663" t="s">
        <v>619</v>
      </c>
      <c r="D1034" s="664" t="s">
        <v>4668</v>
      </c>
      <c r="E1034" s="663" t="s">
        <v>9646</v>
      </c>
      <c r="F1034" s="664" t="s">
        <v>9647</v>
      </c>
      <c r="G1034" s="663" t="s">
        <v>9220</v>
      </c>
      <c r="H1034" s="663" t="s">
        <v>9221</v>
      </c>
      <c r="I1034" s="665">
        <v>8518.4</v>
      </c>
      <c r="J1034" s="665">
        <v>1</v>
      </c>
      <c r="K1034" s="666">
        <v>8518.4</v>
      </c>
    </row>
    <row r="1035" spans="1:11" ht="14.4" customHeight="1" x14ac:dyDescent="0.3">
      <c r="A1035" s="661" t="s">
        <v>591</v>
      </c>
      <c r="B1035" s="662" t="s">
        <v>592</v>
      </c>
      <c r="C1035" s="663" t="s">
        <v>619</v>
      </c>
      <c r="D1035" s="664" t="s">
        <v>4668</v>
      </c>
      <c r="E1035" s="663" t="s">
        <v>9646</v>
      </c>
      <c r="F1035" s="664" t="s">
        <v>9647</v>
      </c>
      <c r="G1035" s="663" t="s">
        <v>9222</v>
      </c>
      <c r="H1035" s="663" t="s">
        <v>9223</v>
      </c>
      <c r="I1035" s="665">
        <v>8518.4</v>
      </c>
      <c r="J1035" s="665">
        <v>2</v>
      </c>
      <c r="K1035" s="666">
        <v>17036.8</v>
      </c>
    </row>
    <row r="1036" spans="1:11" ht="14.4" customHeight="1" x14ac:dyDescent="0.3">
      <c r="A1036" s="661" t="s">
        <v>591</v>
      </c>
      <c r="B1036" s="662" t="s">
        <v>592</v>
      </c>
      <c r="C1036" s="663" t="s">
        <v>619</v>
      </c>
      <c r="D1036" s="664" t="s">
        <v>4668</v>
      </c>
      <c r="E1036" s="663" t="s">
        <v>9646</v>
      </c>
      <c r="F1036" s="664" t="s">
        <v>9647</v>
      </c>
      <c r="G1036" s="663" t="s">
        <v>9224</v>
      </c>
      <c r="H1036" s="663" t="s">
        <v>9225</v>
      </c>
      <c r="I1036" s="665">
        <v>6316</v>
      </c>
      <c r="J1036" s="665">
        <v>1</v>
      </c>
      <c r="K1036" s="666">
        <v>6316</v>
      </c>
    </row>
    <row r="1037" spans="1:11" ht="14.4" customHeight="1" x14ac:dyDescent="0.3">
      <c r="A1037" s="661" t="s">
        <v>591</v>
      </c>
      <c r="B1037" s="662" t="s">
        <v>592</v>
      </c>
      <c r="C1037" s="663" t="s">
        <v>619</v>
      </c>
      <c r="D1037" s="664" t="s">
        <v>4668</v>
      </c>
      <c r="E1037" s="663" t="s">
        <v>9646</v>
      </c>
      <c r="F1037" s="664" t="s">
        <v>9647</v>
      </c>
      <c r="G1037" s="663" t="s">
        <v>9226</v>
      </c>
      <c r="H1037" s="663" t="s">
        <v>9227</v>
      </c>
      <c r="I1037" s="665">
        <v>13369.119999999999</v>
      </c>
      <c r="J1037" s="665">
        <v>2</v>
      </c>
      <c r="K1037" s="666">
        <v>26738.239999999998</v>
      </c>
    </row>
    <row r="1038" spans="1:11" ht="14.4" customHeight="1" x14ac:dyDescent="0.3">
      <c r="A1038" s="661" t="s">
        <v>591</v>
      </c>
      <c r="B1038" s="662" t="s">
        <v>592</v>
      </c>
      <c r="C1038" s="663" t="s">
        <v>619</v>
      </c>
      <c r="D1038" s="664" t="s">
        <v>4668</v>
      </c>
      <c r="E1038" s="663" t="s">
        <v>9646</v>
      </c>
      <c r="F1038" s="664" t="s">
        <v>9647</v>
      </c>
      <c r="G1038" s="663" t="s">
        <v>9228</v>
      </c>
      <c r="H1038" s="663" t="s">
        <v>9229</v>
      </c>
      <c r="I1038" s="665">
        <v>6969.6000000000013</v>
      </c>
      <c r="J1038" s="665">
        <v>3</v>
      </c>
      <c r="K1038" s="666">
        <v>20908.800000000003</v>
      </c>
    </row>
    <row r="1039" spans="1:11" ht="14.4" customHeight="1" x14ac:dyDescent="0.3">
      <c r="A1039" s="661" t="s">
        <v>591</v>
      </c>
      <c r="B1039" s="662" t="s">
        <v>592</v>
      </c>
      <c r="C1039" s="663" t="s">
        <v>619</v>
      </c>
      <c r="D1039" s="664" t="s">
        <v>4668</v>
      </c>
      <c r="E1039" s="663" t="s">
        <v>9646</v>
      </c>
      <c r="F1039" s="664" t="s">
        <v>9647</v>
      </c>
      <c r="G1039" s="663" t="s">
        <v>9230</v>
      </c>
      <c r="H1039" s="663" t="s">
        <v>9231</v>
      </c>
      <c r="I1039" s="665">
        <v>9680</v>
      </c>
      <c r="J1039" s="665">
        <v>1</v>
      </c>
      <c r="K1039" s="666">
        <v>9680</v>
      </c>
    </row>
    <row r="1040" spans="1:11" ht="14.4" customHeight="1" x14ac:dyDescent="0.3">
      <c r="A1040" s="661" t="s">
        <v>591</v>
      </c>
      <c r="B1040" s="662" t="s">
        <v>592</v>
      </c>
      <c r="C1040" s="663" t="s">
        <v>619</v>
      </c>
      <c r="D1040" s="664" t="s">
        <v>4668</v>
      </c>
      <c r="E1040" s="663" t="s">
        <v>9646</v>
      </c>
      <c r="F1040" s="664" t="s">
        <v>9647</v>
      </c>
      <c r="G1040" s="663" t="s">
        <v>9232</v>
      </c>
      <c r="H1040" s="663" t="s">
        <v>9233</v>
      </c>
      <c r="I1040" s="665">
        <v>10198</v>
      </c>
      <c r="J1040" s="665">
        <v>1</v>
      </c>
      <c r="K1040" s="666">
        <v>10198</v>
      </c>
    </row>
    <row r="1041" spans="1:11" ht="14.4" customHeight="1" x14ac:dyDescent="0.3">
      <c r="A1041" s="661" t="s">
        <v>591</v>
      </c>
      <c r="B1041" s="662" t="s">
        <v>592</v>
      </c>
      <c r="C1041" s="663" t="s">
        <v>619</v>
      </c>
      <c r="D1041" s="664" t="s">
        <v>4668</v>
      </c>
      <c r="E1041" s="663" t="s">
        <v>9646</v>
      </c>
      <c r="F1041" s="664" t="s">
        <v>9647</v>
      </c>
      <c r="G1041" s="663" t="s">
        <v>9234</v>
      </c>
      <c r="H1041" s="663" t="s">
        <v>9235</v>
      </c>
      <c r="I1041" s="665">
        <v>10198</v>
      </c>
      <c r="J1041" s="665">
        <v>1</v>
      </c>
      <c r="K1041" s="666">
        <v>10198</v>
      </c>
    </row>
    <row r="1042" spans="1:11" ht="14.4" customHeight="1" x14ac:dyDescent="0.3">
      <c r="A1042" s="661" t="s">
        <v>591</v>
      </c>
      <c r="B1042" s="662" t="s">
        <v>592</v>
      </c>
      <c r="C1042" s="663" t="s">
        <v>619</v>
      </c>
      <c r="D1042" s="664" t="s">
        <v>4668</v>
      </c>
      <c r="E1042" s="663" t="s">
        <v>9646</v>
      </c>
      <c r="F1042" s="664" t="s">
        <v>9647</v>
      </c>
      <c r="G1042" s="663" t="s">
        <v>9236</v>
      </c>
      <c r="H1042" s="663" t="s">
        <v>9237</v>
      </c>
      <c r="I1042" s="665">
        <v>10198</v>
      </c>
      <c r="J1042" s="665">
        <v>1</v>
      </c>
      <c r="K1042" s="666">
        <v>10198</v>
      </c>
    </row>
    <row r="1043" spans="1:11" ht="14.4" customHeight="1" x14ac:dyDescent="0.3">
      <c r="A1043" s="661" t="s">
        <v>591</v>
      </c>
      <c r="B1043" s="662" t="s">
        <v>592</v>
      </c>
      <c r="C1043" s="663" t="s">
        <v>619</v>
      </c>
      <c r="D1043" s="664" t="s">
        <v>4668</v>
      </c>
      <c r="E1043" s="663" t="s">
        <v>9646</v>
      </c>
      <c r="F1043" s="664" t="s">
        <v>9647</v>
      </c>
      <c r="G1043" s="663" t="s">
        <v>9238</v>
      </c>
      <c r="H1043" s="663" t="s">
        <v>9239</v>
      </c>
      <c r="I1043" s="665">
        <v>10198</v>
      </c>
      <c r="J1043" s="665">
        <v>1</v>
      </c>
      <c r="K1043" s="666">
        <v>10198</v>
      </c>
    </row>
    <row r="1044" spans="1:11" ht="14.4" customHeight="1" x14ac:dyDescent="0.3">
      <c r="A1044" s="661" t="s">
        <v>591</v>
      </c>
      <c r="B1044" s="662" t="s">
        <v>592</v>
      </c>
      <c r="C1044" s="663" t="s">
        <v>619</v>
      </c>
      <c r="D1044" s="664" t="s">
        <v>4668</v>
      </c>
      <c r="E1044" s="663" t="s">
        <v>9646</v>
      </c>
      <c r="F1044" s="664" t="s">
        <v>9647</v>
      </c>
      <c r="G1044" s="663" t="s">
        <v>9240</v>
      </c>
      <c r="H1044" s="663" t="s">
        <v>9241</v>
      </c>
      <c r="I1044" s="665">
        <v>13720</v>
      </c>
      <c r="J1044" s="665">
        <v>1</v>
      </c>
      <c r="K1044" s="666">
        <v>13720</v>
      </c>
    </row>
    <row r="1045" spans="1:11" ht="14.4" customHeight="1" x14ac:dyDescent="0.3">
      <c r="A1045" s="661" t="s">
        <v>591</v>
      </c>
      <c r="B1045" s="662" t="s">
        <v>592</v>
      </c>
      <c r="C1045" s="663" t="s">
        <v>619</v>
      </c>
      <c r="D1045" s="664" t="s">
        <v>4668</v>
      </c>
      <c r="E1045" s="663" t="s">
        <v>9646</v>
      </c>
      <c r="F1045" s="664" t="s">
        <v>9647</v>
      </c>
      <c r="G1045" s="663" t="s">
        <v>9242</v>
      </c>
      <c r="H1045" s="663" t="s">
        <v>9243</v>
      </c>
      <c r="I1045" s="665">
        <v>397.62</v>
      </c>
      <c r="J1045" s="665">
        <v>1</v>
      </c>
      <c r="K1045" s="666">
        <v>397.62</v>
      </c>
    </row>
    <row r="1046" spans="1:11" ht="14.4" customHeight="1" x14ac:dyDescent="0.3">
      <c r="A1046" s="661" t="s">
        <v>591</v>
      </c>
      <c r="B1046" s="662" t="s">
        <v>592</v>
      </c>
      <c r="C1046" s="663" t="s">
        <v>619</v>
      </c>
      <c r="D1046" s="664" t="s">
        <v>4668</v>
      </c>
      <c r="E1046" s="663" t="s">
        <v>9646</v>
      </c>
      <c r="F1046" s="664" t="s">
        <v>9647</v>
      </c>
      <c r="G1046" s="663" t="s">
        <v>9244</v>
      </c>
      <c r="H1046" s="663" t="s">
        <v>9245</v>
      </c>
      <c r="I1046" s="665">
        <v>12281.57</v>
      </c>
      <c r="J1046" s="665">
        <v>1</v>
      </c>
      <c r="K1046" s="666">
        <v>12281.57</v>
      </c>
    </row>
    <row r="1047" spans="1:11" ht="14.4" customHeight="1" x14ac:dyDescent="0.3">
      <c r="A1047" s="661" t="s">
        <v>591</v>
      </c>
      <c r="B1047" s="662" t="s">
        <v>592</v>
      </c>
      <c r="C1047" s="663" t="s">
        <v>619</v>
      </c>
      <c r="D1047" s="664" t="s">
        <v>4668</v>
      </c>
      <c r="E1047" s="663" t="s">
        <v>9646</v>
      </c>
      <c r="F1047" s="664" t="s">
        <v>9647</v>
      </c>
      <c r="G1047" s="663" t="s">
        <v>9246</v>
      </c>
      <c r="H1047" s="663" t="s">
        <v>9247</v>
      </c>
      <c r="I1047" s="665">
        <v>6969.6</v>
      </c>
      <c r="J1047" s="665">
        <v>2</v>
      </c>
      <c r="K1047" s="666">
        <v>13939.2</v>
      </c>
    </row>
    <row r="1048" spans="1:11" ht="14.4" customHeight="1" x14ac:dyDescent="0.3">
      <c r="A1048" s="661" t="s">
        <v>591</v>
      </c>
      <c r="B1048" s="662" t="s">
        <v>592</v>
      </c>
      <c r="C1048" s="663" t="s">
        <v>619</v>
      </c>
      <c r="D1048" s="664" t="s">
        <v>4668</v>
      </c>
      <c r="E1048" s="663" t="s">
        <v>9646</v>
      </c>
      <c r="F1048" s="664" t="s">
        <v>9647</v>
      </c>
      <c r="G1048" s="663" t="s">
        <v>9248</v>
      </c>
      <c r="H1048" s="663" t="s">
        <v>9249</v>
      </c>
      <c r="I1048" s="665">
        <v>366.38</v>
      </c>
      <c r="J1048" s="665">
        <v>1</v>
      </c>
      <c r="K1048" s="666">
        <v>366.38</v>
      </c>
    </row>
    <row r="1049" spans="1:11" ht="14.4" customHeight="1" x14ac:dyDescent="0.3">
      <c r="A1049" s="661" t="s">
        <v>591</v>
      </c>
      <c r="B1049" s="662" t="s">
        <v>592</v>
      </c>
      <c r="C1049" s="663" t="s">
        <v>619</v>
      </c>
      <c r="D1049" s="664" t="s">
        <v>4668</v>
      </c>
      <c r="E1049" s="663" t="s">
        <v>9646</v>
      </c>
      <c r="F1049" s="664" t="s">
        <v>9647</v>
      </c>
      <c r="G1049" s="663" t="s">
        <v>9250</v>
      </c>
      <c r="H1049" s="663" t="s">
        <v>9251</v>
      </c>
      <c r="I1049" s="665">
        <v>8518.4</v>
      </c>
      <c r="J1049" s="665">
        <v>3</v>
      </c>
      <c r="K1049" s="666">
        <v>25555.199999999997</v>
      </c>
    </row>
    <row r="1050" spans="1:11" ht="14.4" customHeight="1" x14ac:dyDescent="0.3">
      <c r="A1050" s="661" t="s">
        <v>591</v>
      </c>
      <c r="B1050" s="662" t="s">
        <v>592</v>
      </c>
      <c r="C1050" s="663" t="s">
        <v>619</v>
      </c>
      <c r="D1050" s="664" t="s">
        <v>4668</v>
      </c>
      <c r="E1050" s="663" t="s">
        <v>9646</v>
      </c>
      <c r="F1050" s="664" t="s">
        <v>9647</v>
      </c>
      <c r="G1050" s="663" t="s">
        <v>9252</v>
      </c>
      <c r="H1050" s="663" t="s">
        <v>9253</v>
      </c>
      <c r="I1050" s="665">
        <v>4463.7150000000001</v>
      </c>
      <c r="J1050" s="665">
        <v>2</v>
      </c>
      <c r="K1050" s="666">
        <v>8927.43</v>
      </c>
    </row>
    <row r="1051" spans="1:11" ht="14.4" customHeight="1" x14ac:dyDescent="0.3">
      <c r="A1051" s="661" t="s">
        <v>591</v>
      </c>
      <c r="B1051" s="662" t="s">
        <v>592</v>
      </c>
      <c r="C1051" s="663" t="s">
        <v>619</v>
      </c>
      <c r="D1051" s="664" t="s">
        <v>4668</v>
      </c>
      <c r="E1051" s="663" t="s">
        <v>9646</v>
      </c>
      <c r="F1051" s="664" t="s">
        <v>9647</v>
      </c>
      <c r="G1051" s="663" t="s">
        <v>9254</v>
      </c>
      <c r="H1051" s="663" t="s">
        <v>9255</v>
      </c>
      <c r="I1051" s="665">
        <v>7579.5</v>
      </c>
      <c r="J1051" s="665">
        <v>1</v>
      </c>
      <c r="K1051" s="666">
        <v>7579.5</v>
      </c>
    </row>
    <row r="1052" spans="1:11" ht="14.4" customHeight="1" x14ac:dyDescent="0.3">
      <c r="A1052" s="661" t="s">
        <v>591</v>
      </c>
      <c r="B1052" s="662" t="s">
        <v>592</v>
      </c>
      <c r="C1052" s="663" t="s">
        <v>619</v>
      </c>
      <c r="D1052" s="664" t="s">
        <v>4668</v>
      </c>
      <c r="E1052" s="663" t="s">
        <v>9646</v>
      </c>
      <c r="F1052" s="664" t="s">
        <v>9647</v>
      </c>
      <c r="G1052" s="663" t="s">
        <v>9256</v>
      </c>
      <c r="H1052" s="663" t="s">
        <v>9257</v>
      </c>
      <c r="I1052" s="665">
        <v>4632</v>
      </c>
      <c r="J1052" s="665">
        <v>2</v>
      </c>
      <c r="K1052" s="666">
        <v>9264</v>
      </c>
    </row>
    <row r="1053" spans="1:11" ht="14.4" customHeight="1" x14ac:dyDescent="0.3">
      <c r="A1053" s="661" t="s">
        <v>591</v>
      </c>
      <c r="B1053" s="662" t="s">
        <v>592</v>
      </c>
      <c r="C1053" s="663" t="s">
        <v>619</v>
      </c>
      <c r="D1053" s="664" t="s">
        <v>4668</v>
      </c>
      <c r="E1053" s="663" t="s">
        <v>9646</v>
      </c>
      <c r="F1053" s="664" t="s">
        <v>9647</v>
      </c>
      <c r="G1053" s="663" t="s">
        <v>9258</v>
      </c>
      <c r="H1053" s="663" t="s">
        <v>9259</v>
      </c>
      <c r="I1053" s="665">
        <v>8518.4</v>
      </c>
      <c r="J1053" s="665">
        <v>1</v>
      </c>
      <c r="K1053" s="666">
        <v>8518.4</v>
      </c>
    </row>
    <row r="1054" spans="1:11" ht="14.4" customHeight="1" x14ac:dyDescent="0.3">
      <c r="A1054" s="661" t="s">
        <v>591</v>
      </c>
      <c r="B1054" s="662" t="s">
        <v>592</v>
      </c>
      <c r="C1054" s="663" t="s">
        <v>619</v>
      </c>
      <c r="D1054" s="664" t="s">
        <v>4668</v>
      </c>
      <c r="E1054" s="663" t="s">
        <v>9646</v>
      </c>
      <c r="F1054" s="664" t="s">
        <v>9647</v>
      </c>
      <c r="G1054" s="663" t="s">
        <v>9260</v>
      </c>
      <c r="H1054" s="663" t="s">
        <v>9261</v>
      </c>
      <c r="I1054" s="665">
        <v>6969.6000000000013</v>
      </c>
      <c r="J1054" s="665">
        <v>3</v>
      </c>
      <c r="K1054" s="666">
        <v>20908.800000000003</v>
      </c>
    </row>
    <row r="1055" spans="1:11" ht="14.4" customHeight="1" x14ac:dyDescent="0.3">
      <c r="A1055" s="661" t="s">
        <v>591</v>
      </c>
      <c r="B1055" s="662" t="s">
        <v>592</v>
      </c>
      <c r="C1055" s="663" t="s">
        <v>619</v>
      </c>
      <c r="D1055" s="664" t="s">
        <v>4668</v>
      </c>
      <c r="E1055" s="663" t="s">
        <v>9646</v>
      </c>
      <c r="F1055" s="664" t="s">
        <v>9647</v>
      </c>
      <c r="G1055" s="663" t="s">
        <v>9262</v>
      </c>
      <c r="H1055" s="663" t="s">
        <v>9263</v>
      </c>
      <c r="I1055" s="665">
        <v>3488.43</v>
      </c>
      <c r="J1055" s="665">
        <v>1</v>
      </c>
      <c r="K1055" s="666">
        <v>3488.43</v>
      </c>
    </row>
    <row r="1056" spans="1:11" ht="14.4" customHeight="1" x14ac:dyDescent="0.3">
      <c r="A1056" s="661" t="s">
        <v>591</v>
      </c>
      <c r="B1056" s="662" t="s">
        <v>592</v>
      </c>
      <c r="C1056" s="663" t="s">
        <v>619</v>
      </c>
      <c r="D1056" s="664" t="s">
        <v>4668</v>
      </c>
      <c r="E1056" s="663" t="s">
        <v>9646</v>
      </c>
      <c r="F1056" s="664" t="s">
        <v>9647</v>
      </c>
      <c r="G1056" s="663" t="s">
        <v>9264</v>
      </c>
      <c r="H1056" s="663" t="s">
        <v>9265</v>
      </c>
      <c r="I1056" s="665">
        <v>8514.76</v>
      </c>
      <c r="J1056" s="665">
        <v>1</v>
      </c>
      <c r="K1056" s="666">
        <v>8514.76</v>
      </c>
    </row>
    <row r="1057" spans="1:11" ht="14.4" customHeight="1" x14ac:dyDescent="0.3">
      <c r="A1057" s="661" t="s">
        <v>591</v>
      </c>
      <c r="B1057" s="662" t="s">
        <v>592</v>
      </c>
      <c r="C1057" s="663" t="s">
        <v>619</v>
      </c>
      <c r="D1057" s="664" t="s">
        <v>4668</v>
      </c>
      <c r="E1057" s="663" t="s">
        <v>9646</v>
      </c>
      <c r="F1057" s="664" t="s">
        <v>9647</v>
      </c>
      <c r="G1057" s="663" t="s">
        <v>9266</v>
      </c>
      <c r="H1057" s="663" t="s">
        <v>9267</v>
      </c>
      <c r="I1057" s="665">
        <v>8518.4</v>
      </c>
      <c r="J1057" s="665">
        <v>1</v>
      </c>
      <c r="K1057" s="666">
        <v>8518.4</v>
      </c>
    </row>
    <row r="1058" spans="1:11" ht="14.4" customHeight="1" x14ac:dyDescent="0.3">
      <c r="A1058" s="661" t="s">
        <v>591</v>
      </c>
      <c r="B1058" s="662" t="s">
        <v>592</v>
      </c>
      <c r="C1058" s="663" t="s">
        <v>619</v>
      </c>
      <c r="D1058" s="664" t="s">
        <v>4668</v>
      </c>
      <c r="E1058" s="663" t="s">
        <v>9646</v>
      </c>
      <c r="F1058" s="664" t="s">
        <v>9647</v>
      </c>
      <c r="G1058" s="663" t="s">
        <v>9268</v>
      </c>
      <c r="H1058" s="663" t="s">
        <v>9269</v>
      </c>
      <c r="I1058" s="665">
        <v>9922</v>
      </c>
      <c r="J1058" s="665">
        <v>1</v>
      </c>
      <c r="K1058" s="666">
        <v>9922</v>
      </c>
    </row>
    <row r="1059" spans="1:11" ht="14.4" customHeight="1" x14ac:dyDescent="0.3">
      <c r="A1059" s="661" t="s">
        <v>591</v>
      </c>
      <c r="B1059" s="662" t="s">
        <v>592</v>
      </c>
      <c r="C1059" s="663" t="s">
        <v>619</v>
      </c>
      <c r="D1059" s="664" t="s">
        <v>4668</v>
      </c>
      <c r="E1059" s="663" t="s">
        <v>9646</v>
      </c>
      <c r="F1059" s="664" t="s">
        <v>9647</v>
      </c>
      <c r="G1059" s="663" t="s">
        <v>9270</v>
      </c>
      <c r="H1059" s="663" t="s">
        <v>9271</v>
      </c>
      <c r="I1059" s="665">
        <v>8518.4</v>
      </c>
      <c r="J1059" s="665">
        <v>1</v>
      </c>
      <c r="K1059" s="666">
        <v>8518.4</v>
      </c>
    </row>
    <row r="1060" spans="1:11" ht="14.4" customHeight="1" x14ac:dyDescent="0.3">
      <c r="A1060" s="661" t="s">
        <v>591</v>
      </c>
      <c r="B1060" s="662" t="s">
        <v>592</v>
      </c>
      <c r="C1060" s="663" t="s">
        <v>619</v>
      </c>
      <c r="D1060" s="664" t="s">
        <v>4668</v>
      </c>
      <c r="E1060" s="663" t="s">
        <v>9646</v>
      </c>
      <c r="F1060" s="664" t="s">
        <v>9647</v>
      </c>
      <c r="G1060" s="663" t="s">
        <v>9272</v>
      </c>
      <c r="H1060" s="663" t="s">
        <v>9273</v>
      </c>
      <c r="I1060" s="665">
        <v>8518.4</v>
      </c>
      <c r="J1060" s="665">
        <v>1</v>
      </c>
      <c r="K1060" s="666">
        <v>8518.4</v>
      </c>
    </row>
    <row r="1061" spans="1:11" ht="14.4" customHeight="1" x14ac:dyDescent="0.3">
      <c r="A1061" s="661" t="s">
        <v>591</v>
      </c>
      <c r="B1061" s="662" t="s">
        <v>592</v>
      </c>
      <c r="C1061" s="663" t="s">
        <v>619</v>
      </c>
      <c r="D1061" s="664" t="s">
        <v>4668</v>
      </c>
      <c r="E1061" s="663" t="s">
        <v>9646</v>
      </c>
      <c r="F1061" s="664" t="s">
        <v>9647</v>
      </c>
      <c r="G1061" s="663" t="s">
        <v>9274</v>
      </c>
      <c r="H1061" s="663" t="s">
        <v>9219</v>
      </c>
      <c r="I1061" s="665">
        <v>7214.02</v>
      </c>
      <c r="J1061" s="665">
        <v>1</v>
      </c>
      <c r="K1061" s="666">
        <v>7214.02</v>
      </c>
    </row>
    <row r="1062" spans="1:11" ht="14.4" customHeight="1" x14ac:dyDescent="0.3">
      <c r="A1062" s="661" t="s">
        <v>591</v>
      </c>
      <c r="B1062" s="662" t="s">
        <v>592</v>
      </c>
      <c r="C1062" s="663" t="s">
        <v>619</v>
      </c>
      <c r="D1062" s="664" t="s">
        <v>4668</v>
      </c>
      <c r="E1062" s="663" t="s">
        <v>9646</v>
      </c>
      <c r="F1062" s="664" t="s">
        <v>9647</v>
      </c>
      <c r="G1062" s="663" t="s">
        <v>9275</v>
      </c>
      <c r="H1062" s="663" t="s">
        <v>9276</v>
      </c>
      <c r="I1062" s="665">
        <v>8842.75</v>
      </c>
      <c r="J1062" s="665">
        <v>1</v>
      </c>
      <c r="K1062" s="666">
        <v>8842.75</v>
      </c>
    </row>
    <row r="1063" spans="1:11" ht="14.4" customHeight="1" x14ac:dyDescent="0.3">
      <c r="A1063" s="661" t="s">
        <v>591</v>
      </c>
      <c r="B1063" s="662" t="s">
        <v>592</v>
      </c>
      <c r="C1063" s="663" t="s">
        <v>619</v>
      </c>
      <c r="D1063" s="664" t="s">
        <v>4668</v>
      </c>
      <c r="E1063" s="663" t="s">
        <v>9646</v>
      </c>
      <c r="F1063" s="664" t="s">
        <v>9647</v>
      </c>
      <c r="G1063" s="663" t="s">
        <v>9277</v>
      </c>
      <c r="H1063" s="663" t="s">
        <v>9278</v>
      </c>
      <c r="I1063" s="665">
        <v>11158.69</v>
      </c>
      <c r="J1063" s="665">
        <v>1</v>
      </c>
      <c r="K1063" s="666">
        <v>11158.69</v>
      </c>
    </row>
    <row r="1064" spans="1:11" ht="14.4" customHeight="1" x14ac:dyDescent="0.3">
      <c r="A1064" s="661" t="s">
        <v>591</v>
      </c>
      <c r="B1064" s="662" t="s">
        <v>592</v>
      </c>
      <c r="C1064" s="663" t="s">
        <v>619</v>
      </c>
      <c r="D1064" s="664" t="s">
        <v>4668</v>
      </c>
      <c r="E1064" s="663" t="s">
        <v>9646</v>
      </c>
      <c r="F1064" s="664" t="s">
        <v>9647</v>
      </c>
      <c r="G1064" s="663" t="s">
        <v>9279</v>
      </c>
      <c r="H1064" s="663" t="s">
        <v>9280</v>
      </c>
      <c r="I1064" s="665">
        <v>17334.560000000001</v>
      </c>
      <c r="J1064" s="665">
        <v>1</v>
      </c>
      <c r="K1064" s="666">
        <v>17334.560000000001</v>
      </c>
    </row>
    <row r="1065" spans="1:11" ht="14.4" customHeight="1" x14ac:dyDescent="0.3">
      <c r="A1065" s="661" t="s">
        <v>591</v>
      </c>
      <c r="B1065" s="662" t="s">
        <v>592</v>
      </c>
      <c r="C1065" s="663" t="s">
        <v>619</v>
      </c>
      <c r="D1065" s="664" t="s">
        <v>4668</v>
      </c>
      <c r="E1065" s="663" t="s">
        <v>9646</v>
      </c>
      <c r="F1065" s="664" t="s">
        <v>9647</v>
      </c>
      <c r="G1065" s="663" t="s">
        <v>9281</v>
      </c>
      <c r="H1065" s="663" t="s">
        <v>9282</v>
      </c>
      <c r="I1065" s="665">
        <v>8518.4</v>
      </c>
      <c r="J1065" s="665">
        <v>1</v>
      </c>
      <c r="K1065" s="666">
        <v>8518.4</v>
      </c>
    </row>
    <row r="1066" spans="1:11" ht="14.4" customHeight="1" x14ac:dyDescent="0.3">
      <c r="A1066" s="661" t="s">
        <v>591</v>
      </c>
      <c r="B1066" s="662" t="s">
        <v>592</v>
      </c>
      <c r="C1066" s="663" t="s">
        <v>619</v>
      </c>
      <c r="D1066" s="664" t="s">
        <v>4668</v>
      </c>
      <c r="E1066" s="663" t="s">
        <v>9646</v>
      </c>
      <c r="F1066" s="664" t="s">
        <v>9647</v>
      </c>
      <c r="G1066" s="663" t="s">
        <v>9283</v>
      </c>
      <c r="H1066" s="663" t="s">
        <v>9284</v>
      </c>
      <c r="I1066" s="665">
        <v>6969.6</v>
      </c>
      <c r="J1066" s="665">
        <v>1</v>
      </c>
      <c r="K1066" s="666">
        <v>6969.6</v>
      </c>
    </row>
    <row r="1067" spans="1:11" ht="14.4" customHeight="1" x14ac:dyDescent="0.3">
      <c r="A1067" s="661" t="s">
        <v>591</v>
      </c>
      <c r="B1067" s="662" t="s">
        <v>592</v>
      </c>
      <c r="C1067" s="663" t="s">
        <v>622</v>
      </c>
      <c r="D1067" s="664" t="s">
        <v>4667</v>
      </c>
      <c r="E1067" s="663" t="s">
        <v>9646</v>
      </c>
      <c r="F1067" s="664" t="s">
        <v>9647</v>
      </c>
      <c r="G1067" s="663" t="s">
        <v>8890</v>
      </c>
      <c r="H1067" s="663" t="s">
        <v>8891</v>
      </c>
      <c r="I1067" s="665">
        <v>169.32904747470522</v>
      </c>
      <c r="J1067" s="665">
        <v>3</v>
      </c>
      <c r="K1067" s="666">
        <v>507.98714242411569</v>
      </c>
    </row>
    <row r="1068" spans="1:11" ht="14.4" customHeight="1" x14ac:dyDescent="0.3">
      <c r="A1068" s="661" t="s">
        <v>591</v>
      </c>
      <c r="B1068" s="662" t="s">
        <v>592</v>
      </c>
      <c r="C1068" s="663" t="s">
        <v>622</v>
      </c>
      <c r="D1068" s="664" t="s">
        <v>4667</v>
      </c>
      <c r="E1068" s="663" t="s">
        <v>9646</v>
      </c>
      <c r="F1068" s="664" t="s">
        <v>9647</v>
      </c>
      <c r="G1068" s="663" t="s">
        <v>9285</v>
      </c>
      <c r="H1068" s="663" t="s">
        <v>9286</v>
      </c>
      <c r="I1068" s="665">
        <v>246.83999999999997</v>
      </c>
      <c r="J1068" s="665">
        <v>0.29659999999999997</v>
      </c>
      <c r="K1068" s="666">
        <v>72.619844000000001</v>
      </c>
    </row>
    <row r="1069" spans="1:11" ht="14.4" customHeight="1" x14ac:dyDescent="0.3">
      <c r="A1069" s="661" t="s">
        <v>591</v>
      </c>
      <c r="B1069" s="662" t="s">
        <v>592</v>
      </c>
      <c r="C1069" s="663" t="s">
        <v>622</v>
      </c>
      <c r="D1069" s="664" t="s">
        <v>4667</v>
      </c>
      <c r="E1069" s="663" t="s">
        <v>9646</v>
      </c>
      <c r="F1069" s="664" t="s">
        <v>9647</v>
      </c>
      <c r="G1069" s="663" t="s">
        <v>9287</v>
      </c>
      <c r="H1069" s="663" t="s">
        <v>9288</v>
      </c>
      <c r="I1069" s="665">
        <v>248.61496596783354</v>
      </c>
      <c r="J1069" s="665">
        <v>2</v>
      </c>
      <c r="K1069" s="666">
        <v>497.22993193566708</v>
      </c>
    </row>
    <row r="1070" spans="1:11" ht="14.4" customHeight="1" x14ac:dyDescent="0.3">
      <c r="A1070" s="661" t="s">
        <v>591</v>
      </c>
      <c r="B1070" s="662" t="s">
        <v>592</v>
      </c>
      <c r="C1070" s="663" t="s">
        <v>622</v>
      </c>
      <c r="D1070" s="664" t="s">
        <v>4667</v>
      </c>
      <c r="E1070" s="663" t="s">
        <v>9646</v>
      </c>
      <c r="F1070" s="664" t="s">
        <v>9647</v>
      </c>
      <c r="G1070" s="663" t="s">
        <v>9289</v>
      </c>
      <c r="H1070" s="663" t="s">
        <v>9290</v>
      </c>
      <c r="I1070" s="665">
        <v>0.51300000000000001</v>
      </c>
      <c r="J1070" s="665">
        <v>52.08</v>
      </c>
      <c r="K1070" s="666">
        <v>26.717040000000001</v>
      </c>
    </row>
    <row r="1071" spans="1:11" ht="14.4" customHeight="1" x14ac:dyDescent="0.3">
      <c r="A1071" s="661" t="s">
        <v>591</v>
      </c>
      <c r="B1071" s="662" t="s">
        <v>592</v>
      </c>
      <c r="C1071" s="663" t="s">
        <v>622</v>
      </c>
      <c r="D1071" s="664" t="s">
        <v>4667</v>
      </c>
      <c r="E1071" s="663" t="s">
        <v>9646</v>
      </c>
      <c r="F1071" s="664" t="s">
        <v>9647</v>
      </c>
      <c r="G1071" s="663" t="s">
        <v>8844</v>
      </c>
      <c r="H1071" s="663" t="s">
        <v>8845</v>
      </c>
      <c r="I1071" s="665">
        <v>339.11119925498355</v>
      </c>
      <c r="J1071" s="665">
        <v>59</v>
      </c>
      <c r="K1071" s="666">
        <v>20004.719037975607</v>
      </c>
    </row>
    <row r="1072" spans="1:11" ht="14.4" customHeight="1" x14ac:dyDescent="0.3">
      <c r="A1072" s="661" t="s">
        <v>591</v>
      </c>
      <c r="B1072" s="662" t="s">
        <v>592</v>
      </c>
      <c r="C1072" s="663" t="s">
        <v>622</v>
      </c>
      <c r="D1072" s="664" t="s">
        <v>4667</v>
      </c>
      <c r="E1072" s="663" t="s">
        <v>9646</v>
      </c>
      <c r="F1072" s="664" t="s">
        <v>9647</v>
      </c>
      <c r="G1072" s="663" t="s">
        <v>8892</v>
      </c>
      <c r="H1072" s="663" t="s">
        <v>8893</v>
      </c>
      <c r="I1072" s="665">
        <v>340.77933621407738</v>
      </c>
      <c r="J1072" s="665">
        <v>8</v>
      </c>
      <c r="K1072" s="666">
        <v>2626.5232525580841</v>
      </c>
    </row>
    <row r="1073" spans="1:11" ht="14.4" customHeight="1" x14ac:dyDescent="0.3">
      <c r="A1073" s="661" t="s">
        <v>591</v>
      </c>
      <c r="B1073" s="662" t="s">
        <v>592</v>
      </c>
      <c r="C1073" s="663" t="s">
        <v>622</v>
      </c>
      <c r="D1073" s="664" t="s">
        <v>4667</v>
      </c>
      <c r="E1073" s="663" t="s">
        <v>9646</v>
      </c>
      <c r="F1073" s="664" t="s">
        <v>9647</v>
      </c>
      <c r="G1073" s="663" t="s">
        <v>8898</v>
      </c>
      <c r="H1073" s="663" t="s">
        <v>8899</v>
      </c>
      <c r="I1073" s="665">
        <v>169.36</v>
      </c>
      <c r="J1073" s="665">
        <v>1</v>
      </c>
      <c r="K1073" s="666">
        <v>169.36</v>
      </c>
    </row>
    <row r="1074" spans="1:11" ht="14.4" customHeight="1" x14ac:dyDescent="0.3">
      <c r="A1074" s="661" t="s">
        <v>591</v>
      </c>
      <c r="B1074" s="662" t="s">
        <v>592</v>
      </c>
      <c r="C1074" s="663" t="s">
        <v>622</v>
      </c>
      <c r="D1074" s="664" t="s">
        <v>4667</v>
      </c>
      <c r="E1074" s="663" t="s">
        <v>9646</v>
      </c>
      <c r="F1074" s="664" t="s">
        <v>9647</v>
      </c>
      <c r="G1074" s="663" t="s">
        <v>8900</v>
      </c>
      <c r="H1074" s="663" t="s">
        <v>8901</v>
      </c>
      <c r="I1074" s="665">
        <v>605.59333333333336</v>
      </c>
      <c r="J1074" s="665">
        <v>14</v>
      </c>
      <c r="K1074" s="666">
        <v>8514.82</v>
      </c>
    </row>
    <row r="1075" spans="1:11" ht="14.4" customHeight="1" x14ac:dyDescent="0.3">
      <c r="A1075" s="661" t="s">
        <v>591</v>
      </c>
      <c r="B1075" s="662" t="s">
        <v>592</v>
      </c>
      <c r="C1075" s="663" t="s">
        <v>622</v>
      </c>
      <c r="D1075" s="664" t="s">
        <v>4667</v>
      </c>
      <c r="E1075" s="663" t="s">
        <v>9646</v>
      </c>
      <c r="F1075" s="664" t="s">
        <v>9647</v>
      </c>
      <c r="G1075" s="663" t="s">
        <v>8846</v>
      </c>
      <c r="H1075" s="663" t="s">
        <v>8847</v>
      </c>
      <c r="I1075" s="665">
        <v>392.77307692307693</v>
      </c>
      <c r="J1075" s="665">
        <v>186</v>
      </c>
      <c r="K1075" s="666">
        <v>32341</v>
      </c>
    </row>
    <row r="1076" spans="1:11" ht="14.4" customHeight="1" x14ac:dyDescent="0.3">
      <c r="A1076" s="661" t="s">
        <v>591</v>
      </c>
      <c r="B1076" s="662" t="s">
        <v>592</v>
      </c>
      <c r="C1076" s="663" t="s">
        <v>622</v>
      </c>
      <c r="D1076" s="664" t="s">
        <v>4667</v>
      </c>
      <c r="E1076" s="663" t="s">
        <v>9646</v>
      </c>
      <c r="F1076" s="664" t="s">
        <v>9647</v>
      </c>
      <c r="G1076" s="663" t="s">
        <v>9291</v>
      </c>
      <c r="H1076" s="663" t="s">
        <v>9292</v>
      </c>
      <c r="I1076" s="665">
        <v>9727.7133333333331</v>
      </c>
      <c r="J1076" s="665">
        <v>3</v>
      </c>
      <c r="K1076" s="666">
        <v>29183.14</v>
      </c>
    </row>
    <row r="1077" spans="1:11" ht="14.4" customHeight="1" x14ac:dyDescent="0.3">
      <c r="A1077" s="661" t="s">
        <v>591</v>
      </c>
      <c r="B1077" s="662" t="s">
        <v>592</v>
      </c>
      <c r="C1077" s="663" t="s">
        <v>622</v>
      </c>
      <c r="D1077" s="664" t="s">
        <v>4667</v>
      </c>
      <c r="E1077" s="663" t="s">
        <v>9646</v>
      </c>
      <c r="F1077" s="664" t="s">
        <v>9647</v>
      </c>
      <c r="G1077" s="663" t="s">
        <v>9293</v>
      </c>
      <c r="H1077" s="663" t="s">
        <v>9294</v>
      </c>
      <c r="I1077" s="665">
        <v>206</v>
      </c>
      <c r="J1077" s="665">
        <v>1</v>
      </c>
      <c r="K1077" s="666">
        <v>206</v>
      </c>
    </row>
    <row r="1078" spans="1:11" ht="14.4" customHeight="1" x14ac:dyDescent="0.3">
      <c r="A1078" s="661" t="s">
        <v>591</v>
      </c>
      <c r="B1078" s="662" t="s">
        <v>592</v>
      </c>
      <c r="C1078" s="663" t="s">
        <v>622</v>
      </c>
      <c r="D1078" s="664" t="s">
        <v>4667</v>
      </c>
      <c r="E1078" s="663" t="s">
        <v>9646</v>
      </c>
      <c r="F1078" s="664" t="s">
        <v>9647</v>
      </c>
      <c r="G1078" s="663" t="s">
        <v>8850</v>
      </c>
      <c r="H1078" s="663" t="s">
        <v>8851</v>
      </c>
      <c r="I1078" s="665">
        <v>5566</v>
      </c>
      <c r="J1078" s="665">
        <v>2</v>
      </c>
      <c r="K1078" s="666">
        <v>11132</v>
      </c>
    </row>
    <row r="1079" spans="1:11" ht="14.4" customHeight="1" x14ac:dyDescent="0.3">
      <c r="A1079" s="661" t="s">
        <v>591</v>
      </c>
      <c r="B1079" s="662" t="s">
        <v>592</v>
      </c>
      <c r="C1079" s="663" t="s">
        <v>622</v>
      </c>
      <c r="D1079" s="664" t="s">
        <v>4667</v>
      </c>
      <c r="E1079" s="663" t="s">
        <v>9646</v>
      </c>
      <c r="F1079" s="664" t="s">
        <v>9647</v>
      </c>
      <c r="G1079" s="663" t="s">
        <v>9295</v>
      </c>
      <c r="H1079" s="663" t="s">
        <v>9296</v>
      </c>
      <c r="I1079" s="665">
        <v>31697.64333333333</v>
      </c>
      <c r="J1079" s="665">
        <v>3</v>
      </c>
      <c r="K1079" s="666">
        <v>95092.93</v>
      </c>
    </row>
    <row r="1080" spans="1:11" ht="14.4" customHeight="1" x14ac:dyDescent="0.3">
      <c r="A1080" s="661" t="s">
        <v>591</v>
      </c>
      <c r="B1080" s="662" t="s">
        <v>592</v>
      </c>
      <c r="C1080" s="663" t="s">
        <v>622</v>
      </c>
      <c r="D1080" s="664" t="s">
        <v>4667</v>
      </c>
      <c r="E1080" s="663" t="s">
        <v>9646</v>
      </c>
      <c r="F1080" s="664" t="s">
        <v>9647</v>
      </c>
      <c r="G1080" s="663" t="s">
        <v>9297</v>
      </c>
      <c r="H1080" s="663" t="s">
        <v>9298</v>
      </c>
      <c r="I1080" s="665">
        <v>6183.4760000000006</v>
      </c>
      <c r="J1080" s="665">
        <v>18</v>
      </c>
      <c r="K1080" s="666">
        <v>111280.08</v>
      </c>
    </row>
    <row r="1081" spans="1:11" ht="14.4" customHeight="1" x14ac:dyDescent="0.3">
      <c r="A1081" s="661" t="s">
        <v>591</v>
      </c>
      <c r="B1081" s="662" t="s">
        <v>592</v>
      </c>
      <c r="C1081" s="663" t="s">
        <v>622</v>
      </c>
      <c r="D1081" s="664" t="s">
        <v>4667</v>
      </c>
      <c r="E1081" s="663" t="s">
        <v>9646</v>
      </c>
      <c r="F1081" s="664" t="s">
        <v>9647</v>
      </c>
      <c r="G1081" s="663" t="s">
        <v>9299</v>
      </c>
      <c r="H1081" s="663" t="s">
        <v>9300</v>
      </c>
      <c r="I1081" s="665">
        <v>6464.67</v>
      </c>
      <c r="J1081" s="665">
        <v>19</v>
      </c>
      <c r="K1081" s="666">
        <v>124391.12</v>
      </c>
    </row>
    <row r="1082" spans="1:11" ht="14.4" customHeight="1" x14ac:dyDescent="0.3">
      <c r="A1082" s="661" t="s">
        <v>591</v>
      </c>
      <c r="B1082" s="662" t="s">
        <v>592</v>
      </c>
      <c r="C1082" s="663" t="s">
        <v>622</v>
      </c>
      <c r="D1082" s="664" t="s">
        <v>4667</v>
      </c>
      <c r="E1082" s="663" t="s">
        <v>9646</v>
      </c>
      <c r="F1082" s="664" t="s">
        <v>9647</v>
      </c>
      <c r="G1082" s="663" t="s">
        <v>9301</v>
      </c>
      <c r="H1082" s="663" t="s">
        <v>9302</v>
      </c>
      <c r="I1082" s="665">
        <v>92.685000000000002</v>
      </c>
      <c r="J1082" s="665">
        <v>2</v>
      </c>
      <c r="K1082" s="666">
        <v>185.37</v>
      </c>
    </row>
    <row r="1083" spans="1:11" ht="14.4" customHeight="1" x14ac:dyDescent="0.3">
      <c r="A1083" s="661" t="s">
        <v>591</v>
      </c>
      <c r="B1083" s="662" t="s">
        <v>592</v>
      </c>
      <c r="C1083" s="663" t="s">
        <v>622</v>
      </c>
      <c r="D1083" s="664" t="s">
        <v>4667</v>
      </c>
      <c r="E1083" s="663" t="s">
        <v>9646</v>
      </c>
      <c r="F1083" s="664" t="s">
        <v>9647</v>
      </c>
      <c r="G1083" s="663" t="s">
        <v>9303</v>
      </c>
      <c r="H1083" s="663" t="s">
        <v>9304</v>
      </c>
      <c r="I1083" s="665">
        <v>30309.532499999998</v>
      </c>
      <c r="J1083" s="665">
        <v>4</v>
      </c>
      <c r="K1083" s="666">
        <v>121238.12999999999</v>
      </c>
    </row>
    <row r="1084" spans="1:11" ht="14.4" customHeight="1" x14ac:dyDescent="0.3">
      <c r="A1084" s="661" t="s">
        <v>591</v>
      </c>
      <c r="B1084" s="662" t="s">
        <v>592</v>
      </c>
      <c r="C1084" s="663" t="s">
        <v>622</v>
      </c>
      <c r="D1084" s="664" t="s">
        <v>4667</v>
      </c>
      <c r="E1084" s="663" t="s">
        <v>9646</v>
      </c>
      <c r="F1084" s="664" t="s">
        <v>9647</v>
      </c>
      <c r="G1084" s="663" t="s">
        <v>9305</v>
      </c>
      <c r="H1084" s="663" t="s">
        <v>9306</v>
      </c>
      <c r="I1084" s="665">
        <v>1546.4433333333334</v>
      </c>
      <c r="J1084" s="665">
        <v>9</v>
      </c>
      <c r="K1084" s="666">
        <v>13917.93</v>
      </c>
    </row>
    <row r="1085" spans="1:11" ht="14.4" customHeight="1" x14ac:dyDescent="0.3">
      <c r="A1085" s="661" t="s">
        <v>591</v>
      </c>
      <c r="B1085" s="662" t="s">
        <v>592</v>
      </c>
      <c r="C1085" s="663" t="s">
        <v>622</v>
      </c>
      <c r="D1085" s="664" t="s">
        <v>4667</v>
      </c>
      <c r="E1085" s="663" t="s">
        <v>9646</v>
      </c>
      <c r="F1085" s="664" t="s">
        <v>9647</v>
      </c>
      <c r="G1085" s="663" t="s">
        <v>8852</v>
      </c>
      <c r="H1085" s="663" t="s">
        <v>8853</v>
      </c>
      <c r="I1085" s="665">
        <v>2801.1366666666668</v>
      </c>
      <c r="J1085" s="665">
        <v>36</v>
      </c>
      <c r="K1085" s="666">
        <v>101015.06999999999</v>
      </c>
    </row>
    <row r="1086" spans="1:11" ht="14.4" customHeight="1" x14ac:dyDescent="0.3">
      <c r="A1086" s="661" t="s">
        <v>591</v>
      </c>
      <c r="B1086" s="662" t="s">
        <v>592</v>
      </c>
      <c r="C1086" s="663" t="s">
        <v>622</v>
      </c>
      <c r="D1086" s="664" t="s">
        <v>4667</v>
      </c>
      <c r="E1086" s="663" t="s">
        <v>9646</v>
      </c>
      <c r="F1086" s="664" t="s">
        <v>9647</v>
      </c>
      <c r="G1086" s="663" t="s">
        <v>9307</v>
      </c>
      <c r="H1086" s="663" t="s">
        <v>9308</v>
      </c>
      <c r="I1086" s="665">
        <v>30078.665833333333</v>
      </c>
      <c r="J1086" s="665">
        <v>13</v>
      </c>
      <c r="K1086" s="666">
        <v>390154.36</v>
      </c>
    </row>
    <row r="1087" spans="1:11" ht="14.4" customHeight="1" x14ac:dyDescent="0.3">
      <c r="A1087" s="661" t="s">
        <v>591</v>
      </c>
      <c r="B1087" s="662" t="s">
        <v>592</v>
      </c>
      <c r="C1087" s="663" t="s">
        <v>622</v>
      </c>
      <c r="D1087" s="664" t="s">
        <v>4667</v>
      </c>
      <c r="E1087" s="663" t="s">
        <v>9646</v>
      </c>
      <c r="F1087" s="664" t="s">
        <v>9647</v>
      </c>
      <c r="G1087" s="663" t="s">
        <v>9309</v>
      </c>
      <c r="H1087" s="663" t="s">
        <v>9310</v>
      </c>
      <c r="I1087" s="665">
        <v>5015.4499999999989</v>
      </c>
      <c r="J1087" s="665">
        <v>82</v>
      </c>
      <c r="K1087" s="666">
        <v>411266.9</v>
      </c>
    </row>
    <row r="1088" spans="1:11" ht="14.4" customHeight="1" x14ac:dyDescent="0.3">
      <c r="A1088" s="661" t="s">
        <v>591</v>
      </c>
      <c r="B1088" s="662" t="s">
        <v>592</v>
      </c>
      <c r="C1088" s="663" t="s">
        <v>622</v>
      </c>
      <c r="D1088" s="664" t="s">
        <v>4667</v>
      </c>
      <c r="E1088" s="663" t="s">
        <v>9646</v>
      </c>
      <c r="F1088" s="664" t="s">
        <v>9647</v>
      </c>
      <c r="G1088" s="663" t="s">
        <v>9311</v>
      </c>
      <c r="H1088" s="663" t="s">
        <v>9312</v>
      </c>
      <c r="I1088" s="665">
        <v>38756.894545454539</v>
      </c>
      <c r="J1088" s="665">
        <v>11</v>
      </c>
      <c r="K1088" s="666">
        <v>426325.83999999997</v>
      </c>
    </row>
    <row r="1089" spans="1:11" ht="14.4" customHeight="1" x14ac:dyDescent="0.3">
      <c r="A1089" s="661" t="s">
        <v>591</v>
      </c>
      <c r="B1089" s="662" t="s">
        <v>592</v>
      </c>
      <c r="C1089" s="663" t="s">
        <v>622</v>
      </c>
      <c r="D1089" s="664" t="s">
        <v>4667</v>
      </c>
      <c r="E1089" s="663" t="s">
        <v>9646</v>
      </c>
      <c r="F1089" s="664" t="s">
        <v>9647</v>
      </c>
      <c r="G1089" s="663" t="s">
        <v>9313</v>
      </c>
      <c r="H1089" s="663" t="s">
        <v>9314</v>
      </c>
      <c r="I1089" s="665">
        <v>6677</v>
      </c>
      <c r="J1089" s="665">
        <v>3</v>
      </c>
      <c r="K1089" s="666">
        <v>20031</v>
      </c>
    </row>
    <row r="1090" spans="1:11" ht="14.4" customHeight="1" x14ac:dyDescent="0.3">
      <c r="A1090" s="661" t="s">
        <v>591</v>
      </c>
      <c r="B1090" s="662" t="s">
        <v>592</v>
      </c>
      <c r="C1090" s="663" t="s">
        <v>622</v>
      </c>
      <c r="D1090" s="664" t="s">
        <v>4667</v>
      </c>
      <c r="E1090" s="663" t="s">
        <v>9646</v>
      </c>
      <c r="F1090" s="664" t="s">
        <v>9647</v>
      </c>
      <c r="G1090" s="663" t="s">
        <v>9315</v>
      </c>
      <c r="H1090" s="663" t="s">
        <v>9316</v>
      </c>
      <c r="I1090" s="665">
        <v>13149.553750000001</v>
      </c>
      <c r="J1090" s="665">
        <v>10</v>
      </c>
      <c r="K1090" s="666">
        <v>131672.68</v>
      </c>
    </row>
    <row r="1091" spans="1:11" ht="14.4" customHeight="1" x14ac:dyDescent="0.3">
      <c r="A1091" s="661" t="s">
        <v>591</v>
      </c>
      <c r="B1091" s="662" t="s">
        <v>592</v>
      </c>
      <c r="C1091" s="663" t="s">
        <v>622</v>
      </c>
      <c r="D1091" s="664" t="s">
        <v>4667</v>
      </c>
      <c r="E1091" s="663" t="s">
        <v>9646</v>
      </c>
      <c r="F1091" s="664" t="s">
        <v>9647</v>
      </c>
      <c r="G1091" s="663" t="s">
        <v>9317</v>
      </c>
      <c r="H1091" s="663" t="s">
        <v>9318</v>
      </c>
      <c r="I1091" s="665">
        <v>39034.653333333328</v>
      </c>
      <c r="J1091" s="665">
        <v>4</v>
      </c>
      <c r="K1091" s="666">
        <v>158069.79999999999</v>
      </c>
    </row>
    <row r="1092" spans="1:11" ht="14.4" customHeight="1" x14ac:dyDescent="0.3">
      <c r="A1092" s="661" t="s">
        <v>591</v>
      </c>
      <c r="B1092" s="662" t="s">
        <v>592</v>
      </c>
      <c r="C1092" s="663" t="s">
        <v>622</v>
      </c>
      <c r="D1092" s="664" t="s">
        <v>4667</v>
      </c>
      <c r="E1092" s="663" t="s">
        <v>9646</v>
      </c>
      <c r="F1092" s="664" t="s">
        <v>9647</v>
      </c>
      <c r="G1092" s="663" t="s">
        <v>9319</v>
      </c>
      <c r="H1092" s="663" t="s">
        <v>9320</v>
      </c>
      <c r="I1092" s="665">
        <v>2275.91</v>
      </c>
      <c r="J1092" s="665">
        <v>2</v>
      </c>
      <c r="K1092" s="666">
        <v>4551.82</v>
      </c>
    </row>
    <row r="1093" spans="1:11" ht="14.4" customHeight="1" x14ac:dyDescent="0.3">
      <c r="A1093" s="661" t="s">
        <v>591</v>
      </c>
      <c r="B1093" s="662" t="s">
        <v>592</v>
      </c>
      <c r="C1093" s="663" t="s">
        <v>622</v>
      </c>
      <c r="D1093" s="664" t="s">
        <v>4667</v>
      </c>
      <c r="E1093" s="663" t="s">
        <v>9646</v>
      </c>
      <c r="F1093" s="664" t="s">
        <v>9647</v>
      </c>
      <c r="G1093" s="663" t="s">
        <v>9321</v>
      </c>
      <c r="H1093" s="663" t="s">
        <v>9322</v>
      </c>
      <c r="I1093" s="665">
        <v>5487.35</v>
      </c>
      <c r="J1093" s="665">
        <v>2</v>
      </c>
      <c r="K1093" s="666">
        <v>10974.7</v>
      </c>
    </row>
    <row r="1094" spans="1:11" ht="14.4" customHeight="1" x14ac:dyDescent="0.3">
      <c r="A1094" s="661" t="s">
        <v>591</v>
      </c>
      <c r="B1094" s="662" t="s">
        <v>592</v>
      </c>
      <c r="C1094" s="663" t="s">
        <v>622</v>
      </c>
      <c r="D1094" s="664" t="s">
        <v>4667</v>
      </c>
      <c r="E1094" s="663" t="s">
        <v>9646</v>
      </c>
      <c r="F1094" s="664" t="s">
        <v>9647</v>
      </c>
      <c r="G1094" s="663" t="s">
        <v>8854</v>
      </c>
      <c r="H1094" s="663" t="s">
        <v>8855</v>
      </c>
      <c r="I1094" s="665">
        <v>16722.04</v>
      </c>
      <c r="J1094" s="665">
        <v>12</v>
      </c>
      <c r="K1094" s="666">
        <v>200664.4</v>
      </c>
    </row>
    <row r="1095" spans="1:11" ht="14.4" customHeight="1" x14ac:dyDescent="0.3">
      <c r="A1095" s="661" t="s">
        <v>591</v>
      </c>
      <c r="B1095" s="662" t="s">
        <v>592</v>
      </c>
      <c r="C1095" s="663" t="s">
        <v>622</v>
      </c>
      <c r="D1095" s="664" t="s">
        <v>4667</v>
      </c>
      <c r="E1095" s="663" t="s">
        <v>9646</v>
      </c>
      <c r="F1095" s="664" t="s">
        <v>9647</v>
      </c>
      <c r="G1095" s="663" t="s">
        <v>9323</v>
      </c>
      <c r="H1095" s="663" t="s">
        <v>9324</v>
      </c>
      <c r="I1095" s="665">
        <v>5348.7719999999999</v>
      </c>
      <c r="J1095" s="665">
        <v>11</v>
      </c>
      <c r="K1095" s="666">
        <v>51107.72</v>
      </c>
    </row>
    <row r="1096" spans="1:11" ht="14.4" customHeight="1" x14ac:dyDescent="0.3">
      <c r="A1096" s="661" t="s">
        <v>591</v>
      </c>
      <c r="B1096" s="662" t="s">
        <v>592</v>
      </c>
      <c r="C1096" s="663" t="s">
        <v>622</v>
      </c>
      <c r="D1096" s="664" t="s">
        <v>4667</v>
      </c>
      <c r="E1096" s="663" t="s">
        <v>9646</v>
      </c>
      <c r="F1096" s="664" t="s">
        <v>9647</v>
      </c>
      <c r="G1096" s="663" t="s">
        <v>9325</v>
      </c>
      <c r="H1096" s="663" t="s">
        <v>9326</v>
      </c>
      <c r="I1096" s="665">
        <v>6577.623333333333</v>
      </c>
      <c r="J1096" s="665">
        <v>11</v>
      </c>
      <c r="K1096" s="666">
        <v>72555.8</v>
      </c>
    </row>
    <row r="1097" spans="1:11" ht="14.4" customHeight="1" x14ac:dyDescent="0.3">
      <c r="A1097" s="661" t="s">
        <v>591</v>
      </c>
      <c r="B1097" s="662" t="s">
        <v>592</v>
      </c>
      <c r="C1097" s="663" t="s">
        <v>622</v>
      </c>
      <c r="D1097" s="664" t="s">
        <v>4667</v>
      </c>
      <c r="E1097" s="663" t="s">
        <v>9646</v>
      </c>
      <c r="F1097" s="664" t="s">
        <v>9647</v>
      </c>
      <c r="G1097" s="663" t="s">
        <v>9327</v>
      </c>
      <c r="H1097" s="663" t="s">
        <v>9328</v>
      </c>
      <c r="I1097" s="665">
        <v>15961.954999999998</v>
      </c>
      <c r="J1097" s="665">
        <v>4</v>
      </c>
      <c r="K1097" s="666">
        <v>63847.819999999992</v>
      </c>
    </row>
    <row r="1098" spans="1:11" ht="14.4" customHeight="1" x14ac:dyDescent="0.3">
      <c r="A1098" s="661" t="s">
        <v>591</v>
      </c>
      <c r="B1098" s="662" t="s">
        <v>592</v>
      </c>
      <c r="C1098" s="663" t="s">
        <v>622</v>
      </c>
      <c r="D1098" s="664" t="s">
        <v>4667</v>
      </c>
      <c r="E1098" s="663" t="s">
        <v>9646</v>
      </c>
      <c r="F1098" s="664" t="s">
        <v>9647</v>
      </c>
      <c r="G1098" s="663" t="s">
        <v>9329</v>
      </c>
      <c r="H1098" s="663" t="s">
        <v>9330</v>
      </c>
      <c r="I1098" s="665">
        <v>7126.9040000000005</v>
      </c>
      <c r="J1098" s="665">
        <v>6</v>
      </c>
      <c r="K1098" s="666">
        <v>42761.42</v>
      </c>
    </row>
    <row r="1099" spans="1:11" ht="14.4" customHeight="1" x14ac:dyDescent="0.3">
      <c r="A1099" s="661" t="s">
        <v>591</v>
      </c>
      <c r="B1099" s="662" t="s">
        <v>592</v>
      </c>
      <c r="C1099" s="663" t="s">
        <v>622</v>
      </c>
      <c r="D1099" s="664" t="s">
        <v>4667</v>
      </c>
      <c r="E1099" s="663" t="s">
        <v>9646</v>
      </c>
      <c r="F1099" s="664" t="s">
        <v>9647</v>
      </c>
      <c r="G1099" s="663" t="s">
        <v>9331</v>
      </c>
      <c r="H1099" s="663" t="s">
        <v>9332</v>
      </c>
      <c r="I1099" s="665">
        <v>8058.75</v>
      </c>
      <c r="J1099" s="665">
        <v>5</v>
      </c>
      <c r="K1099" s="666">
        <v>40947</v>
      </c>
    </row>
    <row r="1100" spans="1:11" ht="14.4" customHeight="1" x14ac:dyDescent="0.3">
      <c r="A1100" s="661" t="s">
        <v>591</v>
      </c>
      <c r="B1100" s="662" t="s">
        <v>592</v>
      </c>
      <c r="C1100" s="663" t="s">
        <v>622</v>
      </c>
      <c r="D1100" s="664" t="s">
        <v>4667</v>
      </c>
      <c r="E1100" s="663" t="s">
        <v>9646</v>
      </c>
      <c r="F1100" s="664" t="s">
        <v>9647</v>
      </c>
      <c r="G1100" s="663" t="s">
        <v>9333</v>
      </c>
      <c r="H1100" s="663" t="s">
        <v>9334</v>
      </c>
      <c r="I1100" s="665">
        <v>29546.183333333331</v>
      </c>
      <c r="J1100" s="665">
        <v>6</v>
      </c>
      <c r="K1100" s="666">
        <v>177277.09999999998</v>
      </c>
    </row>
    <row r="1101" spans="1:11" ht="14.4" customHeight="1" x14ac:dyDescent="0.3">
      <c r="A1101" s="661" t="s">
        <v>591</v>
      </c>
      <c r="B1101" s="662" t="s">
        <v>592</v>
      </c>
      <c r="C1101" s="663" t="s">
        <v>622</v>
      </c>
      <c r="D1101" s="664" t="s">
        <v>4667</v>
      </c>
      <c r="E1101" s="663" t="s">
        <v>9646</v>
      </c>
      <c r="F1101" s="664" t="s">
        <v>9647</v>
      </c>
      <c r="G1101" s="663" t="s">
        <v>9335</v>
      </c>
      <c r="H1101" s="663" t="s">
        <v>9336</v>
      </c>
      <c r="I1101" s="665">
        <v>2953.4</v>
      </c>
      <c r="J1101" s="665">
        <v>1</v>
      </c>
      <c r="K1101" s="666">
        <v>2953.4</v>
      </c>
    </row>
    <row r="1102" spans="1:11" ht="14.4" customHeight="1" x14ac:dyDescent="0.3">
      <c r="A1102" s="661" t="s">
        <v>591</v>
      </c>
      <c r="B1102" s="662" t="s">
        <v>592</v>
      </c>
      <c r="C1102" s="663" t="s">
        <v>622</v>
      </c>
      <c r="D1102" s="664" t="s">
        <v>4667</v>
      </c>
      <c r="E1102" s="663" t="s">
        <v>9646</v>
      </c>
      <c r="F1102" s="664" t="s">
        <v>9647</v>
      </c>
      <c r="G1102" s="663" t="s">
        <v>9337</v>
      </c>
      <c r="H1102" s="663" t="s">
        <v>9338</v>
      </c>
      <c r="I1102" s="665">
        <v>380.55827801691214</v>
      </c>
      <c r="J1102" s="665">
        <v>5</v>
      </c>
      <c r="K1102" s="666">
        <v>1902.7913900845606</v>
      </c>
    </row>
    <row r="1103" spans="1:11" ht="14.4" customHeight="1" x14ac:dyDescent="0.3">
      <c r="A1103" s="661" t="s">
        <v>591</v>
      </c>
      <c r="B1103" s="662" t="s">
        <v>592</v>
      </c>
      <c r="C1103" s="663" t="s">
        <v>622</v>
      </c>
      <c r="D1103" s="664" t="s">
        <v>4667</v>
      </c>
      <c r="E1103" s="663" t="s">
        <v>9646</v>
      </c>
      <c r="F1103" s="664" t="s">
        <v>9647</v>
      </c>
      <c r="G1103" s="663" t="s">
        <v>9339</v>
      </c>
      <c r="H1103" s="663" t="s">
        <v>9340</v>
      </c>
      <c r="I1103" s="665">
        <v>378.74041815301871</v>
      </c>
      <c r="J1103" s="665">
        <v>2</v>
      </c>
      <c r="K1103" s="666">
        <v>757.48083630603742</v>
      </c>
    </row>
    <row r="1104" spans="1:11" ht="14.4" customHeight="1" x14ac:dyDescent="0.3">
      <c r="A1104" s="661" t="s">
        <v>591</v>
      </c>
      <c r="B1104" s="662" t="s">
        <v>592</v>
      </c>
      <c r="C1104" s="663" t="s">
        <v>622</v>
      </c>
      <c r="D1104" s="664" t="s">
        <v>4667</v>
      </c>
      <c r="E1104" s="663" t="s">
        <v>9646</v>
      </c>
      <c r="F1104" s="664" t="s">
        <v>9647</v>
      </c>
      <c r="G1104" s="663" t="s">
        <v>9341</v>
      </c>
      <c r="H1104" s="663" t="s">
        <v>9342</v>
      </c>
      <c r="I1104" s="665">
        <v>5490.3487500000001</v>
      </c>
      <c r="J1104" s="665">
        <v>28</v>
      </c>
      <c r="K1104" s="666">
        <v>152970.62</v>
      </c>
    </row>
    <row r="1105" spans="1:11" ht="14.4" customHeight="1" x14ac:dyDescent="0.3">
      <c r="A1105" s="661" t="s">
        <v>591</v>
      </c>
      <c r="B1105" s="662" t="s">
        <v>592</v>
      </c>
      <c r="C1105" s="663" t="s">
        <v>622</v>
      </c>
      <c r="D1105" s="664" t="s">
        <v>4667</v>
      </c>
      <c r="E1105" s="663" t="s">
        <v>9646</v>
      </c>
      <c r="F1105" s="664" t="s">
        <v>9647</v>
      </c>
      <c r="G1105" s="663" t="s">
        <v>9343</v>
      </c>
      <c r="H1105" s="663" t="s">
        <v>9344</v>
      </c>
      <c r="I1105" s="665">
        <v>146.42072510391625</v>
      </c>
      <c r="J1105" s="665">
        <v>2</v>
      </c>
      <c r="K1105" s="666">
        <v>292.84145020783251</v>
      </c>
    </row>
    <row r="1106" spans="1:11" ht="14.4" customHeight="1" x14ac:dyDescent="0.3">
      <c r="A1106" s="661" t="s">
        <v>591</v>
      </c>
      <c r="B1106" s="662" t="s">
        <v>592</v>
      </c>
      <c r="C1106" s="663" t="s">
        <v>622</v>
      </c>
      <c r="D1106" s="664" t="s">
        <v>4667</v>
      </c>
      <c r="E1106" s="663" t="s">
        <v>9646</v>
      </c>
      <c r="F1106" s="664" t="s">
        <v>9647</v>
      </c>
      <c r="G1106" s="663" t="s">
        <v>9345</v>
      </c>
      <c r="H1106" s="663" t="s">
        <v>9346</v>
      </c>
      <c r="I1106" s="665">
        <v>1.1325999999999998</v>
      </c>
      <c r="J1106" s="665">
        <v>15.8</v>
      </c>
      <c r="K1106" s="666">
        <v>17.895079999999997</v>
      </c>
    </row>
    <row r="1107" spans="1:11" ht="14.4" customHeight="1" x14ac:dyDescent="0.3">
      <c r="A1107" s="661" t="s">
        <v>591</v>
      </c>
      <c r="B1107" s="662" t="s">
        <v>592</v>
      </c>
      <c r="C1107" s="663" t="s">
        <v>622</v>
      </c>
      <c r="D1107" s="664" t="s">
        <v>4667</v>
      </c>
      <c r="E1107" s="663" t="s">
        <v>9646</v>
      </c>
      <c r="F1107" s="664" t="s">
        <v>9647</v>
      </c>
      <c r="G1107" s="663" t="s">
        <v>9347</v>
      </c>
      <c r="H1107" s="663" t="s">
        <v>9348</v>
      </c>
      <c r="I1107" s="665">
        <v>2819</v>
      </c>
      <c r="J1107" s="665">
        <v>1</v>
      </c>
      <c r="K1107" s="666">
        <v>2819</v>
      </c>
    </row>
    <row r="1108" spans="1:11" ht="14.4" customHeight="1" x14ac:dyDescent="0.3">
      <c r="A1108" s="661" t="s">
        <v>591</v>
      </c>
      <c r="B1108" s="662" t="s">
        <v>592</v>
      </c>
      <c r="C1108" s="663" t="s">
        <v>622</v>
      </c>
      <c r="D1108" s="664" t="s">
        <v>4667</v>
      </c>
      <c r="E1108" s="663" t="s">
        <v>9646</v>
      </c>
      <c r="F1108" s="664" t="s">
        <v>9647</v>
      </c>
      <c r="G1108" s="663" t="s">
        <v>9349</v>
      </c>
      <c r="H1108" s="663" t="s">
        <v>9350</v>
      </c>
      <c r="I1108" s="665">
        <v>17463</v>
      </c>
      <c r="J1108" s="665">
        <v>4</v>
      </c>
      <c r="K1108" s="666">
        <v>69852</v>
      </c>
    </row>
    <row r="1109" spans="1:11" ht="14.4" customHeight="1" x14ac:dyDescent="0.3">
      <c r="A1109" s="661" t="s">
        <v>591</v>
      </c>
      <c r="B1109" s="662" t="s">
        <v>592</v>
      </c>
      <c r="C1109" s="663" t="s">
        <v>622</v>
      </c>
      <c r="D1109" s="664" t="s">
        <v>4667</v>
      </c>
      <c r="E1109" s="663" t="s">
        <v>9646</v>
      </c>
      <c r="F1109" s="664" t="s">
        <v>9647</v>
      </c>
      <c r="G1109" s="663" t="s">
        <v>9351</v>
      </c>
      <c r="H1109" s="663" t="s">
        <v>9352</v>
      </c>
      <c r="I1109" s="665">
        <v>11210.65</v>
      </c>
      <c r="J1109" s="665">
        <v>2</v>
      </c>
      <c r="K1109" s="666">
        <v>22421.3</v>
      </c>
    </row>
    <row r="1110" spans="1:11" ht="14.4" customHeight="1" x14ac:dyDescent="0.3">
      <c r="A1110" s="661" t="s">
        <v>591</v>
      </c>
      <c r="B1110" s="662" t="s">
        <v>592</v>
      </c>
      <c r="C1110" s="663" t="s">
        <v>622</v>
      </c>
      <c r="D1110" s="664" t="s">
        <v>4667</v>
      </c>
      <c r="E1110" s="663" t="s">
        <v>9646</v>
      </c>
      <c r="F1110" s="664" t="s">
        <v>9647</v>
      </c>
      <c r="G1110" s="663" t="s">
        <v>9353</v>
      </c>
      <c r="H1110" s="663" t="s">
        <v>9354</v>
      </c>
      <c r="I1110" s="665">
        <v>10377</v>
      </c>
      <c r="J1110" s="665">
        <v>1</v>
      </c>
      <c r="K1110" s="666">
        <v>10377</v>
      </c>
    </row>
    <row r="1111" spans="1:11" ht="14.4" customHeight="1" x14ac:dyDescent="0.3">
      <c r="A1111" s="661" t="s">
        <v>591</v>
      </c>
      <c r="B1111" s="662" t="s">
        <v>592</v>
      </c>
      <c r="C1111" s="663" t="s">
        <v>622</v>
      </c>
      <c r="D1111" s="664" t="s">
        <v>4667</v>
      </c>
      <c r="E1111" s="663" t="s">
        <v>9646</v>
      </c>
      <c r="F1111" s="664" t="s">
        <v>9647</v>
      </c>
      <c r="G1111" s="663" t="s">
        <v>9355</v>
      </c>
      <c r="H1111" s="663" t="s">
        <v>9356</v>
      </c>
      <c r="I1111" s="665">
        <v>726</v>
      </c>
      <c r="J1111" s="665">
        <v>2</v>
      </c>
      <c r="K1111" s="666">
        <v>1452</v>
      </c>
    </row>
    <row r="1112" spans="1:11" ht="14.4" customHeight="1" x14ac:dyDescent="0.3">
      <c r="A1112" s="661" t="s">
        <v>591</v>
      </c>
      <c r="B1112" s="662" t="s">
        <v>592</v>
      </c>
      <c r="C1112" s="663" t="s">
        <v>622</v>
      </c>
      <c r="D1112" s="664" t="s">
        <v>4667</v>
      </c>
      <c r="E1112" s="663" t="s">
        <v>9646</v>
      </c>
      <c r="F1112" s="664" t="s">
        <v>9647</v>
      </c>
      <c r="G1112" s="663" t="s">
        <v>9357</v>
      </c>
      <c r="H1112" s="663" t="s">
        <v>9358</v>
      </c>
      <c r="I1112" s="665">
        <v>3641</v>
      </c>
      <c r="J1112" s="665">
        <v>1</v>
      </c>
      <c r="K1112" s="666">
        <v>3641</v>
      </c>
    </row>
    <row r="1113" spans="1:11" ht="14.4" customHeight="1" x14ac:dyDescent="0.3">
      <c r="A1113" s="661" t="s">
        <v>591</v>
      </c>
      <c r="B1113" s="662" t="s">
        <v>592</v>
      </c>
      <c r="C1113" s="663" t="s">
        <v>622</v>
      </c>
      <c r="D1113" s="664" t="s">
        <v>4667</v>
      </c>
      <c r="E1113" s="663" t="s">
        <v>9646</v>
      </c>
      <c r="F1113" s="664" t="s">
        <v>9647</v>
      </c>
      <c r="G1113" s="663" t="s">
        <v>9359</v>
      </c>
      <c r="H1113" s="663" t="s">
        <v>9360</v>
      </c>
      <c r="I1113" s="665">
        <v>170.98005298343566</v>
      </c>
      <c r="J1113" s="665">
        <v>1</v>
      </c>
      <c r="K1113" s="666">
        <v>170.98005298343566</v>
      </c>
    </row>
    <row r="1114" spans="1:11" ht="14.4" customHeight="1" x14ac:dyDescent="0.3">
      <c r="A1114" s="661" t="s">
        <v>591</v>
      </c>
      <c r="B1114" s="662" t="s">
        <v>592</v>
      </c>
      <c r="C1114" s="663" t="s">
        <v>622</v>
      </c>
      <c r="D1114" s="664" t="s">
        <v>4667</v>
      </c>
      <c r="E1114" s="663" t="s">
        <v>9646</v>
      </c>
      <c r="F1114" s="664" t="s">
        <v>9647</v>
      </c>
      <c r="G1114" s="663" t="s">
        <v>9361</v>
      </c>
      <c r="H1114" s="663" t="s">
        <v>9362</v>
      </c>
      <c r="I1114" s="665">
        <v>1680.07</v>
      </c>
      <c r="J1114" s="665">
        <v>1</v>
      </c>
      <c r="K1114" s="666">
        <v>1680.07</v>
      </c>
    </row>
    <row r="1115" spans="1:11" ht="14.4" customHeight="1" x14ac:dyDescent="0.3">
      <c r="A1115" s="661" t="s">
        <v>591</v>
      </c>
      <c r="B1115" s="662" t="s">
        <v>592</v>
      </c>
      <c r="C1115" s="663" t="s">
        <v>622</v>
      </c>
      <c r="D1115" s="664" t="s">
        <v>4667</v>
      </c>
      <c r="E1115" s="663" t="s">
        <v>9646</v>
      </c>
      <c r="F1115" s="664" t="s">
        <v>9647</v>
      </c>
      <c r="G1115" s="663" t="s">
        <v>9363</v>
      </c>
      <c r="H1115" s="663" t="s">
        <v>9364</v>
      </c>
      <c r="I1115" s="665">
        <v>8397.5</v>
      </c>
      <c r="J1115" s="665">
        <v>2</v>
      </c>
      <c r="K1115" s="666">
        <v>16795</v>
      </c>
    </row>
    <row r="1116" spans="1:11" ht="14.4" customHeight="1" x14ac:dyDescent="0.3">
      <c r="A1116" s="661" t="s">
        <v>591</v>
      </c>
      <c r="B1116" s="662" t="s">
        <v>592</v>
      </c>
      <c r="C1116" s="663" t="s">
        <v>622</v>
      </c>
      <c r="D1116" s="664" t="s">
        <v>4667</v>
      </c>
      <c r="E1116" s="663" t="s">
        <v>9646</v>
      </c>
      <c r="F1116" s="664" t="s">
        <v>9647</v>
      </c>
      <c r="G1116" s="663" t="s">
        <v>9365</v>
      </c>
      <c r="H1116" s="663" t="s">
        <v>9366</v>
      </c>
      <c r="I1116" s="665">
        <v>4416.5</v>
      </c>
      <c r="J1116" s="665">
        <v>1</v>
      </c>
      <c r="K1116" s="666">
        <v>4416.5</v>
      </c>
    </row>
    <row r="1117" spans="1:11" ht="14.4" customHeight="1" x14ac:dyDescent="0.3">
      <c r="A1117" s="661" t="s">
        <v>591</v>
      </c>
      <c r="B1117" s="662" t="s">
        <v>592</v>
      </c>
      <c r="C1117" s="663" t="s">
        <v>622</v>
      </c>
      <c r="D1117" s="664" t="s">
        <v>4667</v>
      </c>
      <c r="E1117" s="663" t="s">
        <v>9646</v>
      </c>
      <c r="F1117" s="664" t="s">
        <v>9647</v>
      </c>
      <c r="G1117" s="663" t="s">
        <v>9367</v>
      </c>
      <c r="H1117" s="663" t="s">
        <v>9368</v>
      </c>
      <c r="I1117" s="665">
        <v>31074.400000000001</v>
      </c>
      <c r="J1117" s="665">
        <v>1</v>
      </c>
      <c r="K1117" s="666">
        <v>31074.400000000001</v>
      </c>
    </row>
    <row r="1118" spans="1:11" ht="14.4" customHeight="1" x14ac:dyDescent="0.3">
      <c r="A1118" s="661" t="s">
        <v>591</v>
      </c>
      <c r="B1118" s="662" t="s">
        <v>592</v>
      </c>
      <c r="C1118" s="663" t="s">
        <v>622</v>
      </c>
      <c r="D1118" s="664" t="s">
        <v>4667</v>
      </c>
      <c r="E1118" s="663" t="s">
        <v>9646</v>
      </c>
      <c r="F1118" s="664" t="s">
        <v>9647</v>
      </c>
      <c r="G1118" s="663" t="s">
        <v>9369</v>
      </c>
      <c r="H1118" s="663" t="s">
        <v>9370</v>
      </c>
      <c r="I1118" s="665">
        <v>1607.4</v>
      </c>
      <c r="J1118" s="665">
        <v>1</v>
      </c>
      <c r="K1118" s="666">
        <v>1607.4</v>
      </c>
    </row>
    <row r="1119" spans="1:11" ht="14.4" customHeight="1" x14ac:dyDescent="0.3">
      <c r="A1119" s="661" t="s">
        <v>591</v>
      </c>
      <c r="B1119" s="662" t="s">
        <v>592</v>
      </c>
      <c r="C1119" s="663" t="s">
        <v>622</v>
      </c>
      <c r="D1119" s="664" t="s">
        <v>4667</v>
      </c>
      <c r="E1119" s="663" t="s">
        <v>9646</v>
      </c>
      <c r="F1119" s="664" t="s">
        <v>9647</v>
      </c>
      <c r="G1119" s="663" t="s">
        <v>9371</v>
      </c>
      <c r="H1119" s="663" t="s">
        <v>9372</v>
      </c>
      <c r="I1119" s="665">
        <v>926.82</v>
      </c>
      <c r="J1119" s="665">
        <v>4</v>
      </c>
      <c r="K1119" s="666">
        <v>3707.28</v>
      </c>
    </row>
    <row r="1120" spans="1:11" ht="14.4" customHeight="1" x14ac:dyDescent="0.3">
      <c r="A1120" s="661" t="s">
        <v>591</v>
      </c>
      <c r="B1120" s="662" t="s">
        <v>592</v>
      </c>
      <c r="C1120" s="663" t="s">
        <v>622</v>
      </c>
      <c r="D1120" s="664" t="s">
        <v>4667</v>
      </c>
      <c r="E1120" s="663" t="s">
        <v>9646</v>
      </c>
      <c r="F1120" s="664" t="s">
        <v>9647</v>
      </c>
      <c r="G1120" s="663" t="s">
        <v>9373</v>
      </c>
      <c r="H1120" s="663" t="s">
        <v>9374</v>
      </c>
      <c r="I1120" s="665">
        <v>3375.9</v>
      </c>
      <c r="J1120" s="665">
        <v>1</v>
      </c>
      <c r="K1120" s="666">
        <v>3375.9</v>
      </c>
    </row>
    <row r="1121" spans="1:11" ht="14.4" customHeight="1" x14ac:dyDescent="0.3">
      <c r="A1121" s="661" t="s">
        <v>591</v>
      </c>
      <c r="B1121" s="662" t="s">
        <v>592</v>
      </c>
      <c r="C1121" s="663" t="s">
        <v>622</v>
      </c>
      <c r="D1121" s="664" t="s">
        <v>4667</v>
      </c>
      <c r="E1121" s="663" t="s">
        <v>9646</v>
      </c>
      <c r="F1121" s="664" t="s">
        <v>9647</v>
      </c>
      <c r="G1121" s="663" t="s">
        <v>9128</v>
      </c>
      <c r="H1121" s="663" t="s">
        <v>9129</v>
      </c>
      <c r="I1121" s="665">
        <v>1370.3249999999998</v>
      </c>
      <c r="J1121" s="665">
        <v>2</v>
      </c>
      <c r="K1121" s="666">
        <v>2740.6499999999996</v>
      </c>
    </row>
    <row r="1122" spans="1:11" ht="14.4" customHeight="1" x14ac:dyDescent="0.3">
      <c r="A1122" s="661" t="s">
        <v>591</v>
      </c>
      <c r="B1122" s="662" t="s">
        <v>592</v>
      </c>
      <c r="C1122" s="663" t="s">
        <v>625</v>
      </c>
      <c r="D1122" s="664" t="s">
        <v>9652</v>
      </c>
      <c r="E1122" s="663" t="s">
        <v>9646</v>
      </c>
      <c r="F1122" s="664" t="s">
        <v>9647</v>
      </c>
      <c r="G1122" s="663" t="s">
        <v>9375</v>
      </c>
      <c r="H1122" s="663" t="s">
        <v>9376</v>
      </c>
      <c r="I1122" s="665">
        <v>429.54666666666674</v>
      </c>
      <c r="J1122" s="665">
        <v>61</v>
      </c>
      <c r="K1122" s="666">
        <v>26269.9</v>
      </c>
    </row>
    <row r="1123" spans="1:11" ht="14.4" customHeight="1" x14ac:dyDescent="0.3">
      <c r="A1123" s="661" t="s">
        <v>591</v>
      </c>
      <c r="B1123" s="662" t="s">
        <v>592</v>
      </c>
      <c r="C1123" s="663" t="s">
        <v>625</v>
      </c>
      <c r="D1123" s="664" t="s">
        <v>9652</v>
      </c>
      <c r="E1123" s="663" t="s">
        <v>9646</v>
      </c>
      <c r="F1123" s="664" t="s">
        <v>9647</v>
      </c>
      <c r="G1123" s="663" t="s">
        <v>9377</v>
      </c>
      <c r="H1123" s="663" t="s">
        <v>9378</v>
      </c>
      <c r="I1123" s="665">
        <v>356.7</v>
      </c>
      <c r="J1123" s="665">
        <v>2</v>
      </c>
      <c r="K1123" s="666">
        <v>713.4</v>
      </c>
    </row>
    <row r="1124" spans="1:11" ht="14.4" customHeight="1" x14ac:dyDescent="0.3">
      <c r="A1124" s="661" t="s">
        <v>591</v>
      </c>
      <c r="B1124" s="662" t="s">
        <v>592</v>
      </c>
      <c r="C1124" s="663" t="s">
        <v>625</v>
      </c>
      <c r="D1124" s="664" t="s">
        <v>9652</v>
      </c>
      <c r="E1124" s="663" t="s">
        <v>9646</v>
      </c>
      <c r="F1124" s="664" t="s">
        <v>9647</v>
      </c>
      <c r="G1124" s="663" t="s">
        <v>9379</v>
      </c>
      <c r="H1124" s="663" t="s">
        <v>9380</v>
      </c>
      <c r="I1124" s="665">
        <v>629.38384615384609</v>
      </c>
      <c r="J1124" s="665">
        <v>41</v>
      </c>
      <c r="K1124" s="666">
        <v>25838.26</v>
      </c>
    </row>
    <row r="1125" spans="1:11" ht="14.4" customHeight="1" x14ac:dyDescent="0.3">
      <c r="A1125" s="661" t="s">
        <v>591</v>
      </c>
      <c r="B1125" s="662" t="s">
        <v>592</v>
      </c>
      <c r="C1125" s="663" t="s">
        <v>625</v>
      </c>
      <c r="D1125" s="664" t="s">
        <v>9652</v>
      </c>
      <c r="E1125" s="663" t="s">
        <v>9646</v>
      </c>
      <c r="F1125" s="664" t="s">
        <v>9647</v>
      </c>
      <c r="G1125" s="663" t="s">
        <v>9381</v>
      </c>
      <c r="H1125" s="663" t="s">
        <v>9382</v>
      </c>
      <c r="I1125" s="665">
        <v>13588.29666666666</v>
      </c>
      <c r="J1125" s="665">
        <v>47</v>
      </c>
      <c r="K1125" s="666">
        <v>638649.66999999993</v>
      </c>
    </row>
    <row r="1126" spans="1:11" ht="14.4" customHeight="1" x14ac:dyDescent="0.3">
      <c r="A1126" s="661" t="s">
        <v>591</v>
      </c>
      <c r="B1126" s="662" t="s">
        <v>592</v>
      </c>
      <c r="C1126" s="663" t="s">
        <v>625</v>
      </c>
      <c r="D1126" s="664" t="s">
        <v>9652</v>
      </c>
      <c r="E1126" s="663" t="s">
        <v>9646</v>
      </c>
      <c r="F1126" s="664" t="s">
        <v>9647</v>
      </c>
      <c r="G1126" s="663" t="s">
        <v>9383</v>
      </c>
      <c r="H1126" s="663" t="s">
        <v>9384</v>
      </c>
      <c r="I1126" s="665">
        <v>1724.2526829268293</v>
      </c>
      <c r="J1126" s="665">
        <v>307</v>
      </c>
      <c r="K1126" s="666">
        <v>529345.56000000006</v>
      </c>
    </row>
    <row r="1127" spans="1:11" ht="14.4" customHeight="1" x14ac:dyDescent="0.3">
      <c r="A1127" s="661" t="s">
        <v>591</v>
      </c>
      <c r="B1127" s="662" t="s">
        <v>592</v>
      </c>
      <c r="C1127" s="663" t="s">
        <v>625</v>
      </c>
      <c r="D1127" s="664" t="s">
        <v>9652</v>
      </c>
      <c r="E1127" s="663" t="s">
        <v>9646</v>
      </c>
      <c r="F1127" s="664" t="s">
        <v>9647</v>
      </c>
      <c r="G1127" s="663" t="s">
        <v>9385</v>
      </c>
      <c r="H1127" s="663" t="s">
        <v>9386</v>
      </c>
      <c r="I1127" s="665">
        <v>1815.0002439024393</v>
      </c>
      <c r="J1127" s="665">
        <v>71</v>
      </c>
      <c r="K1127" s="666">
        <v>128865.01</v>
      </c>
    </row>
    <row r="1128" spans="1:11" ht="14.4" customHeight="1" x14ac:dyDescent="0.3">
      <c r="A1128" s="661" t="s">
        <v>591</v>
      </c>
      <c r="B1128" s="662" t="s">
        <v>592</v>
      </c>
      <c r="C1128" s="663" t="s">
        <v>625</v>
      </c>
      <c r="D1128" s="664" t="s">
        <v>9652</v>
      </c>
      <c r="E1128" s="663" t="s">
        <v>9646</v>
      </c>
      <c r="F1128" s="664" t="s">
        <v>9647</v>
      </c>
      <c r="G1128" s="663" t="s">
        <v>9387</v>
      </c>
      <c r="H1128" s="663" t="s">
        <v>9388</v>
      </c>
      <c r="I1128" s="665">
        <v>13128.5</v>
      </c>
      <c r="J1128" s="665">
        <v>57</v>
      </c>
      <c r="K1128" s="666">
        <v>748324.5</v>
      </c>
    </row>
    <row r="1129" spans="1:11" ht="14.4" customHeight="1" x14ac:dyDescent="0.3">
      <c r="A1129" s="661" t="s">
        <v>591</v>
      </c>
      <c r="B1129" s="662" t="s">
        <v>592</v>
      </c>
      <c r="C1129" s="663" t="s">
        <v>625</v>
      </c>
      <c r="D1129" s="664" t="s">
        <v>9652</v>
      </c>
      <c r="E1129" s="663" t="s">
        <v>9646</v>
      </c>
      <c r="F1129" s="664" t="s">
        <v>9647</v>
      </c>
      <c r="G1129" s="663" t="s">
        <v>9389</v>
      </c>
      <c r="H1129" s="663" t="s">
        <v>9390</v>
      </c>
      <c r="I1129" s="665">
        <v>6122.5985714285735</v>
      </c>
      <c r="J1129" s="665">
        <v>57</v>
      </c>
      <c r="K1129" s="666">
        <v>348988.05000000005</v>
      </c>
    </row>
    <row r="1130" spans="1:11" ht="14.4" customHeight="1" x14ac:dyDescent="0.3">
      <c r="A1130" s="661" t="s">
        <v>591</v>
      </c>
      <c r="B1130" s="662" t="s">
        <v>592</v>
      </c>
      <c r="C1130" s="663" t="s">
        <v>625</v>
      </c>
      <c r="D1130" s="664" t="s">
        <v>9652</v>
      </c>
      <c r="E1130" s="663" t="s">
        <v>9646</v>
      </c>
      <c r="F1130" s="664" t="s">
        <v>9647</v>
      </c>
      <c r="G1130" s="663" t="s">
        <v>9391</v>
      </c>
      <c r="H1130" s="663" t="s">
        <v>9392</v>
      </c>
      <c r="I1130" s="665">
        <v>5009.3990322580612</v>
      </c>
      <c r="J1130" s="665">
        <v>70</v>
      </c>
      <c r="K1130" s="666">
        <v>350657.68999999994</v>
      </c>
    </row>
    <row r="1131" spans="1:11" ht="14.4" customHeight="1" x14ac:dyDescent="0.3">
      <c r="A1131" s="661" t="s">
        <v>591</v>
      </c>
      <c r="B1131" s="662" t="s">
        <v>592</v>
      </c>
      <c r="C1131" s="663" t="s">
        <v>625</v>
      </c>
      <c r="D1131" s="664" t="s">
        <v>9652</v>
      </c>
      <c r="E1131" s="663" t="s">
        <v>9646</v>
      </c>
      <c r="F1131" s="664" t="s">
        <v>9647</v>
      </c>
      <c r="G1131" s="663" t="s">
        <v>9393</v>
      </c>
      <c r="H1131" s="663" t="s">
        <v>9394</v>
      </c>
      <c r="I1131" s="665">
        <v>10164.009615384615</v>
      </c>
      <c r="J1131" s="665">
        <v>28</v>
      </c>
      <c r="K1131" s="666">
        <v>284592.25</v>
      </c>
    </row>
    <row r="1132" spans="1:11" ht="14.4" customHeight="1" x14ac:dyDescent="0.3">
      <c r="A1132" s="661" t="s">
        <v>591</v>
      </c>
      <c r="B1132" s="662" t="s">
        <v>592</v>
      </c>
      <c r="C1132" s="663" t="s">
        <v>625</v>
      </c>
      <c r="D1132" s="664" t="s">
        <v>9652</v>
      </c>
      <c r="E1132" s="663" t="s">
        <v>9646</v>
      </c>
      <c r="F1132" s="664" t="s">
        <v>9647</v>
      </c>
      <c r="G1132" s="663" t="s">
        <v>9395</v>
      </c>
      <c r="H1132" s="663" t="s">
        <v>9396</v>
      </c>
      <c r="I1132" s="665">
        <v>3388</v>
      </c>
      <c r="J1132" s="665">
        <v>85</v>
      </c>
      <c r="K1132" s="666">
        <v>287980</v>
      </c>
    </row>
    <row r="1133" spans="1:11" ht="14.4" customHeight="1" x14ac:dyDescent="0.3">
      <c r="A1133" s="661" t="s">
        <v>591</v>
      </c>
      <c r="B1133" s="662" t="s">
        <v>592</v>
      </c>
      <c r="C1133" s="663" t="s">
        <v>625</v>
      </c>
      <c r="D1133" s="664" t="s">
        <v>9652</v>
      </c>
      <c r="E1133" s="663" t="s">
        <v>9646</v>
      </c>
      <c r="F1133" s="664" t="s">
        <v>9647</v>
      </c>
      <c r="G1133" s="663" t="s">
        <v>9397</v>
      </c>
      <c r="H1133" s="663" t="s">
        <v>9398</v>
      </c>
      <c r="I1133" s="665">
        <v>14120.700454545458</v>
      </c>
      <c r="J1133" s="665">
        <v>23</v>
      </c>
      <c r="K1133" s="666">
        <v>324776.11000000016</v>
      </c>
    </row>
    <row r="1134" spans="1:11" ht="14.4" customHeight="1" x14ac:dyDescent="0.3">
      <c r="A1134" s="661" t="s">
        <v>591</v>
      </c>
      <c r="B1134" s="662" t="s">
        <v>592</v>
      </c>
      <c r="C1134" s="663" t="s">
        <v>625</v>
      </c>
      <c r="D1134" s="664" t="s">
        <v>9652</v>
      </c>
      <c r="E1134" s="663" t="s">
        <v>9646</v>
      </c>
      <c r="F1134" s="664" t="s">
        <v>9647</v>
      </c>
      <c r="G1134" s="663" t="s">
        <v>9399</v>
      </c>
      <c r="H1134" s="663" t="s">
        <v>9400</v>
      </c>
      <c r="I1134" s="665">
        <v>14907.199999999999</v>
      </c>
      <c r="J1134" s="665">
        <v>7</v>
      </c>
      <c r="K1134" s="666">
        <v>104350.39999999999</v>
      </c>
    </row>
    <row r="1135" spans="1:11" ht="14.4" customHeight="1" x14ac:dyDescent="0.3">
      <c r="A1135" s="661" t="s">
        <v>591</v>
      </c>
      <c r="B1135" s="662" t="s">
        <v>592</v>
      </c>
      <c r="C1135" s="663" t="s">
        <v>625</v>
      </c>
      <c r="D1135" s="664" t="s">
        <v>9652</v>
      </c>
      <c r="E1135" s="663" t="s">
        <v>9646</v>
      </c>
      <c r="F1135" s="664" t="s">
        <v>9647</v>
      </c>
      <c r="G1135" s="663" t="s">
        <v>9401</v>
      </c>
      <c r="H1135" s="663" t="s">
        <v>9402</v>
      </c>
      <c r="I1135" s="665">
        <v>2962.0799999999995</v>
      </c>
      <c r="J1135" s="665">
        <v>42</v>
      </c>
      <c r="K1135" s="666">
        <v>124407.35999999999</v>
      </c>
    </row>
    <row r="1136" spans="1:11" ht="14.4" customHeight="1" x14ac:dyDescent="0.3">
      <c r="A1136" s="661" t="s">
        <v>591</v>
      </c>
      <c r="B1136" s="662" t="s">
        <v>592</v>
      </c>
      <c r="C1136" s="663" t="s">
        <v>625</v>
      </c>
      <c r="D1136" s="664" t="s">
        <v>9652</v>
      </c>
      <c r="E1136" s="663" t="s">
        <v>9646</v>
      </c>
      <c r="F1136" s="664" t="s">
        <v>9647</v>
      </c>
      <c r="G1136" s="663" t="s">
        <v>9403</v>
      </c>
      <c r="H1136" s="663" t="s">
        <v>9404</v>
      </c>
      <c r="I1136" s="665">
        <v>410.18999999999988</v>
      </c>
      <c r="J1136" s="665">
        <v>13</v>
      </c>
      <c r="K1136" s="666">
        <v>5332.4699999999984</v>
      </c>
    </row>
    <row r="1137" spans="1:11" ht="14.4" customHeight="1" x14ac:dyDescent="0.3">
      <c r="A1137" s="661" t="s">
        <v>591</v>
      </c>
      <c r="B1137" s="662" t="s">
        <v>592</v>
      </c>
      <c r="C1137" s="663" t="s">
        <v>625</v>
      </c>
      <c r="D1137" s="664" t="s">
        <v>9652</v>
      </c>
      <c r="E1137" s="663" t="s">
        <v>9646</v>
      </c>
      <c r="F1137" s="664" t="s">
        <v>9647</v>
      </c>
      <c r="G1137" s="663" t="s">
        <v>9405</v>
      </c>
      <c r="H1137" s="663" t="s">
        <v>9406</v>
      </c>
      <c r="I1137" s="665">
        <v>4319.6993333333321</v>
      </c>
      <c r="J1137" s="665">
        <v>21</v>
      </c>
      <c r="K1137" s="666">
        <v>90713.669999999969</v>
      </c>
    </row>
    <row r="1138" spans="1:11" ht="14.4" customHeight="1" x14ac:dyDescent="0.3">
      <c r="A1138" s="661" t="s">
        <v>591</v>
      </c>
      <c r="B1138" s="662" t="s">
        <v>592</v>
      </c>
      <c r="C1138" s="663" t="s">
        <v>625</v>
      </c>
      <c r="D1138" s="664" t="s">
        <v>9652</v>
      </c>
      <c r="E1138" s="663" t="s">
        <v>9646</v>
      </c>
      <c r="F1138" s="664" t="s">
        <v>9647</v>
      </c>
      <c r="G1138" s="663" t="s">
        <v>9407</v>
      </c>
      <c r="H1138" s="663" t="s">
        <v>9408</v>
      </c>
      <c r="I1138" s="665">
        <v>2962.0799999999995</v>
      </c>
      <c r="J1138" s="665">
        <v>86</v>
      </c>
      <c r="K1138" s="666">
        <v>254738.87999999998</v>
      </c>
    </row>
    <row r="1139" spans="1:11" ht="14.4" customHeight="1" x14ac:dyDescent="0.3">
      <c r="A1139" s="661" t="s">
        <v>591</v>
      </c>
      <c r="B1139" s="662" t="s">
        <v>592</v>
      </c>
      <c r="C1139" s="663" t="s">
        <v>625</v>
      </c>
      <c r="D1139" s="664" t="s">
        <v>9652</v>
      </c>
      <c r="E1139" s="663" t="s">
        <v>9646</v>
      </c>
      <c r="F1139" s="664" t="s">
        <v>9647</v>
      </c>
      <c r="G1139" s="663" t="s">
        <v>9409</v>
      </c>
      <c r="H1139" s="663" t="s">
        <v>9410</v>
      </c>
      <c r="I1139" s="665">
        <v>2962.0799999999995</v>
      </c>
      <c r="J1139" s="665">
        <v>51</v>
      </c>
      <c r="K1139" s="666">
        <v>151066.07999999999</v>
      </c>
    </row>
    <row r="1140" spans="1:11" ht="14.4" customHeight="1" x14ac:dyDescent="0.3">
      <c r="A1140" s="661" t="s">
        <v>591</v>
      </c>
      <c r="B1140" s="662" t="s">
        <v>592</v>
      </c>
      <c r="C1140" s="663" t="s">
        <v>625</v>
      </c>
      <c r="D1140" s="664" t="s">
        <v>9652</v>
      </c>
      <c r="E1140" s="663" t="s">
        <v>9646</v>
      </c>
      <c r="F1140" s="664" t="s">
        <v>9647</v>
      </c>
      <c r="G1140" s="663" t="s">
        <v>8910</v>
      </c>
      <c r="H1140" s="663" t="s">
        <v>8911</v>
      </c>
      <c r="I1140" s="665">
        <v>85.343076923076922</v>
      </c>
      <c r="J1140" s="665">
        <v>62</v>
      </c>
      <c r="K1140" s="666">
        <v>5242.49</v>
      </c>
    </row>
    <row r="1141" spans="1:11" ht="14.4" customHeight="1" x14ac:dyDescent="0.3">
      <c r="A1141" s="661" t="s">
        <v>591</v>
      </c>
      <c r="B1141" s="662" t="s">
        <v>592</v>
      </c>
      <c r="C1141" s="663" t="s">
        <v>625</v>
      </c>
      <c r="D1141" s="664" t="s">
        <v>9652</v>
      </c>
      <c r="E1141" s="663" t="s">
        <v>9646</v>
      </c>
      <c r="F1141" s="664" t="s">
        <v>9647</v>
      </c>
      <c r="G1141" s="663" t="s">
        <v>9411</v>
      </c>
      <c r="H1141" s="663" t="s">
        <v>9412</v>
      </c>
      <c r="I1141" s="665">
        <v>192.79513812493335</v>
      </c>
      <c r="J1141" s="665">
        <v>4</v>
      </c>
      <c r="K1141" s="666">
        <v>771.18055249973338</v>
      </c>
    </row>
    <row r="1142" spans="1:11" ht="14.4" customHeight="1" x14ac:dyDescent="0.3">
      <c r="A1142" s="661" t="s">
        <v>591</v>
      </c>
      <c r="B1142" s="662" t="s">
        <v>592</v>
      </c>
      <c r="C1142" s="663" t="s">
        <v>625</v>
      </c>
      <c r="D1142" s="664" t="s">
        <v>9652</v>
      </c>
      <c r="E1142" s="663" t="s">
        <v>9646</v>
      </c>
      <c r="F1142" s="664" t="s">
        <v>9647</v>
      </c>
      <c r="G1142" s="663" t="s">
        <v>9301</v>
      </c>
      <c r="H1142" s="663" t="s">
        <v>9302</v>
      </c>
      <c r="I1142" s="665">
        <v>90.99</v>
      </c>
      <c r="J1142" s="665">
        <v>1</v>
      </c>
      <c r="K1142" s="666">
        <v>90.99</v>
      </c>
    </row>
    <row r="1143" spans="1:11" ht="14.4" customHeight="1" x14ac:dyDescent="0.3">
      <c r="A1143" s="661" t="s">
        <v>591</v>
      </c>
      <c r="B1143" s="662" t="s">
        <v>592</v>
      </c>
      <c r="C1143" s="663" t="s">
        <v>625</v>
      </c>
      <c r="D1143" s="664" t="s">
        <v>9652</v>
      </c>
      <c r="E1143" s="663" t="s">
        <v>9646</v>
      </c>
      <c r="F1143" s="664" t="s">
        <v>9647</v>
      </c>
      <c r="G1143" s="663" t="s">
        <v>9413</v>
      </c>
      <c r="H1143" s="663" t="s">
        <v>9414</v>
      </c>
      <c r="I1143" s="665">
        <v>6388.7973684210547</v>
      </c>
      <c r="J1143" s="665">
        <v>24</v>
      </c>
      <c r="K1143" s="666">
        <v>153331.05000000002</v>
      </c>
    </row>
    <row r="1144" spans="1:11" ht="14.4" customHeight="1" x14ac:dyDescent="0.3">
      <c r="A1144" s="661" t="s">
        <v>591</v>
      </c>
      <c r="B1144" s="662" t="s">
        <v>592</v>
      </c>
      <c r="C1144" s="663" t="s">
        <v>625</v>
      </c>
      <c r="D1144" s="664" t="s">
        <v>9652</v>
      </c>
      <c r="E1144" s="663" t="s">
        <v>9646</v>
      </c>
      <c r="F1144" s="664" t="s">
        <v>9647</v>
      </c>
      <c r="G1144" s="663" t="s">
        <v>9415</v>
      </c>
      <c r="H1144" s="663" t="s">
        <v>9416</v>
      </c>
      <c r="I1144" s="665">
        <v>20187.640000000003</v>
      </c>
      <c r="J1144" s="665">
        <v>10</v>
      </c>
      <c r="K1144" s="666">
        <v>201876.40000000002</v>
      </c>
    </row>
    <row r="1145" spans="1:11" ht="14.4" customHeight="1" x14ac:dyDescent="0.3">
      <c r="A1145" s="661" t="s">
        <v>591</v>
      </c>
      <c r="B1145" s="662" t="s">
        <v>592</v>
      </c>
      <c r="C1145" s="663" t="s">
        <v>625</v>
      </c>
      <c r="D1145" s="664" t="s">
        <v>9652</v>
      </c>
      <c r="E1145" s="663" t="s">
        <v>9646</v>
      </c>
      <c r="F1145" s="664" t="s">
        <v>9647</v>
      </c>
      <c r="G1145" s="663" t="s">
        <v>9417</v>
      </c>
      <c r="H1145" s="663" t="s">
        <v>9418</v>
      </c>
      <c r="I1145" s="665">
        <v>2782.9994736842104</v>
      </c>
      <c r="J1145" s="665">
        <v>123</v>
      </c>
      <c r="K1145" s="666">
        <v>342308.73000000004</v>
      </c>
    </row>
    <row r="1146" spans="1:11" ht="14.4" customHeight="1" x14ac:dyDescent="0.3">
      <c r="A1146" s="661" t="s">
        <v>591</v>
      </c>
      <c r="B1146" s="662" t="s">
        <v>592</v>
      </c>
      <c r="C1146" s="663" t="s">
        <v>625</v>
      </c>
      <c r="D1146" s="664" t="s">
        <v>9652</v>
      </c>
      <c r="E1146" s="663" t="s">
        <v>9646</v>
      </c>
      <c r="F1146" s="664" t="s">
        <v>9647</v>
      </c>
      <c r="G1146" s="663" t="s">
        <v>9419</v>
      </c>
      <c r="H1146" s="663" t="s">
        <v>9420</v>
      </c>
      <c r="I1146" s="665">
        <v>2541</v>
      </c>
      <c r="J1146" s="665">
        <v>13</v>
      </c>
      <c r="K1146" s="666">
        <v>33033</v>
      </c>
    </row>
    <row r="1147" spans="1:11" ht="14.4" customHeight="1" x14ac:dyDescent="0.3">
      <c r="A1147" s="661" t="s">
        <v>591</v>
      </c>
      <c r="B1147" s="662" t="s">
        <v>592</v>
      </c>
      <c r="C1147" s="663" t="s">
        <v>625</v>
      </c>
      <c r="D1147" s="664" t="s">
        <v>9652</v>
      </c>
      <c r="E1147" s="663" t="s">
        <v>9646</v>
      </c>
      <c r="F1147" s="664" t="s">
        <v>9647</v>
      </c>
      <c r="G1147" s="663" t="s">
        <v>9421</v>
      </c>
      <c r="H1147" s="663" t="s">
        <v>9422</v>
      </c>
      <c r="I1147" s="665">
        <v>13462.462857142857</v>
      </c>
      <c r="J1147" s="665">
        <v>7</v>
      </c>
      <c r="K1147" s="666">
        <v>94237.239999999991</v>
      </c>
    </row>
    <row r="1148" spans="1:11" ht="14.4" customHeight="1" x14ac:dyDescent="0.3">
      <c r="A1148" s="661" t="s">
        <v>591</v>
      </c>
      <c r="B1148" s="662" t="s">
        <v>592</v>
      </c>
      <c r="C1148" s="663" t="s">
        <v>625</v>
      </c>
      <c r="D1148" s="664" t="s">
        <v>9652</v>
      </c>
      <c r="E1148" s="663" t="s">
        <v>9646</v>
      </c>
      <c r="F1148" s="664" t="s">
        <v>9647</v>
      </c>
      <c r="G1148" s="663" t="s">
        <v>9423</v>
      </c>
      <c r="H1148" s="663" t="s">
        <v>9424</v>
      </c>
      <c r="I1148" s="665">
        <v>8409.7962499999994</v>
      </c>
      <c r="J1148" s="665">
        <v>9</v>
      </c>
      <c r="K1148" s="666">
        <v>75689.010000000009</v>
      </c>
    </row>
    <row r="1149" spans="1:11" ht="14.4" customHeight="1" x14ac:dyDescent="0.3">
      <c r="A1149" s="661" t="s">
        <v>591</v>
      </c>
      <c r="B1149" s="662" t="s">
        <v>592</v>
      </c>
      <c r="C1149" s="663" t="s">
        <v>625</v>
      </c>
      <c r="D1149" s="664" t="s">
        <v>9652</v>
      </c>
      <c r="E1149" s="663" t="s">
        <v>9646</v>
      </c>
      <c r="F1149" s="664" t="s">
        <v>9647</v>
      </c>
      <c r="G1149" s="663" t="s">
        <v>9425</v>
      </c>
      <c r="H1149" s="663" t="s">
        <v>9426</v>
      </c>
      <c r="I1149" s="665">
        <v>4815.7962500000003</v>
      </c>
      <c r="J1149" s="665">
        <v>8</v>
      </c>
      <c r="K1149" s="666">
        <v>38526.370000000003</v>
      </c>
    </row>
    <row r="1150" spans="1:11" ht="14.4" customHeight="1" x14ac:dyDescent="0.3">
      <c r="A1150" s="661" t="s">
        <v>591</v>
      </c>
      <c r="B1150" s="662" t="s">
        <v>592</v>
      </c>
      <c r="C1150" s="663" t="s">
        <v>625</v>
      </c>
      <c r="D1150" s="664" t="s">
        <v>9652</v>
      </c>
      <c r="E1150" s="663" t="s">
        <v>9646</v>
      </c>
      <c r="F1150" s="664" t="s">
        <v>9647</v>
      </c>
      <c r="G1150" s="663" t="s">
        <v>9427</v>
      </c>
      <c r="H1150" s="663" t="s">
        <v>9428</v>
      </c>
      <c r="I1150" s="665">
        <v>1512.5</v>
      </c>
      <c r="J1150" s="665">
        <v>20</v>
      </c>
      <c r="K1150" s="666">
        <v>30250</v>
      </c>
    </row>
    <row r="1151" spans="1:11" ht="14.4" customHeight="1" x14ac:dyDescent="0.3">
      <c r="A1151" s="661" t="s">
        <v>591</v>
      </c>
      <c r="B1151" s="662" t="s">
        <v>592</v>
      </c>
      <c r="C1151" s="663" t="s">
        <v>625</v>
      </c>
      <c r="D1151" s="664" t="s">
        <v>9652</v>
      </c>
      <c r="E1151" s="663" t="s">
        <v>9646</v>
      </c>
      <c r="F1151" s="664" t="s">
        <v>9647</v>
      </c>
      <c r="G1151" s="663" t="s">
        <v>9429</v>
      </c>
      <c r="H1151" s="663" t="s">
        <v>9430</v>
      </c>
      <c r="I1151" s="665">
        <v>1512.5</v>
      </c>
      <c r="J1151" s="665">
        <v>14</v>
      </c>
      <c r="K1151" s="666">
        <v>21175</v>
      </c>
    </row>
    <row r="1152" spans="1:11" ht="14.4" customHeight="1" x14ac:dyDescent="0.3">
      <c r="A1152" s="661" t="s">
        <v>591</v>
      </c>
      <c r="B1152" s="662" t="s">
        <v>592</v>
      </c>
      <c r="C1152" s="663" t="s">
        <v>625</v>
      </c>
      <c r="D1152" s="664" t="s">
        <v>9652</v>
      </c>
      <c r="E1152" s="663" t="s">
        <v>9646</v>
      </c>
      <c r="F1152" s="664" t="s">
        <v>9647</v>
      </c>
      <c r="G1152" s="663" t="s">
        <v>9431</v>
      </c>
      <c r="H1152" s="663" t="s">
        <v>9432</v>
      </c>
      <c r="I1152" s="665">
        <v>1512.5</v>
      </c>
      <c r="J1152" s="665">
        <v>15</v>
      </c>
      <c r="K1152" s="666">
        <v>22687.5</v>
      </c>
    </row>
    <row r="1153" spans="1:11" ht="14.4" customHeight="1" x14ac:dyDescent="0.3">
      <c r="A1153" s="661" t="s">
        <v>591</v>
      </c>
      <c r="B1153" s="662" t="s">
        <v>592</v>
      </c>
      <c r="C1153" s="663" t="s">
        <v>625</v>
      </c>
      <c r="D1153" s="664" t="s">
        <v>9652</v>
      </c>
      <c r="E1153" s="663" t="s">
        <v>9646</v>
      </c>
      <c r="F1153" s="664" t="s">
        <v>9647</v>
      </c>
      <c r="G1153" s="663" t="s">
        <v>9433</v>
      </c>
      <c r="H1153" s="663" t="s">
        <v>9434</v>
      </c>
      <c r="I1153" s="665">
        <v>1134.98</v>
      </c>
      <c r="J1153" s="665">
        <v>1</v>
      </c>
      <c r="K1153" s="666">
        <v>1134.98</v>
      </c>
    </row>
    <row r="1154" spans="1:11" ht="14.4" customHeight="1" x14ac:dyDescent="0.3">
      <c r="A1154" s="661" t="s">
        <v>591</v>
      </c>
      <c r="B1154" s="662" t="s">
        <v>592</v>
      </c>
      <c r="C1154" s="663" t="s">
        <v>625</v>
      </c>
      <c r="D1154" s="664" t="s">
        <v>9652</v>
      </c>
      <c r="E1154" s="663" t="s">
        <v>9646</v>
      </c>
      <c r="F1154" s="664" t="s">
        <v>9647</v>
      </c>
      <c r="G1154" s="663" t="s">
        <v>9435</v>
      </c>
      <c r="H1154" s="663" t="s">
        <v>9436</v>
      </c>
      <c r="I1154" s="665">
        <v>934.4</v>
      </c>
      <c r="J1154" s="665">
        <v>1</v>
      </c>
      <c r="K1154" s="666">
        <v>934.4</v>
      </c>
    </row>
    <row r="1155" spans="1:11" ht="14.4" customHeight="1" x14ac:dyDescent="0.3">
      <c r="A1155" s="661" t="s">
        <v>591</v>
      </c>
      <c r="B1155" s="662" t="s">
        <v>592</v>
      </c>
      <c r="C1155" s="663" t="s">
        <v>625</v>
      </c>
      <c r="D1155" s="664" t="s">
        <v>9652</v>
      </c>
      <c r="E1155" s="663" t="s">
        <v>9646</v>
      </c>
      <c r="F1155" s="664" t="s">
        <v>9647</v>
      </c>
      <c r="G1155" s="663" t="s">
        <v>9437</v>
      </c>
      <c r="H1155" s="663" t="s">
        <v>9438</v>
      </c>
      <c r="I1155" s="665">
        <v>5203</v>
      </c>
      <c r="J1155" s="665">
        <v>4</v>
      </c>
      <c r="K1155" s="666">
        <v>20812</v>
      </c>
    </row>
    <row r="1156" spans="1:11" ht="14.4" customHeight="1" x14ac:dyDescent="0.3">
      <c r="A1156" s="661" t="s">
        <v>591</v>
      </c>
      <c r="B1156" s="662" t="s">
        <v>592</v>
      </c>
      <c r="C1156" s="663" t="s">
        <v>625</v>
      </c>
      <c r="D1156" s="664" t="s">
        <v>9652</v>
      </c>
      <c r="E1156" s="663" t="s">
        <v>9646</v>
      </c>
      <c r="F1156" s="664" t="s">
        <v>9647</v>
      </c>
      <c r="G1156" s="663" t="s">
        <v>9439</v>
      </c>
      <c r="H1156" s="663" t="s">
        <v>9440</v>
      </c>
      <c r="I1156" s="665">
        <v>1117.4000000000001</v>
      </c>
      <c r="J1156" s="665">
        <v>1</v>
      </c>
      <c r="K1156" s="666">
        <v>1117.4000000000001</v>
      </c>
    </row>
    <row r="1157" spans="1:11" ht="14.4" customHeight="1" x14ac:dyDescent="0.3">
      <c r="A1157" s="661" t="s">
        <v>591</v>
      </c>
      <c r="B1157" s="662" t="s">
        <v>592</v>
      </c>
      <c r="C1157" s="663" t="s">
        <v>625</v>
      </c>
      <c r="D1157" s="664" t="s">
        <v>9652</v>
      </c>
      <c r="E1157" s="663" t="s">
        <v>9646</v>
      </c>
      <c r="F1157" s="664" t="s">
        <v>9647</v>
      </c>
      <c r="G1157" s="663" t="s">
        <v>9441</v>
      </c>
      <c r="H1157" s="663" t="s">
        <v>9442</v>
      </c>
      <c r="I1157" s="665">
        <v>183.92</v>
      </c>
      <c r="J1157" s="665">
        <v>1</v>
      </c>
      <c r="K1157" s="666">
        <v>183.92</v>
      </c>
    </row>
    <row r="1158" spans="1:11" ht="14.4" customHeight="1" x14ac:dyDescent="0.3">
      <c r="A1158" s="661" t="s">
        <v>591</v>
      </c>
      <c r="B1158" s="662" t="s">
        <v>592</v>
      </c>
      <c r="C1158" s="663" t="s">
        <v>625</v>
      </c>
      <c r="D1158" s="664" t="s">
        <v>9652</v>
      </c>
      <c r="E1158" s="663" t="s">
        <v>9646</v>
      </c>
      <c r="F1158" s="664" t="s">
        <v>9647</v>
      </c>
      <c r="G1158" s="663" t="s">
        <v>9443</v>
      </c>
      <c r="H1158" s="663" t="s">
        <v>9444</v>
      </c>
      <c r="I1158" s="665">
        <v>111</v>
      </c>
      <c r="J1158" s="665">
        <v>1</v>
      </c>
      <c r="K1158" s="666">
        <v>111</v>
      </c>
    </row>
    <row r="1159" spans="1:11" ht="14.4" customHeight="1" x14ac:dyDescent="0.3">
      <c r="A1159" s="661" t="s">
        <v>591</v>
      </c>
      <c r="B1159" s="662" t="s">
        <v>592</v>
      </c>
      <c r="C1159" s="663" t="s">
        <v>625</v>
      </c>
      <c r="D1159" s="664" t="s">
        <v>9652</v>
      </c>
      <c r="E1159" s="663" t="s">
        <v>9646</v>
      </c>
      <c r="F1159" s="664" t="s">
        <v>9647</v>
      </c>
      <c r="G1159" s="663" t="s">
        <v>9445</v>
      </c>
      <c r="H1159" s="663" t="s">
        <v>9446</v>
      </c>
      <c r="I1159" s="665">
        <v>2381.6</v>
      </c>
      <c r="J1159" s="665">
        <v>1</v>
      </c>
      <c r="K1159" s="666">
        <v>2381.6</v>
      </c>
    </row>
    <row r="1160" spans="1:11" ht="14.4" customHeight="1" x14ac:dyDescent="0.3">
      <c r="A1160" s="661" t="s">
        <v>591</v>
      </c>
      <c r="B1160" s="662" t="s">
        <v>592</v>
      </c>
      <c r="C1160" s="663" t="s">
        <v>625</v>
      </c>
      <c r="D1160" s="664" t="s">
        <v>9652</v>
      </c>
      <c r="E1160" s="663" t="s">
        <v>9646</v>
      </c>
      <c r="F1160" s="664" t="s">
        <v>9647</v>
      </c>
      <c r="G1160" s="663" t="s">
        <v>9447</v>
      </c>
      <c r="H1160" s="663" t="s">
        <v>9448</v>
      </c>
      <c r="I1160" s="665">
        <v>185.13</v>
      </c>
      <c r="J1160" s="665">
        <v>1</v>
      </c>
      <c r="K1160" s="666">
        <v>185.13</v>
      </c>
    </row>
    <row r="1161" spans="1:11" ht="14.4" customHeight="1" x14ac:dyDescent="0.3">
      <c r="A1161" s="661" t="s">
        <v>591</v>
      </c>
      <c r="B1161" s="662" t="s">
        <v>592</v>
      </c>
      <c r="C1161" s="663" t="s">
        <v>625</v>
      </c>
      <c r="D1161" s="664" t="s">
        <v>9652</v>
      </c>
      <c r="E1161" s="663" t="s">
        <v>9646</v>
      </c>
      <c r="F1161" s="664" t="s">
        <v>9647</v>
      </c>
      <c r="G1161" s="663" t="s">
        <v>9449</v>
      </c>
      <c r="H1161" s="663" t="s">
        <v>9450</v>
      </c>
      <c r="I1161" s="665">
        <v>198.68890229585884</v>
      </c>
      <c r="J1161" s="665">
        <v>1</v>
      </c>
      <c r="K1161" s="666">
        <v>198.68890229585884</v>
      </c>
    </row>
    <row r="1162" spans="1:11" ht="14.4" customHeight="1" x14ac:dyDescent="0.3">
      <c r="A1162" s="661" t="s">
        <v>591</v>
      </c>
      <c r="B1162" s="662" t="s">
        <v>592</v>
      </c>
      <c r="C1162" s="663" t="s">
        <v>625</v>
      </c>
      <c r="D1162" s="664" t="s">
        <v>9652</v>
      </c>
      <c r="E1162" s="663" t="s">
        <v>9646</v>
      </c>
      <c r="F1162" s="664" t="s">
        <v>9647</v>
      </c>
      <c r="G1162" s="663" t="s">
        <v>9451</v>
      </c>
      <c r="H1162" s="663" t="s">
        <v>9452</v>
      </c>
      <c r="I1162" s="665">
        <v>204.5</v>
      </c>
      <c r="J1162" s="665">
        <v>1</v>
      </c>
      <c r="K1162" s="666">
        <v>204.5</v>
      </c>
    </row>
    <row r="1163" spans="1:11" ht="14.4" customHeight="1" x14ac:dyDescent="0.3">
      <c r="A1163" s="661" t="s">
        <v>591</v>
      </c>
      <c r="B1163" s="662" t="s">
        <v>592</v>
      </c>
      <c r="C1163" s="663" t="s">
        <v>625</v>
      </c>
      <c r="D1163" s="664" t="s">
        <v>9652</v>
      </c>
      <c r="E1163" s="663" t="s">
        <v>9646</v>
      </c>
      <c r="F1163" s="664" t="s">
        <v>9647</v>
      </c>
      <c r="G1163" s="663" t="s">
        <v>9453</v>
      </c>
      <c r="H1163" s="663" t="s">
        <v>9454</v>
      </c>
      <c r="I1163" s="665">
        <v>1291</v>
      </c>
      <c r="J1163" s="665">
        <v>1</v>
      </c>
      <c r="K1163" s="666">
        <v>1291</v>
      </c>
    </row>
    <row r="1164" spans="1:11" ht="14.4" customHeight="1" x14ac:dyDescent="0.3">
      <c r="A1164" s="661" t="s">
        <v>591</v>
      </c>
      <c r="B1164" s="662" t="s">
        <v>592</v>
      </c>
      <c r="C1164" s="663" t="s">
        <v>625</v>
      </c>
      <c r="D1164" s="664" t="s">
        <v>9652</v>
      </c>
      <c r="E1164" s="663" t="s">
        <v>9646</v>
      </c>
      <c r="F1164" s="664" t="s">
        <v>9647</v>
      </c>
      <c r="G1164" s="663" t="s">
        <v>9455</v>
      </c>
      <c r="H1164" s="663" t="s">
        <v>9456</v>
      </c>
      <c r="I1164" s="665">
        <v>6517.7</v>
      </c>
      <c r="J1164" s="665">
        <v>1</v>
      </c>
      <c r="K1164" s="666">
        <v>6517.7</v>
      </c>
    </row>
    <row r="1165" spans="1:11" ht="14.4" customHeight="1" x14ac:dyDescent="0.3">
      <c r="A1165" s="661" t="s">
        <v>591</v>
      </c>
      <c r="B1165" s="662" t="s">
        <v>592</v>
      </c>
      <c r="C1165" s="663" t="s">
        <v>631</v>
      </c>
      <c r="D1165" s="664" t="s">
        <v>4670</v>
      </c>
      <c r="E1165" s="663" t="s">
        <v>9646</v>
      </c>
      <c r="F1165" s="664" t="s">
        <v>9647</v>
      </c>
      <c r="G1165" s="663" t="s">
        <v>9136</v>
      </c>
      <c r="H1165" s="663" t="s">
        <v>9457</v>
      </c>
      <c r="I1165" s="665">
        <v>62.92</v>
      </c>
      <c r="J1165" s="665">
        <v>1</v>
      </c>
      <c r="K1165" s="666">
        <v>62.92</v>
      </c>
    </row>
    <row r="1166" spans="1:11" ht="14.4" customHeight="1" x14ac:dyDescent="0.3">
      <c r="A1166" s="661" t="s">
        <v>591</v>
      </c>
      <c r="B1166" s="662" t="s">
        <v>592</v>
      </c>
      <c r="C1166" s="663" t="s">
        <v>631</v>
      </c>
      <c r="D1166" s="664" t="s">
        <v>4670</v>
      </c>
      <c r="E1166" s="663" t="s">
        <v>9646</v>
      </c>
      <c r="F1166" s="664" t="s">
        <v>9647</v>
      </c>
      <c r="G1166" s="663" t="s">
        <v>8906</v>
      </c>
      <c r="H1166" s="663" t="s">
        <v>8907</v>
      </c>
      <c r="I1166" s="665">
        <v>24.08</v>
      </c>
      <c r="J1166" s="665">
        <v>36</v>
      </c>
      <c r="K1166" s="666">
        <v>867</v>
      </c>
    </row>
    <row r="1167" spans="1:11" ht="14.4" customHeight="1" x14ac:dyDescent="0.3">
      <c r="A1167" s="661" t="s">
        <v>591</v>
      </c>
      <c r="B1167" s="662" t="s">
        <v>592</v>
      </c>
      <c r="C1167" s="663" t="s">
        <v>631</v>
      </c>
      <c r="D1167" s="664" t="s">
        <v>4670</v>
      </c>
      <c r="E1167" s="663" t="s">
        <v>9646</v>
      </c>
      <c r="F1167" s="664" t="s">
        <v>9647</v>
      </c>
      <c r="G1167" s="663" t="s">
        <v>9458</v>
      </c>
      <c r="H1167" s="663" t="s">
        <v>9459</v>
      </c>
      <c r="I1167" s="665">
        <v>4493.9400000000014</v>
      </c>
      <c r="J1167" s="665">
        <v>107</v>
      </c>
      <c r="K1167" s="666">
        <v>480851.58000000019</v>
      </c>
    </row>
    <row r="1168" spans="1:11" ht="14.4" customHeight="1" x14ac:dyDescent="0.3">
      <c r="A1168" s="661" t="s">
        <v>591</v>
      </c>
      <c r="B1168" s="662" t="s">
        <v>592</v>
      </c>
      <c r="C1168" s="663" t="s">
        <v>631</v>
      </c>
      <c r="D1168" s="664" t="s">
        <v>4670</v>
      </c>
      <c r="E1168" s="663" t="s">
        <v>9646</v>
      </c>
      <c r="F1168" s="664" t="s">
        <v>9647</v>
      </c>
      <c r="G1168" s="663" t="s">
        <v>9460</v>
      </c>
      <c r="H1168" s="663" t="s">
        <v>9461</v>
      </c>
      <c r="I1168" s="665">
        <v>267.40999999999997</v>
      </c>
      <c r="J1168" s="665">
        <v>39</v>
      </c>
      <c r="K1168" s="666">
        <v>10428.989999999998</v>
      </c>
    </row>
    <row r="1169" spans="1:11" ht="14.4" customHeight="1" x14ac:dyDescent="0.3">
      <c r="A1169" s="661" t="s">
        <v>591</v>
      </c>
      <c r="B1169" s="662" t="s">
        <v>592</v>
      </c>
      <c r="C1169" s="663" t="s">
        <v>631</v>
      </c>
      <c r="D1169" s="664" t="s">
        <v>4670</v>
      </c>
      <c r="E1169" s="663" t="s">
        <v>9646</v>
      </c>
      <c r="F1169" s="664" t="s">
        <v>9647</v>
      </c>
      <c r="G1169" s="663" t="s">
        <v>9462</v>
      </c>
      <c r="H1169" s="663" t="s">
        <v>9463</v>
      </c>
      <c r="I1169" s="665">
        <v>8305.44</v>
      </c>
      <c r="J1169" s="665">
        <v>14</v>
      </c>
      <c r="K1169" s="666">
        <v>116276.16000000002</v>
      </c>
    </row>
    <row r="1170" spans="1:11" ht="14.4" customHeight="1" x14ac:dyDescent="0.3">
      <c r="A1170" s="661" t="s">
        <v>591</v>
      </c>
      <c r="B1170" s="662" t="s">
        <v>592</v>
      </c>
      <c r="C1170" s="663" t="s">
        <v>631</v>
      </c>
      <c r="D1170" s="664" t="s">
        <v>4670</v>
      </c>
      <c r="E1170" s="663" t="s">
        <v>9646</v>
      </c>
      <c r="F1170" s="664" t="s">
        <v>9647</v>
      </c>
      <c r="G1170" s="663" t="s">
        <v>9464</v>
      </c>
      <c r="H1170" s="663" t="s">
        <v>9465</v>
      </c>
      <c r="I1170" s="665">
        <v>2445.4100000000017</v>
      </c>
      <c r="J1170" s="665">
        <v>107</v>
      </c>
      <c r="K1170" s="666">
        <v>261658.87000000005</v>
      </c>
    </row>
    <row r="1171" spans="1:11" ht="14.4" customHeight="1" x14ac:dyDescent="0.3">
      <c r="A1171" s="661" t="s">
        <v>591</v>
      </c>
      <c r="B1171" s="662" t="s">
        <v>592</v>
      </c>
      <c r="C1171" s="663" t="s">
        <v>631</v>
      </c>
      <c r="D1171" s="664" t="s">
        <v>4670</v>
      </c>
      <c r="E1171" s="663" t="s">
        <v>9646</v>
      </c>
      <c r="F1171" s="664" t="s">
        <v>9647</v>
      </c>
      <c r="G1171" s="663" t="s">
        <v>9466</v>
      </c>
      <c r="H1171" s="663" t="s">
        <v>9467</v>
      </c>
      <c r="I1171" s="665">
        <v>4549.5999999999995</v>
      </c>
      <c r="J1171" s="665">
        <v>15</v>
      </c>
      <c r="K1171" s="666">
        <v>68243.999999999985</v>
      </c>
    </row>
    <row r="1172" spans="1:11" ht="14.4" customHeight="1" x14ac:dyDescent="0.3">
      <c r="A1172" s="661" t="s">
        <v>591</v>
      </c>
      <c r="B1172" s="662" t="s">
        <v>592</v>
      </c>
      <c r="C1172" s="663" t="s">
        <v>631</v>
      </c>
      <c r="D1172" s="664" t="s">
        <v>4670</v>
      </c>
      <c r="E1172" s="663" t="s">
        <v>9646</v>
      </c>
      <c r="F1172" s="664" t="s">
        <v>9647</v>
      </c>
      <c r="G1172" s="663" t="s">
        <v>9468</v>
      </c>
      <c r="H1172" s="663" t="s">
        <v>9469</v>
      </c>
      <c r="I1172" s="665">
        <v>11299.601621621621</v>
      </c>
      <c r="J1172" s="665">
        <v>136</v>
      </c>
      <c r="K1172" s="666">
        <v>1566738.26</v>
      </c>
    </row>
    <row r="1173" spans="1:11" ht="14.4" customHeight="1" x14ac:dyDescent="0.3">
      <c r="A1173" s="661" t="s">
        <v>591</v>
      </c>
      <c r="B1173" s="662" t="s">
        <v>592</v>
      </c>
      <c r="C1173" s="663" t="s">
        <v>631</v>
      </c>
      <c r="D1173" s="664" t="s">
        <v>4670</v>
      </c>
      <c r="E1173" s="663" t="s">
        <v>9646</v>
      </c>
      <c r="F1173" s="664" t="s">
        <v>9647</v>
      </c>
      <c r="G1173" s="663" t="s">
        <v>9470</v>
      </c>
      <c r="H1173" s="663" t="s">
        <v>9471</v>
      </c>
      <c r="I1173" s="665">
        <v>2213.09</v>
      </c>
      <c r="J1173" s="665">
        <v>7</v>
      </c>
      <c r="K1173" s="666">
        <v>15491.630000000001</v>
      </c>
    </row>
    <row r="1174" spans="1:11" ht="14.4" customHeight="1" x14ac:dyDescent="0.3">
      <c r="A1174" s="661" t="s">
        <v>591</v>
      </c>
      <c r="B1174" s="662" t="s">
        <v>592</v>
      </c>
      <c r="C1174" s="663" t="s">
        <v>631</v>
      </c>
      <c r="D1174" s="664" t="s">
        <v>4670</v>
      </c>
      <c r="E1174" s="663" t="s">
        <v>9646</v>
      </c>
      <c r="F1174" s="664" t="s">
        <v>9647</v>
      </c>
      <c r="G1174" s="663" t="s">
        <v>8848</v>
      </c>
      <c r="H1174" s="663" t="s">
        <v>8849</v>
      </c>
      <c r="I1174" s="665">
        <v>1815</v>
      </c>
      <c r="J1174" s="665">
        <v>351</v>
      </c>
      <c r="K1174" s="666">
        <v>637065</v>
      </c>
    </row>
    <row r="1175" spans="1:11" ht="14.4" customHeight="1" x14ac:dyDescent="0.3">
      <c r="A1175" s="661" t="s">
        <v>591</v>
      </c>
      <c r="B1175" s="662" t="s">
        <v>592</v>
      </c>
      <c r="C1175" s="663" t="s">
        <v>631</v>
      </c>
      <c r="D1175" s="664" t="s">
        <v>4670</v>
      </c>
      <c r="E1175" s="663" t="s">
        <v>9646</v>
      </c>
      <c r="F1175" s="664" t="s">
        <v>9647</v>
      </c>
      <c r="G1175" s="663" t="s">
        <v>9472</v>
      </c>
      <c r="H1175" s="663" t="s">
        <v>9473</v>
      </c>
      <c r="I1175" s="665">
        <v>6242.3824999999997</v>
      </c>
      <c r="J1175" s="665">
        <v>5</v>
      </c>
      <c r="K1175" s="666">
        <v>31133.27</v>
      </c>
    </row>
    <row r="1176" spans="1:11" ht="14.4" customHeight="1" x14ac:dyDescent="0.3">
      <c r="A1176" s="661" t="s">
        <v>591</v>
      </c>
      <c r="B1176" s="662" t="s">
        <v>592</v>
      </c>
      <c r="C1176" s="663" t="s">
        <v>631</v>
      </c>
      <c r="D1176" s="664" t="s">
        <v>4670</v>
      </c>
      <c r="E1176" s="663" t="s">
        <v>9646</v>
      </c>
      <c r="F1176" s="664" t="s">
        <v>9647</v>
      </c>
      <c r="G1176" s="663" t="s">
        <v>9474</v>
      </c>
      <c r="H1176" s="663" t="s">
        <v>9475</v>
      </c>
      <c r="I1176" s="665">
        <v>10030.066153846154</v>
      </c>
      <c r="J1176" s="665">
        <v>15</v>
      </c>
      <c r="K1176" s="666">
        <v>151819.95999999996</v>
      </c>
    </row>
    <row r="1177" spans="1:11" ht="14.4" customHeight="1" x14ac:dyDescent="0.3">
      <c r="A1177" s="661" t="s">
        <v>591</v>
      </c>
      <c r="B1177" s="662" t="s">
        <v>592</v>
      </c>
      <c r="C1177" s="663" t="s">
        <v>631</v>
      </c>
      <c r="D1177" s="664" t="s">
        <v>4670</v>
      </c>
      <c r="E1177" s="663" t="s">
        <v>9646</v>
      </c>
      <c r="F1177" s="664" t="s">
        <v>9647</v>
      </c>
      <c r="G1177" s="663" t="s">
        <v>9476</v>
      </c>
      <c r="H1177" s="663" t="s">
        <v>9477</v>
      </c>
      <c r="I1177" s="665">
        <v>11424.216666666667</v>
      </c>
      <c r="J1177" s="665">
        <v>10</v>
      </c>
      <c r="K1177" s="666">
        <v>113982.02</v>
      </c>
    </row>
    <row r="1178" spans="1:11" ht="14.4" customHeight="1" x14ac:dyDescent="0.3">
      <c r="A1178" s="661" t="s">
        <v>591</v>
      </c>
      <c r="B1178" s="662" t="s">
        <v>592</v>
      </c>
      <c r="C1178" s="663" t="s">
        <v>631</v>
      </c>
      <c r="D1178" s="664" t="s">
        <v>4670</v>
      </c>
      <c r="E1178" s="663" t="s">
        <v>9646</v>
      </c>
      <c r="F1178" s="664" t="s">
        <v>9647</v>
      </c>
      <c r="G1178" s="663" t="s">
        <v>9478</v>
      </c>
      <c r="H1178" s="663" t="s">
        <v>9479</v>
      </c>
      <c r="I1178" s="665">
        <v>3928.8699999999994</v>
      </c>
      <c r="J1178" s="665">
        <v>18</v>
      </c>
      <c r="K1178" s="666">
        <v>70719.659999999989</v>
      </c>
    </row>
    <row r="1179" spans="1:11" ht="14.4" customHeight="1" x14ac:dyDescent="0.3">
      <c r="A1179" s="661" t="s">
        <v>591</v>
      </c>
      <c r="B1179" s="662" t="s">
        <v>592</v>
      </c>
      <c r="C1179" s="663" t="s">
        <v>631</v>
      </c>
      <c r="D1179" s="664" t="s">
        <v>4670</v>
      </c>
      <c r="E1179" s="663" t="s">
        <v>9646</v>
      </c>
      <c r="F1179" s="664" t="s">
        <v>9647</v>
      </c>
      <c r="G1179" s="663" t="s">
        <v>9480</v>
      </c>
      <c r="H1179" s="663" t="s">
        <v>9481</v>
      </c>
      <c r="I1179" s="665">
        <v>2323.1999999999989</v>
      </c>
      <c r="J1179" s="665">
        <v>82</v>
      </c>
      <c r="K1179" s="666">
        <v>190502.40000000008</v>
      </c>
    </row>
    <row r="1180" spans="1:11" ht="14.4" customHeight="1" x14ac:dyDescent="0.3">
      <c r="A1180" s="661" t="s">
        <v>591</v>
      </c>
      <c r="B1180" s="662" t="s">
        <v>592</v>
      </c>
      <c r="C1180" s="663" t="s">
        <v>631</v>
      </c>
      <c r="D1180" s="664" t="s">
        <v>4670</v>
      </c>
      <c r="E1180" s="663" t="s">
        <v>9646</v>
      </c>
      <c r="F1180" s="664" t="s">
        <v>9647</v>
      </c>
      <c r="G1180" s="663" t="s">
        <v>9482</v>
      </c>
      <c r="H1180" s="663" t="s">
        <v>9483</v>
      </c>
      <c r="I1180" s="665">
        <v>1815.017142857143</v>
      </c>
      <c r="J1180" s="665">
        <v>7</v>
      </c>
      <c r="K1180" s="666">
        <v>12705.12</v>
      </c>
    </row>
    <row r="1181" spans="1:11" ht="14.4" customHeight="1" x14ac:dyDescent="0.3">
      <c r="A1181" s="661" t="s">
        <v>591</v>
      </c>
      <c r="B1181" s="662" t="s">
        <v>592</v>
      </c>
      <c r="C1181" s="663" t="s">
        <v>631</v>
      </c>
      <c r="D1181" s="664" t="s">
        <v>4670</v>
      </c>
      <c r="E1181" s="663" t="s">
        <v>9646</v>
      </c>
      <c r="F1181" s="664" t="s">
        <v>9647</v>
      </c>
      <c r="G1181" s="663" t="s">
        <v>9484</v>
      </c>
      <c r="H1181" s="663" t="s">
        <v>9485</v>
      </c>
      <c r="I1181" s="665">
        <v>2528.9612500000003</v>
      </c>
      <c r="J1181" s="665">
        <v>9</v>
      </c>
      <c r="K1181" s="666">
        <v>22760.63</v>
      </c>
    </row>
    <row r="1182" spans="1:11" ht="14.4" customHeight="1" x14ac:dyDescent="0.3">
      <c r="A1182" s="661" t="s">
        <v>591</v>
      </c>
      <c r="B1182" s="662" t="s">
        <v>592</v>
      </c>
      <c r="C1182" s="663" t="s">
        <v>631</v>
      </c>
      <c r="D1182" s="664" t="s">
        <v>4670</v>
      </c>
      <c r="E1182" s="663" t="s">
        <v>9646</v>
      </c>
      <c r="F1182" s="664" t="s">
        <v>9647</v>
      </c>
      <c r="G1182" s="663" t="s">
        <v>9486</v>
      </c>
      <c r="H1182" s="663" t="s">
        <v>9487</v>
      </c>
      <c r="I1182" s="665">
        <v>22485.43</v>
      </c>
      <c r="J1182" s="665">
        <v>8</v>
      </c>
      <c r="K1182" s="666">
        <v>179358.3</v>
      </c>
    </row>
    <row r="1183" spans="1:11" ht="14.4" customHeight="1" x14ac:dyDescent="0.3">
      <c r="A1183" s="661" t="s">
        <v>591</v>
      </c>
      <c r="B1183" s="662" t="s">
        <v>592</v>
      </c>
      <c r="C1183" s="663" t="s">
        <v>631</v>
      </c>
      <c r="D1183" s="664" t="s">
        <v>4670</v>
      </c>
      <c r="E1183" s="663" t="s">
        <v>9646</v>
      </c>
      <c r="F1183" s="664" t="s">
        <v>9647</v>
      </c>
      <c r="G1183" s="663" t="s">
        <v>9488</v>
      </c>
      <c r="H1183" s="663" t="s">
        <v>9489</v>
      </c>
      <c r="I1183" s="665">
        <v>12087.899999999998</v>
      </c>
      <c r="J1183" s="665">
        <v>10</v>
      </c>
      <c r="K1183" s="666">
        <v>120879</v>
      </c>
    </row>
    <row r="1184" spans="1:11" ht="14.4" customHeight="1" x14ac:dyDescent="0.3">
      <c r="A1184" s="661" t="s">
        <v>591</v>
      </c>
      <c r="B1184" s="662" t="s">
        <v>592</v>
      </c>
      <c r="C1184" s="663" t="s">
        <v>631</v>
      </c>
      <c r="D1184" s="664" t="s">
        <v>4670</v>
      </c>
      <c r="E1184" s="663" t="s">
        <v>9646</v>
      </c>
      <c r="F1184" s="664" t="s">
        <v>9647</v>
      </c>
      <c r="G1184" s="663" t="s">
        <v>9490</v>
      </c>
      <c r="H1184" s="663" t="s">
        <v>9491</v>
      </c>
      <c r="I1184" s="665">
        <v>11480.479999999998</v>
      </c>
      <c r="J1184" s="665">
        <v>11</v>
      </c>
      <c r="K1184" s="666">
        <v>126285.28</v>
      </c>
    </row>
    <row r="1185" spans="1:11" ht="14.4" customHeight="1" x14ac:dyDescent="0.3">
      <c r="A1185" s="661" t="s">
        <v>591</v>
      </c>
      <c r="B1185" s="662" t="s">
        <v>592</v>
      </c>
      <c r="C1185" s="663" t="s">
        <v>631</v>
      </c>
      <c r="D1185" s="664" t="s">
        <v>4670</v>
      </c>
      <c r="E1185" s="663" t="s">
        <v>9646</v>
      </c>
      <c r="F1185" s="664" t="s">
        <v>9647</v>
      </c>
      <c r="G1185" s="663" t="s">
        <v>9492</v>
      </c>
      <c r="H1185" s="663" t="s">
        <v>9493</v>
      </c>
      <c r="I1185" s="665">
        <v>10769</v>
      </c>
      <c r="J1185" s="665">
        <v>28</v>
      </c>
      <c r="K1185" s="666">
        <v>301532</v>
      </c>
    </row>
    <row r="1186" spans="1:11" ht="14.4" customHeight="1" x14ac:dyDescent="0.3">
      <c r="A1186" s="661" t="s">
        <v>591</v>
      </c>
      <c r="B1186" s="662" t="s">
        <v>592</v>
      </c>
      <c r="C1186" s="663" t="s">
        <v>631</v>
      </c>
      <c r="D1186" s="664" t="s">
        <v>4670</v>
      </c>
      <c r="E1186" s="663" t="s">
        <v>9646</v>
      </c>
      <c r="F1186" s="664" t="s">
        <v>9647</v>
      </c>
      <c r="G1186" s="663" t="s">
        <v>9494</v>
      </c>
      <c r="H1186" s="663" t="s">
        <v>9495</v>
      </c>
      <c r="I1186" s="665">
        <v>5516.39</v>
      </c>
      <c r="J1186" s="665">
        <v>1</v>
      </c>
      <c r="K1186" s="666">
        <v>5516.39</v>
      </c>
    </row>
    <row r="1187" spans="1:11" ht="14.4" customHeight="1" x14ac:dyDescent="0.3">
      <c r="A1187" s="661" t="s">
        <v>591</v>
      </c>
      <c r="B1187" s="662" t="s">
        <v>592</v>
      </c>
      <c r="C1187" s="663" t="s">
        <v>631</v>
      </c>
      <c r="D1187" s="664" t="s">
        <v>4670</v>
      </c>
      <c r="E1187" s="663" t="s">
        <v>9646</v>
      </c>
      <c r="F1187" s="664" t="s">
        <v>9647</v>
      </c>
      <c r="G1187" s="663" t="s">
        <v>9496</v>
      </c>
      <c r="H1187" s="663" t="s">
        <v>9497</v>
      </c>
      <c r="I1187" s="665">
        <v>13109.14</v>
      </c>
      <c r="J1187" s="665">
        <v>7</v>
      </c>
      <c r="K1187" s="666">
        <v>91763.98</v>
      </c>
    </row>
    <row r="1188" spans="1:11" ht="14.4" customHeight="1" x14ac:dyDescent="0.3">
      <c r="A1188" s="661" t="s">
        <v>591</v>
      </c>
      <c r="B1188" s="662" t="s">
        <v>592</v>
      </c>
      <c r="C1188" s="663" t="s">
        <v>631</v>
      </c>
      <c r="D1188" s="664" t="s">
        <v>4670</v>
      </c>
      <c r="E1188" s="663" t="s">
        <v>9646</v>
      </c>
      <c r="F1188" s="664" t="s">
        <v>9647</v>
      </c>
      <c r="G1188" s="663" t="s">
        <v>9498</v>
      </c>
      <c r="H1188" s="663" t="s">
        <v>9499</v>
      </c>
      <c r="I1188" s="665">
        <v>8288.5</v>
      </c>
      <c r="J1188" s="665">
        <v>19</v>
      </c>
      <c r="K1188" s="666">
        <v>157481.5</v>
      </c>
    </row>
    <row r="1189" spans="1:11" ht="14.4" customHeight="1" x14ac:dyDescent="0.3">
      <c r="A1189" s="661" t="s">
        <v>591</v>
      </c>
      <c r="B1189" s="662" t="s">
        <v>592</v>
      </c>
      <c r="C1189" s="663" t="s">
        <v>631</v>
      </c>
      <c r="D1189" s="664" t="s">
        <v>4670</v>
      </c>
      <c r="E1189" s="663" t="s">
        <v>9646</v>
      </c>
      <c r="F1189" s="664" t="s">
        <v>9647</v>
      </c>
      <c r="G1189" s="663" t="s">
        <v>9500</v>
      </c>
      <c r="H1189" s="663" t="s">
        <v>9501</v>
      </c>
      <c r="I1189" s="665">
        <v>2754.25</v>
      </c>
      <c r="J1189" s="665">
        <v>23</v>
      </c>
      <c r="K1189" s="666">
        <v>63347.75</v>
      </c>
    </row>
    <row r="1190" spans="1:11" ht="14.4" customHeight="1" x14ac:dyDescent="0.3">
      <c r="A1190" s="661" t="s">
        <v>591</v>
      </c>
      <c r="B1190" s="662" t="s">
        <v>592</v>
      </c>
      <c r="C1190" s="663" t="s">
        <v>631</v>
      </c>
      <c r="D1190" s="664" t="s">
        <v>4670</v>
      </c>
      <c r="E1190" s="663" t="s">
        <v>9646</v>
      </c>
      <c r="F1190" s="664" t="s">
        <v>9647</v>
      </c>
      <c r="G1190" s="663" t="s">
        <v>9502</v>
      </c>
      <c r="H1190" s="663" t="s">
        <v>9503</v>
      </c>
      <c r="I1190" s="665">
        <v>20053.0275</v>
      </c>
      <c r="J1190" s="665">
        <v>6</v>
      </c>
      <c r="K1190" s="666">
        <v>120073.14000000001</v>
      </c>
    </row>
    <row r="1191" spans="1:11" ht="14.4" customHeight="1" x14ac:dyDescent="0.3">
      <c r="A1191" s="661" t="s">
        <v>591</v>
      </c>
      <c r="B1191" s="662" t="s">
        <v>592</v>
      </c>
      <c r="C1191" s="663" t="s">
        <v>631</v>
      </c>
      <c r="D1191" s="664" t="s">
        <v>4670</v>
      </c>
      <c r="E1191" s="663" t="s">
        <v>9646</v>
      </c>
      <c r="F1191" s="664" t="s">
        <v>9647</v>
      </c>
      <c r="G1191" s="663" t="s">
        <v>9504</v>
      </c>
      <c r="H1191" s="663" t="s">
        <v>9505</v>
      </c>
      <c r="I1191" s="665">
        <v>7550.4000000000005</v>
      </c>
      <c r="J1191" s="665">
        <v>11</v>
      </c>
      <c r="K1191" s="666">
        <v>83054.400000000009</v>
      </c>
    </row>
    <row r="1192" spans="1:11" ht="14.4" customHeight="1" x14ac:dyDescent="0.3">
      <c r="A1192" s="661" t="s">
        <v>591</v>
      </c>
      <c r="B1192" s="662" t="s">
        <v>592</v>
      </c>
      <c r="C1192" s="663" t="s">
        <v>631</v>
      </c>
      <c r="D1192" s="664" t="s">
        <v>4670</v>
      </c>
      <c r="E1192" s="663" t="s">
        <v>9646</v>
      </c>
      <c r="F1192" s="664" t="s">
        <v>9647</v>
      </c>
      <c r="G1192" s="663" t="s">
        <v>9506</v>
      </c>
      <c r="H1192" s="663" t="s">
        <v>9507</v>
      </c>
      <c r="I1192" s="665">
        <v>12413.928888888888</v>
      </c>
      <c r="J1192" s="665">
        <v>9</v>
      </c>
      <c r="K1192" s="666">
        <v>111725.35999999999</v>
      </c>
    </row>
    <row r="1193" spans="1:11" ht="14.4" customHeight="1" x14ac:dyDescent="0.3">
      <c r="A1193" s="661" t="s">
        <v>591</v>
      </c>
      <c r="B1193" s="662" t="s">
        <v>592</v>
      </c>
      <c r="C1193" s="663" t="s">
        <v>631</v>
      </c>
      <c r="D1193" s="664" t="s">
        <v>4670</v>
      </c>
      <c r="E1193" s="663" t="s">
        <v>9646</v>
      </c>
      <c r="F1193" s="664" t="s">
        <v>9647</v>
      </c>
      <c r="G1193" s="663" t="s">
        <v>9508</v>
      </c>
      <c r="H1193" s="663" t="s">
        <v>9509</v>
      </c>
      <c r="I1193" s="665">
        <v>51235.637499999997</v>
      </c>
      <c r="J1193" s="665">
        <v>4</v>
      </c>
      <c r="K1193" s="666">
        <v>204942.55</v>
      </c>
    </row>
    <row r="1194" spans="1:11" ht="14.4" customHeight="1" x14ac:dyDescent="0.3">
      <c r="A1194" s="661" t="s">
        <v>591</v>
      </c>
      <c r="B1194" s="662" t="s">
        <v>592</v>
      </c>
      <c r="C1194" s="663" t="s">
        <v>631</v>
      </c>
      <c r="D1194" s="664" t="s">
        <v>4670</v>
      </c>
      <c r="E1194" s="663" t="s">
        <v>9646</v>
      </c>
      <c r="F1194" s="664" t="s">
        <v>9647</v>
      </c>
      <c r="G1194" s="663" t="s">
        <v>9510</v>
      </c>
      <c r="H1194" s="663" t="s">
        <v>9511</v>
      </c>
      <c r="I1194" s="665">
        <v>2578.5100000000002</v>
      </c>
      <c r="J1194" s="665">
        <v>6</v>
      </c>
      <c r="K1194" s="666">
        <v>15471.060000000001</v>
      </c>
    </row>
    <row r="1195" spans="1:11" ht="14.4" customHeight="1" x14ac:dyDescent="0.3">
      <c r="A1195" s="661" t="s">
        <v>591</v>
      </c>
      <c r="B1195" s="662" t="s">
        <v>592</v>
      </c>
      <c r="C1195" s="663" t="s">
        <v>631</v>
      </c>
      <c r="D1195" s="664" t="s">
        <v>4670</v>
      </c>
      <c r="E1195" s="663" t="s">
        <v>9646</v>
      </c>
      <c r="F1195" s="664" t="s">
        <v>9647</v>
      </c>
      <c r="G1195" s="663" t="s">
        <v>9512</v>
      </c>
      <c r="H1195" s="663" t="s">
        <v>9513</v>
      </c>
      <c r="I1195" s="665">
        <v>8261.880000000001</v>
      </c>
      <c r="J1195" s="665">
        <v>12</v>
      </c>
      <c r="K1195" s="666">
        <v>99142.560000000012</v>
      </c>
    </row>
    <row r="1196" spans="1:11" ht="14.4" customHeight="1" x14ac:dyDescent="0.3">
      <c r="A1196" s="661" t="s">
        <v>591</v>
      </c>
      <c r="B1196" s="662" t="s">
        <v>592</v>
      </c>
      <c r="C1196" s="663" t="s">
        <v>631</v>
      </c>
      <c r="D1196" s="664" t="s">
        <v>4670</v>
      </c>
      <c r="E1196" s="663" t="s">
        <v>9646</v>
      </c>
      <c r="F1196" s="664" t="s">
        <v>9647</v>
      </c>
      <c r="G1196" s="663" t="s">
        <v>9514</v>
      </c>
      <c r="H1196" s="663" t="s">
        <v>9515</v>
      </c>
      <c r="I1196" s="665">
        <v>16980.154444444444</v>
      </c>
      <c r="J1196" s="665">
        <v>28</v>
      </c>
      <c r="K1196" s="666">
        <v>475554.2</v>
      </c>
    </row>
    <row r="1197" spans="1:11" ht="14.4" customHeight="1" x14ac:dyDescent="0.3">
      <c r="A1197" s="661" t="s">
        <v>591</v>
      </c>
      <c r="B1197" s="662" t="s">
        <v>592</v>
      </c>
      <c r="C1197" s="663" t="s">
        <v>631</v>
      </c>
      <c r="D1197" s="664" t="s">
        <v>4670</v>
      </c>
      <c r="E1197" s="663" t="s">
        <v>9646</v>
      </c>
      <c r="F1197" s="664" t="s">
        <v>9647</v>
      </c>
      <c r="G1197" s="663" t="s">
        <v>9516</v>
      </c>
      <c r="H1197" s="663" t="s">
        <v>9517</v>
      </c>
      <c r="I1197" s="665">
        <v>7267.2600000000011</v>
      </c>
      <c r="J1197" s="665">
        <v>17</v>
      </c>
      <c r="K1197" s="666">
        <v>123543.42000000001</v>
      </c>
    </row>
    <row r="1198" spans="1:11" ht="14.4" customHeight="1" x14ac:dyDescent="0.3">
      <c r="A1198" s="661" t="s">
        <v>591</v>
      </c>
      <c r="B1198" s="662" t="s">
        <v>592</v>
      </c>
      <c r="C1198" s="663" t="s">
        <v>631</v>
      </c>
      <c r="D1198" s="664" t="s">
        <v>4670</v>
      </c>
      <c r="E1198" s="663" t="s">
        <v>9646</v>
      </c>
      <c r="F1198" s="664" t="s">
        <v>9647</v>
      </c>
      <c r="G1198" s="663" t="s">
        <v>9518</v>
      </c>
      <c r="H1198" s="663" t="s">
        <v>9519</v>
      </c>
      <c r="I1198" s="665">
        <v>8369.5700000000015</v>
      </c>
      <c r="J1198" s="665">
        <v>11</v>
      </c>
      <c r="K1198" s="666">
        <v>92065.270000000019</v>
      </c>
    </row>
    <row r="1199" spans="1:11" ht="14.4" customHeight="1" x14ac:dyDescent="0.3">
      <c r="A1199" s="661" t="s">
        <v>591</v>
      </c>
      <c r="B1199" s="662" t="s">
        <v>592</v>
      </c>
      <c r="C1199" s="663" t="s">
        <v>631</v>
      </c>
      <c r="D1199" s="664" t="s">
        <v>4670</v>
      </c>
      <c r="E1199" s="663" t="s">
        <v>9646</v>
      </c>
      <c r="F1199" s="664" t="s">
        <v>9647</v>
      </c>
      <c r="G1199" s="663" t="s">
        <v>9520</v>
      </c>
      <c r="H1199" s="663" t="s">
        <v>9521</v>
      </c>
      <c r="I1199" s="665">
        <v>8389.3350000000009</v>
      </c>
      <c r="J1199" s="665">
        <v>5</v>
      </c>
      <c r="K1199" s="666">
        <v>35126.300000000003</v>
      </c>
    </row>
    <row r="1200" spans="1:11" ht="14.4" customHeight="1" x14ac:dyDescent="0.3">
      <c r="A1200" s="661" t="s">
        <v>591</v>
      </c>
      <c r="B1200" s="662" t="s">
        <v>592</v>
      </c>
      <c r="C1200" s="663" t="s">
        <v>631</v>
      </c>
      <c r="D1200" s="664" t="s">
        <v>4670</v>
      </c>
      <c r="E1200" s="663" t="s">
        <v>9646</v>
      </c>
      <c r="F1200" s="664" t="s">
        <v>9647</v>
      </c>
      <c r="G1200" s="663" t="s">
        <v>9522</v>
      </c>
      <c r="H1200" s="663" t="s">
        <v>9523</v>
      </c>
      <c r="I1200" s="665">
        <v>2920.94</v>
      </c>
      <c r="J1200" s="665">
        <v>1</v>
      </c>
      <c r="K1200" s="666">
        <v>2920.94</v>
      </c>
    </row>
    <row r="1201" spans="1:11" ht="14.4" customHeight="1" x14ac:dyDescent="0.3">
      <c r="A1201" s="661" t="s">
        <v>591</v>
      </c>
      <c r="B1201" s="662" t="s">
        <v>592</v>
      </c>
      <c r="C1201" s="663" t="s">
        <v>631</v>
      </c>
      <c r="D1201" s="664" t="s">
        <v>4670</v>
      </c>
      <c r="E1201" s="663" t="s">
        <v>9646</v>
      </c>
      <c r="F1201" s="664" t="s">
        <v>9647</v>
      </c>
      <c r="G1201" s="663" t="s">
        <v>9524</v>
      </c>
      <c r="H1201" s="663" t="s">
        <v>9525</v>
      </c>
      <c r="I1201" s="665">
        <v>2920.94</v>
      </c>
      <c r="J1201" s="665">
        <v>1</v>
      </c>
      <c r="K1201" s="666">
        <v>2920.94</v>
      </c>
    </row>
    <row r="1202" spans="1:11" ht="14.4" customHeight="1" x14ac:dyDescent="0.3">
      <c r="A1202" s="661" t="s">
        <v>591</v>
      </c>
      <c r="B1202" s="662" t="s">
        <v>592</v>
      </c>
      <c r="C1202" s="663" t="s">
        <v>631</v>
      </c>
      <c r="D1202" s="664" t="s">
        <v>4670</v>
      </c>
      <c r="E1202" s="663" t="s">
        <v>9646</v>
      </c>
      <c r="F1202" s="664" t="s">
        <v>9647</v>
      </c>
      <c r="G1202" s="663" t="s">
        <v>9526</v>
      </c>
      <c r="H1202" s="663" t="s">
        <v>9527</v>
      </c>
      <c r="I1202" s="665">
        <v>6939.753333333334</v>
      </c>
      <c r="J1202" s="665">
        <v>3</v>
      </c>
      <c r="K1202" s="666">
        <v>20819.260000000002</v>
      </c>
    </row>
    <row r="1203" spans="1:11" ht="14.4" customHeight="1" x14ac:dyDescent="0.3">
      <c r="A1203" s="661" t="s">
        <v>591</v>
      </c>
      <c r="B1203" s="662" t="s">
        <v>592</v>
      </c>
      <c r="C1203" s="663" t="s">
        <v>631</v>
      </c>
      <c r="D1203" s="664" t="s">
        <v>4670</v>
      </c>
      <c r="E1203" s="663" t="s">
        <v>9646</v>
      </c>
      <c r="F1203" s="664" t="s">
        <v>9647</v>
      </c>
      <c r="G1203" s="663" t="s">
        <v>9528</v>
      </c>
      <c r="H1203" s="663" t="s">
        <v>9529</v>
      </c>
      <c r="I1203" s="665">
        <v>10086.174285714285</v>
      </c>
      <c r="J1203" s="665">
        <v>17</v>
      </c>
      <c r="K1203" s="666">
        <v>171720.34</v>
      </c>
    </row>
    <row r="1204" spans="1:11" ht="14.4" customHeight="1" x14ac:dyDescent="0.3">
      <c r="A1204" s="661" t="s">
        <v>591</v>
      </c>
      <c r="B1204" s="662" t="s">
        <v>592</v>
      </c>
      <c r="C1204" s="663" t="s">
        <v>631</v>
      </c>
      <c r="D1204" s="664" t="s">
        <v>4670</v>
      </c>
      <c r="E1204" s="663" t="s">
        <v>9646</v>
      </c>
      <c r="F1204" s="664" t="s">
        <v>9647</v>
      </c>
      <c r="G1204" s="663" t="s">
        <v>9530</v>
      </c>
      <c r="H1204" s="663" t="s">
        <v>9531</v>
      </c>
      <c r="I1204" s="665">
        <v>16113.567999999999</v>
      </c>
      <c r="J1204" s="665">
        <v>5</v>
      </c>
      <c r="K1204" s="666">
        <v>80567.839999999997</v>
      </c>
    </row>
    <row r="1205" spans="1:11" ht="14.4" customHeight="1" x14ac:dyDescent="0.3">
      <c r="A1205" s="661" t="s">
        <v>591</v>
      </c>
      <c r="B1205" s="662" t="s">
        <v>592</v>
      </c>
      <c r="C1205" s="663" t="s">
        <v>631</v>
      </c>
      <c r="D1205" s="664" t="s">
        <v>4670</v>
      </c>
      <c r="E1205" s="663" t="s">
        <v>9646</v>
      </c>
      <c r="F1205" s="664" t="s">
        <v>9647</v>
      </c>
      <c r="G1205" s="663" t="s">
        <v>9532</v>
      </c>
      <c r="H1205" s="663" t="s">
        <v>9533</v>
      </c>
      <c r="I1205" s="665">
        <v>3690.5333333333333</v>
      </c>
      <c r="J1205" s="665">
        <v>7</v>
      </c>
      <c r="K1205" s="666">
        <v>25833.75</v>
      </c>
    </row>
    <row r="1206" spans="1:11" ht="14.4" customHeight="1" x14ac:dyDescent="0.3">
      <c r="A1206" s="661" t="s">
        <v>591</v>
      </c>
      <c r="B1206" s="662" t="s">
        <v>592</v>
      </c>
      <c r="C1206" s="663" t="s">
        <v>631</v>
      </c>
      <c r="D1206" s="664" t="s">
        <v>4670</v>
      </c>
      <c r="E1206" s="663" t="s">
        <v>9646</v>
      </c>
      <c r="F1206" s="664" t="s">
        <v>9647</v>
      </c>
      <c r="G1206" s="663" t="s">
        <v>9534</v>
      </c>
      <c r="H1206" s="663" t="s">
        <v>9535</v>
      </c>
      <c r="I1206" s="665">
        <v>13019</v>
      </c>
      <c r="J1206" s="665">
        <v>1</v>
      </c>
      <c r="K1206" s="666">
        <v>13019</v>
      </c>
    </row>
    <row r="1207" spans="1:11" ht="14.4" customHeight="1" x14ac:dyDescent="0.3">
      <c r="A1207" s="661" t="s">
        <v>591</v>
      </c>
      <c r="B1207" s="662" t="s">
        <v>592</v>
      </c>
      <c r="C1207" s="663" t="s">
        <v>631</v>
      </c>
      <c r="D1207" s="664" t="s">
        <v>4670</v>
      </c>
      <c r="E1207" s="663" t="s">
        <v>9646</v>
      </c>
      <c r="F1207" s="664" t="s">
        <v>9647</v>
      </c>
      <c r="G1207" s="663" t="s">
        <v>9536</v>
      </c>
      <c r="H1207" s="663" t="s">
        <v>9537</v>
      </c>
      <c r="I1207" s="665">
        <v>12942.563333333334</v>
      </c>
      <c r="J1207" s="665">
        <v>3</v>
      </c>
      <c r="K1207" s="666">
        <v>38827.69</v>
      </c>
    </row>
    <row r="1208" spans="1:11" ht="14.4" customHeight="1" x14ac:dyDescent="0.3">
      <c r="A1208" s="661" t="s">
        <v>591</v>
      </c>
      <c r="B1208" s="662" t="s">
        <v>592</v>
      </c>
      <c r="C1208" s="663" t="s">
        <v>631</v>
      </c>
      <c r="D1208" s="664" t="s">
        <v>4670</v>
      </c>
      <c r="E1208" s="663" t="s">
        <v>9646</v>
      </c>
      <c r="F1208" s="664" t="s">
        <v>9647</v>
      </c>
      <c r="G1208" s="663" t="s">
        <v>9538</v>
      </c>
      <c r="H1208" s="663" t="s">
        <v>9539</v>
      </c>
      <c r="I1208" s="665">
        <v>7203.1333333333341</v>
      </c>
      <c r="J1208" s="665">
        <v>3</v>
      </c>
      <c r="K1208" s="666">
        <v>21609.4</v>
      </c>
    </row>
    <row r="1209" spans="1:11" ht="14.4" customHeight="1" x14ac:dyDescent="0.3">
      <c r="A1209" s="661" t="s">
        <v>591</v>
      </c>
      <c r="B1209" s="662" t="s">
        <v>592</v>
      </c>
      <c r="C1209" s="663" t="s">
        <v>631</v>
      </c>
      <c r="D1209" s="664" t="s">
        <v>4670</v>
      </c>
      <c r="E1209" s="663" t="s">
        <v>9646</v>
      </c>
      <c r="F1209" s="664" t="s">
        <v>9647</v>
      </c>
      <c r="G1209" s="663" t="s">
        <v>9540</v>
      </c>
      <c r="H1209" s="663" t="s">
        <v>9541</v>
      </c>
      <c r="I1209" s="665">
        <v>8286.08</v>
      </c>
      <c r="J1209" s="665">
        <v>13</v>
      </c>
      <c r="K1209" s="666">
        <v>107719.04000000001</v>
      </c>
    </row>
    <row r="1210" spans="1:11" ht="14.4" customHeight="1" x14ac:dyDescent="0.3">
      <c r="A1210" s="661" t="s">
        <v>591</v>
      </c>
      <c r="B1210" s="662" t="s">
        <v>592</v>
      </c>
      <c r="C1210" s="663" t="s">
        <v>631</v>
      </c>
      <c r="D1210" s="664" t="s">
        <v>4670</v>
      </c>
      <c r="E1210" s="663" t="s">
        <v>9646</v>
      </c>
      <c r="F1210" s="664" t="s">
        <v>9647</v>
      </c>
      <c r="G1210" s="663" t="s">
        <v>9542</v>
      </c>
      <c r="H1210" s="663" t="s">
        <v>9543</v>
      </c>
      <c r="I1210" s="665">
        <v>2920.94</v>
      </c>
      <c r="J1210" s="665">
        <v>1</v>
      </c>
      <c r="K1210" s="666">
        <v>2920.94</v>
      </c>
    </row>
    <row r="1211" spans="1:11" ht="14.4" customHeight="1" x14ac:dyDescent="0.3">
      <c r="A1211" s="661" t="s">
        <v>591</v>
      </c>
      <c r="B1211" s="662" t="s">
        <v>592</v>
      </c>
      <c r="C1211" s="663" t="s">
        <v>631</v>
      </c>
      <c r="D1211" s="664" t="s">
        <v>4670</v>
      </c>
      <c r="E1211" s="663" t="s">
        <v>9646</v>
      </c>
      <c r="F1211" s="664" t="s">
        <v>9647</v>
      </c>
      <c r="G1211" s="663" t="s">
        <v>9544</v>
      </c>
      <c r="H1211" s="663" t="s">
        <v>9545</v>
      </c>
      <c r="I1211" s="665">
        <v>2924.57</v>
      </c>
      <c r="J1211" s="665">
        <v>2</v>
      </c>
      <c r="K1211" s="666">
        <v>5849.14</v>
      </c>
    </row>
    <row r="1212" spans="1:11" ht="14.4" customHeight="1" x14ac:dyDescent="0.3">
      <c r="A1212" s="661" t="s">
        <v>591</v>
      </c>
      <c r="B1212" s="662" t="s">
        <v>592</v>
      </c>
      <c r="C1212" s="663" t="s">
        <v>631</v>
      </c>
      <c r="D1212" s="664" t="s">
        <v>4670</v>
      </c>
      <c r="E1212" s="663" t="s">
        <v>9646</v>
      </c>
      <c r="F1212" s="664" t="s">
        <v>9647</v>
      </c>
      <c r="G1212" s="663" t="s">
        <v>9546</v>
      </c>
      <c r="H1212" s="663" t="s">
        <v>9547</v>
      </c>
      <c r="I1212" s="665">
        <v>8312.6999999999989</v>
      </c>
      <c r="J1212" s="665">
        <v>11</v>
      </c>
      <c r="K1212" s="666">
        <v>91439.699999999983</v>
      </c>
    </row>
    <row r="1213" spans="1:11" ht="14.4" customHeight="1" x14ac:dyDescent="0.3">
      <c r="A1213" s="661" t="s">
        <v>591</v>
      </c>
      <c r="B1213" s="662" t="s">
        <v>592</v>
      </c>
      <c r="C1213" s="663" t="s">
        <v>631</v>
      </c>
      <c r="D1213" s="664" t="s">
        <v>4670</v>
      </c>
      <c r="E1213" s="663" t="s">
        <v>9646</v>
      </c>
      <c r="F1213" s="664" t="s">
        <v>9647</v>
      </c>
      <c r="G1213" s="663" t="s">
        <v>9548</v>
      </c>
      <c r="H1213" s="663" t="s">
        <v>9549</v>
      </c>
      <c r="I1213" s="665">
        <v>3690.5075000000002</v>
      </c>
      <c r="J1213" s="665">
        <v>4</v>
      </c>
      <c r="K1213" s="666">
        <v>14762.03</v>
      </c>
    </row>
    <row r="1214" spans="1:11" ht="14.4" customHeight="1" x14ac:dyDescent="0.3">
      <c r="A1214" s="661" t="s">
        <v>591</v>
      </c>
      <c r="B1214" s="662" t="s">
        <v>592</v>
      </c>
      <c r="C1214" s="663" t="s">
        <v>631</v>
      </c>
      <c r="D1214" s="664" t="s">
        <v>4670</v>
      </c>
      <c r="E1214" s="663" t="s">
        <v>9646</v>
      </c>
      <c r="F1214" s="664" t="s">
        <v>9647</v>
      </c>
      <c r="G1214" s="663" t="s">
        <v>9550</v>
      </c>
      <c r="H1214" s="663" t="s">
        <v>9551</v>
      </c>
      <c r="I1214" s="665">
        <v>5516.39</v>
      </c>
      <c r="J1214" s="665">
        <v>1</v>
      </c>
      <c r="K1214" s="666">
        <v>5516.39</v>
      </c>
    </row>
    <row r="1215" spans="1:11" ht="14.4" customHeight="1" x14ac:dyDescent="0.3">
      <c r="A1215" s="661" t="s">
        <v>591</v>
      </c>
      <c r="B1215" s="662" t="s">
        <v>592</v>
      </c>
      <c r="C1215" s="663" t="s">
        <v>631</v>
      </c>
      <c r="D1215" s="664" t="s">
        <v>4670</v>
      </c>
      <c r="E1215" s="663" t="s">
        <v>9646</v>
      </c>
      <c r="F1215" s="664" t="s">
        <v>9647</v>
      </c>
      <c r="G1215" s="663" t="s">
        <v>9552</v>
      </c>
      <c r="H1215" s="663" t="s">
        <v>9553</v>
      </c>
      <c r="I1215" s="665">
        <v>5082</v>
      </c>
      <c r="J1215" s="665">
        <v>7</v>
      </c>
      <c r="K1215" s="666">
        <v>35574</v>
      </c>
    </row>
    <row r="1216" spans="1:11" ht="14.4" customHeight="1" x14ac:dyDescent="0.3">
      <c r="A1216" s="661" t="s">
        <v>591</v>
      </c>
      <c r="B1216" s="662" t="s">
        <v>592</v>
      </c>
      <c r="C1216" s="663" t="s">
        <v>631</v>
      </c>
      <c r="D1216" s="664" t="s">
        <v>4670</v>
      </c>
      <c r="E1216" s="663" t="s">
        <v>9646</v>
      </c>
      <c r="F1216" s="664" t="s">
        <v>9647</v>
      </c>
      <c r="G1216" s="663" t="s">
        <v>9554</v>
      </c>
      <c r="H1216" s="663" t="s">
        <v>9555</v>
      </c>
      <c r="I1216" s="665">
        <v>2539.0985714285712</v>
      </c>
      <c r="J1216" s="665">
        <v>37</v>
      </c>
      <c r="K1216" s="666">
        <v>93919.01</v>
      </c>
    </row>
    <row r="1217" spans="1:11" ht="14.4" customHeight="1" x14ac:dyDescent="0.3">
      <c r="A1217" s="661" t="s">
        <v>591</v>
      </c>
      <c r="B1217" s="662" t="s">
        <v>592</v>
      </c>
      <c r="C1217" s="663" t="s">
        <v>631</v>
      </c>
      <c r="D1217" s="664" t="s">
        <v>4670</v>
      </c>
      <c r="E1217" s="663" t="s">
        <v>9646</v>
      </c>
      <c r="F1217" s="664" t="s">
        <v>9647</v>
      </c>
      <c r="G1217" s="663" t="s">
        <v>9556</v>
      </c>
      <c r="H1217" s="663" t="s">
        <v>9557</v>
      </c>
      <c r="I1217" s="665">
        <v>1657.7</v>
      </c>
      <c r="J1217" s="665">
        <v>13</v>
      </c>
      <c r="K1217" s="666">
        <v>21550.1</v>
      </c>
    </row>
    <row r="1218" spans="1:11" ht="14.4" customHeight="1" x14ac:dyDescent="0.3">
      <c r="A1218" s="661" t="s">
        <v>591</v>
      </c>
      <c r="B1218" s="662" t="s">
        <v>592</v>
      </c>
      <c r="C1218" s="663" t="s">
        <v>631</v>
      </c>
      <c r="D1218" s="664" t="s">
        <v>4670</v>
      </c>
      <c r="E1218" s="663" t="s">
        <v>9646</v>
      </c>
      <c r="F1218" s="664" t="s">
        <v>9647</v>
      </c>
      <c r="G1218" s="663" t="s">
        <v>9558</v>
      </c>
      <c r="H1218" s="663" t="s">
        <v>9559</v>
      </c>
      <c r="I1218" s="665">
        <v>15899.4</v>
      </c>
      <c r="J1218" s="665">
        <v>3</v>
      </c>
      <c r="K1218" s="666">
        <v>47698.2</v>
      </c>
    </row>
    <row r="1219" spans="1:11" ht="14.4" customHeight="1" x14ac:dyDescent="0.3">
      <c r="A1219" s="661" t="s">
        <v>591</v>
      </c>
      <c r="B1219" s="662" t="s">
        <v>592</v>
      </c>
      <c r="C1219" s="663" t="s">
        <v>631</v>
      </c>
      <c r="D1219" s="664" t="s">
        <v>4670</v>
      </c>
      <c r="E1219" s="663" t="s">
        <v>9646</v>
      </c>
      <c r="F1219" s="664" t="s">
        <v>9647</v>
      </c>
      <c r="G1219" s="663" t="s">
        <v>9560</v>
      </c>
      <c r="H1219" s="663" t="s">
        <v>9561</v>
      </c>
      <c r="I1219" s="665">
        <v>16262.4</v>
      </c>
      <c r="J1219" s="665">
        <v>2</v>
      </c>
      <c r="K1219" s="666">
        <v>32524.799999999999</v>
      </c>
    </row>
    <row r="1220" spans="1:11" ht="14.4" customHeight="1" x14ac:dyDescent="0.3">
      <c r="A1220" s="661" t="s">
        <v>591</v>
      </c>
      <c r="B1220" s="662" t="s">
        <v>592</v>
      </c>
      <c r="C1220" s="663" t="s">
        <v>631</v>
      </c>
      <c r="D1220" s="664" t="s">
        <v>4670</v>
      </c>
      <c r="E1220" s="663" t="s">
        <v>9646</v>
      </c>
      <c r="F1220" s="664" t="s">
        <v>9647</v>
      </c>
      <c r="G1220" s="663" t="s">
        <v>9562</v>
      </c>
      <c r="H1220" s="663" t="s">
        <v>9563</v>
      </c>
      <c r="I1220" s="665">
        <v>2920.94</v>
      </c>
      <c r="J1220" s="665">
        <v>1</v>
      </c>
      <c r="K1220" s="666">
        <v>2920.94</v>
      </c>
    </row>
    <row r="1221" spans="1:11" ht="14.4" customHeight="1" x14ac:dyDescent="0.3">
      <c r="A1221" s="661" t="s">
        <v>591</v>
      </c>
      <c r="B1221" s="662" t="s">
        <v>592</v>
      </c>
      <c r="C1221" s="663" t="s">
        <v>631</v>
      </c>
      <c r="D1221" s="664" t="s">
        <v>4670</v>
      </c>
      <c r="E1221" s="663" t="s">
        <v>9646</v>
      </c>
      <c r="F1221" s="664" t="s">
        <v>9647</v>
      </c>
      <c r="G1221" s="663" t="s">
        <v>9564</v>
      </c>
      <c r="H1221" s="663" t="s">
        <v>9565</v>
      </c>
      <c r="I1221" s="665">
        <v>14036</v>
      </c>
      <c r="J1221" s="665">
        <v>4</v>
      </c>
      <c r="K1221" s="666">
        <v>56144</v>
      </c>
    </row>
    <row r="1222" spans="1:11" ht="14.4" customHeight="1" x14ac:dyDescent="0.3">
      <c r="A1222" s="661" t="s">
        <v>591</v>
      </c>
      <c r="B1222" s="662" t="s">
        <v>592</v>
      </c>
      <c r="C1222" s="663" t="s">
        <v>631</v>
      </c>
      <c r="D1222" s="664" t="s">
        <v>4670</v>
      </c>
      <c r="E1222" s="663" t="s">
        <v>9646</v>
      </c>
      <c r="F1222" s="664" t="s">
        <v>9647</v>
      </c>
      <c r="G1222" s="663" t="s">
        <v>9566</v>
      </c>
      <c r="H1222" s="663" t="s">
        <v>9567</v>
      </c>
      <c r="I1222" s="665">
        <v>19944.597500000003</v>
      </c>
      <c r="J1222" s="665">
        <v>6</v>
      </c>
      <c r="K1222" s="666">
        <v>113939.69</v>
      </c>
    </row>
    <row r="1223" spans="1:11" ht="14.4" customHeight="1" x14ac:dyDescent="0.3">
      <c r="A1223" s="661" t="s">
        <v>591</v>
      </c>
      <c r="B1223" s="662" t="s">
        <v>592</v>
      </c>
      <c r="C1223" s="663" t="s">
        <v>631</v>
      </c>
      <c r="D1223" s="664" t="s">
        <v>4670</v>
      </c>
      <c r="E1223" s="663" t="s">
        <v>9646</v>
      </c>
      <c r="F1223" s="664" t="s">
        <v>9647</v>
      </c>
      <c r="G1223" s="663" t="s">
        <v>9568</v>
      </c>
      <c r="H1223" s="663" t="s">
        <v>9569</v>
      </c>
      <c r="I1223" s="665">
        <v>1822.2650000000001</v>
      </c>
      <c r="J1223" s="665">
        <v>2</v>
      </c>
      <c r="K1223" s="666">
        <v>3644.53</v>
      </c>
    </row>
    <row r="1224" spans="1:11" ht="14.4" customHeight="1" x14ac:dyDescent="0.3">
      <c r="A1224" s="661" t="s">
        <v>591</v>
      </c>
      <c r="B1224" s="662" t="s">
        <v>592</v>
      </c>
      <c r="C1224" s="663" t="s">
        <v>631</v>
      </c>
      <c r="D1224" s="664" t="s">
        <v>4670</v>
      </c>
      <c r="E1224" s="663" t="s">
        <v>9646</v>
      </c>
      <c r="F1224" s="664" t="s">
        <v>9647</v>
      </c>
      <c r="G1224" s="663" t="s">
        <v>9570</v>
      </c>
      <c r="H1224" s="663" t="s">
        <v>9571</v>
      </c>
      <c r="I1224" s="665">
        <v>4625.83</v>
      </c>
      <c r="J1224" s="665">
        <v>1</v>
      </c>
      <c r="K1224" s="666">
        <v>4625.83</v>
      </c>
    </row>
    <row r="1225" spans="1:11" ht="14.4" customHeight="1" x14ac:dyDescent="0.3">
      <c r="A1225" s="661" t="s">
        <v>591</v>
      </c>
      <c r="B1225" s="662" t="s">
        <v>592</v>
      </c>
      <c r="C1225" s="663" t="s">
        <v>631</v>
      </c>
      <c r="D1225" s="664" t="s">
        <v>4670</v>
      </c>
      <c r="E1225" s="663" t="s">
        <v>9646</v>
      </c>
      <c r="F1225" s="664" t="s">
        <v>9647</v>
      </c>
      <c r="G1225" s="663" t="s">
        <v>9572</v>
      </c>
      <c r="H1225" s="663" t="s">
        <v>9573</v>
      </c>
      <c r="I1225" s="665">
        <v>4827.9850000000006</v>
      </c>
      <c r="J1225" s="665">
        <v>2</v>
      </c>
      <c r="K1225" s="666">
        <v>9655.9700000000012</v>
      </c>
    </row>
    <row r="1226" spans="1:11" ht="14.4" customHeight="1" x14ac:dyDescent="0.3">
      <c r="A1226" s="661" t="s">
        <v>591</v>
      </c>
      <c r="B1226" s="662" t="s">
        <v>592</v>
      </c>
      <c r="C1226" s="663" t="s">
        <v>631</v>
      </c>
      <c r="D1226" s="664" t="s">
        <v>4670</v>
      </c>
      <c r="E1226" s="663" t="s">
        <v>9646</v>
      </c>
      <c r="F1226" s="664" t="s">
        <v>9647</v>
      </c>
      <c r="G1226" s="663" t="s">
        <v>9574</v>
      </c>
      <c r="H1226" s="663" t="s">
        <v>9575</v>
      </c>
      <c r="I1226" s="665">
        <v>3603.3799999999997</v>
      </c>
      <c r="J1226" s="665">
        <v>3</v>
      </c>
      <c r="K1226" s="666">
        <v>10810.14</v>
      </c>
    </row>
    <row r="1227" spans="1:11" ht="14.4" customHeight="1" x14ac:dyDescent="0.3">
      <c r="A1227" s="661" t="s">
        <v>591</v>
      </c>
      <c r="B1227" s="662" t="s">
        <v>592</v>
      </c>
      <c r="C1227" s="663" t="s">
        <v>631</v>
      </c>
      <c r="D1227" s="664" t="s">
        <v>4670</v>
      </c>
      <c r="E1227" s="663" t="s">
        <v>9646</v>
      </c>
      <c r="F1227" s="664" t="s">
        <v>9647</v>
      </c>
      <c r="G1227" s="663" t="s">
        <v>9576</v>
      </c>
      <c r="H1227" s="663" t="s">
        <v>9577</v>
      </c>
      <c r="I1227" s="665">
        <v>1815</v>
      </c>
      <c r="J1227" s="665">
        <v>2</v>
      </c>
      <c r="K1227" s="666">
        <v>3630</v>
      </c>
    </row>
    <row r="1228" spans="1:11" ht="14.4" customHeight="1" x14ac:dyDescent="0.3">
      <c r="A1228" s="661" t="s">
        <v>591</v>
      </c>
      <c r="B1228" s="662" t="s">
        <v>592</v>
      </c>
      <c r="C1228" s="663" t="s">
        <v>631</v>
      </c>
      <c r="D1228" s="664" t="s">
        <v>4670</v>
      </c>
      <c r="E1228" s="663" t="s">
        <v>9646</v>
      </c>
      <c r="F1228" s="664" t="s">
        <v>9647</v>
      </c>
      <c r="G1228" s="663" t="s">
        <v>9578</v>
      </c>
      <c r="H1228" s="663" t="s">
        <v>9579</v>
      </c>
      <c r="I1228" s="665">
        <v>2412.7399999999998</v>
      </c>
      <c r="J1228" s="665">
        <v>14</v>
      </c>
      <c r="K1228" s="666">
        <v>33778.36</v>
      </c>
    </row>
    <row r="1229" spans="1:11" ht="14.4" customHeight="1" x14ac:dyDescent="0.3">
      <c r="A1229" s="661" t="s">
        <v>591</v>
      </c>
      <c r="B1229" s="662" t="s">
        <v>592</v>
      </c>
      <c r="C1229" s="663" t="s">
        <v>631</v>
      </c>
      <c r="D1229" s="664" t="s">
        <v>4670</v>
      </c>
      <c r="E1229" s="663" t="s">
        <v>9646</v>
      </c>
      <c r="F1229" s="664" t="s">
        <v>9647</v>
      </c>
      <c r="G1229" s="663" t="s">
        <v>9580</v>
      </c>
      <c r="H1229" s="663" t="s">
        <v>9581</v>
      </c>
      <c r="I1229" s="665">
        <v>438.02</v>
      </c>
      <c r="J1229" s="665">
        <v>10</v>
      </c>
      <c r="K1229" s="666">
        <v>4380.2</v>
      </c>
    </row>
    <row r="1230" spans="1:11" ht="14.4" customHeight="1" x14ac:dyDescent="0.3">
      <c r="A1230" s="661" t="s">
        <v>591</v>
      </c>
      <c r="B1230" s="662" t="s">
        <v>592</v>
      </c>
      <c r="C1230" s="663" t="s">
        <v>631</v>
      </c>
      <c r="D1230" s="664" t="s">
        <v>4670</v>
      </c>
      <c r="E1230" s="663" t="s">
        <v>9646</v>
      </c>
      <c r="F1230" s="664" t="s">
        <v>9647</v>
      </c>
      <c r="G1230" s="663" t="s">
        <v>9582</v>
      </c>
      <c r="H1230" s="663" t="s">
        <v>9583</v>
      </c>
      <c r="I1230" s="665">
        <v>375.1</v>
      </c>
      <c r="J1230" s="665">
        <v>2</v>
      </c>
      <c r="K1230" s="666">
        <v>750.2</v>
      </c>
    </row>
    <row r="1231" spans="1:11" ht="14.4" customHeight="1" x14ac:dyDescent="0.3">
      <c r="A1231" s="661" t="s">
        <v>591</v>
      </c>
      <c r="B1231" s="662" t="s">
        <v>592</v>
      </c>
      <c r="C1231" s="663" t="s">
        <v>631</v>
      </c>
      <c r="D1231" s="664" t="s">
        <v>4670</v>
      </c>
      <c r="E1231" s="663" t="s">
        <v>9646</v>
      </c>
      <c r="F1231" s="664" t="s">
        <v>9647</v>
      </c>
      <c r="G1231" s="663" t="s">
        <v>9584</v>
      </c>
      <c r="H1231" s="663" t="s">
        <v>9585</v>
      </c>
      <c r="I1231" s="665">
        <v>3712.28</v>
      </c>
      <c r="J1231" s="665">
        <v>1</v>
      </c>
      <c r="K1231" s="666">
        <v>3712.28</v>
      </c>
    </row>
    <row r="1232" spans="1:11" ht="14.4" customHeight="1" x14ac:dyDescent="0.3">
      <c r="A1232" s="661" t="s">
        <v>591</v>
      </c>
      <c r="B1232" s="662" t="s">
        <v>592</v>
      </c>
      <c r="C1232" s="663" t="s">
        <v>631</v>
      </c>
      <c r="D1232" s="664" t="s">
        <v>4670</v>
      </c>
      <c r="E1232" s="663" t="s">
        <v>9646</v>
      </c>
      <c r="F1232" s="664" t="s">
        <v>9647</v>
      </c>
      <c r="G1232" s="663" t="s">
        <v>9586</v>
      </c>
      <c r="H1232" s="663" t="s">
        <v>9587</v>
      </c>
      <c r="I1232" s="665">
        <v>3636.6400000000003</v>
      </c>
      <c r="J1232" s="665">
        <v>2</v>
      </c>
      <c r="K1232" s="666">
        <v>7273.2800000000007</v>
      </c>
    </row>
    <row r="1233" spans="1:11" ht="14.4" customHeight="1" x14ac:dyDescent="0.3">
      <c r="A1233" s="661" t="s">
        <v>591</v>
      </c>
      <c r="B1233" s="662" t="s">
        <v>592</v>
      </c>
      <c r="C1233" s="663" t="s">
        <v>631</v>
      </c>
      <c r="D1233" s="664" t="s">
        <v>4670</v>
      </c>
      <c r="E1233" s="663" t="s">
        <v>9646</v>
      </c>
      <c r="F1233" s="664" t="s">
        <v>9647</v>
      </c>
      <c r="G1233" s="663" t="s">
        <v>9588</v>
      </c>
      <c r="H1233" s="663" t="s">
        <v>9589</v>
      </c>
      <c r="I1233" s="665">
        <v>3352.9</v>
      </c>
      <c r="J1233" s="665">
        <v>1</v>
      </c>
      <c r="K1233" s="666">
        <v>3352.9</v>
      </c>
    </row>
    <row r="1234" spans="1:11" ht="14.4" customHeight="1" x14ac:dyDescent="0.3">
      <c r="A1234" s="661" t="s">
        <v>591</v>
      </c>
      <c r="B1234" s="662" t="s">
        <v>592</v>
      </c>
      <c r="C1234" s="663" t="s">
        <v>631</v>
      </c>
      <c r="D1234" s="664" t="s">
        <v>4670</v>
      </c>
      <c r="E1234" s="663" t="s">
        <v>9646</v>
      </c>
      <c r="F1234" s="664" t="s">
        <v>9647</v>
      </c>
      <c r="G1234" s="663" t="s">
        <v>9590</v>
      </c>
      <c r="H1234" s="663" t="s">
        <v>9591</v>
      </c>
      <c r="I1234" s="665">
        <v>16362.83</v>
      </c>
      <c r="J1234" s="665">
        <v>3</v>
      </c>
      <c r="K1234" s="666">
        <v>49088.49</v>
      </c>
    </row>
    <row r="1235" spans="1:11" ht="14.4" customHeight="1" x14ac:dyDescent="0.3">
      <c r="A1235" s="661" t="s">
        <v>591</v>
      </c>
      <c r="B1235" s="662" t="s">
        <v>592</v>
      </c>
      <c r="C1235" s="663" t="s">
        <v>631</v>
      </c>
      <c r="D1235" s="664" t="s">
        <v>4670</v>
      </c>
      <c r="E1235" s="663" t="s">
        <v>9646</v>
      </c>
      <c r="F1235" s="664" t="s">
        <v>9647</v>
      </c>
      <c r="G1235" s="663" t="s">
        <v>9592</v>
      </c>
      <c r="H1235" s="663" t="s">
        <v>9593</v>
      </c>
      <c r="I1235" s="665">
        <v>10151.328333333333</v>
      </c>
      <c r="J1235" s="665">
        <v>17</v>
      </c>
      <c r="K1235" s="666">
        <v>170436.94999999998</v>
      </c>
    </row>
    <row r="1236" spans="1:11" ht="14.4" customHeight="1" x14ac:dyDescent="0.3">
      <c r="A1236" s="661" t="s">
        <v>591</v>
      </c>
      <c r="B1236" s="662" t="s">
        <v>592</v>
      </c>
      <c r="C1236" s="663" t="s">
        <v>631</v>
      </c>
      <c r="D1236" s="664" t="s">
        <v>4670</v>
      </c>
      <c r="E1236" s="663" t="s">
        <v>9646</v>
      </c>
      <c r="F1236" s="664" t="s">
        <v>9647</v>
      </c>
      <c r="G1236" s="663" t="s">
        <v>9594</v>
      </c>
      <c r="H1236" s="663" t="s">
        <v>9595</v>
      </c>
      <c r="I1236" s="665">
        <v>9788.2950000000001</v>
      </c>
      <c r="J1236" s="665">
        <v>17</v>
      </c>
      <c r="K1236" s="666">
        <v>166718.66</v>
      </c>
    </row>
    <row r="1237" spans="1:11" ht="14.4" customHeight="1" x14ac:dyDescent="0.3">
      <c r="A1237" s="661" t="s">
        <v>591</v>
      </c>
      <c r="B1237" s="662" t="s">
        <v>592</v>
      </c>
      <c r="C1237" s="663" t="s">
        <v>631</v>
      </c>
      <c r="D1237" s="664" t="s">
        <v>4670</v>
      </c>
      <c r="E1237" s="663" t="s">
        <v>9646</v>
      </c>
      <c r="F1237" s="664" t="s">
        <v>9647</v>
      </c>
      <c r="G1237" s="663" t="s">
        <v>9596</v>
      </c>
      <c r="H1237" s="663" t="s">
        <v>9597</v>
      </c>
      <c r="I1237" s="665">
        <v>12761.87</v>
      </c>
      <c r="J1237" s="665">
        <v>1</v>
      </c>
      <c r="K1237" s="666">
        <v>12761.87</v>
      </c>
    </row>
    <row r="1238" spans="1:11" ht="14.4" customHeight="1" x14ac:dyDescent="0.3">
      <c r="A1238" s="661" t="s">
        <v>591</v>
      </c>
      <c r="B1238" s="662" t="s">
        <v>592</v>
      </c>
      <c r="C1238" s="663" t="s">
        <v>631</v>
      </c>
      <c r="D1238" s="664" t="s">
        <v>4670</v>
      </c>
      <c r="E1238" s="663" t="s">
        <v>9646</v>
      </c>
      <c r="F1238" s="664" t="s">
        <v>9647</v>
      </c>
      <c r="G1238" s="663" t="s">
        <v>9598</v>
      </c>
      <c r="H1238" s="663" t="s">
        <v>9599</v>
      </c>
      <c r="I1238" s="665">
        <v>7898.043333333334</v>
      </c>
      <c r="J1238" s="665">
        <v>3</v>
      </c>
      <c r="K1238" s="666">
        <v>23694.13</v>
      </c>
    </row>
    <row r="1239" spans="1:11" ht="14.4" customHeight="1" x14ac:dyDescent="0.3">
      <c r="A1239" s="661" t="s">
        <v>591</v>
      </c>
      <c r="B1239" s="662" t="s">
        <v>592</v>
      </c>
      <c r="C1239" s="663" t="s">
        <v>631</v>
      </c>
      <c r="D1239" s="664" t="s">
        <v>4670</v>
      </c>
      <c r="E1239" s="663" t="s">
        <v>9646</v>
      </c>
      <c r="F1239" s="664" t="s">
        <v>9647</v>
      </c>
      <c r="G1239" s="663" t="s">
        <v>9600</v>
      </c>
      <c r="H1239" s="663" t="s">
        <v>9601</v>
      </c>
      <c r="I1239" s="665">
        <v>10626.623333333335</v>
      </c>
      <c r="J1239" s="665">
        <v>4</v>
      </c>
      <c r="K1239" s="666">
        <v>42167.29</v>
      </c>
    </row>
    <row r="1240" spans="1:11" ht="14.4" customHeight="1" x14ac:dyDescent="0.3">
      <c r="A1240" s="661" t="s">
        <v>591</v>
      </c>
      <c r="B1240" s="662" t="s">
        <v>592</v>
      </c>
      <c r="C1240" s="663" t="s">
        <v>631</v>
      </c>
      <c r="D1240" s="664" t="s">
        <v>4670</v>
      </c>
      <c r="E1240" s="663" t="s">
        <v>9646</v>
      </c>
      <c r="F1240" s="664" t="s">
        <v>9647</v>
      </c>
      <c r="G1240" s="663" t="s">
        <v>9602</v>
      </c>
      <c r="H1240" s="663" t="s">
        <v>9603</v>
      </c>
      <c r="I1240" s="665">
        <v>10285</v>
      </c>
      <c r="J1240" s="665">
        <v>1</v>
      </c>
      <c r="K1240" s="666">
        <v>10285</v>
      </c>
    </row>
    <row r="1241" spans="1:11" ht="14.4" customHeight="1" x14ac:dyDescent="0.3">
      <c r="A1241" s="661" t="s">
        <v>591</v>
      </c>
      <c r="B1241" s="662" t="s">
        <v>592</v>
      </c>
      <c r="C1241" s="663" t="s">
        <v>631</v>
      </c>
      <c r="D1241" s="664" t="s">
        <v>4670</v>
      </c>
      <c r="E1241" s="663" t="s">
        <v>9646</v>
      </c>
      <c r="F1241" s="664" t="s">
        <v>9647</v>
      </c>
      <c r="G1241" s="663" t="s">
        <v>9604</v>
      </c>
      <c r="H1241" s="663" t="s">
        <v>9605</v>
      </c>
      <c r="I1241" s="665">
        <v>12184.7</v>
      </c>
      <c r="J1241" s="665">
        <v>2</v>
      </c>
      <c r="K1241" s="666">
        <v>24369.4</v>
      </c>
    </row>
    <row r="1242" spans="1:11" ht="14.4" customHeight="1" x14ac:dyDescent="0.3">
      <c r="A1242" s="661" t="s">
        <v>591</v>
      </c>
      <c r="B1242" s="662" t="s">
        <v>592</v>
      </c>
      <c r="C1242" s="663" t="s">
        <v>631</v>
      </c>
      <c r="D1242" s="664" t="s">
        <v>4670</v>
      </c>
      <c r="E1242" s="663" t="s">
        <v>9646</v>
      </c>
      <c r="F1242" s="664" t="s">
        <v>9647</v>
      </c>
      <c r="G1242" s="663" t="s">
        <v>9606</v>
      </c>
      <c r="H1242" s="663" t="s">
        <v>9607</v>
      </c>
      <c r="I1242" s="665">
        <v>16335</v>
      </c>
      <c r="J1242" s="665">
        <v>3</v>
      </c>
      <c r="K1242" s="666">
        <v>49005</v>
      </c>
    </row>
    <row r="1243" spans="1:11" ht="14.4" customHeight="1" x14ac:dyDescent="0.3">
      <c r="A1243" s="661" t="s">
        <v>591</v>
      </c>
      <c r="B1243" s="662" t="s">
        <v>592</v>
      </c>
      <c r="C1243" s="663" t="s">
        <v>631</v>
      </c>
      <c r="D1243" s="664" t="s">
        <v>4670</v>
      </c>
      <c r="E1243" s="663" t="s">
        <v>9646</v>
      </c>
      <c r="F1243" s="664" t="s">
        <v>9647</v>
      </c>
      <c r="G1243" s="663" t="s">
        <v>9128</v>
      </c>
      <c r="H1243" s="663" t="s">
        <v>9129</v>
      </c>
      <c r="I1243" s="665">
        <v>350.9</v>
      </c>
      <c r="J1243" s="665">
        <v>1</v>
      </c>
      <c r="K1243" s="666">
        <v>350.9</v>
      </c>
    </row>
    <row r="1244" spans="1:11" ht="14.4" customHeight="1" x14ac:dyDescent="0.3">
      <c r="A1244" s="661" t="s">
        <v>591</v>
      </c>
      <c r="B1244" s="662" t="s">
        <v>592</v>
      </c>
      <c r="C1244" s="663" t="s">
        <v>628</v>
      </c>
      <c r="D1244" s="664" t="s">
        <v>4669</v>
      </c>
      <c r="E1244" s="663" t="s">
        <v>9646</v>
      </c>
      <c r="F1244" s="664" t="s">
        <v>9647</v>
      </c>
      <c r="G1244" s="663" t="s">
        <v>8890</v>
      </c>
      <c r="H1244" s="663" t="s">
        <v>8891</v>
      </c>
      <c r="I1244" s="665">
        <v>348.10706119756503</v>
      </c>
      <c r="J1244" s="665">
        <v>2</v>
      </c>
      <c r="K1244" s="666">
        <v>696.21412239513006</v>
      </c>
    </row>
    <row r="1245" spans="1:11" ht="14.4" customHeight="1" x14ac:dyDescent="0.3">
      <c r="A1245" s="661" t="s">
        <v>591</v>
      </c>
      <c r="B1245" s="662" t="s">
        <v>592</v>
      </c>
      <c r="C1245" s="663" t="s">
        <v>628</v>
      </c>
      <c r="D1245" s="664" t="s">
        <v>4669</v>
      </c>
      <c r="E1245" s="663" t="s">
        <v>9646</v>
      </c>
      <c r="F1245" s="664" t="s">
        <v>9647</v>
      </c>
      <c r="G1245" s="663" t="s">
        <v>8896</v>
      </c>
      <c r="H1245" s="663" t="s">
        <v>8897</v>
      </c>
      <c r="I1245" s="665">
        <v>250.45014088357004</v>
      </c>
      <c r="J1245" s="665">
        <v>2</v>
      </c>
      <c r="K1245" s="666">
        <v>500.90028176714009</v>
      </c>
    </row>
    <row r="1246" spans="1:11" ht="14.4" customHeight="1" x14ac:dyDescent="0.3">
      <c r="A1246" s="661" t="s">
        <v>591</v>
      </c>
      <c r="B1246" s="662" t="s">
        <v>592</v>
      </c>
      <c r="C1246" s="663" t="s">
        <v>628</v>
      </c>
      <c r="D1246" s="664" t="s">
        <v>4669</v>
      </c>
      <c r="E1246" s="663" t="s">
        <v>9646</v>
      </c>
      <c r="F1246" s="664" t="s">
        <v>9647</v>
      </c>
      <c r="G1246" s="663" t="s">
        <v>9608</v>
      </c>
      <c r="H1246" s="663" t="s">
        <v>9609</v>
      </c>
      <c r="I1246" s="665">
        <v>139.43250000000003</v>
      </c>
      <c r="J1246" s="665">
        <v>160</v>
      </c>
      <c r="K1246" s="666">
        <v>22309.03</v>
      </c>
    </row>
    <row r="1247" spans="1:11" ht="14.4" customHeight="1" x14ac:dyDescent="0.3">
      <c r="A1247" s="661" t="s">
        <v>591</v>
      </c>
      <c r="B1247" s="662" t="s">
        <v>592</v>
      </c>
      <c r="C1247" s="663" t="s">
        <v>628</v>
      </c>
      <c r="D1247" s="664" t="s">
        <v>4669</v>
      </c>
      <c r="E1247" s="663" t="s">
        <v>9646</v>
      </c>
      <c r="F1247" s="664" t="s">
        <v>9647</v>
      </c>
      <c r="G1247" s="663" t="s">
        <v>8900</v>
      </c>
      <c r="H1247" s="663" t="s">
        <v>8901</v>
      </c>
      <c r="I1247" s="665">
        <v>623.79999999999995</v>
      </c>
      <c r="J1247" s="665">
        <v>2</v>
      </c>
      <c r="K1247" s="666">
        <v>1247.5999999999999</v>
      </c>
    </row>
    <row r="1248" spans="1:11" ht="14.4" customHeight="1" x14ac:dyDescent="0.3">
      <c r="A1248" s="661" t="s">
        <v>591</v>
      </c>
      <c r="B1248" s="662" t="s">
        <v>592</v>
      </c>
      <c r="C1248" s="663" t="s">
        <v>628</v>
      </c>
      <c r="D1248" s="664" t="s">
        <v>4669</v>
      </c>
      <c r="E1248" s="663" t="s">
        <v>9646</v>
      </c>
      <c r="F1248" s="664" t="s">
        <v>9647</v>
      </c>
      <c r="G1248" s="663" t="s">
        <v>8916</v>
      </c>
      <c r="H1248" s="663" t="s">
        <v>8917</v>
      </c>
      <c r="I1248" s="665">
        <v>1033.9450000000002</v>
      </c>
      <c r="J1248" s="665">
        <v>11</v>
      </c>
      <c r="K1248" s="666">
        <v>11393.36</v>
      </c>
    </row>
    <row r="1249" spans="1:11" ht="14.4" customHeight="1" x14ac:dyDescent="0.3">
      <c r="A1249" s="661" t="s">
        <v>591</v>
      </c>
      <c r="B1249" s="662" t="s">
        <v>592</v>
      </c>
      <c r="C1249" s="663" t="s">
        <v>628</v>
      </c>
      <c r="D1249" s="664" t="s">
        <v>4669</v>
      </c>
      <c r="E1249" s="663" t="s">
        <v>9646</v>
      </c>
      <c r="F1249" s="664" t="s">
        <v>9647</v>
      </c>
      <c r="G1249" s="663" t="s">
        <v>9610</v>
      </c>
      <c r="H1249" s="663" t="s">
        <v>9611</v>
      </c>
      <c r="I1249" s="665">
        <v>260.82</v>
      </c>
      <c r="J1249" s="665">
        <v>5</v>
      </c>
      <c r="K1249" s="666">
        <v>1304.0999999999999</v>
      </c>
    </row>
    <row r="1250" spans="1:11" ht="14.4" customHeight="1" x14ac:dyDescent="0.3">
      <c r="A1250" s="661" t="s">
        <v>591</v>
      </c>
      <c r="B1250" s="662" t="s">
        <v>592</v>
      </c>
      <c r="C1250" s="663" t="s">
        <v>628</v>
      </c>
      <c r="D1250" s="664" t="s">
        <v>4669</v>
      </c>
      <c r="E1250" s="663" t="s">
        <v>9646</v>
      </c>
      <c r="F1250" s="664" t="s">
        <v>9647</v>
      </c>
      <c r="G1250" s="663" t="s">
        <v>9612</v>
      </c>
      <c r="H1250" s="663" t="s">
        <v>9613</v>
      </c>
      <c r="I1250" s="665">
        <v>15866.566000000001</v>
      </c>
      <c r="J1250" s="665">
        <v>14</v>
      </c>
      <c r="K1250" s="666">
        <v>221120</v>
      </c>
    </row>
    <row r="1251" spans="1:11" ht="14.4" customHeight="1" x14ac:dyDescent="0.3">
      <c r="A1251" s="661" t="s">
        <v>591</v>
      </c>
      <c r="B1251" s="662" t="s">
        <v>592</v>
      </c>
      <c r="C1251" s="663" t="s">
        <v>628</v>
      </c>
      <c r="D1251" s="664" t="s">
        <v>4669</v>
      </c>
      <c r="E1251" s="663" t="s">
        <v>9646</v>
      </c>
      <c r="F1251" s="664" t="s">
        <v>9647</v>
      </c>
      <c r="G1251" s="663" t="s">
        <v>9164</v>
      </c>
      <c r="H1251" s="663" t="s">
        <v>9165</v>
      </c>
      <c r="I1251" s="665">
        <v>2087.625</v>
      </c>
      <c r="J1251" s="665">
        <v>10</v>
      </c>
      <c r="K1251" s="666">
        <v>20876.260000000002</v>
      </c>
    </row>
    <row r="1252" spans="1:11" ht="14.4" customHeight="1" x14ac:dyDescent="0.3">
      <c r="A1252" s="661" t="s">
        <v>591</v>
      </c>
      <c r="B1252" s="662" t="s">
        <v>592</v>
      </c>
      <c r="C1252" s="663" t="s">
        <v>628</v>
      </c>
      <c r="D1252" s="664" t="s">
        <v>4669</v>
      </c>
      <c r="E1252" s="663" t="s">
        <v>9646</v>
      </c>
      <c r="F1252" s="664" t="s">
        <v>9647</v>
      </c>
      <c r="G1252" s="663" t="s">
        <v>9614</v>
      </c>
      <c r="H1252" s="663" t="s">
        <v>9615</v>
      </c>
      <c r="I1252" s="665">
        <v>17847</v>
      </c>
      <c r="J1252" s="665">
        <v>1</v>
      </c>
      <c r="K1252" s="666">
        <v>17847</v>
      </c>
    </row>
    <row r="1253" spans="1:11" ht="14.4" customHeight="1" x14ac:dyDescent="0.3">
      <c r="A1253" s="661" t="s">
        <v>591</v>
      </c>
      <c r="B1253" s="662" t="s">
        <v>592</v>
      </c>
      <c r="C1253" s="663" t="s">
        <v>628</v>
      </c>
      <c r="D1253" s="664" t="s">
        <v>4669</v>
      </c>
      <c r="E1253" s="663" t="s">
        <v>9646</v>
      </c>
      <c r="F1253" s="664" t="s">
        <v>9647</v>
      </c>
      <c r="G1253" s="663" t="s">
        <v>9616</v>
      </c>
      <c r="H1253" s="663" t="s">
        <v>9617</v>
      </c>
      <c r="I1253" s="665">
        <v>820.1</v>
      </c>
      <c r="J1253" s="665">
        <v>1</v>
      </c>
      <c r="K1253" s="666">
        <v>820.1</v>
      </c>
    </row>
    <row r="1254" spans="1:11" ht="14.4" customHeight="1" x14ac:dyDescent="0.3">
      <c r="A1254" s="661" t="s">
        <v>591</v>
      </c>
      <c r="B1254" s="662" t="s">
        <v>592</v>
      </c>
      <c r="C1254" s="663" t="s">
        <v>628</v>
      </c>
      <c r="D1254" s="664" t="s">
        <v>4669</v>
      </c>
      <c r="E1254" s="663" t="s">
        <v>9646</v>
      </c>
      <c r="F1254" s="664" t="s">
        <v>9647</v>
      </c>
      <c r="G1254" s="663" t="s">
        <v>9618</v>
      </c>
      <c r="H1254" s="663" t="s">
        <v>9619</v>
      </c>
      <c r="I1254" s="665">
        <v>347.21246663954162</v>
      </c>
      <c r="J1254" s="665">
        <v>1</v>
      </c>
      <c r="K1254" s="666">
        <v>347.21246663954162</v>
      </c>
    </row>
    <row r="1255" spans="1:11" ht="14.4" customHeight="1" x14ac:dyDescent="0.3">
      <c r="A1255" s="661" t="s">
        <v>591</v>
      </c>
      <c r="B1255" s="662" t="s">
        <v>592</v>
      </c>
      <c r="C1255" s="663" t="s">
        <v>628</v>
      </c>
      <c r="D1255" s="664" t="s">
        <v>4669</v>
      </c>
      <c r="E1255" s="663" t="s">
        <v>9646</v>
      </c>
      <c r="F1255" s="664" t="s">
        <v>9647</v>
      </c>
      <c r="G1255" s="663" t="s">
        <v>9447</v>
      </c>
      <c r="H1255" s="663" t="s">
        <v>9448</v>
      </c>
      <c r="I1255" s="665">
        <v>185.13</v>
      </c>
      <c r="J1255" s="665">
        <v>1</v>
      </c>
      <c r="K1255" s="666">
        <v>185.13</v>
      </c>
    </row>
    <row r="1256" spans="1:11" ht="14.4" customHeight="1" x14ac:dyDescent="0.3">
      <c r="A1256" s="661" t="s">
        <v>591</v>
      </c>
      <c r="B1256" s="662" t="s">
        <v>592</v>
      </c>
      <c r="C1256" s="663" t="s">
        <v>628</v>
      </c>
      <c r="D1256" s="664" t="s">
        <v>4669</v>
      </c>
      <c r="E1256" s="663" t="s">
        <v>9646</v>
      </c>
      <c r="F1256" s="664" t="s">
        <v>9647</v>
      </c>
      <c r="G1256" s="663" t="s">
        <v>9620</v>
      </c>
      <c r="H1256" s="663" t="s">
        <v>9621</v>
      </c>
      <c r="I1256" s="665">
        <v>227.16879167957302</v>
      </c>
      <c r="J1256" s="665">
        <v>4</v>
      </c>
      <c r="K1256" s="666">
        <v>908.67516671829208</v>
      </c>
    </row>
    <row r="1257" spans="1:11" ht="14.4" customHeight="1" x14ac:dyDescent="0.3">
      <c r="A1257" s="661" t="s">
        <v>591</v>
      </c>
      <c r="B1257" s="662" t="s">
        <v>592</v>
      </c>
      <c r="C1257" s="663" t="s">
        <v>628</v>
      </c>
      <c r="D1257" s="664" t="s">
        <v>4669</v>
      </c>
      <c r="E1257" s="663" t="s">
        <v>9646</v>
      </c>
      <c r="F1257" s="664" t="s">
        <v>9647</v>
      </c>
      <c r="G1257" s="663" t="s">
        <v>9622</v>
      </c>
      <c r="H1257" s="663" t="s">
        <v>9623</v>
      </c>
      <c r="I1257" s="665">
        <v>5505.5</v>
      </c>
      <c r="J1257" s="665">
        <v>1</v>
      </c>
      <c r="K1257" s="666">
        <v>5505.5</v>
      </c>
    </row>
    <row r="1258" spans="1:11" ht="14.4" customHeight="1" x14ac:dyDescent="0.3">
      <c r="A1258" s="661" t="s">
        <v>591</v>
      </c>
      <c r="B1258" s="662" t="s">
        <v>592</v>
      </c>
      <c r="C1258" s="663" t="s">
        <v>628</v>
      </c>
      <c r="D1258" s="664" t="s">
        <v>4669</v>
      </c>
      <c r="E1258" s="663" t="s">
        <v>9646</v>
      </c>
      <c r="F1258" s="664" t="s">
        <v>9647</v>
      </c>
      <c r="G1258" s="663" t="s">
        <v>9624</v>
      </c>
      <c r="H1258" s="663" t="s">
        <v>9625</v>
      </c>
      <c r="I1258" s="665">
        <v>1336.2</v>
      </c>
      <c r="J1258" s="665">
        <v>1</v>
      </c>
      <c r="K1258" s="666">
        <v>1336.2</v>
      </c>
    </row>
    <row r="1259" spans="1:11" ht="14.4" customHeight="1" x14ac:dyDescent="0.3">
      <c r="A1259" s="661" t="s">
        <v>591</v>
      </c>
      <c r="B1259" s="662" t="s">
        <v>592</v>
      </c>
      <c r="C1259" s="663" t="s">
        <v>628</v>
      </c>
      <c r="D1259" s="664" t="s">
        <v>4669</v>
      </c>
      <c r="E1259" s="663" t="s">
        <v>9646</v>
      </c>
      <c r="F1259" s="664" t="s">
        <v>9647</v>
      </c>
      <c r="G1259" s="663" t="s">
        <v>9626</v>
      </c>
      <c r="H1259" s="663" t="s">
        <v>9627</v>
      </c>
      <c r="I1259" s="665">
        <v>1990.98</v>
      </c>
      <c r="J1259" s="665">
        <v>1</v>
      </c>
      <c r="K1259" s="666">
        <v>1990.98</v>
      </c>
    </row>
    <row r="1260" spans="1:11" ht="14.4" customHeight="1" thickBot="1" x14ac:dyDescent="0.35">
      <c r="A1260" s="667" t="s">
        <v>591</v>
      </c>
      <c r="B1260" s="668" t="s">
        <v>592</v>
      </c>
      <c r="C1260" s="669" t="s">
        <v>628</v>
      </c>
      <c r="D1260" s="670" t="s">
        <v>4669</v>
      </c>
      <c r="E1260" s="669" t="s">
        <v>9646</v>
      </c>
      <c r="F1260" s="670" t="s">
        <v>9647</v>
      </c>
      <c r="G1260" s="669" t="s">
        <v>9628</v>
      </c>
      <c r="H1260" s="669" t="s">
        <v>9629</v>
      </c>
      <c r="I1260" s="671">
        <v>17242.669999999998</v>
      </c>
      <c r="J1260" s="671">
        <v>3</v>
      </c>
      <c r="K1260" s="672">
        <v>51728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146.69999999999999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25.4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55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9.3000000000000007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</v>
      </c>
      <c r="AH6" s="768">
        <f xml:space="preserve">
TRUNC(IF($A$4&lt;=12,SUMIFS('ON Data'!AN:AN,'ON Data'!$D:$D,$A$4,'ON Data'!$E:$E,1),SUMIFS('ON Data'!AN:AN,'ON Data'!$E:$E,1)/'ON Data'!$D$3),1)</f>
        <v>7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255271.34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45528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91687.64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51240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16825.2</v>
      </c>
      <c r="W11" s="411">
        <f xml:space="preserve">
IF($A$4&lt;=12,SUMIFS('ON Data'!AB:AB,'ON Data'!$D:$D,$A$4,'ON Data'!$E:$E,2),SUMIFS('ON Data'!AB:AB,'ON Data'!$E:$E,2))</f>
        <v>912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1739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25111.5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9148</v>
      </c>
      <c r="AH11" s="771">
        <f xml:space="preserve">
IF($A$4&lt;=12,SUMIFS('ON Data'!AN:AN,'ON Data'!$D:$D,$A$4,'ON Data'!$E:$E,2),SUMIFS('ON Data'!AN:AN,'ON Data'!$E:$E,2))</f>
        <v>13080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1785.7599999999998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793.80000000000007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846.86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141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4.0999999999999996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18336.25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6590.5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4108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4971.5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737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31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1232.75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665.5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600</v>
      </c>
      <c r="C14" s="413">
        <f xml:space="preserve">
IF($A$4&lt;=12,SUMIFS('ON Data'!G:G,'ON Data'!$D:$D,$A$4,'ON Data'!$E:$E,5),SUMIFS('ON Data'!G:G,'ON Data'!$E:$E,5))</f>
        <v>600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1297358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1215153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59205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74000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58000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16000</v>
      </c>
      <c r="AI17" s="781"/>
    </row>
    <row r="18" spans="1:35" x14ac:dyDescent="0.3">
      <c r="A18" s="394" t="s">
        <v>243</v>
      </c>
      <c r="B18" s="409">
        <f xml:space="preserve">
B19-B16-B17</f>
        <v>4085257</v>
      </c>
      <c r="C18" s="410">
        <f t="shared" ref="C18:G18" si="0" xml:space="preserve">
C19-C16-C17</f>
        <v>0</v>
      </c>
      <c r="D18" s="411">
        <f t="shared" si="0"/>
        <v>1391920</v>
      </c>
      <c r="E18" s="411">
        <f t="shared" si="0"/>
        <v>0</v>
      </c>
      <c r="F18" s="411">
        <f t="shared" si="0"/>
        <v>1260529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705229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215825</v>
      </c>
      <c r="W18" s="411">
        <f t="shared" si="1"/>
        <v>20180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15602</v>
      </c>
      <c r="AB18" s="411">
        <f t="shared" si="1"/>
        <v>0</v>
      </c>
      <c r="AC18" s="411">
        <f t="shared" si="1"/>
        <v>0</v>
      </c>
      <c r="AD18" s="411">
        <f t="shared" si="1"/>
        <v>188041</v>
      </c>
      <c r="AE18" s="411">
        <f t="shared" si="1"/>
        <v>0</v>
      </c>
      <c r="AF18" s="411">
        <f t="shared" si="1"/>
        <v>0</v>
      </c>
      <c r="AG18" s="411">
        <f t="shared" si="1"/>
        <v>174374</v>
      </c>
      <c r="AH18" s="771">
        <f t="shared" si="1"/>
        <v>113557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5456615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2665073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1319734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708229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235825</v>
      </c>
      <c r="W19" s="420">
        <f xml:space="preserve">
IF($A$4&lt;=12,SUMIFS('ON Data'!AB:AB,'ON Data'!$D:$D,$A$4,'ON Data'!$E:$E,9),SUMIFS('ON Data'!AB:AB,'ON Data'!$E:$E,9))</f>
        <v>20180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15602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188041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174374</v>
      </c>
      <c r="AH19" s="774">
        <f xml:space="preserve">
IF($A$4&lt;=12,SUMIFS('ON Data'!AN:AN,'ON Data'!$D:$D,$A$4,'ON Data'!$E:$E,9),SUMIFS('ON Data'!AN:AN,'ON Data'!$E:$E,9))</f>
        <v>129557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66188576</v>
      </c>
      <c r="C20" s="422">
        <f xml:space="preserve">
IF($A$4&lt;=12,SUMIFS('ON Data'!G:G,'ON Data'!$D:$D,$A$4,'ON Data'!$E:$E,6),SUMIFS('ON Data'!G:G,'ON Data'!$E:$E,6))</f>
        <v>148300</v>
      </c>
      <c r="D20" s="423">
        <f xml:space="preserve">
IF($A$4&lt;=12,SUMIFS('ON Data'!H:H,'ON Data'!$D:$D,$A$4,'ON Data'!$E:$E,6),SUMIFS('ON Data'!H:H,'ON Data'!$E:$E,6))</f>
        <v>22525770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20025953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10666197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4398298</v>
      </c>
      <c r="W20" s="423">
        <f xml:space="preserve">
IF($A$4&lt;=12,SUMIFS('ON Data'!AB:AB,'ON Data'!$D:$D,$A$4,'ON Data'!$E:$E,6),SUMIFS('ON Data'!AB:AB,'ON Data'!$E:$E,6))</f>
        <v>251556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284839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3204362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2612518</v>
      </c>
      <c r="AH20" s="775">
        <f xml:space="preserve">
IF($A$4&lt;=12,SUMIFS('ON Data'!AN:AN,'ON Data'!$D:$D,$A$4,'ON Data'!$E:$E,6),SUMIFS('ON Data'!AN:AN,'ON Data'!$E:$E,6))</f>
        <v>2070783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66188576</v>
      </c>
      <c r="C23" s="413">
        <f t="shared" ref="C23:G23" si="4" xml:space="preserve">
IF(C21="","",C20-C21)</f>
        <v>148300</v>
      </c>
      <c r="D23" s="414">
        <f t="shared" si="4"/>
        <v>22525770</v>
      </c>
      <c r="E23" s="414">
        <f t="shared" si="4"/>
        <v>0</v>
      </c>
      <c r="F23" s="414">
        <f t="shared" si="4"/>
        <v>20025953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10666197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4398298</v>
      </c>
      <c r="W23" s="414">
        <f t="shared" si="5"/>
        <v>251556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284839</v>
      </c>
      <c r="AB23" s="414">
        <f t="shared" si="5"/>
        <v>0</v>
      </c>
      <c r="AC23" s="414">
        <f t="shared" si="5"/>
        <v>0</v>
      </c>
      <c r="AD23" s="414">
        <f t="shared" si="5"/>
        <v>3204362</v>
      </c>
      <c r="AE23" s="414">
        <f t="shared" si="5"/>
        <v>0</v>
      </c>
      <c r="AF23" s="414">
        <f t="shared" si="5"/>
        <v>0</v>
      </c>
      <c r="AG23" s="414">
        <f t="shared" si="5"/>
        <v>2612518</v>
      </c>
      <c r="AH23" s="772">
        <f t="shared" si="5"/>
        <v>2070783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239389</v>
      </c>
      <c r="C25" s="783">
        <f xml:space="preserve">
IF($A$4&lt;=12,SUMIFS('ON Data'!H:H,'ON Data'!$D:$D,$A$4,'ON Data'!$E:$E,10),SUMIFS('ON Data'!H:H,'ON Data'!$E:$E,10))</f>
        <v>25196</v>
      </c>
      <c r="D25" s="758"/>
      <c r="E25" s="759"/>
      <c r="F25" s="759">
        <f xml:space="preserve">
IF($A$4&lt;=12,SUMIFS('ON Data'!K:K,'ON Data'!$D:$D,$A$4,'ON Data'!$E:$E,10),SUMIFS('ON Data'!K:K,'ON Data'!$E:$E,10))</f>
        <v>214193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181215.40075276111</v>
      </c>
      <c r="C26" s="783">
        <f xml:space="preserve">
IF($A$4&lt;=12,SUMIFS('ON Data'!H:H,'ON Data'!$D:$D,$A$4,'ON Data'!$E:$E,11),SUMIFS('ON Data'!H:H,'ON Data'!$E:$E,11))</f>
        <v>87215.400752761139</v>
      </c>
      <c r="D26" s="758"/>
      <c r="E26" s="759"/>
      <c r="F26" s="760">
        <f xml:space="preserve">
IF($A$4&lt;=12,SUMIFS('ON Data'!K:K,'ON Data'!$D:$D,$A$4,'ON Data'!$E:$E,11),SUMIFS('ON Data'!K:K,'ON Data'!$E:$E,11))</f>
        <v>93999.999999999985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1.3210190690503578</v>
      </c>
      <c r="C27" s="784">
        <f xml:space="preserve">
IF(C26=0,0,C25/C26)</f>
        <v>0.28889393137601704</v>
      </c>
      <c r="D27" s="761"/>
      <c r="E27" s="762"/>
      <c r="F27" s="762">
        <f xml:space="preserve">
IF(F26=0,0,F25/F26)</f>
        <v>2.2786489361702129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-58173.599247238875</v>
      </c>
      <c r="C28" s="785">
        <f xml:space="preserve">
C26-C25</f>
        <v>62019.400752761139</v>
      </c>
      <c r="D28" s="763"/>
      <c r="E28" s="764"/>
      <c r="F28" s="764">
        <f xml:space="preserve">
F26-F25</f>
        <v>-120193.00000000001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480473.2270917811</v>
      </c>
      <c r="D4" s="287">
        <f ca="1">IF(ISERROR(VLOOKUP("Náklady celkem",INDIRECT("HI!$A:$G"),5,0)),0,VLOOKUP("Náklady celkem",INDIRECT("HI!$A:$G"),5,0))</f>
        <v>476788.41373999999</v>
      </c>
      <c r="E4" s="288">
        <f ca="1">IF(C4=0,0,D4/C4)</f>
        <v>0.99233086643748158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326335.66851511505</v>
      </c>
      <c r="D7" s="295">
        <f>IF(ISERROR(HI!E5),"",HI!E5)</f>
        <v>313444.16924999998</v>
      </c>
      <c r="E7" s="292">
        <f t="shared" ref="E7:E15" si="0">IF(C7=0,0,D7/C7)</f>
        <v>0.96049619913209716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0.94156322048156382</v>
      </c>
      <c r="E8" s="292">
        <f t="shared" si="0"/>
        <v>1.0461813560906263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0.4177511923045833</v>
      </c>
      <c r="E9" s="292">
        <f>IF(C9=0,0,D9/C9)</f>
        <v>1.392503974348611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0.83075461555158725</v>
      </c>
      <c r="E11" s="292">
        <f t="shared" si="0"/>
        <v>1.3845910259193122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0.99195285838383329</v>
      </c>
      <c r="E12" s="292">
        <f t="shared" si="0"/>
        <v>1.2399410729797915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30242.263314651093</v>
      </c>
      <c r="D15" s="295">
        <f>IF(ISERROR(HI!E6),"",HI!E6)</f>
        <v>29717.847880000001</v>
      </c>
      <c r="E15" s="292">
        <f t="shared" si="0"/>
        <v>0.98265951760306791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77231.997567379163</v>
      </c>
      <c r="D16" s="291">
        <f ca="1">IF(ISERROR(VLOOKUP("Osobní náklady (Kč) *",INDIRECT("HI!$A:$G"),5,0)),0,VLOOKUP("Osobní náklady (Kč) *",INDIRECT("HI!$A:$G"),5,0))</f>
        <v>89087.915859999994</v>
      </c>
      <c r="E16" s="292">
        <f ca="1">IF(C16=0,0,D16/C16)</f>
        <v>1.1535104447127296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168880.842</v>
      </c>
      <c r="D18" s="310">
        <f ca="1">IF(ISERROR(VLOOKUP("Výnosy celkem",INDIRECT("HI!$A:$G"),5,0)),0,VLOOKUP("Výnosy celkem",INDIRECT("HI!$A:$G"),5,0))</f>
        <v>195717.39195000002</v>
      </c>
      <c r="E18" s="311">
        <f t="shared" ref="E18:E28" ca="1" si="1">IF(C18=0,0,D18/C18)</f>
        <v>1.1589081960522201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73076.892000000007</v>
      </c>
      <c r="D19" s="291">
        <f ca="1">IF(ISERROR(VLOOKUP("Ambulance *",INDIRECT("HI!$A:$G"),5,0)),0,VLOOKUP("Ambulance *",INDIRECT("HI!$A:$G"),5,0))</f>
        <v>89281.411950000009</v>
      </c>
      <c r="E19" s="292">
        <f t="shared" ca="1" si="1"/>
        <v>1.221746156774155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1.2217461567741552</v>
      </c>
      <c r="E20" s="292">
        <f t="shared" si="1"/>
        <v>1.2217461567741552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1.0358756214347942</v>
      </c>
      <c r="E21" s="292">
        <f t="shared" si="1"/>
        <v>1.2186772016879932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95803.95</v>
      </c>
      <c r="D22" s="291">
        <f ca="1">IF(ISERROR(VLOOKUP("Hospitalizace *",INDIRECT("HI!$A:$G"),5,0)),0,VLOOKUP("Hospitalizace *",INDIRECT("HI!$A:$G"),5,0))</f>
        <v>106435.98</v>
      </c>
      <c r="E22" s="292">
        <f ca="1">IF(C22=0,0,D22/C22)</f>
        <v>1.1109769482364766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1.1109769482364769</v>
      </c>
      <c r="E23" s="292">
        <f t="shared" si="1"/>
        <v>1.1109769482364769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1.1109769482364769</v>
      </c>
      <c r="E24" s="292">
        <f t="shared" si="1"/>
        <v>1.1109769482364769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1.1932681867535289</v>
      </c>
      <c r="E26" s="292">
        <f t="shared" si="1"/>
        <v>1.2560717755300304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1.3290812343098746</v>
      </c>
      <c r="E27" s="292">
        <f t="shared" si="1"/>
        <v>1.3290812343098746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1.3330373570386369</v>
      </c>
      <c r="E28" s="292">
        <f t="shared" si="1"/>
        <v>1.4031972179354073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23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9654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12</v>
      </c>
      <c r="F3" s="379">
        <f>SUMIF($E5:$E1048576,"&lt;10",F5:F1048576)</f>
        <v>73294302.799999997</v>
      </c>
      <c r="G3" s="379">
        <f t="shared" ref="G3:AO3" si="0">SUMIF($E5:$E1048576,"&lt;10",G5:G1048576)</f>
        <v>148900</v>
      </c>
      <c r="H3" s="379">
        <f t="shared" si="0"/>
        <v>26517214.149999999</v>
      </c>
      <c r="I3" s="379">
        <f t="shared" si="0"/>
        <v>0</v>
      </c>
      <c r="J3" s="379">
        <f t="shared" si="0"/>
        <v>0</v>
      </c>
      <c r="K3" s="379">
        <f t="shared" si="0"/>
        <v>21502194.5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11433985.5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4671937.8000000007</v>
      </c>
      <c r="AB3" s="379">
        <f t="shared" si="0"/>
        <v>272654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302223</v>
      </c>
      <c r="AG3" s="379">
        <f t="shared" si="0"/>
        <v>0</v>
      </c>
      <c r="AH3" s="379">
        <f t="shared" si="0"/>
        <v>0</v>
      </c>
      <c r="AI3" s="379">
        <f t="shared" si="0"/>
        <v>3418919.25</v>
      </c>
      <c r="AJ3" s="379">
        <f t="shared" si="0"/>
        <v>0</v>
      </c>
      <c r="AK3" s="379">
        <f t="shared" si="0"/>
        <v>0</v>
      </c>
      <c r="AL3" s="379">
        <f t="shared" si="0"/>
        <v>2796770.5999999996</v>
      </c>
      <c r="AM3" s="379">
        <f t="shared" si="0"/>
        <v>0</v>
      </c>
      <c r="AN3" s="379">
        <f t="shared" si="0"/>
        <v>2229504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10950</v>
      </c>
      <c r="G62" s="378">
        <v>0</v>
      </c>
      <c r="H62" s="378">
        <v>6150</v>
      </c>
      <c r="I62" s="378">
        <v>0</v>
      </c>
      <c r="J62" s="378">
        <v>0</v>
      </c>
      <c r="K62" s="378">
        <v>4800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32</v>
      </c>
      <c r="D73" s="378">
        <v>8</v>
      </c>
      <c r="E73" s="378">
        <v>1</v>
      </c>
      <c r="F73" s="378">
        <v>149.5</v>
      </c>
      <c r="G73" s="378">
        <v>0</v>
      </c>
      <c r="H73" s="378">
        <v>26.45</v>
      </c>
      <c r="I73" s="378">
        <v>0</v>
      </c>
      <c r="J73" s="378">
        <v>0</v>
      </c>
      <c r="K73" s="378">
        <v>55.5</v>
      </c>
      <c r="L73" s="378">
        <v>0</v>
      </c>
      <c r="M73" s="378">
        <v>0</v>
      </c>
      <c r="N73" s="378">
        <v>0</v>
      </c>
      <c r="O73" s="378">
        <v>30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9.5</v>
      </c>
      <c r="AB73" s="378">
        <v>0.5</v>
      </c>
      <c r="AC73" s="378">
        <v>0</v>
      </c>
      <c r="AD73" s="378">
        <v>0</v>
      </c>
      <c r="AE73" s="378">
        <v>0</v>
      </c>
      <c r="AF73" s="378">
        <v>1</v>
      </c>
      <c r="AG73" s="378">
        <v>0</v>
      </c>
      <c r="AH73" s="378">
        <v>0</v>
      </c>
      <c r="AI73" s="378">
        <v>14</v>
      </c>
      <c r="AJ73" s="378">
        <v>0</v>
      </c>
      <c r="AK73" s="378">
        <v>0</v>
      </c>
      <c r="AL73" s="378">
        <v>5.15</v>
      </c>
      <c r="AM73" s="378">
        <v>0</v>
      </c>
      <c r="AN73" s="378">
        <v>7.4</v>
      </c>
      <c r="AO73" s="378">
        <v>0</v>
      </c>
    </row>
    <row r="74" spans="3:41" x14ac:dyDescent="0.3">
      <c r="C74" s="378">
        <v>32</v>
      </c>
      <c r="D74" s="378">
        <v>8</v>
      </c>
      <c r="E74" s="378">
        <v>2</v>
      </c>
      <c r="F74" s="378">
        <v>18123.95</v>
      </c>
      <c r="G74" s="378">
        <v>0</v>
      </c>
      <c r="H74" s="378">
        <v>3085.4</v>
      </c>
      <c r="I74" s="378">
        <v>0</v>
      </c>
      <c r="J74" s="378">
        <v>0</v>
      </c>
      <c r="K74" s="378">
        <v>6753</v>
      </c>
      <c r="L74" s="378">
        <v>0</v>
      </c>
      <c r="M74" s="378">
        <v>0</v>
      </c>
      <c r="N74" s="378">
        <v>0</v>
      </c>
      <c r="O74" s="378">
        <v>3616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1112</v>
      </c>
      <c r="AB74" s="378">
        <v>84</v>
      </c>
      <c r="AC74" s="378">
        <v>0</v>
      </c>
      <c r="AD74" s="378">
        <v>0</v>
      </c>
      <c r="AE74" s="378">
        <v>0</v>
      </c>
      <c r="AF74" s="378">
        <v>87.5</v>
      </c>
      <c r="AG74" s="378">
        <v>0</v>
      </c>
      <c r="AH74" s="378">
        <v>0</v>
      </c>
      <c r="AI74" s="378">
        <v>1765.25</v>
      </c>
      <c r="AJ74" s="378">
        <v>0</v>
      </c>
      <c r="AK74" s="378">
        <v>0</v>
      </c>
      <c r="AL74" s="378">
        <v>699.2</v>
      </c>
      <c r="AM74" s="378">
        <v>0</v>
      </c>
      <c r="AN74" s="378">
        <v>921.6</v>
      </c>
      <c r="AO74" s="378">
        <v>0</v>
      </c>
    </row>
    <row r="75" spans="3:41" x14ac:dyDescent="0.3">
      <c r="C75" s="378">
        <v>32</v>
      </c>
      <c r="D75" s="378">
        <v>8</v>
      </c>
      <c r="E75" s="378">
        <v>3</v>
      </c>
      <c r="F75" s="378">
        <v>210</v>
      </c>
      <c r="G75" s="378">
        <v>0</v>
      </c>
      <c r="H75" s="378">
        <v>52</v>
      </c>
      <c r="I75" s="378">
        <v>0</v>
      </c>
      <c r="J75" s="378">
        <v>0</v>
      </c>
      <c r="K75" s="378">
        <v>142.5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15.5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32</v>
      </c>
      <c r="D76" s="378">
        <v>8</v>
      </c>
      <c r="E76" s="378">
        <v>4</v>
      </c>
      <c r="F76" s="378">
        <v>2280.4</v>
      </c>
      <c r="G76" s="378">
        <v>0</v>
      </c>
      <c r="H76" s="378">
        <v>610.4</v>
      </c>
      <c r="I76" s="378">
        <v>0</v>
      </c>
      <c r="J76" s="378">
        <v>0</v>
      </c>
      <c r="K76" s="378">
        <v>951</v>
      </c>
      <c r="L76" s="378">
        <v>0</v>
      </c>
      <c r="M76" s="378">
        <v>0</v>
      </c>
      <c r="N76" s="378">
        <v>0</v>
      </c>
      <c r="O76" s="378">
        <v>452.5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73.5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144</v>
      </c>
      <c r="AJ76" s="378">
        <v>0</v>
      </c>
      <c r="AK76" s="378">
        <v>0</v>
      </c>
      <c r="AL76" s="378">
        <v>49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32</v>
      </c>
      <c r="D77" s="378">
        <v>8</v>
      </c>
      <c r="E77" s="378">
        <v>5</v>
      </c>
      <c r="F77" s="378">
        <v>40</v>
      </c>
      <c r="G77" s="378">
        <v>40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32</v>
      </c>
      <c r="D78" s="378">
        <v>8</v>
      </c>
      <c r="E78" s="378">
        <v>6</v>
      </c>
      <c r="F78" s="378">
        <v>5498443</v>
      </c>
      <c r="G78" s="378">
        <v>8000</v>
      </c>
      <c r="H78" s="378">
        <v>1862160</v>
      </c>
      <c r="I78" s="378">
        <v>0</v>
      </c>
      <c r="J78" s="378">
        <v>0</v>
      </c>
      <c r="K78" s="378">
        <v>1776214</v>
      </c>
      <c r="L78" s="378">
        <v>0</v>
      </c>
      <c r="M78" s="378">
        <v>0</v>
      </c>
      <c r="N78" s="378">
        <v>0</v>
      </c>
      <c r="O78" s="378">
        <v>826651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353452</v>
      </c>
      <c r="AB78" s="378">
        <v>19175</v>
      </c>
      <c r="AC78" s="378">
        <v>0</v>
      </c>
      <c r="AD78" s="378">
        <v>0</v>
      </c>
      <c r="AE78" s="378">
        <v>0</v>
      </c>
      <c r="AF78" s="378">
        <v>22222</v>
      </c>
      <c r="AG78" s="378">
        <v>0</v>
      </c>
      <c r="AH78" s="378">
        <v>0</v>
      </c>
      <c r="AI78" s="378">
        <v>256764</v>
      </c>
      <c r="AJ78" s="378">
        <v>0</v>
      </c>
      <c r="AK78" s="378">
        <v>0</v>
      </c>
      <c r="AL78" s="378">
        <v>203694</v>
      </c>
      <c r="AM78" s="378">
        <v>0</v>
      </c>
      <c r="AN78" s="378">
        <v>170111</v>
      </c>
      <c r="AO78" s="378">
        <v>0</v>
      </c>
    </row>
    <row r="79" spans="3:41" x14ac:dyDescent="0.3">
      <c r="C79" s="378">
        <v>32</v>
      </c>
      <c r="D79" s="378">
        <v>8</v>
      </c>
      <c r="E79" s="378">
        <v>7</v>
      </c>
      <c r="F79" s="378">
        <v>239620</v>
      </c>
      <c r="G79" s="378">
        <v>0</v>
      </c>
      <c r="H79" s="378">
        <v>227620</v>
      </c>
      <c r="I79" s="378">
        <v>0</v>
      </c>
      <c r="J79" s="378">
        <v>0</v>
      </c>
      <c r="K79" s="378">
        <v>12000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32</v>
      </c>
      <c r="D80" s="378">
        <v>8</v>
      </c>
      <c r="E80" s="378">
        <v>9</v>
      </c>
      <c r="F80" s="378">
        <v>246390</v>
      </c>
      <c r="G80" s="378">
        <v>0</v>
      </c>
      <c r="H80" s="378">
        <v>227620</v>
      </c>
      <c r="I80" s="378">
        <v>0</v>
      </c>
      <c r="J80" s="378">
        <v>0</v>
      </c>
      <c r="K80" s="378">
        <v>18770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32</v>
      </c>
      <c r="D81" s="378">
        <v>8</v>
      </c>
      <c r="E81" s="378">
        <v>10</v>
      </c>
      <c r="F81" s="378">
        <v>21300</v>
      </c>
      <c r="G81" s="378">
        <v>0</v>
      </c>
      <c r="H81" s="378">
        <v>500</v>
      </c>
      <c r="I81" s="378">
        <v>0</v>
      </c>
      <c r="J81" s="378">
        <v>0</v>
      </c>
      <c r="K81" s="378">
        <v>20800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32</v>
      </c>
      <c r="D82" s="378">
        <v>8</v>
      </c>
      <c r="E82" s="378">
        <v>11</v>
      </c>
      <c r="F82" s="378">
        <v>15101.283396063427</v>
      </c>
      <c r="G82" s="378">
        <v>0</v>
      </c>
      <c r="H82" s="378">
        <v>7267.9500627300949</v>
      </c>
      <c r="I82" s="378">
        <v>0</v>
      </c>
      <c r="J82" s="378">
        <v>0</v>
      </c>
      <c r="K82" s="378">
        <v>7833.333333333333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32</v>
      </c>
      <c r="D83" s="378">
        <v>9</v>
      </c>
      <c r="E83" s="378">
        <v>1</v>
      </c>
      <c r="F83" s="378">
        <v>145</v>
      </c>
      <c r="G83" s="378">
        <v>0</v>
      </c>
      <c r="H83" s="378">
        <v>26.45</v>
      </c>
      <c r="I83" s="378">
        <v>0</v>
      </c>
      <c r="J83" s="378">
        <v>0</v>
      </c>
      <c r="K83" s="378">
        <v>54.5</v>
      </c>
      <c r="L83" s="378">
        <v>0</v>
      </c>
      <c r="M83" s="378">
        <v>0</v>
      </c>
      <c r="N83" s="378">
        <v>0</v>
      </c>
      <c r="O83" s="378">
        <v>29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8.65</v>
      </c>
      <c r="AB83" s="378">
        <v>0.5</v>
      </c>
      <c r="AC83" s="378">
        <v>0</v>
      </c>
      <c r="AD83" s="378">
        <v>0</v>
      </c>
      <c r="AE83" s="378">
        <v>0</v>
      </c>
      <c r="AF83" s="378">
        <v>1</v>
      </c>
      <c r="AG83" s="378">
        <v>0</v>
      </c>
      <c r="AH83" s="378">
        <v>0</v>
      </c>
      <c r="AI83" s="378">
        <v>14</v>
      </c>
      <c r="AJ83" s="378">
        <v>0</v>
      </c>
      <c r="AK83" s="378">
        <v>0</v>
      </c>
      <c r="AL83" s="378">
        <v>5</v>
      </c>
      <c r="AM83" s="378">
        <v>0</v>
      </c>
      <c r="AN83" s="378">
        <v>5.9</v>
      </c>
      <c r="AO83" s="378">
        <v>0</v>
      </c>
    </row>
    <row r="84" spans="3:41" x14ac:dyDescent="0.3">
      <c r="C84" s="378">
        <v>32</v>
      </c>
      <c r="D84" s="378">
        <v>9</v>
      </c>
      <c r="E84" s="378">
        <v>2</v>
      </c>
      <c r="F84" s="378">
        <v>21624.240000000002</v>
      </c>
      <c r="G84" s="378">
        <v>0</v>
      </c>
      <c r="H84" s="378">
        <v>4086.8</v>
      </c>
      <c r="I84" s="378">
        <v>0</v>
      </c>
      <c r="J84" s="378">
        <v>0</v>
      </c>
      <c r="K84" s="378">
        <v>7693.39</v>
      </c>
      <c r="L84" s="378">
        <v>0</v>
      </c>
      <c r="M84" s="378">
        <v>0</v>
      </c>
      <c r="N84" s="378">
        <v>0</v>
      </c>
      <c r="O84" s="378">
        <v>4156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1501.2</v>
      </c>
      <c r="AB84" s="378">
        <v>68</v>
      </c>
      <c r="AC84" s="378">
        <v>0</v>
      </c>
      <c r="AD84" s="378">
        <v>0</v>
      </c>
      <c r="AE84" s="378">
        <v>0</v>
      </c>
      <c r="AF84" s="378">
        <v>171.5</v>
      </c>
      <c r="AG84" s="378">
        <v>0</v>
      </c>
      <c r="AH84" s="378">
        <v>0</v>
      </c>
      <c r="AI84" s="378">
        <v>2213.75</v>
      </c>
      <c r="AJ84" s="378">
        <v>0</v>
      </c>
      <c r="AK84" s="378">
        <v>0</v>
      </c>
      <c r="AL84" s="378">
        <v>824</v>
      </c>
      <c r="AM84" s="378">
        <v>0</v>
      </c>
      <c r="AN84" s="378">
        <v>909.6</v>
      </c>
      <c r="AO84" s="378">
        <v>0</v>
      </c>
    </row>
    <row r="85" spans="3:41" x14ac:dyDescent="0.3">
      <c r="C85" s="378">
        <v>32</v>
      </c>
      <c r="D85" s="378">
        <v>9</v>
      </c>
      <c r="E85" s="378">
        <v>3</v>
      </c>
      <c r="F85" s="378">
        <v>150.26</v>
      </c>
      <c r="G85" s="378">
        <v>0</v>
      </c>
      <c r="H85" s="378">
        <v>98.4</v>
      </c>
      <c r="I85" s="378">
        <v>0</v>
      </c>
      <c r="J85" s="378">
        <v>0</v>
      </c>
      <c r="K85" s="378">
        <v>41.36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10.5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32</v>
      </c>
      <c r="D86" s="378">
        <v>9</v>
      </c>
      <c r="E86" s="378">
        <v>4</v>
      </c>
      <c r="F86" s="378">
        <v>1563.7</v>
      </c>
      <c r="G86" s="378">
        <v>0</v>
      </c>
      <c r="H86" s="378">
        <v>525.20000000000005</v>
      </c>
      <c r="I86" s="378">
        <v>0</v>
      </c>
      <c r="J86" s="378">
        <v>0</v>
      </c>
      <c r="K86" s="378">
        <v>430.5</v>
      </c>
      <c r="L86" s="378">
        <v>0</v>
      </c>
      <c r="M86" s="378">
        <v>0</v>
      </c>
      <c r="N86" s="378">
        <v>0</v>
      </c>
      <c r="O86" s="378">
        <v>409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55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85</v>
      </c>
      <c r="AJ86" s="378">
        <v>0</v>
      </c>
      <c r="AK86" s="378">
        <v>0</v>
      </c>
      <c r="AL86" s="378">
        <v>59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32</v>
      </c>
      <c r="D87" s="378">
        <v>9</v>
      </c>
      <c r="E87" s="378">
        <v>5</v>
      </c>
      <c r="F87" s="378">
        <v>4</v>
      </c>
      <c r="G87" s="378">
        <v>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32</v>
      </c>
      <c r="D88" s="378">
        <v>9</v>
      </c>
      <c r="E88" s="378">
        <v>6</v>
      </c>
      <c r="F88" s="378">
        <v>5194611</v>
      </c>
      <c r="G88" s="378">
        <v>800</v>
      </c>
      <c r="H88" s="378">
        <v>1758912</v>
      </c>
      <c r="I88" s="378">
        <v>0</v>
      </c>
      <c r="J88" s="378">
        <v>0</v>
      </c>
      <c r="K88" s="378">
        <v>1627070</v>
      </c>
      <c r="L88" s="378">
        <v>0</v>
      </c>
      <c r="M88" s="378">
        <v>0</v>
      </c>
      <c r="N88" s="378">
        <v>0</v>
      </c>
      <c r="O88" s="378">
        <v>827646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354543</v>
      </c>
      <c r="AB88" s="378">
        <v>19306</v>
      </c>
      <c r="AC88" s="378">
        <v>0</v>
      </c>
      <c r="AD88" s="378">
        <v>0</v>
      </c>
      <c r="AE88" s="378">
        <v>0</v>
      </c>
      <c r="AF88" s="378">
        <v>22738</v>
      </c>
      <c r="AG88" s="378">
        <v>0</v>
      </c>
      <c r="AH88" s="378">
        <v>0</v>
      </c>
      <c r="AI88" s="378">
        <v>251848</v>
      </c>
      <c r="AJ88" s="378">
        <v>0</v>
      </c>
      <c r="AK88" s="378">
        <v>0</v>
      </c>
      <c r="AL88" s="378">
        <v>197049</v>
      </c>
      <c r="AM88" s="378">
        <v>0</v>
      </c>
      <c r="AN88" s="378">
        <v>134699</v>
      </c>
      <c r="AO88" s="378">
        <v>0</v>
      </c>
    </row>
    <row r="89" spans="3:41" x14ac:dyDescent="0.3">
      <c r="C89" s="378">
        <v>32</v>
      </c>
      <c r="D89" s="378">
        <v>9</v>
      </c>
      <c r="E89" s="378">
        <v>7</v>
      </c>
      <c r="F89" s="378">
        <v>20556</v>
      </c>
      <c r="G89" s="378">
        <v>0</v>
      </c>
      <c r="H89" s="378">
        <v>20556</v>
      </c>
      <c r="I89" s="378">
        <v>0</v>
      </c>
      <c r="J89" s="378">
        <v>0</v>
      </c>
      <c r="K89" s="378">
        <v>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32</v>
      </c>
      <c r="D90" s="378">
        <v>9</v>
      </c>
      <c r="E90" s="378">
        <v>9</v>
      </c>
      <c r="F90" s="378">
        <v>47510</v>
      </c>
      <c r="G90" s="378">
        <v>0</v>
      </c>
      <c r="H90" s="378">
        <v>20556</v>
      </c>
      <c r="I90" s="378">
        <v>0</v>
      </c>
      <c r="J90" s="378">
        <v>0</v>
      </c>
      <c r="K90" s="378">
        <v>16862</v>
      </c>
      <c r="L90" s="378">
        <v>0</v>
      </c>
      <c r="M90" s="378">
        <v>0</v>
      </c>
      <c r="N90" s="378">
        <v>0</v>
      </c>
      <c r="O90" s="378">
        <v>10092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32</v>
      </c>
      <c r="D91" s="378">
        <v>9</v>
      </c>
      <c r="E91" s="378">
        <v>10</v>
      </c>
      <c r="F91" s="378">
        <v>53245</v>
      </c>
      <c r="G91" s="378">
        <v>0</v>
      </c>
      <c r="H91" s="378">
        <v>0</v>
      </c>
      <c r="I91" s="378">
        <v>0</v>
      </c>
      <c r="J91" s="378">
        <v>0</v>
      </c>
      <c r="K91" s="378">
        <v>53245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32</v>
      </c>
      <c r="D92" s="378">
        <v>9</v>
      </c>
      <c r="E92" s="378">
        <v>11</v>
      </c>
      <c r="F92" s="378">
        <v>15101.283396063427</v>
      </c>
      <c r="G92" s="378">
        <v>0</v>
      </c>
      <c r="H92" s="378">
        <v>7267.9500627300949</v>
      </c>
      <c r="I92" s="378">
        <v>0</v>
      </c>
      <c r="J92" s="378">
        <v>0</v>
      </c>
      <c r="K92" s="378">
        <v>7833.333333333333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</row>
    <row r="93" spans="3:41" x14ac:dyDescent="0.3">
      <c r="C93" s="378">
        <v>32</v>
      </c>
      <c r="D93" s="378">
        <v>10</v>
      </c>
      <c r="E93" s="378">
        <v>1</v>
      </c>
      <c r="F93" s="378">
        <v>146.15</v>
      </c>
      <c r="G93" s="378">
        <v>0</v>
      </c>
      <c r="H93" s="378">
        <v>26.45</v>
      </c>
      <c r="I93" s="378">
        <v>0</v>
      </c>
      <c r="J93" s="378">
        <v>0</v>
      </c>
      <c r="K93" s="378">
        <v>56.25</v>
      </c>
      <c r="L93" s="378">
        <v>0</v>
      </c>
      <c r="M93" s="378">
        <v>0</v>
      </c>
      <c r="N93" s="378">
        <v>0</v>
      </c>
      <c r="O93" s="378">
        <v>28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8.65</v>
      </c>
      <c r="AB93" s="378">
        <v>0.5</v>
      </c>
      <c r="AC93" s="378">
        <v>0</v>
      </c>
      <c r="AD93" s="378">
        <v>0</v>
      </c>
      <c r="AE93" s="378">
        <v>0</v>
      </c>
      <c r="AF93" s="378">
        <v>1</v>
      </c>
      <c r="AG93" s="378">
        <v>0</v>
      </c>
      <c r="AH93" s="378">
        <v>0</v>
      </c>
      <c r="AI93" s="378">
        <v>14</v>
      </c>
      <c r="AJ93" s="378">
        <v>0</v>
      </c>
      <c r="AK93" s="378">
        <v>0</v>
      </c>
      <c r="AL93" s="378">
        <v>5</v>
      </c>
      <c r="AM93" s="378">
        <v>0</v>
      </c>
      <c r="AN93" s="378">
        <v>6.3</v>
      </c>
      <c r="AO93" s="378">
        <v>0</v>
      </c>
    </row>
    <row r="94" spans="3:41" x14ac:dyDescent="0.3">
      <c r="C94" s="378">
        <v>32</v>
      </c>
      <c r="D94" s="378">
        <v>10</v>
      </c>
      <c r="E94" s="378">
        <v>2</v>
      </c>
      <c r="F94" s="378">
        <v>22964</v>
      </c>
      <c r="G94" s="378">
        <v>0</v>
      </c>
      <c r="H94" s="378">
        <v>4266.3999999999996</v>
      </c>
      <c r="I94" s="378">
        <v>0</v>
      </c>
      <c r="J94" s="378">
        <v>0</v>
      </c>
      <c r="K94" s="378">
        <v>8753</v>
      </c>
      <c r="L94" s="378">
        <v>0</v>
      </c>
      <c r="M94" s="378">
        <v>0</v>
      </c>
      <c r="N94" s="378">
        <v>0</v>
      </c>
      <c r="O94" s="378">
        <v>4212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1420</v>
      </c>
      <c r="AB94" s="378">
        <v>88</v>
      </c>
      <c r="AC94" s="378">
        <v>0</v>
      </c>
      <c r="AD94" s="378">
        <v>0</v>
      </c>
      <c r="AE94" s="378">
        <v>0</v>
      </c>
      <c r="AF94" s="378">
        <v>171.5</v>
      </c>
      <c r="AG94" s="378">
        <v>0</v>
      </c>
      <c r="AH94" s="378">
        <v>0</v>
      </c>
      <c r="AI94" s="378">
        <v>2207.5</v>
      </c>
      <c r="AJ94" s="378">
        <v>0</v>
      </c>
      <c r="AK94" s="378">
        <v>0</v>
      </c>
      <c r="AL94" s="378">
        <v>768</v>
      </c>
      <c r="AM94" s="378">
        <v>0</v>
      </c>
      <c r="AN94" s="378">
        <v>1077.5999999999999</v>
      </c>
      <c r="AO94" s="378">
        <v>0</v>
      </c>
    </row>
    <row r="95" spans="3:41" x14ac:dyDescent="0.3">
      <c r="C95" s="378">
        <v>32</v>
      </c>
      <c r="D95" s="378">
        <v>10</v>
      </c>
      <c r="E95" s="378">
        <v>3</v>
      </c>
      <c r="F95" s="378">
        <v>183.6</v>
      </c>
      <c r="G95" s="378">
        <v>0</v>
      </c>
      <c r="H95" s="378">
        <v>129.6</v>
      </c>
      <c r="I95" s="378">
        <v>0</v>
      </c>
      <c r="J95" s="378">
        <v>0</v>
      </c>
      <c r="K95" s="378">
        <v>43.5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10.5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32</v>
      </c>
      <c r="D96" s="378">
        <v>10</v>
      </c>
      <c r="E96" s="378">
        <v>4</v>
      </c>
      <c r="F96" s="378">
        <v>1227.45</v>
      </c>
      <c r="G96" s="378">
        <v>0</v>
      </c>
      <c r="H96" s="378">
        <v>537.20000000000005</v>
      </c>
      <c r="I96" s="378">
        <v>0</v>
      </c>
      <c r="J96" s="378">
        <v>0</v>
      </c>
      <c r="K96" s="378">
        <v>44.25</v>
      </c>
      <c r="L96" s="378">
        <v>0</v>
      </c>
      <c r="M96" s="378">
        <v>0</v>
      </c>
      <c r="N96" s="378">
        <v>0</v>
      </c>
      <c r="O96" s="378">
        <v>437.5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63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90</v>
      </c>
      <c r="AJ96" s="378">
        <v>0</v>
      </c>
      <c r="AK96" s="378">
        <v>0</v>
      </c>
      <c r="AL96" s="378">
        <v>55.5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32</v>
      </c>
      <c r="D97" s="378">
        <v>10</v>
      </c>
      <c r="E97" s="378">
        <v>5</v>
      </c>
      <c r="F97" s="378">
        <v>102</v>
      </c>
      <c r="G97" s="378">
        <v>102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</row>
    <row r="98" spans="3:41" x14ac:dyDescent="0.3">
      <c r="C98" s="378">
        <v>32</v>
      </c>
      <c r="D98" s="378">
        <v>10</v>
      </c>
      <c r="E98" s="378">
        <v>6</v>
      </c>
      <c r="F98" s="378">
        <v>5198081</v>
      </c>
      <c r="G98" s="378">
        <v>25700</v>
      </c>
      <c r="H98" s="378">
        <v>1788535</v>
      </c>
      <c r="I98" s="378">
        <v>0</v>
      </c>
      <c r="J98" s="378">
        <v>0</v>
      </c>
      <c r="K98" s="378">
        <v>1569983</v>
      </c>
      <c r="L98" s="378">
        <v>0</v>
      </c>
      <c r="M98" s="378">
        <v>0</v>
      </c>
      <c r="N98" s="378">
        <v>0</v>
      </c>
      <c r="O98" s="378">
        <v>844218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335248</v>
      </c>
      <c r="AB98" s="378">
        <v>19175</v>
      </c>
      <c r="AC98" s="378">
        <v>0</v>
      </c>
      <c r="AD98" s="378">
        <v>0</v>
      </c>
      <c r="AE98" s="378">
        <v>0</v>
      </c>
      <c r="AF98" s="378">
        <v>21694</v>
      </c>
      <c r="AG98" s="378">
        <v>0</v>
      </c>
      <c r="AH98" s="378">
        <v>0</v>
      </c>
      <c r="AI98" s="378">
        <v>252763</v>
      </c>
      <c r="AJ98" s="378">
        <v>0</v>
      </c>
      <c r="AK98" s="378">
        <v>0</v>
      </c>
      <c r="AL98" s="378">
        <v>199570</v>
      </c>
      <c r="AM98" s="378">
        <v>0</v>
      </c>
      <c r="AN98" s="378">
        <v>141195</v>
      </c>
      <c r="AO98" s="378">
        <v>0</v>
      </c>
    </row>
    <row r="99" spans="3:41" x14ac:dyDescent="0.3">
      <c r="C99" s="378">
        <v>32</v>
      </c>
      <c r="D99" s="378">
        <v>10</v>
      </c>
      <c r="E99" s="378">
        <v>7</v>
      </c>
      <c r="F99" s="378">
        <v>169162</v>
      </c>
      <c r="G99" s="378">
        <v>0</v>
      </c>
      <c r="H99" s="378">
        <v>153162</v>
      </c>
      <c r="I99" s="378">
        <v>0</v>
      </c>
      <c r="J99" s="378">
        <v>0</v>
      </c>
      <c r="K99" s="378">
        <v>16000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32</v>
      </c>
      <c r="D100" s="378">
        <v>10</v>
      </c>
      <c r="E100" s="378">
        <v>9</v>
      </c>
      <c r="F100" s="378">
        <v>201528</v>
      </c>
      <c r="G100" s="378">
        <v>0</v>
      </c>
      <c r="H100" s="378">
        <v>153162</v>
      </c>
      <c r="I100" s="378">
        <v>0</v>
      </c>
      <c r="J100" s="378">
        <v>0</v>
      </c>
      <c r="K100" s="378">
        <v>30892</v>
      </c>
      <c r="L100" s="378">
        <v>0</v>
      </c>
      <c r="M100" s="378">
        <v>0</v>
      </c>
      <c r="N100" s="378">
        <v>0</v>
      </c>
      <c r="O100" s="378">
        <v>17004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470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32</v>
      </c>
      <c r="D101" s="378">
        <v>10</v>
      </c>
      <c r="E101" s="378">
        <v>10</v>
      </c>
      <c r="F101" s="378">
        <v>42506</v>
      </c>
      <c r="G101" s="378">
        <v>0</v>
      </c>
      <c r="H101" s="378">
        <v>1546</v>
      </c>
      <c r="I101" s="378">
        <v>0</v>
      </c>
      <c r="J101" s="378">
        <v>0</v>
      </c>
      <c r="K101" s="378">
        <v>40960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</row>
    <row r="102" spans="3:41" x14ac:dyDescent="0.3">
      <c r="C102" s="378">
        <v>32</v>
      </c>
      <c r="D102" s="378">
        <v>10</v>
      </c>
      <c r="E102" s="378">
        <v>11</v>
      </c>
      <c r="F102" s="378">
        <v>15101.283396063427</v>
      </c>
      <c r="G102" s="378">
        <v>0</v>
      </c>
      <c r="H102" s="378">
        <v>7267.9500627300949</v>
      </c>
      <c r="I102" s="378">
        <v>0</v>
      </c>
      <c r="J102" s="378">
        <v>0</v>
      </c>
      <c r="K102" s="378">
        <v>7833.333333333333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</row>
    <row r="103" spans="3:41" x14ac:dyDescent="0.3">
      <c r="C103" s="378">
        <v>32</v>
      </c>
      <c r="D103" s="378">
        <v>11</v>
      </c>
      <c r="E103" s="378">
        <v>1</v>
      </c>
      <c r="F103" s="378">
        <v>146.15</v>
      </c>
      <c r="G103" s="378">
        <v>0</v>
      </c>
      <c r="H103" s="378">
        <v>26.45</v>
      </c>
      <c r="I103" s="378">
        <v>0</v>
      </c>
      <c r="J103" s="378">
        <v>0</v>
      </c>
      <c r="K103" s="378">
        <v>56.25</v>
      </c>
      <c r="L103" s="378">
        <v>0</v>
      </c>
      <c r="M103" s="378">
        <v>0</v>
      </c>
      <c r="N103" s="378">
        <v>0</v>
      </c>
      <c r="O103" s="378">
        <v>28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8.65</v>
      </c>
      <c r="AB103" s="378">
        <v>0.5</v>
      </c>
      <c r="AC103" s="378">
        <v>0</v>
      </c>
      <c r="AD103" s="378">
        <v>0</v>
      </c>
      <c r="AE103" s="378">
        <v>0</v>
      </c>
      <c r="AF103" s="378">
        <v>1</v>
      </c>
      <c r="AG103" s="378">
        <v>0</v>
      </c>
      <c r="AH103" s="378">
        <v>0</v>
      </c>
      <c r="AI103" s="378">
        <v>14</v>
      </c>
      <c r="AJ103" s="378">
        <v>0</v>
      </c>
      <c r="AK103" s="378">
        <v>0</v>
      </c>
      <c r="AL103" s="378">
        <v>5</v>
      </c>
      <c r="AM103" s="378">
        <v>0</v>
      </c>
      <c r="AN103" s="378">
        <v>6.3</v>
      </c>
      <c r="AO103" s="378">
        <v>0</v>
      </c>
    </row>
    <row r="104" spans="3:41" x14ac:dyDescent="0.3">
      <c r="C104" s="378">
        <v>32</v>
      </c>
      <c r="D104" s="378">
        <v>11</v>
      </c>
      <c r="E104" s="378">
        <v>2</v>
      </c>
      <c r="F104" s="378">
        <v>21770.7</v>
      </c>
      <c r="G104" s="378">
        <v>0</v>
      </c>
      <c r="H104" s="378">
        <v>3956</v>
      </c>
      <c r="I104" s="378">
        <v>0</v>
      </c>
      <c r="J104" s="378">
        <v>0</v>
      </c>
      <c r="K104" s="378">
        <v>8251</v>
      </c>
      <c r="L104" s="378">
        <v>0</v>
      </c>
      <c r="M104" s="378">
        <v>0</v>
      </c>
      <c r="N104" s="378">
        <v>0</v>
      </c>
      <c r="O104" s="378">
        <v>3976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1248</v>
      </c>
      <c r="AB104" s="378">
        <v>72</v>
      </c>
      <c r="AC104" s="378">
        <v>0</v>
      </c>
      <c r="AD104" s="378">
        <v>0</v>
      </c>
      <c r="AE104" s="378">
        <v>0</v>
      </c>
      <c r="AF104" s="378">
        <v>163.75</v>
      </c>
      <c r="AG104" s="378">
        <v>0</v>
      </c>
      <c r="AH104" s="378">
        <v>0</v>
      </c>
      <c r="AI104" s="378">
        <v>2268.75</v>
      </c>
      <c r="AJ104" s="378">
        <v>0</v>
      </c>
      <c r="AK104" s="378">
        <v>0</v>
      </c>
      <c r="AL104" s="378">
        <v>800</v>
      </c>
      <c r="AM104" s="378">
        <v>0</v>
      </c>
      <c r="AN104" s="378">
        <v>1035.2</v>
      </c>
      <c r="AO104" s="378">
        <v>0</v>
      </c>
    </row>
    <row r="105" spans="3:41" x14ac:dyDescent="0.3">
      <c r="C105" s="378">
        <v>32</v>
      </c>
      <c r="D105" s="378">
        <v>11</v>
      </c>
      <c r="E105" s="378">
        <v>3</v>
      </c>
      <c r="F105" s="378">
        <v>150.1</v>
      </c>
      <c r="G105" s="378">
        <v>0</v>
      </c>
      <c r="H105" s="378">
        <v>110.6</v>
      </c>
      <c r="I105" s="378">
        <v>0</v>
      </c>
      <c r="J105" s="378">
        <v>0</v>
      </c>
      <c r="K105" s="378">
        <v>29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10.5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32</v>
      </c>
      <c r="D106" s="378">
        <v>11</v>
      </c>
      <c r="E106" s="378">
        <v>4</v>
      </c>
      <c r="F106" s="378">
        <v>1412.6</v>
      </c>
      <c r="G106" s="378">
        <v>0</v>
      </c>
      <c r="H106" s="378">
        <v>538.1</v>
      </c>
      <c r="I106" s="378">
        <v>0</v>
      </c>
      <c r="J106" s="378">
        <v>0</v>
      </c>
      <c r="K106" s="378">
        <v>159.5</v>
      </c>
      <c r="L106" s="378">
        <v>0</v>
      </c>
      <c r="M106" s="378">
        <v>0</v>
      </c>
      <c r="N106" s="378">
        <v>0</v>
      </c>
      <c r="O106" s="378">
        <v>422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65.5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174.5</v>
      </c>
      <c r="AJ106" s="378">
        <v>0</v>
      </c>
      <c r="AK106" s="378">
        <v>0</v>
      </c>
      <c r="AL106" s="378">
        <v>53</v>
      </c>
      <c r="AM106" s="378">
        <v>0</v>
      </c>
      <c r="AN106" s="378">
        <v>0</v>
      </c>
      <c r="AO106" s="378">
        <v>0</v>
      </c>
    </row>
    <row r="107" spans="3:41" x14ac:dyDescent="0.3">
      <c r="C107" s="378">
        <v>32</v>
      </c>
      <c r="D107" s="378">
        <v>11</v>
      </c>
      <c r="E107" s="378">
        <v>5</v>
      </c>
      <c r="F107" s="378">
        <v>126.5</v>
      </c>
      <c r="G107" s="378">
        <v>126.5</v>
      </c>
      <c r="H107" s="378">
        <v>0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32</v>
      </c>
      <c r="D108" s="378">
        <v>11</v>
      </c>
      <c r="E108" s="378">
        <v>6</v>
      </c>
      <c r="F108" s="378">
        <v>7029995</v>
      </c>
      <c r="G108" s="378">
        <v>25300</v>
      </c>
      <c r="H108" s="378">
        <v>2347902</v>
      </c>
      <c r="I108" s="378">
        <v>0</v>
      </c>
      <c r="J108" s="378">
        <v>0</v>
      </c>
      <c r="K108" s="378">
        <v>2203057</v>
      </c>
      <c r="L108" s="378">
        <v>0</v>
      </c>
      <c r="M108" s="378">
        <v>0</v>
      </c>
      <c r="N108" s="378">
        <v>0</v>
      </c>
      <c r="O108" s="378">
        <v>1139045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435130</v>
      </c>
      <c r="AB108" s="378">
        <v>32363</v>
      </c>
      <c r="AC108" s="378">
        <v>0</v>
      </c>
      <c r="AD108" s="378">
        <v>0</v>
      </c>
      <c r="AE108" s="378">
        <v>0</v>
      </c>
      <c r="AF108" s="378">
        <v>30065</v>
      </c>
      <c r="AG108" s="378">
        <v>0</v>
      </c>
      <c r="AH108" s="378">
        <v>0</v>
      </c>
      <c r="AI108" s="378">
        <v>360739</v>
      </c>
      <c r="AJ108" s="378">
        <v>0</v>
      </c>
      <c r="AK108" s="378">
        <v>0</v>
      </c>
      <c r="AL108" s="378">
        <v>249790</v>
      </c>
      <c r="AM108" s="378">
        <v>0</v>
      </c>
      <c r="AN108" s="378">
        <v>206604</v>
      </c>
      <c r="AO108" s="378">
        <v>0</v>
      </c>
    </row>
    <row r="109" spans="3:41" x14ac:dyDescent="0.3">
      <c r="C109" s="378">
        <v>32</v>
      </c>
      <c r="D109" s="378">
        <v>11</v>
      </c>
      <c r="E109" s="378">
        <v>7</v>
      </c>
      <c r="F109" s="378">
        <v>42192</v>
      </c>
      <c r="G109" s="378">
        <v>0</v>
      </c>
      <c r="H109" s="378">
        <v>42192</v>
      </c>
      <c r="I109" s="378">
        <v>0</v>
      </c>
      <c r="J109" s="378">
        <v>0</v>
      </c>
      <c r="K109" s="378">
        <v>0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</row>
    <row r="110" spans="3:41" x14ac:dyDescent="0.3">
      <c r="C110" s="378">
        <v>32</v>
      </c>
      <c r="D110" s="378">
        <v>11</v>
      </c>
      <c r="E110" s="378">
        <v>8</v>
      </c>
      <c r="F110" s="378">
        <v>74000</v>
      </c>
      <c r="G110" s="378">
        <v>0</v>
      </c>
      <c r="H110" s="378">
        <v>58000</v>
      </c>
      <c r="I110" s="378">
        <v>0</v>
      </c>
      <c r="J110" s="378">
        <v>0</v>
      </c>
      <c r="K110" s="378">
        <v>0</v>
      </c>
      <c r="L110" s="378">
        <v>0</v>
      </c>
      <c r="M110" s="378">
        <v>0</v>
      </c>
      <c r="N110" s="378">
        <v>0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0</v>
      </c>
      <c r="AN110" s="378">
        <v>16000</v>
      </c>
      <c r="AO110" s="378">
        <v>0</v>
      </c>
    </row>
    <row r="111" spans="3:41" x14ac:dyDescent="0.3">
      <c r="C111" s="378">
        <v>32</v>
      </c>
      <c r="D111" s="378">
        <v>11</v>
      </c>
      <c r="E111" s="378">
        <v>9</v>
      </c>
      <c r="F111" s="378">
        <v>1840480</v>
      </c>
      <c r="G111" s="378">
        <v>0</v>
      </c>
      <c r="H111" s="378">
        <v>613254</v>
      </c>
      <c r="I111" s="378">
        <v>0</v>
      </c>
      <c r="J111" s="378">
        <v>0</v>
      </c>
      <c r="K111" s="378">
        <v>574774</v>
      </c>
      <c r="L111" s="378">
        <v>0</v>
      </c>
      <c r="M111" s="378">
        <v>0</v>
      </c>
      <c r="N111" s="378">
        <v>0</v>
      </c>
      <c r="O111" s="378">
        <v>321981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95840</v>
      </c>
      <c r="AB111" s="378">
        <v>13090</v>
      </c>
      <c r="AC111" s="378">
        <v>0</v>
      </c>
      <c r="AD111" s="378">
        <v>0</v>
      </c>
      <c r="AE111" s="378">
        <v>0</v>
      </c>
      <c r="AF111" s="378">
        <v>8228</v>
      </c>
      <c r="AG111" s="378">
        <v>0</v>
      </c>
      <c r="AH111" s="378">
        <v>0</v>
      </c>
      <c r="AI111" s="378">
        <v>93115</v>
      </c>
      <c r="AJ111" s="378">
        <v>0</v>
      </c>
      <c r="AK111" s="378">
        <v>0</v>
      </c>
      <c r="AL111" s="378">
        <v>54869</v>
      </c>
      <c r="AM111" s="378">
        <v>0</v>
      </c>
      <c r="AN111" s="378">
        <v>65329</v>
      </c>
      <c r="AO111" s="378">
        <v>0</v>
      </c>
    </row>
    <row r="112" spans="3:41" x14ac:dyDescent="0.3">
      <c r="C112" s="378">
        <v>32</v>
      </c>
      <c r="D112" s="378">
        <v>11</v>
      </c>
      <c r="E112" s="378">
        <v>10</v>
      </c>
      <c r="F112" s="378">
        <v>14142</v>
      </c>
      <c r="G112" s="378">
        <v>0</v>
      </c>
      <c r="H112" s="378">
        <v>0</v>
      </c>
      <c r="I112" s="378">
        <v>0</v>
      </c>
      <c r="J112" s="378">
        <v>0</v>
      </c>
      <c r="K112" s="378">
        <v>14142</v>
      </c>
      <c r="L112" s="378">
        <v>0</v>
      </c>
      <c r="M112" s="378">
        <v>0</v>
      </c>
      <c r="N112" s="378">
        <v>0</v>
      </c>
      <c r="O112" s="378">
        <v>0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0</v>
      </c>
      <c r="AE112" s="378">
        <v>0</v>
      </c>
      <c r="AF112" s="378">
        <v>0</v>
      </c>
      <c r="AG112" s="378">
        <v>0</v>
      </c>
      <c r="AH112" s="378">
        <v>0</v>
      </c>
      <c r="AI112" s="378">
        <v>0</v>
      </c>
      <c r="AJ112" s="378">
        <v>0</v>
      </c>
      <c r="AK112" s="378">
        <v>0</v>
      </c>
      <c r="AL112" s="378">
        <v>0</v>
      </c>
      <c r="AM112" s="378">
        <v>0</v>
      </c>
      <c r="AN112" s="378">
        <v>0</v>
      </c>
      <c r="AO112" s="378">
        <v>0</v>
      </c>
    </row>
    <row r="113" spans="3:41" x14ac:dyDescent="0.3">
      <c r="C113" s="378">
        <v>32</v>
      </c>
      <c r="D113" s="378">
        <v>11</v>
      </c>
      <c r="E113" s="378">
        <v>11</v>
      </c>
      <c r="F113" s="378">
        <v>15101.283396063427</v>
      </c>
      <c r="G113" s="378">
        <v>0</v>
      </c>
      <c r="H113" s="378">
        <v>7267.9500627300949</v>
      </c>
      <c r="I113" s="378">
        <v>0</v>
      </c>
      <c r="J113" s="378">
        <v>0</v>
      </c>
      <c r="K113" s="378">
        <v>7833.333333333333</v>
      </c>
      <c r="L113" s="378">
        <v>0</v>
      </c>
      <c r="M113" s="378">
        <v>0</v>
      </c>
      <c r="N113" s="378">
        <v>0</v>
      </c>
      <c r="O113" s="378">
        <v>0</v>
      </c>
      <c r="P113" s="378">
        <v>0</v>
      </c>
      <c r="Q113" s="378">
        <v>0</v>
      </c>
      <c r="R113" s="378">
        <v>0</v>
      </c>
      <c r="S113" s="378">
        <v>0</v>
      </c>
      <c r="T113" s="378">
        <v>0</v>
      </c>
      <c r="U113" s="378">
        <v>0</v>
      </c>
      <c r="V113" s="378">
        <v>0</v>
      </c>
      <c r="W113" s="378">
        <v>0</v>
      </c>
      <c r="X113" s="378">
        <v>0</v>
      </c>
      <c r="Y113" s="378">
        <v>0</v>
      </c>
      <c r="Z113" s="378">
        <v>0</v>
      </c>
      <c r="AA113" s="378">
        <v>0</v>
      </c>
      <c r="AB113" s="378">
        <v>0</v>
      </c>
      <c r="AC113" s="378">
        <v>0</v>
      </c>
      <c r="AD113" s="378">
        <v>0</v>
      </c>
      <c r="AE113" s="378">
        <v>0</v>
      </c>
      <c r="AF113" s="378">
        <v>0</v>
      </c>
      <c r="AG113" s="378">
        <v>0</v>
      </c>
      <c r="AH113" s="378">
        <v>0</v>
      </c>
      <c r="AI113" s="378">
        <v>0</v>
      </c>
      <c r="AJ113" s="378">
        <v>0</v>
      </c>
      <c r="AK113" s="378">
        <v>0</v>
      </c>
      <c r="AL113" s="378">
        <v>0</v>
      </c>
      <c r="AM113" s="378">
        <v>0</v>
      </c>
      <c r="AN113" s="378">
        <v>0</v>
      </c>
      <c r="AO113" s="378">
        <v>0</v>
      </c>
    </row>
    <row r="114" spans="3:41" x14ac:dyDescent="0.3">
      <c r="C114" s="378">
        <v>32</v>
      </c>
      <c r="D114" s="378">
        <v>12</v>
      </c>
      <c r="E114" s="378">
        <v>1</v>
      </c>
      <c r="F114" s="378">
        <v>147.94999999999999</v>
      </c>
      <c r="G114" s="378">
        <v>0</v>
      </c>
      <c r="H114" s="378">
        <v>26.45</v>
      </c>
      <c r="I114" s="378">
        <v>0</v>
      </c>
      <c r="J114" s="378">
        <v>0</v>
      </c>
      <c r="K114" s="378">
        <v>56.25</v>
      </c>
      <c r="L114" s="378">
        <v>0</v>
      </c>
      <c r="M114" s="378">
        <v>0</v>
      </c>
      <c r="N114" s="378">
        <v>0</v>
      </c>
      <c r="O114" s="378">
        <v>28</v>
      </c>
      <c r="P114" s="378">
        <v>0</v>
      </c>
      <c r="Q114" s="378">
        <v>0</v>
      </c>
      <c r="R114" s="378">
        <v>0</v>
      </c>
      <c r="S114" s="378">
        <v>0</v>
      </c>
      <c r="T114" s="378">
        <v>0</v>
      </c>
      <c r="U114" s="378">
        <v>0</v>
      </c>
      <c r="V114" s="378">
        <v>0</v>
      </c>
      <c r="W114" s="378">
        <v>0</v>
      </c>
      <c r="X114" s="378">
        <v>0</v>
      </c>
      <c r="Y114" s="378">
        <v>0</v>
      </c>
      <c r="Z114" s="378">
        <v>0</v>
      </c>
      <c r="AA114" s="378">
        <v>9.65</v>
      </c>
      <c r="AB114" s="378">
        <v>0.5</v>
      </c>
      <c r="AC114" s="378">
        <v>0</v>
      </c>
      <c r="AD114" s="378">
        <v>0</v>
      </c>
      <c r="AE114" s="378">
        <v>0</v>
      </c>
      <c r="AF114" s="378">
        <v>1</v>
      </c>
      <c r="AG114" s="378">
        <v>0</v>
      </c>
      <c r="AH114" s="378">
        <v>0</v>
      </c>
      <c r="AI114" s="378">
        <v>15</v>
      </c>
      <c r="AJ114" s="378">
        <v>0</v>
      </c>
      <c r="AK114" s="378">
        <v>0</v>
      </c>
      <c r="AL114" s="378">
        <v>4.8</v>
      </c>
      <c r="AM114" s="378">
        <v>0</v>
      </c>
      <c r="AN114" s="378">
        <v>6.3</v>
      </c>
      <c r="AO114" s="378">
        <v>0</v>
      </c>
    </row>
    <row r="115" spans="3:41" x14ac:dyDescent="0.3">
      <c r="C115" s="378">
        <v>32</v>
      </c>
      <c r="D115" s="378">
        <v>12</v>
      </c>
      <c r="E115" s="378">
        <v>2</v>
      </c>
      <c r="F115" s="378">
        <v>20018.55</v>
      </c>
      <c r="G115" s="378">
        <v>0</v>
      </c>
      <c r="H115" s="378">
        <v>3717.2</v>
      </c>
      <c r="I115" s="378">
        <v>0</v>
      </c>
      <c r="J115" s="378">
        <v>0</v>
      </c>
      <c r="K115" s="378">
        <v>7110.75</v>
      </c>
      <c r="L115" s="378">
        <v>0</v>
      </c>
      <c r="M115" s="378">
        <v>0</v>
      </c>
      <c r="N115" s="378">
        <v>0</v>
      </c>
      <c r="O115" s="378">
        <v>4172</v>
      </c>
      <c r="P115" s="378">
        <v>0</v>
      </c>
      <c r="Q115" s="378">
        <v>0</v>
      </c>
      <c r="R115" s="378">
        <v>0</v>
      </c>
      <c r="S115" s="378">
        <v>0</v>
      </c>
      <c r="T115" s="378">
        <v>0</v>
      </c>
      <c r="U115" s="378">
        <v>0</v>
      </c>
      <c r="V115" s="378">
        <v>0</v>
      </c>
      <c r="W115" s="378">
        <v>0</v>
      </c>
      <c r="X115" s="378">
        <v>0</v>
      </c>
      <c r="Y115" s="378">
        <v>0</v>
      </c>
      <c r="Z115" s="378">
        <v>0</v>
      </c>
      <c r="AA115" s="378">
        <v>1264</v>
      </c>
      <c r="AB115" s="378">
        <v>64</v>
      </c>
      <c r="AC115" s="378">
        <v>0</v>
      </c>
      <c r="AD115" s="378">
        <v>0</v>
      </c>
      <c r="AE115" s="378">
        <v>0</v>
      </c>
      <c r="AF115" s="378">
        <v>119.5</v>
      </c>
      <c r="AG115" s="378">
        <v>0</v>
      </c>
      <c r="AH115" s="378">
        <v>0</v>
      </c>
      <c r="AI115" s="378">
        <v>1909.5</v>
      </c>
      <c r="AJ115" s="378">
        <v>0</v>
      </c>
      <c r="AK115" s="378">
        <v>0</v>
      </c>
      <c r="AL115" s="378">
        <v>693.6</v>
      </c>
      <c r="AM115" s="378">
        <v>0</v>
      </c>
      <c r="AN115" s="378">
        <v>968</v>
      </c>
      <c r="AO115" s="378">
        <v>0</v>
      </c>
    </row>
    <row r="116" spans="3:41" x14ac:dyDescent="0.3">
      <c r="C116" s="378">
        <v>32</v>
      </c>
      <c r="D116" s="378">
        <v>12</v>
      </c>
      <c r="E116" s="378">
        <v>3</v>
      </c>
      <c r="F116" s="378">
        <v>214.6</v>
      </c>
      <c r="G116" s="378">
        <v>0</v>
      </c>
      <c r="H116" s="378">
        <v>112</v>
      </c>
      <c r="I116" s="378">
        <v>0</v>
      </c>
      <c r="J116" s="378">
        <v>0</v>
      </c>
      <c r="K116" s="378">
        <v>88</v>
      </c>
      <c r="L116" s="378">
        <v>0</v>
      </c>
      <c r="M116" s="378">
        <v>0</v>
      </c>
      <c r="N116" s="378">
        <v>0</v>
      </c>
      <c r="O116" s="378">
        <v>0</v>
      </c>
      <c r="P116" s="378">
        <v>0</v>
      </c>
      <c r="Q116" s="378">
        <v>0</v>
      </c>
      <c r="R116" s="378">
        <v>0</v>
      </c>
      <c r="S116" s="378">
        <v>0</v>
      </c>
      <c r="T116" s="378">
        <v>0</v>
      </c>
      <c r="U116" s="378">
        <v>0</v>
      </c>
      <c r="V116" s="378">
        <v>0</v>
      </c>
      <c r="W116" s="378">
        <v>0</v>
      </c>
      <c r="X116" s="378">
        <v>0</v>
      </c>
      <c r="Y116" s="378">
        <v>0</v>
      </c>
      <c r="Z116" s="378">
        <v>0</v>
      </c>
      <c r="AA116" s="378">
        <v>10.5</v>
      </c>
      <c r="AB116" s="378">
        <v>0</v>
      </c>
      <c r="AC116" s="378">
        <v>0</v>
      </c>
      <c r="AD116" s="378">
        <v>0</v>
      </c>
      <c r="AE116" s="378">
        <v>0</v>
      </c>
      <c r="AF116" s="378">
        <v>0</v>
      </c>
      <c r="AG116" s="378">
        <v>0</v>
      </c>
      <c r="AH116" s="378">
        <v>0</v>
      </c>
      <c r="AI116" s="378">
        <v>0</v>
      </c>
      <c r="AJ116" s="378">
        <v>0</v>
      </c>
      <c r="AK116" s="378">
        <v>0</v>
      </c>
      <c r="AL116" s="378">
        <v>4.0999999999999996</v>
      </c>
      <c r="AM116" s="378">
        <v>0</v>
      </c>
      <c r="AN116" s="378">
        <v>0</v>
      </c>
      <c r="AO116" s="378">
        <v>0</v>
      </c>
    </row>
    <row r="117" spans="3:41" x14ac:dyDescent="0.3">
      <c r="C117" s="378">
        <v>32</v>
      </c>
      <c r="D117" s="378">
        <v>12</v>
      </c>
      <c r="E117" s="378">
        <v>4</v>
      </c>
      <c r="F117" s="378">
        <v>1514.85</v>
      </c>
      <c r="G117" s="378">
        <v>0</v>
      </c>
      <c r="H117" s="378">
        <v>426.1</v>
      </c>
      <c r="I117" s="378">
        <v>0</v>
      </c>
      <c r="J117" s="378">
        <v>0</v>
      </c>
      <c r="K117" s="378">
        <v>348.75</v>
      </c>
      <c r="L117" s="378">
        <v>0</v>
      </c>
      <c r="M117" s="378">
        <v>0</v>
      </c>
      <c r="N117" s="378">
        <v>0</v>
      </c>
      <c r="O117" s="378">
        <v>407</v>
      </c>
      <c r="P117" s="378">
        <v>0</v>
      </c>
      <c r="Q117" s="378">
        <v>0</v>
      </c>
      <c r="R117" s="378">
        <v>0</v>
      </c>
      <c r="S117" s="378">
        <v>0</v>
      </c>
      <c r="T117" s="378">
        <v>0</v>
      </c>
      <c r="U117" s="378">
        <v>0</v>
      </c>
      <c r="V117" s="378">
        <v>0</v>
      </c>
      <c r="W117" s="378">
        <v>0</v>
      </c>
      <c r="X117" s="378">
        <v>0</v>
      </c>
      <c r="Y117" s="378">
        <v>0</v>
      </c>
      <c r="Z117" s="378">
        <v>0</v>
      </c>
      <c r="AA117" s="378">
        <v>65.5</v>
      </c>
      <c r="AB117" s="378">
        <v>0</v>
      </c>
      <c r="AC117" s="378">
        <v>0</v>
      </c>
      <c r="AD117" s="378">
        <v>0</v>
      </c>
      <c r="AE117" s="378">
        <v>0</v>
      </c>
      <c r="AF117" s="378">
        <v>31</v>
      </c>
      <c r="AG117" s="378">
        <v>0</v>
      </c>
      <c r="AH117" s="378">
        <v>0</v>
      </c>
      <c r="AI117" s="378">
        <v>192</v>
      </c>
      <c r="AJ117" s="378">
        <v>0</v>
      </c>
      <c r="AK117" s="378">
        <v>0</v>
      </c>
      <c r="AL117" s="378">
        <v>44.5</v>
      </c>
      <c r="AM117" s="378">
        <v>0</v>
      </c>
      <c r="AN117" s="378">
        <v>0</v>
      </c>
      <c r="AO117" s="378">
        <v>0</v>
      </c>
    </row>
    <row r="118" spans="3:41" x14ac:dyDescent="0.3">
      <c r="C118" s="378">
        <v>32</v>
      </c>
      <c r="D118" s="378">
        <v>12</v>
      </c>
      <c r="E118" s="378">
        <v>5</v>
      </c>
      <c r="F118" s="378">
        <v>71.5</v>
      </c>
      <c r="G118" s="378">
        <v>71.5</v>
      </c>
      <c r="H118" s="378">
        <v>0</v>
      </c>
      <c r="I118" s="378">
        <v>0</v>
      </c>
      <c r="J118" s="378">
        <v>0</v>
      </c>
      <c r="K118" s="378">
        <v>0</v>
      </c>
      <c r="L118" s="378">
        <v>0</v>
      </c>
      <c r="M118" s="378">
        <v>0</v>
      </c>
      <c r="N118" s="378">
        <v>0</v>
      </c>
      <c r="O118" s="378">
        <v>0</v>
      </c>
      <c r="P118" s="378">
        <v>0</v>
      </c>
      <c r="Q118" s="378">
        <v>0</v>
      </c>
      <c r="R118" s="378">
        <v>0</v>
      </c>
      <c r="S118" s="378">
        <v>0</v>
      </c>
      <c r="T118" s="378">
        <v>0</v>
      </c>
      <c r="U118" s="378">
        <v>0</v>
      </c>
      <c r="V118" s="378">
        <v>0</v>
      </c>
      <c r="W118" s="378">
        <v>0</v>
      </c>
      <c r="X118" s="378">
        <v>0</v>
      </c>
      <c r="Y118" s="378">
        <v>0</v>
      </c>
      <c r="Z118" s="378">
        <v>0</v>
      </c>
      <c r="AA118" s="378">
        <v>0</v>
      </c>
      <c r="AB118" s="378">
        <v>0</v>
      </c>
      <c r="AC118" s="378">
        <v>0</v>
      </c>
      <c r="AD118" s="378">
        <v>0</v>
      </c>
      <c r="AE118" s="378">
        <v>0</v>
      </c>
      <c r="AF118" s="378">
        <v>0</v>
      </c>
      <c r="AG118" s="378">
        <v>0</v>
      </c>
      <c r="AH118" s="378">
        <v>0</v>
      </c>
      <c r="AI118" s="378">
        <v>0</v>
      </c>
      <c r="AJ118" s="378">
        <v>0</v>
      </c>
      <c r="AK118" s="378">
        <v>0</v>
      </c>
      <c r="AL118" s="378">
        <v>0</v>
      </c>
      <c r="AM118" s="378">
        <v>0</v>
      </c>
      <c r="AN118" s="378">
        <v>0</v>
      </c>
      <c r="AO118" s="378">
        <v>0</v>
      </c>
    </row>
    <row r="119" spans="3:41" x14ac:dyDescent="0.3">
      <c r="C119" s="378">
        <v>32</v>
      </c>
      <c r="D119" s="378">
        <v>12</v>
      </c>
      <c r="E119" s="378">
        <v>6</v>
      </c>
      <c r="F119" s="378">
        <v>5709402</v>
      </c>
      <c r="G119" s="378">
        <v>30100</v>
      </c>
      <c r="H119" s="378">
        <v>2051903</v>
      </c>
      <c r="I119" s="378">
        <v>0</v>
      </c>
      <c r="J119" s="378">
        <v>0</v>
      </c>
      <c r="K119" s="378">
        <v>1723601</v>
      </c>
      <c r="L119" s="378">
        <v>0</v>
      </c>
      <c r="M119" s="378">
        <v>0</v>
      </c>
      <c r="N119" s="378">
        <v>0</v>
      </c>
      <c r="O119" s="378">
        <v>850681</v>
      </c>
      <c r="P119" s="378">
        <v>0</v>
      </c>
      <c r="Q119" s="378">
        <v>0</v>
      </c>
      <c r="R119" s="378">
        <v>0</v>
      </c>
      <c r="S119" s="378">
        <v>0</v>
      </c>
      <c r="T119" s="378">
        <v>0</v>
      </c>
      <c r="U119" s="378">
        <v>0</v>
      </c>
      <c r="V119" s="378">
        <v>0</v>
      </c>
      <c r="W119" s="378">
        <v>0</v>
      </c>
      <c r="X119" s="378">
        <v>0</v>
      </c>
      <c r="Y119" s="378">
        <v>0</v>
      </c>
      <c r="Z119" s="378">
        <v>0</v>
      </c>
      <c r="AA119" s="378">
        <v>363921</v>
      </c>
      <c r="AB119" s="378">
        <v>19960</v>
      </c>
      <c r="AC119" s="378">
        <v>0</v>
      </c>
      <c r="AD119" s="378">
        <v>0</v>
      </c>
      <c r="AE119" s="378">
        <v>0</v>
      </c>
      <c r="AF119" s="378">
        <v>28777</v>
      </c>
      <c r="AG119" s="378">
        <v>0</v>
      </c>
      <c r="AH119" s="378">
        <v>0</v>
      </c>
      <c r="AI119" s="378">
        <v>280144</v>
      </c>
      <c r="AJ119" s="378">
        <v>0</v>
      </c>
      <c r="AK119" s="378">
        <v>0</v>
      </c>
      <c r="AL119" s="378">
        <v>213481</v>
      </c>
      <c r="AM119" s="378">
        <v>0</v>
      </c>
      <c r="AN119" s="378">
        <v>146834</v>
      </c>
      <c r="AO119" s="378">
        <v>0</v>
      </c>
    </row>
    <row r="120" spans="3:41" x14ac:dyDescent="0.3">
      <c r="C120" s="378">
        <v>32</v>
      </c>
      <c r="D120" s="378">
        <v>12</v>
      </c>
      <c r="E120" s="378">
        <v>7</v>
      </c>
      <c r="F120" s="378">
        <v>4334</v>
      </c>
      <c r="G120" s="378">
        <v>0</v>
      </c>
      <c r="H120" s="378">
        <v>4334</v>
      </c>
      <c r="I120" s="378">
        <v>0</v>
      </c>
      <c r="J120" s="378">
        <v>0</v>
      </c>
      <c r="K120" s="378">
        <v>0</v>
      </c>
      <c r="L120" s="378">
        <v>0</v>
      </c>
      <c r="M120" s="378">
        <v>0</v>
      </c>
      <c r="N120" s="378">
        <v>0</v>
      </c>
      <c r="O120" s="378">
        <v>0</v>
      </c>
      <c r="P120" s="378">
        <v>0</v>
      </c>
      <c r="Q120" s="378">
        <v>0</v>
      </c>
      <c r="R120" s="378">
        <v>0</v>
      </c>
      <c r="S120" s="378">
        <v>0</v>
      </c>
      <c r="T120" s="378">
        <v>0</v>
      </c>
      <c r="U120" s="378">
        <v>0</v>
      </c>
      <c r="V120" s="378">
        <v>0</v>
      </c>
      <c r="W120" s="378">
        <v>0</v>
      </c>
      <c r="X120" s="378">
        <v>0</v>
      </c>
      <c r="Y120" s="378">
        <v>0</v>
      </c>
      <c r="Z120" s="378">
        <v>0</v>
      </c>
      <c r="AA120" s="378">
        <v>0</v>
      </c>
      <c r="AB120" s="378">
        <v>0</v>
      </c>
      <c r="AC120" s="378">
        <v>0</v>
      </c>
      <c r="AD120" s="378">
        <v>0</v>
      </c>
      <c r="AE120" s="378">
        <v>0</v>
      </c>
      <c r="AF120" s="378">
        <v>0</v>
      </c>
      <c r="AG120" s="378">
        <v>0</v>
      </c>
      <c r="AH120" s="378">
        <v>0</v>
      </c>
      <c r="AI120" s="378">
        <v>0</v>
      </c>
      <c r="AJ120" s="378">
        <v>0</v>
      </c>
      <c r="AK120" s="378">
        <v>0</v>
      </c>
      <c r="AL120" s="378">
        <v>0</v>
      </c>
      <c r="AM120" s="378">
        <v>0</v>
      </c>
      <c r="AN120" s="378">
        <v>0</v>
      </c>
      <c r="AO120" s="378">
        <v>0</v>
      </c>
    </row>
    <row r="121" spans="3:41" x14ac:dyDescent="0.3">
      <c r="C121" s="378">
        <v>32</v>
      </c>
      <c r="D121" s="378">
        <v>12</v>
      </c>
      <c r="E121" s="378">
        <v>9</v>
      </c>
      <c r="F121" s="378">
        <v>272327</v>
      </c>
      <c r="G121" s="378">
        <v>0</v>
      </c>
      <c r="H121" s="378">
        <v>239286</v>
      </c>
      <c r="I121" s="378">
        <v>0</v>
      </c>
      <c r="J121" s="378">
        <v>0</v>
      </c>
      <c r="K121" s="378">
        <v>1970</v>
      </c>
      <c r="L121" s="378">
        <v>0</v>
      </c>
      <c r="M121" s="378">
        <v>0</v>
      </c>
      <c r="N121" s="378">
        <v>0</v>
      </c>
      <c r="O121" s="378">
        <v>10092</v>
      </c>
      <c r="P121" s="378">
        <v>0</v>
      </c>
      <c r="Q121" s="378">
        <v>0</v>
      </c>
      <c r="R121" s="378">
        <v>0</v>
      </c>
      <c r="S121" s="378">
        <v>0</v>
      </c>
      <c r="T121" s="378">
        <v>0</v>
      </c>
      <c r="U121" s="378">
        <v>0</v>
      </c>
      <c r="V121" s="378">
        <v>0</v>
      </c>
      <c r="W121" s="378">
        <v>0</v>
      </c>
      <c r="X121" s="378">
        <v>0</v>
      </c>
      <c r="Y121" s="378">
        <v>0</v>
      </c>
      <c r="Z121" s="378">
        <v>0</v>
      </c>
      <c r="AA121" s="378">
        <v>250</v>
      </c>
      <c r="AB121" s="378">
        <v>0</v>
      </c>
      <c r="AC121" s="378">
        <v>0</v>
      </c>
      <c r="AD121" s="378">
        <v>0</v>
      </c>
      <c r="AE121" s="378">
        <v>0</v>
      </c>
      <c r="AF121" s="378">
        <v>0</v>
      </c>
      <c r="AG121" s="378">
        <v>0</v>
      </c>
      <c r="AH121" s="378">
        <v>0</v>
      </c>
      <c r="AI121" s="378">
        <v>0</v>
      </c>
      <c r="AJ121" s="378">
        <v>0</v>
      </c>
      <c r="AK121" s="378">
        <v>0</v>
      </c>
      <c r="AL121" s="378">
        <v>20729</v>
      </c>
      <c r="AM121" s="378">
        <v>0</v>
      </c>
      <c r="AN121" s="378">
        <v>0</v>
      </c>
      <c r="AO121" s="378">
        <v>0</v>
      </c>
    </row>
    <row r="122" spans="3:41" x14ac:dyDescent="0.3">
      <c r="C122" s="378">
        <v>32</v>
      </c>
      <c r="D122" s="378">
        <v>12</v>
      </c>
      <c r="E122" s="378">
        <v>10</v>
      </c>
      <c r="F122" s="378">
        <v>33956</v>
      </c>
      <c r="G122" s="378">
        <v>0</v>
      </c>
      <c r="H122" s="378">
        <v>4500</v>
      </c>
      <c r="I122" s="378">
        <v>0</v>
      </c>
      <c r="J122" s="378">
        <v>0</v>
      </c>
      <c r="K122" s="378">
        <v>29456</v>
      </c>
      <c r="L122" s="378">
        <v>0</v>
      </c>
      <c r="M122" s="378">
        <v>0</v>
      </c>
      <c r="N122" s="378">
        <v>0</v>
      </c>
      <c r="O122" s="378">
        <v>0</v>
      </c>
      <c r="P122" s="378">
        <v>0</v>
      </c>
      <c r="Q122" s="378">
        <v>0</v>
      </c>
      <c r="R122" s="378">
        <v>0</v>
      </c>
      <c r="S122" s="378">
        <v>0</v>
      </c>
      <c r="T122" s="378">
        <v>0</v>
      </c>
      <c r="U122" s="378">
        <v>0</v>
      </c>
      <c r="V122" s="378">
        <v>0</v>
      </c>
      <c r="W122" s="378">
        <v>0</v>
      </c>
      <c r="X122" s="378">
        <v>0</v>
      </c>
      <c r="Y122" s="378">
        <v>0</v>
      </c>
      <c r="Z122" s="378">
        <v>0</v>
      </c>
      <c r="AA122" s="378">
        <v>0</v>
      </c>
      <c r="AB122" s="378">
        <v>0</v>
      </c>
      <c r="AC122" s="378">
        <v>0</v>
      </c>
      <c r="AD122" s="378">
        <v>0</v>
      </c>
      <c r="AE122" s="378">
        <v>0</v>
      </c>
      <c r="AF122" s="378">
        <v>0</v>
      </c>
      <c r="AG122" s="378">
        <v>0</v>
      </c>
      <c r="AH122" s="378">
        <v>0</v>
      </c>
      <c r="AI122" s="378">
        <v>0</v>
      </c>
      <c r="AJ122" s="378">
        <v>0</v>
      </c>
      <c r="AK122" s="378">
        <v>0</v>
      </c>
      <c r="AL122" s="378">
        <v>0</v>
      </c>
      <c r="AM122" s="378">
        <v>0</v>
      </c>
      <c r="AN122" s="378">
        <v>0</v>
      </c>
      <c r="AO122" s="378">
        <v>0</v>
      </c>
    </row>
    <row r="123" spans="3:41" x14ac:dyDescent="0.3">
      <c r="C123" s="378">
        <v>32</v>
      </c>
      <c r="D123" s="378">
        <v>12</v>
      </c>
      <c r="E123" s="378">
        <v>11</v>
      </c>
      <c r="F123" s="378">
        <v>15101.283396063427</v>
      </c>
      <c r="G123" s="378">
        <v>0</v>
      </c>
      <c r="H123" s="378">
        <v>7267.9500627300949</v>
      </c>
      <c r="I123" s="378">
        <v>0</v>
      </c>
      <c r="J123" s="378">
        <v>0</v>
      </c>
      <c r="K123" s="378">
        <v>7833.333333333333</v>
      </c>
      <c r="L123" s="378">
        <v>0</v>
      </c>
      <c r="M123" s="378">
        <v>0</v>
      </c>
      <c r="N123" s="378">
        <v>0</v>
      </c>
      <c r="O123" s="378">
        <v>0</v>
      </c>
      <c r="P123" s="378">
        <v>0</v>
      </c>
      <c r="Q123" s="378">
        <v>0</v>
      </c>
      <c r="R123" s="378">
        <v>0</v>
      </c>
      <c r="S123" s="378">
        <v>0</v>
      </c>
      <c r="T123" s="378">
        <v>0</v>
      </c>
      <c r="U123" s="378">
        <v>0</v>
      </c>
      <c r="V123" s="378">
        <v>0</v>
      </c>
      <c r="W123" s="378">
        <v>0</v>
      </c>
      <c r="X123" s="378">
        <v>0</v>
      </c>
      <c r="Y123" s="378">
        <v>0</v>
      </c>
      <c r="Z123" s="378">
        <v>0</v>
      </c>
      <c r="AA123" s="378">
        <v>0</v>
      </c>
      <c r="AB123" s="378">
        <v>0</v>
      </c>
      <c r="AC123" s="378">
        <v>0</v>
      </c>
      <c r="AD123" s="378">
        <v>0</v>
      </c>
      <c r="AE123" s="378">
        <v>0</v>
      </c>
      <c r="AF123" s="378">
        <v>0</v>
      </c>
      <c r="AG123" s="378">
        <v>0</v>
      </c>
      <c r="AH123" s="378">
        <v>0</v>
      </c>
      <c r="AI123" s="378">
        <v>0</v>
      </c>
      <c r="AJ123" s="378">
        <v>0</v>
      </c>
      <c r="AK123" s="378">
        <v>0</v>
      </c>
      <c r="AL123" s="378">
        <v>0</v>
      </c>
      <c r="AM123" s="378">
        <v>0</v>
      </c>
      <c r="AN123" s="378">
        <v>0</v>
      </c>
      <c r="AO123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9659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73076892</v>
      </c>
      <c r="C3" s="351">
        <f t="shared" ref="C3:R3" si="0">SUBTOTAL(9,C6:C1048576)</f>
        <v>5</v>
      </c>
      <c r="D3" s="351">
        <f>SUBTOTAL(9,D6:D1048576)/2</f>
        <v>83189307</v>
      </c>
      <c r="E3" s="351">
        <f t="shared" si="0"/>
        <v>5.7758808631493315</v>
      </c>
      <c r="F3" s="351">
        <f>SUBTOTAL(9,F6:F1048576)/2</f>
        <v>89281411.950000003</v>
      </c>
      <c r="G3" s="352">
        <f>IF(B3&lt;&gt;0,F3/B3,"")</f>
        <v>1.2217461567741552</v>
      </c>
      <c r="H3" s="353">
        <f t="shared" si="0"/>
        <v>9392300.8500002753</v>
      </c>
      <c r="I3" s="351">
        <f t="shared" si="0"/>
        <v>1</v>
      </c>
      <c r="J3" s="351">
        <f t="shared" si="0"/>
        <v>33896822.350000031</v>
      </c>
      <c r="K3" s="351">
        <f t="shared" si="0"/>
        <v>3.6090009137642816</v>
      </c>
      <c r="L3" s="351">
        <f t="shared" si="0"/>
        <v>63457464.119999982</v>
      </c>
      <c r="M3" s="354">
        <f>IF(H3&lt;&gt;0,L3/H3,"")</f>
        <v>6.7563278831723244</v>
      </c>
      <c r="N3" s="350">
        <f t="shared" si="0"/>
        <v>171626104.16999999</v>
      </c>
      <c r="O3" s="351">
        <f t="shared" si="0"/>
        <v>1</v>
      </c>
      <c r="P3" s="351">
        <f t="shared" si="0"/>
        <v>192912097.90999997</v>
      </c>
      <c r="Q3" s="351">
        <f t="shared" si="0"/>
        <v>1.1240253855492499</v>
      </c>
      <c r="R3" s="351">
        <f t="shared" si="0"/>
        <v>187176727.49999997</v>
      </c>
      <c r="S3" s="352">
        <f>IF(N3&lt;&gt;0,R3/N3,"")</f>
        <v>1.0906075646545976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9655</v>
      </c>
      <c r="B6" s="790">
        <v>4281637</v>
      </c>
      <c r="C6" s="737">
        <v>1</v>
      </c>
      <c r="D6" s="790">
        <v>5136420</v>
      </c>
      <c r="E6" s="737">
        <v>1.1996392968390361</v>
      </c>
      <c r="F6" s="790">
        <v>6665715.9500000002</v>
      </c>
      <c r="G6" s="742">
        <v>1.5568148233958181</v>
      </c>
      <c r="H6" s="790">
        <v>9392300.8500002753</v>
      </c>
      <c r="I6" s="737">
        <v>1</v>
      </c>
      <c r="J6" s="790">
        <v>33896822.350000031</v>
      </c>
      <c r="K6" s="737">
        <v>3.6090009137642816</v>
      </c>
      <c r="L6" s="790">
        <v>63457464.119999982</v>
      </c>
      <c r="M6" s="742">
        <v>6.7563278831723244</v>
      </c>
      <c r="N6" s="790">
        <v>171626104.16999999</v>
      </c>
      <c r="O6" s="737">
        <v>1</v>
      </c>
      <c r="P6" s="790">
        <v>192912097.90999997</v>
      </c>
      <c r="Q6" s="737">
        <v>1.1240253855492499</v>
      </c>
      <c r="R6" s="790">
        <v>187176727.49999997</v>
      </c>
      <c r="S6" s="235">
        <v>1.0906075646545976</v>
      </c>
    </row>
    <row r="7" spans="1:19" ht="14.4" customHeight="1" x14ac:dyDescent="0.3">
      <c r="A7" s="688" t="s">
        <v>9656</v>
      </c>
      <c r="B7" s="791"/>
      <c r="C7" s="662"/>
      <c r="D7" s="791">
        <v>330</v>
      </c>
      <c r="E7" s="662"/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9657</v>
      </c>
      <c r="B8" s="791">
        <v>45137310</v>
      </c>
      <c r="C8" s="662">
        <v>1</v>
      </c>
      <c r="D8" s="791">
        <v>52546586</v>
      </c>
      <c r="E8" s="662">
        <v>1.1641497023194338</v>
      </c>
      <c r="F8" s="791">
        <v>56089914</v>
      </c>
      <c r="G8" s="678">
        <v>1.2426507915513796</v>
      </c>
      <c r="H8" s="791"/>
      <c r="I8" s="662"/>
      <c r="J8" s="791"/>
      <c r="K8" s="662"/>
      <c r="L8" s="791"/>
      <c r="M8" s="678"/>
      <c r="N8" s="791"/>
      <c r="O8" s="662"/>
      <c r="P8" s="791"/>
      <c r="Q8" s="662"/>
      <c r="R8" s="791"/>
      <c r="S8" s="701"/>
    </row>
    <row r="9" spans="1:19" ht="14.4" customHeight="1" thickBot="1" x14ac:dyDescent="0.35">
      <c r="A9" s="793" t="s">
        <v>9658</v>
      </c>
      <c r="B9" s="792">
        <v>23657945</v>
      </c>
      <c r="C9" s="668">
        <v>1</v>
      </c>
      <c r="D9" s="792">
        <v>25505971</v>
      </c>
      <c r="E9" s="668">
        <v>1.0781143924377201</v>
      </c>
      <c r="F9" s="792">
        <v>26525782</v>
      </c>
      <c r="G9" s="679">
        <v>1.1212208837242625</v>
      </c>
      <c r="H9" s="792"/>
      <c r="I9" s="668"/>
      <c r="J9" s="792"/>
      <c r="K9" s="668"/>
      <c r="L9" s="792"/>
      <c r="M9" s="679"/>
      <c r="N9" s="792"/>
      <c r="O9" s="668"/>
      <c r="P9" s="792"/>
      <c r="Q9" s="668"/>
      <c r="R9" s="792"/>
      <c r="S9" s="702"/>
    </row>
    <row r="10" spans="1:19" ht="14.4" customHeight="1" thickBot="1" x14ac:dyDescent="0.35"/>
    <row r="11" spans="1:19" ht="14.4" customHeight="1" x14ac:dyDescent="0.3">
      <c r="A11" s="751" t="s">
        <v>596</v>
      </c>
      <c r="B11" s="790"/>
      <c r="C11" s="737"/>
      <c r="D11" s="790">
        <v>330</v>
      </c>
      <c r="E11" s="737"/>
      <c r="F11" s="790"/>
      <c r="G11" s="742"/>
      <c r="H11" s="790"/>
      <c r="I11" s="737"/>
      <c r="J11" s="790"/>
      <c r="K11" s="737"/>
      <c r="L11" s="790"/>
      <c r="M11" s="742"/>
      <c r="N11" s="790"/>
      <c r="O11" s="737"/>
      <c r="P11" s="790"/>
      <c r="Q11" s="737"/>
      <c r="R11" s="790"/>
      <c r="S11" s="235"/>
    </row>
    <row r="12" spans="1:19" ht="14.4" customHeight="1" x14ac:dyDescent="0.3">
      <c r="A12" s="688" t="s">
        <v>601</v>
      </c>
      <c r="B12" s="791">
        <v>4281637</v>
      </c>
      <c r="C12" s="662">
        <v>1</v>
      </c>
      <c r="D12" s="791">
        <v>5135457</v>
      </c>
      <c r="E12" s="662">
        <v>1.1994143828633768</v>
      </c>
      <c r="F12" s="791">
        <v>6664950.620000001</v>
      </c>
      <c r="G12" s="678">
        <v>1.5566360763418292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610</v>
      </c>
      <c r="B13" s="791">
        <v>68795255</v>
      </c>
      <c r="C13" s="662">
        <v>1</v>
      </c>
      <c r="D13" s="791">
        <v>78052557</v>
      </c>
      <c r="E13" s="662">
        <v>1.1345630886897651</v>
      </c>
      <c r="F13" s="791">
        <v>82615696</v>
      </c>
      <c r="G13" s="678">
        <v>1.2008923580557991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thickBot="1" x14ac:dyDescent="0.35">
      <c r="A14" s="793" t="s">
        <v>613</v>
      </c>
      <c r="B14" s="792"/>
      <c r="C14" s="668"/>
      <c r="D14" s="792">
        <v>963</v>
      </c>
      <c r="E14" s="668"/>
      <c r="F14" s="792">
        <v>765.32999999999993</v>
      </c>
      <c r="G14" s="679"/>
      <c r="H14" s="792"/>
      <c r="I14" s="668"/>
      <c r="J14" s="792"/>
      <c r="K14" s="668"/>
      <c r="L14" s="792"/>
      <c r="M14" s="679"/>
      <c r="N14" s="792"/>
      <c r="O14" s="668"/>
      <c r="P14" s="792"/>
      <c r="Q14" s="668"/>
      <c r="R14" s="792"/>
      <c r="S14" s="702"/>
    </row>
    <row r="15" spans="1:19" ht="14.4" customHeight="1" x14ac:dyDescent="0.3">
      <c r="A15" s="716" t="s">
        <v>5117</v>
      </c>
    </row>
    <row r="16" spans="1:19" ht="14.4" customHeight="1" x14ac:dyDescent="0.3">
      <c r="A16" s="717" t="s">
        <v>5118</v>
      </c>
    </row>
    <row r="17" spans="1:1" ht="14.4" customHeight="1" x14ac:dyDescent="0.3">
      <c r="A17" s="716" t="s">
        <v>9660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9666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309919</v>
      </c>
      <c r="C3" s="468">
        <f t="shared" si="0"/>
        <v>345168</v>
      </c>
      <c r="D3" s="468">
        <f t="shared" si="0"/>
        <v>362076</v>
      </c>
      <c r="E3" s="353">
        <f t="shared" si="0"/>
        <v>73076892</v>
      </c>
      <c r="F3" s="351">
        <f t="shared" si="0"/>
        <v>83189307</v>
      </c>
      <c r="G3" s="469">
        <f t="shared" si="0"/>
        <v>89281411.949999988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5120</v>
      </c>
      <c r="B6" s="229"/>
      <c r="C6" s="229">
        <v>1099</v>
      </c>
      <c r="D6" s="229">
        <v>4940</v>
      </c>
      <c r="E6" s="790"/>
      <c r="F6" s="790">
        <v>137362</v>
      </c>
      <c r="G6" s="795">
        <v>489985.66000000009</v>
      </c>
    </row>
    <row r="7" spans="1:7" ht="14.4" customHeight="1" x14ac:dyDescent="0.3">
      <c r="A7" s="688" t="s">
        <v>9661</v>
      </c>
      <c r="B7" s="665">
        <v>282119</v>
      </c>
      <c r="C7" s="665">
        <v>308785</v>
      </c>
      <c r="D7" s="665">
        <v>308154</v>
      </c>
      <c r="E7" s="791">
        <v>69440948</v>
      </c>
      <c r="F7" s="791">
        <v>78794830</v>
      </c>
      <c r="G7" s="796">
        <v>83587843.659999996</v>
      </c>
    </row>
    <row r="8" spans="1:7" ht="14.4" customHeight="1" x14ac:dyDescent="0.3">
      <c r="A8" s="688" t="s">
        <v>5121</v>
      </c>
      <c r="B8" s="665">
        <v>2052</v>
      </c>
      <c r="C8" s="665">
        <v>2528</v>
      </c>
      <c r="D8" s="665">
        <v>3131</v>
      </c>
      <c r="E8" s="791">
        <v>228499</v>
      </c>
      <c r="F8" s="791">
        <v>256288</v>
      </c>
      <c r="G8" s="796">
        <v>420313.33</v>
      </c>
    </row>
    <row r="9" spans="1:7" ht="14.4" customHeight="1" x14ac:dyDescent="0.3">
      <c r="A9" s="688" t="s">
        <v>5122</v>
      </c>
      <c r="B9" s="665">
        <v>3458</v>
      </c>
      <c r="C9" s="665">
        <v>3367</v>
      </c>
      <c r="D9" s="665">
        <v>3230</v>
      </c>
      <c r="E9" s="791">
        <v>479962</v>
      </c>
      <c r="F9" s="791">
        <v>448453</v>
      </c>
      <c r="G9" s="796">
        <v>329628</v>
      </c>
    </row>
    <row r="10" spans="1:7" ht="14.4" customHeight="1" x14ac:dyDescent="0.3">
      <c r="A10" s="688" t="s">
        <v>5123</v>
      </c>
      <c r="B10" s="665">
        <v>1053</v>
      </c>
      <c r="C10" s="665">
        <v>1234</v>
      </c>
      <c r="D10" s="665">
        <v>1484</v>
      </c>
      <c r="E10" s="791">
        <v>130002</v>
      </c>
      <c r="F10" s="791">
        <v>138039</v>
      </c>
      <c r="G10" s="796">
        <v>141185.66</v>
      </c>
    </row>
    <row r="11" spans="1:7" ht="14.4" customHeight="1" x14ac:dyDescent="0.3">
      <c r="A11" s="688" t="s">
        <v>5124</v>
      </c>
      <c r="B11" s="665">
        <v>1128</v>
      </c>
      <c r="C11" s="665">
        <v>1568</v>
      </c>
      <c r="D11" s="665">
        <v>1985</v>
      </c>
      <c r="E11" s="791">
        <v>133898</v>
      </c>
      <c r="F11" s="791">
        <v>185530</v>
      </c>
      <c r="G11" s="796">
        <v>218613.00000000003</v>
      </c>
    </row>
    <row r="12" spans="1:7" ht="14.4" customHeight="1" x14ac:dyDescent="0.3">
      <c r="A12" s="688" t="s">
        <v>9662</v>
      </c>
      <c r="B12" s="665">
        <v>1193</v>
      </c>
      <c r="C12" s="665">
        <v>502</v>
      </c>
      <c r="D12" s="665"/>
      <c r="E12" s="791">
        <v>160700</v>
      </c>
      <c r="F12" s="791">
        <v>59800</v>
      </c>
      <c r="G12" s="796"/>
    </row>
    <row r="13" spans="1:7" ht="14.4" customHeight="1" x14ac:dyDescent="0.3">
      <c r="A13" s="688" t="s">
        <v>5125</v>
      </c>
      <c r="B13" s="665">
        <v>103</v>
      </c>
      <c r="C13" s="665">
        <v>978</v>
      </c>
      <c r="D13" s="665">
        <v>1745</v>
      </c>
      <c r="E13" s="791">
        <v>8996</v>
      </c>
      <c r="F13" s="791">
        <v>107375</v>
      </c>
      <c r="G13" s="796">
        <v>167093.67000000001</v>
      </c>
    </row>
    <row r="14" spans="1:7" ht="14.4" customHeight="1" x14ac:dyDescent="0.3">
      <c r="A14" s="688" t="s">
        <v>5144</v>
      </c>
      <c r="B14" s="665">
        <v>4</v>
      </c>
      <c r="C14" s="665">
        <v>7</v>
      </c>
      <c r="D14" s="665">
        <v>612</v>
      </c>
      <c r="E14" s="791">
        <v>136</v>
      </c>
      <c r="F14" s="791">
        <v>690</v>
      </c>
      <c r="G14" s="796">
        <v>57711.66</v>
      </c>
    </row>
    <row r="15" spans="1:7" ht="14.4" customHeight="1" x14ac:dyDescent="0.3">
      <c r="A15" s="688" t="s">
        <v>5126</v>
      </c>
      <c r="B15" s="665">
        <v>3</v>
      </c>
      <c r="C15" s="665">
        <v>1431</v>
      </c>
      <c r="D15" s="665">
        <v>1765</v>
      </c>
      <c r="E15" s="791">
        <v>102</v>
      </c>
      <c r="F15" s="791">
        <v>196014</v>
      </c>
      <c r="G15" s="796">
        <v>199667.01</v>
      </c>
    </row>
    <row r="16" spans="1:7" ht="14.4" customHeight="1" x14ac:dyDescent="0.3">
      <c r="A16" s="688" t="s">
        <v>5127</v>
      </c>
      <c r="B16" s="665"/>
      <c r="C16" s="665">
        <v>986</v>
      </c>
      <c r="D16" s="665">
        <v>2786</v>
      </c>
      <c r="E16" s="791"/>
      <c r="F16" s="791">
        <v>89429</v>
      </c>
      <c r="G16" s="796">
        <v>308469.33</v>
      </c>
    </row>
    <row r="17" spans="1:7" ht="14.4" customHeight="1" x14ac:dyDescent="0.3">
      <c r="A17" s="688" t="s">
        <v>9663</v>
      </c>
      <c r="B17" s="665"/>
      <c r="C17" s="665">
        <v>6</v>
      </c>
      <c r="D17" s="665">
        <v>3</v>
      </c>
      <c r="E17" s="791"/>
      <c r="F17" s="791">
        <v>963</v>
      </c>
      <c r="G17" s="796">
        <v>366</v>
      </c>
    </row>
    <row r="18" spans="1:7" ht="14.4" customHeight="1" x14ac:dyDescent="0.3">
      <c r="A18" s="688" t="s">
        <v>5128</v>
      </c>
      <c r="B18" s="665">
        <v>31</v>
      </c>
      <c r="C18" s="665">
        <v>26</v>
      </c>
      <c r="D18" s="665">
        <v>144</v>
      </c>
      <c r="E18" s="791">
        <v>1054</v>
      </c>
      <c r="F18" s="791">
        <v>2143</v>
      </c>
      <c r="G18" s="796">
        <v>11383</v>
      </c>
    </row>
    <row r="19" spans="1:7" ht="14.4" customHeight="1" x14ac:dyDescent="0.3">
      <c r="A19" s="688" t="s">
        <v>5129</v>
      </c>
      <c r="B19" s="665">
        <v>993</v>
      </c>
      <c r="C19" s="665">
        <v>913</v>
      </c>
      <c r="D19" s="665">
        <v>4105</v>
      </c>
      <c r="E19" s="791">
        <v>115865</v>
      </c>
      <c r="F19" s="791">
        <v>107001</v>
      </c>
      <c r="G19" s="796">
        <v>449357.00999999995</v>
      </c>
    </row>
    <row r="20" spans="1:7" ht="14.4" customHeight="1" x14ac:dyDescent="0.3">
      <c r="A20" s="688" t="s">
        <v>5130</v>
      </c>
      <c r="B20" s="665">
        <v>2799</v>
      </c>
      <c r="C20" s="665">
        <v>1978</v>
      </c>
      <c r="D20" s="665">
        <v>2193</v>
      </c>
      <c r="E20" s="791">
        <v>413515</v>
      </c>
      <c r="F20" s="791">
        <v>266374</v>
      </c>
      <c r="G20" s="796">
        <v>248007.99</v>
      </c>
    </row>
    <row r="21" spans="1:7" ht="14.4" customHeight="1" x14ac:dyDescent="0.3">
      <c r="A21" s="688" t="s">
        <v>5131</v>
      </c>
      <c r="B21" s="665"/>
      <c r="C21" s="665">
        <v>1550</v>
      </c>
      <c r="D21" s="665">
        <v>3442</v>
      </c>
      <c r="E21" s="791"/>
      <c r="F21" s="791">
        <v>150232</v>
      </c>
      <c r="G21" s="796">
        <v>286894.67000000004</v>
      </c>
    </row>
    <row r="22" spans="1:7" ht="14.4" customHeight="1" x14ac:dyDescent="0.3">
      <c r="A22" s="688" t="s">
        <v>9664</v>
      </c>
      <c r="B22" s="665"/>
      <c r="C22" s="665"/>
      <c r="D22" s="665">
        <v>5</v>
      </c>
      <c r="E22" s="791"/>
      <c r="F22" s="791"/>
      <c r="G22" s="796">
        <v>366</v>
      </c>
    </row>
    <row r="23" spans="1:7" ht="14.4" customHeight="1" x14ac:dyDescent="0.3">
      <c r="A23" s="688" t="s">
        <v>5132</v>
      </c>
      <c r="B23" s="665">
        <v>1876</v>
      </c>
      <c r="C23" s="665">
        <v>2234</v>
      </c>
      <c r="D23" s="665">
        <v>2204</v>
      </c>
      <c r="E23" s="791">
        <v>214466</v>
      </c>
      <c r="F23" s="791">
        <v>255593</v>
      </c>
      <c r="G23" s="796">
        <v>222147.34</v>
      </c>
    </row>
    <row r="24" spans="1:7" ht="14.4" customHeight="1" x14ac:dyDescent="0.3">
      <c r="A24" s="688" t="s">
        <v>5133</v>
      </c>
      <c r="B24" s="665">
        <v>3072</v>
      </c>
      <c r="C24" s="665">
        <v>3551</v>
      </c>
      <c r="D24" s="665">
        <v>4241</v>
      </c>
      <c r="E24" s="791">
        <v>410508</v>
      </c>
      <c r="F24" s="791">
        <v>441977</v>
      </c>
      <c r="G24" s="796">
        <v>433409.67</v>
      </c>
    </row>
    <row r="25" spans="1:7" ht="14.4" customHeight="1" x14ac:dyDescent="0.3">
      <c r="A25" s="688" t="s">
        <v>5134</v>
      </c>
      <c r="B25" s="665">
        <v>1111</v>
      </c>
      <c r="C25" s="665">
        <v>957</v>
      </c>
      <c r="D25" s="665">
        <v>887</v>
      </c>
      <c r="E25" s="791">
        <v>121371</v>
      </c>
      <c r="F25" s="791">
        <v>95442</v>
      </c>
      <c r="G25" s="796">
        <v>84205.34</v>
      </c>
    </row>
    <row r="26" spans="1:7" ht="14.4" customHeight="1" x14ac:dyDescent="0.3">
      <c r="A26" s="688" t="s">
        <v>5135</v>
      </c>
      <c r="B26" s="665">
        <v>1731</v>
      </c>
      <c r="C26" s="665">
        <v>2781</v>
      </c>
      <c r="D26" s="665">
        <v>2199</v>
      </c>
      <c r="E26" s="791">
        <v>304612</v>
      </c>
      <c r="F26" s="791">
        <v>445571</v>
      </c>
      <c r="G26" s="796">
        <v>317787.66000000003</v>
      </c>
    </row>
    <row r="27" spans="1:7" ht="14.4" customHeight="1" x14ac:dyDescent="0.3">
      <c r="A27" s="688" t="s">
        <v>5143</v>
      </c>
      <c r="B27" s="665">
        <v>511</v>
      </c>
      <c r="C27" s="665">
        <v>1477</v>
      </c>
      <c r="D27" s="665">
        <v>2011</v>
      </c>
      <c r="E27" s="791">
        <v>55409</v>
      </c>
      <c r="F27" s="791">
        <v>154188</v>
      </c>
      <c r="G27" s="796">
        <v>172662.34000000003</v>
      </c>
    </row>
    <row r="28" spans="1:7" ht="14.4" customHeight="1" x14ac:dyDescent="0.3">
      <c r="A28" s="688" t="s">
        <v>5136</v>
      </c>
      <c r="B28" s="665">
        <v>3204</v>
      </c>
      <c r="C28" s="665">
        <v>2867</v>
      </c>
      <c r="D28" s="665">
        <v>2891</v>
      </c>
      <c r="E28" s="791">
        <v>392614</v>
      </c>
      <c r="F28" s="791">
        <v>298918</v>
      </c>
      <c r="G28" s="796">
        <v>276675.99</v>
      </c>
    </row>
    <row r="29" spans="1:7" ht="14.4" customHeight="1" x14ac:dyDescent="0.3">
      <c r="A29" s="688" t="s">
        <v>5137</v>
      </c>
      <c r="B29" s="665">
        <v>394</v>
      </c>
      <c r="C29" s="665">
        <v>878</v>
      </c>
      <c r="D29" s="665">
        <v>1342</v>
      </c>
      <c r="E29" s="791">
        <v>41134</v>
      </c>
      <c r="F29" s="791">
        <v>98096</v>
      </c>
      <c r="G29" s="796">
        <v>119824.67</v>
      </c>
    </row>
    <row r="30" spans="1:7" ht="14.4" customHeight="1" x14ac:dyDescent="0.3">
      <c r="A30" s="688" t="s">
        <v>5138</v>
      </c>
      <c r="B30" s="665">
        <v>1278</v>
      </c>
      <c r="C30" s="665">
        <v>1056</v>
      </c>
      <c r="D30" s="665">
        <v>694</v>
      </c>
      <c r="E30" s="791">
        <v>146397</v>
      </c>
      <c r="F30" s="791">
        <v>120418</v>
      </c>
      <c r="G30" s="796">
        <v>63467.990000000005</v>
      </c>
    </row>
    <row r="31" spans="1:7" ht="14.4" customHeight="1" x14ac:dyDescent="0.3">
      <c r="A31" s="688" t="s">
        <v>5139</v>
      </c>
      <c r="B31" s="665"/>
      <c r="C31" s="665">
        <v>526</v>
      </c>
      <c r="D31" s="665">
        <v>1185</v>
      </c>
      <c r="E31" s="791"/>
      <c r="F31" s="791">
        <v>62978</v>
      </c>
      <c r="G31" s="796">
        <v>107283.66</v>
      </c>
    </row>
    <row r="32" spans="1:7" ht="14.4" customHeight="1" x14ac:dyDescent="0.3">
      <c r="A32" s="688" t="s">
        <v>5140</v>
      </c>
      <c r="B32" s="665">
        <v>930</v>
      </c>
      <c r="C32" s="665">
        <v>942</v>
      </c>
      <c r="D32" s="665">
        <v>740</v>
      </c>
      <c r="E32" s="791">
        <v>170689</v>
      </c>
      <c r="F32" s="791">
        <v>173000</v>
      </c>
      <c r="G32" s="796">
        <v>108718.66</v>
      </c>
    </row>
    <row r="33" spans="1:7" ht="14.4" customHeight="1" x14ac:dyDescent="0.3">
      <c r="A33" s="688" t="s">
        <v>5141</v>
      </c>
      <c r="B33" s="665">
        <v>875</v>
      </c>
      <c r="C33" s="665">
        <v>886</v>
      </c>
      <c r="D33" s="665">
        <v>1327</v>
      </c>
      <c r="E33" s="791">
        <v>105981</v>
      </c>
      <c r="F33" s="791">
        <v>99751</v>
      </c>
      <c r="G33" s="796">
        <v>118923</v>
      </c>
    </row>
    <row r="34" spans="1:7" ht="14.4" customHeight="1" x14ac:dyDescent="0.3">
      <c r="A34" s="688" t="s">
        <v>5142</v>
      </c>
      <c r="B34" s="665">
        <v>1</v>
      </c>
      <c r="C34" s="665">
        <v>28</v>
      </c>
      <c r="D34" s="665">
        <v>47</v>
      </c>
      <c r="E34" s="791">
        <v>34</v>
      </c>
      <c r="F34" s="791">
        <v>974</v>
      </c>
      <c r="G34" s="796">
        <v>4003.6499999999996</v>
      </c>
    </row>
    <row r="35" spans="1:7" ht="14.4" customHeight="1" x14ac:dyDescent="0.3">
      <c r="A35" s="688" t="s">
        <v>5145</v>
      </c>
      <c r="B35" s="665"/>
      <c r="C35" s="665">
        <v>10</v>
      </c>
      <c r="D35" s="665">
        <v>55</v>
      </c>
      <c r="E35" s="791"/>
      <c r="F35" s="791">
        <v>350</v>
      </c>
      <c r="G35" s="796">
        <v>3810.67</v>
      </c>
    </row>
    <row r="36" spans="1:7" ht="14.4" customHeight="1" x14ac:dyDescent="0.3">
      <c r="A36" s="688" t="s">
        <v>9665</v>
      </c>
      <c r="B36" s="665"/>
      <c r="C36" s="665">
        <v>2</v>
      </c>
      <c r="D36" s="665"/>
      <c r="E36" s="791"/>
      <c r="F36" s="791">
        <v>223</v>
      </c>
      <c r="G36" s="796"/>
    </row>
    <row r="37" spans="1:7" ht="14.4" customHeight="1" thickBot="1" x14ac:dyDescent="0.35">
      <c r="A37" s="793" t="s">
        <v>5146</v>
      </c>
      <c r="B37" s="671"/>
      <c r="C37" s="671">
        <v>15</v>
      </c>
      <c r="D37" s="671">
        <v>2529</v>
      </c>
      <c r="E37" s="792"/>
      <c r="F37" s="792">
        <v>1305</v>
      </c>
      <c r="G37" s="797">
        <v>331605.66000000003</v>
      </c>
    </row>
    <row r="38" spans="1:7" ht="14.4" customHeight="1" x14ac:dyDescent="0.3">
      <c r="A38" s="716" t="s">
        <v>5117</v>
      </c>
    </row>
    <row r="39" spans="1:7" ht="14.4" customHeight="1" x14ac:dyDescent="0.3">
      <c r="A39" s="717" t="s">
        <v>5118</v>
      </c>
    </row>
    <row r="40" spans="1:7" ht="14.4" customHeight="1" x14ac:dyDescent="0.3">
      <c r="A40" s="716" t="s">
        <v>9660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8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10102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323593.41000000003</v>
      </c>
      <c r="G3" s="212">
        <f t="shared" si="0"/>
        <v>254095297.02000004</v>
      </c>
      <c r="H3" s="78"/>
      <c r="I3" s="78"/>
      <c r="J3" s="212">
        <f t="shared" si="0"/>
        <v>361648.81</v>
      </c>
      <c r="K3" s="212">
        <f t="shared" si="0"/>
        <v>309998227.25999999</v>
      </c>
      <c r="L3" s="78"/>
      <c r="M3" s="78"/>
      <c r="N3" s="212">
        <f t="shared" si="0"/>
        <v>378219.81</v>
      </c>
      <c r="O3" s="212">
        <f t="shared" si="0"/>
        <v>339915603.56999981</v>
      </c>
      <c r="P3" s="79">
        <f>IF(G3=0,0,O3/G3)</f>
        <v>1.3377485044252699</v>
      </c>
      <c r="Q3" s="213">
        <f>IF(N3=0,0,O3/N3)</f>
        <v>898.72501276440232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9667</v>
      </c>
      <c r="B6" s="737" t="s">
        <v>601</v>
      </c>
      <c r="C6" s="737" t="s">
        <v>9668</v>
      </c>
      <c r="D6" s="737" t="s">
        <v>9669</v>
      </c>
      <c r="E6" s="737" t="s">
        <v>2776</v>
      </c>
      <c r="F6" s="229">
        <v>6.6000000000000005</v>
      </c>
      <c r="G6" s="229">
        <v>24236.579999999998</v>
      </c>
      <c r="H6" s="737">
        <v>1</v>
      </c>
      <c r="I6" s="737">
        <v>3672.2090909090903</v>
      </c>
      <c r="J6" s="229">
        <v>8.8000000000000007</v>
      </c>
      <c r="K6" s="229">
        <v>32562.74</v>
      </c>
      <c r="L6" s="737">
        <v>1.3435369181625463</v>
      </c>
      <c r="M6" s="737">
        <v>3700.3113636363637</v>
      </c>
      <c r="N6" s="229">
        <v>2.5</v>
      </c>
      <c r="O6" s="229">
        <v>7780.77</v>
      </c>
      <c r="P6" s="742">
        <v>0.32103415580911171</v>
      </c>
      <c r="Q6" s="750">
        <v>3112.308</v>
      </c>
    </row>
    <row r="7" spans="1:17" ht="14.4" customHeight="1" x14ac:dyDescent="0.3">
      <c r="A7" s="661" t="s">
        <v>9667</v>
      </c>
      <c r="B7" s="662" t="s">
        <v>601</v>
      </c>
      <c r="C7" s="662" t="s">
        <v>9668</v>
      </c>
      <c r="D7" s="662" t="s">
        <v>9670</v>
      </c>
      <c r="E7" s="662" t="s">
        <v>2776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9667</v>
      </c>
      <c r="B8" s="662" t="s">
        <v>601</v>
      </c>
      <c r="C8" s="662" t="s">
        <v>9668</v>
      </c>
      <c r="D8" s="662" t="s">
        <v>9671</v>
      </c>
      <c r="E8" s="662" t="s">
        <v>995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9667</v>
      </c>
      <c r="B9" s="662" t="s">
        <v>601</v>
      </c>
      <c r="C9" s="662" t="s">
        <v>9668</v>
      </c>
      <c r="D9" s="662" t="s">
        <v>9672</v>
      </c>
      <c r="E9" s="662" t="s">
        <v>4863</v>
      </c>
      <c r="F9" s="665"/>
      <c r="G9" s="665"/>
      <c r="H9" s="662"/>
      <c r="I9" s="662"/>
      <c r="J9" s="665">
        <v>1</v>
      </c>
      <c r="K9" s="665">
        <v>13.67</v>
      </c>
      <c r="L9" s="662"/>
      <c r="M9" s="662">
        <v>13.67</v>
      </c>
      <c r="N9" s="665"/>
      <c r="O9" s="665"/>
      <c r="P9" s="678"/>
      <c r="Q9" s="666"/>
    </row>
    <row r="10" spans="1:17" ht="14.4" customHeight="1" x14ac:dyDescent="0.3">
      <c r="A10" s="661" t="s">
        <v>9667</v>
      </c>
      <c r="B10" s="662" t="s">
        <v>601</v>
      </c>
      <c r="C10" s="662" t="s">
        <v>9668</v>
      </c>
      <c r="D10" s="662" t="s">
        <v>9673</v>
      </c>
      <c r="E10" s="662" t="s">
        <v>9674</v>
      </c>
      <c r="F10" s="665">
        <v>473.17</v>
      </c>
      <c r="G10" s="665">
        <v>65638.459999999977</v>
      </c>
      <c r="H10" s="662">
        <v>1</v>
      </c>
      <c r="I10" s="662">
        <v>138.72067121753275</v>
      </c>
      <c r="J10" s="665">
        <v>96.389999999999986</v>
      </c>
      <c r="K10" s="665">
        <v>12495.34</v>
      </c>
      <c r="L10" s="662">
        <v>0.19036613595139198</v>
      </c>
      <c r="M10" s="662">
        <v>129.63315696649033</v>
      </c>
      <c r="N10" s="665">
        <v>19</v>
      </c>
      <c r="O10" s="665">
        <v>2622.1899999999996</v>
      </c>
      <c r="P10" s="678">
        <v>3.9948987224867866E-2</v>
      </c>
      <c r="Q10" s="666">
        <v>138.01</v>
      </c>
    </row>
    <row r="11" spans="1:17" ht="14.4" customHeight="1" x14ac:dyDescent="0.3">
      <c r="A11" s="661" t="s">
        <v>9667</v>
      </c>
      <c r="B11" s="662" t="s">
        <v>601</v>
      </c>
      <c r="C11" s="662" t="s">
        <v>9668</v>
      </c>
      <c r="D11" s="662" t="s">
        <v>9675</v>
      </c>
      <c r="E11" s="662" t="s">
        <v>9674</v>
      </c>
      <c r="F11" s="665">
        <v>218</v>
      </c>
      <c r="G11" s="665">
        <v>61079.24</v>
      </c>
      <c r="H11" s="662">
        <v>1</v>
      </c>
      <c r="I11" s="662">
        <v>280.18</v>
      </c>
      <c r="J11" s="665">
        <v>410.6</v>
      </c>
      <c r="K11" s="665">
        <v>114594.23</v>
      </c>
      <c r="L11" s="662">
        <v>1.8761567760175142</v>
      </c>
      <c r="M11" s="662">
        <v>279.08969800292255</v>
      </c>
      <c r="N11" s="665">
        <v>269.77</v>
      </c>
      <c r="O11" s="665">
        <v>74039.969999999987</v>
      </c>
      <c r="P11" s="678">
        <v>1.212195338383385</v>
      </c>
      <c r="Q11" s="666">
        <v>274.4559068836416</v>
      </c>
    </row>
    <row r="12" spans="1:17" ht="14.4" customHeight="1" x14ac:dyDescent="0.3">
      <c r="A12" s="661" t="s">
        <v>9667</v>
      </c>
      <c r="B12" s="662" t="s">
        <v>601</v>
      </c>
      <c r="C12" s="662" t="s">
        <v>9668</v>
      </c>
      <c r="D12" s="662" t="s">
        <v>9676</v>
      </c>
      <c r="E12" s="662" t="s">
        <v>2268</v>
      </c>
      <c r="F12" s="665">
        <v>298.83</v>
      </c>
      <c r="G12" s="665">
        <v>75903.390000000014</v>
      </c>
      <c r="H12" s="662">
        <v>1</v>
      </c>
      <c r="I12" s="662">
        <v>254.0019074390122</v>
      </c>
      <c r="J12" s="665">
        <v>597.95000000000016</v>
      </c>
      <c r="K12" s="665">
        <v>142665.95999999993</v>
      </c>
      <c r="L12" s="662">
        <v>1.8795729676895843</v>
      </c>
      <c r="M12" s="662">
        <v>238.59178861108771</v>
      </c>
      <c r="N12" s="665">
        <v>301.45000000000005</v>
      </c>
      <c r="O12" s="665">
        <v>60775.03</v>
      </c>
      <c r="P12" s="678">
        <v>0.80068927092716136</v>
      </c>
      <c r="Q12" s="666">
        <v>201.60898988223582</v>
      </c>
    </row>
    <row r="13" spans="1:17" ht="14.4" customHeight="1" x14ac:dyDescent="0.3">
      <c r="A13" s="661" t="s">
        <v>9667</v>
      </c>
      <c r="B13" s="662" t="s">
        <v>601</v>
      </c>
      <c r="C13" s="662" t="s">
        <v>9668</v>
      </c>
      <c r="D13" s="662" t="s">
        <v>9677</v>
      </c>
      <c r="E13" s="662" t="s">
        <v>9678</v>
      </c>
      <c r="F13" s="665">
        <v>12</v>
      </c>
      <c r="G13" s="665">
        <v>112163.28</v>
      </c>
      <c r="H13" s="662">
        <v>1</v>
      </c>
      <c r="I13" s="662">
        <v>9346.94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9667</v>
      </c>
      <c r="B14" s="662" t="s">
        <v>601</v>
      </c>
      <c r="C14" s="662" t="s">
        <v>9668</v>
      </c>
      <c r="D14" s="662" t="s">
        <v>9679</v>
      </c>
      <c r="E14" s="662" t="s">
        <v>1888</v>
      </c>
      <c r="F14" s="665">
        <v>26.1</v>
      </c>
      <c r="G14" s="665">
        <v>22913.21</v>
      </c>
      <c r="H14" s="662">
        <v>1</v>
      </c>
      <c r="I14" s="662">
        <v>877.90076628352483</v>
      </c>
      <c r="J14" s="665">
        <v>26.6</v>
      </c>
      <c r="K14" s="665">
        <v>23352.22</v>
      </c>
      <c r="L14" s="662">
        <v>1.0191596899779647</v>
      </c>
      <c r="M14" s="662">
        <v>877.90300751879704</v>
      </c>
      <c r="N14" s="665">
        <v>47.62</v>
      </c>
      <c r="O14" s="665">
        <v>39988.800000000003</v>
      </c>
      <c r="P14" s="678">
        <v>1.7452290621872713</v>
      </c>
      <c r="Q14" s="666">
        <v>839.74800503989934</v>
      </c>
    </row>
    <row r="15" spans="1:17" ht="14.4" customHeight="1" x14ac:dyDescent="0.3">
      <c r="A15" s="661" t="s">
        <v>9667</v>
      </c>
      <c r="B15" s="662" t="s">
        <v>601</v>
      </c>
      <c r="C15" s="662" t="s">
        <v>9668</v>
      </c>
      <c r="D15" s="662" t="s">
        <v>9680</v>
      </c>
      <c r="E15" s="662" t="s">
        <v>1464</v>
      </c>
      <c r="F15" s="665"/>
      <c r="G15" s="665"/>
      <c r="H15" s="662"/>
      <c r="I15" s="662"/>
      <c r="J15" s="665"/>
      <c r="K15" s="665"/>
      <c r="L15" s="662"/>
      <c r="M15" s="662"/>
      <c r="N15" s="665">
        <v>1.5</v>
      </c>
      <c r="O15" s="665">
        <v>158.62</v>
      </c>
      <c r="P15" s="678"/>
      <c r="Q15" s="666">
        <v>105.74666666666667</v>
      </c>
    </row>
    <row r="16" spans="1:17" ht="14.4" customHeight="1" x14ac:dyDescent="0.3">
      <c r="A16" s="661" t="s">
        <v>9667</v>
      </c>
      <c r="B16" s="662" t="s">
        <v>601</v>
      </c>
      <c r="C16" s="662" t="s">
        <v>9668</v>
      </c>
      <c r="D16" s="662" t="s">
        <v>9681</v>
      </c>
      <c r="E16" s="662" t="s">
        <v>3242</v>
      </c>
      <c r="F16" s="665">
        <v>18</v>
      </c>
      <c r="G16" s="665">
        <v>125890.24000000002</v>
      </c>
      <c r="H16" s="662">
        <v>1</v>
      </c>
      <c r="I16" s="662">
        <v>6993.9022222222229</v>
      </c>
      <c r="J16" s="665">
        <v>10</v>
      </c>
      <c r="K16" s="665">
        <v>64205.62</v>
      </c>
      <c r="L16" s="662">
        <v>0.51001269041984498</v>
      </c>
      <c r="M16" s="662">
        <v>6420.5619999999999</v>
      </c>
      <c r="N16" s="665">
        <v>16</v>
      </c>
      <c r="O16" s="665">
        <v>109321.60000000001</v>
      </c>
      <c r="P16" s="678">
        <v>0.86838820864905797</v>
      </c>
      <c r="Q16" s="666">
        <v>6832.6</v>
      </c>
    </row>
    <row r="17" spans="1:17" ht="14.4" customHeight="1" x14ac:dyDescent="0.3">
      <c r="A17" s="661" t="s">
        <v>9667</v>
      </c>
      <c r="B17" s="662" t="s">
        <v>601</v>
      </c>
      <c r="C17" s="662" t="s">
        <v>9668</v>
      </c>
      <c r="D17" s="662" t="s">
        <v>9682</v>
      </c>
      <c r="E17" s="662" t="s">
        <v>3242</v>
      </c>
      <c r="F17" s="665">
        <v>61</v>
      </c>
      <c r="G17" s="665">
        <v>851314.85</v>
      </c>
      <c r="H17" s="662">
        <v>1</v>
      </c>
      <c r="I17" s="662">
        <v>13955.981147540982</v>
      </c>
      <c r="J17" s="665">
        <v>24.5</v>
      </c>
      <c r="K17" s="665">
        <v>324489.07</v>
      </c>
      <c r="L17" s="662">
        <v>0.38116223392555648</v>
      </c>
      <c r="M17" s="662">
        <v>13244.451836734694</v>
      </c>
      <c r="N17" s="665">
        <v>114</v>
      </c>
      <c r="O17" s="665">
        <v>1557833.94</v>
      </c>
      <c r="P17" s="678">
        <v>1.8299151483143985</v>
      </c>
      <c r="Q17" s="666">
        <v>13665.21</v>
      </c>
    </row>
    <row r="18" spans="1:17" ht="14.4" customHeight="1" x14ac:dyDescent="0.3">
      <c r="A18" s="661" t="s">
        <v>9667</v>
      </c>
      <c r="B18" s="662" t="s">
        <v>601</v>
      </c>
      <c r="C18" s="662" t="s">
        <v>9668</v>
      </c>
      <c r="D18" s="662" t="s">
        <v>9683</v>
      </c>
      <c r="E18" s="662" t="s">
        <v>3367</v>
      </c>
      <c r="F18" s="665"/>
      <c r="G18" s="665"/>
      <c r="H18" s="662"/>
      <c r="I18" s="662"/>
      <c r="J18" s="665"/>
      <c r="K18" s="665"/>
      <c r="L18" s="662"/>
      <c r="M18" s="662"/>
      <c r="N18" s="665">
        <v>6</v>
      </c>
      <c r="O18" s="665">
        <v>9613.7999999999993</v>
      </c>
      <c r="P18" s="678"/>
      <c r="Q18" s="666">
        <v>1602.3</v>
      </c>
    </row>
    <row r="19" spans="1:17" ht="14.4" customHeight="1" x14ac:dyDescent="0.3">
      <c r="A19" s="661" t="s">
        <v>9667</v>
      </c>
      <c r="B19" s="662" t="s">
        <v>601</v>
      </c>
      <c r="C19" s="662" t="s">
        <v>9668</v>
      </c>
      <c r="D19" s="662" t="s">
        <v>9684</v>
      </c>
      <c r="E19" s="662" t="s">
        <v>4602</v>
      </c>
      <c r="F19" s="665">
        <v>823.68</v>
      </c>
      <c r="G19" s="665">
        <v>10700981.039999997</v>
      </c>
      <c r="H19" s="662">
        <v>1</v>
      </c>
      <c r="I19" s="662">
        <v>12991.672785547784</v>
      </c>
      <c r="J19" s="665">
        <v>828.06</v>
      </c>
      <c r="K19" s="665">
        <v>10647296.790000001</v>
      </c>
      <c r="L19" s="662">
        <v>0.99498324034036445</v>
      </c>
      <c r="M19" s="662">
        <v>12858.122346206799</v>
      </c>
      <c r="N19" s="665">
        <v>733.48</v>
      </c>
      <c r="O19" s="665">
        <v>9165230.4100000001</v>
      </c>
      <c r="P19" s="678">
        <v>0.85648506204623664</v>
      </c>
      <c r="Q19" s="666">
        <v>12495.542359709876</v>
      </c>
    </row>
    <row r="20" spans="1:17" ht="14.4" customHeight="1" x14ac:dyDescent="0.3">
      <c r="A20" s="661" t="s">
        <v>9667</v>
      </c>
      <c r="B20" s="662" t="s">
        <v>601</v>
      </c>
      <c r="C20" s="662" t="s">
        <v>9668</v>
      </c>
      <c r="D20" s="662" t="s">
        <v>9685</v>
      </c>
      <c r="E20" s="662" t="s">
        <v>9686</v>
      </c>
      <c r="F20" s="665">
        <v>918.29</v>
      </c>
      <c r="G20" s="665">
        <v>29823982.809999987</v>
      </c>
      <c r="H20" s="662">
        <v>1</v>
      </c>
      <c r="I20" s="662">
        <v>32477.73885156104</v>
      </c>
      <c r="J20" s="665">
        <v>946.51</v>
      </c>
      <c r="K20" s="665">
        <v>30389553.989999998</v>
      </c>
      <c r="L20" s="662">
        <v>1.0189636368691299</v>
      </c>
      <c r="M20" s="662">
        <v>32106.95501368184</v>
      </c>
      <c r="N20" s="665">
        <v>819.9</v>
      </c>
      <c r="O20" s="665">
        <v>25612975.93</v>
      </c>
      <c r="P20" s="678">
        <v>0.85880467720132814</v>
      </c>
      <c r="Q20" s="666">
        <v>31239.146151969751</v>
      </c>
    </row>
    <row r="21" spans="1:17" ht="14.4" customHeight="1" x14ac:dyDescent="0.3">
      <c r="A21" s="661" t="s">
        <v>9667</v>
      </c>
      <c r="B21" s="662" t="s">
        <v>601</v>
      </c>
      <c r="C21" s="662" t="s">
        <v>9668</v>
      </c>
      <c r="D21" s="662" t="s">
        <v>9687</v>
      </c>
      <c r="E21" s="662" t="s">
        <v>3327</v>
      </c>
      <c r="F21" s="665"/>
      <c r="G21" s="665"/>
      <c r="H21" s="662"/>
      <c r="I21" s="662"/>
      <c r="J21" s="665"/>
      <c r="K21" s="665"/>
      <c r="L21" s="662"/>
      <c r="M21" s="662"/>
      <c r="N21" s="665">
        <v>1</v>
      </c>
      <c r="O21" s="665">
        <v>5455.4</v>
      </c>
      <c r="P21" s="678"/>
      <c r="Q21" s="666">
        <v>5455.4</v>
      </c>
    </row>
    <row r="22" spans="1:17" ht="14.4" customHeight="1" x14ac:dyDescent="0.3">
      <c r="A22" s="661" t="s">
        <v>9667</v>
      </c>
      <c r="B22" s="662" t="s">
        <v>601</v>
      </c>
      <c r="C22" s="662" t="s">
        <v>9668</v>
      </c>
      <c r="D22" s="662" t="s">
        <v>9688</v>
      </c>
      <c r="E22" s="662" t="s">
        <v>4618</v>
      </c>
      <c r="F22" s="665">
        <v>18</v>
      </c>
      <c r="G22" s="665">
        <v>319717.62</v>
      </c>
      <c r="H22" s="662">
        <v>1</v>
      </c>
      <c r="I22" s="662">
        <v>17762.09</v>
      </c>
      <c r="J22" s="665">
        <v>122</v>
      </c>
      <c r="K22" s="665">
        <v>2166974.98</v>
      </c>
      <c r="L22" s="662">
        <v>6.7777777777777777</v>
      </c>
      <c r="M22" s="662">
        <v>17762.09</v>
      </c>
      <c r="N22" s="665">
        <v>150</v>
      </c>
      <c r="O22" s="665">
        <v>2548473</v>
      </c>
      <c r="P22" s="678">
        <v>7.9710120449414079</v>
      </c>
      <c r="Q22" s="666">
        <v>16989.82</v>
      </c>
    </row>
    <row r="23" spans="1:17" ht="14.4" customHeight="1" x14ac:dyDescent="0.3">
      <c r="A23" s="661" t="s">
        <v>9667</v>
      </c>
      <c r="B23" s="662" t="s">
        <v>601</v>
      </c>
      <c r="C23" s="662" t="s">
        <v>9668</v>
      </c>
      <c r="D23" s="662" t="s">
        <v>9689</v>
      </c>
      <c r="E23" s="662" t="s">
        <v>4622</v>
      </c>
      <c r="F23" s="665">
        <v>91</v>
      </c>
      <c r="G23" s="665">
        <v>8124085.9699999997</v>
      </c>
      <c r="H23" s="662">
        <v>1</v>
      </c>
      <c r="I23" s="662">
        <v>89275.67</v>
      </c>
      <c r="J23" s="665">
        <v>59</v>
      </c>
      <c r="K23" s="665">
        <v>5267264.5299999993</v>
      </c>
      <c r="L23" s="662">
        <v>0.64835164835164827</v>
      </c>
      <c r="M23" s="662">
        <v>89275.669999999984</v>
      </c>
      <c r="N23" s="665">
        <v>27</v>
      </c>
      <c r="O23" s="665">
        <v>2305641.2400000002</v>
      </c>
      <c r="P23" s="678">
        <v>0.28380315625832803</v>
      </c>
      <c r="Q23" s="666">
        <v>85394.12000000001</v>
      </c>
    </row>
    <row r="24" spans="1:17" ht="14.4" customHeight="1" x14ac:dyDescent="0.3">
      <c r="A24" s="661" t="s">
        <v>9667</v>
      </c>
      <c r="B24" s="662" t="s">
        <v>601</v>
      </c>
      <c r="C24" s="662" t="s">
        <v>9668</v>
      </c>
      <c r="D24" s="662" t="s">
        <v>9690</v>
      </c>
      <c r="E24" s="662" t="s">
        <v>9691</v>
      </c>
      <c r="F24" s="665"/>
      <c r="G24" s="665"/>
      <c r="H24" s="662"/>
      <c r="I24" s="662"/>
      <c r="J24" s="665">
        <v>7</v>
      </c>
      <c r="K24" s="665">
        <v>11725.91</v>
      </c>
      <c r="L24" s="662"/>
      <c r="M24" s="662">
        <v>1675.1299999999999</v>
      </c>
      <c r="N24" s="665">
        <v>6</v>
      </c>
      <c r="O24" s="665">
        <v>9907.36</v>
      </c>
      <c r="P24" s="678"/>
      <c r="Q24" s="666">
        <v>1651.2266666666667</v>
      </c>
    </row>
    <row r="25" spans="1:17" ht="14.4" customHeight="1" x14ac:dyDescent="0.3">
      <c r="A25" s="661" t="s">
        <v>9667</v>
      </c>
      <c r="B25" s="662" t="s">
        <v>601</v>
      </c>
      <c r="C25" s="662" t="s">
        <v>9668</v>
      </c>
      <c r="D25" s="662" t="s">
        <v>9692</v>
      </c>
      <c r="E25" s="662" t="s">
        <v>4636</v>
      </c>
      <c r="F25" s="665">
        <v>794</v>
      </c>
      <c r="G25" s="665">
        <v>23460111.560000002</v>
      </c>
      <c r="H25" s="662">
        <v>1</v>
      </c>
      <c r="I25" s="662">
        <v>29546.74</v>
      </c>
      <c r="J25" s="665">
        <v>632</v>
      </c>
      <c r="K25" s="665">
        <v>18673539.680000003</v>
      </c>
      <c r="L25" s="662">
        <v>0.79596977329974816</v>
      </c>
      <c r="M25" s="662">
        <v>29546.740000000005</v>
      </c>
      <c r="N25" s="665">
        <v>585</v>
      </c>
      <c r="O25" s="665">
        <v>16533328.5</v>
      </c>
      <c r="P25" s="678">
        <v>0.70474210907801826</v>
      </c>
      <c r="Q25" s="666">
        <v>28262.1</v>
      </c>
    </row>
    <row r="26" spans="1:17" ht="14.4" customHeight="1" x14ac:dyDescent="0.3">
      <c r="A26" s="661" t="s">
        <v>9667</v>
      </c>
      <c r="B26" s="662" t="s">
        <v>601</v>
      </c>
      <c r="C26" s="662" t="s">
        <v>9668</v>
      </c>
      <c r="D26" s="662" t="s">
        <v>9693</v>
      </c>
      <c r="E26" s="662" t="s">
        <v>4640</v>
      </c>
      <c r="F26" s="665">
        <v>828</v>
      </c>
      <c r="G26" s="665">
        <v>48929393.159999996</v>
      </c>
      <c r="H26" s="662">
        <v>1</v>
      </c>
      <c r="I26" s="662">
        <v>59093.469999999994</v>
      </c>
      <c r="J26" s="665">
        <v>849</v>
      </c>
      <c r="K26" s="665">
        <v>50170356.030000001</v>
      </c>
      <c r="L26" s="662">
        <v>1.0253623188405798</v>
      </c>
      <c r="M26" s="662">
        <v>59093.47</v>
      </c>
      <c r="N26" s="665">
        <v>918.3</v>
      </c>
      <c r="O26" s="665">
        <v>51906163.670000002</v>
      </c>
      <c r="P26" s="678">
        <v>1.0608380835680082</v>
      </c>
      <c r="Q26" s="666">
        <v>56524.189992377222</v>
      </c>
    </row>
    <row r="27" spans="1:17" ht="14.4" customHeight="1" x14ac:dyDescent="0.3">
      <c r="A27" s="661" t="s">
        <v>9667</v>
      </c>
      <c r="B27" s="662" t="s">
        <v>601</v>
      </c>
      <c r="C27" s="662" t="s">
        <v>9668</v>
      </c>
      <c r="D27" s="662" t="s">
        <v>9694</v>
      </c>
      <c r="E27" s="662" t="s">
        <v>9695</v>
      </c>
      <c r="F27" s="665">
        <v>84.5</v>
      </c>
      <c r="G27" s="665">
        <v>2234337.4299999997</v>
      </c>
      <c r="H27" s="662">
        <v>1</v>
      </c>
      <c r="I27" s="662">
        <v>26441.863076923073</v>
      </c>
      <c r="J27" s="665">
        <v>98.75</v>
      </c>
      <c r="K27" s="665">
        <v>2416802.29</v>
      </c>
      <c r="L27" s="662">
        <v>1.0816639678278139</v>
      </c>
      <c r="M27" s="662">
        <v>24473.947240506328</v>
      </c>
      <c r="N27" s="665">
        <v>0.75</v>
      </c>
      <c r="O27" s="665">
        <v>15547.95</v>
      </c>
      <c r="P27" s="678">
        <v>6.9586400832930603E-3</v>
      </c>
      <c r="Q27" s="666">
        <v>20730.600000000002</v>
      </c>
    </row>
    <row r="28" spans="1:17" ht="14.4" customHeight="1" x14ac:dyDescent="0.3">
      <c r="A28" s="661" t="s">
        <v>9667</v>
      </c>
      <c r="B28" s="662" t="s">
        <v>601</v>
      </c>
      <c r="C28" s="662" t="s">
        <v>9668</v>
      </c>
      <c r="D28" s="662" t="s">
        <v>9696</v>
      </c>
      <c r="E28" s="662" t="s">
        <v>3385</v>
      </c>
      <c r="F28" s="665">
        <v>4</v>
      </c>
      <c r="G28" s="665">
        <v>28838.48</v>
      </c>
      <c r="H28" s="662">
        <v>1</v>
      </c>
      <c r="I28" s="662">
        <v>7209.62</v>
      </c>
      <c r="J28" s="665">
        <v>5</v>
      </c>
      <c r="K28" s="665">
        <v>49763.75</v>
      </c>
      <c r="L28" s="662">
        <v>1.7256023895850268</v>
      </c>
      <c r="M28" s="662">
        <v>9952.75</v>
      </c>
      <c r="N28" s="665">
        <v>16.25</v>
      </c>
      <c r="O28" s="665">
        <v>154700.31</v>
      </c>
      <c r="P28" s="678">
        <v>5.3643711457746734</v>
      </c>
      <c r="Q28" s="666">
        <v>9520.0190769230776</v>
      </c>
    </row>
    <row r="29" spans="1:17" ht="14.4" customHeight="1" x14ac:dyDescent="0.3">
      <c r="A29" s="661" t="s">
        <v>9667</v>
      </c>
      <c r="B29" s="662" t="s">
        <v>601</v>
      </c>
      <c r="C29" s="662" t="s">
        <v>9668</v>
      </c>
      <c r="D29" s="662" t="s">
        <v>9697</v>
      </c>
      <c r="E29" s="662" t="s">
        <v>9698</v>
      </c>
      <c r="F29" s="665"/>
      <c r="G29" s="665"/>
      <c r="H29" s="662"/>
      <c r="I29" s="662"/>
      <c r="J29" s="665">
        <v>302.26</v>
      </c>
      <c r="K29" s="665">
        <v>8504646.2199999988</v>
      </c>
      <c r="L29" s="662"/>
      <c r="M29" s="662">
        <v>28136.856415006943</v>
      </c>
      <c r="N29" s="665">
        <v>650.13</v>
      </c>
      <c r="O29" s="665">
        <v>17685844.340000004</v>
      </c>
      <c r="P29" s="678"/>
      <c r="Q29" s="666">
        <v>27203.550582191259</v>
      </c>
    </row>
    <row r="30" spans="1:17" ht="14.4" customHeight="1" x14ac:dyDescent="0.3">
      <c r="A30" s="661" t="s">
        <v>9667</v>
      </c>
      <c r="B30" s="662" t="s">
        <v>601</v>
      </c>
      <c r="C30" s="662" t="s">
        <v>9668</v>
      </c>
      <c r="D30" s="662" t="s">
        <v>9699</v>
      </c>
      <c r="E30" s="662" t="s">
        <v>5005</v>
      </c>
      <c r="F30" s="665">
        <v>66</v>
      </c>
      <c r="G30" s="665">
        <v>1590730.2</v>
      </c>
      <c r="H30" s="662">
        <v>1</v>
      </c>
      <c r="I30" s="662">
        <v>24101.972727272725</v>
      </c>
      <c r="J30" s="665">
        <v>93</v>
      </c>
      <c r="K30" s="665">
        <v>2118204.27</v>
      </c>
      <c r="L30" s="662">
        <v>1.3315924158603389</v>
      </c>
      <c r="M30" s="662">
        <v>22776.39</v>
      </c>
      <c r="N30" s="665">
        <v>44</v>
      </c>
      <c r="O30" s="665">
        <v>857535.54999999993</v>
      </c>
      <c r="P30" s="678">
        <v>0.53908296328315131</v>
      </c>
      <c r="Q30" s="666">
        <v>19489.444318181817</v>
      </c>
    </row>
    <row r="31" spans="1:17" ht="14.4" customHeight="1" x14ac:dyDescent="0.3">
      <c r="A31" s="661" t="s">
        <v>9667</v>
      </c>
      <c r="B31" s="662" t="s">
        <v>601</v>
      </c>
      <c r="C31" s="662" t="s">
        <v>9668</v>
      </c>
      <c r="D31" s="662" t="s">
        <v>9700</v>
      </c>
      <c r="E31" s="662" t="s">
        <v>4946</v>
      </c>
      <c r="F31" s="665">
        <v>118</v>
      </c>
      <c r="G31" s="665">
        <v>2916532.84</v>
      </c>
      <c r="H31" s="662">
        <v>1</v>
      </c>
      <c r="I31" s="662">
        <v>24716.379999999997</v>
      </c>
      <c r="J31" s="665">
        <v>108</v>
      </c>
      <c r="K31" s="665">
        <v>2570503.52</v>
      </c>
      <c r="L31" s="662">
        <v>0.88135593220338992</v>
      </c>
      <c r="M31" s="662">
        <v>23800.958518518517</v>
      </c>
      <c r="N31" s="665">
        <v>52</v>
      </c>
      <c r="O31" s="665">
        <v>1230465.3499999996</v>
      </c>
      <c r="P31" s="678">
        <v>0.42189319219186289</v>
      </c>
      <c r="Q31" s="666">
        <v>23662.795192307683</v>
      </c>
    </row>
    <row r="32" spans="1:17" ht="14.4" customHeight="1" x14ac:dyDescent="0.3">
      <c r="A32" s="661" t="s">
        <v>9667</v>
      </c>
      <c r="B32" s="662" t="s">
        <v>601</v>
      </c>
      <c r="C32" s="662" t="s">
        <v>9668</v>
      </c>
      <c r="D32" s="662" t="s">
        <v>9701</v>
      </c>
      <c r="E32" s="662" t="s">
        <v>4610</v>
      </c>
      <c r="F32" s="665">
        <v>2</v>
      </c>
      <c r="G32" s="665">
        <v>268547.65999999997</v>
      </c>
      <c r="H32" s="662">
        <v>1</v>
      </c>
      <c r="I32" s="662">
        <v>134273.82999999999</v>
      </c>
      <c r="J32" s="665">
        <v>20</v>
      </c>
      <c r="K32" s="665">
        <v>2685476.5999999996</v>
      </c>
      <c r="L32" s="662">
        <v>10</v>
      </c>
      <c r="M32" s="662">
        <v>134273.82999999999</v>
      </c>
      <c r="N32" s="665">
        <v>12</v>
      </c>
      <c r="O32" s="665">
        <v>1541229.96</v>
      </c>
      <c r="P32" s="678">
        <v>5.7391301045036105</v>
      </c>
      <c r="Q32" s="666">
        <v>128435.83</v>
      </c>
    </row>
    <row r="33" spans="1:17" ht="14.4" customHeight="1" x14ac:dyDescent="0.3">
      <c r="A33" s="661" t="s">
        <v>9667</v>
      </c>
      <c r="B33" s="662" t="s">
        <v>601</v>
      </c>
      <c r="C33" s="662" t="s">
        <v>9668</v>
      </c>
      <c r="D33" s="662" t="s">
        <v>9702</v>
      </c>
      <c r="E33" s="662" t="s">
        <v>4598</v>
      </c>
      <c r="F33" s="665"/>
      <c r="G33" s="665"/>
      <c r="H33" s="662"/>
      <c r="I33" s="662"/>
      <c r="J33" s="665">
        <v>23</v>
      </c>
      <c r="K33" s="665">
        <v>3241710.39</v>
      </c>
      <c r="L33" s="662"/>
      <c r="M33" s="662">
        <v>140943.93</v>
      </c>
      <c r="N33" s="665">
        <v>52</v>
      </c>
      <c r="O33" s="665">
        <v>7004048.2599999998</v>
      </c>
      <c r="P33" s="678"/>
      <c r="Q33" s="666">
        <v>134693.23576923076</v>
      </c>
    </row>
    <row r="34" spans="1:17" ht="14.4" customHeight="1" x14ac:dyDescent="0.3">
      <c r="A34" s="661" t="s">
        <v>9667</v>
      </c>
      <c r="B34" s="662" t="s">
        <v>601</v>
      </c>
      <c r="C34" s="662" t="s">
        <v>9668</v>
      </c>
      <c r="D34" s="662" t="s">
        <v>9703</v>
      </c>
      <c r="E34" s="662" t="s">
        <v>4614</v>
      </c>
      <c r="F34" s="665">
        <v>3</v>
      </c>
      <c r="G34" s="665">
        <v>459496.44</v>
      </c>
      <c r="H34" s="662">
        <v>1</v>
      </c>
      <c r="I34" s="662">
        <v>153165.48000000001</v>
      </c>
      <c r="J34" s="665">
        <v>65</v>
      </c>
      <c r="K34" s="665">
        <v>9955756.2000000011</v>
      </c>
      <c r="L34" s="662">
        <v>21.666666666666668</v>
      </c>
      <c r="M34" s="662">
        <v>153165.48000000001</v>
      </c>
      <c r="N34" s="665">
        <v>147</v>
      </c>
      <c r="O34" s="665">
        <v>21536398.169999998</v>
      </c>
      <c r="P34" s="678">
        <v>46.869564800110311</v>
      </c>
      <c r="Q34" s="666">
        <v>146506.10999999999</v>
      </c>
    </row>
    <row r="35" spans="1:17" ht="14.4" customHeight="1" x14ac:dyDescent="0.3">
      <c r="A35" s="661" t="s">
        <v>9667</v>
      </c>
      <c r="B35" s="662" t="s">
        <v>601</v>
      </c>
      <c r="C35" s="662" t="s">
        <v>9668</v>
      </c>
      <c r="D35" s="662" t="s">
        <v>9704</v>
      </c>
      <c r="E35" s="662" t="s">
        <v>9705</v>
      </c>
      <c r="F35" s="665"/>
      <c r="G35" s="665"/>
      <c r="H35" s="662"/>
      <c r="I35" s="662"/>
      <c r="J35" s="665">
        <v>45.26</v>
      </c>
      <c r="K35" s="665">
        <v>662773.43999999994</v>
      </c>
      <c r="L35" s="662"/>
      <c r="M35" s="662">
        <v>14643.69067609368</v>
      </c>
      <c r="N35" s="665">
        <v>15.77</v>
      </c>
      <c r="O35" s="665">
        <v>345372.55</v>
      </c>
      <c r="P35" s="678"/>
      <c r="Q35" s="666">
        <v>21900.605580215601</v>
      </c>
    </row>
    <row r="36" spans="1:17" ht="14.4" customHeight="1" x14ac:dyDescent="0.3">
      <c r="A36" s="661" t="s">
        <v>9667</v>
      </c>
      <c r="B36" s="662" t="s">
        <v>601</v>
      </c>
      <c r="C36" s="662" t="s">
        <v>9668</v>
      </c>
      <c r="D36" s="662" t="s">
        <v>9706</v>
      </c>
      <c r="E36" s="662" t="s">
        <v>4645</v>
      </c>
      <c r="F36" s="665">
        <v>95</v>
      </c>
      <c r="G36" s="665">
        <v>8898929.0300000012</v>
      </c>
      <c r="H36" s="662">
        <v>1</v>
      </c>
      <c r="I36" s="662">
        <v>93672.937157894747</v>
      </c>
      <c r="J36" s="665">
        <v>88</v>
      </c>
      <c r="K36" s="665">
        <v>8199877.5999999996</v>
      </c>
      <c r="L36" s="662">
        <v>0.9214454427444736</v>
      </c>
      <c r="M36" s="662">
        <v>93180.427272727262</v>
      </c>
      <c r="N36" s="665">
        <v>88</v>
      </c>
      <c r="O36" s="665">
        <v>8002663.7300000004</v>
      </c>
      <c r="P36" s="678">
        <v>0.89928391416781528</v>
      </c>
      <c r="Q36" s="666">
        <v>90939.36056818183</v>
      </c>
    </row>
    <row r="37" spans="1:17" ht="14.4" customHeight="1" x14ac:dyDescent="0.3">
      <c r="A37" s="661" t="s">
        <v>9667</v>
      </c>
      <c r="B37" s="662" t="s">
        <v>601</v>
      </c>
      <c r="C37" s="662" t="s">
        <v>9668</v>
      </c>
      <c r="D37" s="662" t="s">
        <v>9707</v>
      </c>
      <c r="E37" s="662" t="s">
        <v>3389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44722.559999999998</v>
      </c>
      <c r="P37" s="678"/>
      <c r="Q37" s="666">
        <v>44722.559999999998</v>
      </c>
    </row>
    <row r="38" spans="1:17" ht="14.4" customHeight="1" x14ac:dyDescent="0.3">
      <c r="A38" s="661" t="s">
        <v>9667</v>
      </c>
      <c r="B38" s="662" t="s">
        <v>601</v>
      </c>
      <c r="C38" s="662" t="s">
        <v>9668</v>
      </c>
      <c r="D38" s="662" t="s">
        <v>9708</v>
      </c>
      <c r="E38" s="662" t="s">
        <v>3236</v>
      </c>
      <c r="F38" s="665">
        <v>41.5</v>
      </c>
      <c r="G38" s="665">
        <v>288045.08999999997</v>
      </c>
      <c r="H38" s="662">
        <v>1</v>
      </c>
      <c r="I38" s="662">
        <v>6940.845542168674</v>
      </c>
      <c r="J38" s="665">
        <v>27</v>
      </c>
      <c r="K38" s="665">
        <v>183461.36</v>
      </c>
      <c r="L38" s="662">
        <v>0.63691889349684805</v>
      </c>
      <c r="M38" s="662">
        <v>6794.8651851851846</v>
      </c>
      <c r="N38" s="665">
        <v>62</v>
      </c>
      <c r="O38" s="665">
        <v>423621.2</v>
      </c>
      <c r="P38" s="678">
        <v>1.4706766916249121</v>
      </c>
      <c r="Q38" s="666">
        <v>6832.6</v>
      </c>
    </row>
    <row r="39" spans="1:17" ht="14.4" customHeight="1" x14ac:dyDescent="0.3">
      <c r="A39" s="661" t="s">
        <v>9667</v>
      </c>
      <c r="B39" s="662" t="s">
        <v>601</v>
      </c>
      <c r="C39" s="662" t="s">
        <v>9668</v>
      </c>
      <c r="D39" s="662" t="s">
        <v>9709</v>
      </c>
      <c r="E39" s="662" t="s">
        <v>3236</v>
      </c>
      <c r="F39" s="665">
        <v>236</v>
      </c>
      <c r="G39" s="665">
        <v>3206999.84</v>
      </c>
      <c r="H39" s="662">
        <v>1</v>
      </c>
      <c r="I39" s="662">
        <v>13588.982372881355</v>
      </c>
      <c r="J39" s="665">
        <v>158.5</v>
      </c>
      <c r="K39" s="665">
        <v>2121303.7199999997</v>
      </c>
      <c r="L39" s="662">
        <v>0.66146050072768314</v>
      </c>
      <c r="M39" s="662">
        <v>13383.619684542586</v>
      </c>
      <c r="N39" s="665">
        <v>197</v>
      </c>
      <c r="O39" s="665">
        <v>2692046.37</v>
      </c>
      <c r="P39" s="678">
        <v>0.83942828322685548</v>
      </c>
      <c r="Q39" s="666">
        <v>13665.210000000001</v>
      </c>
    </row>
    <row r="40" spans="1:17" ht="14.4" customHeight="1" x14ac:dyDescent="0.3">
      <c r="A40" s="661" t="s">
        <v>9667</v>
      </c>
      <c r="B40" s="662" t="s">
        <v>601</v>
      </c>
      <c r="C40" s="662" t="s">
        <v>9668</v>
      </c>
      <c r="D40" s="662" t="s">
        <v>9710</v>
      </c>
      <c r="E40" s="662" t="s">
        <v>9711</v>
      </c>
      <c r="F40" s="665">
        <v>24.31</v>
      </c>
      <c r="G40" s="665">
        <v>40417.78</v>
      </c>
      <c r="H40" s="662">
        <v>1</v>
      </c>
      <c r="I40" s="662">
        <v>1662.5989304812836</v>
      </c>
      <c r="J40" s="665">
        <v>8.9200000000000017</v>
      </c>
      <c r="K40" s="665">
        <v>14588.6</v>
      </c>
      <c r="L40" s="662">
        <v>0.36094510881102326</v>
      </c>
      <c r="M40" s="662">
        <v>1635.4932735426007</v>
      </c>
      <c r="N40" s="665">
        <v>2.6000000000000005</v>
      </c>
      <c r="O40" s="665">
        <v>4323.71</v>
      </c>
      <c r="P40" s="678">
        <v>0.10697544496506241</v>
      </c>
      <c r="Q40" s="666">
        <v>1662.9653846153842</v>
      </c>
    </row>
    <row r="41" spans="1:17" ht="14.4" customHeight="1" x14ac:dyDescent="0.3">
      <c r="A41" s="661" t="s">
        <v>9667</v>
      </c>
      <c r="B41" s="662" t="s">
        <v>601</v>
      </c>
      <c r="C41" s="662" t="s">
        <v>9668</v>
      </c>
      <c r="D41" s="662" t="s">
        <v>9712</v>
      </c>
      <c r="E41" s="662" t="s">
        <v>1892</v>
      </c>
      <c r="F41" s="665">
        <v>76.17</v>
      </c>
      <c r="G41" s="665">
        <v>7985.130000000001</v>
      </c>
      <c r="H41" s="662">
        <v>1</v>
      </c>
      <c r="I41" s="662">
        <v>104.83300512012605</v>
      </c>
      <c r="J41" s="665">
        <v>34.4</v>
      </c>
      <c r="K41" s="665">
        <v>2530.79</v>
      </c>
      <c r="L41" s="662">
        <v>0.31693785824401099</v>
      </c>
      <c r="M41" s="662">
        <v>73.569476744186048</v>
      </c>
      <c r="N41" s="665">
        <v>23.4</v>
      </c>
      <c r="O41" s="665">
        <v>1195.53</v>
      </c>
      <c r="P41" s="678">
        <v>0.14971954119720027</v>
      </c>
      <c r="Q41" s="666">
        <v>51.091025641025645</v>
      </c>
    </row>
    <row r="42" spans="1:17" ht="14.4" customHeight="1" x14ac:dyDescent="0.3">
      <c r="A42" s="661" t="s">
        <v>9667</v>
      </c>
      <c r="B42" s="662" t="s">
        <v>601</v>
      </c>
      <c r="C42" s="662" t="s">
        <v>9668</v>
      </c>
      <c r="D42" s="662" t="s">
        <v>9713</v>
      </c>
      <c r="E42" s="662" t="s">
        <v>9714</v>
      </c>
      <c r="F42" s="665"/>
      <c r="G42" s="665"/>
      <c r="H42" s="662"/>
      <c r="I42" s="662"/>
      <c r="J42" s="665">
        <v>6.8</v>
      </c>
      <c r="K42" s="665">
        <v>4336.8999999999996</v>
      </c>
      <c r="L42" s="662"/>
      <c r="M42" s="662">
        <v>637.77941176470586</v>
      </c>
      <c r="N42" s="665"/>
      <c r="O42" s="665"/>
      <c r="P42" s="678"/>
      <c r="Q42" s="666"/>
    </row>
    <row r="43" spans="1:17" ht="14.4" customHeight="1" x14ac:dyDescent="0.3">
      <c r="A43" s="661" t="s">
        <v>9667</v>
      </c>
      <c r="B43" s="662" t="s">
        <v>601</v>
      </c>
      <c r="C43" s="662" t="s">
        <v>9668</v>
      </c>
      <c r="D43" s="662" t="s">
        <v>9715</v>
      </c>
      <c r="E43" s="662" t="s">
        <v>1896</v>
      </c>
      <c r="F43" s="665">
        <v>715.03</v>
      </c>
      <c r="G43" s="665">
        <v>215193.26000000004</v>
      </c>
      <c r="H43" s="662">
        <v>1</v>
      </c>
      <c r="I43" s="662">
        <v>300.95696684055218</v>
      </c>
      <c r="J43" s="665">
        <v>879.30000000000007</v>
      </c>
      <c r="K43" s="665">
        <v>156807.16</v>
      </c>
      <c r="L43" s="662">
        <v>0.72868062875203421</v>
      </c>
      <c r="M43" s="662">
        <v>178.33180939383598</v>
      </c>
      <c r="N43" s="665">
        <v>734.5</v>
      </c>
      <c r="O43" s="665">
        <v>77702.64</v>
      </c>
      <c r="P43" s="678">
        <v>0.36108305622583153</v>
      </c>
      <c r="Q43" s="666">
        <v>105.78984343090538</v>
      </c>
    </row>
    <row r="44" spans="1:17" ht="14.4" customHeight="1" x14ac:dyDescent="0.3">
      <c r="A44" s="661" t="s">
        <v>9667</v>
      </c>
      <c r="B44" s="662" t="s">
        <v>601</v>
      </c>
      <c r="C44" s="662" t="s">
        <v>9668</v>
      </c>
      <c r="D44" s="662" t="s">
        <v>9716</v>
      </c>
      <c r="E44" s="662" t="s">
        <v>1896</v>
      </c>
      <c r="F44" s="665">
        <v>110.94</v>
      </c>
      <c r="G44" s="665">
        <v>166790.05999999997</v>
      </c>
      <c r="H44" s="662">
        <v>1</v>
      </c>
      <c r="I44" s="662">
        <v>1503.4258157562645</v>
      </c>
      <c r="J44" s="665">
        <v>115.88999999999999</v>
      </c>
      <c r="K44" s="665">
        <v>86897.989999999991</v>
      </c>
      <c r="L44" s="662">
        <v>0.52100221080320974</v>
      </c>
      <c r="M44" s="662">
        <v>749.8316507032531</v>
      </c>
      <c r="N44" s="665">
        <v>150.57999999999998</v>
      </c>
      <c r="O44" s="665">
        <v>78891.989999999991</v>
      </c>
      <c r="P44" s="678">
        <v>0.47300174842553572</v>
      </c>
      <c r="Q44" s="666">
        <v>523.92077301102404</v>
      </c>
    </row>
    <row r="45" spans="1:17" ht="14.4" customHeight="1" x14ac:dyDescent="0.3">
      <c r="A45" s="661" t="s">
        <v>9667</v>
      </c>
      <c r="B45" s="662" t="s">
        <v>601</v>
      </c>
      <c r="C45" s="662" t="s">
        <v>9668</v>
      </c>
      <c r="D45" s="662" t="s">
        <v>9717</v>
      </c>
      <c r="E45" s="662" t="s">
        <v>2730</v>
      </c>
      <c r="F45" s="665"/>
      <c r="G45" s="665"/>
      <c r="H45" s="662"/>
      <c r="I45" s="662"/>
      <c r="J45" s="665">
        <v>168</v>
      </c>
      <c r="K45" s="665">
        <v>187614</v>
      </c>
      <c r="L45" s="662"/>
      <c r="M45" s="662">
        <v>1116.75</v>
      </c>
      <c r="N45" s="665">
        <v>224.8</v>
      </c>
      <c r="O45" s="665">
        <v>242871.72</v>
      </c>
      <c r="P45" s="678"/>
      <c r="Q45" s="666">
        <v>1080.3902135231317</v>
      </c>
    </row>
    <row r="46" spans="1:17" ht="14.4" customHeight="1" x14ac:dyDescent="0.3">
      <c r="A46" s="661" t="s">
        <v>9667</v>
      </c>
      <c r="B46" s="662" t="s">
        <v>601</v>
      </c>
      <c r="C46" s="662" t="s">
        <v>9668</v>
      </c>
      <c r="D46" s="662" t="s">
        <v>9718</v>
      </c>
      <c r="E46" s="662" t="s">
        <v>9719</v>
      </c>
      <c r="F46" s="665">
        <v>95</v>
      </c>
      <c r="G46" s="665">
        <v>1452313.8299999998</v>
      </c>
      <c r="H46" s="662">
        <v>1</v>
      </c>
      <c r="I46" s="662">
        <v>15287.513999999999</v>
      </c>
      <c r="J46" s="665">
        <v>15.799999999999999</v>
      </c>
      <c r="K46" s="665">
        <v>192311.51</v>
      </c>
      <c r="L46" s="662">
        <v>0.13241732332742437</v>
      </c>
      <c r="M46" s="662">
        <v>12171.614556962028</v>
      </c>
      <c r="N46" s="665">
        <v>7.4</v>
      </c>
      <c r="O46" s="665">
        <v>86004.739999999991</v>
      </c>
      <c r="P46" s="678">
        <v>5.9219115196334667E-2</v>
      </c>
      <c r="Q46" s="666">
        <v>11622.26216216216</v>
      </c>
    </row>
    <row r="47" spans="1:17" ht="14.4" customHeight="1" x14ac:dyDescent="0.3">
      <c r="A47" s="661" t="s">
        <v>9667</v>
      </c>
      <c r="B47" s="662" t="s">
        <v>601</v>
      </c>
      <c r="C47" s="662" t="s">
        <v>9668</v>
      </c>
      <c r="D47" s="662" t="s">
        <v>9720</v>
      </c>
      <c r="E47" s="662" t="s">
        <v>9721</v>
      </c>
      <c r="F47" s="665">
        <v>52.6</v>
      </c>
      <c r="G47" s="665">
        <v>495656.60000000003</v>
      </c>
      <c r="H47" s="662">
        <v>1</v>
      </c>
      <c r="I47" s="662">
        <v>9423.1292775665406</v>
      </c>
      <c r="J47" s="665">
        <v>18.399999999999999</v>
      </c>
      <c r="K47" s="665">
        <v>93563.27</v>
      </c>
      <c r="L47" s="662">
        <v>0.1887663152271149</v>
      </c>
      <c r="M47" s="662">
        <v>5084.9603260869571</v>
      </c>
      <c r="N47" s="665">
        <v>4.5</v>
      </c>
      <c r="O47" s="665">
        <v>35858.379999999997</v>
      </c>
      <c r="P47" s="678">
        <v>7.2345208355946419E-2</v>
      </c>
      <c r="Q47" s="666">
        <v>7968.5288888888881</v>
      </c>
    </row>
    <row r="48" spans="1:17" ht="14.4" customHeight="1" x14ac:dyDescent="0.3">
      <c r="A48" s="661" t="s">
        <v>9667</v>
      </c>
      <c r="B48" s="662" t="s">
        <v>601</v>
      </c>
      <c r="C48" s="662" t="s">
        <v>9668</v>
      </c>
      <c r="D48" s="662" t="s">
        <v>9722</v>
      </c>
      <c r="E48" s="662" t="s">
        <v>995</v>
      </c>
      <c r="F48" s="665">
        <v>241.29999999999998</v>
      </c>
      <c r="G48" s="665">
        <v>18512.890000000003</v>
      </c>
      <c r="H48" s="662">
        <v>1</v>
      </c>
      <c r="I48" s="662">
        <v>76.721467053460444</v>
      </c>
      <c r="J48" s="665">
        <v>224.16000000000003</v>
      </c>
      <c r="K48" s="665">
        <v>16094.630000000003</v>
      </c>
      <c r="L48" s="662">
        <v>0.8693742576118586</v>
      </c>
      <c r="M48" s="662">
        <v>71.799741256245539</v>
      </c>
      <c r="N48" s="665">
        <v>196.04999999999998</v>
      </c>
      <c r="O48" s="665">
        <v>13861.63</v>
      </c>
      <c r="P48" s="678">
        <v>0.74875559677608394</v>
      </c>
      <c r="Q48" s="666">
        <v>70.70456516194848</v>
      </c>
    </row>
    <row r="49" spans="1:17" ht="14.4" customHeight="1" x14ac:dyDescent="0.3">
      <c r="A49" s="661" t="s">
        <v>9667</v>
      </c>
      <c r="B49" s="662" t="s">
        <v>601</v>
      </c>
      <c r="C49" s="662" t="s">
        <v>9668</v>
      </c>
      <c r="D49" s="662" t="s">
        <v>9723</v>
      </c>
      <c r="E49" s="662" t="s">
        <v>1639</v>
      </c>
      <c r="F49" s="665">
        <v>27.560000000000002</v>
      </c>
      <c r="G49" s="665">
        <v>9369.7000000000007</v>
      </c>
      <c r="H49" s="662">
        <v>1</v>
      </c>
      <c r="I49" s="662">
        <v>339.97460087082726</v>
      </c>
      <c r="J49" s="665">
        <v>19.079999999999998</v>
      </c>
      <c r="K49" s="665">
        <v>9330.369999999999</v>
      </c>
      <c r="L49" s="662">
        <v>0.99580242697204802</v>
      </c>
      <c r="M49" s="662">
        <v>489.01310272536688</v>
      </c>
      <c r="N49" s="665">
        <v>36</v>
      </c>
      <c r="O49" s="665">
        <v>17512.919999999998</v>
      </c>
      <c r="P49" s="678">
        <v>1.8691014653617508</v>
      </c>
      <c r="Q49" s="666">
        <v>486.46999999999997</v>
      </c>
    </row>
    <row r="50" spans="1:17" ht="14.4" customHeight="1" x14ac:dyDescent="0.3">
      <c r="A50" s="661" t="s">
        <v>9667</v>
      </c>
      <c r="B50" s="662" t="s">
        <v>601</v>
      </c>
      <c r="C50" s="662" t="s">
        <v>9668</v>
      </c>
      <c r="D50" s="662" t="s">
        <v>9724</v>
      </c>
      <c r="E50" s="662" t="s">
        <v>1643</v>
      </c>
      <c r="F50" s="665">
        <v>342.9</v>
      </c>
      <c r="G50" s="665">
        <v>29002.36</v>
      </c>
      <c r="H50" s="662">
        <v>1</v>
      </c>
      <c r="I50" s="662">
        <v>84.579644211140277</v>
      </c>
      <c r="J50" s="665">
        <v>142.85000000000002</v>
      </c>
      <c r="K50" s="665">
        <v>14406.789999999999</v>
      </c>
      <c r="L50" s="662">
        <v>0.49674543726786369</v>
      </c>
      <c r="M50" s="662">
        <v>100.85257262863141</v>
      </c>
      <c r="N50" s="665">
        <v>45.699999999999996</v>
      </c>
      <c r="O50" s="665">
        <v>5557.5</v>
      </c>
      <c r="P50" s="678">
        <v>0.19162233694085584</v>
      </c>
      <c r="Q50" s="666">
        <v>121.60831509846828</v>
      </c>
    </row>
    <row r="51" spans="1:17" ht="14.4" customHeight="1" x14ac:dyDescent="0.3">
      <c r="A51" s="661" t="s">
        <v>9667</v>
      </c>
      <c r="B51" s="662" t="s">
        <v>601</v>
      </c>
      <c r="C51" s="662" t="s">
        <v>9668</v>
      </c>
      <c r="D51" s="662" t="s">
        <v>9725</v>
      </c>
      <c r="E51" s="662" t="s">
        <v>1647</v>
      </c>
      <c r="F51" s="665">
        <v>411.74</v>
      </c>
      <c r="G51" s="665">
        <v>69308.48000000001</v>
      </c>
      <c r="H51" s="662">
        <v>1</v>
      </c>
      <c r="I51" s="662">
        <v>168.33069412736194</v>
      </c>
      <c r="J51" s="665">
        <v>731.65</v>
      </c>
      <c r="K51" s="665">
        <v>150506.39000000001</v>
      </c>
      <c r="L51" s="662">
        <v>2.1715436552641174</v>
      </c>
      <c r="M51" s="662">
        <v>205.70818014077773</v>
      </c>
      <c r="N51" s="665">
        <v>552.1</v>
      </c>
      <c r="O51" s="665">
        <v>133439.38</v>
      </c>
      <c r="P51" s="678">
        <v>1.9252965870842931</v>
      </c>
      <c r="Q51" s="666">
        <v>241.69422206122078</v>
      </c>
    </row>
    <row r="52" spans="1:17" ht="14.4" customHeight="1" x14ac:dyDescent="0.3">
      <c r="A52" s="661" t="s">
        <v>9667</v>
      </c>
      <c r="B52" s="662" t="s">
        <v>601</v>
      </c>
      <c r="C52" s="662" t="s">
        <v>9668</v>
      </c>
      <c r="D52" s="662" t="s">
        <v>9726</v>
      </c>
      <c r="E52" s="662" t="s">
        <v>9727</v>
      </c>
      <c r="F52" s="665">
        <v>70</v>
      </c>
      <c r="G52" s="665">
        <v>16733.71</v>
      </c>
      <c r="H52" s="662">
        <v>1</v>
      </c>
      <c r="I52" s="662">
        <v>239.053</v>
      </c>
      <c r="J52" s="665">
        <v>37.4</v>
      </c>
      <c r="K52" s="665">
        <v>7954.6</v>
      </c>
      <c r="L52" s="662">
        <v>0.47536380157179736</v>
      </c>
      <c r="M52" s="662">
        <v>212.68983957219254</v>
      </c>
      <c r="N52" s="665"/>
      <c r="O52" s="665"/>
      <c r="P52" s="678"/>
      <c r="Q52" s="666"/>
    </row>
    <row r="53" spans="1:17" ht="14.4" customHeight="1" x14ac:dyDescent="0.3">
      <c r="A53" s="661" t="s">
        <v>9667</v>
      </c>
      <c r="B53" s="662" t="s">
        <v>601</v>
      </c>
      <c r="C53" s="662" t="s">
        <v>9668</v>
      </c>
      <c r="D53" s="662" t="s">
        <v>9728</v>
      </c>
      <c r="E53" s="662" t="s">
        <v>9729</v>
      </c>
      <c r="F53" s="665">
        <v>4</v>
      </c>
      <c r="G53" s="665">
        <v>25885.72</v>
      </c>
      <c r="H53" s="662">
        <v>1</v>
      </c>
      <c r="I53" s="662">
        <v>6471.43</v>
      </c>
      <c r="J53" s="665"/>
      <c r="K53" s="665"/>
      <c r="L53" s="662"/>
      <c r="M53" s="662"/>
      <c r="N53" s="665">
        <v>6</v>
      </c>
      <c r="O53" s="665">
        <v>40995.599999999999</v>
      </c>
      <c r="P53" s="678">
        <v>1.5837148821821452</v>
      </c>
      <c r="Q53" s="666">
        <v>6832.5999999999995</v>
      </c>
    </row>
    <row r="54" spans="1:17" ht="14.4" customHeight="1" x14ac:dyDescent="0.3">
      <c r="A54" s="661" t="s">
        <v>9667</v>
      </c>
      <c r="B54" s="662" t="s">
        <v>601</v>
      </c>
      <c r="C54" s="662" t="s">
        <v>9668</v>
      </c>
      <c r="D54" s="662" t="s">
        <v>9730</v>
      </c>
      <c r="E54" s="662" t="s">
        <v>9731</v>
      </c>
      <c r="F54" s="665">
        <v>213</v>
      </c>
      <c r="G54" s="665">
        <v>1086230.75</v>
      </c>
      <c r="H54" s="662">
        <v>1</v>
      </c>
      <c r="I54" s="662">
        <v>5099.6748826291077</v>
      </c>
      <c r="J54" s="665">
        <v>138</v>
      </c>
      <c r="K54" s="665">
        <v>622524.9</v>
      </c>
      <c r="L54" s="662">
        <v>0.57310557632436754</v>
      </c>
      <c r="M54" s="662">
        <v>4511.05</v>
      </c>
      <c r="N54" s="665">
        <v>279</v>
      </c>
      <c r="O54" s="665">
        <v>1203859.8900000001</v>
      </c>
      <c r="P54" s="678">
        <v>1.1082911158609716</v>
      </c>
      <c r="Q54" s="666">
        <v>4314.9100000000008</v>
      </c>
    </row>
    <row r="55" spans="1:17" ht="14.4" customHeight="1" x14ac:dyDescent="0.3">
      <c r="A55" s="661" t="s">
        <v>9667</v>
      </c>
      <c r="B55" s="662" t="s">
        <v>601</v>
      </c>
      <c r="C55" s="662" t="s">
        <v>9668</v>
      </c>
      <c r="D55" s="662" t="s">
        <v>9732</v>
      </c>
      <c r="E55" s="662" t="s">
        <v>3465</v>
      </c>
      <c r="F55" s="665">
        <v>326</v>
      </c>
      <c r="G55" s="665">
        <v>3386573.1199999996</v>
      </c>
      <c r="H55" s="662">
        <v>1</v>
      </c>
      <c r="I55" s="662">
        <v>10388.261104294477</v>
      </c>
      <c r="J55" s="665">
        <v>487</v>
      </c>
      <c r="K55" s="665">
        <v>4393757.83</v>
      </c>
      <c r="L55" s="662">
        <v>1.2974052749819265</v>
      </c>
      <c r="M55" s="662">
        <v>9022.09</v>
      </c>
      <c r="N55" s="665">
        <v>209</v>
      </c>
      <c r="O55" s="665">
        <v>1803634.4700000002</v>
      </c>
      <c r="P55" s="678">
        <v>0.53258394432658829</v>
      </c>
      <c r="Q55" s="666">
        <v>8629.8300000000017</v>
      </c>
    </row>
    <row r="56" spans="1:17" ht="14.4" customHeight="1" x14ac:dyDescent="0.3">
      <c r="A56" s="661" t="s">
        <v>9667</v>
      </c>
      <c r="B56" s="662" t="s">
        <v>601</v>
      </c>
      <c r="C56" s="662" t="s">
        <v>9668</v>
      </c>
      <c r="D56" s="662" t="s">
        <v>9733</v>
      </c>
      <c r="E56" s="662"/>
      <c r="F56" s="665">
        <v>14.420000000000002</v>
      </c>
      <c r="G56" s="665">
        <v>23452.829999999998</v>
      </c>
      <c r="H56" s="662">
        <v>1</v>
      </c>
      <c r="I56" s="662">
        <v>1626.409847434119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9667</v>
      </c>
      <c r="B57" s="662" t="s">
        <v>601</v>
      </c>
      <c r="C57" s="662" t="s">
        <v>9668</v>
      </c>
      <c r="D57" s="662" t="s">
        <v>9734</v>
      </c>
      <c r="E57" s="662" t="s">
        <v>9735</v>
      </c>
      <c r="F57" s="665">
        <v>2</v>
      </c>
      <c r="G57" s="665">
        <v>5446.68</v>
      </c>
      <c r="H57" s="662">
        <v>1</v>
      </c>
      <c r="I57" s="662">
        <v>2723.34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9667</v>
      </c>
      <c r="B58" s="662" t="s">
        <v>601</v>
      </c>
      <c r="C58" s="662" t="s">
        <v>9668</v>
      </c>
      <c r="D58" s="662" t="s">
        <v>9736</v>
      </c>
      <c r="E58" s="662" t="s">
        <v>9737</v>
      </c>
      <c r="F58" s="665">
        <v>162</v>
      </c>
      <c r="G58" s="665">
        <v>797793.58000000007</v>
      </c>
      <c r="H58" s="662">
        <v>1</v>
      </c>
      <c r="I58" s="662">
        <v>4924.6517283950625</v>
      </c>
      <c r="J58" s="665">
        <v>42</v>
      </c>
      <c r="K58" s="665">
        <v>189464.1</v>
      </c>
      <c r="L58" s="662">
        <v>0.23748511488397786</v>
      </c>
      <c r="M58" s="662">
        <v>4511.05</v>
      </c>
      <c r="N58" s="665">
        <v>179</v>
      </c>
      <c r="O58" s="665">
        <v>772368.89</v>
      </c>
      <c r="P58" s="678">
        <v>0.96813124267056638</v>
      </c>
      <c r="Q58" s="666">
        <v>4314.91</v>
      </c>
    </row>
    <row r="59" spans="1:17" ht="14.4" customHeight="1" x14ac:dyDescent="0.3">
      <c r="A59" s="661" t="s">
        <v>9667</v>
      </c>
      <c r="B59" s="662" t="s">
        <v>601</v>
      </c>
      <c r="C59" s="662" t="s">
        <v>9668</v>
      </c>
      <c r="D59" s="662" t="s">
        <v>9738</v>
      </c>
      <c r="E59" s="662" t="s">
        <v>9739</v>
      </c>
      <c r="F59" s="665">
        <v>363</v>
      </c>
      <c r="G59" s="665">
        <v>3771655.08</v>
      </c>
      <c r="H59" s="662">
        <v>1</v>
      </c>
      <c r="I59" s="662">
        <v>10390.23438016529</v>
      </c>
      <c r="J59" s="665">
        <v>206</v>
      </c>
      <c r="K59" s="665">
        <v>1858550.54</v>
      </c>
      <c r="L59" s="662">
        <v>0.4927678964747752</v>
      </c>
      <c r="M59" s="662">
        <v>9022.09</v>
      </c>
      <c r="N59" s="665">
        <v>349</v>
      </c>
      <c r="O59" s="665">
        <v>2925512.37</v>
      </c>
      <c r="P59" s="678">
        <v>0.77565745221856286</v>
      </c>
      <c r="Q59" s="666">
        <v>8382.5569340974216</v>
      </c>
    </row>
    <row r="60" spans="1:17" ht="14.4" customHeight="1" x14ac:dyDescent="0.3">
      <c r="A60" s="661" t="s">
        <v>9667</v>
      </c>
      <c r="B60" s="662" t="s">
        <v>601</v>
      </c>
      <c r="C60" s="662" t="s">
        <v>9668</v>
      </c>
      <c r="D60" s="662" t="s">
        <v>9740</v>
      </c>
      <c r="E60" s="662" t="s">
        <v>9741</v>
      </c>
      <c r="F60" s="665"/>
      <c r="G60" s="665"/>
      <c r="H60" s="662"/>
      <c r="I60" s="662"/>
      <c r="J60" s="665"/>
      <c r="K60" s="665"/>
      <c r="L60" s="662"/>
      <c r="M60" s="662"/>
      <c r="N60" s="665">
        <v>4</v>
      </c>
      <c r="O60" s="665">
        <v>27248.32</v>
      </c>
      <c r="P60" s="678"/>
      <c r="Q60" s="666">
        <v>6812.08</v>
      </c>
    </row>
    <row r="61" spans="1:17" ht="14.4" customHeight="1" x14ac:dyDescent="0.3">
      <c r="A61" s="661" t="s">
        <v>9667</v>
      </c>
      <c r="B61" s="662" t="s">
        <v>601</v>
      </c>
      <c r="C61" s="662" t="s">
        <v>9668</v>
      </c>
      <c r="D61" s="662" t="s">
        <v>9742</v>
      </c>
      <c r="E61" s="662" t="s">
        <v>6547</v>
      </c>
      <c r="F61" s="665">
        <v>44.6</v>
      </c>
      <c r="G61" s="665">
        <v>2788.2</v>
      </c>
      <c r="H61" s="662">
        <v>1</v>
      </c>
      <c r="I61" s="662">
        <v>62.515695067264566</v>
      </c>
      <c r="J61" s="665">
        <v>4.6000000000000005</v>
      </c>
      <c r="K61" s="665">
        <v>288.41999999999996</v>
      </c>
      <c r="L61" s="662">
        <v>0.10344308155799439</v>
      </c>
      <c r="M61" s="662">
        <v>62.699999999999982</v>
      </c>
      <c r="N61" s="665">
        <v>0.4</v>
      </c>
      <c r="O61" s="665">
        <v>23.990000000000002</v>
      </c>
      <c r="P61" s="678">
        <v>8.6041173516964355E-3</v>
      </c>
      <c r="Q61" s="666">
        <v>59.975000000000001</v>
      </c>
    </row>
    <row r="62" spans="1:17" ht="14.4" customHeight="1" x14ac:dyDescent="0.3">
      <c r="A62" s="661" t="s">
        <v>9667</v>
      </c>
      <c r="B62" s="662" t="s">
        <v>601</v>
      </c>
      <c r="C62" s="662" t="s">
        <v>9668</v>
      </c>
      <c r="D62" s="662" t="s">
        <v>9743</v>
      </c>
      <c r="E62" s="662" t="s">
        <v>2907</v>
      </c>
      <c r="F62" s="665">
        <v>1.5</v>
      </c>
      <c r="G62" s="665">
        <v>756.67</v>
      </c>
      <c r="H62" s="662">
        <v>1</v>
      </c>
      <c r="I62" s="662">
        <v>504.44666666666666</v>
      </c>
      <c r="J62" s="665"/>
      <c r="K62" s="665"/>
      <c r="L62" s="662"/>
      <c r="M62" s="662"/>
      <c r="N62" s="665"/>
      <c r="O62" s="665"/>
      <c r="P62" s="678"/>
      <c r="Q62" s="666"/>
    </row>
    <row r="63" spans="1:17" ht="14.4" customHeight="1" x14ac:dyDescent="0.3">
      <c r="A63" s="661" t="s">
        <v>9667</v>
      </c>
      <c r="B63" s="662" t="s">
        <v>601</v>
      </c>
      <c r="C63" s="662" t="s">
        <v>9668</v>
      </c>
      <c r="D63" s="662" t="s">
        <v>9744</v>
      </c>
      <c r="E63" s="662" t="s">
        <v>9745</v>
      </c>
      <c r="F63" s="665"/>
      <c r="G63" s="665"/>
      <c r="H63" s="662"/>
      <c r="I63" s="662"/>
      <c r="J63" s="665">
        <v>0.2</v>
      </c>
      <c r="K63" s="665">
        <v>53.53</v>
      </c>
      <c r="L63" s="662"/>
      <c r="M63" s="662">
        <v>267.64999999999998</v>
      </c>
      <c r="N63" s="665">
        <v>0.06</v>
      </c>
      <c r="O63" s="665">
        <v>15.36</v>
      </c>
      <c r="P63" s="678"/>
      <c r="Q63" s="666">
        <v>256</v>
      </c>
    </row>
    <row r="64" spans="1:17" ht="14.4" customHeight="1" x14ac:dyDescent="0.3">
      <c r="A64" s="661" t="s">
        <v>9667</v>
      </c>
      <c r="B64" s="662" t="s">
        <v>601</v>
      </c>
      <c r="C64" s="662" t="s">
        <v>9668</v>
      </c>
      <c r="D64" s="662" t="s">
        <v>9746</v>
      </c>
      <c r="E64" s="662" t="s">
        <v>9747</v>
      </c>
      <c r="F64" s="665"/>
      <c r="G64" s="665"/>
      <c r="H64" s="662"/>
      <c r="I64" s="662"/>
      <c r="J64" s="665">
        <v>1</v>
      </c>
      <c r="K64" s="665">
        <v>7923.52</v>
      </c>
      <c r="L64" s="662"/>
      <c r="M64" s="662">
        <v>7923.52</v>
      </c>
      <c r="N64" s="665"/>
      <c r="O64" s="665"/>
      <c r="P64" s="678"/>
      <c r="Q64" s="666"/>
    </row>
    <row r="65" spans="1:17" ht="14.4" customHeight="1" x14ac:dyDescent="0.3">
      <c r="A65" s="661" t="s">
        <v>9667</v>
      </c>
      <c r="B65" s="662" t="s">
        <v>601</v>
      </c>
      <c r="C65" s="662" t="s">
        <v>9668</v>
      </c>
      <c r="D65" s="662" t="s">
        <v>9748</v>
      </c>
      <c r="E65" s="662" t="s">
        <v>4861</v>
      </c>
      <c r="F65" s="665"/>
      <c r="G65" s="665"/>
      <c r="H65" s="662"/>
      <c r="I65" s="662"/>
      <c r="J65" s="665">
        <v>0.32</v>
      </c>
      <c r="K65" s="665">
        <v>27.32</v>
      </c>
      <c r="L65" s="662"/>
      <c r="M65" s="662">
        <v>85.375</v>
      </c>
      <c r="N65" s="665"/>
      <c r="O65" s="665"/>
      <c r="P65" s="678"/>
      <c r="Q65" s="666"/>
    </row>
    <row r="66" spans="1:17" ht="14.4" customHeight="1" x14ac:dyDescent="0.3">
      <c r="A66" s="661" t="s">
        <v>9667</v>
      </c>
      <c r="B66" s="662" t="s">
        <v>601</v>
      </c>
      <c r="C66" s="662" t="s">
        <v>9668</v>
      </c>
      <c r="D66" s="662" t="s">
        <v>9749</v>
      </c>
      <c r="E66" s="662" t="s">
        <v>9750</v>
      </c>
      <c r="F66" s="665"/>
      <c r="G66" s="665"/>
      <c r="H66" s="662"/>
      <c r="I66" s="662"/>
      <c r="J66" s="665">
        <v>2</v>
      </c>
      <c r="K66" s="665">
        <v>3890.06</v>
      </c>
      <c r="L66" s="662"/>
      <c r="M66" s="662">
        <v>1945.03</v>
      </c>
      <c r="N66" s="665"/>
      <c r="O66" s="665"/>
      <c r="P66" s="678"/>
      <c r="Q66" s="666"/>
    </row>
    <row r="67" spans="1:17" ht="14.4" customHeight="1" x14ac:dyDescent="0.3">
      <c r="A67" s="661" t="s">
        <v>9667</v>
      </c>
      <c r="B67" s="662" t="s">
        <v>601</v>
      </c>
      <c r="C67" s="662" t="s">
        <v>9668</v>
      </c>
      <c r="D67" s="662" t="s">
        <v>9751</v>
      </c>
      <c r="E67" s="662" t="s">
        <v>9752</v>
      </c>
      <c r="F67" s="665">
        <v>210.55</v>
      </c>
      <c r="G67" s="665">
        <v>299548.77</v>
      </c>
      <c r="H67" s="662">
        <v>1</v>
      </c>
      <c r="I67" s="662">
        <v>1422.6966041320352</v>
      </c>
      <c r="J67" s="665">
        <v>92.429999999999993</v>
      </c>
      <c r="K67" s="665">
        <v>95304.410000000018</v>
      </c>
      <c r="L67" s="662">
        <v>0.31815991098878493</v>
      </c>
      <c r="M67" s="662">
        <v>1031.0982365033001</v>
      </c>
      <c r="N67" s="665">
        <v>73.94</v>
      </c>
      <c r="O67" s="665">
        <v>39112.630000000005</v>
      </c>
      <c r="P67" s="678">
        <v>0.13057182641744783</v>
      </c>
      <c r="Q67" s="666">
        <v>528.97795509872878</v>
      </c>
    </row>
    <row r="68" spans="1:17" ht="14.4" customHeight="1" x14ac:dyDescent="0.3">
      <c r="A68" s="661" t="s">
        <v>9667</v>
      </c>
      <c r="B68" s="662" t="s">
        <v>601</v>
      </c>
      <c r="C68" s="662" t="s">
        <v>9668</v>
      </c>
      <c r="D68" s="662" t="s">
        <v>9753</v>
      </c>
      <c r="E68" s="662" t="s">
        <v>9752</v>
      </c>
      <c r="F68" s="665">
        <v>1049.9299999999998</v>
      </c>
      <c r="G68" s="665">
        <v>315963.69999999995</v>
      </c>
      <c r="H68" s="662">
        <v>1</v>
      </c>
      <c r="I68" s="662">
        <v>300.93787204861275</v>
      </c>
      <c r="J68" s="665">
        <v>874.5</v>
      </c>
      <c r="K68" s="665">
        <v>217101.68</v>
      </c>
      <c r="L68" s="662">
        <v>0.68710956353530495</v>
      </c>
      <c r="M68" s="662">
        <v>248.25806746712405</v>
      </c>
      <c r="N68" s="665">
        <v>106.57999999999998</v>
      </c>
      <c r="O68" s="665">
        <v>29274.31</v>
      </c>
      <c r="P68" s="678">
        <v>9.2650864640463459E-2</v>
      </c>
      <c r="Q68" s="666">
        <v>274.66982548320516</v>
      </c>
    </row>
    <row r="69" spans="1:17" ht="14.4" customHeight="1" x14ac:dyDescent="0.3">
      <c r="A69" s="661" t="s">
        <v>9667</v>
      </c>
      <c r="B69" s="662" t="s">
        <v>601</v>
      </c>
      <c r="C69" s="662" t="s">
        <v>9668</v>
      </c>
      <c r="D69" s="662" t="s">
        <v>9754</v>
      </c>
      <c r="E69" s="662" t="s">
        <v>9752</v>
      </c>
      <c r="F69" s="665"/>
      <c r="G69" s="665"/>
      <c r="H69" s="662"/>
      <c r="I69" s="662"/>
      <c r="J69" s="665">
        <v>119.64</v>
      </c>
      <c r="K69" s="665">
        <v>132326.43000000002</v>
      </c>
      <c r="L69" s="662"/>
      <c r="M69" s="662">
        <v>1106.0383650952861</v>
      </c>
      <c r="N69" s="665">
        <v>35.25</v>
      </c>
      <c r="O69" s="665">
        <v>37292.69</v>
      </c>
      <c r="P69" s="678"/>
      <c r="Q69" s="666">
        <v>1057.9486524822696</v>
      </c>
    </row>
    <row r="70" spans="1:17" ht="14.4" customHeight="1" x14ac:dyDescent="0.3">
      <c r="A70" s="661" t="s">
        <v>9667</v>
      </c>
      <c r="B70" s="662" t="s">
        <v>601</v>
      </c>
      <c r="C70" s="662" t="s">
        <v>9668</v>
      </c>
      <c r="D70" s="662" t="s">
        <v>3261</v>
      </c>
      <c r="E70" s="662" t="s">
        <v>9755</v>
      </c>
      <c r="F70" s="665">
        <v>117</v>
      </c>
      <c r="G70" s="665">
        <v>785861.43000000017</v>
      </c>
      <c r="H70" s="662">
        <v>1</v>
      </c>
      <c r="I70" s="662">
        <v>6716.7643589743602</v>
      </c>
      <c r="J70" s="665">
        <v>146</v>
      </c>
      <c r="K70" s="665">
        <v>985775.94000000006</v>
      </c>
      <c r="L70" s="662">
        <v>1.2543890085049725</v>
      </c>
      <c r="M70" s="662">
        <v>6751.89</v>
      </c>
      <c r="N70" s="665">
        <v>168</v>
      </c>
      <c r="O70" s="665">
        <v>1084999.44</v>
      </c>
      <c r="P70" s="678">
        <v>1.3806498176147921</v>
      </c>
      <c r="Q70" s="666">
        <v>6458.33</v>
      </c>
    </row>
    <row r="71" spans="1:17" ht="14.4" customHeight="1" x14ac:dyDescent="0.3">
      <c r="A71" s="661" t="s">
        <v>9667</v>
      </c>
      <c r="B71" s="662" t="s">
        <v>601</v>
      </c>
      <c r="C71" s="662" t="s">
        <v>9668</v>
      </c>
      <c r="D71" s="662" t="s">
        <v>3263</v>
      </c>
      <c r="E71" s="662" t="s">
        <v>9756</v>
      </c>
      <c r="F71" s="665">
        <v>12</v>
      </c>
      <c r="G71" s="665">
        <v>160636.20000000001</v>
      </c>
      <c r="H71" s="662">
        <v>1</v>
      </c>
      <c r="I71" s="662">
        <v>13386.35</v>
      </c>
      <c r="J71" s="665">
        <v>30</v>
      </c>
      <c r="K71" s="665">
        <v>405113.39999999997</v>
      </c>
      <c r="L71" s="662">
        <v>2.5219309221707182</v>
      </c>
      <c r="M71" s="662">
        <v>13503.779999999999</v>
      </c>
      <c r="N71" s="665">
        <v>51</v>
      </c>
      <c r="O71" s="665">
        <v>658749.66</v>
      </c>
      <c r="P71" s="678">
        <v>4.100879253866812</v>
      </c>
      <c r="Q71" s="666">
        <v>12916.66</v>
      </c>
    </row>
    <row r="72" spans="1:17" ht="14.4" customHeight="1" x14ac:dyDescent="0.3">
      <c r="A72" s="661" t="s">
        <v>9667</v>
      </c>
      <c r="B72" s="662" t="s">
        <v>601</v>
      </c>
      <c r="C72" s="662" t="s">
        <v>9668</v>
      </c>
      <c r="D72" s="662" t="s">
        <v>9757</v>
      </c>
      <c r="E72" s="662" t="s">
        <v>2072</v>
      </c>
      <c r="F72" s="665">
        <v>77</v>
      </c>
      <c r="G72" s="665">
        <v>20180.099999999999</v>
      </c>
      <c r="H72" s="662">
        <v>1</v>
      </c>
      <c r="I72" s="662">
        <v>262.07922077922075</v>
      </c>
      <c r="J72" s="665">
        <v>90.2</v>
      </c>
      <c r="K72" s="665">
        <v>23639.510000000002</v>
      </c>
      <c r="L72" s="662">
        <v>1.1714268016511318</v>
      </c>
      <c r="M72" s="662">
        <v>262.07882483370292</v>
      </c>
      <c r="N72" s="665">
        <v>99.200000000000017</v>
      </c>
      <c r="O72" s="665">
        <v>32993.919999999998</v>
      </c>
      <c r="P72" s="678">
        <v>1.6349730675269201</v>
      </c>
      <c r="Q72" s="666">
        <v>332.59999999999991</v>
      </c>
    </row>
    <row r="73" spans="1:17" ht="14.4" customHeight="1" x14ac:dyDescent="0.3">
      <c r="A73" s="661" t="s">
        <v>9667</v>
      </c>
      <c r="B73" s="662" t="s">
        <v>601</v>
      </c>
      <c r="C73" s="662" t="s">
        <v>9668</v>
      </c>
      <c r="D73" s="662" t="s">
        <v>9758</v>
      </c>
      <c r="E73" s="662" t="s">
        <v>9759</v>
      </c>
      <c r="F73" s="665"/>
      <c r="G73" s="665"/>
      <c r="H73" s="662"/>
      <c r="I73" s="662"/>
      <c r="J73" s="665">
        <v>150</v>
      </c>
      <c r="K73" s="665">
        <v>43071</v>
      </c>
      <c r="L73" s="662"/>
      <c r="M73" s="662">
        <v>287.14</v>
      </c>
      <c r="N73" s="665">
        <v>147.07999999999998</v>
      </c>
      <c r="O73" s="665">
        <v>40396.97</v>
      </c>
      <c r="P73" s="678"/>
      <c r="Q73" s="666">
        <v>274.65984498232257</v>
      </c>
    </row>
    <row r="74" spans="1:17" ht="14.4" customHeight="1" x14ac:dyDescent="0.3">
      <c r="A74" s="661" t="s">
        <v>9667</v>
      </c>
      <c r="B74" s="662" t="s">
        <v>601</v>
      </c>
      <c r="C74" s="662" t="s">
        <v>9668</v>
      </c>
      <c r="D74" s="662" t="s">
        <v>9760</v>
      </c>
      <c r="E74" s="662" t="s">
        <v>9761</v>
      </c>
      <c r="F74" s="665"/>
      <c r="G74" s="665"/>
      <c r="H74" s="662"/>
      <c r="I74" s="662"/>
      <c r="J74" s="665">
        <v>32</v>
      </c>
      <c r="K74" s="665">
        <v>223663.03</v>
      </c>
      <c r="L74" s="662"/>
      <c r="M74" s="662">
        <v>6989.4696875</v>
      </c>
      <c r="N74" s="665"/>
      <c r="O74" s="665"/>
      <c r="P74" s="678"/>
      <c r="Q74" s="666"/>
    </row>
    <row r="75" spans="1:17" ht="14.4" customHeight="1" x14ac:dyDescent="0.3">
      <c r="A75" s="661" t="s">
        <v>9667</v>
      </c>
      <c r="B75" s="662" t="s">
        <v>601</v>
      </c>
      <c r="C75" s="662" t="s">
        <v>9668</v>
      </c>
      <c r="D75" s="662" t="s">
        <v>9762</v>
      </c>
      <c r="E75" s="662" t="s">
        <v>9761</v>
      </c>
      <c r="F75" s="665"/>
      <c r="G75" s="665"/>
      <c r="H75" s="662"/>
      <c r="I75" s="662"/>
      <c r="J75" s="665">
        <v>206</v>
      </c>
      <c r="K75" s="665">
        <v>2761771.25</v>
      </c>
      <c r="L75" s="662"/>
      <c r="M75" s="662">
        <v>13406.656553398057</v>
      </c>
      <c r="N75" s="665"/>
      <c r="O75" s="665"/>
      <c r="P75" s="678"/>
      <c r="Q75" s="666"/>
    </row>
    <row r="76" spans="1:17" ht="14.4" customHeight="1" x14ac:dyDescent="0.3">
      <c r="A76" s="661" t="s">
        <v>9667</v>
      </c>
      <c r="B76" s="662" t="s">
        <v>601</v>
      </c>
      <c r="C76" s="662" t="s">
        <v>9668</v>
      </c>
      <c r="D76" s="662" t="s">
        <v>9763</v>
      </c>
      <c r="E76" s="662" t="s">
        <v>3324</v>
      </c>
      <c r="F76" s="665">
        <v>0.6</v>
      </c>
      <c r="G76" s="665">
        <v>3628.3</v>
      </c>
      <c r="H76" s="662">
        <v>1</v>
      </c>
      <c r="I76" s="662">
        <v>6047.166666666667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9667</v>
      </c>
      <c r="B77" s="662" t="s">
        <v>601</v>
      </c>
      <c r="C77" s="662" t="s">
        <v>9668</v>
      </c>
      <c r="D77" s="662" t="s">
        <v>9764</v>
      </c>
      <c r="E77" s="662" t="s">
        <v>3481</v>
      </c>
      <c r="F77" s="665">
        <v>0.4</v>
      </c>
      <c r="G77" s="665">
        <v>3763.41</v>
      </c>
      <c r="H77" s="662">
        <v>1</v>
      </c>
      <c r="I77" s="662">
        <v>9408.5249999999996</v>
      </c>
      <c r="J77" s="665"/>
      <c r="K77" s="665"/>
      <c r="L77" s="662"/>
      <c r="M77" s="662"/>
      <c r="N77" s="665"/>
      <c r="O77" s="665"/>
      <c r="P77" s="678"/>
      <c r="Q77" s="666"/>
    </row>
    <row r="78" spans="1:17" ht="14.4" customHeight="1" x14ac:dyDescent="0.3">
      <c r="A78" s="661" t="s">
        <v>9667</v>
      </c>
      <c r="B78" s="662" t="s">
        <v>601</v>
      </c>
      <c r="C78" s="662" t="s">
        <v>9668</v>
      </c>
      <c r="D78" s="662" t="s">
        <v>9765</v>
      </c>
      <c r="E78" s="662" t="s">
        <v>9766</v>
      </c>
      <c r="F78" s="665"/>
      <c r="G78" s="665"/>
      <c r="H78" s="662"/>
      <c r="I78" s="662"/>
      <c r="J78" s="665">
        <v>1.3399999999999999</v>
      </c>
      <c r="K78" s="665">
        <v>1053.31</v>
      </c>
      <c r="L78" s="662"/>
      <c r="M78" s="662">
        <v>786.05223880597021</v>
      </c>
      <c r="N78" s="665">
        <v>2</v>
      </c>
      <c r="O78" s="665">
        <v>1510.52</v>
      </c>
      <c r="P78" s="678"/>
      <c r="Q78" s="666">
        <v>755.26</v>
      </c>
    </row>
    <row r="79" spans="1:17" ht="14.4" customHeight="1" x14ac:dyDescent="0.3">
      <c r="A79" s="661" t="s">
        <v>9667</v>
      </c>
      <c r="B79" s="662" t="s">
        <v>601</v>
      </c>
      <c r="C79" s="662" t="s">
        <v>9668</v>
      </c>
      <c r="D79" s="662" t="s">
        <v>9767</v>
      </c>
      <c r="E79" s="662" t="s">
        <v>3361</v>
      </c>
      <c r="F79" s="665">
        <v>55</v>
      </c>
      <c r="G79" s="665">
        <v>64328.21</v>
      </c>
      <c r="H79" s="662">
        <v>1</v>
      </c>
      <c r="I79" s="662">
        <v>1169.6038181818183</v>
      </c>
      <c r="J79" s="665">
        <v>98</v>
      </c>
      <c r="K79" s="665">
        <v>114635.5</v>
      </c>
      <c r="L79" s="662">
        <v>1.7820408806649524</v>
      </c>
      <c r="M79" s="662">
        <v>1169.75</v>
      </c>
      <c r="N79" s="665">
        <v>73</v>
      </c>
      <c r="O79" s="665">
        <v>81678.97</v>
      </c>
      <c r="P79" s="678">
        <v>1.2697224126087141</v>
      </c>
      <c r="Q79" s="666">
        <v>1118.8900000000001</v>
      </c>
    </row>
    <row r="80" spans="1:17" ht="14.4" customHeight="1" x14ac:dyDescent="0.3">
      <c r="A80" s="661" t="s">
        <v>9667</v>
      </c>
      <c r="B80" s="662" t="s">
        <v>601</v>
      </c>
      <c r="C80" s="662" t="s">
        <v>9668</v>
      </c>
      <c r="D80" s="662" t="s">
        <v>9768</v>
      </c>
      <c r="E80" s="662" t="s">
        <v>2044</v>
      </c>
      <c r="F80" s="665">
        <v>10.200000000000001</v>
      </c>
      <c r="G80" s="665">
        <v>16665.919999999998</v>
      </c>
      <c r="H80" s="662">
        <v>1</v>
      </c>
      <c r="I80" s="662">
        <v>1633.9137254901957</v>
      </c>
      <c r="J80" s="665">
        <v>22.65</v>
      </c>
      <c r="K80" s="665">
        <v>36526.86</v>
      </c>
      <c r="L80" s="662">
        <v>2.1917097885985295</v>
      </c>
      <c r="M80" s="662">
        <v>1612.6649006622517</v>
      </c>
      <c r="N80" s="665">
        <v>18.419999999999998</v>
      </c>
      <c r="O80" s="665">
        <v>42304.420000000006</v>
      </c>
      <c r="P80" s="678">
        <v>2.5383789193755888</v>
      </c>
      <c r="Q80" s="666">
        <v>2296.6568946796965</v>
      </c>
    </row>
    <row r="81" spans="1:17" ht="14.4" customHeight="1" x14ac:dyDescent="0.3">
      <c r="A81" s="661" t="s">
        <v>9667</v>
      </c>
      <c r="B81" s="662" t="s">
        <v>601</v>
      </c>
      <c r="C81" s="662" t="s">
        <v>9668</v>
      </c>
      <c r="D81" s="662" t="s">
        <v>9769</v>
      </c>
      <c r="E81" s="662" t="s">
        <v>1934</v>
      </c>
      <c r="F81" s="665">
        <v>7.34</v>
      </c>
      <c r="G81" s="665">
        <v>1175.6100000000001</v>
      </c>
      <c r="H81" s="662">
        <v>1</v>
      </c>
      <c r="I81" s="662">
        <v>160.16485013623981</v>
      </c>
      <c r="J81" s="665">
        <v>9.1999999999999993</v>
      </c>
      <c r="K81" s="665">
        <v>1313.5600000000002</v>
      </c>
      <c r="L81" s="662">
        <v>1.1173433366507601</v>
      </c>
      <c r="M81" s="662">
        <v>142.77826086956526</v>
      </c>
      <c r="N81" s="665">
        <v>4.68</v>
      </c>
      <c r="O81" s="665">
        <v>717.02</v>
      </c>
      <c r="P81" s="678">
        <v>0.60991315147030045</v>
      </c>
      <c r="Q81" s="666">
        <v>153.2094017094017</v>
      </c>
    </row>
    <row r="82" spans="1:17" ht="14.4" customHeight="1" x14ac:dyDescent="0.3">
      <c r="A82" s="661" t="s">
        <v>9667</v>
      </c>
      <c r="B82" s="662" t="s">
        <v>601</v>
      </c>
      <c r="C82" s="662" t="s">
        <v>9668</v>
      </c>
      <c r="D82" s="662" t="s">
        <v>9770</v>
      </c>
      <c r="E82" s="662" t="s">
        <v>4648</v>
      </c>
      <c r="F82" s="665">
        <v>120</v>
      </c>
      <c r="G82" s="665">
        <v>8154807.5999999996</v>
      </c>
      <c r="H82" s="662">
        <v>1</v>
      </c>
      <c r="I82" s="662">
        <v>67956.73</v>
      </c>
      <c r="J82" s="665">
        <v>74</v>
      </c>
      <c r="K82" s="665">
        <v>5028798.0199999996</v>
      </c>
      <c r="L82" s="662">
        <v>0.61666666666666659</v>
      </c>
      <c r="M82" s="662">
        <v>67956.73</v>
      </c>
      <c r="N82" s="665">
        <v>71</v>
      </c>
      <c r="O82" s="665">
        <v>4615148.3900000006</v>
      </c>
      <c r="P82" s="678">
        <v>0.56594203277095112</v>
      </c>
      <c r="Q82" s="666">
        <v>65002.090000000011</v>
      </c>
    </row>
    <row r="83" spans="1:17" ht="14.4" customHeight="1" x14ac:dyDescent="0.3">
      <c r="A83" s="661" t="s">
        <v>9667</v>
      </c>
      <c r="B83" s="662" t="s">
        <v>601</v>
      </c>
      <c r="C83" s="662" t="s">
        <v>9668</v>
      </c>
      <c r="D83" s="662" t="s">
        <v>9771</v>
      </c>
      <c r="E83" s="662" t="s">
        <v>9772</v>
      </c>
      <c r="F83" s="665">
        <v>285.92999999999995</v>
      </c>
      <c r="G83" s="665">
        <v>163667.06999999998</v>
      </c>
      <c r="H83" s="662">
        <v>1</v>
      </c>
      <c r="I83" s="662">
        <v>572.40258105130624</v>
      </c>
      <c r="J83" s="665">
        <v>235.37</v>
      </c>
      <c r="K83" s="665">
        <v>135412.46000000002</v>
      </c>
      <c r="L83" s="662">
        <v>0.82736533378400456</v>
      </c>
      <c r="M83" s="662">
        <v>575.31741513361953</v>
      </c>
      <c r="N83" s="665">
        <v>188.43</v>
      </c>
      <c r="O83" s="665">
        <v>104188.8</v>
      </c>
      <c r="P83" s="678">
        <v>0.63658987724286886</v>
      </c>
      <c r="Q83" s="666">
        <v>552.93106193281324</v>
      </c>
    </row>
    <row r="84" spans="1:17" ht="14.4" customHeight="1" x14ac:dyDescent="0.3">
      <c r="A84" s="661" t="s">
        <v>9667</v>
      </c>
      <c r="B84" s="662" t="s">
        <v>601</v>
      </c>
      <c r="C84" s="662" t="s">
        <v>9668</v>
      </c>
      <c r="D84" s="662" t="s">
        <v>9773</v>
      </c>
      <c r="E84" s="662" t="s">
        <v>9774</v>
      </c>
      <c r="F84" s="665"/>
      <c r="G84" s="665"/>
      <c r="H84" s="662"/>
      <c r="I84" s="662"/>
      <c r="J84" s="665">
        <v>1.3</v>
      </c>
      <c r="K84" s="665">
        <v>20303.72</v>
      </c>
      <c r="L84" s="662"/>
      <c r="M84" s="662">
        <v>15618.246153846154</v>
      </c>
      <c r="N84" s="665"/>
      <c r="O84" s="665"/>
      <c r="P84" s="678"/>
      <c r="Q84" s="666"/>
    </row>
    <row r="85" spans="1:17" ht="14.4" customHeight="1" x14ac:dyDescent="0.3">
      <c r="A85" s="661" t="s">
        <v>9667</v>
      </c>
      <c r="B85" s="662" t="s">
        <v>601</v>
      </c>
      <c r="C85" s="662" t="s">
        <v>9668</v>
      </c>
      <c r="D85" s="662" t="s">
        <v>9775</v>
      </c>
      <c r="E85" s="662" t="s">
        <v>2752</v>
      </c>
      <c r="F85" s="665"/>
      <c r="G85" s="665"/>
      <c r="H85" s="662"/>
      <c r="I85" s="662"/>
      <c r="J85" s="665">
        <v>88.4</v>
      </c>
      <c r="K85" s="665">
        <v>618950.57000000007</v>
      </c>
      <c r="L85" s="662"/>
      <c r="M85" s="662">
        <v>7001.7032805429872</v>
      </c>
      <c r="N85" s="665">
        <v>291.75</v>
      </c>
      <c r="O85" s="665">
        <v>1517309.1500000001</v>
      </c>
      <c r="P85" s="678"/>
      <c r="Q85" s="666">
        <v>5200.7168808911747</v>
      </c>
    </row>
    <row r="86" spans="1:17" ht="14.4" customHeight="1" x14ac:dyDescent="0.3">
      <c r="A86" s="661" t="s">
        <v>9667</v>
      </c>
      <c r="B86" s="662" t="s">
        <v>601</v>
      </c>
      <c r="C86" s="662" t="s">
        <v>9668</v>
      </c>
      <c r="D86" s="662" t="s">
        <v>9776</v>
      </c>
      <c r="E86" s="662" t="s">
        <v>2770</v>
      </c>
      <c r="F86" s="665">
        <v>3.6</v>
      </c>
      <c r="G86" s="665">
        <v>32051.88</v>
      </c>
      <c r="H86" s="662">
        <v>1</v>
      </c>
      <c r="I86" s="662">
        <v>8903.2999999999993</v>
      </c>
      <c r="J86" s="665">
        <v>107</v>
      </c>
      <c r="K86" s="665">
        <v>952653.1</v>
      </c>
      <c r="L86" s="662">
        <v>29.722222222222221</v>
      </c>
      <c r="M86" s="662">
        <v>8903.2999999999993</v>
      </c>
      <c r="N86" s="665">
        <v>529.79999999999995</v>
      </c>
      <c r="O86" s="665">
        <v>4016958.02</v>
      </c>
      <c r="P86" s="678">
        <v>125.32675212811229</v>
      </c>
      <c r="Q86" s="666">
        <v>7582.0272178180448</v>
      </c>
    </row>
    <row r="87" spans="1:17" ht="14.4" customHeight="1" x14ac:dyDescent="0.3">
      <c r="A87" s="661" t="s">
        <v>9667</v>
      </c>
      <c r="B87" s="662" t="s">
        <v>601</v>
      </c>
      <c r="C87" s="662" t="s">
        <v>9668</v>
      </c>
      <c r="D87" s="662" t="s">
        <v>9777</v>
      </c>
      <c r="E87" s="662"/>
      <c r="F87" s="665">
        <v>0.4</v>
      </c>
      <c r="G87" s="665">
        <v>459.96</v>
      </c>
      <c r="H87" s="662">
        <v>1</v>
      </c>
      <c r="I87" s="662">
        <v>1149.8999999999999</v>
      </c>
      <c r="J87" s="665"/>
      <c r="K87" s="665"/>
      <c r="L87" s="662"/>
      <c r="M87" s="662"/>
      <c r="N87" s="665"/>
      <c r="O87" s="665"/>
      <c r="P87" s="678"/>
      <c r="Q87" s="666"/>
    </row>
    <row r="88" spans="1:17" ht="14.4" customHeight="1" x14ac:dyDescent="0.3">
      <c r="A88" s="661" t="s">
        <v>9667</v>
      </c>
      <c r="B88" s="662" t="s">
        <v>601</v>
      </c>
      <c r="C88" s="662" t="s">
        <v>9668</v>
      </c>
      <c r="D88" s="662" t="s">
        <v>9778</v>
      </c>
      <c r="E88" s="662" t="s">
        <v>3324</v>
      </c>
      <c r="F88" s="665">
        <v>218</v>
      </c>
      <c r="G88" s="665">
        <v>1436628.72</v>
      </c>
      <c r="H88" s="662">
        <v>1</v>
      </c>
      <c r="I88" s="662">
        <v>6590.04</v>
      </c>
      <c r="J88" s="665">
        <v>242.4</v>
      </c>
      <c r="K88" s="665">
        <v>1453952.7</v>
      </c>
      <c r="L88" s="662">
        <v>1.0120587732646749</v>
      </c>
      <c r="M88" s="662">
        <v>5998.154702970297</v>
      </c>
      <c r="N88" s="665">
        <v>12</v>
      </c>
      <c r="O88" s="665">
        <v>87397.489999999991</v>
      </c>
      <c r="P88" s="678">
        <v>6.0835126559352089E-2</v>
      </c>
      <c r="Q88" s="666">
        <v>7283.1241666666656</v>
      </c>
    </row>
    <row r="89" spans="1:17" ht="14.4" customHeight="1" x14ac:dyDescent="0.3">
      <c r="A89" s="661" t="s">
        <v>9667</v>
      </c>
      <c r="B89" s="662" t="s">
        <v>601</v>
      </c>
      <c r="C89" s="662" t="s">
        <v>9668</v>
      </c>
      <c r="D89" s="662" t="s">
        <v>9779</v>
      </c>
      <c r="E89" s="662" t="s">
        <v>3481</v>
      </c>
      <c r="F89" s="665">
        <v>361.8</v>
      </c>
      <c r="G89" s="665">
        <v>3801214.11</v>
      </c>
      <c r="H89" s="662">
        <v>1</v>
      </c>
      <c r="I89" s="662">
        <v>10506.396102819237</v>
      </c>
      <c r="J89" s="665">
        <v>335.9</v>
      </c>
      <c r="K89" s="665">
        <v>3150714.2600000002</v>
      </c>
      <c r="L89" s="662">
        <v>0.82887050527127515</v>
      </c>
      <c r="M89" s="662">
        <v>9379.9174158975893</v>
      </c>
      <c r="N89" s="665">
        <v>0.4</v>
      </c>
      <c r="O89" s="665">
        <v>4489.1000000000004</v>
      </c>
      <c r="P89" s="678">
        <v>1.1809647839068978E-3</v>
      </c>
      <c r="Q89" s="666">
        <v>11222.75</v>
      </c>
    </row>
    <row r="90" spans="1:17" ht="14.4" customHeight="1" x14ac:dyDescent="0.3">
      <c r="A90" s="661" t="s">
        <v>9667</v>
      </c>
      <c r="B90" s="662" t="s">
        <v>601</v>
      </c>
      <c r="C90" s="662" t="s">
        <v>9668</v>
      </c>
      <c r="D90" s="662" t="s">
        <v>9780</v>
      </c>
      <c r="E90" s="662" t="s">
        <v>3450</v>
      </c>
      <c r="F90" s="665">
        <v>147.80000000000001</v>
      </c>
      <c r="G90" s="665">
        <v>1586910.05</v>
      </c>
      <c r="H90" s="662">
        <v>1</v>
      </c>
      <c r="I90" s="662">
        <v>10736.87449255751</v>
      </c>
      <c r="J90" s="665">
        <v>414.83000000000004</v>
      </c>
      <c r="K90" s="665">
        <v>4289863.16</v>
      </c>
      <c r="L90" s="662">
        <v>2.7032806049719076</v>
      </c>
      <c r="M90" s="662">
        <v>10341.25583974158</v>
      </c>
      <c r="N90" s="665">
        <v>386.45</v>
      </c>
      <c r="O90" s="665">
        <v>3801073.17</v>
      </c>
      <c r="P90" s="678">
        <v>2.3952669340017096</v>
      </c>
      <c r="Q90" s="666">
        <v>9835.8731271833349</v>
      </c>
    </row>
    <row r="91" spans="1:17" ht="14.4" customHeight="1" x14ac:dyDescent="0.3">
      <c r="A91" s="661" t="s">
        <v>9667</v>
      </c>
      <c r="B91" s="662" t="s">
        <v>601</v>
      </c>
      <c r="C91" s="662" t="s">
        <v>9668</v>
      </c>
      <c r="D91" s="662" t="s">
        <v>9781</v>
      </c>
      <c r="E91" s="662" t="s">
        <v>9782</v>
      </c>
      <c r="F91" s="665">
        <v>15</v>
      </c>
      <c r="G91" s="665">
        <v>1512724.95</v>
      </c>
      <c r="H91" s="662">
        <v>1</v>
      </c>
      <c r="I91" s="662">
        <v>100848.33</v>
      </c>
      <c r="J91" s="665">
        <v>162.07000000000002</v>
      </c>
      <c r="K91" s="665">
        <v>11556814.92</v>
      </c>
      <c r="L91" s="662">
        <v>7.6397331319219663</v>
      </c>
      <c r="M91" s="662">
        <v>71307.551798605535</v>
      </c>
      <c r="N91" s="665">
        <v>66.66</v>
      </c>
      <c r="O91" s="665">
        <v>9314467.8900000006</v>
      </c>
      <c r="P91" s="678">
        <v>6.1574101028742874</v>
      </c>
      <c r="Q91" s="666">
        <v>139730.99144914493</v>
      </c>
    </row>
    <row r="92" spans="1:17" ht="14.4" customHeight="1" x14ac:dyDescent="0.3">
      <c r="A92" s="661" t="s">
        <v>9667</v>
      </c>
      <c r="B92" s="662" t="s">
        <v>601</v>
      </c>
      <c r="C92" s="662" t="s">
        <v>9668</v>
      </c>
      <c r="D92" s="662" t="s">
        <v>9783</v>
      </c>
      <c r="E92" s="662" t="s">
        <v>9782</v>
      </c>
      <c r="F92" s="665"/>
      <c r="G92" s="665"/>
      <c r="H92" s="662"/>
      <c r="I92" s="662"/>
      <c r="J92" s="665">
        <v>7</v>
      </c>
      <c r="K92" s="665">
        <v>2112169.29</v>
      </c>
      <c r="L92" s="662"/>
      <c r="M92" s="662">
        <v>301738.47000000003</v>
      </c>
      <c r="N92" s="665">
        <v>1</v>
      </c>
      <c r="O92" s="665">
        <v>303578.7</v>
      </c>
      <c r="P92" s="678"/>
      <c r="Q92" s="666">
        <v>303578.7</v>
      </c>
    </row>
    <row r="93" spans="1:17" ht="14.4" customHeight="1" x14ac:dyDescent="0.3">
      <c r="A93" s="661" t="s">
        <v>9667</v>
      </c>
      <c r="B93" s="662" t="s">
        <v>601</v>
      </c>
      <c r="C93" s="662" t="s">
        <v>9668</v>
      </c>
      <c r="D93" s="662" t="s">
        <v>1728</v>
      </c>
      <c r="E93" s="662" t="s">
        <v>9782</v>
      </c>
      <c r="F93" s="665">
        <v>0.6</v>
      </c>
      <c r="G93" s="665">
        <v>28410</v>
      </c>
      <c r="H93" s="662">
        <v>1</v>
      </c>
      <c r="I93" s="662">
        <v>47350</v>
      </c>
      <c r="J93" s="665">
        <v>28.04</v>
      </c>
      <c r="K93" s="665">
        <v>1597990.3699999999</v>
      </c>
      <c r="L93" s="662">
        <v>56.247461105244625</v>
      </c>
      <c r="M93" s="662">
        <v>56989.67082738944</v>
      </c>
      <c r="N93" s="665">
        <v>47.86</v>
      </c>
      <c r="O93" s="665">
        <v>6917306.629999999</v>
      </c>
      <c r="P93" s="678">
        <v>243.48140197113688</v>
      </c>
      <c r="Q93" s="666">
        <v>144532.10676974506</v>
      </c>
    </row>
    <row r="94" spans="1:17" ht="14.4" customHeight="1" x14ac:dyDescent="0.3">
      <c r="A94" s="661" t="s">
        <v>9667</v>
      </c>
      <c r="B94" s="662" t="s">
        <v>601</v>
      </c>
      <c r="C94" s="662" t="s">
        <v>9668</v>
      </c>
      <c r="D94" s="662" t="s">
        <v>9784</v>
      </c>
      <c r="E94" s="662" t="s">
        <v>9785</v>
      </c>
      <c r="F94" s="665"/>
      <c r="G94" s="665"/>
      <c r="H94" s="662"/>
      <c r="I94" s="662"/>
      <c r="J94" s="665">
        <v>5.52</v>
      </c>
      <c r="K94" s="665">
        <v>513700.86</v>
      </c>
      <c r="L94" s="662"/>
      <c r="M94" s="662">
        <v>93061.75</v>
      </c>
      <c r="N94" s="665"/>
      <c r="O94" s="665"/>
      <c r="P94" s="678"/>
      <c r="Q94" s="666"/>
    </row>
    <row r="95" spans="1:17" ht="14.4" customHeight="1" x14ac:dyDescent="0.3">
      <c r="A95" s="661" t="s">
        <v>9667</v>
      </c>
      <c r="B95" s="662" t="s">
        <v>601</v>
      </c>
      <c r="C95" s="662" t="s">
        <v>9668</v>
      </c>
      <c r="D95" s="662" t="s">
        <v>9786</v>
      </c>
      <c r="E95" s="662" t="s">
        <v>3211</v>
      </c>
      <c r="F95" s="665">
        <v>1.1200000000000001</v>
      </c>
      <c r="G95" s="665">
        <v>41420.480000000003</v>
      </c>
      <c r="H95" s="662">
        <v>1</v>
      </c>
      <c r="I95" s="662">
        <v>36982.571428571428</v>
      </c>
      <c r="J95" s="665">
        <v>50.44</v>
      </c>
      <c r="K95" s="665">
        <v>1944671.4100000001</v>
      </c>
      <c r="L95" s="662">
        <v>46.949514105099702</v>
      </c>
      <c r="M95" s="662">
        <v>38554.151665344973</v>
      </c>
      <c r="N95" s="665">
        <v>54.29</v>
      </c>
      <c r="O95" s="665">
        <v>2002099.75</v>
      </c>
      <c r="P95" s="678">
        <v>48.335986207788991</v>
      </c>
      <c r="Q95" s="666">
        <v>36877.873457358633</v>
      </c>
    </row>
    <row r="96" spans="1:17" ht="14.4" customHeight="1" x14ac:dyDescent="0.3">
      <c r="A96" s="661" t="s">
        <v>9667</v>
      </c>
      <c r="B96" s="662" t="s">
        <v>601</v>
      </c>
      <c r="C96" s="662" t="s">
        <v>9668</v>
      </c>
      <c r="D96" s="662" t="s">
        <v>9787</v>
      </c>
      <c r="E96" s="662" t="s">
        <v>4628</v>
      </c>
      <c r="F96" s="665">
        <v>26</v>
      </c>
      <c r="G96" s="665">
        <v>935446.46</v>
      </c>
      <c r="H96" s="662">
        <v>1</v>
      </c>
      <c r="I96" s="662">
        <v>35978.71</v>
      </c>
      <c r="J96" s="665">
        <v>291</v>
      </c>
      <c r="K96" s="665">
        <v>10469804.609999999</v>
      </c>
      <c r="L96" s="662">
        <v>11.192307692307692</v>
      </c>
      <c r="M96" s="662">
        <v>35978.71</v>
      </c>
      <c r="N96" s="665">
        <v>415</v>
      </c>
      <c r="O96" s="665">
        <v>14281984.300000001</v>
      </c>
      <c r="P96" s="678">
        <v>15.267559299973193</v>
      </c>
      <c r="Q96" s="666">
        <v>34414.42</v>
      </c>
    </row>
    <row r="97" spans="1:17" ht="14.4" customHeight="1" x14ac:dyDescent="0.3">
      <c r="A97" s="661" t="s">
        <v>9667</v>
      </c>
      <c r="B97" s="662" t="s">
        <v>601</v>
      </c>
      <c r="C97" s="662" t="s">
        <v>9668</v>
      </c>
      <c r="D97" s="662" t="s">
        <v>3248</v>
      </c>
      <c r="E97" s="662" t="s">
        <v>3251</v>
      </c>
      <c r="F97" s="665"/>
      <c r="G97" s="665"/>
      <c r="H97" s="662"/>
      <c r="I97" s="662"/>
      <c r="J97" s="665"/>
      <c r="K97" s="665"/>
      <c r="L97" s="662"/>
      <c r="M97" s="662"/>
      <c r="N97" s="665">
        <v>1</v>
      </c>
      <c r="O97" s="665">
        <v>3770.64</v>
      </c>
      <c r="P97" s="678"/>
      <c r="Q97" s="666">
        <v>3770.64</v>
      </c>
    </row>
    <row r="98" spans="1:17" ht="14.4" customHeight="1" x14ac:dyDescent="0.3">
      <c r="A98" s="661" t="s">
        <v>9667</v>
      </c>
      <c r="B98" s="662" t="s">
        <v>601</v>
      </c>
      <c r="C98" s="662" t="s">
        <v>9668</v>
      </c>
      <c r="D98" s="662" t="s">
        <v>9788</v>
      </c>
      <c r="E98" s="662" t="s">
        <v>9789</v>
      </c>
      <c r="F98" s="665">
        <v>3</v>
      </c>
      <c r="G98" s="665">
        <v>35753.4</v>
      </c>
      <c r="H98" s="662">
        <v>1</v>
      </c>
      <c r="I98" s="662">
        <v>11917.800000000001</v>
      </c>
      <c r="J98" s="665">
        <v>0.8</v>
      </c>
      <c r="K98" s="665">
        <v>9534.24</v>
      </c>
      <c r="L98" s="662">
        <v>0.26666666666666666</v>
      </c>
      <c r="M98" s="662">
        <v>11917.8</v>
      </c>
      <c r="N98" s="665"/>
      <c r="O98" s="665"/>
      <c r="P98" s="678"/>
      <c r="Q98" s="666"/>
    </row>
    <row r="99" spans="1:17" ht="14.4" customHeight="1" x14ac:dyDescent="0.3">
      <c r="A99" s="661" t="s">
        <v>9667</v>
      </c>
      <c r="B99" s="662" t="s">
        <v>601</v>
      </c>
      <c r="C99" s="662" t="s">
        <v>9668</v>
      </c>
      <c r="D99" s="662" t="s">
        <v>9790</v>
      </c>
      <c r="E99" s="662" t="s">
        <v>3278</v>
      </c>
      <c r="F99" s="665">
        <v>27.96</v>
      </c>
      <c r="G99" s="665">
        <v>2819719.28</v>
      </c>
      <c r="H99" s="662">
        <v>1</v>
      </c>
      <c r="I99" s="662">
        <v>100848.32904148783</v>
      </c>
      <c r="J99" s="665">
        <v>29.44</v>
      </c>
      <c r="K99" s="665">
        <v>0</v>
      </c>
      <c r="L99" s="662">
        <v>0</v>
      </c>
      <c r="M99" s="662">
        <v>0</v>
      </c>
      <c r="N99" s="665"/>
      <c r="O99" s="665"/>
      <c r="P99" s="678"/>
      <c r="Q99" s="666"/>
    </row>
    <row r="100" spans="1:17" ht="14.4" customHeight="1" x14ac:dyDescent="0.3">
      <c r="A100" s="661" t="s">
        <v>9667</v>
      </c>
      <c r="B100" s="662" t="s">
        <v>601</v>
      </c>
      <c r="C100" s="662" t="s">
        <v>9668</v>
      </c>
      <c r="D100" s="662" t="s">
        <v>9791</v>
      </c>
      <c r="E100" s="662" t="s">
        <v>2730</v>
      </c>
      <c r="F100" s="665"/>
      <c r="G100" s="665"/>
      <c r="H100" s="662"/>
      <c r="I100" s="662"/>
      <c r="J100" s="665"/>
      <c r="K100" s="665"/>
      <c r="L100" s="662"/>
      <c r="M100" s="662"/>
      <c r="N100" s="665">
        <v>6</v>
      </c>
      <c r="O100" s="665">
        <v>3302.46</v>
      </c>
      <c r="P100" s="678"/>
      <c r="Q100" s="666">
        <v>550.41</v>
      </c>
    </row>
    <row r="101" spans="1:17" ht="14.4" customHeight="1" x14ac:dyDescent="0.3">
      <c r="A101" s="661" t="s">
        <v>9667</v>
      </c>
      <c r="B101" s="662" t="s">
        <v>601</v>
      </c>
      <c r="C101" s="662" t="s">
        <v>9668</v>
      </c>
      <c r="D101" s="662" t="s">
        <v>9792</v>
      </c>
      <c r="E101" s="662"/>
      <c r="F101" s="665"/>
      <c r="G101" s="665"/>
      <c r="H101" s="662"/>
      <c r="I101" s="662"/>
      <c r="J101" s="665">
        <v>1</v>
      </c>
      <c r="K101" s="665">
        <v>19894.900000000001</v>
      </c>
      <c r="L101" s="662"/>
      <c r="M101" s="662">
        <v>19894.900000000001</v>
      </c>
      <c r="N101" s="665"/>
      <c r="O101" s="665"/>
      <c r="P101" s="678"/>
      <c r="Q101" s="666"/>
    </row>
    <row r="102" spans="1:17" ht="14.4" customHeight="1" x14ac:dyDescent="0.3">
      <c r="A102" s="661" t="s">
        <v>9667</v>
      </c>
      <c r="B102" s="662" t="s">
        <v>601</v>
      </c>
      <c r="C102" s="662" t="s">
        <v>9668</v>
      </c>
      <c r="D102" s="662" t="s">
        <v>9793</v>
      </c>
      <c r="E102" s="662" t="s">
        <v>4630</v>
      </c>
      <c r="F102" s="665"/>
      <c r="G102" s="665"/>
      <c r="H102" s="662"/>
      <c r="I102" s="662"/>
      <c r="J102" s="665">
        <v>2</v>
      </c>
      <c r="K102" s="665">
        <v>0</v>
      </c>
      <c r="L102" s="662"/>
      <c r="M102" s="662">
        <v>0</v>
      </c>
      <c r="N102" s="665"/>
      <c r="O102" s="665"/>
      <c r="P102" s="678"/>
      <c r="Q102" s="666"/>
    </row>
    <row r="103" spans="1:17" ht="14.4" customHeight="1" x14ac:dyDescent="0.3">
      <c r="A103" s="661" t="s">
        <v>9667</v>
      </c>
      <c r="B103" s="662" t="s">
        <v>601</v>
      </c>
      <c r="C103" s="662" t="s">
        <v>9668</v>
      </c>
      <c r="D103" s="662" t="s">
        <v>9794</v>
      </c>
      <c r="E103" s="662" t="s">
        <v>4625</v>
      </c>
      <c r="F103" s="665">
        <v>2</v>
      </c>
      <c r="G103" s="665">
        <v>101984.22</v>
      </c>
      <c r="H103" s="662">
        <v>1</v>
      </c>
      <c r="I103" s="662">
        <v>50992.11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9667</v>
      </c>
      <c r="B104" s="662" t="s">
        <v>601</v>
      </c>
      <c r="C104" s="662" t="s">
        <v>9668</v>
      </c>
      <c r="D104" s="662" t="s">
        <v>9795</v>
      </c>
      <c r="E104" s="662" t="s">
        <v>9796</v>
      </c>
      <c r="F104" s="665"/>
      <c r="G104" s="665"/>
      <c r="H104" s="662"/>
      <c r="I104" s="662"/>
      <c r="J104" s="665">
        <v>2</v>
      </c>
      <c r="K104" s="665">
        <v>51391.040000000001</v>
      </c>
      <c r="L104" s="662"/>
      <c r="M104" s="662">
        <v>25695.52</v>
      </c>
      <c r="N104" s="665">
        <v>1</v>
      </c>
      <c r="O104" s="665">
        <v>25652.35</v>
      </c>
      <c r="P104" s="678"/>
      <c r="Q104" s="666">
        <v>25652.35</v>
      </c>
    </row>
    <row r="105" spans="1:17" ht="14.4" customHeight="1" x14ac:dyDescent="0.3">
      <c r="A105" s="661" t="s">
        <v>9667</v>
      </c>
      <c r="B105" s="662" t="s">
        <v>601</v>
      </c>
      <c r="C105" s="662" t="s">
        <v>9668</v>
      </c>
      <c r="D105" s="662" t="s">
        <v>9797</v>
      </c>
      <c r="E105" s="662"/>
      <c r="F105" s="665"/>
      <c r="G105" s="665"/>
      <c r="H105" s="662"/>
      <c r="I105" s="662"/>
      <c r="J105" s="665">
        <v>75.400000000000006</v>
      </c>
      <c r="K105" s="665">
        <v>32964.82</v>
      </c>
      <c r="L105" s="662"/>
      <c r="M105" s="662">
        <v>437.19920424403182</v>
      </c>
      <c r="N105" s="665"/>
      <c r="O105" s="665"/>
      <c r="P105" s="678"/>
      <c r="Q105" s="666"/>
    </row>
    <row r="106" spans="1:17" ht="14.4" customHeight="1" x14ac:dyDescent="0.3">
      <c r="A106" s="661" t="s">
        <v>9667</v>
      </c>
      <c r="B106" s="662" t="s">
        <v>601</v>
      </c>
      <c r="C106" s="662" t="s">
        <v>9668</v>
      </c>
      <c r="D106" s="662" t="s">
        <v>9798</v>
      </c>
      <c r="E106" s="662" t="s">
        <v>2261</v>
      </c>
      <c r="F106" s="665"/>
      <c r="G106" s="665"/>
      <c r="H106" s="662"/>
      <c r="I106" s="662"/>
      <c r="J106" s="665">
        <v>135.25</v>
      </c>
      <c r="K106" s="665">
        <v>1106932.5</v>
      </c>
      <c r="L106" s="662"/>
      <c r="M106" s="662">
        <v>8184.3438077634009</v>
      </c>
      <c r="N106" s="665">
        <v>536</v>
      </c>
      <c r="O106" s="665">
        <v>3760768.0000000005</v>
      </c>
      <c r="P106" s="678"/>
      <c r="Q106" s="666">
        <v>7016.3582089552247</v>
      </c>
    </row>
    <row r="107" spans="1:17" ht="14.4" customHeight="1" x14ac:dyDescent="0.3">
      <c r="A107" s="661" t="s">
        <v>9667</v>
      </c>
      <c r="B107" s="662" t="s">
        <v>601</v>
      </c>
      <c r="C107" s="662" t="s">
        <v>9668</v>
      </c>
      <c r="D107" s="662" t="s">
        <v>9799</v>
      </c>
      <c r="E107" s="662" t="s">
        <v>2730</v>
      </c>
      <c r="F107" s="665"/>
      <c r="G107" s="665"/>
      <c r="H107" s="662"/>
      <c r="I107" s="662"/>
      <c r="J107" s="665">
        <v>17</v>
      </c>
      <c r="K107" s="665">
        <v>28477.21</v>
      </c>
      <c r="L107" s="662"/>
      <c r="M107" s="662">
        <v>1675.1299999999999</v>
      </c>
      <c r="N107" s="665">
        <v>8</v>
      </c>
      <c r="O107" s="665">
        <v>13111.960000000001</v>
      </c>
      <c r="P107" s="678"/>
      <c r="Q107" s="666">
        <v>1638.9950000000001</v>
      </c>
    </row>
    <row r="108" spans="1:17" ht="14.4" customHeight="1" x14ac:dyDescent="0.3">
      <c r="A108" s="661" t="s">
        <v>9667</v>
      </c>
      <c r="B108" s="662" t="s">
        <v>601</v>
      </c>
      <c r="C108" s="662" t="s">
        <v>9668</v>
      </c>
      <c r="D108" s="662" t="s">
        <v>9800</v>
      </c>
      <c r="E108" s="662" t="s">
        <v>2258</v>
      </c>
      <c r="F108" s="665"/>
      <c r="G108" s="665"/>
      <c r="H108" s="662"/>
      <c r="I108" s="662"/>
      <c r="J108" s="665">
        <v>325.25</v>
      </c>
      <c r="K108" s="665">
        <v>2000167.14</v>
      </c>
      <c r="L108" s="662"/>
      <c r="M108" s="662">
        <v>6149.629946195234</v>
      </c>
      <c r="N108" s="665">
        <v>643.54</v>
      </c>
      <c r="O108" s="665">
        <v>3381416.1799999997</v>
      </c>
      <c r="P108" s="678"/>
      <c r="Q108" s="666">
        <v>5254.3993846536341</v>
      </c>
    </row>
    <row r="109" spans="1:17" ht="14.4" customHeight="1" x14ac:dyDescent="0.3">
      <c r="A109" s="661" t="s">
        <v>9667</v>
      </c>
      <c r="B109" s="662" t="s">
        <v>601</v>
      </c>
      <c r="C109" s="662" t="s">
        <v>9668</v>
      </c>
      <c r="D109" s="662" t="s">
        <v>9801</v>
      </c>
      <c r="E109" s="662" t="s">
        <v>3211</v>
      </c>
      <c r="F109" s="665"/>
      <c r="G109" s="665"/>
      <c r="H109" s="662"/>
      <c r="I109" s="662"/>
      <c r="J109" s="665">
        <v>0.26</v>
      </c>
      <c r="K109" s="665">
        <v>10024.08</v>
      </c>
      <c r="L109" s="662"/>
      <c r="M109" s="662">
        <v>38554.153846153844</v>
      </c>
      <c r="N109" s="665">
        <v>7.12</v>
      </c>
      <c r="O109" s="665">
        <v>262385.99</v>
      </c>
      <c r="P109" s="678"/>
      <c r="Q109" s="666">
        <v>36851.964887640446</v>
      </c>
    </row>
    <row r="110" spans="1:17" ht="14.4" customHeight="1" x14ac:dyDescent="0.3">
      <c r="A110" s="661" t="s">
        <v>9667</v>
      </c>
      <c r="B110" s="662" t="s">
        <v>601</v>
      </c>
      <c r="C110" s="662" t="s">
        <v>9668</v>
      </c>
      <c r="D110" s="662" t="s">
        <v>9802</v>
      </c>
      <c r="E110" s="662" t="s">
        <v>2258</v>
      </c>
      <c r="F110" s="665"/>
      <c r="G110" s="665"/>
      <c r="H110" s="662"/>
      <c r="I110" s="662"/>
      <c r="J110" s="665">
        <v>6</v>
      </c>
      <c r="K110" s="665">
        <v>36897.78</v>
      </c>
      <c r="L110" s="662"/>
      <c r="M110" s="662">
        <v>6149.63</v>
      </c>
      <c r="N110" s="665">
        <v>14</v>
      </c>
      <c r="O110" s="665">
        <v>72557.099999999991</v>
      </c>
      <c r="P110" s="678"/>
      <c r="Q110" s="666">
        <v>5182.6499999999996</v>
      </c>
    </row>
    <row r="111" spans="1:17" ht="14.4" customHeight="1" x14ac:dyDescent="0.3">
      <c r="A111" s="661" t="s">
        <v>9667</v>
      </c>
      <c r="B111" s="662" t="s">
        <v>601</v>
      </c>
      <c r="C111" s="662" t="s">
        <v>9668</v>
      </c>
      <c r="D111" s="662" t="s">
        <v>9803</v>
      </c>
      <c r="E111" s="662" t="s">
        <v>9804</v>
      </c>
      <c r="F111" s="665"/>
      <c r="G111" s="665"/>
      <c r="H111" s="662"/>
      <c r="I111" s="662"/>
      <c r="J111" s="665">
        <v>0.63</v>
      </c>
      <c r="K111" s="665">
        <v>8797.99</v>
      </c>
      <c r="L111" s="662"/>
      <c r="M111" s="662">
        <v>13965.063492063491</v>
      </c>
      <c r="N111" s="665"/>
      <c r="O111" s="665"/>
      <c r="P111" s="678"/>
      <c r="Q111" s="666"/>
    </row>
    <row r="112" spans="1:17" ht="14.4" customHeight="1" x14ac:dyDescent="0.3">
      <c r="A112" s="661" t="s">
        <v>9667</v>
      </c>
      <c r="B112" s="662" t="s">
        <v>601</v>
      </c>
      <c r="C112" s="662" t="s">
        <v>9668</v>
      </c>
      <c r="D112" s="662" t="s">
        <v>9805</v>
      </c>
      <c r="E112" s="662" t="s">
        <v>3465</v>
      </c>
      <c r="F112" s="665"/>
      <c r="G112" s="665"/>
      <c r="H112" s="662"/>
      <c r="I112" s="662"/>
      <c r="J112" s="665"/>
      <c r="K112" s="665"/>
      <c r="L112" s="662"/>
      <c r="M112" s="662"/>
      <c r="N112" s="665">
        <v>10</v>
      </c>
      <c r="O112" s="665">
        <v>129447.4</v>
      </c>
      <c r="P112" s="678"/>
      <c r="Q112" s="666">
        <v>12944.74</v>
      </c>
    </row>
    <row r="113" spans="1:17" ht="14.4" customHeight="1" x14ac:dyDescent="0.3">
      <c r="A113" s="661" t="s">
        <v>9667</v>
      </c>
      <c r="B113" s="662" t="s">
        <v>601</v>
      </c>
      <c r="C113" s="662" t="s">
        <v>9668</v>
      </c>
      <c r="D113" s="662" t="s">
        <v>9806</v>
      </c>
      <c r="E113" s="662" t="s">
        <v>2261</v>
      </c>
      <c r="F113" s="665"/>
      <c r="G113" s="665"/>
      <c r="H113" s="662"/>
      <c r="I113" s="662"/>
      <c r="J113" s="665"/>
      <c r="K113" s="665"/>
      <c r="L113" s="662"/>
      <c r="M113" s="662"/>
      <c r="N113" s="665">
        <v>10</v>
      </c>
      <c r="O113" s="665">
        <v>69102</v>
      </c>
      <c r="P113" s="678"/>
      <c r="Q113" s="666">
        <v>6910.2</v>
      </c>
    </row>
    <row r="114" spans="1:17" ht="14.4" customHeight="1" x14ac:dyDescent="0.3">
      <c r="A114" s="661" t="s">
        <v>9667</v>
      </c>
      <c r="B114" s="662" t="s">
        <v>601</v>
      </c>
      <c r="C114" s="662" t="s">
        <v>9668</v>
      </c>
      <c r="D114" s="662" t="s">
        <v>3267</v>
      </c>
      <c r="E114" s="662" t="s">
        <v>3268</v>
      </c>
      <c r="F114" s="665"/>
      <c r="G114" s="665"/>
      <c r="H114" s="662"/>
      <c r="I114" s="662"/>
      <c r="J114" s="665"/>
      <c r="K114" s="665"/>
      <c r="L114" s="662"/>
      <c r="M114" s="662"/>
      <c r="N114" s="665">
        <v>30</v>
      </c>
      <c r="O114" s="665">
        <v>258894.9</v>
      </c>
      <c r="P114" s="678"/>
      <c r="Q114" s="666">
        <v>8629.83</v>
      </c>
    </row>
    <row r="115" spans="1:17" ht="14.4" customHeight="1" x14ac:dyDescent="0.3">
      <c r="A115" s="661" t="s">
        <v>9667</v>
      </c>
      <c r="B115" s="662" t="s">
        <v>601</v>
      </c>
      <c r="C115" s="662" t="s">
        <v>9668</v>
      </c>
      <c r="D115" s="662" t="s">
        <v>9807</v>
      </c>
      <c r="E115" s="662" t="s">
        <v>641</v>
      </c>
      <c r="F115" s="665"/>
      <c r="G115" s="665"/>
      <c r="H115" s="662"/>
      <c r="I115" s="662"/>
      <c r="J115" s="665">
        <v>1.6</v>
      </c>
      <c r="K115" s="665">
        <v>198.96</v>
      </c>
      <c r="L115" s="662"/>
      <c r="M115" s="662">
        <v>124.35</v>
      </c>
      <c r="N115" s="665">
        <v>61.20000000000001</v>
      </c>
      <c r="O115" s="665">
        <v>4326.92</v>
      </c>
      <c r="P115" s="678"/>
      <c r="Q115" s="666">
        <v>70.701307189542476</v>
      </c>
    </row>
    <row r="116" spans="1:17" ht="14.4" customHeight="1" x14ac:dyDescent="0.3">
      <c r="A116" s="661" t="s">
        <v>9667</v>
      </c>
      <c r="B116" s="662" t="s">
        <v>601</v>
      </c>
      <c r="C116" s="662" t="s">
        <v>9668</v>
      </c>
      <c r="D116" s="662" t="s">
        <v>9808</v>
      </c>
      <c r="E116" s="662" t="s">
        <v>9809</v>
      </c>
      <c r="F116" s="665">
        <v>3.44</v>
      </c>
      <c r="G116" s="665">
        <v>1527.77</v>
      </c>
      <c r="H116" s="662">
        <v>1</v>
      </c>
      <c r="I116" s="662">
        <v>444.11918604651163</v>
      </c>
      <c r="J116" s="665">
        <v>1.2</v>
      </c>
      <c r="K116" s="665">
        <v>441.41</v>
      </c>
      <c r="L116" s="662">
        <v>0.28892437997866172</v>
      </c>
      <c r="M116" s="662">
        <v>367.8416666666667</v>
      </c>
      <c r="N116" s="665">
        <v>0</v>
      </c>
      <c r="O116" s="665">
        <v>0</v>
      </c>
      <c r="P116" s="678">
        <v>0</v>
      </c>
      <c r="Q116" s="666"/>
    </row>
    <row r="117" spans="1:17" ht="14.4" customHeight="1" x14ac:dyDescent="0.3">
      <c r="A117" s="661" t="s">
        <v>9667</v>
      </c>
      <c r="B117" s="662" t="s">
        <v>601</v>
      </c>
      <c r="C117" s="662" t="s">
        <v>9668</v>
      </c>
      <c r="D117" s="662" t="s">
        <v>9810</v>
      </c>
      <c r="E117" s="662"/>
      <c r="F117" s="665"/>
      <c r="G117" s="665"/>
      <c r="H117" s="662"/>
      <c r="I117" s="662"/>
      <c r="J117" s="665"/>
      <c r="K117" s="665"/>
      <c r="L117" s="662"/>
      <c r="M117" s="662"/>
      <c r="N117" s="665">
        <v>30</v>
      </c>
      <c r="O117" s="665">
        <v>3463468.8</v>
      </c>
      <c r="P117" s="678"/>
      <c r="Q117" s="666">
        <v>115448.95999999999</v>
      </c>
    </row>
    <row r="118" spans="1:17" ht="14.4" customHeight="1" x14ac:dyDescent="0.3">
      <c r="A118" s="661" t="s">
        <v>9667</v>
      </c>
      <c r="B118" s="662" t="s">
        <v>601</v>
      </c>
      <c r="C118" s="662" t="s">
        <v>9668</v>
      </c>
      <c r="D118" s="662" t="s">
        <v>9811</v>
      </c>
      <c r="E118" s="662" t="s">
        <v>9812</v>
      </c>
      <c r="F118" s="665"/>
      <c r="G118" s="665"/>
      <c r="H118" s="662"/>
      <c r="I118" s="662"/>
      <c r="J118" s="665"/>
      <c r="K118" s="665"/>
      <c r="L118" s="662"/>
      <c r="M118" s="662"/>
      <c r="N118" s="665">
        <v>1</v>
      </c>
      <c r="O118" s="665">
        <v>424.45</v>
      </c>
      <c r="P118" s="678"/>
      <c r="Q118" s="666">
        <v>424.45</v>
      </c>
    </row>
    <row r="119" spans="1:17" ht="14.4" customHeight="1" x14ac:dyDescent="0.3">
      <c r="A119" s="661" t="s">
        <v>9667</v>
      </c>
      <c r="B119" s="662" t="s">
        <v>601</v>
      </c>
      <c r="C119" s="662" t="s">
        <v>9668</v>
      </c>
      <c r="D119" s="662" t="s">
        <v>9813</v>
      </c>
      <c r="E119" s="662" t="s">
        <v>9814</v>
      </c>
      <c r="F119" s="665"/>
      <c r="G119" s="665"/>
      <c r="H119" s="662"/>
      <c r="I119" s="662"/>
      <c r="J119" s="665"/>
      <c r="K119" s="665"/>
      <c r="L119" s="662"/>
      <c r="M119" s="662"/>
      <c r="N119" s="665">
        <v>4</v>
      </c>
      <c r="O119" s="665">
        <v>1535.6</v>
      </c>
      <c r="P119" s="678"/>
      <c r="Q119" s="666">
        <v>383.9</v>
      </c>
    </row>
    <row r="120" spans="1:17" ht="14.4" customHeight="1" x14ac:dyDescent="0.3">
      <c r="A120" s="661" t="s">
        <v>9667</v>
      </c>
      <c r="B120" s="662" t="s">
        <v>601</v>
      </c>
      <c r="C120" s="662" t="s">
        <v>9668</v>
      </c>
      <c r="D120" s="662" t="s">
        <v>9815</v>
      </c>
      <c r="E120" s="662" t="s">
        <v>641</v>
      </c>
      <c r="F120" s="665"/>
      <c r="G120" s="665"/>
      <c r="H120" s="662"/>
      <c r="I120" s="662"/>
      <c r="J120" s="665"/>
      <c r="K120" s="665"/>
      <c r="L120" s="662"/>
      <c r="M120" s="662"/>
      <c r="N120" s="665">
        <v>0.8</v>
      </c>
      <c r="O120" s="665">
        <v>28.28</v>
      </c>
      <c r="P120" s="678"/>
      <c r="Q120" s="666">
        <v>35.35</v>
      </c>
    </row>
    <row r="121" spans="1:17" ht="14.4" customHeight="1" x14ac:dyDescent="0.3">
      <c r="A121" s="661" t="s">
        <v>9667</v>
      </c>
      <c r="B121" s="662" t="s">
        <v>601</v>
      </c>
      <c r="C121" s="662" t="s">
        <v>9668</v>
      </c>
      <c r="D121" s="662" t="s">
        <v>9816</v>
      </c>
      <c r="E121" s="662" t="s">
        <v>2742</v>
      </c>
      <c r="F121" s="665"/>
      <c r="G121" s="665"/>
      <c r="H121" s="662"/>
      <c r="I121" s="662"/>
      <c r="J121" s="665"/>
      <c r="K121" s="665"/>
      <c r="L121" s="662"/>
      <c r="M121" s="662"/>
      <c r="N121" s="665">
        <v>1</v>
      </c>
      <c r="O121" s="665">
        <v>424.45000000000005</v>
      </c>
      <c r="P121" s="678"/>
      <c r="Q121" s="666">
        <v>424.45000000000005</v>
      </c>
    </row>
    <row r="122" spans="1:17" ht="14.4" customHeight="1" x14ac:dyDescent="0.3">
      <c r="A122" s="661" t="s">
        <v>9667</v>
      </c>
      <c r="B122" s="662" t="s">
        <v>601</v>
      </c>
      <c r="C122" s="662" t="s">
        <v>9668</v>
      </c>
      <c r="D122" s="662" t="s">
        <v>9817</v>
      </c>
      <c r="E122" s="662" t="s">
        <v>9818</v>
      </c>
      <c r="F122" s="665"/>
      <c r="G122" s="665"/>
      <c r="H122" s="662"/>
      <c r="I122" s="662"/>
      <c r="J122" s="665"/>
      <c r="K122" s="665"/>
      <c r="L122" s="662"/>
      <c r="M122" s="662"/>
      <c r="N122" s="665">
        <v>1</v>
      </c>
      <c r="O122" s="665">
        <v>3071.2</v>
      </c>
      <c r="P122" s="678"/>
      <c r="Q122" s="666">
        <v>3071.2</v>
      </c>
    </row>
    <row r="123" spans="1:17" ht="14.4" customHeight="1" x14ac:dyDescent="0.3">
      <c r="A123" s="661" t="s">
        <v>9667</v>
      </c>
      <c r="B123" s="662" t="s">
        <v>601</v>
      </c>
      <c r="C123" s="662" t="s">
        <v>9668</v>
      </c>
      <c r="D123" s="662" t="s">
        <v>9819</v>
      </c>
      <c r="E123" s="662" t="s">
        <v>9820</v>
      </c>
      <c r="F123" s="665"/>
      <c r="G123" s="665"/>
      <c r="H123" s="662"/>
      <c r="I123" s="662"/>
      <c r="J123" s="665"/>
      <c r="K123" s="665"/>
      <c r="L123" s="662"/>
      <c r="M123" s="662"/>
      <c r="N123" s="665">
        <v>0.2</v>
      </c>
      <c r="O123" s="665">
        <v>84.89</v>
      </c>
      <c r="P123" s="678"/>
      <c r="Q123" s="666">
        <v>424.45</v>
      </c>
    </row>
    <row r="124" spans="1:17" ht="14.4" customHeight="1" x14ac:dyDescent="0.3">
      <c r="A124" s="661" t="s">
        <v>9667</v>
      </c>
      <c r="B124" s="662" t="s">
        <v>601</v>
      </c>
      <c r="C124" s="662" t="s">
        <v>9668</v>
      </c>
      <c r="D124" s="662" t="s">
        <v>9821</v>
      </c>
      <c r="E124" s="662" t="s">
        <v>3407</v>
      </c>
      <c r="F124" s="665"/>
      <c r="G124" s="665"/>
      <c r="H124" s="662"/>
      <c r="I124" s="662"/>
      <c r="J124" s="665"/>
      <c r="K124" s="665"/>
      <c r="L124" s="662"/>
      <c r="M124" s="662"/>
      <c r="N124" s="665">
        <v>7</v>
      </c>
      <c r="O124" s="665">
        <v>1327035.48</v>
      </c>
      <c r="P124" s="678"/>
      <c r="Q124" s="666">
        <v>189576.49714285714</v>
      </c>
    </row>
    <row r="125" spans="1:17" ht="14.4" customHeight="1" x14ac:dyDescent="0.3">
      <c r="A125" s="661" t="s">
        <v>9667</v>
      </c>
      <c r="B125" s="662" t="s">
        <v>601</v>
      </c>
      <c r="C125" s="662" t="s">
        <v>9668</v>
      </c>
      <c r="D125" s="662" t="s">
        <v>9822</v>
      </c>
      <c r="E125" s="662"/>
      <c r="F125" s="665"/>
      <c r="G125" s="665"/>
      <c r="H125" s="662"/>
      <c r="I125" s="662"/>
      <c r="J125" s="665"/>
      <c r="K125" s="665"/>
      <c r="L125" s="662"/>
      <c r="M125" s="662"/>
      <c r="N125" s="665">
        <v>8</v>
      </c>
      <c r="O125" s="665">
        <v>938660.8</v>
      </c>
      <c r="P125" s="678"/>
      <c r="Q125" s="666">
        <v>117332.6</v>
      </c>
    </row>
    <row r="126" spans="1:17" ht="14.4" customHeight="1" x14ac:dyDescent="0.3">
      <c r="A126" s="661" t="s">
        <v>9667</v>
      </c>
      <c r="B126" s="662" t="s">
        <v>601</v>
      </c>
      <c r="C126" s="662" t="s">
        <v>9668</v>
      </c>
      <c r="D126" s="662" t="s">
        <v>9823</v>
      </c>
      <c r="E126" s="662"/>
      <c r="F126" s="665"/>
      <c r="G126" s="665"/>
      <c r="H126" s="662"/>
      <c r="I126" s="662"/>
      <c r="J126" s="665"/>
      <c r="K126" s="665"/>
      <c r="L126" s="662"/>
      <c r="M126" s="662"/>
      <c r="N126" s="665">
        <v>0</v>
      </c>
      <c r="O126" s="665">
        <v>0</v>
      </c>
      <c r="P126" s="678"/>
      <c r="Q126" s="666"/>
    </row>
    <row r="127" spans="1:17" ht="14.4" customHeight="1" x14ac:dyDescent="0.3">
      <c r="A127" s="661" t="s">
        <v>9667</v>
      </c>
      <c r="B127" s="662" t="s">
        <v>601</v>
      </c>
      <c r="C127" s="662" t="s">
        <v>9668</v>
      </c>
      <c r="D127" s="662" t="s">
        <v>9824</v>
      </c>
      <c r="E127" s="662" t="s">
        <v>9825</v>
      </c>
      <c r="F127" s="665"/>
      <c r="G127" s="665"/>
      <c r="H127" s="662"/>
      <c r="I127" s="662"/>
      <c r="J127" s="665"/>
      <c r="K127" s="665"/>
      <c r="L127" s="662"/>
      <c r="M127" s="662"/>
      <c r="N127" s="665">
        <v>3.4</v>
      </c>
      <c r="O127" s="665">
        <v>240.42000000000002</v>
      </c>
      <c r="P127" s="678"/>
      <c r="Q127" s="666">
        <v>70.711764705882359</v>
      </c>
    </row>
    <row r="128" spans="1:17" ht="14.4" customHeight="1" x14ac:dyDescent="0.3">
      <c r="A128" s="661" t="s">
        <v>9667</v>
      </c>
      <c r="B128" s="662" t="s">
        <v>601</v>
      </c>
      <c r="C128" s="662" t="s">
        <v>9668</v>
      </c>
      <c r="D128" s="662" t="s">
        <v>9826</v>
      </c>
      <c r="E128" s="662" t="s">
        <v>3453</v>
      </c>
      <c r="F128" s="665"/>
      <c r="G128" s="665"/>
      <c r="H128" s="662"/>
      <c r="I128" s="662"/>
      <c r="J128" s="665"/>
      <c r="K128" s="665"/>
      <c r="L128" s="662"/>
      <c r="M128" s="662"/>
      <c r="N128" s="665">
        <v>4</v>
      </c>
      <c r="O128" s="665">
        <v>1004091.6</v>
      </c>
      <c r="P128" s="678"/>
      <c r="Q128" s="666">
        <v>251022.9</v>
      </c>
    </row>
    <row r="129" spans="1:17" ht="14.4" customHeight="1" x14ac:dyDescent="0.3">
      <c r="A129" s="661" t="s">
        <v>9667</v>
      </c>
      <c r="B129" s="662" t="s">
        <v>601</v>
      </c>
      <c r="C129" s="662" t="s">
        <v>9668</v>
      </c>
      <c r="D129" s="662" t="s">
        <v>9827</v>
      </c>
      <c r="E129" s="662"/>
      <c r="F129" s="665"/>
      <c r="G129" s="665"/>
      <c r="H129" s="662"/>
      <c r="I129" s="662"/>
      <c r="J129" s="665"/>
      <c r="K129" s="665"/>
      <c r="L129" s="662"/>
      <c r="M129" s="662"/>
      <c r="N129" s="665">
        <v>5</v>
      </c>
      <c r="O129" s="665">
        <v>425409.2</v>
      </c>
      <c r="P129" s="678"/>
      <c r="Q129" s="666">
        <v>85081.84</v>
      </c>
    </row>
    <row r="130" spans="1:17" ht="14.4" customHeight="1" x14ac:dyDescent="0.3">
      <c r="A130" s="661" t="s">
        <v>9667</v>
      </c>
      <c r="B130" s="662" t="s">
        <v>601</v>
      </c>
      <c r="C130" s="662" t="s">
        <v>9668</v>
      </c>
      <c r="D130" s="662" t="s">
        <v>9828</v>
      </c>
      <c r="E130" s="662"/>
      <c r="F130" s="665"/>
      <c r="G130" s="665"/>
      <c r="H130" s="662"/>
      <c r="I130" s="662"/>
      <c r="J130" s="665"/>
      <c r="K130" s="665"/>
      <c r="L130" s="662"/>
      <c r="M130" s="662"/>
      <c r="N130" s="665">
        <v>58.17</v>
      </c>
      <c r="O130" s="665">
        <v>1598164.1800000002</v>
      </c>
      <c r="P130" s="678"/>
      <c r="Q130" s="666">
        <v>27474.027505587073</v>
      </c>
    </row>
    <row r="131" spans="1:17" ht="14.4" customHeight="1" x14ac:dyDescent="0.3">
      <c r="A131" s="661" t="s">
        <v>9667</v>
      </c>
      <c r="B131" s="662" t="s">
        <v>601</v>
      </c>
      <c r="C131" s="662" t="s">
        <v>9668</v>
      </c>
      <c r="D131" s="662" t="s">
        <v>9829</v>
      </c>
      <c r="E131" s="662" t="s">
        <v>4799</v>
      </c>
      <c r="F131" s="665"/>
      <c r="G131" s="665"/>
      <c r="H131" s="662"/>
      <c r="I131" s="662"/>
      <c r="J131" s="665"/>
      <c r="K131" s="665"/>
      <c r="L131" s="662"/>
      <c r="M131" s="662"/>
      <c r="N131" s="665">
        <v>0.05</v>
      </c>
      <c r="O131" s="665">
        <v>14.14</v>
      </c>
      <c r="P131" s="678"/>
      <c r="Q131" s="666">
        <v>282.8</v>
      </c>
    </row>
    <row r="132" spans="1:17" ht="14.4" customHeight="1" x14ac:dyDescent="0.3">
      <c r="A132" s="661" t="s">
        <v>9667</v>
      </c>
      <c r="B132" s="662" t="s">
        <v>601</v>
      </c>
      <c r="C132" s="662" t="s">
        <v>9668</v>
      </c>
      <c r="D132" s="662" t="s">
        <v>9830</v>
      </c>
      <c r="E132" s="662" t="s">
        <v>2432</v>
      </c>
      <c r="F132" s="665"/>
      <c r="G132" s="665"/>
      <c r="H132" s="662"/>
      <c r="I132" s="662"/>
      <c r="J132" s="665"/>
      <c r="K132" s="665"/>
      <c r="L132" s="662"/>
      <c r="M132" s="662"/>
      <c r="N132" s="665">
        <v>10</v>
      </c>
      <c r="O132" s="665">
        <v>17490.8</v>
      </c>
      <c r="P132" s="678"/>
      <c r="Q132" s="666">
        <v>1749.08</v>
      </c>
    </row>
    <row r="133" spans="1:17" ht="14.4" customHeight="1" x14ac:dyDescent="0.3">
      <c r="A133" s="661" t="s">
        <v>9667</v>
      </c>
      <c r="B133" s="662" t="s">
        <v>601</v>
      </c>
      <c r="C133" s="662" t="s">
        <v>9831</v>
      </c>
      <c r="D133" s="662" t="s">
        <v>9832</v>
      </c>
      <c r="E133" s="662" t="s">
        <v>9833</v>
      </c>
      <c r="F133" s="665">
        <v>842</v>
      </c>
      <c r="G133" s="665">
        <v>1565891.8</v>
      </c>
      <c r="H133" s="662">
        <v>1</v>
      </c>
      <c r="I133" s="662">
        <v>1859.7289786223278</v>
      </c>
      <c r="J133" s="665">
        <v>1056</v>
      </c>
      <c r="K133" s="665">
        <v>1970052.4800000002</v>
      </c>
      <c r="L133" s="662">
        <v>1.2581025585548122</v>
      </c>
      <c r="M133" s="662">
        <v>1865.5800000000002</v>
      </c>
      <c r="N133" s="665">
        <v>1047</v>
      </c>
      <c r="O133" s="665">
        <v>1953262.2599999998</v>
      </c>
      <c r="P133" s="678">
        <v>1.2473800935671289</v>
      </c>
      <c r="Q133" s="666">
        <v>1865.5799999999997</v>
      </c>
    </row>
    <row r="134" spans="1:17" ht="14.4" customHeight="1" x14ac:dyDescent="0.3">
      <c r="A134" s="661" t="s">
        <v>9667</v>
      </c>
      <c r="B134" s="662" t="s">
        <v>601</v>
      </c>
      <c r="C134" s="662" t="s">
        <v>9831</v>
      </c>
      <c r="D134" s="662" t="s">
        <v>9834</v>
      </c>
      <c r="E134" s="662" t="s">
        <v>9835</v>
      </c>
      <c r="F134" s="665">
        <v>103</v>
      </c>
      <c r="G134" s="665">
        <v>279904.0500000001</v>
      </c>
      <c r="H134" s="662">
        <v>1</v>
      </c>
      <c r="I134" s="662">
        <v>2717.5150485436902</v>
      </c>
      <c r="J134" s="665">
        <v>146</v>
      </c>
      <c r="K134" s="665">
        <v>398391.66000000021</v>
      </c>
      <c r="L134" s="662">
        <v>1.4233150967268964</v>
      </c>
      <c r="M134" s="662">
        <v>2728.7100000000014</v>
      </c>
      <c r="N134" s="665">
        <v>208</v>
      </c>
      <c r="O134" s="665">
        <v>559804.90000000014</v>
      </c>
      <c r="P134" s="678">
        <v>1.9999885675109021</v>
      </c>
      <c r="Q134" s="666">
        <v>2691.3697115384621</v>
      </c>
    </row>
    <row r="135" spans="1:17" ht="14.4" customHeight="1" x14ac:dyDescent="0.3">
      <c r="A135" s="661" t="s">
        <v>9667</v>
      </c>
      <c r="B135" s="662" t="s">
        <v>601</v>
      </c>
      <c r="C135" s="662" t="s">
        <v>9831</v>
      </c>
      <c r="D135" s="662" t="s">
        <v>9836</v>
      </c>
      <c r="E135" s="662" t="s">
        <v>9837</v>
      </c>
      <c r="F135" s="665">
        <v>181</v>
      </c>
      <c r="G135" s="665">
        <v>1478035.99</v>
      </c>
      <c r="H135" s="662">
        <v>1</v>
      </c>
      <c r="I135" s="662">
        <v>8165.9446961325966</v>
      </c>
      <c r="J135" s="665">
        <v>229</v>
      </c>
      <c r="K135" s="665">
        <v>1875883.2699999982</v>
      </c>
      <c r="L135" s="662">
        <v>1.269172931303248</v>
      </c>
      <c r="M135" s="662">
        <v>8191.6299999999919</v>
      </c>
      <c r="N135" s="665">
        <v>196</v>
      </c>
      <c r="O135" s="665">
        <v>1605559.4799999997</v>
      </c>
      <c r="P135" s="678">
        <v>1.0862790154385886</v>
      </c>
      <c r="Q135" s="666">
        <v>8191.6299999999983</v>
      </c>
    </row>
    <row r="136" spans="1:17" ht="14.4" customHeight="1" x14ac:dyDescent="0.3">
      <c r="A136" s="661" t="s">
        <v>9667</v>
      </c>
      <c r="B136" s="662" t="s">
        <v>601</v>
      </c>
      <c r="C136" s="662" t="s">
        <v>9831</v>
      </c>
      <c r="D136" s="662" t="s">
        <v>9838</v>
      </c>
      <c r="E136" s="662" t="s">
        <v>9839</v>
      </c>
      <c r="F136" s="665">
        <v>7</v>
      </c>
      <c r="G136" s="665">
        <v>56224.340000000004</v>
      </c>
      <c r="H136" s="662">
        <v>1</v>
      </c>
      <c r="I136" s="662">
        <v>8032.0485714285724</v>
      </c>
      <c r="J136" s="665">
        <v>3</v>
      </c>
      <c r="K136" s="665">
        <v>24223.079999999998</v>
      </c>
      <c r="L136" s="662">
        <v>0.43082906798016651</v>
      </c>
      <c r="M136" s="662">
        <v>8074.36</v>
      </c>
      <c r="N136" s="665">
        <v>2</v>
      </c>
      <c r="O136" s="665">
        <v>16148.72</v>
      </c>
      <c r="P136" s="678">
        <v>0.28721937865344438</v>
      </c>
      <c r="Q136" s="666">
        <v>8074.36</v>
      </c>
    </row>
    <row r="137" spans="1:17" ht="14.4" customHeight="1" x14ac:dyDescent="0.3">
      <c r="A137" s="661" t="s">
        <v>9667</v>
      </c>
      <c r="B137" s="662" t="s">
        <v>601</v>
      </c>
      <c r="C137" s="662" t="s">
        <v>9831</v>
      </c>
      <c r="D137" s="662" t="s">
        <v>9840</v>
      </c>
      <c r="E137" s="662" t="s">
        <v>9841</v>
      </c>
      <c r="F137" s="665">
        <v>51</v>
      </c>
      <c r="G137" s="665">
        <v>491840.64999999991</v>
      </c>
      <c r="H137" s="662">
        <v>1</v>
      </c>
      <c r="I137" s="662">
        <v>9643.9343137254891</v>
      </c>
      <c r="J137" s="665">
        <v>41</v>
      </c>
      <c r="K137" s="665">
        <v>377757.89999999991</v>
      </c>
      <c r="L137" s="662">
        <v>0.76804936720866801</v>
      </c>
      <c r="M137" s="662">
        <v>9213.6073170731688</v>
      </c>
      <c r="N137" s="665">
        <v>41</v>
      </c>
      <c r="O137" s="665">
        <v>397130.09999999992</v>
      </c>
      <c r="P137" s="678">
        <v>0.80743651424501006</v>
      </c>
      <c r="Q137" s="666">
        <v>9686.0999999999985</v>
      </c>
    </row>
    <row r="138" spans="1:17" ht="14.4" customHeight="1" x14ac:dyDescent="0.3">
      <c r="A138" s="661" t="s">
        <v>9667</v>
      </c>
      <c r="B138" s="662" t="s">
        <v>601</v>
      </c>
      <c r="C138" s="662" t="s">
        <v>9831</v>
      </c>
      <c r="D138" s="662" t="s">
        <v>9842</v>
      </c>
      <c r="E138" s="662" t="s">
        <v>9843</v>
      </c>
      <c r="F138" s="665"/>
      <c r="G138" s="665"/>
      <c r="H138" s="662"/>
      <c r="I138" s="662"/>
      <c r="J138" s="665"/>
      <c r="K138" s="665"/>
      <c r="L138" s="662"/>
      <c r="M138" s="662"/>
      <c r="N138" s="665">
        <v>2</v>
      </c>
      <c r="O138" s="665">
        <v>1851.14</v>
      </c>
      <c r="P138" s="678"/>
      <c r="Q138" s="666">
        <v>925.57</v>
      </c>
    </row>
    <row r="139" spans="1:17" ht="14.4" customHeight="1" x14ac:dyDescent="0.3">
      <c r="A139" s="661" t="s">
        <v>9667</v>
      </c>
      <c r="B139" s="662" t="s">
        <v>601</v>
      </c>
      <c r="C139" s="662" t="s">
        <v>9831</v>
      </c>
      <c r="D139" s="662" t="s">
        <v>9844</v>
      </c>
      <c r="E139" s="662" t="s">
        <v>9845</v>
      </c>
      <c r="F139" s="665">
        <v>548</v>
      </c>
      <c r="G139" s="665">
        <v>130636.09999999989</v>
      </c>
      <c r="H139" s="662">
        <v>1</v>
      </c>
      <c r="I139" s="662">
        <v>238.38704379562023</v>
      </c>
      <c r="J139" s="665">
        <v>794</v>
      </c>
      <c r="K139" s="665">
        <v>189034.55999999985</v>
      </c>
      <c r="L139" s="662">
        <v>1.4470315632508932</v>
      </c>
      <c r="M139" s="662">
        <v>238.07879093198974</v>
      </c>
      <c r="N139" s="665">
        <v>976</v>
      </c>
      <c r="O139" s="665">
        <v>232951.67999999979</v>
      </c>
      <c r="P139" s="678">
        <v>1.7832106132990804</v>
      </c>
      <c r="Q139" s="666">
        <v>238.67999999999978</v>
      </c>
    </row>
    <row r="140" spans="1:17" ht="14.4" customHeight="1" x14ac:dyDescent="0.3">
      <c r="A140" s="661" t="s">
        <v>9667</v>
      </c>
      <c r="B140" s="662" t="s">
        <v>601</v>
      </c>
      <c r="C140" s="662" t="s">
        <v>9831</v>
      </c>
      <c r="D140" s="662" t="s">
        <v>9846</v>
      </c>
      <c r="E140" s="662" t="s">
        <v>9847</v>
      </c>
      <c r="F140" s="665">
        <v>1</v>
      </c>
      <c r="G140" s="665">
        <v>1090.04</v>
      </c>
      <c r="H140" s="662">
        <v>1</v>
      </c>
      <c r="I140" s="662">
        <v>1090.04</v>
      </c>
      <c r="J140" s="665"/>
      <c r="K140" s="665"/>
      <c r="L140" s="662"/>
      <c r="M140" s="662"/>
      <c r="N140" s="665"/>
      <c r="O140" s="665"/>
      <c r="P140" s="678"/>
      <c r="Q140" s="666"/>
    </row>
    <row r="141" spans="1:17" ht="14.4" customHeight="1" x14ac:dyDescent="0.3">
      <c r="A141" s="661" t="s">
        <v>9667</v>
      </c>
      <c r="B141" s="662" t="s">
        <v>601</v>
      </c>
      <c r="C141" s="662" t="s">
        <v>9848</v>
      </c>
      <c r="D141" s="662" t="s">
        <v>9849</v>
      </c>
      <c r="E141" s="662" t="s">
        <v>9850</v>
      </c>
      <c r="F141" s="665">
        <v>416</v>
      </c>
      <c r="G141" s="665">
        <v>235081.60000000001</v>
      </c>
      <c r="H141" s="662">
        <v>1</v>
      </c>
      <c r="I141" s="662">
        <v>565.1</v>
      </c>
      <c r="J141" s="665">
        <v>505</v>
      </c>
      <c r="K141" s="665">
        <v>284245.30000000005</v>
      </c>
      <c r="L141" s="662">
        <v>1.2091346153846156</v>
      </c>
      <c r="M141" s="662">
        <v>562.86198019801986</v>
      </c>
      <c r="N141" s="665">
        <v>641</v>
      </c>
      <c r="O141" s="665">
        <v>362229.1</v>
      </c>
      <c r="P141" s="678">
        <v>1.5408653846153846</v>
      </c>
      <c r="Q141" s="666">
        <v>565.09999999999991</v>
      </c>
    </row>
    <row r="142" spans="1:17" ht="14.4" customHeight="1" x14ac:dyDescent="0.3">
      <c r="A142" s="661" t="s">
        <v>9667</v>
      </c>
      <c r="B142" s="662" t="s">
        <v>601</v>
      </c>
      <c r="C142" s="662" t="s">
        <v>9848</v>
      </c>
      <c r="D142" s="662" t="s">
        <v>9851</v>
      </c>
      <c r="E142" s="662" t="s">
        <v>9852</v>
      </c>
      <c r="F142" s="665">
        <v>191</v>
      </c>
      <c r="G142" s="665">
        <v>200359</v>
      </c>
      <c r="H142" s="662">
        <v>1</v>
      </c>
      <c r="I142" s="662">
        <v>1049</v>
      </c>
      <c r="J142" s="665">
        <v>222</v>
      </c>
      <c r="K142" s="665">
        <v>230780</v>
      </c>
      <c r="L142" s="662">
        <v>1.1518324607329844</v>
      </c>
      <c r="M142" s="662">
        <v>1039.5495495495495</v>
      </c>
      <c r="N142" s="665">
        <v>352</v>
      </c>
      <c r="O142" s="665">
        <v>369248</v>
      </c>
      <c r="P142" s="678">
        <v>1.8429319371727748</v>
      </c>
      <c r="Q142" s="666">
        <v>1049</v>
      </c>
    </row>
    <row r="143" spans="1:17" ht="14.4" customHeight="1" x14ac:dyDescent="0.3">
      <c r="A143" s="661" t="s">
        <v>9667</v>
      </c>
      <c r="B143" s="662" t="s">
        <v>601</v>
      </c>
      <c r="C143" s="662" t="s">
        <v>9848</v>
      </c>
      <c r="D143" s="662" t="s">
        <v>9853</v>
      </c>
      <c r="E143" s="662" t="s">
        <v>9854</v>
      </c>
      <c r="F143" s="665">
        <v>43</v>
      </c>
      <c r="G143" s="665">
        <v>43129</v>
      </c>
      <c r="H143" s="662">
        <v>1</v>
      </c>
      <c r="I143" s="662">
        <v>1003</v>
      </c>
      <c r="J143" s="665">
        <v>24</v>
      </c>
      <c r="K143" s="665">
        <v>24072</v>
      </c>
      <c r="L143" s="662">
        <v>0.55813953488372092</v>
      </c>
      <c r="M143" s="662">
        <v>1003</v>
      </c>
      <c r="N143" s="665">
        <v>6</v>
      </c>
      <c r="O143" s="665">
        <v>6018</v>
      </c>
      <c r="P143" s="678">
        <v>0.13953488372093023</v>
      </c>
      <c r="Q143" s="666">
        <v>1003</v>
      </c>
    </row>
    <row r="144" spans="1:17" ht="14.4" customHeight="1" x14ac:dyDescent="0.3">
      <c r="A144" s="661" t="s">
        <v>9667</v>
      </c>
      <c r="B144" s="662" t="s">
        <v>601</v>
      </c>
      <c r="C144" s="662" t="s">
        <v>9855</v>
      </c>
      <c r="D144" s="662" t="s">
        <v>9856</v>
      </c>
      <c r="E144" s="662" t="s">
        <v>9857</v>
      </c>
      <c r="F144" s="665">
        <v>1631</v>
      </c>
      <c r="G144" s="665">
        <v>254436</v>
      </c>
      <c r="H144" s="662">
        <v>1</v>
      </c>
      <c r="I144" s="662">
        <v>156</v>
      </c>
      <c r="J144" s="665">
        <v>2235</v>
      </c>
      <c r="K144" s="665">
        <v>318552</v>
      </c>
      <c r="L144" s="662">
        <v>1.2519926425505825</v>
      </c>
      <c r="M144" s="662">
        <v>142.52885906040268</v>
      </c>
      <c r="N144" s="665">
        <v>2128</v>
      </c>
      <c r="O144" s="665">
        <v>306432</v>
      </c>
      <c r="P144" s="678">
        <v>1.204357873885771</v>
      </c>
      <c r="Q144" s="666">
        <v>144</v>
      </c>
    </row>
    <row r="145" spans="1:17" ht="14.4" customHeight="1" x14ac:dyDescent="0.3">
      <c r="A145" s="661" t="s">
        <v>9667</v>
      </c>
      <c r="B145" s="662" t="s">
        <v>601</v>
      </c>
      <c r="C145" s="662" t="s">
        <v>9855</v>
      </c>
      <c r="D145" s="662" t="s">
        <v>9858</v>
      </c>
      <c r="E145" s="662" t="s">
        <v>9859</v>
      </c>
      <c r="F145" s="665">
        <v>855</v>
      </c>
      <c r="G145" s="665">
        <v>158175</v>
      </c>
      <c r="H145" s="662">
        <v>1</v>
      </c>
      <c r="I145" s="662">
        <v>185</v>
      </c>
      <c r="J145" s="665">
        <v>1085</v>
      </c>
      <c r="K145" s="665">
        <v>202896</v>
      </c>
      <c r="L145" s="662">
        <v>1.2827311522048364</v>
      </c>
      <c r="M145" s="662">
        <v>187.00092165898619</v>
      </c>
      <c r="N145" s="665">
        <v>1105</v>
      </c>
      <c r="O145" s="665">
        <v>208845</v>
      </c>
      <c r="P145" s="678">
        <v>1.3203413940256046</v>
      </c>
      <c r="Q145" s="666">
        <v>189</v>
      </c>
    </row>
    <row r="146" spans="1:17" ht="14.4" customHeight="1" x14ac:dyDescent="0.3">
      <c r="A146" s="661" t="s">
        <v>9667</v>
      </c>
      <c r="B146" s="662" t="s">
        <v>601</v>
      </c>
      <c r="C146" s="662" t="s">
        <v>9855</v>
      </c>
      <c r="D146" s="662" t="s">
        <v>9860</v>
      </c>
      <c r="E146" s="662" t="s">
        <v>9861</v>
      </c>
      <c r="F146" s="665">
        <v>1559</v>
      </c>
      <c r="G146" s="665">
        <v>53006</v>
      </c>
      <c r="H146" s="662">
        <v>1</v>
      </c>
      <c r="I146" s="662">
        <v>34</v>
      </c>
      <c r="J146" s="665">
        <v>2835</v>
      </c>
      <c r="K146" s="665">
        <v>97824</v>
      </c>
      <c r="L146" s="662">
        <v>1.8455269214805872</v>
      </c>
      <c r="M146" s="662">
        <v>34.505820105820106</v>
      </c>
      <c r="N146" s="665">
        <v>2204</v>
      </c>
      <c r="O146" s="665">
        <v>77140</v>
      </c>
      <c r="P146" s="678">
        <v>1.4553069463834283</v>
      </c>
      <c r="Q146" s="666">
        <v>35</v>
      </c>
    </row>
    <row r="147" spans="1:17" ht="14.4" customHeight="1" x14ac:dyDescent="0.3">
      <c r="A147" s="661" t="s">
        <v>9667</v>
      </c>
      <c r="B147" s="662" t="s">
        <v>601</v>
      </c>
      <c r="C147" s="662" t="s">
        <v>9855</v>
      </c>
      <c r="D147" s="662" t="s">
        <v>9862</v>
      </c>
      <c r="E147" s="662" t="s">
        <v>9863</v>
      </c>
      <c r="F147" s="665">
        <v>203</v>
      </c>
      <c r="G147" s="665">
        <v>28420</v>
      </c>
      <c r="H147" s="662">
        <v>1</v>
      </c>
      <c r="I147" s="662">
        <v>140</v>
      </c>
      <c r="J147" s="665">
        <v>251</v>
      </c>
      <c r="K147" s="665">
        <v>35520</v>
      </c>
      <c r="L147" s="662">
        <v>1.2498240675580576</v>
      </c>
      <c r="M147" s="662">
        <v>141.51394422310756</v>
      </c>
      <c r="N147" s="665">
        <v>313</v>
      </c>
      <c r="O147" s="665">
        <v>44759</v>
      </c>
      <c r="P147" s="678">
        <v>1.5749120337790288</v>
      </c>
      <c r="Q147" s="666">
        <v>143</v>
      </c>
    </row>
    <row r="148" spans="1:17" ht="14.4" customHeight="1" x14ac:dyDescent="0.3">
      <c r="A148" s="661" t="s">
        <v>9667</v>
      </c>
      <c r="B148" s="662" t="s">
        <v>601</v>
      </c>
      <c r="C148" s="662" t="s">
        <v>9855</v>
      </c>
      <c r="D148" s="662" t="s">
        <v>9864</v>
      </c>
      <c r="E148" s="662" t="s">
        <v>9865</v>
      </c>
      <c r="F148" s="665">
        <v>422</v>
      </c>
      <c r="G148" s="665">
        <v>68786</v>
      </c>
      <c r="H148" s="662">
        <v>1</v>
      </c>
      <c r="I148" s="662">
        <v>163</v>
      </c>
      <c r="J148" s="665">
        <v>506</v>
      </c>
      <c r="K148" s="665">
        <v>82544</v>
      </c>
      <c r="L148" s="662">
        <v>1.2000116302736021</v>
      </c>
      <c r="M148" s="662">
        <v>163.13043478260869</v>
      </c>
      <c r="N148" s="665">
        <v>642</v>
      </c>
      <c r="O148" s="665">
        <v>105930</v>
      </c>
      <c r="P148" s="678">
        <v>1.5399936033495187</v>
      </c>
      <c r="Q148" s="666">
        <v>165</v>
      </c>
    </row>
    <row r="149" spans="1:17" ht="14.4" customHeight="1" x14ac:dyDescent="0.3">
      <c r="A149" s="661" t="s">
        <v>9667</v>
      </c>
      <c r="B149" s="662" t="s">
        <v>601</v>
      </c>
      <c r="C149" s="662" t="s">
        <v>9855</v>
      </c>
      <c r="D149" s="662" t="s">
        <v>9866</v>
      </c>
      <c r="E149" s="662" t="s">
        <v>9867</v>
      </c>
      <c r="F149" s="665"/>
      <c r="G149" s="665"/>
      <c r="H149" s="662"/>
      <c r="I149" s="662"/>
      <c r="J149" s="665"/>
      <c r="K149" s="665"/>
      <c r="L149" s="662"/>
      <c r="M149" s="662"/>
      <c r="N149" s="665">
        <v>1</v>
      </c>
      <c r="O149" s="665">
        <v>10454</v>
      </c>
      <c r="P149" s="678"/>
      <c r="Q149" s="666">
        <v>10454</v>
      </c>
    </row>
    <row r="150" spans="1:17" ht="14.4" customHeight="1" x14ac:dyDescent="0.3">
      <c r="A150" s="661" t="s">
        <v>9667</v>
      </c>
      <c r="B150" s="662" t="s">
        <v>601</v>
      </c>
      <c r="C150" s="662" t="s">
        <v>9855</v>
      </c>
      <c r="D150" s="662" t="s">
        <v>9868</v>
      </c>
      <c r="E150" s="662" t="s">
        <v>9869</v>
      </c>
      <c r="F150" s="665">
        <v>418</v>
      </c>
      <c r="G150" s="665">
        <v>19228</v>
      </c>
      <c r="H150" s="662">
        <v>1</v>
      </c>
      <c r="I150" s="662">
        <v>46</v>
      </c>
      <c r="J150" s="665">
        <v>516</v>
      </c>
      <c r="K150" s="665">
        <v>24049</v>
      </c>
      <c r="L150" s="662">
        <v>1.250728104847098</v>
      </c>
      <c r="M150" s="662">
        <v>46.606589147286819</v>
      </c>
      <c r="N150" s="665">
        <v>646</v>
      </c>
      <c r="O150" s="665">
        <v>30362</v>
      </c>
      <c r="P150" s="678">
        <v>1.5790513833992095</v>
      </c>
      <c r="Q150" s="666">
        <v>47</v>
      </c>
    </row>
    <row r="151" spans="1:17" ht="14.4" customHeight="1" x14ac:dyDescent="0.3">
      <c r="A151" s="661" t="s">
        <v>9667</v>
      </c>
      <c r="B151" s="662" t="s">
        <v>601</v>
      </c>
      <c r="C151" s="662" t="s">
        <v>9855</v>
      </c>
      <c r="D151" s="662" t="s">
        <v>9870</v>
      </c>
      <c r="E151" s="662" t="s">
        <v>9871</v>
      </c>
      <c r="F151" s="665">
        <v>0</v>
      </c>
      <c r="G151" s="665">
        <v>0</v>
      </c>
      <c r="H151" s="662"/>
      <c r="I151" s="662"/>
      <c r="J151" s="665"/>
      <c r="K151" s="665"/>
      <c r="L151" s="662"/>
      <c r="M151" s="662"/>
      <c r="N151" s="665"/>
      <c r="O151" s="665"/>
      <c r="P151" s="678"/>
      <c r="Q151" s="666"/>
    </row>
    <row r="152" spans="1:17" ht="14.4" customHeight="1" x14ac:dyDescent="0.3">
      <c r="A152" s="661" t="s">
        <v>9667</v>
      </c>
      <c r="B152" s="662" t="s">
        <v>601</v>
      </c>
      <c r="C152" s="662" t="s">
        <v>9855</v>
      </c>
      <c r="D152" s="662" t="s">
        <v>9872</v>
      </c>
      <c r="E152" s="662" t="s">
        <v>9873</v>
      </c>
      <c r="F152" s="665">
        <v>52</v>
      </c>
      <c r="G152" s="665">
        <v>0</v>
      </c>
      <c r="H152" s="662"/>
      <c r="I152" s="662">
        <v>0</v>
      </c>
      <c r="J152" s="665">
        <v>106</v>
      </c>
      <c r="K152" s="665">
        <v>0</v>
      </c>
      <c r="L152" s="662"/>
      <c r="M152" s="662">
        <v>0</v>
      </c>
      <c r="N152" s="665"/>
      <c r="O152" s="665"/>
      <c r="P152" s="678"/>
      <c r="Q152" s="666"/>
    </row>
    <row r="153" spans="1:17" ht="14.4" customHeight="1" x14ac:dyDescent="0.3">
      <c r="A153" s="661" t="s">
        <v>9667</v>
      </c>
      <c r="B153" s="662" t="s">
        <v>601</v>
      </c>
      <c r="C153" s="662" t="s">
        <v>9855</v>
      </c>
      <c r="D153" s="662" t="s">
        <v>9874</v>
      </c>
      <c r="E153" s="662" t="s">
        <v>9875</v>
      </c>
      <c r="F153" s="665">
        <v>91</v>
      </c>
      <c r="G153" s="665">
        <v>0</v>
      </c>
      <c r="H153" s="662"/>
      <c r="I153" s="662">
        <v>0</v>
      </c>
      <c r="J153" s="665">
        <v>73</v>
      </c>
      <c r="K153" s="665">
        <v>0</v>
      </c>
      <c r="L153" s="662"/>
      <c r="M153" s="662">
        <v>0</v>
      </c>
      <c r="N153" s="665">
        <v>87</v>
      </c>
      <c r="O153" s="665">
        <v>0</v>
      </c>
      <c r="P153" s="678"/>
      <c r="Q153" s="666">
        <v>0</v>
      </c>
    </row>
    <row r="154" spans="1:17" ht="14.4" customHeight="1" x14ac:dyDescent="0.3">
      <c r="A154" s="661" t="s">
        <v>9667</v>
      </c>
      <c r="B154" s="662" t="s">
        <v>601</v>
      </c>
      <c r="C154" s="662" t="s">
        <v>9855</v>
      </c>
      <c r="D154" s="662" t="s">
        <v>9876</v>
      </c>
      <c r="E154" s="662" t="s">
        <v>9877</v>
      </c>
      <c r="F154" s="665">
        <v>1179</v>
      </c>
      <c r="G154" s="665">
        <v>0</v>
      </c>
      <c r="H154" s="662"/>
      <c r="I154" s="662">
        <v>0</v>
      </c>
      <c r="J154" s="665">
        <v>1510</v>
      </c>
      <c r="K154" s="665">
        <v>0</v>
      </c>
      <c r="L154" s="662"/>
      <c r="M154" s="662">
        <v>0</v>
      </c>
      <c r="N154" s="665">
        <v>1752</v>
      </c>
      <c r="O154" s="665">
        <v>0</v>
      </c>
      <c r="P154" s="678"/>
      <c r="Q154" s="666">
        <v>0</v>
      </c>
    </row>
    <row r="155" spans="1:17" ht="14.4" customHeight="1" x14ac:dyDescent="0.3">
      <c r="A155" s="661" t="s">
        <v>9667</v>
      </c>
      <c r="B155" s="662" t="s">
        <v>601</v>
      </c>
      <c r="C155" s="662" t="s">
        <v>9855</v>
      </c>
      <c r="D155" s="662" t="s">
        <v>9878</v>
      </c>
      <c r="E155" s="662" t="s">
        <v>9879</v>
      </c>
      <c r="F155" s="665">
        <v>571</v>
      </c>
      <c r="G155" s="665">
        <v>0</v>
      </c>
      <c r="H155" s="662"/>
      <c r="I155" s="662">
        <v>0</v>
      </c>
      <c r="J155" s="665">
        <v>560</v>
      </c>
      <c r="K155" s="665">
        <v>0</v>
      </c>
      <c r="L155" s="662"/>
      <c r="M155" s="662">
        <v>0</v>
      </c>
      <c r="N155" s="665">
        <v>523</v>
      </c>
      <c r="O155" s="665">
        <v>0</v>
      </c>
      <c r="P155" s="678"/>
      <c r="Q155" s="666">
        <v>0</v>
      </c>
    </row>
    <row r="156" spans="1:17" ht="14.4" customHeight="1" x14ac:dyDescent="0.3">
      <c r="A156" s="661" t="s">
        <v>9667</v>
      </c>
      <c r="B156" s="662" t="s">
        <v>601</v>
      </c>
      <c r="C156" s="662" t="s">
        <v>9855</v>
      </c>
      <c r="D156" s="662" t="s">
        <v>9880</v>
      </c>
      <c r="E156" s="662" t="s">
        <v>9881</v>
      </c>
      <c r="F156" s="665">
        <v>662</v>
      </c>
      <c r="G156" s="665">
        <v>68848</v>
      </c>
      <c r="H156" s="662">
        <v>1</v>
      </c>
      <c r="I156" s="662">
        <v>104</v>
      </c>
      <c r="J156" s="665">
        <v>4</v>
      </c>
      <c r="K156" s="665">
        <v>417</v>
      </c>
      <c r="L156" s="662">
        <v>6.0568208226818498E-3</v>
      </c>
      <c r="M156" s="662">
        <v>104.25</v>
      </c>
      <c r="N156" s="665"/>
      <c r="O156" s="665"/>
      <c r="P156" s="678"/>
      <c r="Q156" s="666"/>
    </row>
    <row r="157" spans="1:17" ht="14.4" customHeight="1" x14ac:dyDescent="0.3">
      <c r="A157" s="661" t="s">
        <v>9667</v>
      </c>
      <c r="B157" s="662" t="s">
        <v>601</v>
      </c>
      <c r="C157" s="662" t="s">
        <v>9855</v>
      </c>
      <c r="D157" s="662" t="s">
        <v>9882</v>
      </c>
      <c r="E157" s="662" t="s">
        <v>9883</v>
      </c>
      <c r="F157" s="665">
        <v>12875</v>
      </c>
      <c r="G157" s="665">
        <v>0</v>
      </c>
      <c r="H157" s="662"/>
      <c r="I157" s="662">
        <v>0</v>
      </c>
      <c r="J157" s="665">
        <v>15215</v>
      </c>
      <c r="K157" s="665">
        <v>0</v>
      </c>
      <c r="L157" s="662"/>
      <c r="M157" s="662">
        <v>0</v>
      </c>
      <c r="N157" s="665">
        <v>19356</v>
      </c>
      <c r="O157" s="665">
        <v>350166.62</v>
      </c>
      <c r="P157" s="678"/>
      <c r="Q157" s="666">
        <v>18.090856581938418</v>
      </c>
    </row>
    <row r="158" spans="1:17" ht="14.4" customHeight="1" x14ac:dyDescent="0.3">
      <c r="A158" s="661" t="s">
        <v>9667</v>
      </c>
      <c r="B158" s="662" t="s">
        <v>601</v>
      </c>
      <c r="C158" s="662" t="s">
        <v>9855</v>
      </c>
      <c r="D158" s="662" t="s">
        <v>9884</v>
      </c>
      <c r="E158" s="662" t="s">
        <v>9885</v>
      </c>
      <c r="F158" s="665">
        <v>11099</v>
      </c>
      <c r="G158" s="665">
        <v>388465</v>
      </c>
      <c r="H158" s="662">
        <v>1</v>
      </c>
      <c r="I158" s="662">
        <v>35</v>
      </c>
      <c r="J158" s="665">
        <v>15900</v>
      </c>
      <c r="K158" s="665">
        <v>565624</v>
      </c>
      <c r="L158" s="662">
        <v>1.456048807485874</v>
      </c>
      <c r="M158" s="662">
        <v>35.57383647798742</v>
      </c>
      <c r="N158" s="665">
        <v>19265</v>
      </c>
      <c r="O158" s="665">
        <v>693540</v>
      </c>
      <c r="P158" s="678">
        <v>1.7853345861274503</v>
      </c>
      <c r="Q158" s="666">
        <v>36</v>
      </c>
    </row>
    <row r="159" spans="1:17" ht="14.4" customHeight="1" x14ac:dyDescent="0.3">
      <c r="A159" s="661" t="s">
        <v>9667</v>
      </c>
      <c r="B159" s="662" t="s">
        <v>601</v>
      </c>
      <c r="C159" s="662" t="s">
        <v>9855</v>
      </c>
      <c r="D159" s="662" t="s">
        <v>9886</v>
      </c>
      <c r="E159" s="662" t="s">
        <v>9887</v>
      </c>
      <c r="F159" s="665">
        <v>492</v>
      </c>
      <c r="G159" s="665">
        <v>39852</v>
      </c>
      <c r="H159" s="662">
        <v>1</v>
      </c>
      <c r="I159" s="662">
        <v>81</v>
      </c>
      <c r="J159" s="665">
        <v>603</v>
      </c>
      <c r="K159" s="665">
        <v>48988</v>
      </c>
      <c r="L159" s="662">
        <v>1.2292482184081099</v>
      </c>
      <c r="M159" s="662">
        <v>81.240464344941955</v>
      </c>
      <c r="N159" s="665">
        <v>775</v>
      </c>
      <c r="O159" s="665">
        <v>63550</v>
      </c>
      <c r="P159" s="678">
        <v>1.5946502057613168</v>
      </c>
      <c r="Q159" s="666">
        <v>82</v>
      </c>
    </row>
    <row r="160" spans="1:17" ht="14.4" customHeight="1" x14ac:dyDescent="0.3">
      <c r="A160" s="661" t="s">
        <v>9667</v>
      </c>
      <c r="B160" s="662" t="s">
        <v>601</v>
      </c>
      <c r="C160" s="662" t="s">
        <v>9855</v>
      </c>
      <c r="D160" s="662" t="s">
        <v>9888</v>
      </c>
      <c r="E160" s="662" t="s">
        <v>9889</v>
      </c>
      <c r="F160" s="665">
        <v>1031</v>
      </c>
      <c r="G160" s="665">
        <v>30930</v>
      </c>
      <c r="H160" s="662">
        <v>1</v>
      </c>
      <c r="I160" s="662">
        <v>30</v>
      </c>
      <c r="J160" s="665">
        <v>1842</v>
      </c>
      <c r="K160" s="665">
        <v>56318</v>
      </c>
      <c r="L160" s="662">
        <v>1.8208212091820239</v>
      </c>
      <c r="M160" s="662">
        <v>30.574375678610206</v>
      </c>
      <c r="N160" s="665">
        <v>2474</v>
      </c>
      <c r="O160" s="665">
        <v>76694</v>
      </c>
      <c r="P160" s="678">
        <v>2.4795990947300357</v>
      </c>
      <c r="Q160" s="666">
        <v>31</v>
      </c>
    </row>
    <row r="161" spans="1:17" ht="14.4" customHeight="1" x14ac:dyDescent="0.3">
      <c r="A161" s="661" t="s">
        <v>9667</v>
      </c>
      <c r="B161" s="662" t="s">
        <v>601</v>
      </c>
      <c r="C161" s="662" t="s">
        <v>9855</v>
      </c>
      <c r="D161" s="662" t="s">
        <v>9890</v>
      </c>
      <c r="E161" s="662" t="s">
        <v>9891</v>
      </c>
      <c r="F161" s="665">
        <v>6</v>
      </c>
      <c r="G161" s="665">
        <v>0</v>
      </c>
      <c r="H161" s="662"/>
      <c r="I161" s="662">
        <v>0</v>
      </c>
      <c r="J161" s="665">
        <v>3</v>
      </c>
      <c r="K161" s="665">
        <v>0</v>
      </c>
      <c r="L161" s="662"/>
      <c r="M161" s="662">
        <v>0</v>
      </c>
      <c r="N161" s="665">
        <v>5</v>
      </c>
      <c r="O161" s="665">
        <v>0</v>
      </c>
      <c r="P161" s="678"/>
      <c r="Q161" s="666">
        <v>0</v>
      </c>
    </row>
    <row r="162" spans="1:17" ht="14.4" customHeight="1" x14ac:dyDescent="0.3">
      <c r="A162" s="661" t="s">
        <v>9667</v>
      </c>
      <c r="B162" s="662" t="s">
        <v>601</v>
      </c>
      <c r="C162" s="662" t="s">
        <v>9855</v>
      </c>
      <c r="D162" s="662" t="s">
        <v>9892</v>
      </c>
      <c r="E162" s="662" t="s">
        <v>9893</v>
      </c>
      <c r="F162" s="665">
        <v>13</v>
      </c>
      <c r="G162" s="665">
        <v>1833</v>
      </c>
      <c r="H162" s="662">
        <v>1</v>
      </c>
      <c r="I162" s="662">
        <v>141</v>
      </c>
      <c r="J162" s="665">
        <v>9</v>
      </c>
      <c r="K162" s="665">
        <v>1165</v>
      </c>
      <c r="L162" s="662">
        <v>0.63557010365521005</v>
      </c>
      <c r="M162" s="662">
        <v>129.44444444444446</v>
      </c>
      <c r="N162" s="665">
        <v>19</v>
      </c>
      <c r="O162" s="665">
        <v>2451</v>
      </c>
      <c r="P162" s="678">
        <v>1.3371522094926351</v>
      </c>
      <c r="Q162" s="666">
        <v>129</v>
      </c>
    </row>
    <row r="163" spans="1:17" ht="14.4" customHeight="1" x14ac:dyDescent="0.3">
      <c r="A163" s="661" t="s">
        <v>9667</v>
      </c>
      <c r="B163" s="662" t="s">
        <v>601</v>
      </c>
      <c r="C163" s="662" t="s">
        <v>9855</v>
      </c>
      <c r="D163" s="662" t="s">
        <v>9894</v>
      </c>
      <c r="E163" s="662" t="s">
        <v>9895</v>
      </c>
      <c r="F163" s="665">
        <v>3</v>
      </c>
      <c r="G163" s="665">
        <v>26931</v>
      </c>
      <c r="H163" s="662">
        <v>1</v>
      </c>
      <c r="I163" s="662">
        <v>8977</v>
      </c>
      <c r="J163" s="665">
        <v>1</v>
      </c>
      <c r="K163" s="665">
        <v>8998</v>
      </c>
      <c r="L163" s="662">
        <v>0.33411310385800752</v>
      </c>
      <c r="M163" s="662">
        <v>8998</v>
      </c>
      <c r="N163" s="665">
        <v>2</v>
      </c>
      <c r="O163" s="665">
        <v>18016</v>
      </c>
      <c r="P163" s="678">
        <v>0.66896884631094278</v>
      </c>
      <c r="Q163" s="666">
        <v>9008</v>
      </c>
    </row>
    <row r="164" spans="1:17" ht="14.4" customHeight="1" x14ac:dyDescent="0.3">
      <c r="A164" s="661" t="s">
        <v>9667</v>
      </c>
      <c r="B164" s="662" t="s">
        <v>601</v>
      </c>
      <c r="C164" s="662" t="s">
        <v>9855</v>
      </c>
      <c r="D164" s="662" t="s">
        <v>9896</v>
      </c>
      <c r="E164" s="662" t="s">
        <v>9897</v>
      </c>
      <c r="F164" s="665">
        <v>2599</v>
      </c>
      <c r="G164" s="665">
        <v>849873</v>
      </c>
      <c r="H164" s="662">
        <v>1</v>
      </c>
      <c r="I164" s="662">
        <v>327</v>
      </c>
      <c r="J164" s="665">
        <v>2994</v>
      </c>
      <c r="K164" s="665">
        <v>978147</v>
      </c>
      <c r="L164" s="662">
        <v>1.1509331394220077</v>
      </c>
      <c r="M164" s="662">
        <v>326.70240480961922</v>
      </c>
      <c r="N164" s="665">
        <v>4864</v>
      </c>
      <c r="O164" s="665">
        <v>1609984</v>
      </c>
      <c r="P164" s="678">
        <v>1.8943818664671075</v>
      </c>
      <c r="Q164" s="666">
        <v>331</v>
      </c>
    </row>
    <row r="165" spans="1:17" ht="14.4" customHeight="1" x14ac:dyDescent="0.3">
      <c r="A165" s="661" t="s">
        <v>9667</v>
      </c>
      <c r="B165" s="662" t="s">
        <v>601</v>
      </c>
      <c r="C165" s="662" t="s">
        <v>9855</v>
      </c>
      <c r="D165" s="662" t="s">
        <v>9898</v>
      </c>
      <c r="E165" s="662" t="s">
        <v>9899</v>
      </c>
      <c r="F165" s="665">
        <v>26</v>
      </c>
      <c r="G165" s="665">
        <v>5356</v>
      </c>
      <c r="H165" s="662">
        <v>1</v>
      </c>
      <c r="I165" s="662">
        <v>206</v>
      </c>
      <c r="J165" s="665">
        <v>25</v>
      </c>
      <c r="K165" s="665">
        <v>4789</v>
      </c>
      <c r="L165" s="662">
        <v>0.89413741598207619</v>
      </c>
      <c r="M165" s="662">
        <v>191.56</v>
      </c>
      <c r="N165" s="665">
        <v>4</v>
      </c>
      <c r="O165" s="665">
        <v>840</v>
      </c>
      <c r="P165" s="678">
        <v>0.15683345780433158</v>
      </c>
      <c r="Q165" s="666">
        <v>210</v>
      </c>
    </row>
    <row r="166" spans="1:17" ht="14.4" customHeight="1" x14ac:dyDescent="0.3">
      <c r="A166" s="661" t="s">
        <v>9667</v>
      </c>
      <c r="B166" s="662" t="s">
        <v>601</v>
      </c>
      <c r="C166" s="662" t="s">
        <v>9855</v>
      </c>
      <c r="D166" s="662" t="s">
        <v>9900</v>
      </c>
      <c r="E166" s="662" t="s">
        <v>9901</v>
      </c>
      <c r="F166" s="665">
        <v>5</v>
      </c>
      <c r="G166" s="665">
        <v>0</v>
      </c>
      <c r="H166" s="662"/>
      <c r="I166" s="662">
        <v>0</v>
      </c>
      <c r="J166" s="665">
        <v>6</v>
      </c>
      <c r="K166" s="665">
        <v>0</v>
      </c>
      <c r="L166" s="662"/>
      <c r="M166" s="662">
        <v>0</v>
      </c>
      <c r="N166" s="665">
        <v>4</v>
      </c>
      <c r="O166" s="665">
        <v>0</v>
      </c>
      <c r="P166" s="678"/>
      <c r="Q166" s="666">
        <v>0</v>
      </c>
    </row>
    <row r="167" spans="1:17" ht="14.4" customHeight="1" x14ac:dyDescent="0.3">
      <c r="A167" s="661" t="s">
        <v>9667</v>
      </c>
      <c r="B167" s="662" t="s">
        <v>601</v>
      </c>
      <c r="C167" s="662" t="s">
        <v>9855</v>
      </c>
      <c r="D167" s="662" t="s">
        <v>9902</v>
      </c>
      <c r="E167" s="662" t="s">
        <v>9903</v>
      </c>
      <c r="F167" s="665">
        <v>234</v>
      </c>
      <c r="G167" s="665">
        <v>102492</v>
      </c>
      <c r="H167" s="662">
        <v>1</v>
      </c>
      <c r="I167" s="662">
        <v>438</v>
      </c>
      <c r="J167" s="665">
        <v>244</v>
      </c>
      <c r="K167" s="665">
        <v>106572</v>
      </c>
      <c r="L167" s="662">
        <v>1.0398079850134645</v>
      </c>
      <c r="M167" s="662">
        <v>436.77049180327867</v>
      </c>
      <c r="N167" s="665">
        <v>358</v>
      </c>
      <c r="O167" s="665">
        <v>158594</v>
      </c>
      <c r="P167" s="678">
        <v>1.5473793076532802</v>
      </c>
      <c r="Q167" s="666">
        <v>443</v>
      </c>
    </row>
    <row r="168" spans="1:17" ht="14.4" customHeight="1" x14ac:dyDescent="0.3">
      <c r="A168" s="661" t="s">
        <v>9667</v>
      </c>
      <c r="B168" s="662" t="s">
        <v>601</v>
      </c>
      <c r="C168" s="662" t="s">
        <v>9855</v>
      </c>
      <c r="D168" s="662" t="s">
        <v>9904</v>
      </c>
      <c r="E168" s="662" t="s">
        <v>9905</v>
      </c>
      <c r="F168" s="665">
        <v>168</v>
      </c>
      <c r="G168" s="665">
        <v>26712</v>
      </c>
      <c r="H168" s="662">
        <v>1</v>
      </c>
      <c r="I168" s="662">
        <v>159</v>
      </c>
      <c r="J168" s="665">
        <v>340</v>
      </c>
      <c r="K168" s="665">
        <v>54312</v>
      </c>
      <c r="L168" s="662">
        <v>2.0332434860736748</v>
      </c>
      <c r="M168" s="662">
        <v>159.74117647058824</v>
      </c>
      <c r="N168" s="665">
        <v>296</v>
      </c>
      <c r="O168" s="665">
        <v>47656</v>
      </c>
      <c r="P168" s="678">
        <v>1.7840670859538783</v>
      </c>
      <c r="Q168" s="666">
        <v>161</v>
      </c>
    </row>
    <row r="169" spans="1:17" ht="14.4" customHeight="1" x14ac:dyDescent="0.3">
      <c r="A169" s="661" t="s">
        <v>9667</v>
      </c>
      <c r="B169" s="662" t="s">
        <v>601</v>
      </c>
      <c r="C169" s="662" t="s">
        <v>9855</v>
      </c>
      <c r="D169" s="662" t="s">
        <v>9906</v>
      </c>
      <c r="E169" s="662" t="s">
        <v>9907</v>
      </c>
      <c r="F169" s="665">
        <v>612</v>
      </c>
      <c r="G169" s="665">
        <v>34272</v>
      </c>
      <c r="H169" s="662">
        <v>1</v>
      </c>
      <c r="I169" s="662">
        <v>56</v>
      </c>
      <c r="J169" s="665">
        <v>329</v>
      </c>
      <c r="K169" s="665">
        <v>17498</v>
      </c>
      <c r="L169" s="662">
        <v>0.51056255835667597</v>
      </c>
      <c r="M169" s="662">
        <v>53.185410334346507</v>
      </c>
      <c r="N169" s="665">
        <v>32</v>
      </c>
      <c r="O169" s="665">
        <v>1824</v>
      </c>
      <c r="P169" s="678">
        <v>5.3221288515406161E-2</v>
      </c>
      <c r="Q169" s="666">
        <v>57</v>
      </c>
    </row>
    <row r="170" spans="1:17" ht="14.4" customHeight="1" x14ac:dyDescent="0.3">
      <c r="A170" s="661" t="s">
        <v>9667</v>
      </c>
      <c r="B170" s="662" t="s">
        <v>601</v>
      </c>
      <c r="C170" s="662" t="s">
        <v>9855</v>
      </c>
      <c r="D170" s="662" t="s">
        <v>9908</v>
      </c>
      <c r="E170" s="662" t="s">
        <v>9909</v>
      </c>
      <c r="F170" s="665">
        <v>1178</v>
      </c>
      <c r="G170" s="665">
        <v>30628</v>
      </c>
      <c r="H170" s="662">
        <v>1</v>
      </c>
      <c r="I170" s="662">
        <v>26</v>
      </c>
      <c r="J170" s="665">
        <v>1284</v>
      </c>
      <c r="K170" s="665">
        <v>34390</v>
      </c>
      <c r="L170" s="662">
        <v>1.1228287841191067</v>
      </c>
      <c r="M170" s="662">
        <v>26.783489096573209</v>
      </c>
      <c r="N170" s="665">
        <v>1624</v>
      </c>
      <c r="O170" s="665">
        <v>43848</v>
      </c>
      <c r="P170" s="678">
        <v>1.4316311871490139</v>
      </c>
      <c r="Q170" s="666">
        <v>27</v>
      </c>
    </row>
    <row r="171" spans="1:17" ht="14.4" customHeight="1" x14ac:dyDescent="0.3">
      <c r="A171" s="661" t="s">
        <v>9667</v>
      </c>
      <c r="B171" s="662" t="s">
        <v>601</v>
      </c>
      <c r="C171" s="662" t="s">
        <v>9855</v>
      </c>
      <c r="D171" s="662" t="s">
        <v>9910</v>
      </c>
      <c r="E171" s="662" t="s">
        <v>9911</v>
      </c>
      <c r="F171" s="665">
        <v>9978</v>
      </c>
      <c r="G171" s="665">
        <v>1626414</v>
      </c>
      <c r="H171" s="662">
        <v>1</v>
      </c>
      <c r="I171" s="662">
        <v>163</v>
      </c>
      <c r="J171" s="665">
        <v>12181</v>
      </c>
      <c r="K171" s="665">
        <v>1983494</v>
      </c>
      <c r="L171" s="662">
        <v>1.2195504957532337</v>
      </c>
      <c r="M171" s="662">
        <v>162.83507101223216</v>
      </c>
      <c r="N171" s="665">
        <v>13670</v>
      </c>
      <c r="O171" s="665">
        <v>2255550</v>
      </c>
      <c r="P171" s="678">
        <v>1.386824018976718</v>
      </c>
      <c r="Q171" s="666">
        <v>165</v>
      </c>
    </row>
    <row r="172" spans="1:17" ht="14.4" customHeight="1" x14ac:dyDescent="0.3">
      <c r="A172" s="661" t="s">
        <v>9667</v>
      </c>
      <c r="B172" s="662" t="s">
        <v>601</v>
      </c>
      <c r="C172" s="662" t="s">
        <v>9855</v>
      </c>
      <c r="D172" s="662" t="s">
        <v>9912</v>
      </c>
      <c r="E172" s="662" t="s">
        <v>9913</v>
      </c>
      <c r="F172" s="665">
        <v>724</v>
      </c>
      <c r="G172" s="665">
        <v>466980</v>
      </c>
      <c r="H172" s="662">
        <v>1</v>
      </c>
      <c r="I172" s="662">
        <v>645</v>
      </c>
      <c r="J172" s="665">
        <v>794</v>
      </c>
      <c r="K172" s="665">
        <v>513360</v>
      </c>
      <c r="L172" s="662">
        <v>1.0993190286521908</v>
      </c>
      <c r="M172" s="662">
        <v>646.54911838790929</v>
      </c>
      <c r="N172" s="665">
        <v>855</v>
      </c>
      <c r="O172" s="665">
        <v>558315</v>
      </c>
      <c r="P172" s="678">
        <v>1.1955865347552357</v>
      </c>
      <c r="Q172" s="666">
        <v>653</v>
      </c>
    </row>
    <row r="173" spans="1:17" ht="14.4" customHeight="1" x14ac:dyDescent="0.3">
      <c r="A173" s="661" t="s">
        <v>9667</v>
      </c>
      <c r="B173" s="662" t="s">
        <v>613</v>
      </c>
      <c r="C173" s="662" t="s">
        <v>9668</v>
      </c>
      <c r="D173" s="662" t="s">
        <v>9693</v>
      </c>
      <c r="E173" s="662" t="s">
        <v>4640</v>
      </c>
      <c r="F173" s="665"/>
      <c r="G173" s="665"/>
      <c r="H173" s="662"/>
      <c r="I173" s="662"/>
      <c r="J173" s="665">
        <v>8</v>
      </c>
      <c r="K173" s="665">
        <v>472747.76</v>
      </c>
      <c r="L173" s="662"/>
      <c r="M173" s="662">
        <v>59093.47</v>
      </c>
      <c r="N173" s="665">
        <v>7</v>
      </c>
      <c r="O173" s="665">
        <v>395669.33</v>
      </c>
      <c r="P173" s="678"/>
      <c r="Q173" s="666">
        <v>56524.19</v>
      </c>
    </row>
    <row r="174" spans="1:17" ht="14.4" customHeight="1" x14ac:dyDescent="0.3">
      <c r="A174" s="661" t="s">
        <v>9667</v>
      </c>
      <c r="B174" s="662" t="s">
        <v>613</v>
      </c>
      <c r="C174" s="662" t="s">
        <v>9848</v>
      </c>
      <c r="D174" s="662" t="s">
        <v>9914</v>
      </c>
      <c r="E174" s="662" t="s">
        <v>9915</v>
      </c>
      <c r="F174" s="665"/>
      <c r="G174" s="665"/>
      <c r="H174" s="662"/>
      <c r="I174" s="662"/>
      <c r="J174" s="665">
        <v>1</v>
      </c>
      <c r="K174" s="665">
        <v>377.3</v>
      </c>
      <c r="L174" s="662"/>
      <c r="M174" s="662">
        <v>377.3</v>
      </c>
      <c r="N174" s="665"/>
      <c r="O174" s="665"/>
      <c r="P174" s="678"/>
      <c r="Q174" s="666"/>
    </row>
    <row r="175" spans="1:17" ht="14.4" customHeight="1" x14ac:dyDescent="0.3">
      <c r="A175" s="661" t="s">
        <v>9667</v>
      </c>
      <c r="B175" s="662" t="s">
        <v>613</v>
      </c>
      <c r="C175" s="662" t="s">
        <v>9855</v>
      </c>
      <c r="D175" s="662" t="s">
        <v>9856</v>
      </c>
      <c r="E175" s="662" t="s">
        <v>9857</v>
      </c>
      <c r="F175" s="665"/>
      <c r="G175" s="665"/>
      <c r="H175" s="662"/>
      <c r="I175" s="662"/>
      <c r="J175" s="665">
        <v>1</v>
      </c>
      <c r="K175" s="665">
        <v>143</v>
      </c>
      <c r="L175" s="662"/>
      <c r="M175" s="662">
        <v>143</v>
      </c>
      <c r="N175" s="665"/>
      <c r="O175" s="665"/>
      <c r="P175" s="678"/>
      <c r="Q175" s="666"/>
    </row>
    <row r="176" spans="1:17" ht="14.4" customHeight="1" x14ac:dyDescent="0.3">
      <c r="A176" s="661" t="s">
        <v>9667</v>
      </c>
      <c r="B176" s="662" t="s">
        <v>613</v>
      </c>
      <c r="C176" s="662" t="s">
        <v>9855</v>
      </c>
      <c r="D176" s="662" t="s">
        <v>9864</v>
      </c>
      <c r="E176" s="662" t="s">
        <v>9865</v>
      </c>
      <c r="F176" s="665"/>
      <c r="G176" s="665"/>
      <c r="H176" s="662"/>
      <c r="I176" s="662"/>
      <c r="J176" s="665">
        <v>1</v>
      </c>
      <c r="K176" s="665">
        <v>164</v>
      </c>
      <c r="L176" s="662"/>
      <c r="M176" s="662">
        <v>164</v>
      </c>
      <c r="N176" s="665"/>
      <c r="O176" s="665"/>
      <c r="P176" s="678"/>
      <c r="Q176" s="666"/>
    </row>
    <row r="177" spans="1:17" ht="14.4" customHeight="1" x14ac:dyDescent="0.3">
      <c r="A177" s="661" t="s">
        <v>9667</v>
      </c>
      <c r="B177" s="662" t="s">
        <v>613</v>
      </c>
      <c r="C177" s="662" t="s">
        <v>9855</v>
      </c>
      <c r="D177" s="662" t="s">
        <v>9876</v>
      </c>
      <c r="E177" s="662" t="s">
        <v>9877</v>
      </c>
      <c r="F177" s="665"/>
      <c r="G177" s="665"/>
      <c r="H177" s="662"/>
      <c r="I177" s="662"/>
      <c r="J177" s="665">
        <v>3</v>
      </c>
      <c r="K177" s="665">
        <v>0</v>
      </c>
      <c r="L177" s="662"/>
      <c r="M177" s="662">
        <v>0</v>
      </c>
      <c r="N177" s="665">
        <v>4</v>
      </c>
      <c r="O177" s="665">
        <v>0</v>
      </c>
      <c r="P177" s="678"/>
      <c r="Q177" s="666">
        <v>0</v>
      </c>
    </row>
    <row r="178" spans="1:17" ht="14.4" customHeight="1" x14ac:dyDescent="0.3">
      <c r="A178" s="661" t="s">
        <v>9667</v>
      </c>
      <c r="B178" s="662" t="s">
        <v>613</v>
      </c>
      <c r="C178" s="662" t="s">
        <v>9855</v>
      </c>
      <c r="D178" s="662" t="s">
        <v>9882</v>
      </c>
      <c r="E178" s="662" t="s">
        <v>9883</v>
      </c>
      <c r="F178" s="665"/>
      <c r="G178" s="665"/>
      <c r="H178" s="662"/>
      <c r="I178" s="662"/>
      <c r="J178" s="665"/>
      <c r="K178" s="665"/>
      <c r="L178" s="662"/>
      <c r="M178" s="662"/>
      <c r="N178" s="665">
        <v>3</v>
      </c>
      <c r="O178" s="665">
        <v>33.33</v>
      </c>
      <c r="P178" s="678"/>
      <c r="Q178" s="666">
        <v>11.11</v>
      </c>
    </row>
    <row r="179" spans="1:17" ht="14.4" customHeight="1" x14ac:dyDescent="0.3">
      <c r="A179" s="661" t="s">
        <v>9667</v>
      </c>
      <c r="B179" s="662" t="s">
        <v>613</v>
      </c>
      <c r="C179" s="662" t="s">
        <v>9855</v>
      </c>
      <c r="D179" s="662" t="s">
        <v>9884</v>
      </c>
      <c r="E179" s="662" t="s">
        <v>9885</v>
      </c>
      <c r="F179" s="665"/>
      <c r="G179" s="665"/>
      <c r="H179" s="662"/>
      <c r="I179" s="662"/>
      <c r="J179" s="665"/>
      <c r="K179" s="665"/>
      <c r="L179" s="662"/>
      <c r="M179" s="662"/>
      <c r="N179" s="665">
        <v>2</v>
      </c>
      <c r="O179" s="665">
        <v>72</v>
      </c>
      <c r="P179" s="678"/>
      <c r="Q179" s="666">
        <v>36</v>
      </c>
    </row>
    <row r="180" spans="1:17" ht="14.4" customHeight="1" x14ac:dyDescent="0.3">
      <c r="A180" s="661" t="s">
        <v>9667</v>
      </c>
      <c r="B180" s="662" t="s">
        <v>613</v>
      </c>
      <c r="C180" s="662" t="s">
        <v>9855</v>
      </c>
      <c r="D180" s="662" t="s">
        <v>9910</v>
      </c>
      <c r="E180" s="662" t="s">
        <v>9911</v>
      </c>
      <c r="F180" s="665"/>
      <c r="G180" s="665"/>
      <c r="H180" s="662"/>
      <c r="I180" s="662"/>
      <c r="J180" s="665">
        <v>4</v>
      </c>
      <c r="K180" s="665">
        <v>656</v>
      </c>
      <c r="L180" s="662"/>
      <c r="M180" s="662">
        <v>164</v>
      </c>
      <c r="N180" s="665">
        <v>4</v>
      </c>
      <c r="O180" s="665">
        <v>660</v>
      </c>
      <c r="P180" s="678"/>
      <c r="Q180" s="666">
        <v>165</v>
      </c>
    </row>
    <row r="181" spans="1:17" ht="14.4" customHeight="1" x14ac:dyDescent="0.3">
      <c r="A181" s="661" t="s">
        <v>9667</v>
      </c>
      <c r="B181" s="662" t="s">
        <v>9916</v>
      </c>
      <c r="C181" s="662" t="s">
        <v>9668</v>
      </c>
      <c r="D181" s="662" t="s">
        <v>9684</v>
      </c>
      <c r="E181" s="662" t="s">
        <v>9917</v>
      </c>
      <c r="F181" s="665">
        <v>-2.8421709430404007E-14</v>
      </c>
      <c r="G181" s="665">
        <v>1.280568540096283E-9</v>
      </c>
      <c r="H181" s="662">
        <v>1</v>
      </c>
      <c r="I181" s="662">
        <v>-45056</v>
      </c>
      <c r="J181" s="665">
        <v>2.1316282072803006E-14</v>
      </c>
      <c r="K181" s="665">
        <v>-1.1641532182693481E-10</v>
      </c>
      <c r="L181" s="662">
        <v>-9.0909090909090912E-2</v>
      </c>
      <c r="M181" s="662">
        <v>-5461.333333333333</v>
      </c>
      <c r="N181" s="665">
        <v>0</v>
      </c>
      <c r="O181" s="665">
        <v>4.6566128730773926E-10</v>
      </c>
      <c r="P181" s="678">
        <v>0.36363636363636365</v>
      </c>
      <c r="Q181" s="666"/>
    </row>
    <row r="182" spans="1:17" ht="14.4" customHeight="1" x14ac:dyDescent="0.3">
      <c r="A182" s="661" t="s">
        <v>9667</v>
      </c>
      <c r="B182" s="662" t="s">
        <v>9916</v>
      </c>
      <c r="C182" s="662" t="s">
        <v>9668</v>
      </c>
      <c r="D182" s="662" t="s">
        <v>9685</v>
      </c>
      <c r="E182" s="662" t="s">
        <v>9917</v>
      </c>
      <c r="F182" s="665">
        <v>-8.5265128291212022E-14</v>
      </c>
      <c r="G182" s="665">
        <v>1.862645149230957E-9</v>
      </c>
      <c r="H182" s="662">
        <v>1</v>
      </c>
      <c r="I182" s="662">
        <v>-21845.333333333332</v>
      </c>
      <c r="J182" s="665">
        <v>0</v>
      </c>
      <c r="K182" s="665">
        <v>-3.2596290111541748E-9</v>
      </c>
      <c r="L182" s="662">
        <v>-1.75</v>
      </c>
      <c r="M182" s="662"/>
      <c r="N182" s="665">
        <v>-5.6843418860808015E-14</v>
      </c>
      <c r="O182" s="665">
        <v>-6.9849193096160889E-10</v>
      </c>
      <c r="P182" s="678">
        <v>-0.375</v>
      </c>
      <c r="Q182" s="666">
        <v>12288</v>
      </c>
    </row>
    <row r="183" spans="1:17" ht="14.4" customHeight="1" x14ac:dyDescent="0.3">
      <c r="A183" s="661" t="s">
        <v>9667</v>
      </c>
      <c r="B183" s="662" t="s">
        <v>9916</v>
      </c>
      <c r="C183" s="662" t="s">
        <v>9668</v>
      </c>
      <c r="D183" s="662" t="s">
        <v>9688</v>
      </c>
      <c r="E183" s="662" t="s">
        <v>9918</v>
      </c>
      <c r="F183" s="665">
        <v>0</v>
      </c>
      <c r="G183" s="665">
        <v>1.4551915228366852E-11</v>
      </c>
      <c r="H183" s="662">
        <v>1</v>
      </c>
      <c r="I183" s="662"/>
      <c r="J183" s="665">
        <v>0</v>
      </c>
      <c r="K183" s="665">
        <v>0</v>
      </c>
      <c r="L183" s="662">
        <v>0</v>
      </c>
      <c r="M183" s="662"/>
      <c r="N183" s="665">
        <v>0</v>
      </c>
      <c r="O183" s="665">
        <v>-1.1641532182693481E-10</v>
      </c>
      <c r="P183" s="678">
        <v>-8</v>
      </c>
      <c r="Q183" s="666"/>
    </row>
    <row r="184" spans="1:17" ht="14.4" customHeight="1" x14ac:dyDescent="0.3">
      <c r="A184" s="661" t="s">
        <v>9667</v>
      </c>
      <c r="B184" s="662" t="s">
        <v>9916</v>
      </c>
      <c r="C184" s="662" t="s">
        <v>9668</v>
      </c>
      <c r="D184" s="662" t="s">
        <v>9689</v>
      </c>
      <c r="E184" s="662" t="s">
        <v>9919</v>
      </c>
      <c r="F184" s="665">
        <v>0</v>
      </c>
      <c r="G184" s="665">
        <v>0</v>
      </c>
      <c r="H184" s="662"/>
      <c r="I184" s="662"/>
      <c r="J184" s="665">
        <v>0</v>
      </c>
      <c r="K184" s="665">
        <v>4.6566128730773926E-10</v>
      </c>
      <c r="L184" s="662"/>
      <c r="M184" s="662"/>
      <c r="N184" s="665">
        <v>0</v>
      </c>
      <c r="O184" s="665">
        <v>-1.1641532182693481E-10</v>
      </c>
      <c r="P184" s="678"/>
      <c r="Q184" s="666"/>
    </row>
    <row r="185" spans="1:17" ht="14.4" customHeight="1" x14ac:dyDescent="0.3">
      <c r="A185" s="661" t="s">
        <v>9667</v>
      </c>
      <c r="B185" s="662" t="s">
        <v>9916</v>
      </c>
      <c r="C185" s="662" t="s">
        <v>9668</v>
      </c>
      <c r="D185" s="662" t="s">
        <v>9692</v>
      </c>
      <c r="E185" s="662" t="s">
        <v>9920</v>
      </c>
      <c r="F185" s="665">
        <v>0</v>
      </c>
      <c r="G185" s="665">
        <v>-3.7252902984619141E-9</v>
      </c>
      <c r="H185" s="662">
        <v>1</v>
      </c>
      <c r="I185" s="662"/>
      <c r="J185" s="665">
        <v>0</v>
      </c>
      <c r="K185" s="665">
        <v>-1.862645149230957E-9</v>
      </c>
      <c r="L185" s="662">
        <v>0.5</v>
      </c>
      <c r="M185" s="662"/>
      <c r="N185" s="665">
        <v>0</v>
      </c>
      <c r="O185" s="665">
        <v>-9.3132257461547852E-10</v>
      </c>
      <c r="P185" s="678">
        <v>0.25</v>
      </c>
      <c r="Q185" s="666"/>
    </row>
    <row r="186" spans="1:17" ht="14.4" customHeight="1" x14ac:dyDescent="0.3">
      <c r="A186" s="661" t="s">
        <v>9667</v>
      </c>
      <c r="B186" s="662" t="s">
        <v>9916</v>
      </c>
      <c r="C186" s="662" t="s">
        <v>9668</v>
      </c>
      <c r="D186" s="662" t="s">
        <v>9693</v>
      </c>
      <c r="E186" s="662" t="s">
        <v>9920</v>
      </c>
      <c r="F186" s="665">
        <v>0</v>
      </c>
      <c r="G186" s="665">
        <v>2.0954757928848267E-9</v>
      </c>
      <c r="H186" s="662">
        <v>1</v>
      </c>
      <c r="I186" s="662"/>
      <c r="J186" s="665">
        <v>0</v>
      </c>
      <c r="K186" s="665">
        <v>3.7252902984619141E-9</v>
      </c>
      <c r="L186" s="662">
        <v>1.7777777777777777</v>
      </c>
      <c r="M186" s="662"/>
      <c r="N186" s="665">
        <v>0</v>
      </c>
      <c r="O186" s="665">
        <v>0</v>
      </c>
      <c r="P186" s="678">
        <v>0</v>
      </c>
      <c r="Q186" s="666"/>
    </row>
    <row r="187" spans="1:17" ht="14.4" customHeight="1" x14ac:dyDescent="0.3">
      <c r="A187" s="661" t="s">
        <v>9667</v>
      </c>
      <c r="B187" s="662" t="s">
        <v>9916</v>
      </c>
      <c r="C187" s="662" t="s">
        <v>9668</v>
      </c>
      <c r="D187" s="662" t="s">
        <v>9697</v>
      </c>
      <c r="E187" s="662" t="s">
        <v>9921</v>
      </c>
      <c r="F187" s="665">
        <v>5.5067062021407764E-14</v>
      </c>
      <c r="G187" s="665">
        <v>1.2514647096395493E-9</v>
      </c>
      <c r="H187" s="662">
        <v>1</v>
      </c>
      <c r="I187" s="662">
        <v>22726.193548387098</v>
      </c>
      <c r="J187" s="665">
        <v>4.2632564145606011E-14</v>
      </c>
      <c r="K187" s="665">
        <v>-1.3969838619232178E-9</v>
      </c>
      <c r="L187" s="662">
        <v>-1.1162790697674418</v>
      </c>
      <c r="M187" s="662">
        <v>-32768</v>
      </c>
      <c r="N187" s="665">
        <v>1.3145040611561853E-13</v>
      </c>
      <c r="O187" s="665">
        <v>3.4924596548080444E-10</v>
      </c>
      <c r="P187" s="678">
        <v>0.27906976744186046</v>
      </c>
      <c r="Q187" s="666">
        <v>2656.864864864865</v>
      </c>
    </row>
    <row r="188" spans="1:17" ht="14.4" customHeight="1" x14ac:dyDescent="0.3">
      <c r="A188" s="661" t="s">
        <v>9667</v>
      </c>
      <c r="B188" s="662" t="s">
        <v>9916</v>
      </c>
      <c r="C188" s="662" t="s">
        <v>9668</v>
      </c>
      <c r="D188" s="662" t="s">
        <v>9701</v>
      </c>
      <c r="E188" s="662" t="s">
        <v>9922</v>
      </c>
      <c r="F188" s="665">
        <v>0</v>
      </c>
      <c r="G188" s="665">
        <v>0</v>
      </c>
      <c r="H188" s="662"/>
      <c r="I188" s="662"/>
      <c r="J188" s="665">
        <v>0</v>
      </c>
      <c r="K188" s="665">
        <v>0</v>
      </c>
      <c r="L188" s="662"/>
      <c r="M188" s="662"/>
      <c r="N188" s="665">
        <v>0</v>
      </c>
      <c r="O188" s="665">
        <v>-1.1641532182693481E-10</v>
      </c>
      <c r="P188" s="678"/>
      <c r="Q188" s="666"/>
    </row>
    <row r="189" spans="1:17" ht="14.4" customHeight="1" x14ac:dyDescent="0.3">
      <c r="A189" s="661" t="s">
        <v>9667</v>
      </c>
      <c r="B189" s="662" t="s">
        <v>9916</v>
      </c>
      <c r="C189" s="662" t="s">
        <v>9668</v>
      </c>
      <c r="D189" s="662" t="s">
        <v>9702</v>
      </c>
      <c r="E189" s="662" t="s">
        <v>9922</v>
      </c>
      <c r="F189" s="665">
        <v>0</v>
      </c>
      <c r="G189" s="665">
        <v>-4.6566128730773926E-10</v>
      </c>
      <c r="H189" s="662">
        <v>1</v>
      </c>
      <c r="I189" s="662"/>
      <c r="J189" s="665">
        <v>0</v>
      </c>
      <c r="K189" s="665">
        <v>4.6566128730773926E-10</v>
      </c>
      <c r="L189" s="662">
        <v>-1</v>
      </c>
      <c r="M189" s="662"/>
      <c r="N189" s="665">
        <v>0</v>
      </c>
      <c r="O189" s="665">
        <v>-6.4028427004814148E-10</v>
      </c>
      <c r="P189" s="678">
        <v>1.375</v>
      </c>
      <c r="Q189" s="666"/>
    </row>
    <row r="190" spans="1:17" ht="14.4" customHeight="1" x14ac:dyDescent="0.3">
      <c r="A190" s="661" t="s">
        <v>9667</v>
      </c>
      <c r="B190" s="662" t="s">
        <v>9916</v>
      </c>
      <c r="C190" s="662" t="s">
        <v>9668</v>
      </c>
      <c r="D190" s="662" t="s">
        <v>9703</v>
      </c>
      <c r="E190" s="662" t="s">
        <v>9922</v>
      </c>
      <c r="F190" s="665">
        <v>0</v>
      </c>
      <c r="G190" s="665">
        <v>-1.3969838619232178E-9</v>
      </c>
      <c r="H190" s="662">
        <v>1</v>
      </c>
      <c r="I190" s="662"/>
      <c r="J190" s="665">
        <v>0</v>
      </c>
      <c r="K190" s="665">
        <v>-4.8894435167312622E-9</v>
      </c>
      <c r="L190" s="662">
        <v>3.5</v>
      </c>
      <c r="M190" s="662"/>
      <c r="N190" s="665">
        <v>0</v>
      </c>
      <c r="O190" s="665">
        <v>1.862645149230957E-9</v>
      </c>
      <c r="P190" s="678">
        <v>-1.3333333333333333</v>
      </c>
      <c r="Q190" s="666"/>
    </row>
    <row r="191" spans="1:17" ht="14.4" customHeight="1" x14ac:dyDescent="0.3">
      <c r="A191" s="661" t="s">
        <v>9667</v>
      </c>
      <c r="B191" s="662" t="s">
        <v>9916</v>
      </c>
      <c r="C191" s="662" t="s">
        <v>9668</v>
      </c>
      <c r="D191" s="662" t="s">
        <v>9706</v>
      </c>
      <c r="E191" s="662" t="s">
        <v>9923</v>
      </c>
      <c r="F191" s="665">
        <v>0</v>
      </c>
      <c r="G191" s="665">
        <v>1.3678800314664841E-9</v>
      </c>
      <c r="H191" s="662">
        <v>1</v>
      </c>
      <c r="I191" s="662"/>
      <c r="J191" s="665">
        <v>0</v>
      </c>
      <c r="K191" s="665">
        <v>-9.3132257461547852E-10</v>
      </c>
      <c r="L191" s="662">
        <v>-0.68085106382978722</v>
      </c>
      <c r="M191" s="662"/>
      <c r="N191" s="665">
        <v>0</v>
      </c>
      <c r="O191" s="665">
        <v>-4.6566128730773926E-10</v>
      </c>
      <c r="P191" s="678">
        <v>-0.34042553191489361</v>
      </c>
      <c r="Q191" s="666"/>
    </row>
    <row r="192" spans="1:17" ht="14.4" customHeight="1" x14ac:dyDescent="0.3">
      <c r="A192" s="661" t="s">
        <v>9667</v>
      </c>
      <c r="B192" s="662" t="s">
        <v>9916</v>
      </c>
      <c r="C192" s="662" t="s">
        <v>9668</v>
      </c>
      <c r="D192" s="662" t="s">
        <v>9770</v>
      </c>
      <c r="E192" s="662" t="s">
        <v>9923</v>
      </c>
      <c r="F192" s="665">
        <v>0</v>
      </c>
      <c r="G192" s="665">
        <v>3.4924596548080444E-10</v>
      </c>
      <c r="H192" s="662">
        <v>1</v>
      </c>
      <c r="I192" s="662"/>
      <c r="J192" s="665">
        <v>0</v>
      </c>
      <c r="K192" s="665">
        <v>-5.8207660913467407E-11</v>
      </c>
      <c r="L192" s="662">
        <v>-0.16666666666666666</v>
      </c>
      <c r="M192" s="662"/>
      <c r="N192" s="665">
        <v>0</v>
      </c>
      <c r="O192" s="665">
        <v>-5.2386894822120667E-10</v>
      </c>
      <c r="P192" s="678">
        <v>-1.5</v>
      </c>
      <c r="Q192" s="666"/>
    </row>
    <row r="193" spans="1:17" ht="14.4" customHeight="1" x14ac:dyDescent="0.3">
      <c r="A193" s="661" t="s">
        <v>9667</v>
      </c>
      <c r="B193" s="662" t="s">
        <v>9916</v>
      </c>
      <c r="C193" s="662" t="s">
        <v>9668</v>
      </c>
      <c r="D193" s="662" t="s">
        <v>9773</v>
      </c>
      <c r="E193" s="662" t="s">
        <v>9924</v>
      </c>
      <c r="F193" s="665"/>
      <c r="G193" s="665"/>
      <c r="H193" s="662"/>
      <c r="I193" s="662"/>
      <c r="J193" s="665">
        <v>0</v>
      </c>
      <c r="K193" s="665">
        <v>0</v>
      </c>
      <c r="L193" s="662"/>
      <c r="M193" s="662"/>
      <c r="N193" s="665"/>
      <c r="O193" s="665"/>
      <c r="P193" s="678"/>
      <c r="Q193" s="666"/>
    </row>
    <row r="194" spans="1:17" ht="14.4" customHeight="1" x14ac:dyDescent="0.3">
      <c r="A194" s="661" t="s">
        <v>9667</v>
      </c>
      <c r="B194" s="662" t="s">
        <v>9916</v>
      </c>
      <c r="C194" s="662" t="s">
        <v>9668</v>
      </c>
      <c r="D194" s="662" t="s">
        <v>9780</v>
      </c>
      <c r="E194" s="662" t="s">
        <v>9925</v>
      </c>
      <c r="F194" s="665">
        <v>-7.1054273576010019E-15</v>
      </c>
      <c r="G194" s="665">
        <v>5.8207660913467407E-11</v>
      </c>
      <c r="H194" s="662">
        <v>1</v>
      </c>
      <c r="I194" s="662">
        <v>-8192</v>
      </c>
      <c r="J194" s="665">
        <v>-7.1054273576010019E-15</v>
      </c>
      <c r="K194" s="665">
        <v>1.1641532182693481E-10</v>
      </c>
      <c r="L194" s="662">
        <v>2</v>
      </c>
      <c r="M194" s="662">
        <v>-16384</v>
      </c>
      <c r="N194" s="665">
        <v>5.6843418860808015E-14</v>
      </c>
      <c r="O194" s="665">
        <v>-1.1641532182693481E-10</v>
      </c>
      <c r="P194" s="678">
        <v>-2</v>
      </c>
      <c r="Q194" s="666">
        <v>-2048</v>
      </c>
    </row>
    <row r="195" spans="1:17" ht="14.4" customHeight="1" x14ac:dyDescent="0.3">
      <c r="A195" s="661" t="s">
        <v>9667</v>
      </c>
      <c r="B195" s="662" t="s">
        <v>9916</v>
      </c>
      <c r="C195" s="662" t="s">
        <v>9668</v>
      </c>
      <c r="D195" s="662" t="s">
        <v>9784</v>
      </c>
      <c r="E195" s="662" t="s">
        <v>9926</v>
      </c>
      <c r="F195" s="665"/>
      <c r="G195" s="665"/>
      <c r="H195" s="662"/>
      <c r="I195" s="662"/>
      <c r="J195" s="665">
        <v>0</v>
      </c>
      <c r="K195" s="665">
        <v>0</v>
      </c>
      <c r="L195" s="662"/>
      <c r="M195" s="662"/>
      <c r="N195" s="665"/>
      <c r="O195" s="665"/>
      <c r="P195" s="678"/>
      <c r="Q195" s="666"/>
    </row>
    <row r="196" spans="1:17" ht="14.4" customHeight="1" x14ac:dyDescent="0.3">
      <c r="A196" s="661" t="s">
        <v>9667</v>
      </c>
      <c r="B196" s="662" t="s">
        <v>9916</v>
      </c>
      <c r="C196" s="662" t="s">
        <v>9668</v>
      </c>
      <c r="D196" s="662" t="s">
        <v>9786</v>
      </c>
      <c r="E196" s="662" t="s">
        <v>9927</v>
      </c>
      <c r="F196" s="665">
        <v>0</v>
      </c>
      <c r="G196" s="665">
        <v>0</v>
      </c>
      <c r="H196" s="662"/>
      <c r="I196" s="662"/>
      <c r="J196" s="665">
        <v>0</v>
      </c>
      <c r="K196" s="665">
        <v>1.1641532182693481E-10</v>
      </c>
      <c r="L196" s="662"/>
      <c r="M196" s="662"/>
      <c r="N196" s="665">
        <v>3.5527136788005009E-15</v>
      </c>
      <c r="O196" s="665">
        <v>0</v>
      </c>
      <c r="P196" s="678"/>
      <c r="Q196" s="666">
        <v>0</v>
      </c>
    </row>
    <row r="197" spans="1:17" ht="14.4" customHeight="1" x14ac:dyDescent="0.3">
      <c r="A197" s="661" t="s">
        <v>9667</v>
      </c>
      <c r="B197" s="662" t="s">
        <v>9916</v>
      </c>
      <c r="C197" s="662" t="s">
        <v>9668</v>
      </c>
      <c r="D197" s="662" t="s">
        <v>9787</v>
      </c>
      <c r="E197" s="662" t="s">
        <v>9919</v>
      </c>
      <c r="F197" s="665">
        <v>0</v>
      </c>
      <c r="G197" s="665">
        <v>5.8207660913467407E-11</v>
      </c>
      <c r="H197" s="662">
        <v>1</v>
      </c>
      <c r="I197" s="662"/>
      <c r="J197" s="665">
        <v>0</v>
      </c>
      <c r="K197" s="665">
        <v>-6.9849193096160889E-10</v>
      </c>
      <c r="L197" s="662">
        <v>-12</v>
      </c>
      <c r="M197" s="662"/>
      <c r="N197" s="665">
        <v>0</v>
      </c>
      <c r="O197" s="665">
        <v>1.3969838619232178E-9</v>
      </c>
      <c r="P197" s="678">
        <v>24</v>
      </c>
      <c r="Q197" s="666"/>
    </row>
    <row r="198" spans="1:17" ht="14.4" customHeight="1" x14ac:dyDescent="0.3">
      <c r="A198" s="661" t="s">
        <v>9667</v>
      </c>
      <c r="B198" s="662" t="s">
        <v>9916</v>
      </c>
      <c r="C198" s="662" t="s">
        <v>9668</v>
      </c>
      <c r="D198" s="662" t="s">
        <v>9794</v>
      </c>
      <c r="E198" s="662" t="s">
        <v>9928</v>
      </c>
      <c r="F198" s="665">
        <v>0</v>
      </c>
      <c r="G198" s="665">
        <v>0</v>
      </c>
      <c r="H198" s="662"/>
      <c r="I198" s="662"/>
      <c r="J198" s="665"/>
      <c r="K198" s="665"/>
      <c r="L198" s="662"/>
      <c r="M198" s="662"/>
      <c r="N198" s="665"/>
      <c r="O198" s="665"/>
      <c r="P198" s="678"/>
      <c r="Q198" s="666"/>
    </row>
    <row r="199" spans="1:17" ht="14.4" customHeight="1" x14ac:dyDescent="0.3">
      <c r="A199" s="661" t="s">
        <v>9667</v>
      </c>
      <c r="B199" s="662" t="s">
        <v>9916</v>
      </c>
      <c r="C199" s="662" t="s">
        <v>9668</v>
      </c>
      <c r="D199" s="662" t="s">
        <v>9795</v>
      </c>
      <c r="E199" s="662" t="s">
        <v>9928</v>
      </c>
      <c r="F199" s="665"/>
      <c r="G199" s="665"/>
      <c r="H199" s="662"/>
      <c r="I199" s="662"/>
      <c r="J199" s="665">
        <v>0</v>
      </c>
      <c r="K199" s="665">
        <v>0</v>
      </c>
      <c r="L199" s="662"/>
      <c r="M199" s="662"/>
      <c r="N199" s="665">
        <v>0</v>
      </c>
      <c r="O199" s="665">
        <v>0</v>
      </c>
      <c r="P199" s="678"/>
      <c r="Q199" s="666"/>
    </row>
    <row r="200" spans="1:17" ht="14.4" customHeight="1" x14ac:dyDescent="0.3">
      <c r="A200" s="661" t="s">
        <v>9667</v>
      </c>
      <c r="B200" s="662" t="s">
        <v>9916</v>
      </c>
      <c r="C200" s="662" t="s">
        <v>9668</v>
      </c>
      <c r="D200" s="662" t="s">
        <v>9801</v>
      </c>
      <c r="E200" s="662" t="s">
        <v>9927</v>
      </c>
      <c r="F200" s="665"/>
      <c r="G200" s="665"/>
      <c r="H200" s="662"/>
      <c r="I200" s="662"/>
      <c r="J200" s="665">
        <v>0</v>
      </c>
      <c r="K200" s="665">
        <v>0</v>
      </c>
      <c r="L200" s="662"/>
      <c r="M200" s="662"/>
      <c r="N200" s="665">
        <v>-4.4408920985006262E-16</v>
      </c>
      <c r="O200" s="665">
        <v>-1.4551915228366852E-11</v>
      </c>
      <c r="P200" s="678"/>
      <c r="Q200" s="666">
        <v>32768</v>
      </c>
    </row>
    <row r="201" spans="1:17" ht="14.4" customHeight="1" x14ac:dyDescent="0.3">
      <c r="A201" s="661" t="s">
        <v>9929</v>
      </c>
      <c r="B201" s="662" t="s">
        <v>596</v>
      </c>
      <c r="C201" s="662" t="s">
        <v>9855</v>
      </c>
      <c r="D201" s="662" t="s">
        <v>9896</v>
      </c>
      <c r="E201" s="662" t="s">
        <v>9897</v>
      </c>
      <c r="F201" s="665"/>
      <c r="G201" s="665"/>
      <c r="H201" s="662"/>
      <c r="I201" s="662"/>
      <c r="J201" s="665">
        <v>1</v>
      </c>
      <c r="K201" s="665">
        <v>330</v>
      </c>
      <c r="L201" s="662"/>
      <c r="M201" s="662">
        <v>330</v>
      </c>
      <c r="N201" s="665"/>
      <c r="O201" s="665"/>
      <c r="P201" s="678"/>
      <c r="Q201" s="666"/>
    </row>
    <row r="202" spans="1:17" ht="14.4" customHeight="1" x14ac:dyDescent="0.3">
      <c r="A202" s="661" t="s">
        <v>9930</v>
      </c>
      <c r="B202" s="662" t="s">
        <v>610</v>
      </c>
      <c r="C202" s="662" t="s">
        <v>9855</v>
      </c>
      <c r="D202" s="662" t="s">
        <v>9931</v>
      </c>
      <c r="E202" s="662" t="s">
        <v>9932</v>
      </c>
      <c r="F202" s="665">
        <v>980</v>
      </c>
      <c r="G202" s="665">
        <v>885920</v>
      </c>
      <c r="H202" s="662">
        <v>1</v>
      </c>
      <c r="I202" s="662">
        <v>904</v>
      </c>
      <c r="J202" s="665">
        <v>1930</v>
      </c>
      <c r="K202" s="665">
        <v>1628412</v>
      </c>
      <c r="L202" s="662">
        <v>1.8381027632291855</v>
      </c>
      <c r="M202" s="662">
        <v>843.73678756476681</v>
      </c>
      <c r="N202" s="665">
        <v>2041</v>
      </c>
      <c r="O202" s="665">
        <v>1881802</v>
      </c>
      <c r="P202" s="678">
        <v>2.1241218168683402</v>
      </c>
      <c r="Q202" s="666">
        <v>922</v>
      </c>
    </row>
    <row r="203" spans="1:17" ht="14.4" customHeight="1" x14ac:dyDescent="0.3">
      <c r="A203" s="661" t="s">
        <v>9930</v>
      </c>
      <c r="B203" s="662" t="s">
        <v>610</v>
      </c>
      <c r="C203" s="662" t="s">
        <v>9855</v>
      </c>
      <c r="D203" s="662" t="s">
        <v>9933</v>
      </c>
      <c r="E203" s="662" t="s">
        <v>9934</v>
      </c>
      <c r="F203" s="665">
        <v>79</v>
      </c>
      <c r="G203" s="665">
        <v>796636</v>
      </c>
      <c r="H203" s="662">
        <v>1</v>
      </c>
      <c r="I203" s="662">
        <v>10084</v>
      </c>
      <c r="J203" s="665">
        <v>83</v>
      </c>
      <c r="K203" s="665">
        <v>842684</v>
      </c>
      <c r="L203" s="662">
        <v>1.0578030618751852</v>
      </c>
      <c r="M203" s="662">
        <v>10152.819277108434</v>
      </c>
      <c r="N203" s="665">
        <v>100</v>
      </c>
      <c r="O203" s="665">
        <v>1020500</v>
      </c>
      <c r="P203" s="678">
        <v>1.2810116540050913</v>
      </c>
      <c r="Q203" s="666">
        <v>10205</v>
      </c>
    </row>
    <row r="204" spans="1:17" ht="14.4" customHeight="1" x14ac:dyDescent="0.3">
      <c r="A204" s="661" t="s">
        <v>9930</v>
      </c>
      <c r="B204" s="662" t="s">
        <v>610</v>
      </c>
      <c r="C204" s="662" t="s">
        <v>9855</v>
      </c>
      <c r="D204" s="662" t="s">
        <v>9935</v>
      </c>
      <c r="E204" s="662" t="s">
        <v>9936</v>
      </c>
      <c r="F204" s="665">
        <v>252</v>
      </c>
      <c r="G204" s="665">
        <v>74844</v>
      </c>
      <c r="H204" s="662">
        <v>1</v>
      </c>
      <c r="I204" s="662">
        <v>297</v>
      </c>
      <c r="J204" s="665">
        <v>232</v>
      </c>
      <c r="K204" s="665">
        <v>69600</v>
      </c>
      <c r="L204" s="662">
        <v>0.92993426326759665</v>
      </c>
      <c r="M204" s="662">
        <v>300</v>
      </c>
      <c r="N204" s="665">
        <v>219</v>
      </c>
      <c r="O204" s="665">
        <v>66357</v>
      </c>
      <c r="P204" s="678">
        <v>0.88660413660413662</v>
      </c>
      <c r="Q204" s="666">
        <v>303</v>
      </c>
    </row>
    <row r="205" spans="1:17" ht="14.4" customHeight="1" x14ac:dyDescent="0.3">
      <c r="A205" s="661" t="s">
        <v>9930</v>
      </c>
      <c r="B205" s="662" t="s">
        <v>610</v>
      </c>
      <c r="C205" s="662" t="s">
        <v>9855</v>
      </c>
      <c r="D205" s="662" t="s">
        <v>9937</v>
      </c>
      <c r="E205" s="662" t="s">
        <v>9938</v>
      </c>
      <c r="F205" s="665">
        <v>1733</v>
      </c>
      <c r="G205" s="665">
        <v>39859</v>
      </c>
      <c r="H205" s="662">
        <v>1</v>
      </c>
      <c r="I205" s="662">
        <v>23</v>
      </c>
      <c r="J205" s="665">
        <v>2121</v>
      </c>
      <c r="K205" s="665">
        <v>45563</v>
      </c>
      <c r="L205" s="662">
        <v>1.1431044431621467</v>
      </c>
      <c r="M205" s="662">
        <v>21.481848184818482</v>
      </c>
      <c r="N205" s="665">
        <v>1481</v>
      </c>
      <c r="O205" s="665">
        <v>34063</v>
      </c>
      <c r="P205" s="678">
        <v>0.85458742065781879</v>
      </c>
      <c r="Q205" s="666">
        <v>23</v>
      </c>
    </row>
    <row r="206" spans="1:17" ht="14.4" customHeight="1" x14ac:dyDescent="0.3">
      <c r="A206" s="661" t="s">
        <v>9930</v>
      </c>
      <c r="B206" s="662" t="s">
        <v>610</v>
      </c>
      <c r="C206" s="662" t="s">
        <v>9855</v>
      </c>
      <c r="D206" s="662" t="s">
        <v>9939</v>
      </c>
      <c r="E206" s="662" t="s">
        <v>9940</v>
      </c>
      <c r="F206" s="665"/>
      <c r="G206" s="665"/>
      <c r="H206" s="662"/>
      <c r="I206" s="662"/>
      <c r="J206" s="665"/>
      <c r="K206" s="665"/>
      <c r="L206" s="662"/>
      <c r="M206" s="662"/>
      <c r="N206" s="665">
        <v>14</v>
      </c>
      <c r="O206" s="665">
        <v>179088</v>
      </c>
      <c r="P206" s="678"/>
      <c r="Q206" s="666">
        <v>12792</v>
      </c>
    </row>
    <row r="207" spans="1:17" ht="14.4" customHeight="1" x14ac:dyDescent="0.3">
      <c r="A207" s="661" t="s">
        <v>9930</v>
      </c>
      <c r="B207" s="662" t="s">
        <v>610</v>
      </c>
      <c r="C207" s="662" t="s">
        <v>9855</v>
      </c>
      <c r="D207" s="662" t="s">
        <v>9941</v>
      </c>
      <c r="E207" s="662" t="s">
        <v>9942</v>
      </c>
      <c r="F207" s="665">
        <v>3430</v>
      </c>
      <c r="G207" s="665">
        <v>4270350</v>
      </c>
      <c r="H207" s="662">
        <v>1</v>
      </c>
      <c r="I207" s="662">
        <v>1245</v>
      </c>
      <c r="J207" s="665">
        <v>3968</v>
      </c>
      <c r="K207" s="665">
        <v>4844444</v>
      </c>
      <c r="L207" s="662">
        <v>1.1344372241151193</v>
      </c>
      <c r="M207" s="662">
        <v>1220.8780241935483</v>
      </c>
      <c r="N207" s="665">
        <v>3970</v>
      </c>
      <c r="O207" s="665">
        <v>5033960</v>
      </c>
      <c r="P207" s="678">
        <v>1.1788167246244452</v>
      </c>
      <c r="Q207" s="666">
        <v>1268</v>
      </c>
    </row>
    <row r="208" spans="1:17" ht="14.4" customHeight="1" x14ac:dyDescent="0.3">
      <c r="A208" s="661" t="s">
        <v>9930</v>
      </c>
      <c r="B208" s="662" t="s">
        <v>610</v>
      </c>
      <c r="C208" s="662" t="s">
        <v>9855</v>
      </c>
      <c r="D208" s="662" t="s">
        <v>9943</v>
      </c>
      <c r="E208" s="662" t="s">
        <v>9944</v>
      </c>
      <c r="F208" s="665">
        <v>1725</v>
      </c>
      <c r="G208" s="665">
        <v>16106325</v>
      </c>
      <c r="H208" s="662">
        <v>1</v>
      </c>
      <c r="I208" s="662">
        <v>9337</v>
      </c>
      <c r="J208" s="665">
        <v>2068</v>
      </c>
      <c r="K208" s="665">
        <v>19433116</v>
      </c>
      <c r="L208" s="662">
        <v>1.206551836002316</v>
      </c>
      <c r="M208" s="662">
        <v>9397.0580270793034</v>
      </c>
      <c r="N208" s="665">
        <v>2009</v>
      </c>
      <c r="O208" s="665">
        <v>18977014</v>
      </c>
      <c r="P208" s="678">
        <v>1.1782336442360377</v>
      </c>
      <c r="Q208" s="666">
        <v>9446</v>
      </c>
    </row>
    <row r="209" spans="1:17" ht="14.4" customHeight="1" x14ac:dyDescent="0.3">
      <c r="A209" s="661" t="s">
        <v>9930</v>
      </c>
      <c r="B209" s="662" t="s">
        <v>610</v>
      </c>
      <c r="C209" s="662" t="s">
        <v>9855</v>
      </c>
      <c r="D209" s="662" t="s">
        <v>9945</v>
      </c>
      <c r="E209" s="662" t="s">
        <v>9946</v>
      </c>
      <c r="F209" s="665">
        <v>409</v>
      </c>
      <c r="G209" s="665">
        <v>3986523</v>
      </c>
      <c r="H209" s="662">
        <v>1</v>
      </c>
      <c r="I209" s="662">
        <v>9747</v>
      </c>
      <c r="J209" s="665">
        <v>372</v>
      </c>
      <c r="K209" s="665">
        <v>3608604</v>
      </c>
      <c r="L209" s="662">
        <v>0.90520084795697908</v>
      </c>
      <c r="M209" s="662">
        <v>9700.5483870967746</v>
      </c>
      <c r="N209" s="665">
        <v>362</v>
      </c>
      <c r="O209" s="665">
        <v>3570768</v>
      </c>
      <c r="P209" s="678">
        <v>0.8957098704811185</v>
      </c>
      <c r="Q209" s="666">
        <v>9864</v>
      </c>
    </row>
    <row r="210" spans="1:17" ht="14.4" customHeight="1" x14ac:dyDescent="0.3">
      <c r="A210" s="661" t="s">
        <v>9930</v>
      </c>
      <c r="B210" s="662" t="s">
        <v>610</v>
      </c>
      <c r="C210" s="662" t="s">
        <v>9855</v>
      </c>
      <c r="D210" s="662" t="s">
        <v>9947</v>
      </c>
      <c r="E210" s="662" t="s">
        <v>9948</v>
      </c>
      <c r="F210" s="665">
        <v>1386</v>
      </c>
      <c r="G210" s="665">
        <v>587664</v>
      </c>
      <c r="H210" s="662">
        <v>1</v>
      </c>
      <c r="I210" s="662">
        <v>424</v>
      </c>
      <c r="J210" s="665">
        <v>1569</v>
      </c>
      <c r="K210" s="665">
        <v>651322</v>
      </c>
      <c r="L210" s="662">
        <v>1.108323804078521</v>
      </c>
      <c r="M210" s="662">
        <v>415.11918419375399</v>
      </c>
      <c r="N210" s="665">
        <v>1160</v>
      </c>
      <c r="O210" s="665">
        <v>501120</v>
      </c>
      <c r="P210" s="678">
        <v>0.85273217348689045</v>
      </c>
      <c r="Q210" s="666">
        <v>432</v>
      </c>
    </row>
    <row r="211" spans="1:17" ht="14.4" customHeight="1" x14ac:dyDescent="0.3">
      <c r="A211" s="661" t="s">
        <v>9930</v>
      </c>
      <c r="B211" s="662" t="s">
        <v>610</v>
      </c>
      <c r="C211" s="662" t="s">
        <v>9855</v>
      </c>
      <c r="D211" s="662" t="s">
        <v>9949</v>
      </c>
      <c r="E211" s="662" t="s">
        <v>9950</v>
      </c>
      <c r="F211" s="665">
        <v>106</v>
      </c>
      <c r="G211" s="665">
        <v>59784</v>
      </c>
      <c r="H211" s="662">
        <v>1</v>
      </c>
      <c r="I211" s="662">
        <v>564</v>
      </c>
      <c r="J211" s="665">
        <v>192</v>
      </c>
      <c r="K211" s="665">
        <v>92208</v>
      </c>
      <c r="L211" s="662">
        <v>1.5423524688879968</v>
      </c>
      <c r="M211" s="662">
        <v>480.25</v>
      </c>
      <c r="N211" s="665">
        <v>163</v>
      </c>
      <c r="O211" s="665">
        <v>93236</v>
      </c>
      <c r="P211" s="678">
        <v>1.5595477050715911</v>
      </c>
      <c r="Q211" s="666">
        <v>572</v>
      </c>
    </row>
    <row r="212" spans="1:17" ht="14.4" customHeight="1" x14ac:dyDescent="0.3">
      <c r="A212" s="661" t="s">
        <v>9930</v>
      </c>
      <c r="B212" s="662" t="s">
        <v>610</v>
      </c>
      <c r="C212" s="662" t="s">
        <v>9855</v>
      </c>
      <c r="D212" s="662" t="s">
        <v>9951</v>
      </c>
      <c r="E212" s="662" t="s">
        <v>9952</v>
      </c>
      <c r="F212" s="665">
        <v>8882</v>
      </c>
      <c r="G212" s="665">
        <v>8899764</v>
      </c>
      <c r="H212" s="662">
        <v>1</v>
      </c>
      <c r="I212" s="662">
        <v>1002</v>
      </c>
      <c r="J212" s="665">
        <v>11477</v>
      </c>
      <c r="K212" s="665">
        <v>10985418</v>
      </c>
      <c r="L212" s="662">
        <v>1.2343493602751714</v>
      </c>
      <c r="M212" s="662">
        <v>957.16807528099673</v>
      </c>
      <c r="N212" s="665">
        <v>10250</v>
      </c>
      <c r="O212" s="665">
        <v>10332000</v>
      </c>
      <c r="P212" s="678">
        <v>1.1609296606067308</v>
      </c>
      <c r="Q212" s="666">
        <v>1008</v>
      </c>
    </row>
    <row r="213" spans="1:17" ht="14.4" customHeight="1" x14ac:dyDescent="0.3">
      <c r="A213" s="661" t="s">
        <v>9930</v>
      </c>
      <c r="B213" s="662" t="s">
        <v>610</v>
      </c>
      <c r="C213" s="662" t="s">
        <v>9855</v>
      </c>
      <c r="D213" s="662" t="s">
        <v>9953</v>
      </c>
      <c r="E213" s="662" t="s">
        <v>9954</v>
      </c>
      <c r="F213" s="665">
        <v>3971</v>
      </c>
      <c r="G213" s="665">
        <v>8867243</v>
      </c>
      <c r="H213" s="662">
        <v>1</v>
      </c>
      <c r="I213" s="662">
        <v>2233</v>
      </c>
      <c r="J213" s="665">
        <v>4468</v>
      </c>
      <c r="K213" s="665">
        <v>9737231</v>
      </c>
      <c r="L213" s="662">
        <v>1.0981125700513676</v>
      </c>
      <c r="M213" s="662">
        <v>2179.3265443151299</v>
      </c>
      <c r="N213" s="665">
        <v>4269</v>
      </c>
      <c r="O213" s="665">
        <v>9665016</v>
      </c>
      <c r="P213" s="678">
        <v>1.0899685505404555</v>
      </c>
      <c r="Q213" s="666">
        <v>2264</v>
      </c>
    </row>
    <row r="214" spans="1:17" ht="14.4" customHeight="1" x14ac:dyDescent="0.3">
      <c r="A214" s="661" t="s">
        <v>9930</v>
      </c>
      <c r="B214" s="662" t="s">
        <v>610</v>
      </c>
      <c r="C214" s="662" t="s">
        <v>9855</v>
      </c>
      <c r="D214" s="662" t="s">
        <v>9955</v>
      </c>
      <c r="E214" s="662" t="s">
        <v>9956</v>
      </c>
      <c r="F214" s="665">
        <v>1300</v>
      </c>
      <c r="G214" s="665">
        <v>475800</v>
      </c>
      <c r="H214" s="662">
        <v>1</v>
      </c>
      <c r="I214" s="662">
        <v>366</v>
      </c>
      <c r="J214" s="665">
        <v>1531</v>
      </c>
      <c r="K214" s="665">
        <v>542298</v>
      </c>
      <c r="L214" s="662">
        <v>1.1397604035308952</v>
      </c>
      <c r="M214" s="662">
        <v>354.21162638798171</v>
      </c>
      <c r="N214" s="665">
        <v>1484</v>
      </c>
      <c r="O214" s="665">
        <v>550564</v>
      </c>
      <c r="P214" s="678">
        <v>1.1571332492643969</v>
      </c>
      <c r="Q214" s="666">
        <v>371</v>
      </c>
    </row>
    <row r="215" spans="1:17" ht="14.4" customHeight="1" x14ac:dyDescent="0.3">
      <c r="A215" s="661" t="s">
        <v>9930</v>
      </c>
      <c r="B215" s="662" t="s">
        <v>610</v>
      </c>
      <c r="C215" s="662" t="s">
        <v>9855</v>
      </c>
      <c r="D215" s="662" t="s">
        <v>9957</v>
      </c>
      <c r="E215" s="662" t="s">
        <v>9958</v>
      </c>
      <c r="F215" s="665"/>
      <c r="G215" s="665"/>
      <c r="H215" s="662"/>
      <c r="I215" s="662"/>
      <c r="J215" s="665"/>
      <c r="K215" s="665"/>
      <c r="L215" s="662"/>
      <c r="M215" s="662"/>
      <c r="N215" s="665">
        <v>538</v>
      </c>
      <c r="O215" s="665">
        <v>4064590</v>
      </c>
      <c r="P215" s="678"/>
      <c r="Q215" s="666">
        <v>7555</v>
      </c>
    </row>
    <row r="216" spans="1:17" ht="14.4" customHeight="1" x14ac:dyDescent="0.3">
      <c r="A216" s="661" t="s">
        <v>9930</v>
      </c>
      <c r="B216" s="662" t="s">
        <v>610</v>
      </c>
      <c r="C216" s="662" t="s">
        <v>9855</v>
      </c>
      <c r="D216" s="662" t="s">
        <v>9959</v>
      </c>
      <c r="E216" s="662" t="s">
        <v>9960</v>
      </c>
      <c r="F216" s="665">
        <v>8</v>
      </c>
      <c r="G216" s="665">
        <v>85832</v>
      </c>
      <c r="H216" s="662">
        <v>1</v>
      </c>
      <c r="I216" s="662">
        <v>10729</v>
      </c>
      <c r="J216" s="665">
        <v>6</v>
      </c>
      <c r="K216" s="665">
        <v>64914</v>
      </c>
      <c r="L216" s="662">
        <v>0.75629135986578433</v>
      </c>
      <c r="M216" s="662">
        <v>10819</v>
      </c>
      <c r="N216" s="665">
        <v>11</v>
      </c>
      <c r="O216" s="665">
        <v>119449</v>
      </c>
      <c r="P216" s="678">
        <v>1.3916604529779104</v>
      </c>
      <c r="Q216" s="666">
        <v>10859</v>
      </c>
    </row>
    <row r="217" spans="1:17" ht="14.4" customHeight="1" x14ac:dyDescent="0.3">
      <c r="A217" s="661" t="s">
        <v>9930</v>
      </c>
      <c r="B217" s="662" t="s">
        <v>610</v>
      </c>
      <c r="C217" s="662" t="s">
        <v>9855</v>
      </c>
      <c r="D217" s="662" t="s">
        <v>9961</v>
      </c>
      <c r="E217" s="662" t="s">
        <v>9962</v>
      </c>
      <c r="F217" s="665">
        <v>2</v>
      </c>
      <c r="G217" s="665">
        <v>766</v>
      </c>
      <c r="H217" s="662">
        <v>1</v>
      </c>
      <c r="I217" s="662">
        <v>383</v>
      </c>
      <c r="J217" s="665">
        <v>2</v>
      </c>
      <c r="K217" s="665">
        <v>772</v>
      </c>
      <c r="L217" s="662">
        <v>1.0078328981723237</v>
      </c>
      <c r="M217" s="662">
        <v>386</v>
      </c>
      <c r="N217" s="665">
        <v>1</v>
      </c>
      <c r="O217" s="665">
        <v>387</v>
      </c>
      <c r="P217" s="678">
        <v>0.50522193211488253</v>
      </c>
      <c r="Q217" s="666">
        <v>387</v>
      </c>
    </row>
    <row r="218" spans="1:17" ht="14.4" customHeight="1" x14ac:dyDescent="0.3">
      <c r="A218" s="661" t="s">
        <v>9963</v>
      </c>
      <c r="B218" s="662" t="s">
        <v>610</v>
      </c>
      <c r="C218" s="662" t="s">
        <v>9855</v>
      </c>
      <c r="D218" s="662" t="s">
        <v>9964</v>
      </c>
      <c r="E218" s="662" t="s">
        <v>9965</v>
      </c>
      <c r="F218" s="665">
        <v>3</v>
      </c>
      <c r="G218" s="665">
        <v>84</v>
      </c>
      <c r="H218" s="662">
        <v>1</v>
      </c>
      <c r="I218" s="662">
        <v>28</v>
      </c>
      <c r="J218" s="665">
        <v>1</v>
      </c>
      <c r="K218" s="665">
        <v>29</v>
      </c>
      <c r="L218" s="662">
        <v>0.34523809523809523</v>
      </c>
      <c r="M218" s="662">
        <v>29</v>
      </c>
      <c r="N218" s="665">
        <v>12</v>
      </c>
      <c r="O218" s="665">
        <v>348</v>
      </c>
      <c r="P218" s="678">
        <v>4.1428571428571432</v>
      </c>
      <c r="Q218" s="666">
        <v>29</v>
      </c>
    </row>
    <row r="219" spans="1:17" ht="14.4" customHeight="1" x14ac:dyDescent="0.3">
      <c r="A219" s="661" t="s">
        <v>9963</v>
      </c>
      <c r="B219" s="662" t="s">
        <v>610</v>
      </c>
      <c r="C219" s="662" t="s">
        <v>9855</v>
      </c>
      <c r="D219" s="662" t="s">
        <v>9966</v>
      </c>
      <c r="E219" s="662" t="s">
        <v>9967</v>
      </c>
      <c r="F219" s="665">
        <v>124</v>
      </c>
      <c r="G219" s="665">
        <v>26908</v>
      </c>
      <c r="H219" s="662">
        <v>1</v>
      </c>
      <c r="I219" s="662">
        <v>217</v>
      </c>
      <c r="J219" s="665">
        <v>114</v>
      </c>
      <c r="K219" s="665">
        <v>24823</v>
      </c>
      <c r="L219" s="662">
        <v>0.92251375055745499</v>
      </c>
      <c r="M219" s="662">
        <v>217.74561403508773</v>
      </c>
      <c r="N219" s="665">
        <v>171</v>
      </c>
      <c r="O219" s="665">
        <v>37449</v>
      </c>
      <c r="P219" s="678">
        <v>1.3917422327932214</v>
      </c>
      <c r="Q219" s="666">
        <v>219</v>
      </c>
    </row>
    <row r="220" spans="1:17" ht="14.4" customHeight="1" x14ac:dyDescent="0.3">
      <c r="A220" s="661" t="s">
        <v>9963</v>
      </c>
      <c r="B220" s="662" t="s">
        <v>610</v>
      </c>
      <c r="C220" s="662" t="s">
        <v>9855</v>
      </c>
      <c r="D220" s="662" t="s">
        <v>9968</v>
      </c>
      <c r="E220" s="662" t="s">
        <v>9969</v>
      </c>
      <c r="F220" s="665">
        <v>556</v>
      </c>
      <c r="G220" s="665">
        <v>276332</v>
      </c>
      <c r="H220" s="662">
        <v>1</v>
      </c>
      <c r="I220" s="662">
        <v>497</v>
      </c>
      <c r="J220" s="665">
        <v>564</v>
      </c>
      <c r="K220" s="665">
        <v>282140</v>
      </c>
      <c r="L220" s="662">
        <v>1.021018195503959</v>
      </c>
      <c r="M220" s="662">
        <v>500.24822695035459</v>
      </c>
      <c r="N220" s="665">
        <v>663</v>
      </c>
      <c r="O220" s="665">
        <v>333489</v>
      </c>
      <c r="P220" s="678">
        <v>1.2068417700447287</v>
      </c>
      <c r="Q220" s="666">
        <v>503</v>
      </c>
    </row>
    <row r="221" spans="1:17" ht="14.4" customHeight="1" x14ac:dyDescent="0.3">
      <c r="A221" s="661" t="s">
        <v>9963</v>
      </c>
      <c r="B221" s="662" t="s">
        <v>610</v>
      </c>
      <c r="C221" s="662" t="s">
        <v>9855</v>
      </c>
      <c r="D221" s="662" t="s">
        <v>9970</v>
      </c>
      <c r="E221" s="662" t="s">
        <v>9971</v>
      </c>
      <c r="F221" s="665">
        <v>5</v>
      </c>
      <c r="G221" s="665">
        <v>1470</v>
      </c>
      <c r="H221" s="662">
        <v>1</v>
      </c>
      <c r="I221" s="662">
        <v>294</v>
      </c>
      <c r="J221" s="665"/>
      <c r="K221" s="665"/>
      <c r="L221" s="662"/>
      <c r="M221" s="662"/>
      <c r="N221" s="665">
        <v>1</v>
      </c>
      <c r="O221" s="665">
        <v>295</v>
      </c>
      <c r="P221" s="678">
        <v>0.20068027210884354</v>
      </c>
      <c r="Q221" s="666">
        <v>295</v>
      </c>
    </row>
    <row r="222" spans="1:17" ht="14.4" customHeight="1" x14ac:dyDescent="0.3">
      <c r="A222" s="661" t="s">
        <v>9963</v>
      </c>
      <c r="B222" s="662" t="s">
        <v>610</v>
      </c>
      <c r="C222" s="662" t="s">
        <v>9855</v>
      </c>
      <c r="D222" s="662" t="s">
        <v>9972</v>
      </c>
      <c r="E222" s="662" t="s">
        <v>9973</v>
      </c>
      <c r="F222" s="665">
        <v>7</v>
      </c>
      <c r="G222" s="665">
        <v>3612</v>
      </c>
      <c r="H222" s="662">
        <v>1</v>
      </c>
      <c r="I222" s="662">
        <v>516</v>
      </c>
      <c r="J222" s="665">
        <v>13</v>
      </c>
      <c r="K222" s="665">
        <v>6719</v>
      </c>
      <c r="L222" s="662">
        <v>1.8601882613510521</v>
      </c>
      <c r="M222" s="662">
        <v>516.84615384615381</v>
      </c>
      <c r="N222" s="665">
        <v>2</v>
      </c>
      <c r="O222" s="665">
        <v>1034</v>
      </c>
      <c r="P222" s="678">
        <v>0.28626799557032118</v>
      </c>
      <c r="Q222" s="666">
        <v>517</v>
      </c>
    </row>
    <row r="223" spans="1:17" ht="14.4" customHeight="1" x14ac:dyDescent="0.3">
      <c r="A223" s="661" t="s">
        <v>9963</v>
      </c>
      <c r="B223" s="662" t="s">
        <v>610</v>
      </c>
      <c r="C223" s="662" t="s">
        <v>9855</v>
      </c>
      <c r="D223" s="662" t="s">
        <v>9974</v>
      </c>
      <c r="E223" s="662" t="s">
        <v>9975</v>
      </c>
      <c r="F223" s="665">
        <v>124</v>
      </c>
      <c r="G223" s="665">
        <v>43400</v>
      </c>
      <c r="H223" s="662">
        <v>1</v>
      </c>
      <c r="I223" s="662">
        <v>350</v>
      </c>
      <c r="J223" s="665">
        <v>179</v>
      </c>
      <c r="K223" s="665">
        <v>62793</v>
      </c>
      <c r="L223" s="662">
        <v>1.4468433179723503</v>
      </c>
      <c r="M223" s="662">
        <v>350.79888268156424</v>
      </c>
      <c r="N223" s="665">
        <v>232</v>
      </c>
      <c r="O223" s="665">
        <v>81432</v>
      </c>
      <c r="P223" s="678">
        <v>1.8763133640552996</v>
      </c>
      <c r="Q223" s="666">
        <v>351</v>
      </c>
    </row>
    <row r="224" spans="1:17" ht="14.4" customHeight="1" x14ac:dyDescent="0.3">
      <c r="A224" s="661" t="s">
        <v>9963</v>
      </c>
      <c r="B224" s="662" t="s">
        <v>610</v>
      </c>
      <c r="C224" s="662" t="s">
        <v>9855</v>
      </c>
      <c r="D224" s="662" t="s">
        <v>9976</v>
      </c>
      <c r="E224" s="662" t="s">
        <v>9977</v>
      </c>
      <c r="F224" s="665">
        <v>2</v>
      </c>
      <c r="G224" s="665">
        <v>60</v>
      </c>
      <c r="H224" s="662">
        <v>1</v>
      </c>
      <c r="I224" s="662">
        <v>30</v>
      </c>
      <c r="J224" s="665">
        <v>14</v>
      </c>
      <c r="K224" s="665">
        <v>430</v>
      </c>
      <c r="L224" s="662">
        <v>7.166666666666667</v>
      </c>
      <c r="M224" s="662">
        <v>30.714285714285715</v>
      </c>
      <c r="N224" s="665"/>
      <c r="O224" s="665"/>
      <c r="P224" s="678"/>
      <c r="Q224" s="666"/>
    </row>
    <row r="225" spans="1:17" ht="14.4" customHeight="1" x14ac:dyDescent="0.3">
      <c r="A225" s="661" t="s">
        <v>9963</v>
      </c>
      <c r="B225" s="662" t="s">
        <v>610</v>
      </c>
      <c r="C225" s="662" t="s">
        <v>9855</v>
      </c>
      <c r="D225" s="662" t="s">
        <v>9978</v>
      </c>
      <c r="E225" s="662" t="s">
        <v>9979</v>
      </c>
      <c r="F225" s="665">
        <v>74742</v>
      </c>
      <c r="G225" s="665">
        <v>4858230</v>
      </c>
      <c r="H225" s="662">
        <v>1</v>
      </c>
      <c r="I225" s="662">
        <v>65</v>
      </c>
      <c r="J225" s="665">
        <v>82297</v>
      </c>
      <c r="K225" s="665">
        <v>5344235</v>
      </c>
      <c r="L225" s="662">
        <v>1.1000374622033127</v>
      </c>
      <c r="M225" s="662">
        <v>64.938393866119057</v>
      </c>
      <c r="N225" s="665">
        <v>87209</v>
      </c>
      <c r="O225" s="665">
        <v>5668585</v>
      </c>
      <c r="P225" s="678">
        <v>1.1668004602499265</v>
      </c>
      <c r="Q225" s="666">
        <v>65</v>
      </c>
    </row>
    <row r="226" spans="1:17" ht="14.4" customHeight="1" x14ac:dyDescent="0.3">
      <c r="A226" s="661" t="s">
        <v>9963</v>
      </c>
      <c r="B226" s="662" t="s">
        <v>610</v>
      </c>
      <c r="C226" s="662" t="s">
        <v>9855</v>
      </c>
      <c r="D226" s="662" t="s">
        <v>9980</v>
      </c>
      <c r="E226" s="662" t="s">
        <v>9981</v>
      </c>
      <c r="F226" s="665">
        <v>77</v>
      </c>
      <c r="G226" s="665">
        <v>41811</v>
      </c>
      <c r="H226" s="662">
        <v>1</v>
      </c>
      <c r="I226" s="662">
        <v>543</v>
      </c>
      <c r="J226" s="665">
        <v>62</v>
      </c>
      <c r="K226" s="665">
        <v>33716</v>
      </c>
      <c r="L226" s="662">
        <v>0.80639066274425386</v>
      </c>
      <c r="M226" s="662">
        <v>543.80645161290317</v>
      </c>
      <c r="N226" s="665">
        <v>56</v>
      </c>
      <c r="O226" s="665">
        <v>30464</v>
      </c>
      <c r="P226" s="678">
        <v>0.72861208772810981</v>
      </c>
      <c r="Q226" s="666">
        <v>544</v>
      </c>
    </row>
    <row r="227" spans="1:17" ht="14.4" customHeight="1" x14ac:dyDescent="0.3">
      <c r="A227" s="661" t="s">
        <v>9963</v>
      </c>
      <c r="B227" s="662" t="s">
        <v>610</v>
      </c>
      <c r="C227" s="662" t="s">
        <v>9855</v>
      </c>
      <c r="D227" s="662" t="s">
        <v>1322</v>
      </c>
      <c r="E227" s="662" t="s">
        <v>9982</v>
      </c>
      <c r="F227" s="665">
        <v>1019</v>
      </c>
      <c r="G227" s="665">
        <v>601210</v>
      </c>
      <c r="H227" s="662">
        <v>1</v>
      </c>
      <c r="I227" s="662">
        <v>590</v>
      </c>
      <c r="J227" s="665">
        <v>1045</v>
      </c>
      <c r="K227" s="665">
        <v>616154</v>
      </c>
      <c r="L227" s="662">
        <v>1.0248565393123867</v>
      </c>
      <c r="M227" s="662">
        <v>589.62105263157889</v>
      </c>
      <c r="N227" s="665">
        <v>871</v>
      </c>
      <c r="O227" s="665">
        <v>514761</v>
      </c>
      <c r="P227" s="678">
        <v>0.85620831323497615</v>
      </c>
      <c r="Q227" s="666">
        <v>591</v>
      </c>
    </row>
    <row r="228" spans="1:17" ht="14.4" customHeight="1" x14ac:dyDescent="0.3">
      <c r="A228" s="661" t="s">
        <v>9963</v>
      </c>
      <c r="B228" s="662" t="s">
        <v>610</v>
      </c>
      <c r="C228" s="662" t="s">
        <v>9855</v>
      </c>
      <c r="D228" s="662" t="s">
        <v>9983</v>
      </c>
      <c r="E228" s="662" t="s">
        <v>9984</v>
      </c>
      <c r="F228" s="665">
        <v>859</v>
      </c>
      <c r="G228" s="665">
        <v>528285</v>
      </c>
      <c r="H228" s="662">
        <v>1</v>
      </c>
      <c r="I228" s="662">
        <v>615</v>
      </c>
      <c r="J228" s="665">
        <v>831</v>
      </c>
      <c r="K228" s="665">
        <v>510448</v>
      </c>
      <c r="L228" s="662">
        <v>0.96623602790160612</v>
      </c>
      <c r="M228" s="662">
        <v>614.25752105896515</v>
      </c>
      <c r="N228" s="665">
        <v>695</v>
      </c>
      <c r="O228" s="665">
        <v>428120</v>
      </c>
      <c r="P228" s="678">
        <v>0.8103959037262084</v>
      </c>
      <c r="Q228" s="666">
        <v>616</v>
      </c>
    </row>
    <row r="229" spans="1:17" ht="14.4" customHeight="1" x14ac:dyDescent="0.3">
      <c r="A229" s="661" t="s">
        <v>9963</v>
      </c>
      <c r="B229" s="662" t="s">
        <v>610</v>
      </c>
      <c r="C229" s="662" t="s">
        <v>9855</v>
      </c>
      <c r="D229" s="662" t="s">
        <v>9985</v>
      </c>
      <c r="E229" s="662" t="s">
        <v>9986</v>
      </c>
      <c r="F229" s="665">
        <v>126</v>
      </c>
      <c r="G229" s="665">
        <v>18774</v>
      </c>
      <c r="H229" s="662">
        <v>1</v>
      </c>
      <c r="I229" s="662">
        <v>149</v>
      </c>
      <c r="J229" s="665">
        <v>134</v>
      </c>
      <c r="K229" s="665">
        <v>20069</v>
      </c>
      <c r="L229" s="662">
        <v>1.0689783743475019</v>
      </c>
      <c r="M229" s="662">
        <v>149.76865671641792</v>
      </c>
      <c r="N229" s="665">
        <v>141</v>
      </c>
      <c r="O229" s="665">
        <v>21150</v>
      </c>
      <c r="P229" s="678">
        <v>1.1265580057526365</v>
      </c>
      <c r="Q229" s="666">
        <v>150</v>
      </c>
    </row>
    <row r="230" spans="1:17" ht="14.4" customHeight="1" x14ac:dyDescent="0.3">
      <c r="A230" s="661" t="s">
        <v>9963</v>
      </c>
      <c r="B230" s="662" t="s">
        <v>610</v>
      </c>
      <c r="C230" s="662" t="s">
        <v>9855</v>
      </c>
      <c r="D230" s="662" t="s">
        <v>9987</v>
      </c>
      <c r="E230" s="662" t="s">
        <v>9988</v>
      </c>
      <c r="F230" s="665">
        <v>2</v>
      </c>
      <c r="G230" s="665">
        <v>1350</v>
      </c>
      <c r="H230" s="662">
        <v>1</v>
      </c>
      <c r="I230" s="662">
        <v>675</v>
      </c>
      <c r="J230" s="665">
        <v>5</v>
      </c>
      <c r="K230" s="665">
        <v>3379</v>
      </c>
      <c r="L230" s="662">
        <v>2.5029629629629628</v>
      </c>
      <c r="M230" s="662">
        <v>675.8</v>
      </c>
      <c r="N230" s="665">
        <v>14</v>
      </c>
      <c r="O230" s="665">
        <v>9464</v>
      </c>
      <c r="P230" s="678">
        <v>7.0103703703703708</v>
      </c>
      <c r="Q230" s="666">
        <v>676</v>
      </c>
    </row>
    <row r="231" spans="1:17" ht="14.4" customHeight="1" x14ac:dyDescent="0.3">
      <c r="A231" s="661" t="s">
        <v>9963</v>
      </c>
      <c r="B231" s="662" t="s">
        <v>610</v>
      </c>
      <c r="C231" s="662" t="s">
        <v>9855</v>
      </c>
      <c r="D231" s="662" t="s">
        <v>9989</v>
      </c>
      <c r="E231" s="662" t="s">
        <v>9990</v>
      </c>
      <c r="F231" s="665">
        <v>1414</v>
      </c>
      <c r="G231" s="665">
        <v>32522</v>
      </c>
      <c r="H231" s="662">
        <v>1</v>
      </c>
      <c r="I231" s="662">
        <v>23</v>
      </c>
      <c r="J231" s="665">
        <v>1133</v>
      </c>
      <c r="K231" s="665">
        <v>26856</v>
      </c>
      <c r="L231" s="662">
        <v>0.82577947235717364</v>
      </c>
      <c r="M231" s="662">
        <v>23.703442188879084</v>
      </c>
      <c r="N231" s="665">
        <v>724</v>
      </c>
      <c r="O231" s="665">
        <v>17376</v>
      </c>
      <c r="P231" s="678">
        <v>0.53428448434905607</v>
      </c>
      <c r="Q231" s="666">
        <v>24</v>
      </c>
    </row>
    <row r="232" spans="1:17" ht="14.4" customHeight="1" x14ac:dyDescent="0.3">
      <c r="A232" s="661" t="s">
        <v>9963</v>
      </c>
      <c r="B232" s="662" t="s">
        <v>610</v>
      </c>
      <c r="C232" s="662" t="s">
        <v>9855</v>
      </c>
      <c r="D232" s="662" t="s">
        <v>9991</v>
      </c>
      <c r="E232" s="662" t="s">
        <v>9992</v>
      </c>
      <c r="F232" s="665">
        <v>80</v>
      </c>
      <c r="G232" s="665">
        <v>12800</v>
      </c>
      <c r="H232" s="662">
        <v>1</v>
      </c>
      <c r="I232" s="662">
        <v>160</v>
      </c>
      <c r="J232" s="665">
        <v>148</v>
      </c>
      <c r="K232" s="665">
        <v>23928</v>
      </c>
      <c r="L232" s="662">
        <v>1.869375</v>
      </c>
      <c r="M232" s="662">
        <v>161.67567567567568</v>
      </c>
      <c r="N232" s="665">
        <v>68</v>
      </c>
      <c r="O232" s="665">
        <v>11084</v>
      </c>
      <c r="P232" s="678">
        <v>0.86593750000000003</v>
      </c>
      <c r="Q232" s="666">
        <v>163</v>
      </c>
    </row>
    <row r="233" spans="1:17" ht="14.4" customHeight="1" x14ac:dyDescent="0.3">
      <c r="A233" s="661" t="s">
        <v>9963</v>
      </c>
      <c r="B233" s="662" t="s">
        <v>610</v>
      </c>
      <c r="C233" s="662" t="s">
        <v>9855</v>
      </c>
      <c r="D233" s="662" t="s">
        <v>9993</v>
      </c>
      <c r="E233" s="662" t="s">
        <v>9994</v>
      </c>
      <c r="F233" s="665">
        <v>2379</v>
      </c>
      <c r="G233" s="665">
        <v>128466</v>
      </c>
      <c r="H233" s="662">
        <v>1</v>
      </c>
      <c r="I233" s="662">
        <v>54</v>
      </c>
      <c r="J233" s="665">
        <v>2626</v>
      </c>
      <c r="K233" s="665">
        <v>141480</v>
      </c>
      <c r="L233" s="662">
        <v>1.1013030685161833</v>
      </c>
      <c r="M233" s="662">
        <v>53.876618431073879</v>
      </c>
      <c r="N233" s="665">
        <v>2929</v>
      </c>
      <c r="O233" s="665">
        <v>158166</v>
      </c>
      <c r="P233" s="678">
        <v>1.2311895754518705</v>
      </c>
      <c r="Q233" s="666">
        <v>54</v>
      </c>
    </row>
    <row r="234" spans="1:17" ht="14.4" customHeight="1" x14ac:dyDescent="0.3">
      <c r="A234" s="661" t="s">
        <v>9963</v>
      </c>
      <c r="B234" s="662" t="s">
        <v>610</v>
      </c>
      <c r="C234" s="662" t="s">
        <v>9855</v>
      </c>
      <c r="D234" s="662" t="s">
        <v>9995</v>
      </c>
      <c r="E234" s="662" t="s">
        <v>9996</v>
      </c>
      <c r="F234" s="665">
        <v>18242</v>
      </c>
      <c r="G234" s="665">
        <v>1404634</v>
      </c>
      <c r="H234" s="662">
        <v>1</v>
      </c>
      <c r="I234" s="662">
        <v>77</v>
      </c>
      <c r="J234" s="665">
        <v>19868</v>
      </c>
      <c r="K234" s="665">
        <v>1527372</v>
      </c>
      <c r="L234" s="662">
        <v>1.0873807696524505</v>
      </c>
      <c r="M234" s="662">
        <v>76.875981477753172</v>
      </c>
      <c r="N234" s="665">
        <v>22244</v>
      </c>
      <c r="O234" s="665">
        <v>1712788</v>
      </c>
      <c r="P234" s="678">
        <v>1.2193838394912839</v>
      </c>
      <c r="Q234" s="666">
        <v>77</v>
      </c>
    </row>
    <row r="235" spans="1:17" ht="14.4" customHeight="1" x14ac:dyDescent="0.3">
      <c r="A235" s="661" t="s">
        <v>9963</v>
      </c>
      <c r="B235" s="662" t="s">
        <v>610</v>
      </c>
      <c r="C235" s="662" t="s">
        <v>9855</v>
      </c>
      <c r="D235" s="662" t="s">
        <v>9997</v>
      </c>
      <c r="E235" s="662" t="s">
        <v>9998</v>
      </c>
      <c r="F235" s="665">
        <v>27</v>
      </c>
      <c r="G235" s="665">
        <v>43983</v>
      </c>
      <c r="H235" s="662">
        <v>1</v>
      </c>
      <c r="I235" s="662">
        <v>1629</v>
      </c>
      <c r="J235" s="665">
        <v>39</v>
      </c>
      <c r="K235" s="665">
        <v>63563</v>
      </c>
      <c r="L235" s="662">
        <v>1.4451719982720597</v>
      </c>
      <c r="M235" s="662">
        <v>1629.8205128205129</v>
      </c>
      <c r="N235" s="665">
        <v>33</v>
      </c>
      <c r="O235" s="665">
        <v>53790</v>
      </c>
      <c r="P235" s="678">
        <v>1.2229725121069503</v>
      </c>
      <c r="Q235" s="666">
        <v>1630</v>
      </c>
    </row>
    <row r="236" spans="1:17" ht="14.4" customHeight="1" x14ac:dyDescent="0.3">
      <c r="A236" s="661" t="s">
        <v>9963</v>
      </c>
      <c r="B236" s="662" t="s">
        <v>610</v>
      </c>
      <c r="C236" s="662" t="s">
        <v>9855</v>
      </c>
      <c r="D236" s="662" t="s">
        <v>9999</v>
      </c>
      <c r="E236" s="662" t="s">
        <v>10000</v>
      </c>
      <c r="F236" s="665">
        <v>15267</v>
      </c>
      <c r="G236" s="665">
        <v>335874</v>
      </c>
      <c r="H236" s="662">
        <v>1</v>
      </c>
      <c r="I236" s="662">
        <v>22</v>
      </c>
      <c r="J236" s="665">
        <v>15798</v>
      </c>
      <c r="K236" s="665">
        <v>359066</v>
      </c>
      <c r="L236" s="662">
        <v>1.0690497031624955</v>
      </c>
      <c r="M236" s="662">
        <v>22.728573237118624</v>
      </c>
      <c r="N236" s="665">
        <v>13543</v>
      </c>
      <c r="O236" s="665">
        <v>311489</v>
      </c>
      <c r="P236" s="678">
        <v>0.9273983696267053</v>
      </c>
      <c r="Q236" s="666">
        <v>23</v>
      </c>
    </row>
    <row r="237" spans="1:17" ht="14.4" customHeight="1" x14ac:dyDescent="0.3">
      <c r="A237" s="661" t="s">
        <v>9963</v>
      </c>
      <c r="B237" s="662" t="s">
        <v>610</v>
      </c>
      <c r="C237" s="662" t="s">
        <v>9855</v>
      </c>
      <c r="D237" s="662" t="s">
        <v>10001</v>
      </c>
      <c r="E237" s="662" t="s">
        <v>10002</v>
      </c>
      <c r="F237" s="665">
        <v>62</v>
      </c>
      <c r="G237" s="665">
        <v>5952</v>
      </c>
      <c r="H237" s="662">
        <v>1</v>
      </c>
      <c r="I237" s="662">
        <v>96</v>
      </c>
      <c r="J237" s="665">
        <v>68</v>
      </c>
      <c r="K237" s="665">
        <v>6184</v>
      </c>
      <c r="L237" s="662">
        <v>1.038978494623656</v>
      </c>
      <c r="M237" s="662">
        <v>90.941176470588232</v>
      </c>
      <c r="N237" s="665">
        <v>64</v>
      </c>
      <c r="O237" s="665">
        <v>6272</v>
      </c>
      <c r="P237" s="678">
        <v>1.053763440860215</v>
      </c>
      <c r="Q237" s="666">
        <v>98</v>
      </c>
    </row>
    <row r="238" spans="1:17" ht="14.4" customHeight="1" x14ac:dyDescent="0.3">
      <c r="A238" s="661" t="s">
        <v>9963</v>
      </c>
      <c r="B238" s="662" t="s">
        <v>610</v>
      </c>
      <c r="C238" s="662" t="s">
        <v>9855</v>
      </c>
      <c r="D238" s="662" t="s">
        <v>10003</v>
      </c>
      <c r="E238" s="662" t="s">
        <v>10004</v>
      </c>
      <c r="F238" s="665">
        <v>17</v>
      </c>
      <c r="G238" s="665">
        <v>2992</v>
      </c>
      <c r="H238" s="662">
        <v>1</v>
      </c>
      <c r="I238" s="662">
        <v>176</v>
      </c>
      <c r="J238" s="665">
        <v>30</v>
      </c>
      <c r="K238" s="665">
        <v>5303</v>
      </c>
      <c r="L238" s="662">
        <v>1.7723930481283423</v>
      </c>
      <c r="M238" s="662">
        <v>176.76666666666668</v>
      </c>
      <c r="N238" s="665">
        <v>43</v>
      </c>
      <c r="O238" s="665">
        <v>7611</v>
      </c>
      <c r="P238" s="678">
        <v>2.5437834224598932</v>
      </c>
      <c r="Q238" s="666">
        <v>177</v>
      </c>
    </row>
    <row r="239" spans="1:17" ht="14.4" customHeight="1" x14ac:dyDescent="0.3">
      <c r="A239" s="661" t="s">
        <v>9963</v>
      </c>
      <c r="B239" s="662" t="s">
        <v>610</v>
      </c>
      <c r="C239" s="662" t="s">
        <v>9855</v>
      </c>
      <c r="D239" s="662" t="s">
        <v>10005</v>
      </c>
      <c r="E239" s="662" t="s">
        <v>10006</v>
      </c>
      <c r="F239" s="665">
        <v>17</v>
      </c>
      <c r="G239" s="665">
        <v>6885</v>
      </c>
      <c r="H239" s="662">
        <v>1</v>
      </c>
      <c r="I239" s="662">
        <v>405</v>
      </c>
      <c r="J239" s="665">
        <v>13</v>
      </c>
      <c r="K239" s="665">
        <v>5275</v>
      </c>
      <c r="L239" s="662">
        <v>0.76615831517792299</v>
      </c>
      <c r="M239" s="662">
        <v>405.76923076923077</v>
      </c>
      <c r="N239" s="665">
        <v>1</v>
      </c>
      <c r="O239" s="665">
        <v>406</v>
      </c>
      <c r="P239" s="678">
        <v>5.8968772694262893E-2</v>
      </c>
      <c r="Q239" s="666">
        <v>406</v>
      </c>
    </row>
    <row r="240" spans="1:17" ht="14.4" customHeight="1" x14ac:dyDescent="0.3">
      <c r="A240" s="661" t="s">
        <v>9963</v>
      </c>
      <c r="B240" s="662" t="s">
        <v>610</v>
      </c>
      <c r="C240" s="662" t="s">
        <v>9855</v>
      </c>
      <c r="D240" s="662" t="s">
        <v>10007</v>
      </c>
      <c r="E240" s="662" t="s">
        <v>10008</v>
      </c>
      <c r="F240" s="665">
        <v>442</v>
      </c>
      <c r="G240" s="665">
        <v>277134</v>
      </c>
      <c r="H240" s="662">
        <v>1</v>
      </c>
      <c r="I240" s="662">
        <v>627</v>
      </c>
      <c r="J240" s="665">
        <v>408</v>
      </c>
      <c r="K240" s="665">
        <v>256140</v>
      </c>
      <c r="L240" s="662">
        <v>0.92424603260516569</v>
      </c>
      <c r="M240" s="662">
        <v>627.79411764705878</v>
      </c>
      <c r="N240" s="665">
        <v>522</v>
      </c>
      <c r="O240" s="665">
        <v>327816</v>
      </c>
      <c r="P240" s="678">
        <v>1.1828790404641798</v>
      </c>
      <c r="Q240" s="666">
        <v>628</v>
      </c>
    </row>
    <row r="241" spans="1:17" ht="14.4" customHeight="1" x14ac:dyDescent="0.3">
      <c r="A241" s="661" t="s">
        <v>9963</v>
      </c>
      <c r="B241" s="662" t="s">
        <v>610</v>
      </c>
      <c r="C241" s="662" t="s">
        <v>9855</v>
      </c>
      <c r="D241" s="662" t="s">
        <v>10009</v>
      </c>
      <c r="E241" s="662" t="s">
        <v>10010</v>
      </c>
      <c r="F241" s="665">
        <v>2841</v>
      </c>
      <c r="G241" s="665">
        <v>593769</v>
      </c>
      <c r="H241" s="662">
        <v>1</v>
      </c>
      <c r="I241" s="662">
        <v>209</v>
      </c>
      <c r="J241" s="665">
        <v>9</v>
      </c>
      <c r="K241" s="665">
        <v>1881</v>
      </c>
      <c r="L241" s="662">
        <v>3.1678986272439284E-3</v>
      </c>
      <c r="M241" s="662">
        <v>209</v>
      </c>
      <c r="N241" s="665">
        <v>10</v>
      </c>
      <c r="O241" s="665">
        <v>2090</v>
      </c>
      <c r="P241" s="678">
        <v>3.5198873636043647E-3</v>
      </c>
      <c r="Q241" s="666">
        <v>209</v>
      </c>
    </row>
    <row r="242" spans="1:17" ht="14.4" customHeight="1" x14ac:dyDescent="0.3">
      <c r="A242" s="661" t="s">
        <v>9963</v>
      </c>
      <c r="B242" s="662" t="s">
        <v>610</v>
      </c>
      <c r="C242" s="662" t="s">
        <v>9855</v>
      </c>
      <c r="D242" s="662" t="s">
        <v>10011</v>
      </c>
      <c r="E242" s="662" t="s">
        <v>10012</v>
      </c>
      <c r="F242" s="665">
        <v>6088</v>
      </c>
      <c r="G242" s="665">
        <v>401808</v>
      </c>
      <c r="H242" s="662">
        <v>1</v>
      </c>
      <c r="I242" s="662">
        <v>66</v>
      </c>
      <c r="J242" s="665">
        <v>6663</v>
      </c>
      <c r="K242" s="665">
        <v>439230</v>
      </c>
      <c r="L242" s="662">
        <v>1.0931340341655715</v>
      </c>
      <c r="M242" s="662">
        <v>65.920756416028823</v>
      </c>
      <c r="N242" s="665">
        <v>6707</v>
      </c>
      <c r="O242" s="665">
        <v>442662</v>
      </c>
      <c r="P242" s="678">
        <v>1.1016754270696452</v>
      </c>
      <c r="Q242" s="666">
        <v>66</v>
      </c>
    </row>
    <row r="243" spans="1:17" ht="14.4" customHeight="1" x14ac:dyDescent="0.3">
      <c r="A243" s="661" t="s">
        <v>9963</v>
      </c>
      <c r="B243" s="662" t="s">
        <v>610</v>
      </c>
      <c r="C243" s="662" t="s">
        <v>9855</v>
      </c>
      <c r="D243" s="662" t="s">
        <v>10013</v>
      </c>
      <c r="E243" s="662" t="s">
        <v>10014</v>
      </c>
      <c r="F243" s="665">
        <v>4</v>
      </c>
      <c r="G243" s="665">
        <v>1176</v>
      </c>
      <c r="H243" s="662">
        <v>1</v>
      </c>
      <c r="I243" s="662">
        <v>294</v>
      </c>
      <c r="J243" s="665">
        <v>4</v>
      </c>
      <c r="K243" s="665">
        <v>1179</v>
      </c>
      <c r="L243" s="662">
        <v>1.0025510204081634</v>
      </c>
      <c r="M243" s="662">
        <v>294.75</v>
      </c>
      <c r="N243" s="665">
        <v>1</v>
      </c>
      <c r="O243" s="665">
        <v>296</v>
      </c>
      <c r="P243" s="678">
        <v>0.25170068027210885</v>
      </c>
      <c r="Q243" s="666">
        <v>296</v>
      </c>
    </row>
    <row r="244" spans="1:17" ht="14.4" customHeight="1" x14ac:dyDescent="0.3">
      <c r="A244" s="661" t="s">
        <v>9963</v>
      </c>
      <c r="B244" s="662" t="s">
        <v>610</v>
      </c>
      <c r="C244" s="662" t="s">
        <v>9855</v>
      </c>
      <c r="D244" s="662" t="s">
        <v>10015</v>
      </c>
      <c r="E244" s="662" t="s">
        <v>10016</v>
      </c>
      <c r="F244" s="665">
        <v>24165</v>
      </c>
      <c r="G244" s="665">
        <v>386640</v>
      </c>
      <c r="H244" s="662">
        <v>1</v>
      </c>
      <c r="I244" s="662">
        <v>16</v>
      </c>
      <c r="J244" s="665">
        <v>25830</v>
      </c>
      <c r="K244" s="665">
        <v>412608</v>
      </c>
      <c r="L244" s="662">
        <v>1.067163252638113</v>
      </c>
      <c r="M244" s="662">
        <v>15.973983739837399</v>
      </c>
      <c r="N244" s="665">
        <v>27665</v>
      </c>
      <c r="O244" s="665">
        <v>442640</v>
      </c>
      <c r="P244" s="678">
        <v>1.1448375750051727</v>
      </c>
      <c r="Q244" s="666">
        <v>16</v>
      </c>
    </row>
    <row r="245" spans="1:17" ht="14.4" customHeight="1" x14ac:dyDescent="0.3">
      <c r="A245" s="661" t="s">
        <v>9963</v>
      </c>
      <c r="B245" s="662" t="s">
        <v>610</v>
      </c>
      <c r="C245" s="662" t="s">
        <v>9855</v>
      </c>
      <c r="D245" s="662" t="s">
        <v>10017</v>
      </c>
      <c r="E245" s="662" t="s">
        <v>10018</v>
      </c>
      <c r="F245" s="665">
        <v>27</v>
      </c>
      <c r="G245" s="665">
        <v>2673</v>
      </c>
      <c r="H245" s="662">
        <v>1</v>
      </c>
      <c r="I245" s="662">
        <v>99</v>
      </c>
      <c r="J245" s="665">
        <v>92</v>
      </c>
      <c r="K245" s="665">
        <v>8987</v>
      </c>
      <c r="L245" s="662">
        <v>3.3621399176954734</v>
      </c>
      <c r="M245" s="662">
        <v>97.684782608695656</v>
      </c>
      <c r="N245" s="665">
        <v>46</v>
      </c>
      <c r="O245" s="665">
        <v>4600</v>
      </c>
      <c r="P245" s="678">
        <v>1.7209128320239431</v>
      </c>
      <c r="Q245" s="666">
        <v>100</v>
      </c>
    </row>
    <row r="246" spans="1:17" ht="14.4" customHeight="1" x14ac:dyDescent="0.3">
      <c r="A246" s="661" t="s">
        <v>9963</v>
      </c>
      <c r="B246" s="662" t="s">
        <v>610</v>
      </c>
      <c r="C246" s="662" t="s">
        <v>9855</v>
      </c>
      <c r="D246" s="662" t="s">
        <v>10019</v>
      </c>
      <c r="E246" s="662" t="s">
        <v>10020</v>
      </c>
      <c r="F246" s="665">
        <v>11656</v>
      </c>
      <c r="G246" s="665">
        <v>4056288</v>
      </c>
      <c r="H246" s="662">
        <v>1</v>
      </c>
      <c r="I246" s="662">
        <v>348</v>
      </c>
      <c r="J246" s="665">
        <v>12811</v>
      </c>
      <c r="K246" s="665">
        <v>4468230</v>
      </c>
      <c r="L246" s="662">
        <v>1.1015563983622465</v>
      </c>
      <c r="M246" s="662">
        <v>348.78073530559675</v>
      </c>
      <c r="N246" s="665">
        <v>14639</v>
      </c>
      <c r="O246" s="665">
        <v>5109011</v>
      </c>
      <c r="P246" s="678">
        <v>1.2595286626590616</v>
      </c>
      <c r="Q246" s="666">
        <v>349</v>
      </c>
    </row>
    <row r="247" spans="1:17" ht="14.4" customHeight="1" x14ac:dyDescent="0.3">
      <c r="A247" s="661" t="s">
        <v>9963</v>
      </c>
      <c r="B247" s="662" t="s">
        <v>610</v>
      </c>
      <c r="C247" s="662" t="s">
        <v>9855</v>
      </c>
      <c r="D247" s="662" t="s">
        <v>10021</v>
      </c>
      <c r="E247" s="662" t="s">
        <v>10022</v>
      </c>
      <c r="F247" s="665">
        <v>13269</v>
      </c>
      <c r="G247" s="665">
        <v>318456</v>
      </c>
      <c r="H247" s="662">
        <v>1</v>
      </c>
      <c r="I247" s="662">
        <v>24</v>
      </c>
      <c r="J247" s="665">
        <v>13961</v>
      </c>
      <c r="K247" s="665">
        <v>334872</v>
      </c>
      <c r="L247" s="662">
        <v>1.0515487225864797</v>
      </c>
      <c r="M247" s="662">
        <v>23.986247403481126</v>
      </c>
      <c r="N247" s="665">
        <v>11848</v>
      </c>
      <c r="O247" s="665">
        <v>284352</v>
      </c>
      <c r="P247" s="678">
        <v>0.89290828246288345</v>
      </c>
      <c r="Q247" s="666">
        <v>24</v>
      </c>
    </row>
    <row r="248" spans="1:17" ht="14.4" customHeight="1" x14ac:dyDescent="0.3">
      <c r="A248" s="661" t="s">
        <v>9963</v>
      </c>
      <c r="B248" s="662" t="s">
        <v>610</v>
      </c>
      <c r="C248" s="662" t="s">
        <v>9855</v>
      </c>
      <c r="D248" s="662" t="s">
        <v>10023</v>
      </c>
      <c r="E248" s="662" t="s">
        <v>10024</v>
      </c>
      <c r="F248" s="665">
        <v>809</v>
      </c>
      <c r="G248" s="665">
        <v>597042</v>
      </c>
      <c r="H248" s="662">
        <v>1</v>
      </c>
      <c r="I248" s="662">
        <v>738</v>
      </c>
      <c r="J248" s="665">
        <v>793</v>
      </c>
      <c r="K248" s="665">
        <v>584348</v>
      </c>
      <c r="L248" s="662">
        <v>0.97873851420838065</v>
      </c>
      <c r="M248" s="662">
        <v>736.88272383354354</v>
      </c>
      <c r="N248" s="665">
        <v>607</v>
      </c>
      <c r="O248" s="665">
        <v>448573</v>
      </c>
      <c r="P248" s="678">
        <v>0.75132570237939711</v>
      </c>
      <c r="Q248" s="666">
        <v>739</v>
      </c>
    </row>
    <row r="249" spans="1:17" ht="14.4" customHeight="1" x14ac:dyDescent="0.3">
      <c r="A249" s="661" t="s">
        <v>9963</v>
      </c>
      <c r="B249" s="662" t="s">
        <v>610</v>
      </c>
      <c r="C249" s="662" t="s">
        <v>9855</v>
      </c>
      <c r="D249" s="662" t="s">
        <v>10025</v>
      </c>
      <c r="E249" s="662" t="s">
        <v>10026</v>
      </c>
      <c r="F249" s="665">
        <v>1128</v>
      </c>
      <c r="G249" s="665">
        <v>203040</v>
      </c>
      <c r="H249" s="662">
        <v>1</v>
      </c>
      <c r="I249" s="662">
        <v>180</v>
      </c>
      <c r="J249" s="665">
        <v>1248</v>
      </c>
      <c r="K249" s="665">
        <v>224280</v>
      </c>
      <c r="L249" s="662">
        <v>1.1046099290780143</v>
      </c>
      <c r="M249" s="662">
        <v>179.71153846153845</v>
      </c>
      <c r="N249" s="665">
        <v>1236</v>
      </c>
      <c r="O249" s="665">
        <v>222480</v>
      </c>
      <c r="P249" s="678">
        <v>1.0957446808510638</v>
      </c>
      <c r="Q249" s="666">
        <v>180</v>
      </c>
    </row>
    <row r="250" spans="1:17" ht="14.4" customHeight="1" x14ac:dyDescent="0.3">
      <c r="A250" s="661" t="s">
        <v>9963</v>
      </c>
      <c r="B250" s="662" t="s">
        <v>610</v>
      </c>
      <c r="C250" s="662" t="s">
        <v>9855</v>
      </c>
      <c r="D250" s="662" t="s">
        <v>10027</v>
      </c>
      <c r="E250" s="662" t="s">
        <v>10028</v>
      </c>
      <c r="F250" s="665">
        <v>9967</v>
      </c>
      <c r="G250" s="665">
        <v>259142</v>
      </c>
      <c r="H250" s="662">
        <v>1</v>
      </c>
      <c r="I250" s="662">
        <v>26</v>
      </c>
      <c r="J250" s="665">
        <v>8847</v>
      </c>
      <c r="K250" s="665">
        <v>229866</v>
      </c>
      <c r="L250" s="662">
        <v>0.88702718972609607</v>
      </c>
      <c r="M250" s="662">
        <v>25.982366904035267</v>
      </c>
      <c r="N250" s="665">
        <v>9490</v>
      </c>
      <c r="O250" s="665">
        <v>246740</v>
      </c>
      <c r="P250" s="678">
        <v>0.95214206882712948</v>
      </c>
      <c r="Q250" s="666">
        <v>26</v>
      </c>
    </row>
    <row r="251" spans="1:17" ht="14.4" customHeight="1" x14ac:dyDescent="0.3">
      <c r="A251" s="661" t="s">
        <v>9963</v>
      </c>
      <c r="B251" s="662" t="s">
        <v>610</v>
      </c>
      <c r="C251" s="662" t="s">
        <v>9855</v>
      </c>
      <c r="D251" s="662" t="s">
        <v>10029</v>
      </c>
      <c r="E251" s="662" t="s">
        <v>10030</v>
      </c>
      <c r="F251" s="665">
        <v>22305</v>
      </c>
      <c r="G251" s="665">
        <v>1851315</v>
      </c>
      <c r="H251" s="662">
        <v>1</v>
      </c>
      <c r="I251" s="662">
        <v>83</v>
      </c>
      <c r="J251" s="665">
        <v>23890</v>
      </c>
      <c r="K251" s="665">
        <v>1979550</v>
      </c>
      <c r="L251" s="662">
        <v>1.0692669804976462</v>
      </c>
      <c r="M251" s="662">
        <v>82.861029719547929</v>
      </c>
      <c r="N251" s="665">
        <v>26053</v>
      </c>
      <c r="O251" s="665">
        <v>2162399</v>
      </c>
      <c r="P251" s="678">
        <v>1.1680340730777852</v>
      </c>
      <c r="Q251" s="666">
        <v>83</v>
      </c>
    </row>
    <row r="252" spans="1:17" ht="14.4" customHeight="1" x14ac:dyDescent="0.3">
      <c r="A252" s="661" t="s">
        <v>9963</v>
      </c>
      <c r="B252" s="662" t="s">
        <v>610</v>
      </c>
      <c r="C252" s="662" t="s">
        <v>9855</v>
      </c>
      <c r="D252" s="662" t="s">
        <v>10031</v>
      </c>
      <c r="E252" s="662" t="s">
        <v>10032</v>
      </c>
      <c r="F252" s="665">
        <v>1714</v>
      </c>
      <c r="G252" s="665">
        <v>433642</v>
      </c>
      <c r="H252" s="662">
        <v>1</v>
      </c>
      <c r="I252" s="662">
        <v>253</v>
      </c>
      <c r="J252" s="665">
        <v>5200</v>
      </c>
      <c r="K252" s="665">
        <v>1312564</v>
      </c>
      <c r="L252" s="662">
        <v>3.0268378063010504</v>
      </c>
      <c r="M252" s="662">
        <v>252.41615384615383</v>
      </c>
      <c r="N252" s="665">
        <v>5804</v>
      </c>
      <c r="O252" s="665">
        <v>1468412</v>
      </c>
      <c r="P252" s="678">
        <v>3.3862310385064176</v>
      </c>
      <c r="Q252" s="666">
        <v>253</v>
      </c>
    </row>
    <row r="253" spans="1:17" ht="14.4" customHeight="1" x14ac:dyDescent="0.3">
      <c r="A253" s="661" t="s">
        <v>9963</v>
      </c>
      <c r="B253" s="662" t="s">
        <v>610</v>
      </c>
      <c r="C253" s="662" t="s">
        <v>9855</v>
      </c>
      <c r="D253" s="662" t="s">
        <v>10033</v>
      </c>
      <c r="E253" s="662" t="s">
        <v>10034</v>
      </c>
      <c r="F253" s="665">
        <v>807</v>
      </c>
      <c r="G253" s="665">
        <v>213048</v>
      </c>
      <c r="H253" s="662">
        <v>1</v>
      </c>
      <c r="I253" s="662">
        <v>264</v>
      </c>
      <c r="J253" s="665">
        <v>780</v>
      </c>
      <c r="K253" s="665">
        <v>205966</v>
      </c>
      <c r="L253" s="662">
        <v>0.96675866471405503</v>
      </c>
      <c r="M253" s="662">
        <v>264.05897435897435</v>
      </c>
      <c r="N253" s="665">
        <v>603</v>
      </c>
      <c r="O253" s="665">
        <v>159795</v>
      </c>
      <c r="P253" s="678">
        <v>0.75004224400135178</v>
      </c>
      <c r="Q253" s="666">
        <v>265</v>
      </c>
    </row>
    <row r="254" spans="1:17" ht="14.4" customHeight="1" x14ac:dyDescent="0.3">
      <c r="A254" s="661" t="s">
        <v>9963</v>
      </c>
      <c r="B254" s="662" t="s">
        <v>610</v>
      </c>
      <c r="C254" s="662" t="s">
        <v>9855</v>
      </c>
      <c r="D254" s="662" t="s">
        <v>10035</v>
      </c>
      <c r="E254" s="662" t="s">
        <v>10036</v>
      </c>
      <c r="F254" s="665">
        <v>581</v>
      </c>
      <c r="G254" s="665">
        <v>109809</v>
      </c>
      <c r="H254" s="662">
        <v>1</v>
      </c>
      <c r="I254" s="662">
        <v>189</v>
      </c>
      <c r="J254" s="665"/>
      <c r="K254" s="665"/>
      <c r="L254" s="662"/>
      <c r="M254" s="662"/>
      <c r="N254" s="665"/>
      <c r="O254" s="665"/>
      <c r="P254" s="678"/>
      <c r="Q254" s="666"/>
    </row>
    <row r="255" spans="1:17" ht="14.4" customHeight="1" x14ac:dyDescent="0.3">
      <c r="A255" s="661" t="s">
        <v>9963</v>
      </c>
      <c r="B255" s="662" t="s">
        <v>610</v>
      </c>
      <c r="C255" s="662" t="s">
        <v>9855</v>
      </c>
      <c r="D255" s="662" t="s">
        <v>10037</v>
      </c>
      <c r="E255" s="662" t="s">
        <v>10038</v>
      </c>
      <c r="F255" s="665">
        <v>15249</v>
      </c>
      <c r="G255" s="665">
        <v>182988</v>
      </c>
      <c r="H255" s="662">
        <v>1</v>
      </c>
      <c r="I255" s="662">
        <v>12</v>
      </c>
      <c r="J255" s="665">
        <v>15782</v>
      </c>
      <c r="K255" s="665">
        <v>189240</v>
      </c>
      <c r="L255" s="662">
        <v>1.0341661748311364</v>
      </c>
      <c r="M255" s="662">
        <v>11.990875681155748</v>
      </c>
      <c r="N255" s="665">
        <v>13513</v>
      </c>
      <c r="O255" s="665">
        <v>162156</v>
      </c>
      <c r="P255" s="678">
        <v>0.88615646927667391</v>
      </c>
      <c r="Q255" s="666">
        <v>12</v>
      </c>
    </row>
    <row r="256" spans="1:17" ht="14.4" customHeight="1" x14ac:dyDescent="0.3">
      <c r="A256" s="661" t="s">
        <v>9963</v>
      </c>
      <c r="B256" s="662" t="s">
        <v>610</v>
      </c>
      <c r="C256" s="662" t="s">
        <v>9855</v>
      </c>
      <c r="D256" s="662" t="s">
        <v>10039</v>
      </c>
      <c r="E256" s="662" t="s">
        <v>10040</v>
      </c>
      <c r="F256" s="665">
        <v>3422</v>
      </c>
      <c r="G256" s="665">
        <v>739152</v>
      </c>
      <c r="H256" s="662">
        <v>1</v>
      </c>
      <c r="I256" s="662">
        <v>216</v>
      </c>
      <c r="J256" s="665">
        <v>3712</v>
      </c>
      <c r="K256" s="665">
        <v>800064</v>
      </c>
      <c r="L256" s="662">
        <v>1.0824079485680889</v>
      </c>
      <c r="M256" s="662">
        <v>215.5344827586207</v>
      </c>
      <c r="N256" s="665">
        <v>3890</v>
      </c>
      <c r="O256" s="665">
        <v>840240</v>
      </c>
      <c r="P256" s="678">
        <v>1.1367621274108708</v>
      </c>
      <c r="Q256" s="666">
        <v>216</v>
      </c>
    </row>
    <row r="257" spans="1:17" ht="14.4" customHeight="1" x14ac:dyDescent="0.3">
      <c r="A257" s="661" t="s">
        <v>9963</v>
      </c>
      <c r="B257" s="662" t="s">
        <v>610</v>
      </c>
      <c r="C257" s="662" t="s">
        <v>9855</v>
      </c>
      <c r="D257" s="662" t="s">
        <v>10041</v>
      </c>
      <c r="E257" s="662" t="s">
        <v>10042</v>
      </c>
      <c r="F257" s="665">
        <v>160</v>
      </c>
      <c r="G257" s="665">
        <v>5600</v>
      </c>
      <c r="H257" s="662">
        <v>1</v>
      </c>
      <c r="I257" s="662">
        <v>35</v>
      </c>
      <c r="J257" s="665">
        <v>277</v>
      </c>
      <c r="K257" s="665">
        <v>9933</v>
      </c>
      <c r="L257" s="662">
        <v>1.7737499999999999</v>
      </c>
      <c r="M257" s="662">
        <v>35.859205776173283</v>
      </c>
      <c r="N257" s="665">
        <v>600</v>
      </c>
      <c r="O257" s="665">
        <v>21600</v>
      </c>
      <c r="P257" s="678">
        <v>3.8571428571428572</v>
      </c>
      <c r="Q257" s="666">
        <v>36</v>
      </c>
    </row>
    <row r="258" spans="1:17" ht="14.4" customHeight="1" x14ac:dyDescent="0.3">
      <c r="A258" s="661" t="s">
        <v>9963</v>
      </c>
      <c r="B258" s="662" t="s">
        <v>610</v>
      </c>
      <c r="C258" s="662" t="s">
        <v>9855</v>
      </c>
      <c r="D258" s="662" t="s">
        <v>10043</v>
      </c>
      <c r="E258" s="662" t="s">
        <v>10044</v>
      </c>
      <c r="F258" s="665">
        <v>922</v>
      </c>
      <c r="G258" s="665">
        <v>543980</v>
      </c>
      <c r="H258" s="662">
        <v>1</v>
      </c>
      <c r="I258" s="662">
        <v>590</v>
      </c>
      <c r="J258" s="665">
        <v>911</v>
      </c>
      <c r="K258" s="665">
        <v>536992</v>
      </c>
      <c r="L258" s="662">
        <v>0.98715393948306918</v>
      </c>
      <c r="M258" s="662">
        <v>589.45334796926454</v>
      </c>
      <c r="N258" s="665">
        <v>726</v>
      </c>
      <c r="O258" s="665">
        <v>429066</v>
      </c>
      <c r="P258" s="678">
        <v>0.78875326298760984</v>
      </c>
      <c r="Q258" s="666">
        <v>591</v>
      </c>
    </row>
    <row r="259" spans="1:17" ht="14.4" customHeight="1" x14ac:dyDescent="0.3">
      <c r="A259" s="661" t="s">
        <v>9963</v>
      </c>
      <c r="B259" s="662" t="s">
        <v>610</v>
      </c>
      <c r="C259" s="662" t="s">
        <v>9855</v>
      </c>
      <c r="D259" s="662" t="s">
        <v>10045</v>
      </c>
      <c r="E259" s="662" t="s">
        <v>10046</v>
      </c>
      <c r="F259" s="665">
        <v>222</v>
      </c>
      <c r="G259" s="665">
        <v>11100</v>
      </c>
      <c r="H259" s="662">
        <v>1</v>
      </c>
      <c r="I259" s="662">
        <v>50</v>
      </c>
      <c r="J259" s="665">
        <v>306</v>
      </c>
      <c r="K259" s="665">
        <v>15300</v>
      </c>
      <c r="L259" s="662">
        <v>1.3783783783783783</v>
      </c>
      <c r="M259" s="662">
        <v>50</v>
      </c>
      <c r="N259" s="665">
        <v>289</v>
      </c>
      <c r="O259" s="665">
        <v>14450</v>
      </c>
      <c r="P259" s="678">
        <v>1.3018018018018018</v>
      </c>
      <c r="Q259" s="666">
        <v>50</v>
      </c>
    </row>
    <row r="260" spans="1:17" ht="14.4" customHeight="1" x14ac:dyDescent="0.3">
      <c r="A260" s="661" t="s">
        <v>9963</v>
      </c>
      <c r="B260" s="662" t="s">
        <v>610</v>
      </c>
      <c r="C260" s="662" t="s">
        <v>9855</v>
      </c>
      <c r="D260" s="662" t="s">
        <v>10047</v>
      </c>
      <c r="E260" s="662" t="s">
        <v>10048</v>
      </c>
      <c r="F260" s="665">
        <v>819</v>
      </c>
      <c r="G260" s="665">
        <v>446355</v>
      </c>
      <c r="H260" s="662">
        <v>1</v>
      </c>
      <c r="I260" s="662">
        <v>545</v>
      </c>
      <c r="J260" s="665">
        <v>804</v>
      </c>
      <c r="K260" s="665">
        <v>437685</v>
      </c>
      <c r="L260" s="662">
        <v>0.98057599892462277</v>
      </c>
      <c r="M260" s="662">
        <v>544.3843283582089</v>
      </c>
      <c r="N260" s="665">
        <v>638</v>
      </c>
      <c r="O260" s="665">
        <v>348348</v>
      </c>
      <c r="P260" s="678">
        <v>0.78042813455657489</v>
      </c>
      <c r="Q260" s="666">
        <v>546</v>
      </c>
    </row>
    <row r="261" spans="1:17" ht="14.4" customHeight="1" x14ac:dyDescent="0.3">
      <c r="A261" s="661" t="s">
        <v>9963</v>
      </c>
      <c r="B261" s="662" t="s">
        <v>610</v>
      </c>
      <c r="C261" s="662" t="s">
        <v>9855</v>
      </c>
      <c r="D261" s="662" t="s">
        <v>10049</v>
      </c>
      <c r="E261" s="662" t="s">
        <v>10050</v>
      </c>
      <c r="F261" s="665">
        <v>644</v>
      </c>
      <c r="G261" s="665">
        <v>308476</v>
      </c>
      <c r="H261" s="662">
        <v>1</v>
      </c>
      <c r="I261" s="662">
        <v>479</v>
      </c>
      <c r="J261" s="665">
        <v>660</v>
      </c>
      <c r="K261" s="665">
        <v>318168</v>
      </c>
      <c r="L261" s="662">
        <v>1.0314189758684631</v>
      </c>
      <c r="M261" s="662">
        <v>482.07272727272726</v>
      </c>
      <c r="N261" s="665">
        <v>661</v>
      </c>
      <c r="O261" s="665">
        <v>320585</v>
      </c>
      <c r="P261" s="678">
        <v>1.0392542693758995</v>
      </c>
      <c r="Q261" s="666">
        <v>485</v>
      </c>
    </row>
    <row r="262" spans="1:17" ht="14.4" customHeight="1" x14ac:dyDescent="0.3">
      <c r="A262" s="661" t="s">
        <v>9963</v>
      </c>
      <c r="B262" s="662" t="s">
        <v>610</v>
      </c>
      <c r="C262" s="662" t="s">
        <v>9855</v>
      </c>
      <c r="D262" s="662" t="s">
        <v>10051</v>
      </c>
      <c r="E262" s="662" t="s">
        <v>10052</v>
      </c>
      <c r="F262" s="665">
        <v>821</v>
      </c>
      <c r="G262" s="665">
        <v>602614</v>
      </c>
      <c r="H262" s="662">
        <v>1</v>
      </c>
      <c r="I262" s="662">
        <v>734</v>
      </c>
      <c r="J262" s="665">
        <v>810</v>
      </c>
      <c r="K262" s="665">
        <v>593673</v>
      </c>
      <c r="L262" s="662">
        <v>0.98516297331293334</v>
      </c>
      <c r="M262" s="662">
        <v>732.92962962962963</v>
      </c>
      <c r="N262" s="665">
        <v>640</v>
      </c>
      <c r="O262" s="665">
        <v>470400</v>
      </c>
      <c r="P262" s="678">
        <v>0.78059918953094354</v>
      </c>
      <c r="Q262" s="666">
        <v>735</v>
      </c>
    </row>
    <row r="263" spans="1:17" ht="14.4" customHeight="1" x14ac:dyDescent="0.3">
      <c r="A263" s="661" t="s">
        <v>9963</v>
      </c>
      <c r="B263" s="662" t="s">
        <v>610</v>
      </c>
      <c r="C263" s="662" t="s">
        <v>9855</v>
      </c>
      <c r="D263" s="662" t="s">
        <v>10053</v>
      </c>
      <c r="E263" s="662" t="s">
        <v>10054</v>
      </c>
      <c r="F263" s="665">
        <v>69</v>
      </c>
      <c r="G263" s="665">
        <v>22494</v>
      </c>
      <c r="H263" s="662">
        <v>1</v>
      </c>
      <c r="I263" s="662">
        <v>326</v>
      </c>
      <c r="J263" s="665">
        <v>83</v>
      </c>
      <c r="K263" s="665">
        <v>27125</v>
      </c>
      <c r="L263" s="662">
        <v>1.2058771227882992</v>
      </c>
      <c r="M263" s="662">
        <v>326.80722891566268</v>
      </c>
      <c r="N263" s="665">
        <v>128</v>
      </c>
      <c r="O263" s="665">
        <v>41856</v>
      </c>
      <c r="P263" s="678">
        <v>1.8607628700986929</v>
      </c>
      <c r="Q263" s="666">
        <v>327</v>
      </c>
    </row>
    <row r="264" spans="1:17" ht="14.4" customHeight="1" x14ac:dyDescent="0.3">
      <c r="A264" s="661" t="s">
        <v>9963</v>
      </c>
      <c r="B264" s="662" t="s">
        <v>610</v>
      </c>
      <c r="C264" s="662" t="s">
        <v>9855</v>
      </c>
      <c r="D264" s="662" t="s">
        <v>10055</v>
      </c>
      <c r="E264" s="662" t="s">
        <v>10056</v>
      </c>
      <c r="F264" s="665">
        <v>799</v>
      </c>
      <c r="G264" s="665">
        <v>274856</v>
      </c>
      <c r="H264" s="662">
        <v>1</v>
      </c>
      <c r="I264" s="662">
        <v>344</v>
      </c>
      <c r="J264" s="665">
        <v>775</v>
      </c>
      <c r="K264" s="665">
        <v>266482</v>
      </c>
      <c r="L264" s="662">
        <v>0.96953313735192248</v>
      </c>
      <c r="M264" s="662">
        <v>343.8477419354839</v>
      </c>
      <c r="N264" s="665">
        <v>599</v>
      </c>
      <c r="O264" s="665">
        <v>206655</v>
      </c>
      <c r="P264" s="678">
        <v>0.7518664318770556</v>
      </c>
      <c r="Q264" s="666">
        <v>345</v>
      </c>
    </row>
    <row r="265" spans="1:17" ht="14.4" customHeight="1" x14ac:dyDescent="0.3">
      <c r="A265" s="661" t="s">
        <v>9963</v>
      </c>
      <c r="B265" s="662" t="s">
        <v>610</v>
      </c>
      <c r="C265" s="662" t="s">
        <v>9855</v>
      </c>
      <c r="D265" s="662" t="s">
        <v>10057</v>
      </c>
      <c r="E265" s="662" t="s">
        <v>10058</v>
      </c>
      <c r="F265" s="665">
        <v>112</v>
      </c>
      <c r="G265" s="665">
        <v>84112</v>
      </c>
      <c r="H265" s="662">
        <v>1</v>
      </c>
      <c r="I265" s="662">
        <v>751</v>
      </c>
      <c r="J265" s="665">
        <v>71</v>
      </c>
      <c r="K265" s="665">
        <v>53371</v>
      </c>
      <c r="L265" s="662">
        <v>0.63452301692980784</v>
      </c>
      <c r="M265" s="662">
        <v>751.70422535211264</v>
      </c>
      <c r="N265" s="665">
        <v>99</v>
      </c>
      <c r="O265" s="665">
        <v>74448</v>
      </c>
      <c r="P265" s="678">
        <v>0.8851055735210196</v>
      </c>
      <c r="Q265" s="666">
        <v>752</v>
      </c>
    </row>
    <row r="266" spans="1:17" ht="14.4" customHeight="1" x14ac:dyDescent="0.3">
      <c r="A266" s="661" t="s">
        <v>9963</v>
      </c>
      <c r="B266" s="662" t="s">
        <v>610</v>
      </c>
      <c r="C266" s="662" t="s">
        <v>9855</v>
      </c>
      <c r="D266" s="662" t="s">
        <v>10059</v>
      </c>
      <c r="E266" s="662" t="s">
        <v>10060</v>
      </c>
      <c r="F266" s="665">
        <v>285</v>
      </c>
      <c r="G266" s="665">
        <v>65550</v>
      </c>
      <c r="H266" s="662">
        <v>1</v>
      </c>
      <c r="I266" s="662">
        <v>230</v>
      </c>
      <c r="J266" s="665">
        <v>844</v>
      </c>
      <c r="K266" s="665">
        <v>194755</v>
      </c>
      <c r="L266" s="662">
        <v>2.9710907704042717</v>
      </c>
      <c r="M266" s="662">
        <v>230.75236966824644</v>
      </c>
      <c r="N266" s="665">
        <v>875</v>
      </c>
      <c r="O266" s="665">
        <v>202125</v>
      </c>
      <c r="P266" s="678">
        <v>3.083524027459954</v>
      </c>
      <c r="Q266" s="666">
        <v>231</v>
      </c>
    </row>
    <row r="267" spans="1:17" ht="14.4" customHeight="1" x14ac:dyDescent="0.3">
      <c r="A267" s="661" t="s">
        <v>9963</v>
      </c>
      <c r="B267" s="662" t="s">
        <v>610</v>
      </c>
      <c r="C267" s="662" t="s">
        <v>9855</v>
      </c>
      <c r="D267" s="662" t="s">
        <v>10061</v>
      </c>
      <c r="E267" s="662" t="s">
        <v>10062</v>
      </c>
      <c r="F267" s="665">
        <v>227</v>
      </c>
      <c r="G267" s="665">
        <v>757045</v>
      </c>
      <c r="H267" s="662">
        <v>1</v>
      </c>
      <c r="I267" s="662">
        <v>3335</v>
      </c>
      <c r="J267" s="665">
        <v>154</v>
      </c>
      <c r="K267" s="665">
        <v>514206</v>
      </c>
      <c r="L267" s="662">
        <v>0.67922778698756348</v>
      </c>
      <c r="M267" s="662">
        <v>3339</v>
      </c>
      <c r="N267" s="665">
        <v>161</v>
      </c>
      <c r="O267" s="665">
        <v>537901</v>
      </c>
      <c r="P267" s="678">
        <v>0.7105271152969771</v>
      </c>
      <c r="Q267" s="666">
        <v>3341</v>
      </c>
    </row>
    <row r="268" spans="1:17" ht="14.4" customHeight="1" x14ac:dyDescent="0.3">
      <c r="A268" s="661" t="s">
        <v>9963</v>
      </c>
      <c r="B268" s="662" t="s">
        <v>610</v>
      </c>
      <c r="C268" s="662" t="s">
        <v>9855</v>
      </c>
      <c r="D268" s="662" t="s">
        <v>10063</v>
      </c>
      <c r="E268" s="662" t="s">
        <v>10064</v>
      </c>
      <c r="F268" s="665">
        <v>78</v>
      </c>
      <c r="G268" s="665">
        <v>17862</v>
      </c>
      <c r="H268" s="662">
        <v>1</v>
      </c>
      <c r="I268" s="662">
        <v>229</v>
      </c>
      <c r="J268" s="665">
        <v>106</v>
      </c>
      <c r="K268" s="665">
        <v>24352</v>
      </c>
      <c r="L268" s="662">
        <v>1.3633411712014332</v>
      </c>
      <c r="M268" s="662">
        <v>229.73584905660377</v>
      </c>
      <c r="N268" s="665">
        <v>116</v>
      </c>
      <c r="O268" s="665">
        <v>26680</v>
      </c>
      <c r="P268" s="678">
        <v>1.4936737207479565</v>
      </c>
      <c r="Q268" s="666">
        <v>230</v>
      </c>
    </row>
    <row r="269" spans="1:17" ht="14.4" customHeight="1" x14ac:dyDescent="0.3">
      <c r="A269" s="661" t="s">
        <v>9963</v>
      </c>
      <c r="B269" s="662" t="s">
        <v>610</v>
      </c>
      <c r="C269" s="662" t="s">
        <v>9855</v>
      </c>
      <c r="D269" s="662" t="s">
        <v>10065</v>
      </c>
      <c r="E269" s="662" t="s">
        <v>10066</v>
      </c>
      <c r="F269" s="665">
        <v>73</v>
      </c>
      <c r="G269" s="665">
        <v>29638</v>
      </c>
      <c r="H269" s="662">
        <v>1</v>
      </c>
      <c r="I269" s="662">
        <v>406</v>
      </c>
      <c r="J269" s="665">
        <v>153</v>
      </c>
      <c r="K269" s="665">
        <v>61422</v>
      </c>
      <c r="L269" s="662">
        <v>2.0724070450097849</v>
      </c>
      <c r="M269" s="662">
        <v>401.45098039215685</v>
      </c>
      <c r="N269" s="665">
        <v>264</v>
      </c>
      <c r="O269" s="665">
        <v>107448</v>
      </c>
      <c r="P269" s="678">
        <v>3.6253458398002563</v>
      </c>
      <c r="Q269" s="666">
        <v>407</v>
      </c>
    </row>
    <row r="270" spans="1:17" ht="14.4" customHeight="1" x14ac:dyDescent="0.3">
      <c r="A270" s="661" t="s">
        <v>9963</v>
      </c>
      <c r="B270" s="662" t="s">
        <v>610</v>
      </c>
      <c r="C270" s="662" t="s">
        <v>9855</v>
      </c>
      <c r="D270" s="662" t="s">
        <v>10067</v>
      </c>
      <c r="E270" s="662" t="s">
        <v>10068</v>
      </c>
      <c r="F270" s="665">
        <v>28</v>
      </c>
      <c r="G270" s="665">
        <v>18200</v>
      </c>
      <c r="H270" s="662">
        <v>1</v>
      </c>
      <c r="I270" s="662">
        <v>650</v>
      </c>
      <c r="J270" s="665">
        <v>16</v>
      </c>
      <c r="K270" s="665">
        <v>10414</v>
      </c>
      <c r="L270" s="662">
        <v>0.57219780219780225</v>
      </c>
      <c r="M270" s="662">
        <v>650.875</v>
      </c>
      <c r="N270" s="665">
        <v>33</v>
      </c>
      <c r="O270" s="665">
        <v>21483</v>
      </c>
      <c r="P270" s="678">
        <v>1.1803846153846154</v>
      </c>
      <c r="Q270" s="666">
        <v>651</v>
      </c>
    </row>
    <row r="271" spans="1:17" ht="14.4" customHeight="1" x14ac:dyDescent="0.3">
      <c r="A271" s="661" t="s">
        <v>9963</v>
      </c>
      <c r="B271" s="662" t="s">
        <v>610</v>
      </c>
      <c r="C271" s="662" t="s">
        <v>9855</v>
      </c>
      <c r="D271" s="662" t="s">
        <v>10069</v>
      </c>
      <c r="E271" s="662" t="s">
        <v>10070</v>
      </c>
      <c r="F271" s="665">
        <v>63</v>
      </c>
      <c r="G271" s="665">
        <v>36918</v>
      </c>
      <c r="H271" s="662">
        <v>1</v>
      </c>
      <c r="I271" s="662">
        <v>586</v>
      </c>
      <c r="J271" s="665">
        <v>148</v>
      </c>
      <c r="K271" s="665">
        <v>85672</v>
      </c>
      <c r="L271" s="662">
        <v>2.3206024161655563</v>
      </c>
      <c r="M271" s="662">
        <v>578.8648648648649</v>
      </c>
      <c r="N271" s="665">
        <v>231</v>
      </c>
      <c r="O271" s="665">
        <v>135597</v>
      </c>
      <c r="P271" s="678">
        <v>3.6729237770193404</v>
      </c>
      <c r="Q271" s="666">
        <v>587</v>
      </c>
    </row>
    <row r="272" spans="1:17" ht="14.4" customHeight="1" x14ac:dyDescent="0.3">
      <c r="A272" s="661" t="s">
        <v>9963</v>
      </c>
      <c r="B272" s="662" t="s">
        <v>610</v>
      </c>
      <c r="C272" s="662" t="s">
        <v>9855</v>
      </c>
      <c r="D272" s="662" t="s">
        <v>10071</v>
      </c>
      <c r="E272" s="662" t="s">
        <v>10072</v>
      </c>
      <c r="F272" s="665">
        <v>139</v>
      </c>
      <c r="G272" s="665">
        <v>53515</v>
      </c>
      <c r="H272" s="662">
        <v>1</v>
      </c>
      <c r="I272" s="662">
        <v>385</v>
      </c>
      <c r="J272" s="665">
        <v>113</v>
      </c>
      <c r="K272" s="665">
        <v>43580</v>
      </c>
      <c r="L272" s="662">
        <v>0.81435111650938985</v>
      </c>
      <c r="M272" s="662">
        <v>385.66371681415927</v>
      </c>
      <c r="N272" s="665">
        <v>90</v>
      </c>
      <c r="O272" s="665">
        <v>34740</v>
      </c>
      <c r="P272" s="678">
        <v>0.64916378585443335</v>
      </c>
      <c r="Q272" s="666">
        <v>386</v>
      </c>
    </row>
    <row r="273" spans="1:17" ht="14.4" customHeight="1" x14ac:dyDescent="0.3">
      <c r="A273" s="661" t="s">
        <v>9963</v>
      </c>
      <c r="B273" s="662" t="s">
        <v>610</v>
      </c>
      <c r="C273" s="662" t="s">
        <v>9855</v>
      </c>
      <c r="D273" s="662" t="s">
        <v>10073</v>
      </c>
      <c r="E273" s="662" t="s">
        <v>10074</v>
      </c>
      <c r="F273" s="665">
        <v>57</v>
      </c>
      <c r="G273" s="665">
        <v>5016</v>
      </c>
      <c r="H273" s="662">
        <v>1</v>
      </c>
      <c r="I273" s="662">
        <v>88</v>
      </c>
      <c r="J273" s="665"/>
      <c r="K273" s="665"/>
      <c r="L273" s="662"/>
      <c r="M273" s="662"/>
      <c r="N273" s="665"/>
      <c r="O273" s="665"/>
      <c r="P273" s="678"/>
      <c r="Q273" s="666"/>
    </row>
    <row r="274" spans="1:17" ht="14.4" customHeight="1" x14ac:dyDescent="0.3">
      <c r="A274" s="661" t="s">
        <v>9963</v>
      </c>
      <c r="B274" s="662" t="s">
        <v>610</v>
      </c>
      <c r="C274" s="662" t="s">
        <v>9855</v>
      </c>
      <c r="D274" s="662" t="s">
        <v>10075</v>
      </c>
      <c r="E274" s="662" t="s">
        <v>10076</v>
      </c>
      <c r="F274" s="665">
        <v>17</v>
      </c>
      <c r="G274" s="665">
        <v>7055</v>
      </c>
      <c r="H274" s="662">
        <v>1</v>
      </c>
      <c r="I274" s="662">
        <v>415</v>
      </c>
      <c r="J274" s="665">
        <v>13</v>
      </c>
      <c r="K274" s="665">
        <v>5405</v>
      </c>
      <c r="L274" s="662">
        <v>0.76612331679659817</v>
      </c>
      <c r="M274" s="662">
        <v>415.76923076923077</v>
      </c>
      <c r="N274" s="665">
        <v>1</v>
      </c>
      <c r="O274" s="665">
        <v>416</v>
      </c>
      <c r="P274" s="678">
        <v>5.8965272856130402E-2</v>
      </c>
      <c r="Q274" s="666">
        <v>416</v>
      </c>
    </row>
    <row r="275" spans="1:17" ht="14.4" customHeight="1" x14ac:dyDescent="0.3">
      <c r="A275" s="661" t="s">
        <v>9963</v>
      </c>
      <c r="B275" s="662" t="s">
        <v>610</v>
      </c>
      <c r="C275" s="662" t="s">
        <v>9855</v>
      </c>
      <c r="D275" s="662" t="s">
        <v>10077</v>
      </c>
      <c r="E275" s="662" t="s">
        <v>10078</v>
      </c>
      <c r="F275" s="665">
        <v>68</v>
      </c>
      <c r="G275" s="665">
        <v>11152</v>
      </c>
      <c r="H275" s="662">
        <v>1</v>
      </c>
      <c r="I275" s="662">
        <v>164</v>
      </c>
      <c r="J275" s="665">
        <v>41</v>
      </c>
      <c r="K275" s="665">
        <v>6753</v>
      </c>
      <c r="L275" s="662">
        <v>0.60554160688665715</v>
      </c>
      <c r="M275" s="662">
        <v>164.70731707317074</v>
      </c>
      <c r="N275" s="665">
        <v>24</v>
      </c>
      <c r="O275" s="665">
        <v>3984</v>
      </c>
      <c r="P275" s="678">
        <v>0.35724533715925394</v>
      </c>
      <c r="Q275" s="666">
        <v>166</v>
      </c>
    </row>
    <row r="276" spans="1:17" ht="14.4" customHeight="1" x14ac:dyDescent="0.3">
      <c r="A276" s="661" t="s">
        <v>9963</v>
      </c>
      <c r="B276" s="662" t="s">
        <v>610</v>
      </c>
      <c r="C276" s="662" t="s">
        <v>9855</v>
      </c>
      <c r="D276" s="662" t="s">
        <v>1410</v>
      </c>
      <c r="E276" s="662" t="s">
        <v>10079</v>
      </c>
      <c r="F276" s="665">
        <v>838</v>
      </c>
      <c r="G276" s="665">
        <v>657830</v>
      </c>
      <c r="H276" s="662">
        <v>1</v>
      </c>
      <c r="I276" s="662">
        <v>785</v>
      </c>
      <c r="J276" s="665">
        <v>1432</v>
      </c>
      <c r="K276" s="665">
        <v>1125220</v>
      </c>
      <c r="L276" s="662">
        <v>1.7105027134670052</v>
      </c>
      <c r="M276" s="662">
        <v>785.76815642458098</v>
      </c>
      <c r="N276" s="665">
        <v>1506</v>
      </c>
      <c r="O276" s="665">
        <v>1183716</v>
      </c>
      <c r="P276" s="678">
        <v>1.7994253834577323</v>
      </c>
      <c r="Q276" s="666">
        <v>786</v>
      </c>
    </row>
    <row r="277" spans="1:17" ht="14.4" customHeight="1" x14ac:dyDescent="0.3">
      <c r="A277" s="661" t="s">
        <v>9963</v>
      </c>
      <c r="B277" s="662" t="s">
        <v>610</v>
      </c>
      <c r="C277" s="662" t="s">
        <v>9855</v>
      </c>
      <c r="D277" s="662" t="s">
        <v>10080</v>
      </c>
      <c r="E277" s="662" t="s">
        <v>10081</v>
      </c>
      <c r="F277" s="665">
        <v>20</v>
      </c>
      <c r="G277" s="665">
        <v>4420</v>
      </c>
      <c r="H277" s="662">
        <v>1</v>
      </c>
      <c r="I277" s="662">
        <v>221</v>
      </c>
      <c r="J277" s="665">
        <v>83</v>
      </c>
      <c r="K277" s="665">
        <v>18410</v>
      </c>
      <c r="L277" s="662">
        <v>4.1651583710407243</v>
      </c>
      <c r="M277" s="662">
        <v>221.80722891566265</v>
      </c>
      <c r="N277" s="665">
        <v>128</v>
      </c>
      <c r="O277" s="665">
        <v>28416</v>
      </c>
      <c r="P277" s="678">
        <v>6.4289592760180998</v>
      </c>
      <c r="Q277" s="666">
        <v>222</v>
      </c>
    </row>
    <row r="278" spans="1:17" ht="14.4" customHeight="1" x14ac:dyDescent="0.3">
      <c r="A278" s="661" t="s">
        <v>9963</v>
      </c>
      <c r="B278" s="662" t="s">
        <v>610</v>
      </c>
      <c r="C278" s="662" t="s">
        <v>9855</v>
      </c>
      <c r="D278" s="662" t="s">
        <v>10082</v>
      </c>
      <c r="E278" s="662" t="s">
        <v>10083</v>
      </c>
      <c r="F278" s="665">
        <v>16</v>
      </c>
      <c r="G278" s="665">
        <v>9024</v>
      </c>
      <c r="H278" s="662">
        <v>1</v>
      </c>
      <c r="I278" s="662">
        <v>564</v>
      </c>
      <c r="J278" s="665">
        <v>8</v>
      </c>
      <c r="K278" s="665">
        <v>4518</v>
      </c>
      <c r="L278" s="662">
        <v>0.50066489361702127</v>
      </c>
      <c r="M278" s="662">
        <v>564.75</v>
      </c>
      <c r="N278" s="665">
        <v>27</v>
      </c>
      <c r="O278" s="665">
        <v>15255</v>
      </c>
      <c r="P278" s="678">
        <v>1.6904920212765957</v>
      </c>
      <c r="Q278" s="666">
        <v>565</v>
      </c>
    </row>
    <row r="279" spans="1:17" ht="14.4" customHeight="1" x14ac:dyDescent="0.3">
      <c r="A279" s="661" t="s">
        <v>9963</v>
      </c>
      <c r="B279" s="662" t="s">
        <v>610</v>
      </c>
      <c r="C279" s="662" t="s">
        <v>9855</v>
      </c>
      <c r="D279" s="662" t="s">
        <v>10084</v>
      </c>
      <c r="E279" s="662" t="s">
        <v>10085</v>
      </c>
      <c r="F279" s="665">
        <v>348</v>
      </c>
      <c r="G279" s="665">
        <v>318420</v>
      </c>
      <c r="H279" s="662">
        <v>1</v>
      </c>
      <c r="I279" s="662">
        <v>915</v>
      </c>
      <c r="J279" s="665">
        <v>305</v>
      </c>
      <c r="K279" s="665">
        <v>279299</v>
      </c>
      <c r="L279" s="662">
        <v>0.87714025500910742</v>
      </c>
      <c r="M279" s="662">
        <v>915.73442622950824</v>
      </c>
      <c r="N279" s="665">
        <v>269</v>
      </c>
      <c r="O279" s="665">
        <v>246404</v>
      </c>
      <c r="P279" s="678">
        <v>0.77383330192827082</v>
      </c>
      <c r="Q279" s="666">
        <v>916</v>
      </c>
    </row>
    <row r="280" spans="1:17" ht="14.4" customHeight="1" x14ac:dyDescent="0.3">
      <c r="A280" s="661" t="s">
        <v>9963</v>
      </c>
      <c r="B280" s="662" t="s">
        <v>610</v>
      </c>
      <c r="C280" s="662" t="s">
        <v>9855</v>
      </c>
      <c r="D280" s="662" t="s">
        <v>10086</v>
      </c>
      <c r="E280" s="662" t="s">
        <v>10087</v>
      </c>
      <c r="F280" s="665">
        <v>348</v>
      </c>
      <c r="G280" s="665">
        <v>310416</v>
      </c>
      <c r="H280" s="662">
        <v>1</v>
      </c>
      <c r="I280" s="662">
        <v>892</v>
      </c>
      <c r="J280" s="665">
        <v>305</v>
      </c>
      <c r="K280" s="665">
        <v>272284</v>
      </c>
      <c r="L280" s="662">
        <v>0.87715839389722183</v>
      </c>
      <c r="M280" s="662">
        <v>892.73442622950824</v>
      </c>
      <c r="N280" s="665">
        <v>269</v>
      </c>
      <c r="O280" s="665">
        <v>240217</v>
      </c>
      <c r="P280" s="678">
        <v>0.77385508478944387</v>
      </c>
      <c r="Q280" s="666">
        <v>893</v>
      </c>
    </row>
    <row r="281" spans="1:17" ht="14.4" customHeight="1" x14ac:dyDescent="0.3">
      <c r="A281" s="661" t="s">
        <v>9963</v>
      </c>
      <c r="B281" s="662" t="s">
        <v>610</v>
      </c>
      <c r="C281" s="662" t="s">
        <v>9855</v>
      </c>
      <c r="D281" s="662" t="s">
        <v>10088</v>
      </c>
      <c r="E281" s="662" t="s">
        <v>10089</v>
      </c>
      <c r="F281" s="665"/>
      <c r="G281" s="665"/>
      <c r="H281" s="662"/>
      <c r="I281" s="662"/>
      <c r="J281" s="665">
        <v>1</v>
      </c>
      <c r="K281" s="665">
        <v>1488</v>
      </c>
      <c r="L281" s="662"/>
      <c r="M281" s="662">
        <v>1488</v>
      </c>
      <c r="N281" s="665"/>
      <c r="O281" s="665"/>
      <c r="P281" s="678"/>
      <c r="Q281" s="666"/>
    </row>
    <row r="282" spans="1:17" ht="14.4" customHeight="1" x14ac:dyDescent="0.3">
      <c r="A282" s="661" t="s">
        <v>9963</v>
      </c>
      <c r="B282" s="662" t="s">
        <v>610</v>
      </c>
      <c r="C282" s="662" t="s">
        <v>9855</v>
      </c>
      <c r="D282" s="662" t="s">
        <v>10090</v>
      </c>
      <c r="E282" s="662" t="s">
        <v>10091</v>
      </c>
      <c r="F282" s="665">
        <v>60</v>
      </c>
      <c r="G282" s="665">
        <v>20640</v>
      </c>
      <c r="H282" s="662">
        <v>1</v>
      </c>
      <c r="I282" s="662">
        <v>344</v>
      </c>
      <c r="J282" s="665">
        <v>106</v>
      </c>
      <c r="K282" s="665">
        <v>36555</v>
      </c>
      <c r="L282" s="662">
        <v>1.7710755813953489</v>
      </c>
      <c r="M282" s="662">
        <v>344.85849056603774</v>
      </c>
      <c r="N282" s="665">
        <v>105</v>
      </c>
      <c r="O282" s="665">
        <v>36225</v>
      </c>
      <c r="P282" s="678">
        <v>1.7550872093023255</v>
      </c>
      <c r="Q282" s="666">
        <v>345</v>
      </c>
    </row>
    <row r="283" spans="1:17" ht="14.4" customHeight="1" x14ac:dyDescent="0.3">
      <c r="A283" s="661" t="s">
        <v>9963</v>
      </c>
      <c r="B283" s="662" t="s">
        <v>610</v>
      </c>
      <c r="C283" s="662" t="s">
        <v>9855</v>
      </c>
      <c r="D283" s="662" t="s">
        <v>10092</v>
      </c>
      <c r="E283" s="662" t="s">
        <v>10093</v>
      </c>
      <c r="F283" s="665">
        <v>17</v>
      </c>
      <c r="G283" s="665">
        <v>1462</v>
      </c>
      <c r="H283" s="662">
        <v>1</v>
      </c>
      <c r="I283" s="662">
        <v>86</v>
      </c>
      <c r="J283" s="665">
        <v>22</v>
      </c>
      <c r="K283" s="665">
        <v>1930</v>
      </c>
      <c r="L283" s="662">
        <v>1.320109439124487</v>
      </c>
      <c r="M283" s="662">
        <v>87.727272727272734</v>
      </c>
      <c r="N283" s="665">
        <v>24</v>
      </c>
      <c r="O283" s="665">
        <v>2136</v>
      </c>
      <c r="P283" s="678">
        <v>1.4610123119015048</v>
      </c>
      <c r="Q283" s="666">
        <v>89</v>
      </c>
    </row>
    <row r="284" spans="1:17" ht="14.4" customHeight="1" x14ac:dyDescent="0.3">
      <c r="A284" s="661" t="s">
        <v>9963</v>
      </c>
      <c r="B284" s="662" t="s">
        <v>610</v>
      </c>
      <c r="C284" s="662" t="s">
        <v>9855</v>
      </c>
      <c r="D284" s="662" t="s">
        <v>10094</v>
      </c>
      <c r="E284" s="662" t="s">
        <v>10095</v>
      </c>
      <c r="F284" s="665">
        <v>73</v>
      </c>
      <c r="G284" s="665">
        <v>30295</v>
      </c>
      <c r="H284" s="662">
        <v>1</v>
      </c>
      <c r="I284" s="662">
        <v>415</v>
      </c>
      <c r="J284" s="665">
        <v>111</v>
      </c>
      <c r="K284" s="665">
        <v>46251</v>
      </c>
      <c r="L284" s="662">
        <v>1.5266875722066349</v>
      </c>
      <c r="M284" s="662">
        <v>416.67567567567568</v>
      </c>
      <c r="N284" s="665">
        <v>106</v>
      </c>
      <c r="O284" s="665">
        <v>44308</v>
      </c>
      <c r="P284" s="678">
        <v>1.4625515761676844</v>
      </c>
      <c r="Q284" s="666">
        <v>418</v>
      </c>
    </row>
    <row r="285" spans="1:17" ht="14.4" customHeight="1" x14ac:dyDescent="0.3">
      <c r="A285" s="661" t="s">
        <v>9963</v>
      </c>
      <c r="B285" s="662" t="s">
        <v>610</v>
      </c>
      <c r="C285" s="662" t="s">
        <v>9855</v>
      </c>
      <c r="D285" s="662" t="s">
        <v>10096</v>
      </c>
      <c r="E285" s="662" t="s">
        <v>10097</v>
      </c>
      <c r="F285" s="665">
        <v>22</v>
      </c>
      <c r="G285" s="665">
        <v>1144</v>
      </c>
      <c r="H285" s="662">
        <v>1</v>
      </c>
      <c r="I285" s="662">
        <v>52</v>
      </c>
      <c r="J285" s="665">
        <v>16</v>
      </c>
      <c r="K285" s="665">
        <v>840</v>
      </c>
      <c r="L285" s="662">
        <v>0.73426573426573427</v>
      </c>
      <c r="M285" s="662">
        <v>52.5</v>
      </c>
      <c r="N285" s="665">
        <v>24</v>
      </c>
      <c r="O285" s="665">
        <v>1272</v>
      </c>
      <c r="P285" s="678">
        <v>1.1118881118881119</v>
      </c>
      <c r="Q285" s="666">
        <v>53</v>
      </c>
    </row>
    <row r="286" spans="1:17" ht="14.4" customHeight="1" x14ac:dyDescent="0.3">
      <c r="A286" s="661" t="s">
        <v>9963</v>
      </c>
      <c r="B286" s="662" t="s">
        <v>610</v>
      </c>
      <c r="C286" s="662" t="s">
        <v>9855</v>
      </c>
      <c r="D286" s="662" t="s">
        <v>10098</v>
      </c>
      <c r="E286" s="662" t="s">
        <v>10099</v>
      </c>
      <c r="F286" s="665"/>
      <c r="G286" s="665"/>
      <c r="H286" s="662"/>
      <c r="I286" s="662"/>
      <c r="J286" s="665">
        <v>1</v>
      </c>
      <c r="K286" s="665">
        <v>53</v>
      </c>
      <c r="L286" s="662"/>
      <c r="M286" s="662">
        <v>53</v>
      </c>
      <c r="N286" s="665">
        <v>4</v>
      </c>
      <c r="O286" s="665">
        <v>216</v>
      </c>
      <c r="P286" s="678"/>
      <c r="Q286" s="666">
        <v>54</v>
      </c>
    </row>
    <row r="287" spans="1:17" ht="14.4" customHeight="1" thickBot="1" x14ac:dyDescent="0.35">
      <c r="A287" s="667" t="s">
        <v>9963</v>
      </c>
      <c r="B287" s="668" t="s">
        <v>610</v>
      </c>
      <c r="C287" s="668" t="s">
        <v>9855</v>
      </c>
      <c r="D287" s="668" t="s">
        <v>10100</v>
      </c>
      <c r="E287" s="668" t="s">
        <v>10101</v>
      </c>
      <c r="F287" s="671"/>
      <c r="G287" s="671"/>
      <c r="H287" s="668"/>
      <c r="I287" s="668"/>
      <c r="J287" s="671">
        <v>1</v>
      </c>
      <c r="K287" s="671">
        <v>868</v>
      </c>
      <c r="L287" s="668"/>
      <c r="M287" s="668">
        <v>868</v>
      </c>
      <c r="N287" s="671"/>
      <c r="O287" s="671"/>
      <c r="P287" s="679"/>
      <c r="Q287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129619794</v>
      </c>
      <c r="C3" s="351">
        <f t="shared" ref="C3:R3" si="0">SUBTOTAL(9,C6:C1048576)</f>
        <v>28</v>
      </c>
      <c r="D3" s="351">
        <f t="shared" si="0"/>
        <v>147332665</v>
      </c>
      <c r="E3" s="351">
        <f t="shared" si="0"/>
        <v>29.44573712303648</v>
      </c>
      <c r="F3" s="351">
        <f t="shared" si="0"/>
        <v>134269984.66</v>
      </c>
      <c r="G3" s="354">
        <f>IF(B3&lt;&gt;0,F3/B3,"")</f>
        <v>1.0358756214347942</v>
      </c>
      <c r="H3" s="350">
        <f t="shared" si="0"/>
        <v>37649916.969999954</v>
      </c>
      <c r="I3" s="351">
        <f t="shared" si="0"/>
        <v>7</v>
      </c>
      <c r="J3" s="351">
        <f t="shared" si="0"/>
        <v>61379234.350000046</v>
      </c>
      <c r="K3" s="351">
        <f t="shared" si="0"/>
        <v>6.2916360933477549</v>
      </c>
      <c r="L3" s="351">
        <f t="shared" si="0"/>
        <v>48980128.660000108</v>
      </c>
      <c r="M3" s="352">
        <f>IF(H3&lt;&gt;0,L3/H3,"")</f>
        <v>1.3009359011077832</v>
      </c>
      <c r="N3" s="353">
        <f t="shared" si="0"/>
        <v>23259867.449999999</v>
      </c>
      <c r="O3" s="351">
        <f t="shared" si="0"/>
        <v>1</v>
      </c>
      <c r="P3" s="351">
        <f t="shared" si="0"/>
        <v>16728278.479999997</v>
      </c>
      <c r="Q3" s="351">
        <f t="shared" si="0"/>
        <v>0.71766334592762249</v>
      </c>
      <c r="R3" s="351">
        <f t="shared" si="0"/>
        <v>16725056.569999998</v>
      </c>
      <c r="S3" s="352">
        <f>IF(N3&lt;&gt;0,R3/N3,"")</f>
        <v>0.71905210147704424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10103</v>
      </c>
      <c r="B6" s="790">
        <v>1702521</v>
      </c>
      <c r="C6" s="737">
        <v>1</v>
      </c>
      <c r="D6" s="790">
        <v>2189795</v>
      </c>
      <c r="E6" s="737">
        <v>1.2862073360622277</v>
      </c>
      <c r="F6" s="790">
        <v>2511866</v>
      </c>
      <c r="G6" s="742">
        <v>1.475380333047287</v>
      </c>
      <c r="H6" s="790"/>
      <c r="I6" s="737"/>
      <c r="J6" s="790">
        <v>565.1</v>
      </c>
      <c r="K6" s="737"/>
      <c r="L6" s="790">
        <v>4358.3999999999996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10104</v>
      </c>
      <c r="B7" s="791">
        <v>1045180</v>
      </c>
      <c r="C7" s="662">
        <v>1</v>
      </c>
      <c r="D7" s="791">
        <v>1206972</v>
      </c>
      <c r="E7" s="662">
        <v>1.1547982165751354</v>
      </c>
      <c r="F7" s="791">
        <v>1152946</v>
      </c>
      <c r="G7" s="678">
        <v>1.1031075986911345</v>
      </c>
      <c r="H7" s="791"/>
      <c r="I7" s="662"/>
      <c r="J7" s="791">
        <v>68795.899999999994</v>
      </c>
      <c r="K7" s="662"/>
      <c r="L7" s="791">
        <v>5407.4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10105</v>
      </c>
      <c r="B8" s="791">
        <v>7527218</v>
      </c>
      <c r="C8" s="662">
        <v>1</v>
      </c>
      <c r="D8" s="791">
        <v>4950229</v>
      </c>
      <c r="E8" s="662">
        <v>0.65764389977811188</v>
      </c>
      <c r="F8" s="791">
        <v>2698441</v>
      </c>
      <c r="G8" s="678">
        <v>0.35849114506847019</v>
      </c>
      <c r="H8" s="791">
        <v>7637.9</v>
      </c>
      <c r="I8" s="662">
        <v>1</v>
      </c>
      <c r="J8" s="791">
        <v>5146.5899999999992</v>
      </c>
      <c r="K8" s="662">
        <v>0.67382264758637833</v>
      </c>
      <c r="L8" s="791">
        <v>19853.100000000002</v>
      </c>
      <c r="M8" s="678">
        <v>2.599287762343053</v>
      </c>
      <c r="N8" s="791"/>
      <c r="O8" s="662"/>
      <c r="P8" s="791">
        <v>35524.18</v>
      </c>
      <c r="Q8" s="662"/>
      <c r="R8" s="791"/>
      <c r="S8" s="701"/>
    </row>
    <row r="9" spans="1:19" ht="14.4" customHeight="1" x14ac:dyDescent="0.3">
      <c r="A9" s="688" t="s">
        <v>10106</v>
      </c>
      <c r="B9" s="791">
        <v>354625</v>
      </c>
      <c r="C9" s="662">
        <v>1</v>
      </c>
      <c r="D9" s="791">
        <v>850048</v>
      </c>
      <c r="E9" s="662">
        <v>2.3970334860768419</v>
      </c>
      <c r="F9" s="791">
        <v>1044409.67</v>
      </c>
      <c r="G9" s="678">
        <v>2.9451101022206556</v>
      </c>
      <c r="H9" s="791"/>
      <c r="I9" s="662"/>
      <c r="J9" s="791">
        <v>92325.26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10107</v>
      </c>
      <c r="B10" s="791">
        <v>239900</v>
      </c>
      <c r="C10" s="662">
        <v>1</v>
      </c>
      <c r="D10" s="791">
        <v>216740</v>
      </c>
      <c r="E10" s="662">
        <v>0.90345977490621088</v>
      </c>
      <c r="F10" s="791">
        <v>187109.33000000002</v>
      </c>
      <c r="G10" s="678">
        <v>0.7799471863276366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10108</v>
      </c>
      <c r="B11" s="791">
        <v>232394</v>
      </c>
      <c r="C11" s="662">
        <v>1</v>
      </c>
      <c r="D11" s="791">
        <v>187922</v>
      </c>
      <c r="E11" s="662">
        <v>0.80863533481931549</v>
      </c>
      <c r="F11" s="791">
        <v>233194</v>
      </c>
      <c r="G11" s="678">
        <v>1.0034424296668589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10109</v>
      </c>
      <c r="B12" s="791">
        <v>586909</v>
      </c>
      <c r="C12" s="662">
        <v>1</v>
      </c>
      <c r="D12" s="791">
        <v>696083</v>
      </c>
      <c r="E12" s="662">
        <v>1.1860152084905837</v>
      </c>
      <c r="F12" s="791">
        <v>827495</v>
      </c>
      <c r="G12" s="678">
        <v>1.4099204476332787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10110</v>
      </c>
      <c r="B13" s="791">
        <v>781639</v>
      </c>
      <c r="C13" s="662">
        <v>1</v>
      </c>
      <c r="D13" s="791">
        <v>713473</v>
      </c>
      <c r="E13" s="662">
        <v>0.91279094313359488</v>
      </c>
      <c r="F13" s="791">
        <v>754092</v>
      </c>
      <c r="G13" s="678">
        <v>0.96475738800136634</v>
      </c>
      <c r="H13" s="791"/>
      <c r="I13" s="662"/>
      <c r="J13" s="791"/>
      <c r="K13" s="662"/>
      <c r="L13" s="791">
        <v>95975</v>
      </c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10111</v>
      </c>
      <c r="B14" s="791">
        <v>202764</v>
      </c>
      <c r="C14" s="662">
        <v>1</v>
      </c>
      <c r="D14" s="791">
        <v>194816</v>
      </c>
      <c r="E14" s="662">
        <v>0.96080172022647015</v>
      </c>
      <c r="F14" s="791">
        <v>287346</v>
      </c>
      <c r="G14" s="678">
        <v>1.4171450553352667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10112</v>
      </c>
      <c r="B15" s="791">
        <v>2816667</v>
      </c>
      <c r="C15" s="662">
        <v>1</v>
      </c>
      <c r="D15" s="791">
        <v>3245673</v>
      </c>
      <c r="E15" s="662">
        <v>1.1523098044603781</v>
      </c>
      <c r="F15" s="791">
        <v>3319896</v>
      </c>
      <c r="G15" s="678">
        <v>1.1786611622886198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10113</v>
      </c>
      <c r="B16" s="791">
        <v>144086</v>
      </c>
      <c r="C16" s="662">
        <v>1</v>
      </c>
      <c r="D16" s="791">
        <v>101550</v>
      </c>
      <c r="E16" s="662">
        <v>0.70478741862498784</v>
      </c>
      <c r="F16" s="791">
        <v>196445</v>
      </c>
      <c r="G16" s="678">
        <v>1.3633871437891258</v>
      </c>
      <c r="H16" s="791">
        <v>565.1</v>
      </c>
      <c r="I16" s="662">
        <v>1</v>
      </c>
      <c r="J16" s="791">
        <v>1614.1</v>
      </c>
      <c r="K16" s="662">
        <v>2.8563086179437267</v>
      </c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10114</v>
      </c>
      <c r="B17" s="791">
        <v>116181</v>
      </c>
      <c r="C17" s="662">
        <v>1</v>
      </c>
      <c r="D17" s="791">
        <v>160307</v>
      </c>
      <c r="E17" s="662">
        <v>1.3798039266317212</v>
      </c>
      <c r="F17" s="791">
        <v>165598</v>
      </c>
      <c r="G17" s="678">
        <v>1.4253449359189541</v>
      </c>
      <c r="H17" s="791"/>
      <c r="I17" s="662"/>
      <c r="J17" s="791"/>
      <c r="K17" s="662"/>
      <c r="L17" s="791">
        <v>8629.83</v>
      </c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10115</v>
      </c>
      <c r="B18" s="791">
        <v>110957</v>
      </c>
      <c r="C18" s="662">
        <v>1</v>
      </c>
      <c r="D18" s="791">
        <v>161604</v>
      </c>
      <c r="E18" s="662">
        <v>1.4564561046171038</v>
      </c>
      <c r="F18" s="791">
        <v>354627</v>
      </c>
      <c r="G18" s="678">
        <v>3.1960759573528486</v>
      </c>
      <c r="H18" s="791">
        <v>11922.79</v>
      </c>
      <c r="I18" s="662">
        <v>1</v>
      </c>
      <c r="J18" s="791">
        <v>8191.63</v>
      </c>
      <c r="K18" s="662">
        <v>0.68705646916535468</v>
      </c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10116</v>
      </c>
      <c r="B19" s="791">
        <v>152414</v>
      </c>
      <c r="C19" s="662">
        <v>1</v>
      </c>
      <c r="D19" s="791">
        <v>78439</v>
      </c>
      <c r="E19" s="662">
        <v>0.51464432401222981</v>
      </c>
      <c r="F19" s="791">
        <v>117806</v>
      </c>
      <c r="G19" s="678">
        <v>0.77293424488564044</v>
      </c>
      <c r="H19" s="791"/>
      <c r="I19" s="662"/>
      <c r="J19" s="791"/>
      <c r="K19" s="662"/>
      <c r="L19" s="791">
        <v>35755.46</v>
      </c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10117</v>
      </c>
      <c r="B20" s="791">
        <v>1024753</v>
      </c>
      <c r="C20" s="662">
        <v>1</v>
      </c>
      <c r="D20" s="791">
        <v>890366</v>
      </c>
      <c r="E20" s="662">
        <v>0.8688591299561943</v>
      </c>
      <c r="F20" s="791">
        <v>911732.33000000007</v>
      </c>
      <c r="G20" s="678">
        <v>0.88970935435173171</v>
      </c>
      <c r="H20" s="791">
        <v>4842.2999999999993</v>
      </c>
      <c r="I20" s="662">
        <v>1</v>
      </c>
      <c r="J20" s="791">
        <v>2179.1999999999998</v>
      </c>
      <c r="K20" s="662">
        <v>0.45003407471656032</v>
      </c>
      <c r="L20" s="791">
        <v>1614.1</v>
      </c>
      <c r="M20" s="678">
        <v>0.33333333333333337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10118</v>
      </c>
      <c r="B21" s="791">
        <v>4899566</v>
      </c>
      <c r="C21" s="662">
        <v>1</v>
      </c>
      <c r="D21" s="791">
        <v>5575690</v>
      </c>
      <c r="E21" s="662">
        <v>1.1379967123618704</v>
      </c>
      <c r="F21" s="791">
        <v>3038094</v>
      </c>
      <c r="G21" s="678">
        <v>0.62007410452272715</v>
      </c>
      <c r="H21" s="791"/>
      <c r="I21" s="662"/>
      <c r="J21" s="791">
        <v>6416.6600000000008</v>
      </c>
      <c r="K21" s="662"/>
      <c r="L21" s="791">
        <v>3718.3599999999997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10119</v>
      </c>
      <c r="B22" s="791">
        <v>66937</v>
      </c>
      <c r="C22" s="662">
        <v>1</v>
      </c>
      <c r="D22" s="791">
        <v>83645</v>
      </c>
      <c r="E22" s="662">
        <v>1.2496078402079567</v>
      </c>
      <c r="F22" s="791">
        <v>87790</v>
      </c>
      <c r="G22" s="678">
        <v>1.3115317387991694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10120</v>
      </c>
      <c r="B23" s="791">
        <v>104315</v>
      </c>
      <c r="C23" s="662">
        <v>1</v>
      </c>
      <c r="D23" s="791">
        <v>115882</v>
      </c>
      <c r="E23" s="662">
        <v>1.1108852993337488</v>
      </c>
      <c r="F23" s="791">
        <v>88857</v>
      </c>
      <c r="G23" s="678">
        <v>0.85181421655562484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10121</v>
      </c>
      <c r="B24" s="791">
        <v>950462</v>
      </c>
      <c r="C24" s="662">
        <v>1</v>
      </c>
      <c r="D24" s="791">
        <v>1036461</v>
      </c>
      <c r="E24" s="662">
        <v>1.0904812606921686</v>
      </c>
      <c r="F24" s="791">
        <v>814917</v>
      </c>
      <c r="G24" s="678">
        <v>0.85739040592890614</v>
      </c>
      <c r="H24" s="791">
        <v>565.1</v>
      </c>
      <c r="I24" s="662">
        <v>1</v>
      </c>
      <c r="J24" s="791"/>
      <c r="K24" s="662"/>
      <c r="L24" s="791">
        <v>2179.1999999999998</v>
      </c>
      <c r="M24" s="678">
        <v>3.8563086179437263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10122</v>
      </c>
      <c r="B25" s="791">
        <v>18868</v>
      </c>
      <c r="C25" s="662">
        <v>1</v>
      </c>
      <c r="D25" s="791">
        <v>21060</v>
      </c>
      <c r="E25" s="662">
        <v>1.1161755352978588</v>
      </c>
      <c r="F25" s="791">
        <v>22482</v>
      </c>
      <c r="G25" s="678">
        <v>1.1915412338350646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10123</v>
      </c>
      <c r="B26" s="791">
        <v>101918</v>
      </c>
      <c r="C26" s="662">
        <v>1</v>
      </c>
      <c r="D26" s="791">
        <v>58172</v>
      </c>
      <c r="E26" s="662">
        <v>0.57077258187955027</v>
      </c>
      <c r="F26" s="791">
        <v>45343.33</v>
      </c>
      <c r="G26" s="678">
        <v>0.44490011577935207</v>
      </c>
      <c r="H26" s="791"/>
      <c r="I26" s="662"/>
      <c r="J26" s="791">
        <v>76766.33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10124</v>
      </c>
      <c r="B27" s="791">
        <v>85723</v>
      </c>
      <c r="C27" s="662">
        <v>1</v>
      </c>
      <c r="D27" s="791">
        <v>47524</v>
      </c>
      <c r="E27" s="662">
        <v>0.554390303652462</v>
      </c>
      <c r="F27" s="791">
        <v>51159</v>
      </c>
      <c r="G27" s="678">
        <v>0.5967943259101991</v>
      </c>
      <c r="H27" s="791"/>
      <c r="I27" s="662"/>
      <c r="J27" s="791">
        <v>565.1</v>
      </c>
      <c r="K27" s="662"/>
      <c r="L27" s="791">
        <v>1614.0999999999949</v>
      </c>
      <c r="M27" s="678"/>
      <c r="N27" s="791"/>
      <c r="O27" s="662"/>
      <c r="P27" s="791"/>
      <c r="Q27" s="662"/>
      <c r="R27" s="791">
        <v>43187.69</v>
      </c>
      <c r="S27" s="701"/>
    </row>
    <row r="28" spans="1:19" ht="14.4" customHeight="1" x14ac:dyDescent="0.3">
      <c r="A28" s="688" t="s">
        <v>10125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10126</v>
      </c>
      <c r="B29" s="791">
        <v>103159</v>
      </c>
      <c r="C29" s="662">
        <v>1</v>
      </c>
      <c r="D29" s="791">
        <v>190597</v>
      </c>
      <c r="E29" s="662">
        <v>1.8476041838327242</v>
      </c>
      <c r="F29" s="791">
        <v>123600</v>
      </c>
      <c r="G29" s="678">
        <v>1.1981504279801083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10127</v>
      </c>
      <c r="B30" s="791">
        <v>409825</v>
      </c>
      <c r="C30" s="662">
        <v>1</v>
      </c>
      <c r="D30" s="791">
        <v>421018</v>
      </c>
      <c r="E30" s="662">
        <v>1.0273116574147503</v>
      </c>
      <c r="F30" s="791">
        <v>395122</v>
      </c>
      <c r="G30" s="678">
        <v>0.96412371134020614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5096</v>
      </c>
      <c r="B31" s="791">
        <v>105107521</v>
      </c>
      <c r="C31" s="662">
        <v>1</v>
      </c>
      <c r="D31" s="791">
        <v>123123536</v>
      </c>
      <c r="E31" s="662">
        <v>1.1714055742975804</v>
      </c>
      <c r="F31" s="791">
        <v>113881055</v>
      </c>
      <c r="G31" s="678">
        <v>1.0834719905533687</v>
      </c>
      <c r="H31" s="791">
        <v>37623818.679999955</v>
      </c>
      <c r="I31" s="662">
        <v>1</v>
      </c>
      <c r="J31" s="791">
        <v>61116668.480000049</v>
      </c>
      <c r="K31" s="662">
        <v>1.6244142839357347</v>
      </c>
      <c r="L31" s="791">
        <v>48764399.15000011</v>
      </c>
      <c r="M31" s="678">
        <v>1.2961044588470296</v>
      </c>
      <c r="N31" s="791">
        <v>23259867.449999999</v>
      </c>
      <c r="O31" s="662">
        <v>1</v>
      </c>
      <c r="P31" s="791">
        <v>16692754.299999997</v>
      </c>
      <c r="Q31" s="662">
        <v>0.71766334592762249</v>
      </c>
      <c r="R31" s="791">
        <v>16681868.879999999</v>
      </c>
      <c r="S31" s="701">
        <v>0.71719535443870297</v>
      </c>
    </row>
    <row r="32" spans="1:19" ht="14.4" customHeight="1" x14ac:dyDescent="0.3">
      <c r="A32" s="688" t="s">
        <v>10128</v>
      </c>
      <c r="B32" s="791">
        <v>372248</v>
      </c>
      <c r="C32" s="662">
        <v>1</v>
      </c>
      <c r="D32" s="791">
        <v>394262</v>
      </c>
      <c r="E32" s="662">
        <v>1.0591379940254884</v>
      </c>
      <c r="F32" s="791">
        <v>446981</v>
      </c>
      <c r="G32" s="678">
        <v>1.2007613204100491</v>
      </c>
      <c r="H32" s="791">
        <v>565.1</v>
      </c>
      <c r="I32" s="662">
        <v>1</v>
      </c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10129</v>
      </c>
      <c r="B33" s="792">
        <v>360979</v>
      </c>
      <c r="C33" s="668">
        <v>1</v>
      </c>
      <c r="D33" s="792">
        <v>420801</v>
      </c>
      <c r="E33" s="668">
        <v>1.1657215516692108</v>
      </c>
      <c r="F33" s="792">
        <v>511581</v>
      </c>
      <c r="G33" s="679">
        <v>1.417204324905327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8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10374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303596.91999999993</v>
      </c>
      <c r="G3" s="212">
        <f t="shared" si="0"/>
        <v>190529578.41999999</v>
      </c>
      <c r="H3" s="212"/>
      <c r="I3" s="212"/>
      <c r="J3" s="212">
        <f t="shared" si="0"/>
        <v>322886.28000000014</v>
      </c>
      <c r="K3" s="212">
        <f t="shared" si="0"/>
        <v>225440177.83000001</v>
      </c>
      <c r="L3" s="212"/>
      <c r="M3" s="212"/>
      <c r="N3" s="212">
        <f t="shared" si="0"/>
        <v>302016.87</v>
      </c>
      <c r="O3" s="212">
        <f t="shared" si="0"/>
        <v>199975169.89000005</v>
      </c>
      <c r="P3" s="79">
        <f>IF(G3=0,0,O3/G3)</f>
        <v>1.049575459875203</v>
      </c>
      <c r="Q3" s="213">
        <f>IF(N3=0,0,O3/N3)</f>
        <v>662.13244938933394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10130</v>
      </c>
      <c r="B6" s="737" t="s">
        <v>9667</v>
      </c>
      <c r="C6" s="737" t="s">
        <v>9848</v>
      </c>
      <c r="D6" s="737" t="s">
        <v>9849</v>
      </c>
      <c r="E6" s="737" t="s">
        <v>9850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4</v>
      </c>
      <c r="O6" s="229">
        <v>2260.4</v>
      </c>
      <c r="P6" s="742"/>
      <c r="Q6" s="750">
        <v>565.1</v>
      </c>
    </row>
    <row r="7" spans="1:17" ht="14.4" customHeight="1" x14ac:dyDescent="0.3">
      <c r="A7" s="661" t="s">
        <v>10130</v>
      </c>
      <c r="B7" s="662" t="s">
        <v>9667</v>
      </c>
      <c r="C7" s="662" t="s">
        <v>9848</v>
      </c>
      <c r="D7" s="662" t="s">
        <v>9851</v>
      </c>
      <c r="E7" s="662" t="s">
        <v>9852</v>
      </c>
      <c r="F7" s="665"/>
      <c r="G7" s="665"/>
      <c r="H7" s="665"/>
      <c r="I7" s="665"/>
      <c r="J7" s="665"/>
      <c r="K7" s="665"/>
      <c r="L7" s="665"/>
      <c r="M7" s="665"/>
      <c r="N7" s="665">
        <v>2</v>
      </c>
      <c r="O7" s="665">
        <v>2098</v>
      </c>
      <c r="P7" s="678"/>
      <c r="Q7" s="666">
        <v>1049</v>
      </c>
    </row>
    <row r="8" spans="1:17" ht="14.4" customHeight="1" x14ac:dyDescent="0.3">
      <c r="A8" s="661" t="s">
        <v>10130</v>
      </c>
      <c r="B8" s="662" t="s">
        <v>9667</v>
      </c>
      <c r="C8" s="662" t="s">
        <v>9855</v>
      </c>
      <c r="D8" s="662" t="s">
        <v>9860</v>
      </c>
      <c r="E8" s="662" t="s">
        <v>9861</v>
      </c>
      <c r="F8" s="665">
        <v>5</v>
      </c>
      <c r="G8" s="665">
        <v>170</v>
      </c>
      <c r="H8" s="665">
        <v>1</v>
      </c>
      <c r="I8" s="665">
        <v>34</v>
      </c>
      <c r="J8" s="665">
        <v>4</v>
      </c>
      <c r="K8" s="665">
        <v>140</v>
      </c>
      <c r="L8" s="665">
        <v>0.82352941176470584</v>
      </c>
      <c r="M8" s="665">
        <v>35</v>
      </c>
      <c r="N8" s="665">
        <v>13</v>
      </c>
      <c r="O8" s="665">
        <v>455</v>
      </c>
      <c r="P8" s="678">
        <v>2.6764705882352939</v>
      </c>
      <c r="Q8" s="666">
        <v>35</v>
      </c>
    </row>
    <row r="9" spans="1:17" ht="14.4" customHeight="1" x14ac:dyDescent="0.3">
      <c r="A9" s="661" t="s">
        <v>10130</v>
      </c>
      <c r="B9" s="662" t="s">
        <v>9667</v>
      </c>
      <c r="C9" s="662" t="s">
        <v>9855</v>
      </c>
      <c r="D9" s="662" t="s">
        <v>9864</v>
      </c>
      <c r="E9" s="662" t="s">
        <v>9865</v>
      </c>
      <c r="F9" s="665"/>
      <c r="G9" s="665"/>
      <c r="H9" s="665"/>
      <c r="I9" s="665"/>
      <c r="J9" s="665">
        <v>1</v>
      </c>
      <c r="K9" s="665">
        <v>164</v>
      </c>
      <c r="L9" s="665"/>
      <c r="M9" s="665">
        <v>164</v>
      </c>
      <c r="N9" s="665">
        <v>4</v>
      </c>
      <c r="O9" s="665">
        <v>660</v>
      </c>
      <c r="P9" s="678"/>
      <c r="Q9" s="666">
        <v>165</v>
      </c>
    </row>
    <row r="10" spans="1:17" ht="14.4" customHeight="1" x14ac:dyDescent="0.3">
      <c r="A10" s="661" t="s">
        <v>10130</v>
      </c>
      <c r="B10" s="662" t="s">
        <v>9667</v>
      </c>
      <c r="C10" s="662" t="s">
        <v>9855</v>
      </c>
      <c r="D10" s="662" t="s">
        <v>9868</v>
      </c>
      <c r="E10" s="662" t="s">
        <v>9869</v>
      </c>
      <c r="F10" s="665"/>
      <c r="G10" s="665"/>
      <c r="H10" s="665"/>
      <c r="I10" s="665"/>
      <c r="J10" s="665">
        <v>1</v>
      </c>
      <c r="K10" s="665">
        <v>47</v>
      </c>
      <c r="L10" s="665"/>
      <c r="M10" s="665">
        <v>47</v>
      </c>
      <c r="N10" s="665">
        <v>4</v>
      </c>
      <c r="O10" s="665">
        <v>188</v>
      </c>
      <c r="P10" s="678"/>
      <c r="Q10" s="666">
        <v>47</v>
      </c>
    </row>
    <row r="11" spans="1:17" ht="14.4" customHeight="1" x14ac:dyDescent="0.3">
      <c r="A11" s="661" t="s">
        <v>10130</v>
      </c>
      <c r="B11" s="662" t="s">
        <v>9667</v>
      </c>
      <c r="C11" s="662" t="s">
        <v>9855</v>
      </c>
      <c r="D11" s="662" t="s">
        <v>9882</v>
      </c>
      <c r="E11" s="662" t="s">
        <v>9883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10130</v>
      </c>
      <c r="B12" s="662" t="s">
        <v>9667</v>
      </c>
      <c r="C12" s="662" t="s">
        <v>9855</v>
      </c>
      <c r="D12" s="662" t="s">
        <v>9886</v>
      </c>
      <c r="E12" s="662" t="s">
        <v>9887</v>
      </c>
      <c r="F12" s="665"/>
      <c r="G12" s="665"/>
      <c r="H12" s="665"/>
      <c r="I12" s="665"/>
      <c r="J12" s="665">
        <v>1</v>
      </c>
      <c r="K12" s="665">
        <v>82</v>
      </c>
      <c r="L12" s="665"/>
      <c r="M12" s="665">
        <v>82</v>
      </c>
      <c r="N12" s="665">
        <v>4</v>
      </c>
      <c r="O12" s="665">
        <v>328</v>
      </c>
      <c r="P12" s="678"/>
      <c r="Q12" s="666">
        <v>82</v>
      </c>
    </row>
    <row r="13" spans="1:17" ht="14.4" customHeight="1" x14ac:dyDescent="0.3">
      <c r="A13" s="661" t="s">
        <v>10130</v>
      </c>
      <c r="B13" s="662" t="s">
        <v>9667</v>
      </c>
      <c r="C13" s="662" t="s">
        <v>9855</v>
      </c>
      <c r="D13" s="662" t="s">
        <v>9896</v>
      </c>
      <c r="E13" s="662" t="s">
        <v>9897</v>
      </c>
      <c r="F13" s="665">
        <v>1</v>
      </c>
      <c r="G13" s="665">
        <v>327</v>
      </c>
      <c r="H13" s="665">
        <v>1</v>
      </c>
      <c r="I13" s="665">
        <v>327</v>
      </c>
      <c r="J13" s="665"/>
      <c r="K13" s="665"/>
      <c r="L13" s="665"/>
      <c r="M13" s="665"/>
      <c r="N13" s="665">
        <v>3</v>
      </c>
      <c r="O13" s="665">
        <v>993</v>
      </c>
      <c r="P13" s="678">
        <v>3.0366972477064218</v>
      </c>
      <c r="Q13" s="666">
        <v>331</v>
      </c>
    </row>
    <row r="14" spans="1:17" ht="14.4" customHeight="1" x14ac:dyDescent="0.3">
      <c r="A14" s="661" t="s">
        <v>10130</v>
      </c>
      <c r="B14" s="662" t="s">
        <v>9667</v>
      </c>
      <c r="C14" s="662" t="s">
        <v>9855</v>
      </c>
      <c r="D14" s="662" t="s">
        <v>9902</v>
      </c>
      <c r="E14" s="662" t="s">
        <v>9903</v>
      </c>
      <c r="F14" s="665"/>
      <c r="G14" s="665"/>
      <c r="H14" s="665"/>
      <c r="I14" s="665"/>
      <c r="J14" s="665"/>
      <c r="K14" s="665"/>
      <c r="L14" s="665"/>
      <c r="M14" s="665"/>
      <c r="N14" s="665">
        <v>2</v>
      </c>
      <c r="O14" s="665">
        <v>886</v>
      </c>
      <c r="P14" s="678"/>
      <c r="Q14" s="666">
        <v>443</v>
      </c>
    </row>
    <row r="15" spans="1:17" ht="14.4" customHeight="1" x14ac:dyDescent="0.3">
      <c r="A15" s="661" t="s">
        <v>10130</v>
      </c>
      <c r="B15" s="662" t="s">
        <v>9667</v>
      </c>
      <c r="C15" s="662" t="s">
        <v>9855</v>
      </c>
      <c r="D15" s="662" t="s">
        <v>9904</v>
      </c>
      <c r="E15" s="662" t="s">
        <v>9905</v>
      </c>
      <c r="F15" s="665">
        <v>9</v>
      </c>
      <c r="G15" s="665">
        <v>1431</v>
      </c>
      <c r="H15" s="665">
        <v>1</v>
      </c>
      <c r="I15" s="665">
        <v>159</v>
      </c>
      <c r="J15" s="665">
        <v>3</v>
      </c>
      <c r="K15" s="665">
        <v>480</v>
      </c>
      <c r="L15" s="665">
        <v>0.33542976939203356</v>
      </c>
      <c r="M15" s="665">
        <v>160</v>
      </c>
      <c r="N15" s="665">
        <v>3</v>
      </c>
      <c r="O15" s="665">
        <v>483</v>
      </c>
      <c r="P15" s="678">
        <v>0.33752620545073375</v>
      </c>
      <c r="Q15" s="666">
        <v>161</v>
      </c>
    </row>
    <row r="16" spans="1:17" ht="14.4" customHeight="1" x14ac:dyDescent="0.3">
      <c r="A16" s="661" t="s">
        <v>10130</v>
      </c>
      <c r="B16" s="662" t="s">
        <v>9667</v>
      </c>
      <c r="C16" s="662" t="s">
        <v>9855</v>
      </c>
      <c r="D16" s="662" t="s">
        <v>9910</v>
      </c>
      <c r="E16" s="662" t="s">
        <v>9911</v>
      </c>
      <c r="F16" s="665"/>
      <c r="G16" s="665"/>
      <c r="H16" s="665"/>
      <c r="I16" s="665"/>
      <c r="J16" s="665">
        <v>3</v>
      </c>
      <c r="K16" s="665">
        <v>492</v>
      </c>
      <c r="L16" s="665"/>
      <c r="M16" s="665">
        <v>164</v>
      </c>
      <c r="N16" s="665"/>
      <c r="O16" s="665"/>
      <c r="P16" s="678"/>
      <c r="Q16" s="666"/>
    </row>
    <row r="17" spans="1:17" ht="14.4" customHeight="1" x14ac:dyDescent="0.3">
      <c r="A17" s="661" t="s">
        <v>10130</v>
      </c>
      <c r="B17" s="662" t="s">
        <v>9667</v>
      </c>
      <c r="C17" s="662" t="s">
        <v>9855</v>
      </c>
      <c r="D17" s="662" t="s">
        <v>9912</v>
      </c>
      <c r="E17" s="662" t="s">
        <v>9913</v>
      </c>
      <c r="F17" s="665">
        <v>4</v>
      </c>
      <c r="G17" s="665">
        <v>2580</v>
      </c>
      <c r="H17" s="665">
        <v>1</v>
      </c>
      <c r="I17" s="665">
        <v>645</v>
      </c>
      <c r="J17" s="665">
        <v>8</v>
      </c>
      <c r="K17" s="665">
        <v>5208</v>
      </c>
      <c r="L17" s="665">
        <v>2.0186046511627906</v>
      </c>
      <c r="M17" s="665">
        <v>651</v>
      </c>
      <c r="N17" s="665">
        <v>9</v>
      </c>
      <c r="O17" s="665">
        <v>5877</v>
      </c>
      <c r="P17" s="678">
        <v>2.2779069767441862</v>
      </c>
      <c r="Q17" s="666">
        <v>653</v>
      </c>
    </row>
    <row r="18" spans="1:17" ht="14.4" customHeight="1" x14ac:dyDescent="0.3">
      <c r="A18" s="661" t="s">
        <v>10130</v>
      </c>
      <c r="B18" s="662" t="s">
        <v>9930</v>
      </c>
      <c r="C18" s="662" t="s">
        <v>9855</v>
      </c>
      <c r="D18" s="662" t="s">
        <v>9931</v>
      </c>
      <c r="E18" s="662" t="s">
        <v>9932</v>
      </c>
      <c r="F18" s="665"/>
      <c r="G18" s="665"/>
      <c r="H18" s="665"/>
      <c r="I18" s="665"/>
      <c r="J18" s="665">
        <v>2</v>
      </c>
      <c r="K18" s="665">
        <v>1834</v>
      </c>
      <c r="L18" s="665"/>
      <c r="M18" s="665">
        <v>917</v>
      </c>
      <c r="N18" s="665">
        <v>11</v>
      </c>
      <c r="O18" s="665">
        <v>10142</v>
      </c>
      <c r="P18" s="678"/>
      <c r="Q18" s="666">
        <v>922</v>
      </c>
    </row>
    <row r="19" spans="1:17" ht="14.4" customHeight="1" x14ac:dyDescent="0.3">
      <c r="A19" s="661" t="s">
        <v>10130</v>
      </c>
      <c r="B19" s="662" t="s">
        <v>9930</v>
      </c>
      <c r="C19" s="662" t="s">
        <v>9855</v>
      </c>
      <c r="D19" s="662" t="s">
        <v>9935</v>
      </c>
      <c r="E19" s="662" t="s">
        <v>9936</v>
      </c>
      <c r="F19" s="665"/>
      <c r="G19" s="665"/>
      <c r="H19" s="665"/>
      <c r="I19" s="665"/>
      <c r="J19" s="665"/>
      <c r="K19" s="665"/>
      <c r="L19" s="665"/>
      <c r="M19" s="665"/>
      <c r="N19" s="665">
        <v>2</v>
      </c>
      <c r="O19" s="665">
        <v>606</v>
      </c>
      <c r="P19" s="678"/>
      <c r="Q19" s="666">
        <v>303</v>
      </c>
    </row>
    <row r="20" spans="1:17" ht="14.4" customHeight="1" x14ac:dyDescent="0.3">
      <c r="A20" s="661" t="s">
        <v>10130</v>
      </c>
      <c r="B20" s="662" t="s">
        <v>9930</v>
      </c>
      <c r="C20" s="662" t="s">
        <v>9855</v>
      </c>
      <c r="D20" s="662" t="s">
        <v>9937</v>
      </c>
      <c r="E20" s="662" t="s">
        <v>9938</v>
      </c>
      <c r="F20" s="665">
        <v>135</v>
      </c>
      <c r="G20" s="665">
        <v>3105</v>
      </c>
      <c r="H20" s="665">
        <v>1</v>
      </c>
      <c r="I20" s="665">
        <v>23</v>
      </c>
      <c r="J20" s="665">
        <v>246</v>
      </c>
      <c r="K20" s="665">
        <v>5060</v>
      </c>
      <c r="L20" s="665">
        <v>1.6296296296296295</v>
      </c>
      <c r="M20" s="665">
        <v>20.569105691056912</v>
      </c>
      <c r="N20" s="665">
        <v>212</v>
      </c>
      <c r="O20" s="665">
        <v>4876</v>
      </c>
      <c r="P20" s="678">
        <v>1.5703703703703704</v>
      </c>
      <c r="Q20" s="666">
        <v>23</v>
      </c>
    </row>
    <row r="21" spans="1:17" ht="14.4" customHeight="1" x14ac:dyDescent="0.3">
      <c r="A21" s="661" t="s">
        <v>10130</v>
      </c>
      <c r="B21" s="662" t="s">
        <v>9930</v>
      </c>
      <c r="C21" s="662" t="s">
        <v>9855</v>
      </c>
      <c r="D21" s="662" t="s">
        <v>9941</v>
      </c>
      <c r="E21" s="662" t="s">
        <v>9942</v>
      </c>
      <c r="F21" s="665">
        <v>65</v>
      </c>
      <c r="G21" s="665">
        <v>80925</v>
      </c>
      <c r="H21" s="665">
        <v>1</v>
      </c>
      <c r="I21" s="665">
        <v>1245</v>
      </c>
      <c r="J21" s="665">
        <v>129</v>
      </c>
      <c r="K21" s="665">
        <v>152453</v>
      </c>
      <c r="L21" s="665">
        <v>1.8838801359283286</v>
      </c>
      <c r="M21" s="665">
        <v>1181.8062015503876</v>
      </c>
      <c r="N21" s="665">
        <v>135</v>
      </c>
      <c r="O21" s="665">
        <v>171180</v>
      </c>
      <c r="P21" s="678">
        <v>2.115291936978684</v>
      </c>
      <c r="Q21" s="666">
        <v>1268</v>
      </c>
    </row>
    <row r="22" spans="1:17" ht="14.4" customHeight="1" x14ac:dyDescent="0.3">
      <c r="A22" s="661" t="s">
        <v>10130</v>
      </c>
      <c r="B22" s="662" t="s">
        <v>9930</v>
      </c>
      <c r="C22" s="662" t="s">
        <v>9855</v>
      </c>
      <c r="D22" s="662" t="s">
        <v>9943</v>
      </c>
      <c r="E22" s="662" t="s">
        <v>9944</v>
      </c>
      <c r="F22" s="665"/>
      <c r="G22" s="665"/>
      <c r="H22" s="665"/>
      <c r="I22" s="665"/>
      <c r="J22" s="665"/>
      <c r="K22" s="665"/>
      <c r="L22" s="665"/>
      <c r="M22" s="665"/>
      <c r="N22" s="665">
        <v>5</v>
      </c>
      <c r="O22" s="665">
        <v>47230</v>
      </c>
      <c r="P22" s="678"/>
      <c r="Q22" s="666">
        <v>9446</v>
      </c>
    </row>
    <row r="23" spans="1:17" ht="14.4" customHeight="1" x14ac:dyDescent="0.3">
      <c r="A23" s="661" t="s">
        <v>10130</v>
      </c>
      <c r="B23" s="662" t="s">
        <v>9930</v>
      </c>
      <c r="C23" s="662" t="s">
        <v>9855</v>
      </c>
      <c r="D23" s="662" t="s">
        <v>9945</v>
      </c>
      <c r="E23" s="662" t="s">
        <v>9946</v>
      </c>
      <c r="F23" s="665"/>
      <c r="G23" s="665"/>
      <c r="H23" s="665"/>
      <c r="I23" s="665"/>
      <c r="J23" s="665"/>
      <c r="K23" s="665"/>
      <c r="L23" s="665"/>
      <c r="M23" s="665"/>
      <c r="N23" s="665">
        <v>3</v>
      </c>
      <c r="O23" s="665">
        <v>29592</v>
      </c>
      <c r="P23" s="678"/>
      <c r="Q23" s="666">
        <v>9864</v>
      </c>
    </row>
    <row r="24" spans="1:17" ht="14.4" customHeight="1" x14ac:dyDescent="0.3">
      <c r="A24" s="661" t="s">
        <v>10130</v>
      </c>
      <c r="B24" s="662" t="s">
        <v>9930</v>
      </c>
      <c r="C24" s="662" t="s">
        <v>9855</v>
      </c>
      <c r="D24" s="662" t="s">
        <v>9947</v>
      </c>
      <c r="E24" s="662" t="s">
        <v>9948</v>
      </c>
      <c r="F24" s="665">
        <v>108</v>
      </c>
      <c r="G24" s="665">
        <v>45792</v>
      </c>
      <c r="H24" s="665">
        <v>1</v>
      </c>
      <c r="I24" s="665">
        <v>424</v>
      </c>
      <c r="J24" s="665">
        <v>170</v>
      </c>
      <c r="K24" s="665">
        <v>67868</v>
      </c>
      <c r="L24" s="665">
        <v>1.4820929419986024</v>
      </c>
      <c r="M24" s="665">
        <v>399.22352941176473</v>
      </c>
      <c r="N24" s="665">
        <v>147</v>
      </c>
      <c r="O24" s="665">
        <v>63504</v>
      </c>
      <c r="P24" s="678">
        <v>1.3867924528301887</v>
      </c>
      <c r="Q24" s="666">
        <v>432</v>
      </c>
    </row>
    <row r="25" spans="1:17" ht="14.4" customHeight="1" x14ac:dyDescent="0.3">
      <c r="A25" s="661" t="s">
        <v>10130</v>
      </c>
      <c r="B25" s="662" t="s">
        <v>9930</v>
      </c>
      <c r="C25" s="662" t="s">
        <v>9855</v>
      </c>
      <c r="D25" s="662" t="s">
        <v>9949</v>
      </c>
      <c r="E25" s="662" t="s">
        <v>9950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572</v>
      </c>
      <c r="P25" s="678"/>
      <c r="Q25" s="666">
        <v>572</v>
      </c>
    </row>
    <row r="26" spans="1:17" ht="14.4" customHeight="1" x14ac:dyDescent="0.3">
      <c r="A26" s="661" t="s">
        <v>10130</v>
      </c>
      <c r="B26" s="662" t="s">
        <v>9930</v>
      </c>
      <c r="C26" s="662" t="s">
        <v>9855</v>
      </c>
      <c r="D26" s="662" t="s">
        <v>9951</v>
      </c>
      <c r="E26" s="662" t="s">
        <v>9952</v>
      </c>
      <c r="F26" s="665">
        <v>111</v>
      </c>
      <c r="G26" s="665">
        <v>111222</v>
      </c>
      <c r="H26" s="665">
        <v>1</v>
      </c>
      <c r="I26" s="665">
        <v>1002</v>
      </c>
      <c r="J26" s="665">
        <v>197</v>
      </c>
      <c r="K26" s="665">
        <v>186062</v>
      </c>
      <c r="L26" s="665">
        <v>1.672888457319595</v>
      </c>
      <c r="M26" s="665">
        <v>944.47715736040607</v>
      </c>
      <c r="N26" s="665">
        <v>173</v>
      </c>
      <c r="O26" s="665">
        <v>174384</v>
      </c>
      <c r="P26" s="678">
        <v>1.5678912445379511</v>
      </c>
      <c r="Q26" s="666">
        <v>1008</v>
      </c>
    </row>
    <row r="27" spans="1:17" ht="14.4" customHeight="1" x14ac:dyDescent="0.3">
      <c r="A27" s="661" t="s">
        <v>10130</v>
      </c>
      <c r="B27" s="662" t="s">
        <v>9930</v>
      </c>
      <c r="C27" s="662" t="s">
        <v>9855</v>
      </c>
      <c r="D27" s="662" t="s">
        <v>9953</v>
      </c>
      <c r="E27" s="662" t="s">
        <v>9954</v>
      </c>
      <c r="F27" s="665">
        <v>30</v>
      </c>
      <c r="G27" s="665">
        <v>66990</v>
      </c>
      <c r="H27" s="665">
        <v>1</v>
      </c>
      <c r="I27" s="665">
        <v>2233</v>
      </c>
      <c r="J27" s="665">
        <v>75</v>
      </c>
      <c r="K27" s="665">
        <v>159950</v>
      </c>
      <c r="L27" s="665">
        <v>2.3876698014629048</v>
      </c>
      <c r="M27" s="665">
        <v>2132.6666666666665</v>
      </c>
      <c r="N27" s="665">
        <v>95</v>
      </c>
      <c r="O27" s="665">
        <v>215080</v>
      </c>
      <c r="P27" s="678">
        <v>3.2106284520077621</v>
      </c>
      <c r="Q27" s="666">
        <v>2264</v>
      </c>
    </row>
    <row r="28" spans="1:17" ht="14.4" customHeight="1" x14ac:dyDescent="0.3">
      <c r="A28" s="661" t="s">
        <v>10130</v>
      </c>
      <c r="B28" s="662" t="s">
        <v>9930</v>
      </c>
      <c r="C28" s="662" t="s">
        <v>9855</v>
      </c>
      <c r="D28" s="662" t="s">
        <v>9955</v>
      </c>
      <c r="E28" s="662" t="s">
        <v>9956</v>
      </c>
      <c r="F28" s="665"/>
      <c r="G28" s="665"/>
      <c r="H28" s="665"/>
      <c r="I28" s="665"/>
      <c r="J28" s="665">
        <v>3</v>
      </c>
      <c r="K28" s="665">
        <v>1110</v>
      </c>
      <c r="L28" s="665"/>
      <c r="M28" s="665">
        <v>370</v>
      </c>
      <c r="N28" s="665">
        <v>5</v>
      </c>
      <c r="O28" s="665">
        <v>1855</v>
      </c>
      <c r="P28" s="678"/>
      <c r="Q28" s="666">
        <v>371</v>
      </c>
    </row>
    <row r="29" spans="1:17" ht="14.4" customHeight="1" x14ac:dyDescent="0.3">
      <c r="A29" s="661" t="s">
        <v>10130</v>
      </c>
      <c r="B29" s="662" t="s">
        <v>9963</v>
      </c>
      <c r="C29" s="662" t="s">
        <v>9855</v>
      </c>
      <c r="D29" s="662" t="s">
        <v>9966</v>
      </c>
      <c r="E29" s="662" t="s">
        <v>9967</v>
      </c>
      <c r="F29" s="665"/>
      <c r="G29" s="665"/>
      <c r="H29" s="665"/>
      <c r="I29" s="665"/>
      <c r="J29" s="665"/>
      <c r="K29" s="665"/>
      <c r="L29" s="665"/>
      <c r="M29" s="665"/>
      <c r="N29" s="665">
        <v>2</v>
      </c>
      <c r="O29" s="665">
        <v>438</v>
      </c>
      <c r="P29" s="678"/>
      <c r="Q29" s="666">
        <v>219</v>
      </c>
    </row>
    <row r="30" spans="1:17" ht="14.4" customHeight="1" x14ac:dyDescent="0.3">
      <c r="A30" s="661" t="s">
        <v>10130</v>
      </c>
      <c r="B30" s="662" t="s">
        <v>9963</v>
      </c>
      <c r="C30" s="662" t="s">
        <v>9855</v>
      </c>
      <c r="D30" s="662" t="s">
        <v>9968</v>
      </c>
      <c r="E30" s="662" t="s">
        <v>9969</v>
      </c>
      <c r="F30" s="665"/>
      <c r="G30" s="665"/>
      <c r="H30" s="665"/>
      <c r="I30" s="665"/>
      <c r="J30" s="665"/>
      <c r="K30" s="665"/>
      <c r="L30" s="665"/>
      <c r="M30" s="665"/>
      <c r="N30" s="665">
        <v>3</v>
      </c>
      <c r="O30" s="665">
        <v>1509</v>
      </c>
      <c r="P30" s="678"/>
      <c r="Q30" s="666">
        <v>503</v>
      </c>
    </row>
    <row r="31" spans="1:17" ht="14.4" customHeight="1" x14ac:dyDescent="0.3">
      <c r="A31" s="661" t="s">
        <v>10130</v>
      </c>
      <c r="B31" s="662" t="s">
        <v>9963</v>
      </c>
      <c r="C31" s="662" t="s">
        <v>9855</v>
      </c>
      <c r="D31" s="662" t="s">
        <v>9974</v>
      </c>
      <c r="E31" s="662" t="s">
        <v>9975</v>
      </c>
      <c r="F31" s="665">
        <v>89</v>
      </c>
      <c r="G31" s="665">
        <v>31150</v>
      </c>
      <c r="H31" s="665">
        <v>1</v>
      </c>
      <c r="I31" s="665">
        <v>350</v>
      </c>
      <c r="J31" s="665">
        <v>108</v>
      </c>
      <c r="K31" s="665">
        <v>37891</v>
      </c>
      <c r="L31" s="665">
        <v>1.2164044943820225</v>
      </c>
      <c r="M31" s="665">
        <v>350.84259259259261</v>
      </c>
      <c r="N31" s="665">
        <v>207</v>
      </c>
      <c r="O31" s="665">
        <v>72657</v>
      </c>
      <c r="P31" s="678">
        <v>2.3324879614767253</v>
      </c>
      <c r="Q31" s="666">
        <v>351</v>
      </c>
    </row>
    <row r="32" spans="1:17" ht="14.4" customHeight="1" x14ac:dyDescent="0.3">
      <c r="A32" s="661" t="s">
        <v>10130</v>
      </c>
      <c r="B32" s="662" t="s">
        <v>9963</v>
      </c>
      <c r="C32" s="662" t="s">
        <v>9855</v>
      </c>
      <c r="D32" s="662" t="s">
        <v>9978</v>
      </c>
      <c r="E32" s="662" t="s">
        <v>9979</v>
      </c>
      <c r="F32" s="665">
        <v>4543</v>
      </c>
      <c r="G32" s="665">
        <v>295295</v>
      </c>
      <c r="H32" s="665">
        <v>1</v>
      </c>
      <c r="I32" s="665">
        <v>65</v>
      </c>
      <c r="J32" s="665">
        <v>4708</v>
      </c>
      <c r="K32" s="665">
        <v>305240</v>
      </c>
      <c r="L32" s="665">
        <v>1.0336781862205591</v>
      </c>
      <c r="M32" s="665">
        <v>64.834324553950722</v>
      </c>
      <c r="N32" s="665">
        <v>5152</v>
      </c>
      <c r="O32" s="665">
        <v>334880</v>
      </c>
      <c r="P32" s="678">
        <v>1.1340523882896765</v>
      </c>
      <c r="Q32" s="666">
        <v>65</v>
      </c>
    </row>
    <row r="33" spans="1:17" ht="14.4" customHeight="1" x14ac:dyDescent="0.3">
      <c r="A33" s="661" t="s">
        <v>10130</v>
      </c>
      <c r="B33" s="662" t="s">
        <v>9963</v>
      </c>
      <c r="C33" s="662" t="s">
        <v>9855</v>
      </c>
      <c r="D33" s="662" t="s">
        <v>9980</v>
      </c>
      <c r="E33" s="662" t="s">
        <v>9981</v>
      </c>
      <c r="F33" s="665">
        <v>1</v>
      </c>
      <c r="G33" s="665">
        <v>543</v>
      </c>
      <c r="H33" s="665">
        <v>1</v>
      </c>
      <c r="I33" s="665">
        <v>543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10130</v>
      </c>
      <c r="B34" s="662" t="s">
        <v>9963</v>
      </c>
      <c r="C34" s="662" t="s">
        <v>9855</v>
      </c>
      <c r="D34" s="662" t="s">
        <v>1322</v>
      </c>
      <c r="E34" s="662" t="s">
        <v>9982</v>
      </c>
      <c r="F34" s="665">
        <v>51</v>
      </c>
      <c r="G34" s="665">
        <v>30090</v>
      </c>
      <c r="H34" s="665">
        <v>1</v>
      </c>
      <c r="I34" s="665">
        <v>590</v>
      </c>
      <c r="J34" s="665">
        <v>64</v>
      </c>
      <c r="K34" s="665">
        <v>37815</v>
      </c>
      <c r="L34" s="665">
        <v>1.2567298105682951</v>
      </c>
      <c r="M34" s="665">
        <v>590.859375</v>
      </c>
      <c r="N34" s="665">
        <v>66</v>
      </c>
      <c r="O34" s="665">
        <v>39006</v>
      </c>
      <c r="P34" s="678">
        <v>1.2963110667996012</v>
      </c>
      <c r="Q34" s="666">
        <v>591</v>
      </c>
    </row>
    <row r="35" spans="1:17" ht="14.4" customHeight="1" x14ac:dyDescent="0.3">
      <c r="A35" s="661" t="s">
        <v>10130</v>
      </c>
      <c r="B35" s="662" t="s">
        <v>9963</v>
      </c>
      <c r="C35" s="662" t="s">
        <v>9855</v>
      </c>
      <c r="D35" s="662" t="s">
        <v>9983</v>
      </c>
      <c r="E35" s="662" t="s">
        <v>9984</v>
      </c>
      <c r="F35" s="665">
        <v>43</v>
      </c>
      <c r="G35" s="665">
        <v>26445</v>
      </c>
      <c r="H35" s="665">
        <v>1</v>
      </c>
      <c r="I35" s="665">
        <v>615</v>
      </c>
      <c r="J35" s="665">
        <v>64</v>
      </c>
      <c r="K35" s="665">
        <v>39415</v>
      </c>
      <c r="L35" s="665">
        <v>1.4904518812629988</v>
      </c>
      <c r="M35" s="665">
        <v>615.859375</v>
      </c>
      <c r="N35" s="665">
        <v>66</v>
      </c>
      <c r="O35" s="665">
        <v>40656</v>
      </c>
      <c r="P35" s="678">
        <v>1.5373794668179239</v>
      </c>
      <c r="Q35" s="666">
        <v>616</v>
      </c>
    </row>
    <row r="36" spans="1:17" ht="14.4" customHeight="1" x14ac:dyDescent="0.3">
      <c r="A36" s="661" t="s">
        <v>10130</v>
      </c>
      <c r="B36" s="662" t="s">
        <v>9963</v>
      </c>
      <c r="C36" s="662" t="s">
        <v>9855</v>
      </c>
      <c r="D36" s="662" t="s">
        <v>9985</v>
      </c>
      <c r="E36" s="662" t="s">
        <v>9986</v>
      </c>
      <c r="F36" s="665">
        <v>28</v>
      </c>
      <c r="G36" s="665">
        <v>4172</v>
      </c>
      <c r="H36" s="665">
        <v>1</v>
      </c>
      <c r="I36" s="665">
        <v>149</v>
      </c>
      <c r="J36" s="665">
        <v>6</v>
      </c>
      <c r="K36" s="665">
        <v>896</v>
      </c>
      <c r="L36" s="665">
        <v>0.21476510067114093</v>
      </c>
      <c r="M36" s="665">
        <v>149.33333333333334</v>
      </c>
      <c r="N36" s="665">
        <v>3</v>
      </c>
      <c r="O36" s="665">
        <v>450</v>
      </c>
      <c r="P36" s="678">
        <v>0.10786193672099713</v>
      </c>
      <c r="Q36" s="666">
        <v>150</v>
      </c>
    </row>
    <row r="37" spans="1:17" ht="14.4" customHeight="1" x14ac:dyDescent="0.3">
      <c r="A37" s="661" t="s">
        <v>10130</v>
      </c>
      <c r="B37" s="662" t="s">
        <v>9963</v>
      </c>
      <c r="C37" s="662" t="s">
        <v>9855</v>
      </c>
      <c r="D37" s="662" t="s">
        <v>9989</v>
      </c>
      <c r="E37" s="662" t="s">
        <v>9990</v>
      </c>
      <c r="F37" s="665">
        <v>43</v>
      </c>
      <c r="G37" s="665">
        <v>989</v>
      </c>
      <c r="H37" s="665">
        <v>1</v>
      </c>
      <c r="I37" s="665">
        <v>23</v>
      </c>
      <c r="J37" s="665">
        <v>39</v>
      </c>
      <c r="K37" s="665">
        <v>928</v>
      </c>
      <c r="L37" s="665">
        <v>0.93832153690596565</v>
      </c>
      <c r="M37" s="665">
        <v>23.794871794871796</v>
      </c>
      <c r="N37" s="665">
        <v>24</v>
      </c>
      <c r="O37" s="665">
        <v>576</v>
      </c>
      <c r="P37" s="678">
        <v>0.58240647118301314</v>
      </c>
      <c r="Q37" s="666">
        <v>24</v>
      </c>
    </row>
    <row r="38" spans="1:17" ht="14.4" customHeight="1" x14ac:dyDescent="0.3">
      <c r="A38" s="661" t="s">
        <v>10130</v>
      </c>
      <c r="B38" s="662" t="s">
        <v>9963</v>
      </c>
      <c r="C38" s="662" t="s">
        <v>9855</v>
      </c>
      <c r="D38" s="662" t="s">
        <v>9993</v>
      </c>
      <c r="E38" s="662" t="s">
        <v>9994</v>
      </c>
      <c r="F38" s="665">
        <v>174</v>
      </c>
      <c r="G38" s="665">
        <v>9396</v>
      </c>
      <c r="H38" s="665">
        <v>1</v>
      </c>
      <c r="I38" s="665">
        <v>54</v>
      </c>
      <c r="J38" s="665">
        <v>194</v>
      </c>
      <c r="K38" s="665">
        <v>10476</v>
      </c>
      <c r="L38" s="665">
        <v>1.1149425287356323</v>
      </c>
      <c r="M38" s="665">
        <v>54</v>
      </c>
      <c r="N38" s="665">
        <v>187</v>
      </c>
      <c r="O38" s="665">
        <v>10098</v>
      </c>
      <c r="P38" s="678">
        <v>1.0747126436781609</v>
      </c>
      <c r="Q38" s="666">
        <v>54</v>
      </c>
    </row>
    <row r="39" spans="1:17" ht="14.4" customHeight="1" x14ac:dyDescent="0.3">
      <c r="A39" s="661" t="s">
        <v>10130</v>
      </c>
      <c r="B39" s="662" t="s">
        <v>9963</v>
      </c>
      <c r="C39" s="662" t="s">
        <v>9855</v>
      </c>
      <c r="D39" s="662" t="s">
        <v>9995</v>
      </c>
      <c r="E39" s="662" t="s">
        <v>9996</v>
      </c>
      <c r="F39" s="665">
        <v>4620</v>
      </c>
      <c r="G39" s="665">
        <v>355740</v>
      </c>
      <c r="H39" s="665">
        <v>1</v>
      </c>
      <c r="I39" s="665">
        <v>77</v>
      </c>
      <c r="J39" s="665">
        <v>4551</v>
      </c>
      <c r="K39" s="665">
        <v>349657</v>
      </c>
      <c r="L39" s="665">
        <v>0.98290043290043294</v>
      </c>
      <c r="M39" s="665">
        <v>76.830806416172265</v>
      </c>
      <c r="N39" s="665">
        <v>4739</v>
      </c>
      <c r="O39" s="665">
        <v>364903</v>
      </c>
      <c r="P39" s="678">
        <v>1.0257575757575759</v>
      </c>
      <c r="Q39" s="666">
        <v>77</v>
      </c>
    </row>
    <row r="40" spans="1:17" ht="14.4" customHeight="1" x14ac:dyDescent="0.3">
      <c r="A40" s="661" t="s">
        <v>10130</v>
      </c>
      <c r="B40" s="662" t="s">
        <v>9963</v>
      </c>
      <c r="C40" s="662" t="s">
        <v>9855</v>
      </c>
      <c r="D40" s="662" t="s">
        <v>9997</v>
      </c>
      <c r="E40" s="662" t="s">
        <v>9998</v>
      </c>
      <c r="F40" s="665">
        <v>1</v>
      </c>
      <c r="G40" s="665">
        <v>1629</v>
      </c>
      <c r="H40" s="665">
        <v>1</v>
      </c>
      <c r="I40" s="665">
        <v>1629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10130</v>
      </c>
      <c r="B41" s="662" t="s">
        <v>9963</v>
      </c>
      <c r="C41" s="662" t="s">
        <v>9855</v>
      </c>
      <c r="D41" s="662" t="s">
        <v>9999</v>
      </c>
      <c r="E41" s="662" t="s">
        <v>10000</v>
      </c>
      <c r="F41" s="665">
        <v>313</v>
      </c>
      <c r="G41" s="665">
        <v>6886</v>
      </c>
      <c r="H41" s="665">
        <v>1</v>
      </c>
      <c r="I41" s="665">
        <v>22</v>
      </c>
      <c r="J41" s="665">
        <v>298</v>
      </c>
      <c r="K41" s="665">
        <v>6792</v>
      </c>
      <c r="L41" s="665">
        <v>0.98634911414464133</v>
      </c>
      <c r="M41" s="665">
        <v>22.791946308724832</v>
      </c>
      <c r="N41" s="665">
        <v>324</v>
      </c>
      <c r="O41" s="665">
        <v>7452</v>
      </c>
      <c r="P41" s="678">
        <v>1.0821957595120535</v>
      </c>
      <c r="Q41" s="666">
        <v>23</v>
      </c>
    </row>
    <row r="42" spans="1:17" ht="14.4" customHeight="1" x14ac:dyDescent="0.3">
      <c r="A42" s="661" t="s">
        <v>10130</v>
      </c>
      <c r="B42" s="662" t="s">
        <v>9963</v>
      </c>
      <c r="C42" s="662" t="s">
        <v>9855</v>
      </c>
      <c r="D42" s="662" t="s">
        <v>10007</v>
      </c>
      <c r="E42" s="662" t="s">
        <v>10008</v>
      </c>
      <c r="F42" s="665">
        <v>5</v>
      </c>
      <c r="G42" s="665">
        <v>3135</v>
      </c>
      <c r="H42" s="665">
        <v>1</v>
      </c>
      <c r="I42" s="665">
        <v>627</v>
      </c>
      <c r="J42" s="665">
        <v>5</v>
      </c>
      <c r="K42" s="665">
        <v>3140</v>
      </c>
      <c r="L42" s="665">
        <v>1.0015948963317385</v>
      </c>
      <c r="M42" s="665">
        <v>628</v>
      </c>
      <c r="N42" s="665">
        <v>4</v>
      </c>
      <c r="O42" s="665">
        <v>2512</v>
      </c>
      <c r="P42" s="678">
        <v>0.8012759170653907</v>
      </c>
      <c r="Q42" s="666">
        <v>628</v>
      </c>
    </row>
    <row r="43" spans="1:17" ht="14.4" customHeight="1" x14ac:dyDescent="0.3">
      <c r="A43" s="661" t="s">
        <v>10130</v>
      </c>
      <c r="B43" s="662" t="s">
        <v>9963</v>
      </c>
      <c r="C43" s="662" t="s">
        <v>9855</v>
      </c>
      <c r="D43" s="662" t="s">
        <v>10009</v>
      </c>
      <c r="E43" s="662" t="s">
        <v>10010</v>
      </c>
      <c r="F43" s="665">
        <v>593</v>
      </c>
      <c r="G43" s="665">
        <v>123937</v>
      </c>
      <c r="H43" s="665">
        <v>1</v>
      </c>
      <c r="I43" s="665">
        <v>209</v>
      </c>
      <c r="J43" s="665">
        <v>2</v>
      </c>
      <c r="K43" s="665">
        <v>418</v>
      </c>
      <c r="L43" s="665">
        <v>3.3726812816188868E-3</v>
      </c>
      <c r="M43" s="665">
        <v>209</v>
      </c>
      <c r="N43" s="665">
        <v>1</v>
      </c>
      <c r="O43" s="665">
        <v>209</v>
      </c>
      <c r="P43" s="678">
        <v>1.6863406408094434E-3</v>
      </c>
      <c r="Q43" s="666">
        <v>209</v>
      </c>
    </row>
    <row r="44" spans="1:17" ht="14.4" customHeight="1" x14ac:dyDescent="0.3">
      <c r="A44" s="661" t="s">
        <v>10130</v>
      </c>
      <c r="B44" s="662" t="s">
        <v>9963</v>
      </c>
      <c r="C44" s="662" t="s">
        <v>9855</v>
      </c>
      <c r="D44" s="662" t="s">
        <v>10011</v>
      </c>
      <c r="E44" s="662" t="s">
        <v>10012</v>
      </c>
      <c r="F44" s="665">
        <v>231</v>
      </c>
      <c r="G44" s="665">
        <v>15246</v>
      </c>
      <c r="H44" s="665">
        <v>1</v>
      </c>
      <c r="I44" s="665">
        <v>66</v>
      </c>
      <c r="J44" s="665">
        <v>154</v>
      </c>
      <c r="K44" s="665">
        <v>10164</v>
      </c>
      <c r="L44" s="665">
        <v>0.66666666666666663</v>
      </c>
      <c r="M44" s="665">
        <v>66</v>
      </c>
      <c r="N44" s="665">
        <v>155</v>
      </c>
      <c r="O44" s="665">
        <v>10230</v>
      </c>
      <c r="P44" s="678">
        <v>0.67099567099567103</v>
      </c>
      <c r="Q44" s="666">
        <v>66</v>
      </c>
    </row>
    <row r="45" spans="1:17" ht="14.4" customHeight="1" x14ac:dyDescent="0.3">
      <c r="A45" s="661" t="s">
        <v>10130</v>
      </c>
      <c r="B45" s="662" t="s">
        <v>9963</v>
      </c>
      <c r="C45" s="662" t="s">
        <v>9855</v>
      </c>
      <c r="D45" s="662" t="s">
        <v>10015</v>
      </c>
      <c r="E45" s="662" t="s">
        <v>10016</v>
      </c>
      <c r="F45" s="665">
        <v>5216</v>
      </c>
      <c r="G45" s="665">
        <v>83456</v>
      </c>
      <c r="H45" s="665">
        <v>1</v>
      </c>
      <c r="I45" s="665">
        <v>16</v>
      </c>
      <c r="J45" s="665">
        <v>5104</v>
      </c>
      <c r="K45" s="665">
        <v>81472</v>
      </c>
      <c r="L45" s="665">
        <v>0.97622699386503065</v>
      </c>
      <c r="M45" s="665">
        <v>15.962382445141065</v>
      </c>
      <c r="N45" s="665">
        <v>5246</v>
      </c>
      <c r="O45" s="665">
        <v>83936</v>
      </c>
      <c r="P45" s="678">
        <v>1.0057515337423313</v>
      </c>
      <c r="Q45" s="666">
        <v>16</v>
      </c>
    </row>
    <row r="46" spans="1:17" ht="14.4" customHeight="1" x14ac:dyDescent="0.3">
      <c r="A46" s="661" t="s">
        <v>10130</v>
      </c>
      <c r="B46" s="662" t="s">
        <v>9963</v>
      </c>
      <c r="C46" s="662" t="s">
        <v>9855</v>
      </c>
      <c r="D46" s="662" t="s">
        <v>10017</v>
      </c>
      <c r="E46" s="662" t="s">
        <v>10018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200</v>
      </c>
      <c r="P46" s="678"/>
      <c r="Q46" s="666">
        <v>100</v>
      </c>
    </row>
    <row r="47" spans="1:17" ht="14.4" customHeight="1" x14ac:dyDescent="0.3">
      <c r="A47" s="661" t="s">
        <v>10130</v>
      </c>
      <c r="B47" s="662" t="s">
        <v>9963</v>
      </c>
      <c r="C47" s="662" t="s">
        <v>9855</v>
      </c>
      <c r="D47" s="662" t="s">
        <v>10019</v>
      </c>
      <c r="E47" s="662" t="s">
        <v>10020</v>
      </c>
      <c r="F47" s="665"/>
      <c r="G47" s="665"/>
      <c r="H47" s="665"/>
      <c r="I47" s="665"/>
      <c r="J47" s="665">
        <v>30</v>
      </c>
      <c r="K47" s="665">
        <v>10470</v>
      </c>
      <c r="L47" s="665"/>
      <c r="M47" s="665">
        <v>349</v>
      </c>
      <c r="N47" s="665">
        <v>133</v>
      </c>
      <c r="O47" s="665">
        <v>46417</v>
      </c>
      <c r="P47" s="678"/>
      <c r="Q47" s="666">
        <v>349</v>
      </c>
    </row>
    <row r="48" spans="1:17" ht="14.4" customHeight="1" x14ac:dyDescent="0.3">
      <c r="A48" s="661" t="s">
        <v>10130</v>
      </c>
      <c r="B48" s="662" t="s">
        <v>9963</v>
      </c>
      <c r="C48" s="662" t="s">
        <v>9855</v>
      </c>
      <c r="D48" s="662" t="s">
        <v>10021</v>
      </c>
      <c r="E48" s="662" t="s">
        <v>10022</v>
      </c>
      <c r="F48" s="665">
        <v>266</v>
      </c>
      <c r="G48" s="665">
        <v>6384</v>
      </c>
      <c r="H48" s="665">
        <v>1</v>
      </c>
      <c r="I48" s="665">
        <v>24</v>
      </c>
      <c r="J48" s="665">
        <v>251</v>
      </c>
      <c r="K48" s="665">
        <v>6024</v>
      </c>
      <c r="L48" s="665">
        <v>0.94360902255639101</v>
      </c>
      <c r="M48" s="665">
        <v>24</v>
      </c>
      <c r="N48" s="665">
        <v>284</v>
      </c>
      <c r="O48" s="665">
        <v>6816</v>
      </c>
      <c r="P48" s="678">
        <v>1.0676691729323309</v>
      </c>
      <c r="Q48" s="666">
        <v>24</v>
      </c>
    </row>
    <row r="49" spans="1:17" ht="14.4" customHeight="1" x14ac:dyDescent="0.3">
      <c r="A49" s="661" t="s">
        <v>10130</v>
      </c>
      <c r="B49" s="662" t="s">
        <v>9963</v>
      </c>
      <c r="C49" s="662" t="s">
        <v>9855</v>
      </c>
      <c r="D49" s="662" t="s">
        <v>10023</v>
      </c>
      <c r="E49" s="662" t="s">
        <v>10024</v>
      </c>
      <c r="F49" s="665">
        <v>43</v>
      </c>
      <c r="G49" s="665">
        <v>31734</v>
      </c>
      <c r="H49" s="665">
        <v>1</v>
      </c>
      <c r="I49" s="665">
        <v>738</v>
      </c>
      <c r="J49" s="665">
        <v>62</v>
      </c>
      <c r="K49" s="665">
        <v>45809</v>
      </c>
      <c r="L49" s="665">
        <v>1.4435305980966786</v>
      </c>
      <c r="M49" s="665">
        <v>738.85483870967744</v>
      </c>
      <c r="N49" s="665">
        <v>66</v>
      </c>
      <c r="O49" s="665">
        <v>48774</v>
      </c>
      <c r="P49" s="678">
        <v>1.5369635091699754</v>
      </c>
      <c r="Q49" s="666">
        <v>739</v>
      </c>
    </row>
    <row r="50" spans="1:17" ht="14.4" customHeight="1" x14ac:dyDescent="0.3">
      <c r="A50" s="661" t="s">
        <v>10130</v>
      </c>
      <c r="B50" s="662" t="s">
        <v>9963</v>
      </c>
      <c r="C50" s="662" t="s">
        <v>9855</v>
      </c>
      <c r="D50" s="662" t="s">
        <v>10025</v>
      </c>
      <c r="E50" s="662" t="s">
        <v>10026</v>
      </c>
      <c r="F50" s="665">
        <v>86</v>
      </c>
      <c r="G50" s="665">
        <v>15480</v>
      </c>
      <c r="H50" s="665">
        <v>1</v>
      </c>
      <c r="I50" s="665">
        <v>180</v>
      </c>
      <c r="J50" s="665">
        <v>98</v>
      </c>
      <c r="K50" s="665">
        <v>17640</v>
      </c>
      <c r="L50" s="665">
        <v>1.1395348837209303</v>
      </c>
      <c r="M50" s="665">
        <v>180</v>
      </c>
      <c r="N50" s="665">
        <v>98</v>
      </c>
      <c r="O50" s="665">
        <v>17640</v>
      </c>
      <c r="P50" s="678">
        <v>1.1395348837209303</v>
      </c>
      <c r="Q50" s="666">
        <v>180</v>
      </c>
    </row>
    <row r="51" spans="1:17" ht="14.4" customHeight="1" x14ac:dyDescent="0.3">
      <c r="A51" s="661" t="s">
        <v>10130</v>
      </c>
      <c r="B51" s="662" t="s">
        <v>9963</v>
      </c>
      <c r="C51" s="662" t="s">
        <v>9855</v>
      </c>
      <c r="D51" s="662" t="s">
        <v>10031</v>
      </c>
      <c r="E51" s="662" t="s">
        <v>10032</v>
      </c>
      <c r="F51" s="665">
        <v>324</v>
      </c>
      <c r="G51" s="665">
        <v>81972</v>
      </c>
      <c r="H51" s="665">
        <v>1</v>
      </c>
      <c r="I51" s="665">
        <v>253</v>
      </c>
      <c r="J51" s="665">
        <v>836</v>
      </c>
      <c r="K51" s="665">
        <v>210496</v>
      </c>
      <c r="L51" s="665">
        <v>2.5679012345679011</v>
      </c>
      <c r="M51" s="665">
        <v>251.78947368421052</v>
      </c>
      <c r="N51" s="665">
        <v>861</v>
      </c>
      <c r="O51" s="665">
        <v>217833</v>
      </c>
      <c r="P51" s="678">
        <v>2.6574074074074074</v>
      </c>
      <c r="Q51" s="666">
        <v>253</v>
      </c>
    </row>
    <row r="52" spans="1:17" ht="14.4" customHeight="1" x14ac:dyDescent="0.3">
      <c r="A52" s="661" t="s">
        <v>10130</v>
      </c>
      <c r="B52" s="662" t="s">
        <v>9963</v>
      </c>
      <c r="C52" s="662" t="s">
        <v>9855</v>
      </c>
      <c r="D52" s="662" t="s">
        <v>10033</v>
      </c>
      <c r="E52" s="662" t="s">
        <v>10034</v>
      </c>
      <c r="F52" s="665">
        <v>42</v>
      </c>
      <c r="G52" s="665">
        <v>11088</v>
      </c>
      <c r="H52" s="665">
        <v>1</v>
      </c>
      <c r="I52" s="665">
        <v>264</v>
      </c>
      <c r="J52" s="665">
        <v>64</v>
      </c>
      <c r="K52" s="665">
        <v>16951</v>
      </c>
      <c r="L52" s="665">
        <v>1.5287698412698412</v>
      </c>
      <c r="M52" s="665">
        <v>264.859375</v>
      </c>
      <c r="N52" s="665">
        <v>66</v>
      </c>
      <c r="O52" s="665">
        <v>17490</v>
      </c>
      <c r="P52" s="678">
        <v>1.5773809523809523</v>
      </c>
      <c r="Q52" s="666">
        <v>265</v>
      </c>
    </row>
    <row r="53" spans="1:17" ht="14.4" customHeight="1" x14ac:dyDescent="0.3">
      <c r="A53" s="661" t="s">
        <v>10130</v>
      </c>
      <c r="B53" s="662" t="s">
        <v>9963</v>
      </c>
      <c r="C53" s="662" t="s">
        <v>9855</v>
      </c>
      <c r="D53" s="662" t="s">
        <v>10035</v>
      </c>
      <c r="E53" s="662" t="s">
        <v>10036</v>
      </c>
      <c r="F53" s="665">
        <v>37</v>
      </c>
      <c r="G53" s="665">
        <v>6993</v>
      </c>
      <c r="H53" s="665">
        <v>1</v>
      </c>
      <c r="I53" s="665">
        <v>189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10130</v>
      </c>
      <c r="B54" s="662" t="s">
        <v>9963</v>
      </c>
      <c r="C54" s="662" t="s">
        <v>9855</v>
      </c>
      <c r="D54" s="662" t="s">
        <v>10039</v>
      </c>
      <c r="E54" s="662" t="s">
        <v>10040</v>
      </c>
      <c r="F54" s="665">
        <v>310</v>
      </c>
      <c r="G54" s="665">
        <v>66960</v>
      </c>
      <c r="H54" s="665">
        <v>1</v>
      </c>
      <c r="I54" s="665">
        <v>216</v>
      </c>
      <c r="J54" s="665">
        <v>409</v>
      </c>
      <c r="K54" s="665">
        <v>88344</v>
      </c>
      <c r="L54" s="665">
        <v>1.3193548387096774</v>
      </c>
      <c r="M54" s="665">
        <v>216</v>
      </c>
      <c r="N54" s="665">
        <v>380</v>
      </c>
      <c r="O54" s="665">
        <v>82080</v>
      </c>
      <c r="P54" s="678">
        <v>1.2258064516129032</v>
      </c>
      <c r="Q54" s="666">
        <v>216</v>
      </c>
    </row>
    <row r="55" spans="1:17" ht="14.4" customHeight="1" x14ac:dyDescent="0.3">
      <c r="A55" s="661" t="s">
        <v>10130</v>
      </c>
      <c r="B55" s="662" t="s">
        <v>9963</v>
      </c>
      <c r="C55" s="662" t="s">
        <v>9855</v>
      </c>
      <c r="D55" s="662" t="s">
        <v>10041</v>
      </c>
      <c r="E55" s="662" t="s">
        <v>10042</v>
      </c>
      <c r="F55" s="665">
        <v>1</v>
      </c>
      <c r="G55" s="665">
        <v>35</v>
      </c>
      <c r="H55" s="665">
        <v>1</v>
      </c>
      <c r="I55" s="665">
        <v>35</v>
      </c>
      <c r="J55" s="665">
        <v>5</v>
      </c>
      <c r="K55" s="665">
        <v>180</v>
      </c>
      <c r="L55" s="665">
        <v>5.1428571428571432</v>
      </c>
      <c r="M55" s="665">
        <v>36</v>
      </c>
      <c r="N55" s="665">
        <v>4</v>
      </c>
      <c r="O55" s="665">
        <v>144</v>
      </c>
      <c r="P55" s="678">
        <v>4.1142857142857139</v>
      </c>
      <c r="Q55" s="666">
        <v>36</v>
      </c>
    </row>
    <row r="56" spans="1:17" ht="14.4" customHeight="1" x14ac:dyDescent="0.3">
      <c r="A56" s="661" t="s">
        <v>10130</v>
      </c>
      <c r="B56" s="662" t="s">
        <v>9963</v>
      </c>
      <c r="C56" s="662" t="s">
        <v>9855</v>
      </c>
      <c r="D56" s="662" t="s">
        <v>10043</v>
      </c>
      <c r="E56" s="662" t="s">
        <v>10044</v>
      </c>
      <c r="F56" s="665">
        <v>43</v>
      </c>
      <c r="G56" s="665">
        <v>25370</v>
      </c>
      <c r="H56" s="665">
        <v>1</v>
      </c>
      <c r="I56" s="665">
        <v>590</v>
      </c>
      <c r="J56" s="665">
        <v>64</v>
      </c>
      <c r="K56" s="665">
        <v>37815</v>
      </c>
      <c r="L56" s="665">
        <v>1.4905400078833269</v>
      </c>
      <c r="M56" s="665">
        <v>590.859375</v>
      </c>
      <c r="N56" s="665">
        <v>66</v>
      </c>
      <c r="O56" s="665">
        <v>39006</v>
      </c>
      <c r="P56" s="678">
        <v>1.5374852187623178</v>
      </c>
      <c r="Q56" s="666">
        <v>591</v>
      </c>
    </row>
    <row r="57" spans="1:17" ht="14.4" customHeight="1" x14ac:dyDescent="0.3">
      <c r="A57" s="661" t="s">
        <v>10130</v>
      </c>
      <c r="B57" s="662" t="s">
        <v>9963</v>
      </c>
      <c r="C57" s="662" t="s">
        <v>9855</v>
      </c>
      <c r="D57" s="662" t="s">
        <v>10045</v>
      </c>
      <c r="E57" s="662" t="s">
        <v>10046</v>
      </c>
      <c r="F57" s="665">
        <v>8</v>
      </c>
      <c r="G57" s="665">
        <v>400</v>
      </c>
      <c r="H57" s="665">
        <v>1</v>
      </c>
      <c r="I57" s="665">
        <v>50</v>
      </c>
      <c r="J57" s="665">
        <v>3</v>
      </c>
      <c r="K57" s="665">
        <v>150</v>
      </c>
      <c r="L57" s="665">
        <v>0.375</v>
      </c>
      <c r="M57" s="665">
        <v>50</v>
      </c>
      <c r="N57" s="665">
        <v>12</v>
      </c>
      <c r="O57" s="665">
        <v>600</v>
      </c>
      <c r="P57" s="678">
        <v>1.5</v>
      </c>
      <c r="Q57" s="666">
        <v>50</v>
      </c>
    </row>
    <row r="58" spans="1:17" ht="14.4" customHeight="1" x14ac:dyDescent="0.3">
      <c r="A58" s="661" t="s">
        <v>10130</v>
      </c>
      <c r="B58" s="662" t="s">
        <v>9963</v>
      </c>
      <c r="C58" s="662" t="s">
        <v>9855</v>
      </c>
      <c r="D58" s="662" t="s">
        <v>10047</v>
      </c>
      <c r="E58" s="662" t="s">
        <v>10048</v>
      </c>
      <c r="F58" s="665">
        <v>43</v>
      </c>
      <c r="G58" s="665">
        <v>23435</v>
      </c>
      <c r="H58" s="665">
        <v>1</v>
      </c>
      <c r="I58" s="665">
        <v>545</v>
      </c>
      <c r="J58" s="665">
        <v>64</v>
      </c>
      <c r="K58" s="665">
        <v>34935</v>
      </c>
      <c r="L58" s="665">
        <v>1.4907190100277363</v>
      </c>
      <c r="M58" s="665">
        <v>545.859375</v>
      </c>
      <c r="N58" s="665">
        <v>66</v>
      </c>
      <c r="O58" s="665">
        <v>36036</v>
      </c>
      <c r="P58" s="678">
        <v>1.5377000213356091</v>
      </c>
      <c r="Q58" s="666">
        <v>546</v>
      </c>
    </row>
    <row r="59" spans="1:17" ht="14.4" customHeight="1" x14ac:dyDescent="0.3">
      <c r="A59" s="661" t="s">
        <v>10130</v>
      </c>
      <c r="B59" s="662" t="s">
        <v>9963</v>
      </c>
      <c r="C59" s="662" t="s">
        <v>9855</v>
      </c>
      <c r="D59" s="662" t="s">
        <v>10049</v>
      </c>
      <c r="E59" s="662" t="s">
        <v>10050</v>
      </c>
      <c r="F59" s="665"/>
      <c r="G59" s="665"/>
      <c r="H59" s="665"/>
      <c r="I59" s="665"/>
      <c r="J59" s="665">
        <v>2</v>
      </c>
      <c r="K59" s="665">
        <v>966</v>
      </c>
      <c r="L59" s="665"/>
      <c r="M59" s="665">
        <v>483</v>
      </c>
      <c r="N59" s="665">
        <v>4</v>
      </c>
      <c r="O59" s="665">
        <v>1940</v>
      </c>
      <c r="P59" s="678"/>
      <c r="Q59" s="666">
        <v>485</v>
      </c>
    </row>
    <row r="60" spans="1:17" ht="14.4" customHeight="1" x14ac:dyDescent="0.3">
      <c r="A60" s="661" t="s">
        <v>10130</v>
      </c>
      <c r="B60" s="662" t="s">
        <v>9963</v>
      </c>
      <c r="C60" s="662" t="s">
        <v>9855</v>
      </c>
      <c r="D60" s="662" t="s">
        <v>10051</v>
      </c>
      <c r="E60" s="662" t="s">
        <v>10052</v>
      </c>
      <c r="F60" s="665">
        <v>43</v>
      </c>
      <c r="G60" s="665">
        <v>31562</v>
      </c>
      <c r="H60" s="665">
        <v>1</v>
      </c>
      <c r="I60" s="665">
        <v>734</v>
      </c>
      <c r="J60" s="665">
        <v>64</v>
      </c>
      <c r="K60" s="665">
        <v>47031</v>
      </c>
      <c r="L60" s="665">
        <v>1.4901146948862556</v>
      </c>
      <c r="M60" s="665">
        <v>734.859375</v>
      </c>
      <c r="N60" s="665">
        <v>66</v>
      </c>
      <c r="O60" s="665">
        <v>48510</v>
      </c>
      <c r="P60" s="678">
        <v>1.5369748431658323</v>
      </c>
      <c r="Q60" s="666">
        <v>735</v>
      </c>
    </row>
    <row r="61" spans="1:17" ht="14.4" customHeight="1" x14ac:dyDescent="0.3">
      <c r="A61" s="661" t="s">
        <v>10130</v>
      </c>
      <c r="B61" s="662" t="s">
        <v>9963</v>
      </c>
      <c r="C61" s="662" t="s">
        <v>9855</v>
      </c>
      <c r="D61" s="662" t="s">
        <v>10053</v>
      </c>
      <c r="E61" s="662" t="s">
        <v>10054</v>
      </c>
      <c r="F61" s="665">
        <v>4</v>
      </c>
      <c r="G61" s="665">
        <v>1304</v>
      </c>
      <c r="H61" s="665">
        <v>1</v>
      </c>
      <c r="I61" s="665">
        <v>326</v>
      </c>
      <c r="J61" s="665">
        <v>8</v>
      </c>
      <c r="K61" s="665">
        <v>2616</v>
      </c>
      <c r="L61" s="665">
        <v>2.0061349693251533</v>
      </c>
      <c r="M61" s="665">
        <v>327</v>
      </c>
      <c r="N61" s="665">
        <v>20</v>
      </c>
      <c r="O61" s="665">
        <v>6540</v>
      </c>
      <c r="P61" s="678">
        <v>5.0153374233128831</v>
      </c>
      <c r="Q61" s="666">
        <v>327</v>
      </c>
    </row>
    <row r="62" spans="1:17" ht="14.4" customHeight="1" x14ac:dyDescent="0.3">
      <c r="A62" s="661" t="s">
        <v>10130</v>
      </c>
      <c r="B62" s="662" t="s">
        <v>9963</v>
      </c>
      <c r="C62" s="662" t="s">
        <v>9855</v>
      </c>
      <c r="D62" s="662" t="s">
        <v>10055</v>
      </c>
      <c r="E62" s="662" t="s">
        <v>10056</v>
      </c>
      <c r="F62" s="665">
        <v>42</v>
      </c>
      <c r="G62" s="665">
        <v>14448</v>
      </c>
      <c r="H62" s="665">
        <v>1</v>
      </c>
      <c r="I62" s="665">
        <v>344</v>
      </c>
      <c r="J62" s="665">
        <v>64</v>
      </c>
      <c r="K62" s="665">
        <v>22071</v>
      </c>
      <c r="L62" s="665">
        <v>1.5276162790697674</v>
      </c>
      <c r="M62" s="665">
        <v>344.859375</v>
      </c>
      <c r="N62" s="665">
        <v>66</v>
      </c>
      <c r="O62" s="665">
        <v>22770</v>
      </c>
      <c r="P62" s="678">
        <v>1.5759966777408638</v>
      </c>
      <c r="Q62" s="666">
        <v>345</v>
      </c>
    </row>
    <row r="63" spans="1:17" ht="14.4" customHeight="1" x14ac:dyDescent="0.3">
      <c r="A63" s="661" t="s">
        <v>10130</v>
      </c>
      <c r="B63" s="662" t="s">
        <v>9963</v>
      </c>
      <c r="C63" s="662" t="s">
        <v>9855</v>
      </c>
      <c r="D63" s="662" t="s">
        <v>10057</v>
      </c>
      <c r="E63" s="662" t="s">
        <v>10058</v>
      </c>
      <c r="F63" s="665">
        <v>13</v>
      </c>
      <c r="G63" s="665">
        <v>9763</v>
      </c>
      <c r="H63" s="665">
        <v>1</v>
      </c>
      <c r="I63" s="665">
        <v>751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10130</v>
      </c>
      <c r="B64" s="662" t="s">
        <v>9963</v>
      </c>
      <c r="C64" s="662" t="s">
        <v>9855</v>
      </c>
      <c r="D64" s="662" t="s">
        <v>10059</v>
      </c>
      <c r="E64" s="662" t="s">
        <v>10060</v>
      </c>
      <c r="F64" s="665">
        <v>4</v>
      </c>
      <c r="G64" s="665">
        <v>920</v>
      </c>
      <c r="H64" s="665">
        <v>1</v>
      </c>
      <c r="I64" s="665">
        <v>230</v>
      </c>
      <c r="J64" s="665">
        <v>58</v>
      </c>
      <c r="K64" s="665">
        <v>13395</v>
      </c>
      <c r="L64" s="665">
        <v>14.559782608695652</v>
      </c>
      <c r="M64" s="665">
        <v>230.94827586206895</v>
      </c>
      <c r="N64" s="665">
        <v>75</v>
      </c>
      <c r="O64" s="665">
        <v>17325</v>
      </c>
      <c r="P64" s="678">
        <v>18.831521739130434</v>
      </c>
      <c r="Q64" s="666">
        <v>231</v>
      </c>
    </row>
    <row r="65" spans="1:17" ht="14.4" customHeight="1" x14ac:dyDescent="0.3">
      <c r="A65" s="661" t="s">
        <v>10130</v>
      </c>
      <c r="B65" s="662" t="s">
        <v>9963</v>
      </c>
      <c r="C65" s="662" t="s">
        <v>9855</v>
      </c>
      <c r="D65" s="662" t="s">
        <v>10063</v>
      </c>
      <c r="E65" s="662" t="s">
        <v>10064</v>
      </c>
      <c r="F65" s="665">
        <v>2</v>
      </c>
      <c r="G65" s="665">
        <v>458</v>
      </c>
      <c r="H65" s="665">
        <v>1</v>
      </c>
      <c r="I65" s="665">
        <v>229</v>
      </c>
      <c r="J65" s="665"/>
      <c r="K65" s="665"/>
      <c r="L65" s="665"/>
      <c r="M65" s="665"/>
      <c r="N65" s="665">
        <v>1</v>
      </c>
      <c r="O65" s="665">
        <v>230</v>
      </c>
      <c r="P65" s="678">
        <v>0.50218340611353707</v>
      </c>
      <c r="Q65" s="666">
        <v>230</v>
      </c>
    </row>
    <row r="66" spans="1:17" ht="14.4" customHeight="1" x14ac:dyDescent="0.3">
      <c r="A66" s="661" t="s">
        <v>10130</v>
      </c>
      <c r="B66" s="662" t="s">
        <v>9963</v>
      </c>
      <c r="C66" s="662" t="s">
        <v>9855</v>
      </c>
      <c r="D66" s="662" t="s">
        <v>10065</v>
      </c>
      <c r="E66" s="662" t="s">
        <v>10066</v>
      </c>
      <c r="F66" s="665">
        <v>13</v>
      </c>
      <c r="G66" s="665">
        <v>5278</v>
      </c>
      <c r="H66" s="665">
        <v>1</v>
      </c>
      <c r="I66" s="665">
        <v>406</v>
      </c>
      <c r="J66" s="665">
        <v>1</v>
      </c>
      <c r="K66" s="665">
        <v>407</v>
      </c>
      <c r="L66" s="665">
        <v>7.7112542629784009E-2</v>
      </c>
      <c r="M66" s="665">
        <v>407</v>
      </c>
      <c r="N66" s="665">
        <v>1</v>
      </c>
      <c r="O66" s="665">
        <v>407</v>
      </c>
      <c r="P66" s="678">
        <v>7.7112542629784009E-2</v>
      </c>
      <c r="Q66" s="666">
        <v>407</v>
      </c>
    </row>
    <row r="67" spans="1:17" ht="14.4" customHeight="1" x14ac:dyDescent="0.3">
      <c r="A67" s="661" t="s">
        <v>10130</v>
      </c>
      <c r="B67" s="662" t="s">
        <v>9963</v>
      </c>
      <c r="C67" s="662" t="s">
        <v>9855</v>
      </c>
      <c r="D67" s="662" t="s">
        <v>10067</v>
      </c>
      <c r="E67" s="662" t="s">
        <v>10068</v>
      </c>
      <c r="F67" s="665">
        <v>1</v>
      </c>
      <c r="G67" s="665">
        <v>650</v>
      </c>
      <c r="H67" s="665">
        <v>1</v>
      </c>
      <c r="I67" s="665">
        <v>650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10130</v>
      </c>
      <c r="B68" s="662" t="s">
        <v>9963</v>
      </c>
      <c r="C68" s="662" t="s">
        <v>9855</v>
      </c>
      <c r="D68" s="662" t="s">
        <v>10069</v>
      </c>
      <c r="E68" s="662" t="s">
        <v>10070</v>
      </c>
      <c r="F68" s="665">
        <v>13</v>
      </c>
      <c r="G68" s="665">
        <v>7618</v>
      </c>
      <c r="H68" s="665">
        <v>1</v>
      </c>
      <c r="I68" s="665">
        <v>586</v>
      </c>
      <c r="J68" s="665"/>
      <c r="K68" s="665"/>
      <c r="L68" s="665"/>
      <c r="M68" s="665"/>
      <c r="N68" s="665">
        <v>1</v>
      </c>
      <c r="O68" s="665">
        <v>587</v>
      </c>
      <c r="P68" s="678">
        <v>7.7054344972433714E-2</v>
      </c>
      <c r="Q68" s="666">
        <v>587</v>
      </c>
    </row>
    <row r="69" spans="1:17" ht="14.4" customHeight="1" x14ac:dyDescent="0.3">
      <c r="A69" s="661" t="s">
        <v>10130</v>
      </c>
      <c r="B69" s="662" t="s">
        <v>9963</v>
      </c>
      <c r="C69" s="662" t="s">
        <v>9855</v>
      </c>
      <c r="D69" s="662" t="s">
        <v>10071</v>
      </c>
      <c r="E69" s="662" t="s">
        <v>10072</v>
      </c>
      <c r="F69" s="665">
        <v>16</v>
      </c>
      <c r="G69" s="665">
        <v>6160</v>
      </c>
      <c r="H69" s="665">
        <v>1</v>
      </c>
      <c r="I69" s="665">
        <v>385</v>
      </c>
      <c r="J69" s="665">
        <v>10</v>
      </c>
      <c r="K69" s="665">
        <v>3856</v>
      </c>
      <c r="L69" s="665">
        <v>0.62597402597402596</v>
      </c>
      <c r="M69" s="665">
        <v>385.6</v>
      </c>
      <c r="N69" s="665">
        <v>5</v>
      </c>
      <c r="O69" s="665">
        <v>1930</v>
      </c>
      <c r="P69" s="678">
        <v>0.31331168831168832</v>
      </c>
      <c r="Q69" s="666">
        <v>386</v>
      </c>
    </row>
    <row r="70" spans="1:17" ht="14.4" customHeight="1" x14ac:dyDescent="0.3">
      <c r="A70" s="661" t="s">
        <v>10130</v>
      </c>
      <c r="B70" s="662" t="s">
        <v>9963</v>
      </c>
      <c r="C70" s="662" t="s">
        <v>9855</v>
      </c>
      <c r="D70" s="662" t="s">
        <v>10073</v>
      </c>
      <c r="E70" s="662" t="s">
        <v>10074</v>
      </c>
      <c r="F70" s="665">
        <v>13</v>
      </c>
      <c r="G70" s="665">
        <v>1144</v>
      </c>
      <c r="H70" s="665">
        <v>1</v>
      </c>
      <c r="I70" s="665">
        <v>88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10130</v>
      </c>
      <c r="B71" s="662" t="s">
        <v>9963</v>
      </c>
      <c r="C71" s="662" t="s">
        <v>9855</v>
      </c>
      <c r="D71" s="662" t="s">
        <v>1410</v>
      </c>
      <c r="E71" s="662" t="s">
        <v>10079</v>
      </c>
      <c r="F71" s="665">
        <v>4</v>
      </c>
      <c r="G71" s="665">
        <v>3140</v>
      </c>
      <c r="H71" s="665">
        <v>1</v>
      </c>
      <c r="I71" s="665">
        <v>785</v>
      </c>
      <c r="J71" s="665">
        <v>100</v>
      </c>
      <c r="K71" s="665">
        <v>78594</v>
      </c>
      <c r="L71" s="665">
        <v>25.029936305732484</v>
      </c>
      <c r="M71" s="665">
        <v>785.94</v>
      </c>
      <c r="N71" s="665">
        <v>112</v>
      </c>
      <c r="O71" s="665">
        <v>88032</v>
      </c>
      <c r="P71" s="678">
        <v>28.035668789808916</v>
      </c>
      <c r="Q71" s="666">
        <v>786</v>
      </c>
    </row>
    <row r="72" spans="1:17" ht="14.4" customHeight="1" x14ac:dyDescent="0.3">
      <c r="A72" s="661" t="s">
        <v>10130</v>
      </c>
      <c r="B72" s="662" t="s">
        <v>9963</v>
      </c>
      <c r="C72" s="662" t="s">
        <v>9855</v>
      </c>
      <c r="D72" s="662" t="s">
        <v>10080</v>
      </c>
      <c r="E72" s="662" t="s">
        <v>10081</v>
      </c>
      <c r="F72" s="665">
        <v>1</v>
      </c>
      <c r="G72" s="665">
        <v>221</v>
      </c>
      <c r="H72" s="665">
        <v>1</v>
      </c>
      <c r="I72" s="665">
        <v>221</v>
      </c>
      <c r="J72" s="665">
        <v>8</v>
      </c>
      <c r="K72" s="665">
        <v>1776</v>
      </c>
      <c r="L72" s="665">
        <v>8.0361990950226243</v>
      </c>
      <c r="M72" s="665">
        <v>222</v>
      </c>
      <c r="N72" s="665">
        <v>21</v>
      </c>
      <c r="O72" s="665">
        <v>4662</v>
      </c>
      <c r="P72" s="678">
        <v>21.095022624434389</v>
      </c>
      <c r="Q72" s="666">
        <v>222</v>
      </c>
    </row>
    <row r="73" spans="1:17" ht="14.4" customHeight="1" x14ac:dyDescent="0.3">
      <c r="A73" s="661" t="s">
        <v>10130</v>
      </c>
      <c r="B73" s="662" t="s">
        <v>9963</v>
      </c>
      <c r="C73" s="662" t="s">
        <v>9855</v>
      </c>
      <c r="D73" s="662" t="s">
        <v>10082</v>
      </c>
      <c r="E73" s="662" t="s">
        <v>10083</v>
      </c>
      <c r="F73" s="665">
        <v>1</v>
      </c>
      <c r="G73" s="665">
        <v>564</v>
      </c>
      <c r="H73" s="665">
        <v>1</v>
      </c>
      <c r="I73" s="665">
        <v>564</v>
      </c>
      <c r="J73" s="665"/>
      <c r="K73" s="665"/>
      <c r="L73" s="665"/>
      <c r="M73" s="665"/>
      <c r="N73" s="665"/>
      <c r="O73" s="665"/>
      <c r="P73" s="678"/>
      <c r="Q73" s="666"/>
    </row>
    <row r="74" spans="1:17" ht="14.4" customHeight="1" x14ac:dyDescent="0.3">
      <c r="A74" s="661" t="s">
        <v>10130</v>
      </c>
      <c r="B74" s="662" t="s">
        <v>9963</v>
      </c>
      <c r="C74" s="662" t="s">
        <v>9855</v>
      </c>
      <c r="D74" s="662" t="s">
        <v>10084</v>
      </c>
      <c r="E74" s="662" t="s">
        <v>10085</v>
      </c>
      <c r="F74" s="665">
        <v>27</v>
      </c>
      <c r="G74" s="665">
        <v>24705</v>
      </c>
      <c r="H74" s="665">
        <v>1</v>
      </c>
      <c r="I74" s="665">
        <v>915</v>
      </c>
      <c r="J74" s="665">
        <v>47</v>
      </c>
      <c r="K74" s="665">
        <v>43048</v>
      </c>
      <c r="L74" s="665">
        <v>1.7424812790933009</v>
      </c>
      <c r="M74" s="665">
        <v>915.91489361702122</v>
      </c>
      <c r="N74" s="665">
        <v>59</v>
      </c>
      <c r="O74" s="665">
        <v>54044</v>
      </c>
      <c r="P74" s="678">
        <v>2.1875733657154424</v>
      </c>
      <c r="Q74" s="666">
        <v>916</v>
      </c>
    </row>
    <row r="75" spans="1:17" ht="14.4" customHeight="1" x14ac:dyDescent="0.3">
      <c r="A75" s="661" t="s">
        <v>10130</v>
      </c>
      <c r="B75" s="662" t="s">
        <v>9963</v>
      </c>
      <c r="C75" s="662" t="s">
        <v>9855</v>
      </c>
      <c r="D75" s="662" t="s">
        <v>10086</v>
      </c>
      <c r="E75" s="662" t="s">
        <v>10087</v>
      </c>
      <c r="F75" s="665">
        <v>27</v>
      </c>
      <c r="G75" s="665">
        <v>24084</v>
      </c>
      <c r="H75" s="665">
        <v>1</v>
      </c>
      <c r="I75" s="665">
        <v>892</v>
      </c>
      <c r="J75" s="665">
        <v>47</v>
      </c>
      <c r="K75" s="665">
        <v>41967</v>
      </c>
      <c r="L75" s="665">
        <v>1.742526158445441</v>
      </c>
      <c r="M75" s="665">
        <v>892.91489361702122</v>
      </c>
      <c r="N75" s="665">
        <v>59</v>
      </c>
      <c r="O75" s="665">
        <v>52687</v>
      </c>
      <c r="P75" s="678">
        <v>2.1876349443614016</v>
      </c>
      <c r="Q75" s="666">
        <v>893</v>
      </c>
    </row>
    <row r="76" spans="1:17" ht="14.4" customHeight="1" x14ac:dyDescent="0.3">
      <c r="A76" s="661" t="s">
        <v>10130</v>
      </c>
      <c r="B76" s="662" t="s">
        <v>9963</v>
      </c>
      <c r="C76" s="662" t="s">
        <v>9855</v>
      </c>
      <c r="D76" s="662" t="s">
        <v>10090</v>
      </c>
      <c r="E76" s="662" t="s">
        <v>10091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345</v>
      </c>
      <c r="P76" s="678"/>
      <c r="Q76" s="666">
        <v>345</v>
      </c>
    </row>
    <row r="77" spans="1:17" ht="14.4" customHeight="1" x14ac:dyDescent="0.3">
      <c r="A77" s="661" t="s">
        <v>10130</v>
      </c>
      <c r="B77" s="662" t="s">
        <v>9963</v>
      </c>
      <c r="C77" s="662" t="s">
        <v>9855</v>
      </c>
      <c r="D77" s="662" t="s">
        <v>10094</v>
      </c>
      <c r="E77" s="662" t="s">
        <v>10095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418</v>
      </c>
      <c r="P77" s="678"/>
      <c r="Q77" s="666">
        <v>418</v>
      </c>
    </row>
    <row r="78" spans="1:17" ht="14.4" customHeight="1" x14ac:dyDescent="0.3">
      <c r="A78" s="661" t="s">
        <v>10131</v>
      </c>
      <c r="B78" s="662" t="s">
        <v>9667</v>
      </c>
      <c r="C78" s="662" t="s">
        <v>9668</v>
      </c>
      <c r="D78" s="662" t="s">
        <v>9730</v>
      </c>
      <c r="E78" s="662" t="s">
        <v>9731</v>
      </c>
      <c r="F78" s="665"/>
      <c r="G78" s="665"/>
      <c r="H78" s="665"/>
      <c r="I78" s="665"/>
      <c r="J78" s="665">
        <v>5</v>
      </c>
      <c r="K78" s="665">
        <v>22555.25</v>
      </c>
      <c r="L78" s="665"/>
      <c r="M78" s="665">
        <v>4511.05</v>
      </c>
      <c r="N78" s="665"/>
      <c r="O78" s="665"/>
      <c r="P78" s="678"/>
      <c r="Q78" s="666"/>
    </row>
    <row r="79" spans="1:17" ht="14.4" customHeight="1" x14ac:dyDescent="0.3">
      <c r="A79" s="661" t="s">
        <v>10131</v>
      </c>
      <c r="B79" s="662" t="s">
        <v>9667</v>
      </c>
      <c r="C79" s="662" t="s">
        <v>9668</v>
      </c>
      <c r="D79" s="662" t="s">
        <v>9732</v>
      </c>
      <c r="E79" s="662" t="s">
        <v>3465</v>
      </c>
      <c r="F79" s="665"/>
      <c r="G79" s="665"/>
      <c r="H79" s="665"/>
      <c r="I79" s="665"/>
      <c r="J79" s="665">
        <v>5</v>
      </c>
      <c r="K79" s="665">
        <v>45110.45</v>
      </c>
      <c r="L79" s="665"/>
      <c r="M79" s="665">
        <v>9022.09</v>
      </c>
      <c r="N79" s="665"/>
      <c r="O79" s="665"/>
      <c r="P79" s="678"/>
      <c r="Q79" s="666"/>
    </row>
    <row r="80" spans="1:17" ht="14.4" customHeight="1" x14ac:dyDescent="0.3">
      <c r="A80" s="661" t="s">
        <v>10131</v>
      </c>
      <c r="B80" s="662" t="s">
        <v>9667</v>
      </c>
      <c r="C80" s="662" t="s">
        <v>9848</v>
      </c>
      <c r="D80" s="662" t="s">
        <v>9849</v>
      </c>
      <c r="E80" s="662" t="s">
        <v>9850</v>
      </c>
      <c r="F80" s="665"/>
      <c r="G80" s="665"/>
      <c r="H80" s="665"/>
      <c r="I80" s="665"/>
      <c r="J80" s="665">
        <v>2</v>
      </c>
      <c r="K80" s="665">
        <v>1130.2</v>
      </c>
      <c r="L80" s="665"/>
      <c r="M80" s="665">
        <v>565.1</v>
      </c>
      <c r="N80" s="665">
        <v>4</v>
      </c>
      <c r="O80" s="665">
        <v>2260.4</v>
      </c>
      <c r="P80" s="678"/>
      <c r="Q80" s="666">
        <v>565.1</v>
      </c>
    </row>
    <row r="81" spans="1:17" ht="14.4" customHeight="1" x14ac:dyDescent="0.3">
      <c r="A81" s="661" t="s">
        <v>10131</v>
      </c>
      <c r="B81" s="662" t="s">
        <v>9667</v>
      </c>
      <c r="C81" s="662" t="s">
        <v>9848</v>
      </c>
      <c r="D81" s="662" t="s">
        <v>9851</v>
      </c>
      <c r="E81" s="662" t="s">
        <v>9852</v>
      </c>
      <c r="F81" s="665"/>
      <c r="G81" s="665"/>
      <c r="H81" s="665"/>
      <c r="I81" s="665"/>
      <c r="J81" s="665"/>
      <c r="K81" s="665"/>
      <c r="L81" s="665"/>
      <c r="M81" s="665"/>
      <c r="N81" s="665">
        <v>3</v>
      </c>
      <c r="O81" s="665">
        <v>3147</v>
      </c>
      <c r="P81" s="678"/>
      <c r="Q81" s="666">
        <v>1049</v>
      </c>
    </row>
    <row r="82" spans="1:17" ht="14.4" customHeight="1" x14ac:dyDescent="0.3">
      <c r="A82" s="661" t="s">
        <v>10131</v>
      </c>
      <c r="B82" s="662" t="s">
        <v>9667</v>
      </c>
      <c r="C82" s="662" t="s">
        <v>9855</v>
      </c>
      <c r="D82" s="662" t="s">
        <v>9860</v>
      </c>
      <c r="E82" s="662" t="s">
        <v>9861</v>
      </c>
      <c r="F82" s="665">
        <v>5</v>
      </c>
      <c r="G82" s="665">
        <v>170</v>
      </c>
      <c r="H82" s="665">
        <v>1</v>
      </c>
      <c r="I82" s="665">
        <v>34</v>
      </c>
      <c r="J82" s="665">
        <v>23</v>
      </c>
      <c r="K82" s="665">
        <v>803</v>
      </c>
      <c r="L82" s="665">
        <v>4.723529411764706</v>
      </c>
      <c r="M82" s="665">
        <v>34.913043478260867</v>
      </c>
      <c r="N82" s="665">
        <v>12</v>
      </c>
      <c r="O82" s="665">
        <v>420</v>
      </c>
      <c r="P82" s="678">
        <v>2.4705882352941178</v>
      </c>
      <c r="Q82" s="666">
        <v>35</v>
      </c>
    </row>
    <row r="83" spans="1:17" ht="14.4" customHeight="1" x14ac:dyDescent="0.3">
      <c r="A83" s="661" t="s">
        <v>10131</v>
      </c>
      <c r="B83" s="662" t="s">
        <v>9667</v>
      </c>
      <c r="C83" s="662" t="s">
        <v>9855</v>
      </c>
      <c r="D83" s="662" t="s">
        <v>9864</v>
      </c>
      <c r="E83" s="662" t="s">
        <v>9865</v>
      </c>
      <c r="F83" s="665"/>
      <c r="G83" s="665"/>
      <c r="H83" s="665"/>
      <c r="I83" s="665"/>
      <c r="J83" s="665">
        <v>2</v>
      </c>
      <c r="K83" s="665">
        <v>328</v>
      </c>
      <c r="L83" s="665"/>
      <c r="M83" s="665">
        <v>164</v>
      </c>
      <c r="N83" s="665">
        <v>4</v>
      </c>
      <c r="O83" s="665">
        <v>660</v>
      </c>
      <c r="P83" s="678"/>
      <c r="Q83" s="666">
        <v>165</v>
      </c>
    </row>
    <row r="84" spans="1:17" ht="14.4" customHeight="1" x14ac:dyDescent="0.3">
      <c r="A84" s="661" t="s">
        <v>10131</v>
      </c>
      <c r="B84" s="662" t="s">
        <v>9667</v>
      </c>
      <c r="C84" s="662" t="s">
        <v>9855</v>
      </c>
      <c r="D84" s="662" t="s">
        <v>9868</v>
      </c>
      <c r="E84" s="662" t="s">
        <v>9869</v>
      </c>
      <c r="F84" s="665"/>
      <c r="G84" s="665"/>
      <c r="H84" s="665"/>
      <c r="I84" s="665"/>
      <c r="J84" s="665">
        <v>2</v>
      </c>
      <c r="K84" s="665">
        <v>94</v>
      </c>
      <c r="L84" s="665"/>
      <c r="M84" s="665">
        <v>47</v>
      </c>
      <c r="N84" s="665">
        <v>4</v>
      </c>
      <c r="O84" s="665">
        <v>188</v>
      </c>
      <c r="P84" s="678"/>
      <c r="Q84" s="666">
        <v>47</v>
      </c>
    </row>
    <row r="85" spans="1:17" ht="14.4" customHeight="1" x14ac:dyDescent="0.3">
      <c r="A85" s="661" t="s">
        <v>10131</v>
      </c>
      <c r="B85" s="662" t="s">
        <v>9667</v>
      </c>
      <c r="C85" s="662" t="s">
        <v>9855</v>
      </c>
      <c r="D85" s="662" t="s">
        <v>9874</v>
      </c>
      <c r="E85" s="662" t="s">
        <v>9875</v>
      </c>
      <c r="F85" s="665"/>
      <c r="G85" s="665"/>
      <c r="H85" s="665"/>
      <c r="I85" s="665"/>
      <c r="J85" s="665">
        <v>1</v>
      </c>
      <c r="K85" s="665">
        <v>0</v>
      </c>
      <c r="L85" s="665"/>
      <c r="M85" s="665">
        <v>0</v>
      </c>
      <c r="N85" s="665"/>
      <c r="O85" s="665"/>
      <c r="P85" s="678"/>
      <c r="Q85" s="666"/>
    </row>
    <row r="86" spans="1:17" ht="14.4" customHeight="1" x14ac:dyDescent="0.3">
      <c r="A86" s="661" t="s">
        <v>10131</v>
      </c>
      <c r="B86" s="662" t="s">
        <v>9667</v>
      </c>
      <c r="C86" s="662" t="s">
        <v>9855</v>
      </c>
      <c r="D86" s="662" t="s">
        <v>9882</v>
      </c>
      <c r="E86" s="662" t="s">
        <v>9883</v>
      </c>
      <c r="F86" s="665">
        <v>1</v>
      </c>
      <c r="G86" s="665">
        <v>0</v>
      </c>
      <c r="H86" s="665"/>
      <c r="I86" s="665">
        <v>0</v>
      </c>
      <c r="J86" s="665">
        <v>2</v>
      </c>
      <c r="K86" s="665">
        <v>0</v>
      </c>
      <c r="L86" s="665"/>
      <c r="M86" s="665">
        <v>0</v>
      </c>
      <c r="N86" s="665">
        <v>1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10131</v>
      </c>
      <c r="B87" s="662" t="s">
        <v>9667</v>
      </c>
      <c r="C87" s="662" t="s">
        <v>9855</v>
      </c>
      <c r="D87" s="662" t="s">
        <v>9886</v>
      </c>
      <c r="E87" s="662" t="s">
        <v>9887</v>
      </c>
      <c r="F87" s="665"/>
      <c r="G87" s="665"/>
      <c r="H87" s="665"/>
      <c r="I87" s="665"/>
      <c r="J87" s="665">
        <v>2</v>
      </c>
      <c r="K87" s="665">
        <v>164</v>
      </c>
      <c r="L87" s="665"/>
      <c r="M87" s="665">
        <v>82</v>
      </c>
      <c r="N87" s="665">
        <v>4</v>
      </c>
      <c r="O87" s="665">
        <v>328</v>
      </c>
      <c r="P87" s="678"/>
      <c r="Q87" s="666">
        <v>82</v>
      </c>
    </row>
    <row r="88" spans="1:17" ht="14.4" customHeight="1" x14ac:dyDescent="0.3">
      <c r="A88" s="661" t="s">
        <v>10131</v>
      </c>
      <c r="B88" s="662" t="s">
        <v>9667</v>
      </c>
      <c r="C88" s="662" t="s">
        <v>9855</v>
      </c>
      <c r="D88" s="662" t="s">
        <v>9896</v>
      </c>
      <c r="E88" s="662" t="s">
        <v>9897</v>
      </c>
      <c r="F88" s="665">
        <v>4</v>
      </c>
      <c r="G88" s="665">
        <v>1308</v>
      </c>
      <c r="H88" s="665">
        <v>1</v>
      </c>
      <c r="I88" s="665">
        <v>327</v>
      </c>
      <c r="J88" s="665">
        <v>3</v>
      </c>
      <c r="K88" s="665">
        <v>987</v>
      </c>
      <c r="L88" s="665">
        <v>0.75458715596330272</v>
      </c>
      <c r="M88" s="665">
        <v>329</v>
      </c>
      <c r="N88" s="665">
        <v>2</v>
      </c>
      <c r="O88" s="665">
        <v>662</v>
      </c>
      <c r="P88" s="678">
        <v>0.50611620795107037</v>
      </c>
      <c r="Q88" s="666">
        <v>331</v>
      </c>
    </row>
    <row r="89" spans="1:17" ht="14.4" customHeight="1" x14ac:dyDescent="0.3">
      <c r="A89" s="661" t="s">
        <v>10131</v>
      </c>
      <c r="B89" s="662" t="s">
        <v>9667</v>
      </c>
      <c r="C89" s="662" t="s">
        <v>9855</v>
      </c>
      <c r="D89" s="662" t="s">
        <v>9902</v>
      </c>
      <c r="E89" s="662" t="s">
        <v>9903</v>
      </c>
      <c r="F89" s="665"/>
      <c r="G89" s="665"/>
      <c r="H89" s="665"/>
      <c r="I89" s="665"/>
      <c r="J89" s="665"/>
      <c r="K89" s="665"/>
      <c r="L89" s="665"/>
      <c r="M89" s="665"/>
      <c r="N89" s="665">
        <v>3</v>
      </c>
      <c r="O89" s="665">
        <v>1329</v>
      </c>
      <c r="P89" s="678"/>
      <c r="Q89" s="666">
        <v>443</v>
      </c>
    </row>
    <row r="90" spans="1:17" ht="14.4" customHeight="1" x14ac:dyDescent="0.3">
      <c r="A90" s="661" t="s">
        <v>10131</v>
      </c>
      <c r="B90" s="662" t="s">
        <v>9667</v>
      </c>
      <c r="C90" s="662" t="s">
        <v>9855</v>
      </c>
      <c r="D90" s="662" t="s">
        <v>9904</v>
      </c>
      <c r="E90" s="662" t="s">
        <v>9905</v>
      </c>
      <c r="F90" s="665">
        <v>1</v>
      </c>
      <c r="G90" s="665">
        <v>159</v>
      </c>
      <c r="H90" s="665">
        <v>1</v>
      </c>
      <c r="I90" s="665">
        <v>159</v>
      </c>
      <c r="J90" s="665">
        <v>12</v>
      </c>
      <c r="K90" s="665">
        <v>1919</v>
      </c>
      <c r="L90" s="665">
        <v>12.069182389937106</v>
      </c>
      <c r="M90" s="665">
        <v>159.91666666666666</v>
      </c>
      <c r="N90" s="665">
        <v>6</v>
      </c>
      <c r="O90" s="665">
        <v>966</v>
      </c>
      <c r="P90" s="678">
        <v>6.0754716981132075</v>
      </c>
      <c r="Q90" s="666">
        <v>161</v>
      </c>
    </row>
    <row r="91" spans="1:17" ht="14.4" customHeight="1" x14ac:dyDescent="0.3">
      <c r="A91" s="661" t="s">
        <v>10131</v>
      </c>
      <c r="B91" s="662" t="s">
        <v>9667</v>
      </c>
      <c r="C91" s="662" t="s">
        <v>9855</v>
      </c>
      <c r="D91" s="662" t="s">
        <v>9910</v>
      </c>
      <c r="E91" s="662" t="s">
        <v>9911</v>
      </c>
      <c r="F91" s="665">
        <v>6</v>
      </c>
      <c r="G91" s="665">
        <v>978</v>
      </c>
      <c r="H91" s="665">
        <v>1</v>
      </c>
      <c r="I91" s="665">
        <v>163</v>
      </c>
      <c r="J91" s="665">
        <v>4</v>
      </c>
      <c r="K91" s="665">
        <v>656</v>
      </c>
      <c r="L91" s="665">
        <v>0.67075664621676889</v>
      </c>
      <c r="M91" s="665">
        <v>164</v>
      </c>
      <c r="N91" s="665">
        <v>1</v>
      </c>
      <c r="O91" s="665">
        <v>165</v>
      </c>
      <c r="P91" s="678">
        <v>0.16871165644171779</v>
      </c>
      <c r="Q91" s="666">
        <v>165</v>
      </c>
    </row>
    <row r="92" spans="1:17" ht="14.4" customHeight="1" x14ac:dyDescent="0.3">
      <c r="A92" s="661" t="s">
        <v>10131</v>
      </c>
      <c r="B92" s="662" t="s">
        <v>9667</v>
      </c>
      <c r="C92" s="662" t="s">
        <v>9855</v>
      </c>
      <c r="D92" s="662" t="s">
        <v>9912</v>
      </c>
      <c r="E92" s="662" t="s">
        <v>9913</v>
      </c>
      <c r="F92" s="665">
        <v>3</v>
      </c>
      <c r="G92" s="665">
        <v>1935</v>
      </c>
      <c r="H92" s="665">
        <v>1</v>
      </c>
      <c r="I92" s="665">
        <v>645</v>
      </c>
      <c r="J92" s="665">
        <v>11</v>
      </c>
      <c r="K92" s="665">
        <v>7143</v>
      </c>
      <c r="L92" s="665">
        <v>3.6914728682170543</v>
      </c>
      <c r="M92" s="665">
        <v>649.36363636363637</v>
      </c>
      <c r="N92" s="665">
        <v>7</v>
      </c>
      <c r="O92" s="665">
        <v>4571</v>
      </c>
      <c r="P92" s="678">
        <v>2.3622739018087855</v>
      </c>
      <c r="Q92" s="666">
        <v>653</v>
      </c>
    </row>
    <row r="93" spans="1:17" ht="14.4" customHeight="1" x14ac:dyDescent="0.3">
      <c r="A93" s="661" t="s">
        <v>10131</v>
      </c>
      <c r="B93" s="662" t="s">
        <v>9930</v>
      </c>
      <c r="C93" s="662" t="s">
        <v>9855</v>
      </c>
      <c r="D93" s="662" t="s">
        <v>9931</v>
      </c>
      <c r="E93" s="662" t="s">
        <v>9932</v>
      </c>
      <c r="F93" s="665"/>
      <c r="G93" s="665"/>
      <c r="H93" s="665"/>
      <c r="I93" s="665"/>
      <c r="J93" s="665">
        <v>3</v>
      </c>
      <c r="K93" s="665">
        <v>2751</v>
      </c>
      <c r="L93" s="665"/>
      <c r="M93" s="665">
        <v>917</v>
      </c>
      <c r="N93" s="665"/>
      <c r="O93" s="665"/>
      <c r="P93" s="678"/>
      <c r="Q93" s="666"/>
    </row>
    <row r="94" spans="1:17" ht="14.4" customHeight="1" x14ac:dyDescent="0.3">
      <c r="A94" s="661" t="s">
        <v>10131</v>
      </c>
      <c r="B94" s="662" t="s">
        <v>9930</v>
      </c>
      <c r="C94" s="662" t="s">
        <v>9855</v>
      </c>
      <c r="D94" s="662" t="s">
        <v>9935</v>
      </c>
      <c r="E94" s="662" t="s">
        <v>9936</v>
      </c>
      <c r="F94" s="665">
        <v>1</v>
      </c>
      <c r="G94" s="665">
        <v>297</v>
      </c>
      <c r="H94" s="665">
        <v>1</v>
      </c>
      <c r="I94" s="665">
        <v>297</v>
      </c>
      <c r="J94" s="665">
        <v>1</v>
      </c>
      <c r="K94" s="665">
        <v>301</v>
      </c>
      <c r="L94" s="665">
        <v>1.0134680134680134</v>
      </c>
      <c r="M94" s="665">
        <v>301</v>
      </c>
      <c r="N94" s="665"/>
      <c r="O94" s="665"/>
      <c r="P94" s="678"/>
      <c r="Q94" s="666"/>
    </row>
    <row r="95" spans="1:17" ht="14.4" customHeight="1" x14ac:dyDescent="0.3">
      <c r="A95" s="661" t="s">
        <v>10131</v>
      </c>
      <c r="B95" s="662" t="s">
        <v>9930</v>
      </c>
      <c r="C95" s="662" t="s">
        <v>9855</v>
      </c>
      <c r="D95" s="662" t="s">
        <v>9937</v>
      </c>
      <c r="E95" s="662" t="s">
        <v>9938</v>
      </c>
      <c r="F95" s="665">
        <v>50</v>
      </c>
      <c r="G95" s="665">
        <v>1150</v>
      </c>
      <c r="H95" s="665">
        <v>1</v>
      </c>
      <c r="I95" s="665">
        <v>23</v>
      </c>
      <c r="J95" s="665">
        <v>44</v>
      </c>
      <c r="K95" s="665">
        <v>1012</v>
      </c>
      <c r="L95" s="665">
        <v>0.88</v>
      </c>
      <c r="M95" s="665">
        <v>23</v>
      </c>
      <c r="N95" s="665">
        <v>68</v>
      </c>
      <c r="O95" s="665">
        <v>1564</v>
      </c>
      <c r="P95" s="678">
        <v>1.36</v>
      </c>
      <c r="Q95" s="666">
        <v>23</v>
      </c>
    </row>
    <row r="96" spans="1:17" ht="14.4" customHeight="1" x14ac:dyDescent="0.3">
      <c r="A96" s="661" t="s">
        <v>10131</v>
      </c>
      <c r="B96" s="662" t="s">
        <v>9930</v>
      </c>
      <c r="C96" s="662" t="s">
        <v>9855</v>
      </c>
      <c r="D96" s="662" t="s">
        <v>9941</v>
      </c>
      <c r="E96" s="662" t="s">
        <v>9942</v>
      </c>
      <c r="F96" s="665">
        <v>27</v>
      </c>
      <c r="G96" s="665">
        <v>33615</v>
      </c>
      <c r="H96" s="665">
        <v>1</v>
      </c>
      <c r="I96" s="665">
        <v>1245</v>
      </c>
      <c r="J96" s="665">
        <v>23</v>
      </c>
      <c r="K96" s="665">
        <v>29003</v>
      </c>
      <c r="L96" s="665">
        <v>0.86279934553026927</v>
      </c>
      <c r="M96" s="665">
        <v>1261</v>
      </c>
      <c r="N96" s="665">
        <v>42</v>
      </c>
      <c r="O96" s="665">
        <v>53256</v>
      </c>
      <c r="P96" s="678">
        <v>1.5842927264614011</v>
      </c>
      <c r="Q96" s="666">
        <v>1268</v>
      </c>
    </row>
    <row r="97" spans="1:17" ht="14.4" customHeight="1" x14ac:dyDescent="0.3">
      <c r="A97" s="661" t="s">
        <v>10131</v>
      </c>
      <c r="B97" s="662" t="s">
        <v>9930</v>
      </c>
      <c r="C97" s="662" t="s">
        <v>9855</v>
      </c>
      <c r="D97" s="662" t="s">
        <v>9945</v>
      </c>
      <c r="E97" s="662" t="s">
        <v>9946</v>
      </c>
      <c r="F97" s="665">
        <v>1</v>
      </c>
      <c r="G97" s="665">
        <v>9747</v>
      </c>
      <c r="H97" s="665">
        <v>1</v>
      </c>
      <c r="I97" s="665">
        <v>9747</v>
      </c>
      <c r="J97" s="665">
        <v>1</v>
      </c>
      <c r="K97" s="665">
        <v>9828</v>
      </c>
      <c r="L97" s="665">
        <v>1.0083102493074791</v>
      </c>
      <c r="M97" s="665">
        <v>9828</v>
      </c>
      <c r="N97" s="665"/>
      <c r="O97" s="665"/>
      <c r="P97" s="678"/>
      <c r="Q97" s="666"/>
    </row>
    <row r="98" spans="1:17" ht="14.4" customHeight="1" x14ac:dyDescent="0.3">
      <c r="A98" s="661" t="s">
        <v>10131</v>
      </c>
      <c r="B98" s="662" t="s">
        <v>9930</v>
      </c>
      <c r="C98" s="662" t="s">
        <v>9855</v>
      </c>
      <c r="D98" s="662" t="s">
        <v>9947</v>
      </c>
      <c r="E98" s="662" t="s">
        <v>9948</v>
      </c>
      <c r="F98" s="665">
        <v>42</v>
      </c>
      <c r="G98" s="665">
        <v>17808</v>
      </c>
      <c r="H98" s="665">
        <v>1</v>
      </c>
      <c r="I98" s="665">
        <v>424</v>
      </c>
      <c r="J98" s="665">
        <v>36</v>
      </c>
      <c r="K98" s="665">
        <v>15480</v>
      </c>
      <c r="L98" s="665">
        <v>0.8692722371967655</v>
      </c>
      <c r="M98" s="665">
        <v>430</v>
      </c>
      <c r="N98" s="665">
        <v>53</v>
      </c>
      <c r="O98" s="665">
        <v>22896</v>
      </c>
      <c r="P98" s="678">
        <v>1.2857142857142858</v>
      </c>
      <c r="Q98" s="666">
        <v>432</v>
      </c>
    </row>
    <row r="99" spans="1:17" ht="14.4" customHeight="1" x14ac:dyDescent="0.3">
      <c r="A99" s="661" t="s">
        <v>10131</v>
      </c>
      <c r="B99" s="662" t="s">
        <v>9930</v>
      </c>
      <c r="C99" s="662" t="s">
        <v>9855</v>
      </c>
      <c r="D99" s="662" t="s">
        <v>9949</v>
      </c>
      <c r="E99" s="662" t="s">
        <v>9950</v>
      </c>
      <c r="F99" s="665"/>
      <c r="G99" s="665"/>
      <c r="H99" s="665"/>
      <c r="I99" s="665"/>
      <c r="J99" s="665">
        <v>3</v>
      </c>
      <c r="K99" s="665">
        <v>1710</v>
      </c>
      <c r="L99" s="665"/>
      <c r="M99" s="665">
        <v>570</v>
      </c>
      <c r="N99" s="665"/>
      <c r="O99" s="665"/>
      <c r="P99" s="678"/>
      <c r="Q99" s="666"/>
    </row>
    <row r="100" spans="1:17" ht="14.4" customHeight="1" x14ac:dyDescent="0.3">
      <c r="A100" s="661" t="s">
        <v>10131</v>
      </c>
      <c r="B100" s="662" t="s">
        <v>9930</v>
      </c>
      <c r="C100" s="662" t="s">
        <v>9855</v>
      </c>
      <c r="D100" s="662" t="s">
        <v>9951</v>
      </c>
      <c r="E100" s="662" t="s">
        <v>9952</v>
      </c>
      <c r="F100" s="665">
        <v>42</v>
      </c>
      <c r="G100" s="665">
        <v>42084</v>
      </c>
      <c r="H100" s="665">
        <v>1</v>
      </c>
      <c r="I100" s="665">
        <v>1002</v>
      </c>
      <c r="J100" s="665">
        <v>39</v>
      </c>
      <c r="K100" s="665">
        <v>39234</v>
      </c>
      <c r="L100" s="665">
        <v>0.93227830054177363</v>
      </c>
      <c r="M100" s="665">
        <v>1006</v>
      </c>
      <c r="N100" s="665">
        <v>61</v>
      </c>
      <c r="O100" s="665">
        <v>61488</v>
      </c>
      <c r="P100" s="678">
        <v>1.4610778443113772</v>
      </c>
      <c r="Q100" s="666">
        <v>1008</v>
      </c>
    </row>
    <row r="101" spans="1:17" ht="14.4" customHeight="1" x14ac:dyDescent="0.3">
      <c r="A101" s="661" t="s">
        <v>10131</v>
      </c>
      <c r="B101" s="662" t="s">
        <v>9930</v>
      </c>
      <c r="C101" s="662" t="s">
        <v>9855</v>
      </c>
      <c r="D101" s="662" t="s">
        <v>9953</v>
      </c>
      <c r="E101" s="662" t="s">
        <v>9954</v>
      </c>
      <c r="F101" s="665">
        <v>13</v>
      </c>
      <c r="G101" s="665">
        <v>29029</v>
      </c>
      <c r="H101" s="665">
        <v>1</v>
      </c>
      <c r="I101" s="665">
        <v>2233</v>
      </c>
      <c r="J101" s="665">
        <v>8</v>
      </c>
      <c r="K101" s="665">
        <v>18032</v>
      </c>
      <c r="L101" s="665">
        <v>0.62117193151675909</v>
      </c>
      <c r="M101" s="665">
        <v>2254</v>
      </c>
      <c r="N101" s="665">
        <v>27</v>
      </c>
      <c r="O101" s="665">
        <v>61128</v>
      </c>
      <c r="P101" s="678">
        <v>2.1057563126528644</v>
      </c>
      <c r="Q101" s="666">
        <v>2264</v>
      </c>
    </row>
    <row r="102" spans="1:17" ht="14.4" customHeight="1" x14ac:dyDescent="0.3">
      <c r="A102" s="661" t="s">
        <v>10131</v>
      </c>
      <c r="B102" s="662" t="s">
        <v>9930</v>
      </c>
      <c r="C102" s="662" t="s">
        <v>9855</v>
      </c>
      <c r="D102" s="662" t="s">
        <v>9955</v>
      </c>
      <c r="E102" s="662" t="s">
        <v>9956</v>
      </c>
      <c r="F102" s="665"/>
      <c r="G102" s="665"/>
      <c r="H102" s="665"/>
      <c r="I102" s="665"/>
      <c r="J102" s="665"/>
      <c r="K102" s="665"/>
      <c r="L102" s="665"/>
      <c r="M102" s="665"/>
      <c r="N102" s="665">
        <v>3</v>
      </c>
      <c r="O102" s="665">
        <v>1113</v>
      </c>
      <c r="P102" s="678"/>
      <c r="Q102" s="666">
        <v>371</v>
      </c>
    </row>
    <row r="103" spans="1:17" ht="14.4" customHeight="1" x14ac:dyDescent="0.3">
      <c r="A103" s="661" t="s">
        <v>10131</v>
      </c>
      <c r="B103" s="662" t="s">
        <v>9963</v>
      </c>
      <c r="C103" s="662" t="s">
        <v>9855</v>
      </c>
      <c r="D103" s="662" t="s">
        <v>9966</v>
      </c>
      <c r="E103" s="662" t="s">
        <v>9967</v>
      </c>
      <c r="F103" s="665">
        <v>2</v>
      </c>
      <c r="G103" s="665">
        <v>434</v>
      </c>
      <c r="H103" s="665">
        <v>1</v>
      </c>
      <c r="I103" s="665">
        <v>217</v>
      </c>
      <c r="J103" s="665">
        <v>2</v>
      </c>
      <c r="K103" s="665">
        <v>436</v>
      </c>
      <c r="L103" s="665">
        <v>1.0046082949308757</v>
      </c>
      <c r="M103" s="665">
        <v>218</v>
      </c>
      <c r="N103" s="665">
        <v>1</v>
      </c>
      <c r="O103" s="665">
        <v>219</v>
      </c>
      <c r="P103" s="678">
        <v>0.50460829493087556</v>
      </c>
      <c r="Q103" s="666">
        <v>219</v>
      </c>
    </row>
    <row r="104" spans="1:17" ht="14.4" customHeight="1" x14ac:dyDescent="0.3">
      <c r="A104" s="661" t="s">
        <v>10131</v>
      </c>
      <c r="B104" s="662" t="s">
        <v>9963</v>
      </c>
      <c r="C104" s="662" t="s">
        <v>9855</v>
      </c>
      <c r="D104" s="662" t="s">
        <v>9968</v>
      </c>
      <c r="E104" s="662" t="s">
        <v>9969</v>
      </c>
      <c r="F104" s="665">
        <v>2</v>
      </c>
      <c r="G104" s="665">
        <v>994</v>
      </c>
      <c r="H104" s="665">
        <v>1</v>
      </c>
      <c r="I104" s="665">
        <v>497</v>
      </c>
      <c r="J104" s="665">
        <v>2</v>
      </c>
      <c r="K104" s="665">
        <v>1002</v>
      </c>
      <c r="L104" s="665">
        <v>1.0080482897384306</v>
      </c>
      <c r="M104" s="665">
        <v>501</v>
      </c>
      <c r="N104" s="665">
        <v>1</v>
      </c>
      <c r="O104" s="665">
        <v>503</v>
      </c>
      <c r="P104" s="678">
        <v>0.50603621730382298</v>
      </c>
      <c r="Q104" s="666">
        <v>503</v>
      </c>
    </row>
    <row r="105" spans="1:17" ht="14.4" customHeight="1" x14ac:dyDescent="0.3">
      <c r="A105" s="661" t="s">
        <v>10131</v>
      </c>
      <c r="B105" s="662" t="s">
        <v>9963</v>
      </c>
      <c r="C105" s="662" t="s">
        <v>9855</v>
      </c>
      <c r="D105" s="662" t="s">
        <v>9974</v>
      </c>
      <c r="E105" s="662" t="s">
        <v>9975</v>
      </c>
      <c r="F105" s="665">
        <v>10</v>
      </c>
      <c r="G105" s="665">
        <v>3500</v>
      </c>
      <c r="H105" s="665">
        <v>1</v>
      </c>
      <c r="I105" s="665">
        <v>350</v>
      </c>
      <c r="J105" s="665">
        <v>21</v>
      </c>
      <c r="K105" s="665">
        <v>7371</v>
      </c>
      <c r="L105" s="665">
        <v>2.1059999999999999</v>
      </c>
      <c r="M105" s="665">
        <v>351</v>
      </c>
      <c r="N105" s="665">
        <v>5</v>
      </c>
      <c r="O105" s="665">
        <v>1755</v>
      </c>
      <c r="P105" s="678">
        <v>0.50142857142857145</v>
      </c>
      <c r="Q105" s="666">
        <v>351</v>
      </c>
    </row>
    <row r="106" spans="1:17" ht="14.4" customHeight="1" x14ac:dyDescent="0.3">
      <c r="A106" s="661" t="s">
        <v>10131</v>
      </c>
      <c r="B106" s="662" t="s">
        <v>9963</v>
      </c>
      <c r="C106" s="662" t="s">
        <v>9855</v>
      </c>
      <c r="D106" s="662" t="s">
        <v>9978</v>
      </c>
      <c r="E106" s="662" t="s">
        <v>9979</v>
      </c>
      <c r="F106" s="665">
        <v>4397</v>
      </c>
      <c r="G106" s="665">
        <v>285805</v>
      </c>
      <c r="H106" s="665">
        <v>1</v>
      </c>
      <c r="I106" s="665">
        <v>65</v>
      </c>
      <c r="J106" s="665">
        <v>5796</v>
      </c>
      <c r="K106" s="665">
        <v>376740</v>
      </c>
      <c r="L106" s="665">
        <v>1.3181714805549238</v>
      </c>
      <c r="M106" s="665">
        <v>65</v>
      </c>
      <c r="N106" s="665">
        <v>4275</v>
      </c>
      <c r="O106" s="665">
        <v>277875</v>
      </c>
      <c r="P106" s="678">
        <v>0.97225380941551054</v>
      </c>
      <c r="Q106" s="666">
        <v>65</v>
      </c>
    </row>
    <row r="107" spans="1:17" ht="14.4" customHeight="1" x14ac:dyDescent="0.3">
      <c r="A107" s="661" t="s">
        <v>10131</v>
      </c>
      <c r="B107" s="662" t="s">
        <v>9963</v>
      </c>
      <c r="C107" s="662" t="s">
        <v>9855</v>
      </c>
      <c r="D107" s="662" t="s">
        <v>9980</v>
      </c>
      <c r="E107" s="662" t="s">
        <v>9981</v>
      </c>
      <c r="F107" s="665"/>
      <c r="G107" s="665"/>
      <c r="H107" s="665"/>
      <c r="I107" s="665"/>
      <c r="J107" s="665">
        <v>1</v>
      </c>
      <c r="K107" s="665">
        <v>544</v>
      </c>
      <c r="L107" s="665"/>
      <c r="M107" s="665">
        <v>544</v>
      </c>
      <c r="N107" s="665"/>
      <c r="O107" s="665"/>
      <c r="P107" s="678"/>
      <c r="Q107" s="666"/>
    </row>
    <row r="108" spans="1:17" ht="14.4" customHeight="1" x14ac:dyDescent="0.3">
      <c r="A108" s="661" t="s">
        <v>10131</v>
      </c>
      <c r="B108" s="662" t="s">
        <v>9963</v>
      </c>
      <c r="C108" s="662" t="s">
        <v>9855</v>
      </c>
      <c r="D108" s="662" t="s">
        <v>1322</v>
      </c>
      <c r="E108" s="662" t="s">
        <v>9982</v>
      </c>
      <c r="F108" s="665">
        <v>17</v>
      </c>
      <c r="G108" s="665">
        <v>10030</v>
      </c>
      <c r="H108" s="665">
        <v>1</v>
      </c>
      <c r="I108" s="665">
        <v>590</v>
      </c>
      <c r="J108" s="665">
        <v>30</v>
      </c>
      <c r="K108" s="665">
        <v>17730</v>
      </c>
      <c r="L108" s="665">
        <v>1.7676969092721835</v>
      </c>
      <c r="M108" s="665">
        <v>591</v>
      </c>
      <c r="N108" s="665">
        <v>18</v>
      </c>
      <c r="O108" s="665">
        <v>10638</v>
      </c>
      <c r="P108" s="678">
        <v>1.0606181455633101</v>
      </c>
      <c r="Q108" s="666">
        <v>591</v>
      </c>
    </row>
    <row r="109" spans="1:17" ht="14.4" customHeight="1" x14ac:dyDescent="0.3">
      <c r="A109" s="661" t="s">
        <v>10131</v>
      </c>
      <c r="B109" s="662" t="s">
        <v>9963</v>
      </c>
      <c r="C109" s="662" t="s">
        <v>9855</v>
      </c>
      <c r="D109" s="662" t="s">
        <v>9983</v>
      </c>
      <c r="E109" s="662" t="s">
        <v>9984</v>
      </c>
      <c r="F109" s="665">
        <v>16</v>
      </c>
      <c r="G109" s="665">
        <v>9840</v>
      </c>
      <c r="H109" s="665">
        <v>1</v>
      </c>
      <c r="I109" s="665">
        <v>615</v>
      </c>
      <c r="J109" s="665">
        <v>11</v>
      </c>
      <c r="K109" s="665">
        <v>6776</v>
      </c>
      <c r="L109" s="665">
        <v>0.68861788617886177</v>
      </c>
      <c r="M109" s="665">
        <v>616</v>
      </c>
      <c r="N109" s="665">
        <v>18</v>
      </c>
      <c r="O109" s="665">
        <v>11088</v>
      </c>
      <c r="P109" s="678">
        <v>1.1268292682926828</v>
      </c>
      <c r="Q109" s="666">
        <v>616</v>
      </c>
    </row>
    <row r="110" spans="1:17" ht="14.4" customHeight="1" x14ac:dyDescent="0.3">
      <c r="A110" s="661" t="s">
        <v>10131</v>
      </c>
      <c r="B110" s="662" t="s">
        <v>9963</v>
      </c>
      <c r="C110" s="662" t="s">
        <v>9855</v>
      </c>
      <c r="D110" s="662" t="s">
        <v>9985</v>
      </c>
      <c r="E110" s="662" t="s">
        <v>9986</v>
      </c>
      <c r="F110" s="665">
        <v>1</v>
      </c>
      <c r="G110" s="665">
        <v>149</v>
      </c>
      <c r="H110" s="665">
        <v>1</v>
      </c>
      <c r="I110" s="665">
        <v>149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10131</v>
      </c>
      <c r="B111" s="662" t="s">
        <v>9963</v>
      </c>
      <c r="C111" s="662" t="s">
        <v>9855</v>
      </c>
      <c r="D111" s="662" t="s">
        <v>9987</v>
      </c>
      <c r="E111" s="662" t="s">
        <v>9988</v>
      </c>
      <c r="F111" s="665">
        <v>1</v>
      </c>
      <c r="G111" s="665">
        <v>675</v>
      </c>
      <c r="H111" s="665">
        <v>1</v>
      </c>
      <c r="I111" s="665">
        <v>675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10131</v>
      </c>
      <c r="B112" s="662" t="s">
        <v>9963</v>
      </c>
      <c r="C112" s="662" t="s">
        <v>9855</v>
      </c>
      <c r="D112" s="662" t="s">
        <v>9989</v>
      </c>
      <c r="E112" s="662" t="s">
        <v>9990</v>
      </c>
      <c r="F112" s="665">
        <v>169</v>
      </c>
      <c r="G112" s="665">
        <v>3887</v>
      </c>
      <c r="H112" s="665">
        <v>1</v>
      </c>
      <c r="I112" s="665">
        <v>23</v>
      </c>
      <c r="J112" s="665">
        <v>128</v>
      </c>
      <c r="K112" s="665">
        <v>3045</v>
      </c>
      <c r="L112" s="665">
        <v>0.78338049909956264</v>
      </c>
      <c r="M112" s="665">
        <v>23.7890625</v>
      </c>
      <c r="N112" s="665">
        <v>96</v>
      </c>
      <c r="O112" s="665">
        <v>2304</v>
      </c>
      <c r="P112" s="678">
        <v>0.59274504759454594</v>
      </c>
      <c r="Q112" s="666">
        <v>24</v>
      </c>
    </row>
    <row r="113" spans="1:17" ht="14.4" customHeight="1" x14ac:dyDescent="0.3">
      <c r="A113" s="661" t="s">
        <v>10131</v>
      </c>
      <c r="B113" s="662" t="s">
        <v>9963</v>
      </c>
      <c r="C113" s="662" t="s">
        <v>9855</v>
      </c>
      <c r="D113" s="662" t="s">
        <v>9991</v>
      </c>
      <c r="E113" s="662" t="s">
        <v>9992</v>
      </c>
      <c r="F113" s="665"/>
      <c r="G113" s="665"/>
      <c r="H113" s="665"/>
      <c r="I113" s="665"/>
      <c r="J113" s="665">
        <v>2</v>
      </c>
      <c r="K113" s="665">
        <v>324</v>
      </c>
      <c r="L113" s="665"/>
      <c r="M113" s="665">
        <v>162</v>
      </c>
      <c r="N113" s="665"/>
      <c r="O113" s="665"/>
      <c r="P113" s="678"/>
      <c r="Q113" s="666"/>
    </row>
    <row r="114" spans="1:17" ht="14.4" customHeight="1" x14ac:dyDescent="0.3">
      <c r="A114" s="661" t="s">
        <v>10131</v>
      </c>
      <c r="B114" s="662" t="s">
        <v>9963</v>
      </c>
      <c r="C114" s="662" t="s">
        <v>9855</v>
      </c>
      <c r="D114" s="662" t="s">
        <v>9993</v>
      </c>
      <c r="E114" s="662" t="s">
        <v>9994</v>
      </c>
      <c r="F114" s="665">
        <v>104</v>
      </c>
      <c r="G114" s="665">
        <v>5616</v>
      </c>
      <c r="H114" s="665">
        <v>1</v>
      </c>
      <c r="I114" s="665">
        <v>54</v>
      </c>
      <c r="J114" s="665">
        <v>227</v>
      </c>
      <c r="K114" s="665">
        <v>12258</v>
      </c>
      <c r="L114" s="665">
        <v>2.1826923076923075</v>
      </c>
      <c r="M114" s="665">
        <v>54</v>
      </c>
      <c r="N114" s="665">
        <v>37</v>
      </c>
      <c r="O114" s="665">
        <v>1998</v>
      </c>
      <c r="P114" s="678">
        <v>0.35576923076923078</v>
      </c>
      <c r="Q114" s="666">
        <v>54</v>
      </c>
    </row>
    <row r="115" spans="1:17" ht="14.4" customHeight="1" x14ac:dyDescent="0.3">
      <c r="A115" s="661" t="s">
        <v>10131</v>
      </c>
      <c r="B115" s="662" t="s">
        <v>9963</v>
      </c>
      <c r="C115" s="662" t="s">
        <v>9855</v>
      </c>
      <c r="D115" s="662" t="s">
        <v>9995</v>
      </c>
      <c r="E115" s="662" t="s">
        <v>9996</v>
      </c>
      <c r="F115" s="665">
        <v>3155</v>
      </c>
      <c r="G115" s="665">
        <v>242935</v>
      </c>
      <c r="H115" s="665">
        <v>1</v>
      </c>
      <c r="I115" s="665">
        <v>77</v>
      </c>
      <c r="J115" s="665">
        <v>3634</v>
      </c>
      <c r="K115" s="665">
        <v>279818</v>
      </c>
      <c r="L115" s="665">
        <v>1.1518225039619652</v>
      </c>
      <c r="M115" s="665">
        <v>77</v>
      </c>
      <c r="N115" s="665">
        <v>3598</v>
      </c>
      <c r="O115" s="665">
        <v>277046</v>
      </c>
      <c r="P115" s="678">
        <v>1.1404120443740096</v>
      </c>
      <c r="Q115" s="666">
        <v>77</v>
      </c>
    </row>
    <row r="116" spans="1:17" ht="14.4" customHeight="1" x14ac:dyDescent="0.3">
      <c r="A116" s="661" t="s">
        <v>10131</v>
      </c>
      <c r="B116" s="662" t="s">
        <v>9963</v>
      </c>
      <c r="C116" s="662" t="s">
        <v>9855</v>
      </c>
      <c r="D116" s="662" t="s">
        <v>9997</v>
      </c>
      <c r="E116" s="662" t="s">
        <v>9998</v>
      </c>
      <c r="F116" s="665"/>
      <c r="G116" s="665"/>
      <c r="H116" s="665"/>
      <c r="I116" s="665"/>
      <c r="J116" s="665">
        <v>2</v>
      </c>
      <c r="K116" s="665">
        <v>3260</v>
      </c>
      <c r="L116" s="665"/>
      <c r="M116" s="665">
        <v>1630</v>
      </c>
      <c r="N116" s="665"/>
      <c r="O116" s="665"/>
      <c r="P116" s="678"/>
      <c r="Q116" s="666"/>
    </row>
    <row r="117" spans="1:17" ht="14.4" customHeight="1" x14ac:dyDescent="0.3">
      <c r="A117" s="661" t="s">
        <v>10131</v>
      </c>
      <c r="B117" s="662" t="s">
        <v>9963</v>
      </c>
      <c r="C117" s="662" t="s">
        <v>9855</v>
      </c>
      <c r="D117" s="662" t="s">
        <v>9999</v>
      </c>
      <c r="E117" s="662" t="s">
        <v>10000</v>
      </c>
      <c r="F117" s="665">
        <v>743</v>
      </c>
      <c r="G117" s="665">
        <v>16346</v>
      </c>
      <c r="H117" s="665">
        <v>1</v>
      </c>
      <c r="I117" s="665">
        <v>22</v>
      </c>
      <c r="J117" s="665">
        <v>790</v>
      </c>
      <c r="K117" s="665">
        <v>18001</v>
      </c>
      <c r="L117" s="665">
        <v>1.1012480117459928</v>
      </c>
      <c r="M117" s="665">
        <v>22.786075949367088</v>
      </c>
      <c r="N117" s="665">
        <v>514</v>
      </c>
      <c r="O117" s="665">
        <v>11822</v>
      </c>
      <c r="P117" s="678">
        <v>0.72323504221216195</v>
      </c>
      <c r="Q117" s="666">
        <v>23</v>
      </c>
    </row>
    <row r="118" spans="1:17" ht="14.4" customHeight="1" x14ac:dyDescent="0.3">
      <c r="A118" s="661" t="s">
        <v>10131</v>
      </c>
      <c r="B118" s="662" t="s">
        <v>9963</v>
      </c>
      <c r="C118" s="662" t="s">
        <v>9855</v>
      </c>
      <c r="D118" s="662" t="s">
        <v>10001</v>
      </c>
      <c r="E118" s="662" t="s">
        <v>10002</v>
      </c>
      <c r="F118" s="665"/>
      <c r="G118" s="665"/>
      <c r="H118" s="665"/>
      <c r="I118" s="665"/>
      <c r="J118" s="665">
        <v>2</v>
      </c>
      <c r="K118" s="665">
        <v>194</v>
      </c>
      <c r="L118" s="665"/>
      <c r="M118" s="665">
        <v>97</v>
      </c>
      <c r="N118" s="665"/>
      <c r="O118" s="665"/>
      <c r="P118" s="678"/>
      <c r="Q118" s="666"/>
    </row>
    <row r="119" spans="1:17" ht="14.4" customHeight="1" x14ac:dyDescent="0.3">
      <c r="A119" s="661" t="s">
        <v>10131</v>
      </c>
      <c r="B119" s="662" t="s">
        <v>9963</v>
      </c>
      <c r="C119" s="662" t="s">
        <v>9855</v>
      </c>
      <c r="D119" s="662" t="s">
        <v>10007</v>
      </c>
      <c r="E119" s="662" t="s">
        <v>10008</v>
      </c>
      <c r="F119" s="665"/>
      <c r="G119" s="665"/>
      <c r="H119" s="665"/>
      <c r="I119" s="665"/>
      <c r="J119" s="665">
        <v>2</v>
      </c>
      <c r="K119" s="665">
        <v>1256</v>
      </c>
      <c r="L119" s="665"/>
      <c r="M119" s="665">
        <v>628</v>
      </c>
      <c r="N119" s="665">
        <v>8</v>
      </c>
      <c r="O119" s="665">
        <v>5024</v>
      </c>
      <c r="P119" s="678"/>
      <c r="Q119" s="666">
        <v>628</v>
      </c>
    </row>
    <row r="120" spans="1:17" ht="14.4" customHeight="1" x14ac:dyDescent="0.3">
      <c r="A120" s="661" t="s">
        <v>10131</v>
      </c>
      <c r="B120" s="662" t="s">
        <v>9963</v>
      </c>
      <c r="C120" s="662" t="s">
        <v>9855</v>
      </c>
      <c r="D120" s="662" t="s">
        <v>10009</v>
      </c>
      <c r="E120" s="662" t="s">
        <v>10010</v>
      </c>
      <c r="F120" s="665">
        <v>283</v>
      </c>
      <c r="G120" s="665">
        <v>59147</v>
      </c>
      <c r="H120" s="665">
        <v>1</v>
      </c>
      <c r="I120" s="665">
        <v>209</v>
      </c>
      <c r="J120" s="665">
        <v>1</v>
      </c>
      <c r="K120" s="665">
        <v>209</v>
      </c>
      <c r="L120" s="665">
        <v>3.5335689045936395E-3</v>
      </c>
      <c r="M120" s="665">
        <v>209</v>
      </c>
      <c r="N120" s="665">
        <v>1</v>
      </c>
      <c r="O120" s="665">
        <v>209</v>
      </c>
      <c r="P120" s="678">
        <v>3.5335689045936395E-3</v>
      </c>
      <c r="Q120" s="666">
        <v>209</v>
      </c>
    </row>
    <row r="121" spans="1:17" ht="14.4" customHeight="1" x14ac:dyDescent="0.3">
      <c r="A121" s="661" t="s">
        <v>10131</v>
      </c>
      <c r="B121" s="662" t="s">
        <v>9963</v>
      </c>
      <c r="C121" s="662" t="s">
        <v>9855</v>
      </c>
      <c r="D121" s="662" t="s">
        <v>10011</v>
      </c>
      <c r="E121" s="662" t="s">
        <v>10012</v>
      </c>
      <c r="F121" s="665">
        <v>90</v>
      </c>
      <c r="G121" s="665">
        <v>5940</v>
      </c>
      <c r="H121" s="665">
        <v>1</v>
      </c>
      <c r="I121" s="665">
        <v>66</v>
      </c>
      <c r="J121" s="665">
        <v>73</v>
      </c>
      <c r="K121" s="665">
        <v>4818</v>
      </c>
      <c r="L121" s="665">
        <v>0.81111111111111112</v>
      </c>
      <c r="M121" s="665">
        <v>66</v>
      </c>
      <c r="N121" s="665">
        <v>110</v>
      </c>
      <c r="O121" s="665">
        <v>7260</v>
      </c>
      <c r="P121" s="678">
        <v>1.2222222222222223</v>
      </c>
      <c r="Q121" s="666">
        <v>66</v>
      </c>
    </row>
    <row r="122" spans="1:17" ht="14.4" customHeight="1" x14ac:dyDescent="0.3">
      <c r="A122" s="661" t="s">
        <v>10131</v>
      </c>
      <c r="B122" s="662" t="s">
        <v>9963</v>
      </c>
      <c r="C122" s="662" t="s">
        <v>9855</v>
      </c>
      <c r="D122" s="662" t="s">
        <v>10015</v>
      </c>
      <c r="E122" s="662" t="s">
        <v>10016</v>
      </c>
      <c r="F122" s="665">
        <v>3387</v>
      </c>
      <c r="G122" s="665">
        <v>54192</v>
      </c>
      <c r="H122" s="665">
        <v>1</v>
      </c>
      <c r="I122" s="665">
        <v>16</v>
      </c>
      <c r="J122" s="665">
        <v>3791</v>
      </c>
      <c r="K122" s="665">
        <v>60656</v>
      </c>
      <c r="L122" s="665">
        <v>1.1192795984647181</v>
      </c>
      <c r="M122" s="665">
        <v>16</v>
      </c>
      <c r="N122" s="665">
        <v>3697</v>
      </c>
      <c r="O122" s="665">
        <v>59152</v>
      </c>
      <c r="P122" s="678">
        <v>1.0915264245645113</v>
      </c>
      <c r="Q122" s="666">
        <v>16</v>
      </c>
    </row>
    <row r="123" spans="1:17" ht="14.4" customHeight="1" x14ac:dyDescent="0.3">
      <c r="A123" s="661" t="s">
        <v>10131</v>
      </c>
      <c r="B123" s="662" t="s">
        <v>9963</v>
      </c>
      <c r="C123" s="662" t="s">
        <v>9855</v>
      </c>
      <c r="D123" s="662" t="s">
        <v>10019</v>
      </c>
      <c r="E123" s="662" t="s">
        <v>10020</v>
      </c>
      <c r="F123" s="665">
        <v>117</v>
      </c>
      <c r="G123" s="665">
        <v>40716</v>
      </c>
      <c r="H123" s="665">
        <v>1</v>
      </c>
      <c r="I123" s="665">
        <v>348</v>
      </c>
      <c r="J123" s="665">
        <v>54</v>
      </c>
      <c r="K123" s="665">
        <v>18846</v>
      </c>
      <c r="L123" s="665">
        <v>0.46286472148541113</v>
      </c>
      <c r="M123" s="665">
        <v>349</v>
      </c>
      <c r="N123" s="665">
        <v>106</v>
      </c>
      <c r="O123" s="665">
        <v>36994</v>
      </c>
      <c r="P123" s="678">
        <v>0.90858630513802929</v>
      </c>
      <c r="Q123" s="666">
        <v>349</v>
      </c>
    </row>
    <row r="124" spans="1:17" ht="14.4" customHeight="1" x14ac:dyDescent="0.3">
      <c r="A124" s="661" t="s">
        <v>10131</v>
      </c>
      <c r="B124" s="662" t="s">
        <v>9963</v>
      </c>
      <c r="C124" s="662" t="s">
        <v>9855</v>
      </c>
      <c r="D124" s="662" t="s">
        <v>10021</v>
      </c>
      <c r="E124" s="662" t="s">
        <v>10022</v>
      </c>
      <c r="F124" s="665">
        <v>564</v>
      </c>
      <c r="G124" s="665">
        <v>13536</v>
      </c>
      <c r="H124" s="665">
        <v>1</v>
      </c>
      <c r="I124" s="665">
        <v>24</v>
      </c>
      <c r="J124" s="665">
        <v>650</v>
      </c>
      <c r="K124" s="665">
        <v>15600</v>
      </c>
      <c r="L124" s="665">
        <v>1.1524822695035462</v>
      </c>
      <c r="M124" s="665">
        <v>24</v>
      </c>
      <c r="N124" s="665">
        <v>414</v>
      </c>
      <c r="O124" s="665">
        <v>9936</v>
      </c>
      <c r="P124" s="678">
        <v>0.73404255319148937</v>
      </c>
      <c r="Q124" s="666">
        <v>24</v>
      </c>
    </row>
    <row r="125" spans="1:17" ht="14.4" customHeight="1" x14ac:dyDescent="0.3">
      <c r="A125" s="661" t="s">
        <v>10131</v>
      </c>
      <c r="B125" s="662" t="s">
        <v>9963</v>
      </c>
      <c r="C125" s="662" t="s">
        <v>9855</v>
      </c>
      <c r="D125" s="662" t="s">
        <v>10023</v>
      </c>
      <c r="E125" s="662" t="s">
        <v>10024</v>
      </c>
      <c r="F125" s="665">
        <v>15</v>
      </c>
      <c r="G125" s="665">
        <v>11070</v>
      </c>
      <c r="H125" s="665">
        <v>1</v>
      </c>
      <c r="I125" s="665">
        <v>738</v>
      </c>
      <c r="J125" s="665">
        <v>12</v>
      </c>
      <c r="K125" s="665">
        <v>8868</v>
      </c>
      <c r="L125" s="665">
        <v>0.80108401084010838</v>
      </c>
      <c r="M125" s="665">
        <v>739</v>
      </c>
      <c r="N125" s="665">
        <v>19</v>
      </c>
      <c r="O125" s="665">
        <v>14041</v>
      </c>
      <c r="P125" s="678">
        <v>1.2683830171635049</v>
      </c>
      <c r="Q125" s="666">
        <v>739</v>
      </c>
    </row>
    <row r="126" spans="1:17" ht="14.4" customHeight="1" x14ac:dyDescent="0.3">
      <c r="A126" s="661" t="s">
        <v>10131</v>
      </c>
      <c r="B126" s="662" t="s">
        <v>9963</v>
      </c>
      <c r="C126" s="662" t="s">
        <v>9855</v>
      </c>
      <c r="D126" s="662" t="s">
        <v>10025</v>
      </c>
      <c r="E126" s="662" t="s">
        <v>10026</v>
      </c>
      <c r="F126" s="665">
        <v>38</v>
      </c>
      <c r="G126" s="665">
        <v>6840</v>
      </c>
      <c r="H126" s="665">
        <v>1</v>
      </c>
      <c r="I126" s="665">
        <v>180</v>
      </c>
      <c r="J126" s="665">
        <v>80</v>
      </c>
      <c r="K126" s="665">
        <v>14400</v>
      </c>
      <c r="L126" s="665">
        <v>2.1052631578947367</v>
      </c>
      <c r="M126" s="665">
        <v>180</v>
      </c>
      <c r="N126" s="665">
        <v>66</v>
      </c>
      <c r="O126" s="665">
        <v>11880</v>
      </c>
      <c r="P126" s="678">
        <v>1.736842105263158</v>
      </c>
      <c r="Q126" s="666">
        <v>180</v>
      </c>
    </row>
    <row r="127" spans="1:17" ht="14.4" customHeight="1" x14ac:dyDescent="0.3">
      <c r="A127" s="661" t="s">
        <v>10131</v>
      </c>
      <c r="B127" s="662" t="s">
        <v>9963</v>
      </c>
      <c r="C127" s="662" t="s">
        <v>9855</v>
      </c>
      <c r="D127" s="662" t="s">
        <v>10031</v>
      </c>
      <c r="E127" s="662" t="s">
        <v>10032</v>
      </c>
      <c r="F127" s="665">
        <v>173</v>
      </c>
      <c r="G127" s="665">
        <v>43769</v>
      </c>
      <c r="H127" s="665">
        <v>1</v>
      </c>
      <c r="I127" s="665">
        <v>253</v>
      </c>
      <c r="J127" s="665">
        <v>466</v>
      </c>
      <c r="K127" s="665">
        <v>117898</v>
      </c>
      <c r="L127" s="665">
        <v>2.6936416184971099</v>
      </c>
      <c r="M127" s="665">
        <v>253</v>
      </c>
      <c r="N127" s="665">
        <v>444</v>
      </c>
      <c r="O127" s="665">
        <v>112332</v>
      </c>
      <c r="P127" s="678">
        <v>2.5664739884393062</v>
      </c>
      <c r="Q127" s="666">
        <v>253</v>
      </c>
    </row>
    <row r="128" spans="1:17" ht="14.4" customHeight="1" x14ac:dyDescent="0.3">
      <c r="A128" s="661" t="s">
        <v>10131</v>
      </c>
      <c r="B128" s="662" t="s">
        <v>9963</v>
      </c>
      <c r="C128" s="662" t="s">
        <v>9855</v>
      </c>
      <c r="D128" s="662" t="s">
        <v>10033</v>
      </c>
      <c r="E128" s="662" t="s">
        <v>10034</v>
      </c>
      <c r="F128" s="665">
        <v>15</v>
      </c>
      <c r="G128" s="665">
        <v>3960</v>
      </c>
      <c r="H128" s="665">
        <v>1</v>
      </c>
      <c r="I128" s="665">
        <v>264</v>
      </c>
      <c r="J128" s="665">
        <v>10</v>
      </c>
      <c r="K128" s="665">
        <v>2650</v>
      </c>
      <c r="L128" s="665">
        <v>0.66919191919191923</v>
      </c>
      <c r="M128" s="665">
        <v>265</v>
      </c>
      <c r="N128" s="665">
        <v>18</v>
      </c>
      <c r="O128" s="665">
        <v>4770</v>
      </c>
      <c r="P128" s="678">
        <v>1.2045454545454546</v>
      </c>
      <c r="Q128" s="666">
        <v>265</v>
      </c>
    </row>
    <row r="129" spans="1:17" ht="14.4" customHeight="1" x14ac:dyDescent="0.3">
      <c r="A129" s="661" t="s">
        <v>10131</v>
      </c>
      <c r="B129" s="662" t="s">
        <v>9963</v>
      </c>
      <c r="C129" s="662" t="s">
        <v>9855</v>
      </c>
      <c r="D129" s="662" t="s">
        <v>10035</v>
      </c>
      <c r="E129" s="662" t="s">
        <v>10036</v>
      </c>
      <c r="F129" s="665">
        <v>10</v>
      </c>
      <c r="G129" s="665">
        <v>1890</v>
      </c>
      <c r="H129" s="665">
        <v>1</v>
      </c>
      <c r="I129" s="665">
        <v>189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10131</v>
      </c>
      <c r="B130" s="662" t="s">
        <v>9963</v>
      </c>
      <c r="C130" s="662" t="s">
        <v>9855</v>
      </c>
      <c r="D130" s="662" t="s">
        <v>10039</v>
      </c>
      <c r="E130" s="662" t="s">
        <v>10040</v>
      </c>
      <c r="F130" s="665">
        <v>122</v>
      </c>
      <c r="G130" s="665">
        <v>26352</v>
      </c>
      <c r="H130" s="665">
        <v>1</v>
      </c>
      <c r="I130" s="665">
        <v>216</v>
      </c>
      <c r="J130" s="665">
        <v>242</v>
      </c>
      <c r="K130" s="665">
        <v>52272</v>
      </c>
      <c r="L130" s="665">
        <v>1.9836065573770492</v>
      </c>
      <c r="M130" s="665">
        <v>216</v>
      </c>
      <c r="N130" s="665">
        <v>43</v>
      </c>
      <c r="O130" s="665">
        <v>9288</v>
      </c>
      <c r="P130" s="678">
        <v>0.35245901639344263</v>
      </c>
      <c r="Q130" s="666">
        <v>216</v>
      </c>
    </row>
    <row r="131" spans="1:17" ht="14.4" customHeight="1" x14ac:dyDescent="0.3">
      <c r="A131" s="661" t="s">
        <v>10131</v>
      </c>
      <c r="B131" s="662" t="s">
        <v>9963</v>
      </c>
      <c r="C131" s="662" t="s">
        <v>9855</v>
      </c>
      <c r="D131" s="662" t="s">
        <v>10041</v>
      </c>
      <c r="E131" s="662" t="s">
        <v>10042</v>
      </c>
      <c r="F131" s="665">
        <v>8</v>
      </c>
      <c r="G131" s="665">
        <v>280</v>
      </c>
      <c r="H131" s="665">
        <v>1</v>
      </c>
      <c r="I131" s="665">
        <v>35</v>
      </c>
      <c r="J131" s="665">
        <v>10</v>
      </c>
      <c r="K131" s="665">
        <v>359</v>
      </c>
      <c r="L131" s="665">
        <v>1.2821428571428573</v>
      </c>
      <c r="M131" s="665">
        <v>35.9</v>
      </c>
      <c r="N131" s="665">
        <v>2</v>
      </c>
      <c r="O131" s="665">
        <v>72</v>
      </c>
      <c r="P131" s="678">
        <v>0.25714285714285712</v>
      </c>
      <c r="Q131" s="666">
        <v>36</v>
      </c>
    </row>
    <row r="132" spans="1:17" ht="14.4" customHeight="1" x14ac:dyDescent="0.3">
      <c r="A132" s="661" t="s">
        <v>10131</v>
      </c>
      <c r="B132" s="662" t="s">
        <v>9963</v>
      </c>
      <c r="C132" s="662" t="s">
        <v>9855</v>
      </c>
      <c r="D132" s="662" t="s">
        <v>10043</v>
      </c>
      <c r="E132" s="662" t="s">
        <v>10044</v>
      </c>
      <c r="F132" s="665">
        <v>16</v>
      </c>
      <c r="G132" s="665">
        <v>9440</v>
      </c>
      <c r="H132" s="665">
        <v>1</v>
      </c>
      <c r="I132" s="665">
        <v>590</v>
      </c>
      <c r="J132" s="665">
        <v>12</v>
      </c>
      <c r="K132" s="665">
        <v>7092</v>
      </c>
      <c r="L132" s="665">
        <v>0.75127118644067792</v>
      </c>
      <c r="M132" s="665">
        <v>591</v>
      </c>
      <c r="N132" s="665">
        <v>18</v>
      </c>
      <c r="O132" s="665">
        <v>10638</v>
      </c>
      <c r="P132" s="678">
        <v>1.126906779661017</v>
      </c>
      <c r="Q132" s="666">
        <v>591</v>
      </c>
    </row>
    <row r="133" spans="1:17" ht="14.4" customHeight="1" x14ac:dyDescent="0.3">
      <c r="A133" s="661" t="s">
        <v>10131</v>
      </c>
      <c r="B133" s="662" t="s">
        <v>9963</v>
      </c>
      <c r="C133" s="662" t="s">
        <v>9855</v>
      </c>
      <c r="D133" s="662" t="s">
        <v>10045</v>
      </c>
      <c r="E133" s="662" t="s">
        <v>10046</v>
      </c>
      <c r="F133" s="665">
        <v>20</v>
      </c>
      <c r="G133" s="665">
        <v>1000</v>
      </c>
      <c r="H133" s="665">
        <v>1</v>
      </c>
      <c r="I133" s="665">
        <v>50</v>
      </c>
      <c r="J133" s="665">
        <v>31</v>
      </c>
      <c r="K133" s="665">
        <v>1550</v>
      </c>
      <c r="L133" s="665">
        <v>1.55</v>
      </c>
      <c r="M133" s="665">
        <v>50</v>
      </c>
      <c r="N133" s="665">
        <v>37</v>
      </c>
      <c r="O133" s="665">
        <v>1850</v>
      </c>
      <c r="P133" s="678">
        <v>1.85</v>
      </c>
      <c r="Q133" s="666">
        <v>50</v>
      </c>
    </row>
    <row r="134" spans="1:17" ht="14.4" customHeight="1" x14ac:dyDescent="0.3">
      <c r="A134" s="661" t="s">
        <v>10131</v>
      </c>
      <c r="B134" s="662" t="s">
        <v>9963</v>
      </c>
      <c r="C134" s="662" t="s">
        <v>9855</v>
      </c>
      <c r="D134" s="662" t="s">
        <v>10047</v>
      </c>
      <c r="E134" s="662" t="s">
        <v>10048</v>
      </c>
      <c r="F134" s="665">
        <v>15</v>
      </c>
      <c r="G134" s="665">
        <v>8175</v>
      </c>
      <c r="H134" s="665">
        <v>1</v>
      </c>
      <c r="I134" s="665">
        <v>545</v>
      </c>
      <c r="J134" s="665">
        <v>11</v>
      </c>
      <c r="K134" s="665">
        <v>6006</v>
      </c>
      <c r="L134" s="665">
        <v>0.73467889908256878</v>
      </c>
      <c r="M134" s="665">
        <v>546</v>
      </c>
      <c r="N134" s="665">
        <v>18</v>
      </c>
      <c r="O134" s="665">
        <v>9828</v>
      </c>
      <c r="P134" s="678">
        <v>1.2022018348623853</v>
      </c>
      <c r="Q134" s="666">
        <v>546</v>
      </c>
    </row>
    <row r="135" spans="1:17" ht="14.4" customHeight="1" x14ac:dyDescent="0.3">
      <c r="A135" s="661" t="s">
        <v>10131</v>
      </c>
      <c r="B135" s="662" t="s">
        <v>9963</v>
      </c>
      <c r="C135" s="662" t="s">
        <v>9855</v>
      </c>
      <c r="D135" s="662" t="s">
        <v>10049</v>
      </c>
      <c r="E135" s="662" t="s">
        <v>10050</v>
      </c>
      <c r="F135" s="665">
        <v>6</v>
      </c>
      <c r="G135" s="665">
        <v>2874</v>
      </c>
      <c r="H135" s="665">
        <v>1</v>
      </c>
      <c r="I135" s="665">
        <v>479</v>
      </c>
      <c r="J135" s="665">
        <v>2</v>
      </c>
      <c r="K135" s="665">
        <v>966</v>
      </c>
      <c r="L135" s="665">
        <v>0.33611691022964507</v>
      </c>
      <c r="M135" s="665">
        <v>483</v>
      </c>
      <c r="N135" s="665">
        <v>4</v>
      </c>
      <c r="O135" s="665">
        <v>1940</v>
      </c>
      <c r="P135" s="678">
        <v>0.67501739735560196</v>
      </c>
      <c r="Q135" s="666">
        <v>485</v>
      </c>
    </row>
    <row r="136" spans="1:17" ht="14.4" customHeight="1" x14ac:dyDescent="0.3">
      <c r="A136" s="661" t="s">
        <v>10131</v>
      </c>
      <c r="B136" s="662" t="s">
        <v>9963</v>
      </c>
      <c r="C136" s="662" t="s">
        <v>9855</v>
      </c>
      <c r="D136" s="662" t="s">
        <v>10051</v>
      </c>
      <c r="E136" s="662" t="s">
        <v>10052</v>
      </c>
      <c r="F136" s="665">
        <v>15</v>
      </c>
      <c r="G136" s="665">
        <v>11010</v>
      </c>
      <c r="H136" s="665">
        <v>1</v>
      </c>
      <c r="I136" s="665">
        <v>734</v>
      </c>
      <c r="J136" s="665">
        <v>12</v>
      </c>
      <c r="K136" s="665">
        <v>8820</v>
      </c>
      <c r="L136" s="665">
        <v>0.80108991825613074</v>
      </c>
      <c r="M136" s="665">
        <v>735</v>
      </c>
      <c r="N136" s="665">
        <v>19</v>
      </c>
      <c r="O136" s="665">
        <v>13965</v>
      </c>
      <c r="P136" s="678">
        <v>1.2683923705722071</v>
      </c>
      <c r="Q136" s="666">
        <v>735</v>
      </c>
    </row>
    <row r="137" spans="1:17" ht="14.4" customHeight="1" x14ac:dyDescent="0.3">
      <c r="A137" s="661" t="s">
        <v>10131</v>
      </c>
      <c r="B137" s="662" t="s">
        <v>9963</v>
      </c>
      <c r="C137" s="662" t="s">
        <v>9855</v>
      </c>
      <c r="D137" s="662" t="s">
        <v>10053</v>
      </c>
      <c r="E137" s="662" t="s">
        <v>10054</v>
      </c>
      <c r="F137" s="665">
        <v>6</v>
      </c>
      <c r="G137" s="665">
        <v>1956</v>
      </c>
      <c r="H137" s="665">
        <v>1</v>
      </c>
      <c r="I137" s="665">
        <v>326</v>
      </c>
      <c r="J137" s="665">
        <v>3</v>
      </c>
      <c r="K137" s="665">
        <v>981</v>
      </c>
      <c r="L137" s="665">
        <v>0.50153374233128833</v>
      </c>
      <c r="M137" s="665">
        <v>327</v>
      </c>
      <c r="N137" s="665">
        <v>5</v>
      </c>
      <c r="O137" s="665">
        <v>1635</v>
      </c>
      <c r="P137" s="678">
        <v>0.83588957055214719</v>
      </c>
      <c r="Q137" s="666">
        <v>327</v>
      </c>
    </row>
    <row r="138" spans="1:17" ht="14.4" customHeight="1" x14ac:dyDescent="0.3">
      <c r="A138" s="661" t="s">
        <v>10131</v>
      </c>
      <c r="B138" s="662" t="s">
        <v>9963</v>
      </c>
      <c r="C138" s="662" t="s">
        <v>9855</v>
      </c>
      <c r="D138" s="662" t="s">
        <v>10055</v>
      </c>
      <c r="E138" s="662" t="s">
        <v>10056</v>
      </c>
      <c r="F138" s="665">
        <v>15</v>
      </c>
      <c r="G138" s="665">
        <v>5160</v>
      </c>
      <c r="H138" s="665">
        <v>1</v>
      </c>
      <c r="I138" s="665">
        <v>344</v>
      </c>
      <c r="J138" s="665">
        <v>10</v>
      </c>
      <c r="K138" s="665">
        <v>3450</v>
      </c>
      <c r="L138" s="665">
        <v>0.66860465116279066</v>
      </c>
      <c r="M138" s="665">
        <v>345</v>
      </c>
      <c r="N138" s="665">
        <v>18</v>
      </c>
      <c r="O138" s="665">
        <v>6210</v>
      </c>
      <c r="P138" s="678">
        <v>1.2034883720930232</v>
      </c>
      <c r="Q138" s="666">
        <v>345</v>
      </c>
    </row>
    <row r="139" spans="1:17" ht="14.4" customHeight="1" x14ac:dyDescent="0.3">
      <c r="A139" s="661" t="s">
        <v>10131</v>
      </c>
      <c r="B139" s="662" t="s">
        <v>9963</v>
      </c>
      <c r="C139" s="662" t="s">
        <v>9855</v>
      </c>
      <c r="D139" s="662" t="s">
        <v>10057</v>
      </c>
      <c r="E139" s="662" t="s">
        <v>10058</v>
      </c>
      <c r="F139" s="665">
        <v>1</v>
      </c>
      <c r="G139" s="665">
        <v>751</v>
      </c>
      <c r="H139" s="665">
        <v>1</v>
      </c>
      <c r="I139" s="665">
        <v>751</v>
      </c>
      <c r="J139" s="665">
        <v>1</v>
      </c>
      <c r="K139" s="665">
        <v>752</v>
      </c>
      <c r="L139" s="665">
        <v>1.0013315579227697</v>
      </c>
      <c r="M139" s="665">
        <v>752</v>
      </c>
      <c r="N139" s="665"/>
      <c r="O139" s="665"/>
      <c r="P139" s="678"/>
      <c r="Q139" s="666"/>
    </row>
    <row r="140" spans="1:17" ht="14.4" customHeight="1" x14ac:dyDescent="0.3">
      <c r="A140" s="661" t="s">
        <v>10131</v>
      </c>
      <c r="B140" s="662" t="s">
        <v>9963</v>
      </c>
      <c r="C140" s="662" t="s">
        <v>9855</v>
      </c>
      <c r="D140" s="662" t="s">
        <v>10059</v>
      </c>
      <c r="E140" s="662" t="s">
        <v>10060</v>
      </c>
      <c r="F140" s="665">
        <v>3</v>
      </c>
      <c r="G140" s="665">
        <v>690</v>
      </c>
      <c r="H140" s="665">
        <v>1</v>
      </c>
      <c r="I140" s="665">
        <v>230</v>
      </c>
      <c r="J140" s="665">
        <v>10</v>
      </c>
      <c r="K140" s="665">
        <v>2309</v>
      </c>
      <c r="L140" s="665">
        <v>3.3463768115942027</v>
      </c>
      <c r="M140" s="665">
        <v>230.9</v>
      </c>
      <c r="N140" s="665">
        <v>15</v>
      </c>
      <c r="O140" s="665">
        <v>3465</v>
      </c>
      <c r="P140" s="678">
        <v>5.0217391304347823</v>
      </c>
      <c r="Q140" s="666">
        <v>231</v>
      </c>
    </row>
    <row r="141" spans="1:17" ht="14.4" customHeight="1" x14ac:dyDescent="0.3">
      <c r="A141" s="661" t="s">
        <v>10131</v>
      </c>
      <c r="B141" s="662" t="s">
        <v>9963</v>
      </c>
      <c r="C141" s="662" t="s">
        <v>9855</v>
      </c>
      <c r="D141" s="662" t="s">
        <v>10063</v>
      </c>
      <c r="E141" s="662" t="s">
        <v>10064</v>
      </c>
      <c r="F141" s="665">
        <v>1</v>
      </c>
      <c r="G141" s="665">
        <v>229</v>
      </c>
      <c r="H141" s="665">
        <v>1</v>
      </c>
      <c r="I141" s="665">
        <v>229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10131</v>
      </c>
      <c r="B142" s="662" t="s">
        <v>9963</v>
      </c>
      <c r="C142" s="662" t="s">
        <v>9855</v>
      </c>
      <c r="D142" s="662" t="s">
        <v>10065</v>
      </c>
      <c r="E142" s="662" t="s">
        <v>10066</v>
      </c>
      <c r="F142" s="665">
        <v>1</v>
      </c>
      <c r="G142" s="665">
        <v>406</v>
      </c>
      <c r="H142" s="665">
        <v>1</v>
      </c>
      <c r="I142" s="665">
        <v>406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10131</v>
      </c>
      <c r="B143" s="662" t="s">
        <v>9963</v>
      </c>
      <c r="C143" s="662" t="s">
        <v>9855</v>
      </c>
      <c r="D143" s="662" t="s">
        <v>10067</v>
      </c>
      <c r="E143" s="662" t="s">
        <v>10068</v>
      </c>
      <c r="F143" s="665"/>
      <c r="G143" s="665"/>
      <c r="H143" s="665"/>
      <c r="I143" s="665"/>
      <c r="J143" s="665">
        <v>1</v>
      </c>
      <c r="K143" s="665">
        <v>651</v>
      </c>
      <c r="L143" s="665"/>
      <c r="M143" s="665">
        <v>651</v>
      </c>
      <c r="N143" s="665"/>
      <c r="O143" s="665"/>
      <c r="P143" s="678"/>
      <c r="Q143" s="666"/>
    </row>
    <row r="144" spans="1:17" ht="14.4" customHeight="1" x14ac:dyDescent="0.3">
      <c r="A144" s="661" t="s">
        <v>10131</v>
      </c>
      <c r="B144" s="662" t="s">
        <v>9963</v>
      </c>
      <c r="C144" s="662" t="s">
        <v>9855</v>
      </c>
      <c r="D144" s="662" t="s">
        <v>10069</v>
      </c>
      <c r="E144" s="662" t="s">
        <v>10070</v>
      </c>
      <c r="F144" s="665">
        <v>1</v>
      </c>
      <c r="G144" s="665">
        <v>586</v>
      </c>
      <c r="H144" s="665">
        <v>1</v>
      </c>
      <c r="I144" s="665">
        <v>586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10131</v>
      </c>
      <c r="B145" s="662" t="s">
        <v>9963</v>
      </c>
      <c r="C145" s="662" t="s">
        <v>9855</v>
      </c>
      <c r="D145" s="662" t="s">
        <v>10071</v>
      </c>
      <c r="E145" s="662" t="s">
        <v>10072</v>
      </c>
      <c r="F145" s="665"/>
      <c r="G145" s="665"/>
      <c r="H145" s="665"/>
      <c r="I145" s="665"/>
      <c r="J145" s="665">
        <v>1</v>
      </c>
      <c r="K145" s="665">
        <v>386</v>
      </c>
      <c r="L145" s="665"/>
      <c r="M145" s="665">
        <v>386</v>
      </c>
      <c r="N145" s="665">
        <v>1</v>
      </c>
      <c r="O145" s="665">
        <v>386</v>
      </c>
      <c r="P145" s="678"/>
      <c r="Q145" s="666">
        <v>386</v>
      </c>
    </row>
    <row r="146" spans="1:17" ht="14.4" customHeight="1" x14ac:dyDescent="0.3">
      <c r="A146" s="661" t="s">
        <v>10131</v>
      </c>
      <c r="B146" s="662" t="s">
        <v>9963</v>
      </c>
      <c r="C146" s="662" t="s">
        <v>9855</v>
      </c>
      <c r="D146" s="662" t="s">
        <v>10073</v>
      </c>
      <c r="E146" s="662" t="s">
        <v>10074</v>
      </c>
      <c r="F146" s="665">
        <v>1</v>
      </c>
      <c r="G146" s="665">
        <v>88</v>
      </c>
      <c r="H146" s="665">
        <v>1</v>
      </c>
      <c r="I146" s="665">
        <v>88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10131</v>
      </c>
      <c r="B147" s="662" t="s">
        <v>9963</v>
      </c>
      <c r="C147" s="662" t="s">
        <v>9855</v>
      </c>
      <c r="D147" s="662" t="s">
        <v>10077</v>
      </c>
      <c r="E147" s="662" t="s">
        <v>10078</v>
      </c>
      <c r="F147" s="665">
        <v>1</v>
      </c>
      <c r="G147" s="665">
        <v>164</v>
      </c>
      <c r="H147" s="665">
        <v>1</v>
      </c>
      <c r="I147" s="665">
        <v>164</v>
      </c>
      <c r="J147" s="665"/>
      <c r="K147" s="665"/>
      <c r="L147" s="665"/>
      <c r="M147" s="665"/>
      <c r="N147" s="665">
        <v>2</v>
      </c>
      <c r="O147" s="665">
        <v>332</v>
      </c>
      <c r="P147" s="678">
        <v>2.024390243902439</v>
      </c>
      <c r="Q147" s="666">
        <v>166</v>
      </c>
    </row>
    <row r="148" spans="1:17" ht="14.4" customHeight="1" x14ac:dyDescent="0.3">
      <c r="A148" s="661" t="s">
        <v>10131</v>
      </c>
      <c r="B148" s="662" t="s">
        <v>9963</v>
      </c>
      <c r="C148" s="662" t="s">
        <v>9855</v>
      </c>
      <c r="D148" s="662" t="s">
        <v>1410</v>
      </c>
      <c r="E148" s="662" t="s">
        <v>10079</v>
      </c>
      <c r="F148" s="665">
        <v>2</v>
      </c>
      <c r="G148" s="665">
        <v>1570</v>
      </c>
      <c r="H148" s="665">
        <v>1</v>
      </c>
      <c r="I148" s="665">
        <v>785</v>
      </c>
      <c r="J148" s="665">
        <v>4</v>
      </c>
      <c r="K148" s="665">
        <v>3144</v>
      </c>
      <c r="L148" s="665">
        <v>2.0025477707006369</v>
      </c>
      <c r="M148" s="665">
        <v>786</v>
      </c>
      <c r="N148" s="665"/>
      <c r="O148" s="665"/>
      <c r="P148" s="678"/>
      <c r="Q148" s="666"/>
    </row>
    <row r="149" spans="1:17" ht="14.4" customHeight="1" x14ac:dyDescent="0.3">
      <c r="A149" s="661" t="s">
        <v>10131</v>
      </c>
      <c r="B149" s="662" t="s">
        <v>9963</v>
      </c>
      <c r="C149" s="662" t="s">
        <v>9855</v>
      </c>
      <c r="D149" s="662" t="s">
        <v>10080</v>
      </c>
      <c r="E149" s="662" t="s">
        <v>10081</v>
      </c>
      <c r="F149" s="665">
        <v>2</v>
      </c>
      <c r="G149" s="665">
        <v>442</v>
      </c>
      <c r="H149" s="665">
        <v>1</v>
      </c>
      <c r="I149" s="665">
        <v>221</v>
      </c>
      <c r="J149" s="665">
        <v>3</v>
      </c>
      <c r="K149" s="665">
        <v>666</v>
      </c>
      <c r="L149" s="665">
        <v>1.5067873303167421</v>
      </c>
      <c r="M149" s="665">
        <v>222</v>
      </c>
      <c r="N149" s="665">
        <v>5</v>
      </c>
      <c r="O149" s="665">
        <v>1110</v>
      </c>
      <c r="P149" s="678">
        <v>2.5113122171945701</v>
      </c>
      <c r="Q149" s="666">
        <v>222</v>
      </c>
    </row>
    <row r="150" spans="1:17" ht="14.4" customHeight="1" x14ac:dyDescent="0.3">
      <c r="A150" s="661" t="s">
        <v>10131</v>
      </c>
      <c r="B150" s="662" t="s">
        <v>9963</v>
      </c>
      <c r="C150" s="662" t="s">
        <v>9855</v>
      </c>
      <c r="D150" s="662" t="s">
        <v>10082</v>
      </c>
      <c r="E150" s="662" t="s">
        <v>10083</v>
      </c>
      <c r="F150" s="665"/>
      <c r="G150" s="665"/>
      <c r="H150" s="665"/>
      <c r="I150" s="665"/>
      <c r="J150" s="665">
        <v>2</v>
      </c>
      <c r="K150" s="665">
        <v>1130</v>
      </c>
      <c r="L150" s="665"/>
      <c r="M150" s="665">
        <v>565</v>
      </c>
      <c r="N150" s="665">
        <v>2</v>
      </c>
      <c r="O150" s="665">
        <v>1130</v>
      </c>
      <c r="P150" s="678"/>
      <c r="Q150" s="666">
        <v>565</v>
      </c>
    </row>
    <row r="151" spans="1:17" ht="14.4" customHeight="1" x14ac:dyDescent="0.3">
      <c r="A151" s="661" t="s">
        <v>10131</v>
      </c>
      <c r="B151" s="662" t="s">
        <v>9963</v>
      </c>
      <c r="C151" s="662" t="s">
        <v>9855</v>
      </c>
      <c r="D151" s="662" t="s">
        <v>10084</v>
      </c>
      <c r="E151" s="662" t="s">
        <v>10085</v>
      </c>
      <c r="F151" s="665">
        <v>8</v>
      </c>
      <c r="G151" s="665">
        <v>7320</v>
      </c>
      <c r="H151" s="665">
        <v>1</v>
      </c>
      <c r="I151" s="665">
        <v>915</v>
      </c>
      <c r="J151" s="665">
        <v>7</v>
      </c>
      <c r="K151" s="665">
        <v>6412</v>
      </c>
      <c r="L151" s="665">
        <v>0.87595628415300542</v>
      </c>
      <c r="M151" s="665">
        <v>916</v>
      </c>
      <c r="N151" s="665">
        <v>13</v>
      </c>
      <c r="O151" s="665">
        <v>11908</v>
      </c>
      <c r="P151" s="678">
        <v>1.6267759562841531</v>
      </c>
      <c r="Q151" s="666">
        <v>916</v>
      </c>
    </row>
    <row r="152" spans="1:17" ht="14.4" customHeight="1" x14ac:dyDescent="0.3">
      <c r="A152" s="661" t="s">
        <v>10131</v>
      </c>
      <c r="B152" s="662" t="s">
        <v>9963</v>
      </c>
      <c r="C152" s="662" t="s">
        <v>9855</v>
      </c>
      <c r="D152" s="662" t="s">
        <v>10086</v>
      </c>
      <c r="E152" s="662" t="s">
        <v>10087</v>
      </c>
      <c r="F152" s="665">
        <v>8</v>
      </c>
      <c r="G152" s="665">
        <v>7136</v>
      </c>
      <c r="H152" s="665">
        <v>1</v>
      </c>
      <c r="I152" s="665">
        <v>892</v>
      </c>
      <c r="J152" s="665">
        <v>7</v>
      </c>
      <c r="K152" s="665">
        <v>6251</v>
      </c>
      <c r="L152" s="665">
        <v>0.87598094170403584</v>
      </c>
      <c r="M152" s="665">
        <v>893</v>
      </c>
      <c r="N152" s="665">
        <v>13</v>
      </c>
      <c r="O152" s="665">
        <v>11609</v>
      </c>
      <c r="P152" s="678">
        <v>1.6268217488789238</v>
      </c>
      <c r="Q152" s="666">
        <v>893</v>
      </c>
    </row>
    <row r="153" spans="1:17" ht="14.4" customHeight="1" x14ac:dyDescent="0.3">
      <c r="A153" s="661" t="s">
        <v>10131</v>
      </c>
      <c r="B153" s="662" t="s">
        <v>9963</v>
      </c>
      <c r="C153" s="662" t="s">
        <v>9855</v>
      </c>
      <c r="D153" s="662" t="s">
        <v>10090</v>
      </c>
      <c r="E153" s="662" t="s">
        <v>10091</v>
      </c>
      <c r="F153" s="665"/>
      <c r="G153" s="665"/>
      <c r="H153" s="665"/>
      <c r="I153" s="665"/>
      <c r="J153" s="665">
        <v>1</v>
      </c>
      <c r="K153" s="665">
        <v>345</v>
      </c>
      <c r="L153" s="665"/>
      <c r="M153" s="665">
        <v>345</v>
      </c>
      <c r="N153" s="665"/>
      <c r="O153" s="665"/>
      <c r="P153" s="678"/>
      <c r="Q153" s="666"/>
    </row>
    <row r="154" spans="1:17" ht="14.4" customHeight="1" x14ac:dyDescent="0.3">
      <c r="A154" s="661" t="s">
        <v>10131</v>
      </c>
      <c r="B154" s="662" t="s">
        <v>9963</v>
      </c>
      <c r="C154" s="662" t="s">
        <v>9855</v>
      </c>
      <c r="D154" s="662" t="s">
        <v>10094</v>
      </c>
      <c r="E154" s="662" t="s">
        <v>10095</v>
      </c>
      <c r="F154" s="665"/>
      <c r="G154" s="665"/>
      <c r="H154" s="665"/>
      <c r="I154" s="665"/>
      <c r="J154" s="665">
        <v>1</v>
      </c>
      <c r="K154" s="665">
        <v>417</v>
      </c>
      <c r="L154" s="665"/>
      <c r="M154" s="665">
        <v>417</v>
      </c>
      <c r="N154" s="665"/>
      <c r="O154" s="665"/>
      <c r="P154" s="678"/>
      <c r="Q154" s="666"/>
    </row>
    <row r="155" spans="1:17" ht="14.4" customHeight="1" x14ac:dyDescent="0.3">
      <c r="A155" s="661" t="s">
        <v>10131</v>
      </c>
      <c r="B155" s="662" t="s">
        <v>9963</v>
      </c>
      <c r="C155" s="662" t="s">
        <v>9855</v>
      </c>
      <c r="D155" s="662" t="s">
        <v>10100</v>
      </c>
      <c r="E155" s="662" t="s">
        <v>10101</v>
      </c>
      <c r="F155" s="665"/>
      <c r="G155" s="665"/>
      <c r="H155" s="665"/>
      <c r="I155" s="665"/>
      <c r="J155" s="665">
        <v>1</v>
      </c>
      <c r="K155" s="665">
        <v>868</v>
      </c>
      <c r="L155" s="665"/>
      <c r="M155" s="665">
        <v>868</v>
      </c>
      <c r="N155" s="665"/>
      <c r="O155" s="665"/>
      <c r="P155" s="678"/>
      <c r="Q155" s="666"/>
    </row>
    <row r="156" spans="1:17" ht="14.4" customHeight="1" x14ac:dyDescent="0.3">
      <c r="A156" s="661" t="s">
        <v>10132</v>
      </c>
      <c r="B156" s="662" t="s">
        <v>9667</v>
      </c>
      <c r="C156" s="662" t="s">
        <v>9668</v>
      </c>
      <c r="D156" s="662" t="s">
        <v>9679</v>
      </c>
      <c r="E156" s="662" t="s">
        <v>1888</v>
      </c>
      <c r="F156" s="665">
        <v>0.2</v>
      </c>
      <c r="G156" s="665">
        <v>175.58</v>
      </c>
      <c r="H156" s="665">
        <v>1</v>
      </c>
      <c r="I156" s="665">
        <v>877.9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10132</v>
      </c>
      <c r="B157" s="662" t="s">
        <v>9667</v>
      </c>
      <c r="C157" s="662" t="s">
        <v>9668</v>
      </c>
      <c r="D157" s="662" t="s">
        <v>9688</v>
      </c>
      <c r="E157" s="662" t="s">
        <v>9918</v>
      </c>
      <c r="F157" s="665"/>
      <c r="G157" s="665"/>
      <c r="H157" s="665"/>
      <c r="I157" s="665"/>
      <c r="J157" s="665">
        <v>0</v>
      </c>
      <c r="K157" s="665">
        <v>0</v>
      </c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10132</v>
      </c>
      <c r="B158" s="662" t="s">
        <v>9667</v>
      </c>
      <c r="C158" s="662" t="s">
        <v>9668</v>
      </c>
      <c r="D158" s="662" t="s">
        <v>9688</v>
      </c>
      <c r="E158" s="662" t="s">
        <v>4618</v>
      </c>
      <c r="F158" s="665"/>
      <c r="G158" s="665"/>
      <c r="H158" s="665"/>
      <c r="I158" s="665"/>
      <c r="J158" s="665">
        <v>2</v>
      </c>
      <c r="K158" s="665">
        <v>35524.18</v>
      </c>
      <c r="L158" s="665"/>
      <c r="M158" s="665">
        <v>17762.09</v>
      </c>
      <c r="N158" s="665"/>
      <c r="O158" s="665"/>
      <c r="P158" s="678"/>
      <c r="Q158" s="666"/>
    </row>
    <row r="159" spans="1:17" ht="14.4" customHeight="1" x14ac:dyDescent="0.3">
      <c r="A159" s="661" t="s">
        <v>10132</v>
      </c>
      <c r="B159" s="662" t="s">
        <v>9667</v>
      </c>
      <c r="C159" s="662" t="s">
        <v>9831</v>
      </c>
      <c r="D159" s="662" t="s">
        <v>9832</v>
      </c>
      <c r="E159" s="662" t="s">
        <v>9833</v>
      </c>
      <c r="F159" s="665">
        <v>4</v>
      </c>
      <c r="G159" s="665">
        <v>7462.32</v>
      </c>
      <c r="H159" s="665">
        <v>1</v>
      </c>
      <c r="I159" s="665">
        <v>1865.58</v>
      </c>
      <c r="J159" s="665"/>
      <c r="K159" s="665"/>
      <c r="L159" s="665"/>
      <c r="M159" s="665"/>
      <c r="N159" s="665"/>
      <c r="O159" s="665"/>
      <c r="P159" s="678"/>
      <c r="Q159" s="666"/>
    </row>
    <row r="160" spans="1:17" ht="14.4" customHeight="1" x14ac:dyDescent="0.3">
      <c r="A160" s="661" t="s">
        <v>10132</v>
      </c>
      <c r="B160" s="662" t="s">
        <v>9667</v>
      </c>
      <c r="C160" s="662" t="s">
        <v>9831</v>
      </c>
      <c r="D160" s="662" t="s">
        <v>9834</v>
      </c>
      <c r="E160" s="662" t="s">
        <v>9835</v>
      </c>
      <c r="F160" s="665"/>
      <c r="G160" s="665"/>
      <c r="H160" s="665"/>
      <c r="I160" s="665"/>
      <c r="J160" s="665">
        <v>1</v>
      </c>
      <c r="K160" s="665">
        <v>2728.71</v>
      </c>
      <c r="L160" s="665"/>
      <c r="M160" s="665">
        <v>2728.71</v>
      </c>
      <c r="N160" s="665"/>
      <c r="O160" s="665"/>
      <c r="P160" s="678"/>
      <c r="Q160" s="666"/>
    </row>
    <row r="161" spans="1:17" ht="14.4" customHeight="1" x14ac:dyDescent="0.3">
      <c r="A161" s="661" t="s">
        <v>10132</v>
      </c>
      <c r="B161" s="662" t="s">
        <v>9667</v>
      </c>
      <c r="C161" s="662" t="s">
        <v>9831</v>
      </c>
      <c r="D161" s="662" t="s">
        <v>9844</v>
      </c>
      <c r="E161" s="662" t="s">
        <v>9845</v>
      </c>
      <c r="F161" s="665"/>
      <c r="G161" s="665"/>
      <c r="H161" s="665"/>
      <c r="I161" s="665"/>
      <c r="J161" s="665">
        <v>1</v>
      </c>
      <c r="K161" s="665">
        <v>238.68</v>
      </c>
      <c r="L161" s="665"/>
      <c r="M161" s="665">
        <v>238.68</v>
      </c>
      <c r="N161" s="665"/>
      <c r="O161" s="665"/>
      <c r="P161" s="678"/>
      <c r="Q161" s="666"/>
    </row>
    <row r="162" spans="1:17" ht="14.4" customHeight="1" x14ac:dyDescent="0.3">
      <c r="A162" s="661" t="s">
        <v>10132</v>
      </c>
      <c r="B162" s="662" t="s">
        <v>9667</v>
      </c>
      <c r="C162" s="662" t="s">
        <v>9848</v>
      </c>
      <c r="D162" s="662" t="s">
        <v>9849</v>
      </c>
      <c r="E162" s="662" t="s">
        <v>9850</v>
      </c>
      <c r="F162" s="665"/>
      <c r="G162" s="665"/>
      <c r="H162" s="665"/>
      <c r="I162" s="665"/>
      <c r="J162" s="665">
        <v>2</v>
      </c>
      <c r="K162" s="665">
        <v>1130.2</v>
      </c>
      <c r="L162" s="665"/>
      <c r="M162" s="665">
        <v>565.1</v>
      </c>
      <c r="N162" s="665">
        <v>11</v>
      </c>
      <c r="O162" s="665">
        <v>6216.1</v>
      </c>
      <c r="P162" s="678"/>
      <c r="Q162" s="666">
        <v>565.1</v>
      </c>
    </row>
    <row r="163" spans="1:17" ht="14.4" customHeight="1" x14ac:dyDescent="0.3">
      <c r="A163" s="661" t="s">
        <v>10132</v>
      </c>
      <c r="B163" s="662" t="s">
        <v>9667</v>
      </c>
      <c r="C163" s="662" t="s">
        <v>9848</v>
      </c>
      <c r="D163" s="662" t="s">
        <v>9851</v>
      </c>
      <c r="E163" s="662" t="s">
        <v>9852</v>
      </c>
      <c r="F163" s="665"/>
      <c r="G163" s="665"/>
      <c r="H163" s="665"/>
      <c r="I163" s="665"/>
      <c r="J163" s="665">
        <v>1</v>
      </c>
      <c r="K163" s="665">
        <v>1049</v>
      </c>
      <c r="L163" s="665"/>
      <c r="M163" s="665">
        <v>1049</v>
      </c>
      <c r="N163" s="665">
        <v>13</v>
      </c>
      <c r="O163" s="665">
        <v>13637</v>
      </c>
      <c r="P163" s="678"/>
      <c r="Q163" s="666">
        <v>1049</v>
      </c>
    </row>
    <row r="164" spans="1:17" ht="14.4" customHeight="1" x14ac:dyDescent="0.3">
      <c r="A164" s="661" t="s">
        <v>10132</v>
      </c>
      <c r="B164" s="662" t="s">
        <v>9667</v>
      </c>
      <c r="C164" s="662" t="s">
        <v>9855</v>
      </c>
      <c r="D164" s="662" t="s">
        <v>9858</v>
      </c>
      <c r="E164" s="662" t="s">
        <v>9859</v>
      </c>
      <c r="F164" s="665">
        <v>2</v>
      </c>
      <c r="G164" s="665">
        <v>370</v>
      </c>
      <c r="H164" s="665">
        <v>1</v>
      </c>
      <c r="I164" s="665">
        <v>185</v>
      </c>
      <c r="J164" s="665">
        <v>1</v>
      </c>
      <c r="K164" s="665">
        <v>188</v>
      </c>
      <c r="L164" s="665">
        <v>0.50810810810810814</v>
      </c>
      <c r="M164" s="665">
        <v>188</v>
      </c>
      <c r="N164" s="665"/>
      <c r="O164" s="665"/>
      <c r="P164" s="678"/>
      <c r="Q164" s="666"/>
    </row>
    <row r="165" spans="1:17" ht="14.4" customHeight="1" x14ac:dyDescent="0.3">
      <c r="A165" s="661" t="s">
        <v>10132</v>
      </c>
      <c r="B165" s="662" t="s">
        <v>9667</v>
      </c>
      <c r="C165" s="662" t="s">
        <v>9855</v>
      </c>
      <c r="D165" s="662" t="s">
        <v>9860</v>
      </c>
      <c r="E165" s="662" t="s">
        <v>9861</v>
      </c>
      <c r="F165" s="665">
        <v>7</v>
      </c>
      <c r="G165" s="665">
        <v>238</v>
      </c>
      <c r="H165" s="665">
        <v>1</v>
      </c>
      <c r="I165" s="665">
        <v>34</v>
      </c>
      <c r="J165" s="665">
        <v>15</v>
      </c>
      <c r="K165" s="665">
        <v>523</v>
      </c>
      <c r="L165" s="665">
        <v>2.1974789915966388</v>
      </c>
      <c r="M165" s="665">
        <v>34.866666666666667</v>
      </c>
      <c r="N165" s="665">
        <v>22</v>
      </c>
      <c r="O165" s="665">
        <v>770</v>
      </c>
      <c r="P165" s="678">
        <v>3.2352941176470589</v>
      </c>
      <c r="Q165" s="666">
        <v>35</v>
      </c>
    </row>
    <row r="166" spans="1:17" ht="14.4" customHeight="1" x14ac:dyDescent="0.3">
      <c r="A166" s="661" t="s">
        <v>10132</v>
      </c>
      <c r="B166" s="662" t="s">
        <v>9667</v>
      </c>
      <c r="C166" s="662" t="s">
        <v>9855</v>
      </c>
      <c r="D166" s="662" t="s">
        <v>9862</v>
      </c>
      <c r="E166" s="662" t="s">
        <v>9863</v>
      </c>
      <c r="F166" s="665"/>
      <c r="G166" s="665"/>
      <c r="H166" s="665"/>
      <c r="I166" s="665"/>
      <c r="J166" s="665"/>
      <c r="K166" s="665"/>
      <c r="L166" s="665"/>
      <c r="M166" s="665"/>
      <c r="N166" s="665">
        <v>1</v>
      </c>
      <c r="O166" s="665">
        <v>143</v>
      </c>
      <c r="P166" s="678"/>
      <c r="Q166" s="666">
        <v>143</v>
      </c>
    </row>
    <row r="167" spans="1:17" ht="14.4" customHeight="1" x14ac:dyDescent="0.3">
      <c r="A167" s="661" t="s">
        <v>10132</v>
      </c>
      <c r="B167" s="662" t="s">
        <v>9667</v>
      </c>
      <c r="C167" s="662" t="s">
        <v>9855</v>
      </c>
      <c r="D167" s="662" t="s">
        <v>9864</v>
      </c>
      <c r="E167" s="662" t="s">
        <v>9865</v>
      </c>
      <c r="F167" s="665"/>
      <c r="G167" s="665"/>
      <c r="H167" s="665"/>
      <c r="I167" s="665"/>
      <c r="J167" s="665">
        <v>2</v>
      </c>
      <c r="K167" s="665">
        <v>328</v>
      </c>
      <c r="L167" s="665"/>
      <c r="M167" s="665">
        <v>164</v>
      </c>
      <c r="N167" s="665">
        <v>11</v>
      </c>
      <c r="O167" s="665">
        <v>1815</v>
      </c>
      <c r="P167" s="678"/>
      <c r="Q167" s="666">
        <v>165</v>
      </c>
    </row>
    <row r="168" spans="1:17" ht="14.4" customHeight="1" x14ac:dyDescent="0.3">
      <c r="A168" s="661" t="s">
        <v>10132</v>
      </c>
      <c r="B168" s="662" t="s">
        <v>9667</v>
      </c>
      <c r="C168" s="662" t="s">
        <v>9855</v>
      </c>
      <c r="D168" s="662" t="s">
        <v>9866</v>
      </c>
      <c r="E168" s="662" t="s">
        <v>9867</v>
      </c>
      <c r="F168" s="665">
        <v>34</v>
      </c>
      <c r="G168" s="665">
        <v>353974</v>
      </c>
      <c r="H168" s="665">
        <v>1</v>
      </c>
      <c r="I168" s="665">
        <v>10411</v>
      </c>
      <c r="J168" s="665">
        <v>19</v>
      </c>
      <c r="K168" s="665">
        <v>114611</v>
      </c>
      <c r="L168" s="665">
        <v>0.32378366772700817</v>
      </c>
      <c r="M168" s="665">
        <v>6032.1578947368425</v>
      </c>
      <c r="N168" s="665"/>
      <c r="O168" s="665"/>
      <c r="P168" s="678"/>
      <c r="Q168" s="666"/>
    </row>
    <row r="169" spans="1:17" ht="14.4" customHeight="1" x14ac:dyDescent="0.3">
      <c r="A169" s="661" t="s">
        <v>10132</v>
      </c>
      <c r="B169" s="662" t="s">
        <v>9667</v>
      </c>
      <c r="C169" s="662" t="s">
        <v>9855</v>
      </c>
      <c r="D169" s="662" t="s">
        <v>9868</v>
      </c>
      <c r="E169" s="662" t="s">
        <v>9869</v>
      </c>
      <c r="F169" s="665"/>
      <c r="G169" s="665"/>
      <c r="H169" s="665"/>
      <c r="I169" s="665"/>
      <c r="J169" s="665">
        <v>2</v>
      </c>
      <c r="K169" s="665">
        <v>94</v>
      </c>
      <c r="L169" s="665"/>
      <c r="M169" s="665">
        <v>47</v>
      </c>
      <c r="N169" s="665">
        <v>11</v>
      </c>
      <c r="O169" s="665">
        <v>517</v>
      </c>
      <c r="P169" s="678"/>
      <c r="Q169" s="666">
        <v>47</v>
      </c>
    </row>
    <row r="170" spans="1:17" ht="14.4" customHeight="1" x14ac:dyDescent="0.3">
      <c r="A170" s="661" t="s">
        <v>10132</v>
      </c>
      <c r="B170" s="662" t="s">
        <v>9667</v>
      </c>
      <c r="C170" s="662" t="s">
        <v>9855</v>
      </c>
      <c r="D170" s="662" t="s">
        <v>9876</v>
      </c>
      <c r="E170" s="662" t="s">
        <v>9877</v>
      </c>
      <c r="F170" s="665"/>
      <c r="G170" s="665"/>
      <c r="H170" s="665"/>
      <c r="I170" s="665"/>
      <c r="J170" s="665">
        <v>1</v>
      </c>
      <c r="K170" s="665">
        <v>0</v>
      </c>
      <c r="L170" s="665"/>
      <c r="M170" s="665">
        <v>0</v>
      </c>
      <c r="N170" s="665"/>
      <c r="O170" s="665"/>
      <c r="P170" s="678"/>
      <c r="Q170" s="666"/>
    </row>
    <row r="171" spans="1:17" ht="14.4" customHeight="1" x14ac:dyDescent="0.3">
      <c r="A171" s="661" t="s">
        <v>10132</v>
      </c>
      <c r="B171" s="662" t="s">
        <v>9667</v>
      </c>
      <c r="C171" s="662" t="s">
        <v>9855</v>
      </c>
      <c r="D171" s="662" t="s">
        <v>9882</v>
      </c>
      <c r="E171" s="662" t="s">
        <v>9883</v>
      </c>
      <c r="F171" s="665"/>
      <c r="G171" s="665"/>
      <c r="H171" s="665"/>
      <c r="I171" s="665"/>
      <c r="J171" s="665">
        <v>2</v>
      </c>
      <c r="K171" s="665">
        <v>0</v>
      </c>
      <c r="L171" s="665"/>
      <c r="M171" s="665">
        <v>0</v>
      </c>
      <c r="N171" s="665">
        <v>1</v>
      </c>
      <c r="O171" s="665">
        <v>0</v>
      </c>
      <c r="P171" s="678"/>
      <c r="Q171" s="666">
        <v>0</v>
      </c>
    </row>
    <row r="172" spans="1:17" ht="14.4" customHeight="1" x14ac:dyDescent="0.3">
      <c r="A172" s="661" t="s">
        <v>10132</v>
      </c>
      <c r="B172" s="662" t="s">
        <v>9667</v>
      </c>
      <c r="C172" s="662" t="s">
        <v>9855</v>
      </c>
      <c r="D172" s="662" t="s">
        <v>9886</v>
      </c>
      <c r="E172" s="662" t="s">
        <v>9887</v>
      </c>
      <c r="F172" s="665"/>
      <c r="G172" s="665"/>
      <c r="H172" s="665"/>
      <c r="I172" s="665"/>
      <c r="J172" s="665">
        <v>2</v>
      </c>
      <c r="K172" s="665">
        <v>164</v>
      </c>
      <c r="L172" s="665"/>
      <c r="M172" s="665">
        <v>82</v>
      </c>
      <c r="N172" s="665">
        <v>15</v>
      </c>
      <c r="O172" s="665">
        <v>1230</v>
      </c>
      <c r="P172" s="678"/>
      <c r="Q172" s="666">
        <v>82</v>
      </c>
    </row>
    <row r="173" spans="1:17" ht="14.4" customHeight="1" x14ac:dyDescent="0.3">
      <c r="A173" s="661" t="s">
        <v>10132</v>
      </c>
      <c r="B173" s="662" t="s">
        <v>9667</v>
      </c>
      <c r="C173" s="662" t="s">
        <v>9855</v>
      </c>
      <c r="D173" s="662" t="s">
        <v>9896</v>
      </c>
      <c r="E173" s="662" t="s">
        <v>9897</v>
      </c>
      <c r="F173" s="665">
        <v>1</v>
      </c>
      <c r="G173" s="665">
        <v>327</v>
      </c>
      <c r="H173" s="665">
        <v>1</v>
      </c>
      <c r="I173" s="665">
        <v>327</v>
      </c>
      <c r="J173" s="665">
        <v>4</v>
      </c>
      <c r="K173" s="665">
        <v>1320</v>
      </c>
      <c r="L173" s="665">
        <v>4.0366972477064218</v>
      </c>
      <c r="M173" s="665">
        <v>330</v>
      </c>
      <c r="N173" s="665">
        <v>2</v>
      </c>
      <c r="O173" s="665">
        <v>662</v>
      </c>
      <c r="P173" s="678">
        <v>2.0244648318042815</v>
      </c>
      <c r="Q173" s="666">
        <v>331</v>
      </c>
    </row>
    <row r="174" spans="1:17" ht="14.4" customHeight="1" x14ac:dyDescent="0.3">
      <c r="A174" s="661" t="s">
        <v>10132</v>
      </c>
      <c r="B174" s="662" t="s">
        <v>9667</v>
      </c>
      <c r="C174" s="662" t="s">
        <v>9855</v>
      </c>
      <c r="D174" s="662" t="s">
        <v>9902</v>
      </c>
      <c r="E174" s="662" t="s">
        <v>9903</v>
      </c>
      <c r="F174" s="665"/>
      <c r="G174" s="665"/>
      <c r="H174" s="665"/>
      <c r="I174" s="665"/>
      <c r="J174" s="665">
        <v>1</v>
      </c>
      <c r="K174" s="665">
        <v>441</v>
      </c>
      <c r="L174" s="665"/>
      <c r="M174" s="665">
        <v>441</v>
      </c>
      <c r="N174" s="665">
        <v>14</v>
      </c>
      <c r="O174" s="665">
        <v>6202</v>
      </c>
      <c r="P174" s="678"/>
      <c r="Q174" s="666">
        <v>443</v>
      </c>
    </row>
    <row r="175" spans="1:17" ht="14.4" customHeight="1" x14ac:dyDescent="0.3">
      <c r="A175" s="661" t="s">
        <v>10132</v>
      </c>
      <c r="B175" s="662" t="s">
        <v>9667</v>
      </c>
      <c r="C175" s="662" t="s">
        <v>9855</v>
      </c>
      <c r="D175" s="662" t="s">
        <v>9904</v>
      </c>
      <c r="E175" s="662" t="s">
        <v>9905</v>
      </c>
      <c r="F175" s="665">
        <v>2</v>
      </c>
      <c r="G175" s="665">
        <v>318</v>
      </c>
      <c r="H175" s="665">
        <v>1</v>
      </c>
      <c r="I175" s="665">
        <v>159</v>
      </c>
      <c r="J175" s="665">
        <v>1</v>
      </c>
      <c r="K175" s="665">
        <v>160</v>
      </c>
      <c r="L175" s="665">
        <v>0.50314465408805031</v>
      </c>
      <c r="M175" s="665">
        <v>160</v>
      </c>
      <c r="N175" s="665">
        <v>2</v>
      </c>
      <c r="O175" s="665">
        <v>322</v>
      </c>
      <c r="P175" s="678">
        <v>1.0125786163522013</v>
      </c>
      <c r="Q175" s="666">
        <v>161</v>
      </c>
    </row>
    <row r="176" spans="1:17" ht="14.4" customHeight="1" x14ac:dyDescent="0.3">
      <c r="A176" s="661" t="s">
        <v>10132</v>
      </c>
      <c r="B176" s="662" t="s">
        <v>9667</v>
      </c>
      <c r="C176" s="662" t="s">
        <v>9855</v>
      </c>
      <c r="D176" s="662" t="s">
        <v>9910</v>
      </c>
      <c r="E176" s="662" t="s">
        <v>9911</v>
      </c>
      <c r="F176" s="665">
        <v>1</v>
      </c>
      <c r="G176" s="665">
        <v>163</v>
      </c>
      <c r="H176" s="665">
        <v>1</v>
      </c>
      <c r="I176" s="665">
        <v>163</v>
      </c>
      <c r="J176" s="665">
        <v>6</v>
      </c>
      <c r="K176" s="665">
        <v>983</v>
      </c>
      <c r="L176" s="665">
        <v>6.0306748466257671</v>
      </c>
      <c r="M176" s="665">
        <v>163.83333333333334</v>
      </c>
      <c r="N176" s="665">
        <v>7</v>
      </c>
      <c r="O176" s="665">
        <v>1155</v>
      </c>
      <c r="P176" s="678">
        <v>7.0858895705521476</v>
      </c>
      <c r="Q176" s="666">
        <v>165</v>
      </c>
    </row>
    <row r="177" spans="1:17" ht="14.4" customHeight="1" x14ac:dyDescent="0.3">
      <c r="A177" s="661" t="s">
        <v>10132</v>
      </c>
      <c r="B177" s="662" t="s">
        <v>9667</v>
      </c>
      <c r="C177" s="662" t="s">
        <v>9855</v>
      </c>
      <c r="D177" s="662" t="s">
        <v>9912</v>
      </c>
      <c r="E177" s="662" t="s">
        <v>9913</v>
      </c>
      <c r="F177" s="665">
        <v>2</v>
      </c>
      <c r="G177" s="665">
        <v>1290</v>
      </c>
      <c r="H177" s="665">
        <v>1</v>
      </c>
      <c r="I177" s="665">
        <v>645</v>
      </c>
      <c r="J177" s="665">
        <v>9</v>
      </c>
      <c r="K177" s="665">
        <v>4557</v>
      </c>
      <c r="L177" s="665">
        <v>3.5325581395348835</v>
      </c>
      <c r="M177" s="665">
        <v>506.33333333333331</v>
      </c>
      <c r="N177" s="665">
        <v>12</v>
      </c>
      <c r="O177" s="665">
        <v>7836</v>
      </c>
      <c r="P177" s="678">
        <v>6.0744186046511626</v>
      </c>
      <c r="Q177" s="666">
        <v>653</v>
      </c>
    </row>
    <row r="178" spans="1:17" ht="14.4" customHeight="1" x14ac:dyDescent="0.3">
      <c r="A178" s="661" t="s">
        <v>10132</v>
      </c>
      <c r="B178" s="662" t="s">
        <v>9930</v>
      </c>
      <c r="C178" s="662" t="s">
        <v>9855</v>
      </c>
      <c r="D178" s="662" t="s">
        <v>9931</v>
      </c>
      <c r="E178" s="662" t="s">
        <v>9932</v>
      </c>
      <c r="F178" s="665">
        <v>2</v>
      </c>
      <c r="G178" s="665">
        <v>1808</v>
      </c>
      <c r="H178" s="665">
        <v>1</v>
      </c>
      <c r="I178" s="665">
        <v>904</v>
      </c>
      <c r="J178" s="665">
        <v>2</v>
      </c>
      <c r="K178" s="665">
        <v>1834</v>
      </c>
      <c r="L178" s="665">
        <v>1.0143805309734513</v>
      </c>
      <c r="M178" s="665">
        <v>917</v>
      </c>
      <c r="N178" s="665">
        <v>10</v>
      </c>
      <c r="O178" s="665">
        <v>9220</v>
      </c>
      <c r="P178" s="678">
        <v>5.0995575221238942</v>
      </c>
      <c r="Q178" s="666">
        <v>922</v>
      </c>
    </row>
    <row r="179" spans="1:17" ht="14.4" customHeight="1" x14ac:dyDescent="0.3">
      <c r="A179" s="661" t="s">
        <v>10132</v>
      </c>
      <c r="B179" s="662" t="s">
        <v>9930</v>
      </c>
      <c r="C179" s="662" t="s">
        <v>9855</v>
      </c>
      <c r="D179" s="662" t="s">
        <v>9935</v>
      </c>
      <c r="E179" s="662" t="s">
        <v>9936</v>
      </c>
      <c r="F179" s="665">
        <v>52</v>
      </c>
      <c r="G179" s="665">
        <v>15444</v>
      </c>
      <c r="H179" s="665">
        <v>1</v>
      </c>
      <c r="I179" s="665">
        <v>297</v>
      </c>
      <c r="J179" s="665">
        <v>17</v>
      </c>
      <c r="K179" s="665">
        <v>5073</v>
      </c>
      <c r="L179" s="665">
        <v>0.32847707847707847</v>
      </c>
      <c r="M179" s="665">
        <v>298.41176470588238</v>
      </c>
      <c r="N179" s="665">
        <v>6</v>
      </c>
      <c r="O179" s="665">
        <v>1818</v>
      </c>
      <c r="P179" s="678">
        <v>0.11771561771561771</v>
      </c>
      <c r="Q179" s="666">
        <v>303</v>
      </c>
    </row>
    <row r="180" spans="1:17" ht="14.4" customHeight="1" x14ac:dyDescent="0.3">
      <c r="A180" s="661" t="s">
        <v>10132</v>
      </c>
      <c r="B180" s="662" t="s">
        <v>9930</v>
      </c>
      <c r="C180" s="662" t="s">
        <v>9855</v>
      </c>
      <c r="D180" s="662" t="s">
        <v>9937</v>
      </c>
      <c r="E180" s="662" t="s">
        <v>9938</v>
      </c>
      <c r="F180" s="665">
        <v>122</v>
      </c>
      <c r="G180" s="665">
        <v>2806</v>
      </c>
      <c r="H180" s="665">
        <v>1</v>
      </c>
      <c r="I180" s="665">
        <v>23</v>
      </c>
      <c r="J180" s="665">
        <v>124</v>
      </c>
      <c r="K180" s="665">
        <v>2852</v>
      </c>
      <c r="L180" s="665">
        <v>1.0163934426229508</v>
      </c>
      <c r="M180" s="665">
        <v>23</v>
      </c>
      <c r="N180" s="665">
        <v>80</v>
      </c>
      <c r="O180" s="665">
        <v>1840</v>
      </c>
      <c r="P180" s="678">
        <v>0.65573770491803274</v>
      </c>
      <c r="Q180" s="666">
        <v>23</v>
      </c>
    </row>
    <row r="181" spans="1:17" ht="14.4" customHeight="1" x14ac:dyDescent="0.3">
      <c r="A181" s="661" t="s">
        <v>10132</v>
      </c>
      <c r="B181" s="662" t="s">
        <v>9930</v>
      </c>
      <c r="C181" s="662" t="s">
        <v>9855</v>
      </c>
      <c r="D181" s="662" t="s">
        <v>9941</v>
      </c>
      <c r="E181" s="662" t="s">
        <v>9942</v>
      </c>
      <c r="F181" s="665">
        <v>56</v>
      </c>
      <c r="G181" s="665">
        <v>69720</v>
      </c>
      <c r="H181" s="665">
        <v>1</v>
      </c>
      <c r="I181" s="665">
        <v>1245</v>
      </c>
      <c r="J181" s="665">
        <v>54</v>
      </c>
      <c r="K181" s="665">
        <v>67934</v>
      </c>
      <c r="L181" s="665">
        <v>0.97438324727481351</v>
      </c>
      <c r="M181" s="665">
        <v>1258.037037037037</v>
      </c>
      <c r="N181" s="665">
        <v>48</v>
      </c>
      <c r="O181" s="665">
        <v>60864</v>
      </c>
      <c r="P181" s="678">
        <v>0.87297762478485375</v>
      </c>
      <c r="Q181" s="666">
        <v>1268</v>
      </c>
    </row>
    <row r="182" spans="1:17" ht="14.4" customHeight="1" x14ac:dyDescent="0.3">
      <c r="A182" s="661" t="s">
        <v>10132</v>
      </c>
      <c r="B182" s="662" t="s">
        <v>9930</v>
      </c>
      <c r="C182" s="662" t="s">
        <v>9855</v>
      </c>
      <c r="D182" s="662" t="s">
        <v>9943</v>
      </c>
      <c r="E182" s="662" t="s">
        <v>9944</v>
      </c>
      <c r="F182" s="665">
        <v>289</v>
      </c>
      <c r="G182" s="665">
        <v>2698393</v>
      </c>
      <c r="H182" s="665">
        <v>1</v>
      </c>
      <c r="I182" s="665">
        <v>9337</v>
      </c>
      <c r="J182" s="665">
        <v>167</v>
      </c>
      <c r="K182" s="665">
        <v>1564004</v>
      </c>
      <c r="L182" s="665">
        <v>0.57960571347464951</v>
      </c>
      <c r="M182" s="665">
        <v>9365.2934131736529</v>
      </c>
      <c r="N182" s="665">
        <v>17</v>
      </c>
      <c r="O182" s="665">
        <v>160582</v>
      </c>
      <c r="P182" s="678">
        <v>5.9510234424711303E-2</v>
      </c>
      <c r="Q182" s="666">
        <v>9446</v>
      </c>
    </row>
    <row r="183" spans="1:17" ht="14.4" customHeight="1" x14ac:dyDescent="0.3">
      <c r="A183" s="661" t="s">
        <v>10132</v>
      </c>
      <c r="B183" s="662" t="s">
        <v>9930</v>
      </c>
      <c r="C183" s="662" t="s">
        <v>9855</v>
      </c>
      <c r="D183" s="662" t="s">
        <v>9945</v>
      </c>
      <c r="E183" s="662" t="s">
        <v>9946</v>
      </c>
      <c r="F183" s="665">
        <v>82</v>
      </c>
      <c r="G183" s="665">
        <v>799254</v>
      </c>
      <c r="H183" s="665">
        <v>1</v>
      </c>
      <c r="I183" s="665">
        <v>9747</v>
      </c>
      <c r="J183" s="665">
        <v>22</v>
      </c>
      <c r="K183" s="665">
        <v>215163</v>
      </c>
      <c r="L183" s="665">
        <v>0.26920478346057697</v>
      </c>
      <c r="M183" s="665">
        <v>9780.136363636364</v>
      </c>
      <c r="N183" s="665">
        <v>7</v>
      </c>
      <c r="O183" s="665">
        <v>69048</v>
      </c>
      <c r="P183" s="678">
        <v>8.6390559196450695E-2</v>
      </c>
      <c r="Q183" s="666">
        <v>9864</v>
      </c>
    </row>
    <row r="184" spans="1:17" ht="14.4" customHeight="1" x14ac:dyDescent="0.3">
      <c r="A184" s="661" t="s">
        <v>10132</v>
      </c>
      <c r="B184" s="662" t="s">
        <v>9930</v>
      </c>
      <c r="C184" s="662" t="s">
        <v>9855</v>
      </c>
      <c r="D184" s="662" t="s">
        <v>9947</v>
      </c>
      <c r="E184" s="662" t="s">
        <v>9948</v>
      </c>
      <c r="F184" s="665">
        <v>107</v>
      </c>
      <c r="G184" s="665">
        <v>45368</v>
      </c>
      <c r="H184" s="665">
        <v>1</v>
      </c>
      <c r="I184" s="665">
        <v>424</v>
      </c>
      <c r="J184" s="665">
        <v>112</v>
      </c>
      <c r="K184" s="665">
        <v>48016</v>
      </c>
      <c r="L184" s="665">
        <v>1.0583671310174572</v>
      </c>
      <c r="M184" s="665">
        <v>428.71428571428572</v>
      </c>
      <c r="N184" s="665">
        <v>70</v>
      </c>
      <c r="O184" s="665">
        <v>30240</v>
      </c>
      <c r="P184" s="678">
        <v>0.66654910950449653</v>
      </c>
      <c r="Q184" s="666">
        <v>432</v>
      </c>
    </row>
    <row r="185" spans="1:17" ht="14.4" customHeight="1" x14ac:dyDescent="0.3">
      <c r="A185" s="661" t="s">
        <v>10132</v>
      </c>
      <c r="B185" s="662" t="s">
        <v>9930</v>
      </c>
      <c r="C185" s="662" t="s">
        <v>9855</v>
      </c>
      <c r="D185" s="662" t="s">
        <v>9949</v>
      </c>
      <c r="E185" s="662" t="s">
        <v>9950</v>
      </c>
      <c r="F185" s="665"/>
      <c r="G185" s="665"/>
      <c r="H185" s="665"/>
      <c r="I185" s="665"/>
      <c r="J185" s="665"/>
      <c r="K185" s="665"/>
      <c r="L185" s="665"/>
      <c r="M185" s="665"/>
      <c r="N185" s="665">
        <v>6</v>
      </c>
      <c r="O185" s="665">
        <v>3432</v>
      </c>
      <c r="P185" s="678"/>
      <c r="Q185" s="666">
        <v>572</v>
      </c>
    </row>
    <row r="186" spans="1:17" ht="14.4" customHeight="1" x14ac:dyDescent="0.3">
      <c r="A186" s="661" t="s">
        <v>10132</v>
      </c>
      <c r="B186" s="662" t="s">
        <v>9930</v>
      </c>
      <c r="C186" s="662" t="s">
        <v>9855</v>
      </c>
      <c r="D186" s="662" t="s">
        <v>9951</v>
      </c>
      <c r="E186" s="662" t="s">
        <v>9952</v>
      </c>
      <c r="F186" s="665">
        <v>113</v>
      </c>
      <c r="G186" s="665">
        <v>113226</v>
      </c>
      <c r="H186" s="665">
        <v>1</v>
      </c>
      <c r="I186" s="665">
        <v>1002</v>
      </c>
      <c r="J186" s="665">
        <v>122</v>
      </c>
      <c r="K186" s="665">
        <v>122624</v>
      </c>
      <c r="L186" s="665">
        <v>1.0830021373182839</v>
      </c>
      <c r="M186" s="665">
        <v>1005.1147540983607</v>
      </c>
      <c r="N186" s="665">
        <v>88</v>
      </c>
      <c r="O186" s="665">
        <v>88704</v>
      </c>
      <c r="P186" s="678">
        <v>0.7834243018388003</v>
      </c>
      <c r="Q186" s="666">
        <v>1008</v>
      </c>
    </row>
    <row r="187" spans="1:17" ht="14.4" customHeight="1" x14ac:dyDescent="0.3">
      <c r="A187" s="661" t="s">
        <v>10132</v>
      </c>
      <c r="B187" s="662" t="s">
        <v>9930</v>
      </c>
      <c r="C187" s="662" t="s">
        <v>9855</v>
      </c>
      <c r="D187" s="662" t="s">
        <v>9953</v>
      </c>
      <c r="E187" s="662" t="s">
        <v>9954</v>
      </c>
      <c r="F187" s="665">
        <v>20</v>
      </c>
      <c r="G187" s="665">
        <v>44660</v>
      </c>
      <c r="H187" s="665">
        <v>1</v>
      </c>
      <c r="I187" s="665">
        <v>2233</v>
      </c>
      <c r="J187" s="665">
        <v>20</v>
      </c>
      <c r="K187" s="665">
        <v>45059</v>
      </c>
      <c r="L187" s="665">
        <v>1.0089341692789968</v>
      </c>
      <c r="M187" s="665">
        <v>2252.9499999999998</v>
      </c>
      <c r="N187" s="665">
        <v>26</v>
      </c>
      <c r="O187" s="665">
        <v>58864</v>
      </c>
      <c r="P187" s="678">
        <v>1.3180474697716078</v>
      </c>
      <c r="Q187" s="666">
        <v>2264</v>
      </c>
    </row>
    <row r="188" spans="1:17" ht="14.4" customHeight="1" x14ac:dyDescent="0.3">
      <c r="A188" s="661" t="s">
        <v>10132</v>
      </c>
      <c r="B188" s="662" t="s">
        <v>9930</v>
      </c>
      <c r="C188" s="662" t="s">
        <v>9855</v>
      </c>
      <c r="D188" s="662" t="s">
        <v>9955</v>
      </c>
      <c r="E188" s="662" t="s">
        <v>9956</v>
      </c>
      <c r="F188" s="665"/>
      <c r="G188" s="665"/>
      <c r="H188" s="665"/>
      <c r="I188" s="665"/>
      <c r="J188" s="665">
        <v>2</v>
      </c>
      <c r="K188" s="665">
        <v>740</v>
      </c>
      <c r="L188" s="665"/>
      <c r="M188" s="665">
        <v>370</v>
      </c>
      <c r="N188" s="665">
        <v>3</v>
      </c>
      <c r="O188" s="665">
        <v>1113</v>
      </c>
      <c r="P188" s="678"/>
      <c r="Q188" s="666">
        <v>371</v>
      </c>
    </row>
    <row r="189" spans="1:17" ht="14.4" customHeight="1" x14ac:dyDescent="0.3">
      <c r="A189" s="661" t="s">
        <v>10132</v>
      </c>
      <c r="B189" s="662" t="s">
        <v>9963</v>
      </c>
      <c r="C189" s="662" t="s">
        <v>9855</v>
      </c>
      <c r="D189" s="662" t="s">
        <v>9966</v>
      </c>
      <c r="E189" s="662" t="s">
        <v>9967</v>
      </c>
      <c r="F189" s="665">
        <v>73</v>
      </c>
      <c r="G189" s="665">
        <v>15841</v>
      </c>
      <c r="H189" s="665">
        <v>1</v>
      </c>
      <c r="I189" s="665">
        <v>217</v>
      </c>
      <c r="J189" s="665">
        <v>34</v>
      </c>
      <c r="K189" s="665">
        <v>7396</v>
      </c>
      <c r="L189" s="665">
        <v>0.46688971655829808</v>
      </c>
      <c r="M189" s="665">
        <v>217.52941176470588</v>
      </c>
      <c r="N189" s="665">
        <v>4</v>
      </c>
      <c r="O189" s="665">
        <v>876</v>
      </c>
      <c r="P189" s="678">
        <v>5.5299539170506916E-2</v>
      </c>
      <c r="Q189" s="666">
        <v>219</v>
      </c>
    </row>
    <row r="190" spans="1:17" ht="14.4" customHeight="1" x14ac:dyDescent="0.3">
      <c r="A190" s="661" t="s">
        <v>10132</v>
      </c>
      <c r="B190" s="662" t="s">
        <v>9963</v>
      </c>
      <c r="C190" s="662" t="s">
        <v>9855</v>
      </c>
      <c r="D190" s="662" t="s">
        <v>9968</v>
      </c>
      <c r="E190" s="662" t="s">
        <v>9969</v>
      </c>
      <c r="F190" s="665">
        <v>135</v>
      </c>
      <c r="G190" s="665">
        <v>67095</v>
      </c>
      <c r="H190" s="665">
        <v>1</v>
      </c>
      <c r="I190" s="665">
        <v>497</v>
      </c>
      <c r="J190" s="665">
        <v>60</v>
      </c>
      <c r="K190" s="665">
        <v>29940</v>
      </c>
      <c r="L190" s="665">
        <v>0.44623295327520679</v>
      </c>
      <c r="M190" s="665">
        <v>499</v>
      </c>
      <c r="N190" s="665">
        <v>4</v>
      </c>
      <c r="O190" s="665">
        <v>2012</v>
      </c>
      <c r="P190" s="678">
        <v>2.9987331395782101E-2</v>
      </c>
      <c r="Q190" s="666">
        <v>503</v>
      </c>
    </row>
    <row r="191" spans="1:17" ht="14.4" customHeight="1" x14ac:dyDescent="0.3">
      <c r="A191" s="661" t="s">
        <v>10132</v>
      </c>
      <c r="B191" s="662" t="s">
        <v>9963</v>
      </c>
      <c r="C191" s="662" t="s">
        <v>9855</v>
      </c>
      <c r="D191" s="662" t="s">
        <v>9974</v>
      </c>
      <c r="E191" s="662" t="s">
        <v>9975</v>
      </c>
      <c r="F191" s="665">
        <v>407</v>
      </c>
      <c r="G191" s="665">
        <v>142450</v>
      </c>
      <c r="H191" s="665">
        <v>1</v>
      </c>
      <c r="I191" s="665">
        <v>350</v>
      </c>
      <c r="J191" s="665">
        <v>449</v>
      </c>
      <c r="K191" s="665">
        <v>157482</v>
      </c>
      <c r="L191" s="665">
        <v>1.1055247455247454</v>
      </c>
      <c r="M191" s="665">
        <v>350.739420935412</v>
      </c>
      <c r="N191" s="665">
        <v>450</v>
      </c>
      <c r="O191" s="665">
        <v>157950</v>
      </c>
      <c r="P191" s="678">
        <v>1.1088101088101088</v>
      </c>
      <c r="Q191" s="666">
        <v>351</v>
      </c>
    </row>
    <row r="192" spans="1:17" ht="14.4" customHeight="1" x14ac:dyDescent="0.3">
      <c r="A192" s="661" t="s">
        <v>10132</v>
      </c>
      <c r="B192" s="662" t="s">
        <v>9963</v>
      </c>
      <c r="C192" s="662" t="s">
        <v>9855</v>
      </c>
      <c r="D192" s="662" t="s">
        <v>9978</v>
      </c>
      <c r="E192" s="662" t="s">
        <v>9979</v>
      </c>
      <c r="F192" s="665">
        <v>4815</v>
      </c>
      <c r="G192" s="665">
        <v>312975</v>
      </c>
      <c r="H192" s="665">
        <v>1</v>
      </c>
      <c r="I192" s="665">
        <v>65</v>
      </c>
      <c r="J192" s="665">
        <v>4910</v>
      </c>
      <c r="K192" s="665">
        <v>318500</v>
      </c>
      <c r="L192" s="665">
        <v>1.0176531671858775</v>
      </c>
      <c r="M192" s="665">
        <v>64.867617107942976</v>
      </c>
      <c r="N192" s="665">
        <v>4786</v>
      </c>
      <c r="O192" s="665">
        <v>311090</v>
      </c>
      <c r="P192" s="678">
        <v>0.99397715472481829</v>
      </c>
      <c r="Q192" s="666">
        <v>65</v>
      </c>
    </row>
    <row r="193" spans="1:17" ht="14.4" customHeight="1" x14ac:dyDescent="0.3">
      <c r="A193" s="661" t="s">
        <v>10132</v>
      </c>
      <c r="B193" s="662" t="s">
        <v>9963</v>
      </c>
      <c r="C193" s="662" t="s">
        <v>9855</v>
      </c>
      <c r="D193" s="662" t="s">
        <v>9980</v>
      </c>
      <c r="E193" s="662" t="s">
        <v>9981</v>
      </c>
      <c r="F193" s="665">
        <v>1</v>
      </c>
      <c r="G193" s="665">
        <v>543</v>
      </c>
      <c r="H193" s="665">
        <v>1</v>
      </c>
      <c r="I193" s="665">
        <v>543</v>
      </c>
      <c r="J193" s="665">
        <v>1</v>
      </c>
      <c r="K193" s="665">
        <v>544</v>
      </c>
      <c r="L193" s="665">
        <v>1.0018416206261511</v>
      </c>
      <c r="M193" s="665">
        <v>544</v>
      </c>
      <c r="N193" s="665">
        <v>1</v>
      </c>
      <c r="O193" s="665">
        <v>544</v>
      </c>
      <c r="P193" s="678">
        <v>1.0018416206261511</v>
      </c>
      <c r="Q193" s="666">
        <v>544</v>
      </c>
    </row>
    <row r="194" spans="1:17" ht="14.4" customHeight="1" x14ac:dyDescent="0.3">
      <c r="A194" s="661" t="s">
        <v>10132</v>
      </c>
      <c r="B194" s="662" t="s">
        <v>9963</v>
      </c>
      <c r="C194" s="662" t="s">
        <v>9855</v>
      </c>
      <c r="D194" s="662" t="s">
        <v>1322</v>
      </c>
      <c r="E194" s="662" t="s">
        <v>9982</v>
      </c>
      <c r="F194" s="665">
        <v>64</v>
      </c>
      <c r="G194" s="665">
        <v>37760</v>
      </c>
      <c r="H194" s="665">
        <v>1</v>
      </c>
      <c r="I194" s="665">
        <v>590</v>
      </c>
      <c r="J194" s="665">
        <v>90</v>
      </c>
      <c r="K194" s="665">
        <v>53177</v>
      </c>
      <c r="L194" s="665">
        <v>1.4082891949152543</v>
      </c>
      <c r="M194" s="665">
        <v>590.85555555555561</v>
      </c>
      <c r="N194" s="665">
        <v>98</v>
      </c>
      <c r="O194" s="665">
        <v>57918</v>
      </c>
      <c r="P194" s="678">
        <v>1.5338453389830509</v>
      </c>
      <c r="Q194" s="666">
        <v>591</v>
      </c>
    </row>
    <row r="195" spans="1:17" ht="14.4" customHeight="1" x14ac:dyDescent="0.3">
      <c r="A195" s="661" t="s">
        <v>10132</v>
      </c>
      <c r="B195" s="662" t="s">
        <v>9963</v>
      </c>
      <c r="C195" s="662" t="s">
        <v>9855</v>
      </c>
      <c r="D195" s="662" t="s">
        <v>9983</v>
      </c>
      <c r="E195" s="662" t="s">
        <v>9984</v>
      </c>
      <c r="F195" s="665">
        <v>62</v>
      </c>
      <c r="G195" s="665">
        <v>38130</v>
      </c>
      <c r="H195" s="665">
        <v>1</v>
      </c>
      <c r="I195" s="665">
        <v>615</v>
      </c>
      <c r="J195" s="665">
        <v>88</v>
      </c>
      <c r="K195" s="665">
        <v>54196</v>
      </c>
      <c r="L195" s="665">
        <v>1.4213480199318123</v>
      </c>
      <c r="M195" s="665">
        <v>615.86363636363637</v>
      </c>
      <c r="N195" s="665">
        <v>97</v>
      </c>
      <c r="O195" s="665">
        <v>59752</v>
      </c>
      <c r="P195" s="678">
        <v>1.5670600576973512</v>
      </c>
      <c r="Q195" s="666">
        <v>616</v>
      </c>
    </row>
    <row r="196" spans="1:17" ht="14.4" customHeight="1" x14ac:dyDescent="0.3">
      <c r="A196" s="661" t="s">
        <v>10132</v>
      </c>
      <c r="B196" s="662" t="s">
        <v>9963</v>
      </c>
      <c r="C196" s="662" t="s">
        <v>9855</v>
      </c>
      <c r="D196" s="662" t="s">
        <v>9985</v>
      </c>
      <c r="E196" s="662" t="s">
        <v>9986</v>
      </c>
      <c r="F196" s="665">
        <v>154</v>
      </c>
      <c r="G196" s="665">
        <v>22946</v>
      </c>
      <c r="H196" s="665">
        <v>1</v>
      </c>
      <c r="I196" s="665">
        <v>149</v>
      </c>
      <c r="J196" s="665">
        <v>173</v>
      </c>
      <c r="K196" s="665">
        <v>25901</v>
      </c>
      <c r="L196" s="665">
        <v>1.1287806153577966</v>
      </c>
      <c r="M196" s="665">
        <v>149.71676300578034</v>
      </c>
      <c r="N196" s="665">
        <v>157</v>
      </c>
      <c r="O196" s="665">
        <v>23550</v>
      </c>
      <c r="P196" s="678">
        <v>1.0263226706179727</v>
      </c>
      <c r="Q196" s="666">
        <v>150</v>
      </c>
    </row>
    <row r="197" spans="1:17" ht="14.4" customHeight="1" x14ac:dyDescent="0.3">
      <c r="A197" s="661" t="s">
        <v>10132</v>
      </c>
      <c r="B197" s="662" t="s">
        <v>9963</v>
      </c>
      <c r="C197" s="662" t="s">
        <v>9855</v>
      </c>
      <c r="D197" s="662" t="s">
        <v>9987</v>
      </c>
      <c r="E197" s="662" t="s">
        <v>9988</v>
      </c>
      <c r="F197" s="665">
        <v>1</v>
      </c>
      <c r="G197" s="665">
        <v>675</v>
      </c>
      <c r="H197" s="665">
        <v>1</v>
      </c>
      <c r="I197" s="665">
        <v>675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10132</v>
      </c>
      <c r="B198" s="662" t="s">
        <v>9963</v>
      </c>
      <c r="C198" s="662" t="s">
        <v>9855</v>
      </c>
      <c r="D198" s="662" t="s">
        <v>9989</v>
      </c>
      <c r="E198" s="662" t="s">
        <v>9990</v>
      </c>
      <c r="F198" s="665">
        <v>144</v>
      </c>
      <c r="G198" s="665">
        <v>3312</v>
      </c>
      <c r="H198" s="665">
        <v>1</v>
      </c>
      <c r="I198" s="665">
        <v>23</v>
      </c>
      <c r="J198" s="665">
        <v>105</v>
      </c>
      <c r="K198" s="665">
        <v>2486</v>
      </c>
      <c r="L198" s="665">
        <v>0.75060386473429952</v>
      </c>
      <c r="M198" s="665">
        <v>23.676190476190477</v>
      </c>
      <c r="N198" s="665">
        <v>55</v>
      </c>
      <c r="O198" s="665">
        <v>1320</v>
      </c>
      <c r="P198" s="678">
        <v>0.39855072463768115</v>
      </c>
      <c r="Q198" s="666">
        <v>24</v>
      </c>
    </row>
    <row r="199" spans="1:17" ht="14.4" customHeight="1" x14ac:dyDescent="0.3">
      <c r="A199" s="661" t="s">
        <v>10132</v>
      </c>
      <c r="B199" s="662" t="s">
        <v>9963</v>
      </c>
      <c r="C199" s="662" t="s">
        <v>9855</v>
      </c>
      <c r="D199" s="662" t="s">
        <v>9993</v>
      </c>
      <c r="E199" s="662" t="s">
        <v>9994</v>
      </c>
      <c r="F199" s="665">
        <v>11</v>
      </c>
      <c r="G199" s="665">
        <v>594</v>
      </c>
      <c r="H199" s="665">
        <v>1</v>
      </c>
      <c r="I199" s="665">
        <v>54</v>
      </c>
      <c r="J199" s="665">
        <v>12</v>
      </c>
      <c r="K199" s="665">
        <v>648</v>
      </c>
      <c r="L199" s="665">
        <v>1.0909090909090908</v>
      </c>
      <c r="M199" s="665">
        <v>54</v>
      </c>
      <c r="N199" s="665">
        <v>16</v>
      </c>
      <c r="O199" s="665">
        <v>864</v>
      </c>
      <c r="P199" s="678">
        <v>1.4545454545454546</v>
      </c>
      <c r="Q199" s="666">
        <v>54</v>
      </c>
    </row>
    <row r="200" spans="1:17" ht="14.4" customHeight="1" x14ac:dyDescent="0.3">
      <c r="A200" s="661" t="s">
        <v>10132</v>
      </c>
      <c r="B200" s="662" t="s">
        <v>9963</v>
      </c>
      <c r="C200" s="662" t="s">
        <v>9855</v>
      </c>
      <c r="D200" s="662" t="s">
        <v>9995</v>
      </c>
      <c r="E200" s="662" t="s">
        <v>9996</v>
      </c>
      <c r="F200" s="665">
        <v>2476</v>
      </c>
      <c r="G200" s="665">
        <v>190652</v>
      </c>
      <c r="H200" s="665">
        <v>1</v>
      </c>
      <c r="I200" s="665">
        <v>77</v>
      </c>
      <c r="J200" s="665">
        <v>2698</v>
      </c>
      <c r="K200" s="665">
        <v>207592</v>
      </c>
      <c r="L200" s="665">
        <v>1.0888529886914378</v>
      </c>
      <c r="M200" s="665">
        <v>76.942920681986664</v>
      </c>
      <c r="N200" s="665">
        <v>2955</v>
      </c>
      <c r="O200" s="665">
        <v>227535</v>
      </c>
      <c r="P200" s="678">
        <v>1.1934571890145396</v>
      </c>
      <c r="Q200" s="666">
        <v>77</v>
      </c>
    </row>
    <row r="201" spans="1:17" ht="14.4" customHeight="1" x14ac:dyDescent="0.3">
      <c r="A201" s="661" t="s">
        <v>10132</v>
      </c>
      <c r="B201" s="662" t="s">
        <v>9963</v>
      </c>
      <c r="C201" s="662" t="s">
        <v>9855</v>
      </c>
      <c r="D201" s="662" t="s">
        <v>9997</v>
      </c>
      <c r="E201" s="662" t="s">
        <v>9998</v>
      </c>
      <c r="F201" s="665"/>
      <c r="G201" s="665"/>
      <c r="H201" s="665"/>
      <c r="I201" s="665"/>
      <c r="J201" s="665">
        <v>5</v>
      </c>
      <c r="K201" s="665">
        <v>8150</v>
      </c>
      <c r="L201" s="665"/>
      <c r="M201" s="665">
        <v>1630</v>
      </c>
      <c r="N201" s="665"/>
      <c r="O201" s="665"/>
      <c r="P201" s="678"/>
      <c r="Q201" s="666"/>
    </row>
    <row r="202" spans="1:17" ht="14.4" customHeight="1" x14ac:dyDescent="0.3">
      <c r="A202" s="661" t="s">
        <v>10132</v>
      </c>
      <c r="B202" s="662" t="s">
        <v>9963</v>
      </c>
      <c r="C202" s="662" t="s">
        <v>9855</v>
      </c>
      <c r="D202" s="662" t="s">
        <v>9999</v>
      </c>
      <c r="E202" s="662" t="s">
        <v>10000</v>
      </c>
      <c r="F202" s="665">
        <v>1242</v>
      </c>
      <c r="G202" s="665">
        <v>27324</v>
      </c>
      <c r="H202" s="665">
        <v>1</v>
      </c>
      <c r="I202" s="665">
        <v>22</v>
      </c>
      <c r="J202" s="665">
        <v>1037</v>
      </c>
      <c r="K202" s="665">
        <v>23382</v>
      </c>
      <c r="L202" s="665">
        <v>0.85573122529644263</v>
      </c>
      <c r="M202" s="665">
        <v>22.547733847637417</v>
      </c>
      <c r="N202" s="665">
        <v>800</v>
      </c>
      <c r="O202" s="665">
        <v>18400</v>
      </c>
      <c r="P202" s="678">
        <v>0.67340067340067344</v>
      </c>
      <c r="Q202" s="666">
        <v>23</v>
      </c>
    </row>
    <row r="203" spans="1:17" ht="14.4" customHeight="1" x14ac:dyDescent="0.3">
      <c r="A203" s="661" t="s">
        <v>10132</v>
      </c>
      <c r="B203" s="662" t="s">
        <v>9963</v>
      </c>
      <c r="C203" s="662" t="s">
        <v>9855</v>
      </c>
      <c r="D203" s="662" t="s">
        <v>10001</v>
      </c>
      <c r="E203" s="662" t="s">
        <v>10002</v>
      </c>
      <c r="F203" s="665"/>
      <c r="G203" s="665"/>
      <c r="H203" s="665"/>
      <c r="I203" s="665"/>
      <c r="J203" s="665"/>
      <c r="K203" s="665"/>
      <c r="L203" s="665"/>
      <c r="M203" s="665"/>
      <c r="N203" s="665">
        <v>2</v>
      </c>
      <c r="O203" s="665">
        <v>196</v>
      </c>
      <c r="P203" s="678"/>
      <c r="Q203" s="666">
        <v>98</v>
      </c>
    </row>
    <row r="204" spans="1:17" ht="14.4" customHeight="1" x14ac:dyDescent="0.3">
      <c r="A204" s="661" t="s">
        <v>10132</v>
      </c>
      <c r="B204" s="662" t="s">
        <v>9963</v>
      </c>
      <c r="C204" s="662" t="s">
        <v>9855</v>
      </c>
      <c r="D204" s="662" t="s">
        <v>10003</v>
      </c>
      <c r="E204" s="662" t="s">
        <v>10004</v>
      </c>
      <c r="F204" s="665"/>
      <c r="G204" s="665"/>
      <c r="H204" s="665"/>
      <c r="I204" s="665"/>
      <c r="J204" s="665"/>
      <c r="K204" s="665"/>
      <c r="L204" s="665"/>
      <c r="M204" s="665"/>
      <c r="N204" s="665">
        <v>1</v>
      </c>
      <c r="O204" s="665">
        <v>177</v>
      </c>
      <c r="P204" s="678"/>
      <c r="Q204" s="666">
        <v>177</v>
      </c>
    </row>
    <row r="205" spans="1:17" ht="14.4" customHeight="1" x14ac:dyDescent="0.3">
      <c r="A205" s="661" t="s">
        <v>10132</v>
      </c>
      <c r="B205" s="662" t="s">
        <v>9963</v>
      </c>
      <c r="C205" s="662" t="s">
        <v>9855</v>
      </c>
      <c r="D205" s="662" t="s">
        <v>10007</v>
      </c>
      <c r="E205" s="662" t="s">
        <v>10008</v>
      </c>
      <c r="F205" s="665">
        <v>101</v>
      </c>
      <c r="G205" s="665">
        <v>63327</v>
      </c>
      <c r="H205" s="665">
        <v>1</v>
      </c>
      <c r="I205" s="665">
        <v>627</v>
      </c>
      <c r="J205" s="665">
        <v>121</v>
      </c>
      <c r="K205" s="665">
        <v>75959</v>
      </c>
      <c r="L205" s="665">
        <v>1.199472578836831</v>
      </c>
      <c r="M205" s="665">
        <v>627.76033057851237</v>
      </c>
      <c r="N205" s="665">
        <v>104</v>
      </c>
      <c r="O205" s="665">
        <v>65312</v>
      </c>
      <c r="P205" s="678">
        <v>1.0313452397871365</v>
      </c>
      <c r="Q205" s="666">
        <v>628</v>
      </c>
    </row>
    <row r="206" spans="1:17" ht="14.4" customHeight="1" x14ac:dyDescent="0.3">
      <c r="A206" s="661" t="s">
        <v>10132</v>
      </c>
      <c r="B206" s="662" t="s">
        <v>9963</v>
      </c>
      <c r="C206" s="662" t="s">
        <v>9855</v>
      </c>
      <c r="D206" s="662" t="s">
        <v>10009</v>
      </c>
      <c r="E206" s="662" t="s">
        <v>10010</v>
      </c>
      <c r="F206" s="665">
        <v>411</v>
      </c>
      <c r="G206" s="665">
        <v>85899</v>
      </c>
      <c r="H206" s="665">
        <v>1</v>
      </c>
      <c r="I206" s="665">
        <v>209</v>
      </c>
      <c r="J206" s="665">
        <v>1</v>
      </c>
      <c r="K206" s="665">
        <v>209</v>
      </c>
      <c r="L206" s="665">
        <v>2.4330900243309003E-3</v>
      </c>
      <c r="M206" s="665">
        <v>209</v>
      </c>
      <c r="N206" s="665"/>
      <c r="O206" s="665"/>
      <c r="P206" s="678"/>
      <c r="Q206" s="666"/>
    </row>
    <row r="207" spans="1:17" ht="14.4" customHeight="1" x14ac:dyDescent="0.3">
      <c r="A207" s="661" t="s">
        <v>10132</v>
      </c>
      <c r="B207" s="662" t="s">
        <v>9963</v>
      </c>
      <c r="C207" s="662" t="s">
        <v>9855</v>
      </c>
      <c r="D207" s="662" t="s">
        <v>10011</v>
      </c>
      <c r="E207" s="662" t="s">
        <v>10012</v>
      </c>
      <c r="F207" s="665">
        <v>522</v>
      </c>
      <c r="G207" s="665">
        <v>34452</v>
      </c>
      <c r="H207" s="665">
        <v>1</v>
      </c>
      <c r="I207" s="665">
        <v>66</v>
      </c>
      <c r="J207" s="665">
        <v>349</v>
      </c>
      <c r="K207" s="665">
        <v>23034</v>
      </c>
      <c r="L207" s="665">
        <v>0.66858237547892718</v>
      </c>
      <c r="M207" s="665">
        <v>66</v>
      </c>
      <c r="N207" s="665">
        <v>221</v>
      </c>
      <c r="O207" s="665">
        <v>14586</v>
      </c>
      <c r="P207" s="678">
        <v>0.42337164750957856</v>
      </c>
      <c r="Q207" s="666">
        <v>66</v>
      </c>
    </row>
    <row r="208" spans="1:17" ht="14.4" customHeight="1" x14ac:dyDescent="0.3">
      <c r="A208" s="661" t="s">
        <v>10132</v>
      </c>
      <c r="B208" s="662" t="s">
        <v>9963</v>
      </c>
      <c r="C208" s="662" t="s">
        <v>9855</v>
      </c>
      <c r="D208" s="662" t="s">
        <v>10013</v>
      </c>
      <c r="E208" s="662" t="s">
        <v>10014</v>
      </c>
      <c r="F208" s="665">
        <v>2</v>
      </c>
      <c r="G208" s="665">
        <v>588</v>
      </c>
      <c r="H208" s="665">
        <v>1</v>
      </c>
      <c r="I208" s="665">
        <v>294</v>
      </c>
      <c r="J208" s="665">
        <v>1</v>
      </c>
      <c r="K208" s="665">
        <v>295</v>
      </c>
      <c r="L208" s="665">
        <v>0.50170068027210879</v>
      </c>
      <c r="M208" s="665">
        <v>295</v>
      </c>
      <c r="N208" s="665"/>
      <c r="O208" s="665"/>
      <c r="P208" s="678"/>
      <c r="Q208" s="666"/>
    </row>
    <row r="209" spans="1:17" ht="14.4" customHeight="1" x14ac:dyDescent="0.3">
      <c r="A209" s="661" t="s">
        <v>10132</v>
      </c>
      <c r="B209" s="662" t="s">
        <v>9963</v>
      </c>
      <c r="C209" s="662" t="s">
        <v>9855</v>
      </c>
      <c r="D209" s="662" t="s">
        <v>10015</v>
      </c>
      <c r="E209" s="662" t="s">
        <v>10016</v>
      </c>
      <c r="F209" s="665">
        <v>3915</v>
      </c>
      <c r="G209" s="665">
        <v>62640</v>
      </c>
      <c r="H209" s="665">
        <v>1</v>
      </c>
      <c r="I209" s="665">
        <v>16</v>
      </c>
      <c r="J209" s="665">
        <v>4242</v>
      </c>
      <c r="K209" s="665">
        <v>67840</v>
      </c>
      <c r="L209" s="665">
        <v>1.08301404853129</v>
      </c>
      <c r="M209" s="665">
        <v>15.992456388495992</v>
      </c>
      <c r="N209" s="665">
        <v>4381</v>
      </c>
      <c r="O209" s="665">
        <v>70096</v>
      </c>
      <c r="P209" s="678">
        <v>1.1190293742017881</v>
      </c>
      <c r="Q209" s="666">
        <v>16</v>
      </c>
    </row>
    <row r="210" spans="1:17" ht="14.4" customHeight="1" x14ac:dyDescent="0.3">
      <c r="A210" s="661" t="s">
        <v>10132</v>
      </c>
      <c r="B210" s="662" t="s">
        <v>9963</v>
      </c>
      <c r="C210" s="662" t="s">
        <v>9855</v>
      </c>
      <c r="D210" s="662" t="s">
        <v>10019</v>
      </c>
      <c r="E210" s="662" t="s">
        <v>10020</v>
      </c>
      <c r="F210" s="665">
        <v>1283</v>
      </c>
      <c r="G210" s="665">
        <v>446484</v>
      </c>
      <c r="H210" s="665">
        <v>1</v>
      </c>
      <c r="I210" s="665">
        <v>348</v>
      </c>
      <c r="J210" s="665">
        <v>486</v>
      </c>
      <c r="K210" s="665">
        <v>152624</v>
      </c>
      <c r="L210" s="665">
        <v>0.34183531772695103</v>
      </c>
      <c r="M210" s="665">
        <v>314.0411522633745</v>
      </c>
      <c r="N210" s="665">
        <v>227</v>
      </c>
      <c r="O210" s="665">
        <v>79223</v>
      </c>
      <c r="P210" s="678">
        <v>0.17743748936132089</v>
      </c>
      <c r="Q210" s="666">
        <v>349</v>
      </c>
    </row>
    <row r="211" spans="1:17" ht="14.4" customHeight="1" x14ac:dyDescent="0.3">
      <c r="A211" s="661" t="s">
        <v>10132</v>
      </c>
      <c r="B211" s="662" t="s">
        <v>9963</v>
      </c>
      <c r="C211" s="662" t="s">
        <v>9855</v>
      </c>
      <c r="D211" s="662" t="s">
        <v>10021</v>
      </c>
      <c r="E211" s="662" t="s">
        <v>10022</v>
      </c>
      <c r="F211" s="665">
        <v>957</v>
      </c>
      <c r="G211" s="665">
        <v>22968</v>
      </c>
      <c r="H211" s="665">
        <v>1</v>
      </c>
      <c r="I211" s="665">
        <v>24</v>
      </c>
      <c r="J211" s="665">
        <v>779</v>
      </c>
      <c r="K211" s="665">
        <v>18504</v>
      </c>
      <c r="L211" s="665">
        <v>0.80564263322884011</v>
      </c>
      <c r="M211" s="665">
        <v>23.753530166880616</v>
      </c>
      <c r="N211" s="665">
        <v>574</v>
      </c>
      <c r="O211" s="665">
        <v>13776</v>
      </c>
      <c r="P211" s="678">
        <v>0.59979101358411702</v>
      </c>
      <c r="Q211" s="666">
        <v>24</v>
      </c>
    </row>
    <row r="212" spans="1:17" ht="14.4" customHeight="1" x14ac:dyDescent="0.3">
      <c r="A212" s="661" t="s">
        <v>10132</v>
      </c>
      <c r="B212" s="662" t="s">
        <v>9963</v>
      </c>
      <c r="C212" s="662" t="s">
        <v>9855</v>
      </c>
      <c r="D212" s="662" t="s">
        <v>10023</v>
      </c>
      <c r="E212" s="662" t="s">
        <v>10024</v>
      </c>
      <c r="F212" s="665">
        <v>69</v>
      </c>
      <c r="G212" s="665">
        <v>50922</v>
      </c>
      <c r="H212" s="665">
        <v>1</v>
      </c>
      <c r="I212" s="665">
        <v>738</v>
      </c>
      <c r="J212" s="665">
        <v>92</v>
      </c>
      <c r="K212" s="665">
        <v>67974</v>
      </c>
      <c r="L212" s="665">
        <v>1.3348650877813126</v>
      </c>
      <c r="M212" s="665">
        <v>738.8478260869565</v>
      </c>
      <c r="N212" s="665">
        <v>97</v>
      </c>
      <c r="O212" s="665">
        <v>71683</v>
      </c>
      <c r="P212" s="678">
        <v>1.4077019755704803</v>
      </c>
      <c r="Q212" s="666">
        <v>739</v>
      </c>
    </row>
    <row r="213" spans="1:17" ht="14.4" customHeight="1" x14ac:dyDescent="0.3">
      <c r="A213" s="661" t="s">
        <v>10132</v>
      </c>
      <c r="B213" s="662" t="s">
        <v>9963</v>
      </c>
      <c r="C213" s="662" t="s">
        <v>9855</v>
      </c>
      <c r="D213" s="662" t="s">
        <v>10025</v>
      </c>
      <c r="E213" s="662" t="s">
        <v>10026</v>
      </c>
      <c r="F213" s="665">
        <v>105</v>
      </c>
      <c r="G213" s="665">
        <v>18900</v>
      </c>
      <c r="H213" s="665">
        <v>1</v>
      </c>
      <c r="I213" s="665">
        <v>180</v>
      </c>
      <c r="J213" s="665">
        <v>127</v>
      </c>
      <c r="K213" s="665">
        <v>22860</v>
      </c>
      <c r="L213" s="665">
        <v>1.2095238095238094</v>
      </c>
      <c r="M213" s="665">
        <v>180</v>
      </c>
      <c r="N213" s="665">
        <v>133</v>
      </c>
      <c r="O213" s="665">
        <v>23940</v>
      </c>
      <c r="P213" s="678">
        <v>1.2666666666666666</v>
      </c>
      <c r="Q213" s="666">
        <v>180</v>
      </c>
    </row>
    <row r="214" spans="1:17" ht="14.4" customHeight="1" x14ac:dyDescent="0.3">
      <c r="A214" s="661" t="s">
        <v>10132</v>
      </c>
      <c r="B214" s="662" t="s">
        <v>9963</v>
      </c>
      <c r="C214" s="662" t="s">
        <v>9855</v>
      </c>
      <c r="D214" s="662" t="s">
        <v>10031</v>
      </c>
      <c r="E214" s="662" t="s">
        <v>10032</v>
      </c>
      <c r="F214" s="665">
        <v>292</v>
      </c>
      <c r="G214" s="665">
        <v>73876</v>
      </c>
      <c r="H214" s="665">
        <v>1</v>
      </c>
      <c r="I214" s="665">
        <v>253</v>
      </c>
      <c r="J214" s="665">
        <v>824</v>
      </c>
      <c r="K214" s="665">
        <v>208472</v>
      </c>
      <c r="L214" s="665">
        <v>2.8219178082191783</v>
      </c>
      <c r="M214" s="665">
        <v>253</v>
      </c>
      <c r="N214" s="665">
        <v>793</v>
      </c>
      <c r="O214" s="665">
        <v>200629</v>
      </c>
      <c r="P214" s="678">
        <v>2.7157534246575343</v>
      </c>
      <c r="Q214" s="666">
        <v>253</v>
      </c>
    </row>
    <row r="215" spans="1:17" ht="14.4" customHeight="1" x14ac:dyDescent="0.3">
      <c r="A215" s="661" t="s">
        <v>10132</v>
      </c>
      <c r="B215" s="662" t="s">
        <v>9963</v>
      </c>
      <c r="C215" s="662" t="s">
        <v>9855</v>
      </c>
      <c r="D215" s="662" t="s">
        <v>10033</v>
      </c>
      <c r="E215" s="662" t="s">
        <v>10034</v>
      </c>
      <c r="F215" s="665">
        <v>63</v>
      </c>
      <c r="G215" s="665">
        <v>16632</v>
      </c>
      <c r="H215" s="665">
        <v>1</v>
      </c>
      <c r="I215" s="665">
        <v>264</v>
      </c>
      <c r="J215" s="665">
        <v>86</v>
      </c>
      <c r="K215" s="665">
        <v>22778</v>
      </c>
      <c r="L215" s="665">
        <v>1.3695286195286196</v>
      </c>
      <c r="M215" s="665">
        <v>264.86046511627904</v>
      </c>
      <c r="N215" s="665">
        <v>97</v>
      </c>
      <c r="O215" s="665">
        <v>25705</v>
      </c>
      <c r="P215" s="678">
        <v>1.5455146705146705</v>
      </c>
      <c r="Q215" s="666">
        <v>265</v>
      </c>
    </row>
    <row r="216" spans="1:17" ht="14.4" customHeight="1" x14ac:dyDescent="0.3">
      <c r="A216" s="661" t="s">
        <v>10132</v>
      </c>
      <c r="B216" s="662" t="s">
        <v>9963</v>
      </c>
      <c r="C216" s="662" t="s">
        <v>9855</v>
      </c>
      <c r="D216" s="662" t="s">
        <v>10035</v>
      </c>
      <c r="E216" s="662" t="s">
        <v>10036</v>
      </c>
      <c r="F216" s="665">
        <v>120</v>
      </c>
      <c r="G216" s="665">
        <v>22680</v>
      </c>
      <c r="H216" s="665">
        <v>1</v>
      </c>
      <c r="I216" s="665">
        <v>189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10132</v>
      </c>
      <c r="B217" s="662" t="s">
        <v>9963</v>
      </c>
      <c r="C217" s="662" t="s">
        <v>9855</v>
      </c>
      <c r="D217" s="662" t="s">
        <v>10039</v>
      </c>
      <c r="E217" s="662" t="s">
        <v>10040</v>
      </c>
      <c r="F217" s="665">
        <v>90</v>
      </c>
      <c r="G217" s="665">
        <v>19440</v>
      </c>
      <c r="H217" s="665">
        <v>1</v>
      </c>
      <c r="I217" s="665">
        <v>216</v>
      </c>
      <c r="J217" s="665">
        <v>94</v>
      </c>
      <c r="K217" s="665">
        <v>20304</v>
      </c>
      <c r="L217" s="665">
        <v>1.0444444444444445</v>
      </c>
      <c r="M217" s="665">
        <v>216</v>
      </c>
      <c r="N217" s="665">
        <v>66</v>
      </c>
      <c r="O217" s="665">
        <v>14256</v>
      </c>
      <c r="P217" s="678">
        <v>0.73333333333333328</v>
      </c>
      <c r="Q217" s="666">
        <v>216</v>
      </c>
    </row>
    <row r="218" spans="1:17" ht="14.4" customHeight="1" x14ac:dyDescent="0.3">
      <c r="A218" s="661" t="s">
        <v>10132</v>
      </c>
      <c r="B218" s="662" t="s">
        <v>9963</v>
      </c>
      <c r="C218" s="662" t="s">
        <v>9855</v>
      </c>
      <c r="D218" s="662" t="s">
        <v>10041</v>
      </c>
      <c r="E218" s="662" t="s">
        <v>10042</v>
      </c>
      <c r="F218" s="665">
        <v>109</v>
      </c>
      <c r="G218" s="665">
        <v>3815</v>
      </c>
      <c r="H218" s="665">
        <v>1</v>
      </c>
      <c r="I218" s="665">
        <v>35</v>
      </c>
      <c r="J218" s="665">
        <v>141</v>
      </c>
      <c r="K218" s="665">
        <v>5057</v>
      </c>
      <c r="L218" s="665">
        <v>1.325557011795544</v>
      </c>
      <c r="M218" s="665">
        <v>35.865248226950357</v>
      </c>
      <c r="N218" s="665">
        <v>164</v>
      </c>
      <c r="O218" s="665">
        <v>5904</v>
      </c>
      <c r="P218" s="678">
        <v>1.5475753604193971</v>
      </c>
      <c r="Q218" s="666">
        <v>36</v>
      </c>
    </row>
    <row r="219" spans="1:17" ht="14.4" customHeight="1" x14ac:dyDescent="0.3">
      <c r="A219" s="661" t="s">
        <v>10132</v>
      </c>
      <c r="B219" s="662" t="s">
        <v>9963</v>
      </c>
      <c r="C219" s="662" t="s">
        <v>9855</v>
      </c>
      <c r="D219" s="662" t="s">
        <v>10043</v>
      </c>
      <c r="E219" s="662" t="s">
        <v>10044</v>
      </c>
      <c r="F219" s="665">
        <v>62</v>
      </c>
      <c r="G219" s="665">
        <v>36580</v>
      </c>
      <c r="H219" s="665">
        <v>1</v>
      </c>
      <c r="I219" s="665">
        <v>590</v>
      </c>
      <c r="J219" s="665">
        <v>88</v>
      </c>
      <c r="K219" s="665">
        <v>51996</v>
      </c>
      <c r="L219" s="665">
        <v>1.4214324767632587</v>
      </c>
      <c r="M219" s="665">
        <v>590.86363636363637</v>
      </c>
      <c r="N219" s="665">
        <v>97</v>
      </c>
      <c r="O219" s="665">
        <v>57327</v>
      </c>
      <c r="P219" s="678">
        <v>1.567167851284855</v>
      </c>
      <c r="Q219" s="666">
        <v>591</v>
      </c>
    </row>
    <row r="220" spans="1:17" ht="14.4" customHeight="1" x14ac:dyDescent="0.3">
      <c r="A220" s="661" t="s">
        <v>10132</v>
      </c>
      <c r="B220" s="662" t="s">
        <v>9963</v>
      </c>
      <c r="C220" s="662" t="s">
        <v>9855</v>
      </c>
      <c r="D220" s="662" t="s">
        <v>10133</v>
      </c>
      <c r="E220" s="662" t="s">
        <v>10134</v>
      </c>
      <c r="F220" s="665">
        <v>58</v>
      </c>
      <c r="G220" s="665">
        <v>324626</v>
      </c>
      <c r="H220" s="665">
        <v>1</v>
      </c>
      <c r="I220" s="665">
        <v>5597</v>
      </c>
      <c r="J220" s="665">
        <v>36</v>
      </c>
      <c r="K220" s="665">
        <v>134432</v>
      </c>
      <c r="L220" s="665">
        <v>0.41411347211868427</v>
      </c>
      <c r="M220" s="665">
        <v>3734.2222222222222</v>
      </c>
      <c r="N220" s="665"/>
      <c r="O220" s="665"/>
      <c r="P220" s="678"/>
      <c r="Q220" s="666"/>
    </row>
    <row r="221" spans="1:17" ht="14.4" customHeight="1" x14ac:dyDescent="0.3">
      <c r="A221" s="661" t="s">
        <v>10132</v>
      </c>
      <c r="B221" s="662" t="s">
        <v>9963</v>
      </c>
      <c r="C221" s="662" t="s">
        <v>9855</v>
      </c>
      <c r="D221" s="662" t="s">
        <v>10045</v>
      </c>
      <c r="E221" s="662" t="s">
        <v>10046</v>
      </c>
      <c r="F221" s="665">
        <v>30</v>
      </c>
      <c r="G221" s="665">
        <v>1500</v>
      </c>
      <c r="H221" s="665">
        <v>1</v>
      </c>
      <c r="I221" s="665">
        <v>50</v>
      </c>
      <c r="J221" s="665">
        <v>29</v>
      </c>
      <c r="K221" s="665">
        <v>1450</v>
      </c>
      <c r="L221" s="665">
        <v>0.96666666666666667</v>
      </c>
      <c r="M221" s="665">
        <v>50</v>
      </c>
      <c r="N221" s="665">
        <v>25</v>
      </c>
      <c r="O221" s="665">
        <v>1250</v>
      </c>
      <c r="P221" s="678">
        <v>0.83333333333333337</v>
      </c>
      <c r="Q221" s="666">
        <v>50</v>
      </c>
    </row>
    <row r="222" spans="1:17" ht="14.4" customHeight="1" x14ac:dyDescent="0.3">
      <c r="A222" s="661" t="s">
        <v>10132</v>
      </c>
      <c r="B222" s="662" t="s">
        <v>9963</v>
      </c>
      <c r="C222" s="662" t="s">
        <v>9855</v>
      </c>
      <c r="D222" s="662" t="s">
        <v>10047</v>
      </c>
      <c r="E222" s="662" t="s">
        <v>10048</v>
      </c>
      <c r="F222" s="665">
        <v>66</v>
      </c>
      <c r="G222" s="665">
        <v>35970</v>
      </c>
      <c r="H222" s="665">
        <v>1</v>
      </c>
      <c r="I222" s="665">
        <v>545</v>
      </c>
      <c r="J222" s="665">
        <v>87</v>
      </c>
      <c r="K222" s="665">
        <v>47490</v>
      </c>
      <c r="L222" s="665">
        <v>1.3202668890742286</v>
      </c>
      <c r="M222" s="665">
        <v>545.86206896551721</v>
      </c>
      <c r="N222" s="665">
        <v>98</v>
      </c>
      <c r="O222" s="665">
        <v>53508</v>
      </c>
      <c r="P222" s="678">
        <v>1.4875729774812343</v>
      </c>
      <c r="Q222" s="666">
        <v>546</v>
      </c>
    </row>
    <row r="223" spans="1:17" ht="14.4" customHeight="1" x14ac:dyDescent="0.3">
      <c r="A223" s="661" t="s">
        <v>10132</v>
      </c>
      <c r="B223" s="662" t="s">
        <v>9963</v>
      </c>
      <c r="C223" s="662" t="s">
        <v>9855</v>
      </c>
      <c r="D223" s="662" t="s">
        <v>10049</v>
      </c>
      <c r="E223" s="662" t="s">
        <v>10050</v>
      </c>
      <c r="F223" s="665">
        <v>194</v>
      </c>
      <c r="G223" s="665">
        <v>92926</v>
      </c>
      <c r="H223" s="665">
        <v>1</v>
      </c>
      <c r="I223" s="665">
        <v>479</v>
      </c>
      <c r="J223" s="665">
        <v>77</v>
      </c>
      <c r="K223" s="665">
        <v>37075</v>
      </c>
      <c r="L223" s="665">
        <v>0.39897337666530358</v>
      </c>
      <c r="M223" s="665">
        <v>481.49350649350652</v>
      </c>
      <c r="N223" s="665">
        <v>35</v>
      </c>
      <c r="O223" s="665">
        <v>16975</v>
      </c>
      <c r="P223" s="678">
        <v>0.1826722338204593</v>
      </c>
      <c r="Q223" s="666">
        <v>485</v>
      </c>
    </row>
    <row r="224" spans="1:17" ht="14.4" customHeight="1" x14ac:dyDescent="0.3">
      <c r="A224" s="661" t="s">
        <v>10132</v>
      </c>
      <c r="B224" s="662" t="s">
        <v>9963</v>
      </c>
      <c r="C224" s="662" t="s">
        <v>9855</v>
      </c>
      <c r="D224" s="662" t="s">
        <v>10051</v>
      </c>
      <c r="E224" s="662" t="s">
        <v>10052</v>
      </c>
      <c r="F224" s="665">
        <v>71</v>
      </c>
      <c r="G224" s="665">
        <v>52114</v>
      </c>
      <c r="H224" s="665">
        <v>1</v>
      </c>
      <c r="I224" s="665">
        <v>734</v>
      </c>
      <c r="J224" s="665">
        <v>94</v>
      </c>
      <c r="K224" s="665">
        <v>69076</v>
      </c>
      <c r="L224" s="665">
        <v>1.3254787581072265</v>
      </c>
      <c r="M224" s="665">
        <v>734.85106382978722</v>
      </c>
      <c r="N224" s="665">
        <v>102</v>
      </c>
      <c r="O224" s="665">
        <v>74970</v>
      </c>
      <c r="P224" s="678">
        <v>1.4385769658824883</v>
      </c>
      <c r="Q224" s="666">
        <v>735</v>
      </c>
    </row>
    <row r="225" spans="1:17" ht="14.4" customHeight="1" x14ac:dyDescent="0.3">
      <c r="A225" s="661" t="s">
        <v>10132</v>
      </c>
      <c r="B225" s="662" t="s">
        <v>9963</v>
      </c>
      <c r="C225" s="662" t="s">
        <v>9855</v>
      </c>
      <c r="D225" s="662" t="s">
        <v>10053</v>
      </c>
      <c r="E225" s="662" t="s">
        <v>10054</v>
      </c>
      <c r="F225" s="665">
        <v>40</v>
      </c>
      <c r="G225" s="665">
        <v>13040</v>
      </c>
      <c r="H225" s="665">
        <v>1</v>
      </c>
      <c r="I225" s="665">
        <v>326</v>
      </c>
      <c r="J225" s="665">
        <v>36</v>
      </c>
      <c r="K225" s="665">
        <v>11765</v>
      </c>
      <c r="L225" s="665">
        <v>0.90222392638036808</v>
      </c>
      <c r="M225" s="665">
        <v>326.80555555555554</v>
      </c>
      <c r="N225" s="665">
        <v>39</v>
      </c>
      <c r="O225" s="665">
        <v>12753</v>
      </c>
      <c r="P225" s="678">
        <v>0.97799079754601226</v>
      </c>
      <c r="Q225" s="666">
        <v>327</v>
      </c>
    </row>
    <row r="226" spans="1:17" ht="14.4" customHeight="1" x14ac:dyDescent="0.3">
      <c r="A226" s="661" t="s">
        <v>10132</v>
      </c>
      <c r="B226" s="662" t="s">
        <v>9963</v>
      </c>
      <c r="C226" s="662" t="s">
        <v>9855</v>
      </c>
      <c r="D226" s="662" t="s">
        <v>10055</v>
      </c>
      <c r="E226" s="662" t="s">
        <v>10056</v>
      </c>
      <c r="F226" s="665">
        <v>62</v>
      </c>
      <c r="G226" s="665">
        <v>21328</v>
      </c>
      <c r="H226" s="665">
        <v>1</v>
      </c>
      <c r="I226" s="665">
        <v>344</v>
      </c>
      <c r="J226" s="665">
        <v>86</v>
      </c>
      <c r="K226" s="665">
        <v>29658</v>
      </c>
      <c r="L226" s="665">
        <v>1.3905663915978994</v>
      </c>
      <c r="M226" s="665">
        <v>344.86046511627904</v>
      </c>
      <c r="N226" s="665">
        <v>97</v>
      </c>
      <c r="O226" s="665">
        <v>33465</v>
      </c>
      <c r="P226" s="678">
        <v>1.5690641410352588</v>
      </c>
      <c r="Q226" s="666">
        <v>345</v>
      </c>
    </row>
    <row r="227" spans="1:17" ht="14.4" customHeight="1" x14ac:dyDescent="0.3">
      <c r="A227" s="661" t="s">
        <v>10132</v>
      </c>
      <c r="B227" s="662" t="s">
        <v>9963</v>
      </c>
      <c r="C227" s="662" t="s">
        <v>9855</v>
      </c>
      <c r="D227" s="662" t="s">
        <v>10057</v>
      </c>
      <c r="E227" s="662" t="s">
        <v>10058</v>
      </c>
      <c r="F227" s="665">
        <v>2</v>
      </c>
      <c r="G227" s="665">
        <v>1502</v>
      </c>
      <c r="H227" s="665">
        <v>1</v>
      </c>
      <c r="I227" s="665">
        <v>751</v>
      </c>
      <c r="J227" s="665">
        <v>6</v>
      </c>
      <c r="K227" s="665">
        <v>4512</v>
      </c>
      <c r="L227" s="665">
        <v>3.0039946737683088</v>
      </c>
      <c r="M227" s="665">
        <v>752</v>
      </c>
      <c r="N227" s="665">
        <v>2</v>
      </c>
      <c r="O227" s="665">
        <v>1504</v>
      </c>
      <c r="P227" s="678">
        <v>1.0013315579227697</v>
      </c>
      <c r="Q227" s="666">
        <v>752</v>
      </c>
    </row>
    <row r="228" spans="1:17" ht="14.4" customHeight="1" x14ac:dyDescent="0.3">
      <c r="A228" s="661" t="s">
        <v>10132</v>
      </c>
      <c r="B228" s="662" t="s">
        <v>9963</v>
      </c>
      <c r="C228" s="662" t="s">
        <v>9855</v>
      </c>
      <c r="D228" s="662" t="s">
        <v>10059</v>
      </c>
      <c r="E228" s="662" t="s">
        <v>10060</v>
      </c>
      <c r="F228" s="665">
        <v>53</v>
      </c>
      <c r="G228" s="665">
        <v>12190</v>
      </c>
      <c r="H228" s="665">
        <v>1</v>
      </c>
      <c r="I228" s="665">
        <v>230</v>
      </c>
      <c r="J228" s="665">
        <v>212</v>
      </c>
      <c r="K228" s="665">
        <v>48936</v>
      </c>
      <c r="L228" s="665">
        <v>4.0144380639868746</v>
      </c>
      <c r="M228" s="665">
        <v>230.83018867924528</v>
      </c>
      <c r="N228" s="665">
        <v>218</v>
      </c>
      <c r="O228" s="665">
        <v>50358</v>
      </c>
      <c r="P228" s="678">
        <v>4.1310910582444631</v>
      </c>
      <c r="Q228" s="666">
        <v>231</v>
      </c>
    </row>
    <row r="229" spans="1:17" ht="14.4" customHeight="1" x14ac:dyDescent="0.3">
      <c r="A229" s="661" t="s">
        <v>10132</v>
      </c>
      <c r="B229" s="662" t="s">
        <v>9963</v>
      </c>
      <c r="C229" s="662" t="s">
        <v>9855</v>
      </c>
      <c r="D229" s="662" t="s">
        <v>10061</v>
      </c>
      <c r="E229" s="662" t="s">
        <v>10062</v>
      </c>
      <c r="F229" s="665">
        <v>243</v>
      </c>
      <c r="G229" s="665">
        <v>810405</v>
      </c>
      <c r="H229" s="665">
        <v>1</v>
      </c>
      <c r="I229" s="665">
        <v>3335</v>
      </c>
      <c r="J229" s="665">
        <v>112</v>
      </c>
      <c r="K229" s="665">
        <v>373744</v>
      </c>
      <c r="L229" s="665">
        <v>0.46118175480161155</v>
      </c>
      <c r="M229" s="665">
        <v>3337</v>
      </c>
      <c r="N229" s="665"/>
      <c r="O229" s="665"/>
      <c r="P229" s="678"/>
      <c r="Q229" s="666"/>
    </row>
    <row r="230" spans="1:17" ht="14.4" customHeight="1" x14ac:dyDescent="0.3">
      <c r="A230" s="661" t="s">
        <v>10132</v>
      </c>
      <c r="B230" s="662" t="s">
        <v>9963</v>
      </c>
      <c r="C230" s="662" t="s">
        <v>9855</v>
      </c>
      <c r="D230" s="662" t="s">
        <v>10063</v>
      </c>
      <c r="E230" s="662" t="s">
        <v>10064</v>
      </c>
      <c r="F230" s="665">
        <v>148</v>
      </c>
      <c r="G230" s="665">
        <v>33892</v>
      </c>
      <c r="H230" s="665">
        <v>1</v>
      </c>
      <c r="I230" s="665">
        <v>229</v>
      </c>
      <c r="J230" s="665">
        <v>161</v>
      </c>
      <c r="K230" s="665">
        <v>36986</v>
      </c>
      <c r="L230" s="665">
        <v>1.0912899799362681</v>
      </c>
      <c r="M230" s="665">
        <v>229.72670807453417</v>
      </c>
      <c r="N230" s="665">
        <v>151</v>
      </c>
      <c r="O230" s="665">
        <v>34730</v>
      </c>
      <c r="P230" s="678">
        <v>1.0247255989614068</v>
      </c>
      <c r="Q230" s="666">
        <v>230</v>
      </c>
    </row>
    <row r="231" spans="1:17" ht="14.4" customHeight="1" x14ac:dyDescent="0.3">
      <c r="A231" s="661" t="s">
        <v>10132</v>
      </c>
      <c r="B231" s="662" t="s">
        <v>9963</v>
      </c>
      <c r="C231" s="662" t="s">
        <v>9855</v>
      </c>
      <c r="D231" s="662" t="s">
        <v>10065</v>
      </c>
      <c r="E231" s="662" t="s">
        <v>10066</v>
      </c>
      <c r="F231" s="665">
        <v>1</v>
      </c>
      <c r="G231" s="665">
        <v>406</v>
      </c>
      <c r="H231" s="665">
        <v>1</v>
      </c>
      <c r="I231" s="665">
        <v>406</v>
      </c>
      <c r="J231" s="665">
        <v>9</v>
      </c>
      <c r="K231" s="665">
        <v>3663</v>
      </c>
      <c r="L231" s="665">
        <v>9.0221674876847295</v>
      </c>
      <c r="M231" s="665">
        <v>407</v>
      </c>
      <c r="N231" s="665">
        <v>40</v>
      </c>
      <c r="O231" s="665">
        <v>16280</v>
      </c>
      <c r="P231" s="678">
        <v>40.098522167487687</v>
      </c>
      <c r="Q231" s="666">
        <v>407</v>
      </c>
    </row>
    <row r="232" spans="1:17" ht="14.4" customHeight="1" x14ac:dyDescent="0.3">
      <c r="A232" s="661" t="s">
        <v>10132</v>
      </c>
      <c r="B232" s="662" t="s">
        <v>9963</v>
      </c>
      <c r="C232" s="662" t="s">
        <v>9855</v>
      </c>
      <c r="D232" s="662" t="s">
        <v>10067</v>
      </c>
      <c r="E232" s="662" t="s">
        <v>10068</v>
      </c>
      <c r="F232" s="665">
        <v>1</v>
      </c>
      <c r="G232" s="665">
        <v>650</v>
      </c>
      <c r="H232" s="665">
        <v>1</v>
      </c>
      <c r="I232" s="665">
        <v>650</v>
      </c>
      <c r="J232" s="665">
        <v>4</v>
      </c>
      <c r="K232" s="665">
        <v>2603</v>
      </c>
      <c r="L232" s="665">
        <v>4.0046153846153842</v>
      </c>
      <c r="M232" s="665">
        <v>650.75</v>
      </c>
      <c r="N232" s="665"/>
      <c r="O232" s="665"/>
      <c r="P232" s="678"/>
      <c r="Q232" s="666"/>
    </row>
    <row r="233" spans="1:17" ht="14.4" customHeight="1" x14ac:dyDescent="0.3">
      <c r="A233" s="661" t="s">
        <v>10132</v>
      </c>
      <c r="B233" s="662" t="s">
        <v>9963</v>
      </c>
      <c r="C233" s="662" t="s">
        <v>9855</v>
      </c>
      <c r="D233" s="662" t="s">
        <v>10069</v>
      </c>
      <c r="E233" s="662" t="s">
        <v>10070</v>
      </c>
      <c r="F233" s="665"/>
      <c r="G233" s="665"/>
      <c r="H233" s="665"/>
      <c r="I233" s="665"/>
      <c r="J233" s="665">
        <v>5</v>
      </c>
      <c r="K233" s="665">
        <v>2935</v>
      </c>
      <c r="L233" s="665"/>
      <c r="M233" s="665">
        <v>587</v>
      </c>
      <c r="N233" s="665">
        <v>30</v>
      </c>
      <c r="O233" s="665">
        <v>17610</v>
      </c>
      <c r="P233" s="678"/>
      <c r="Q233" s="666">
        <v>587</v>
      </c>
    </row>
    <row r="234" spans="1:17" ht="14.4" customHeight="1" x14ac:dyDescent="0.3">
      <c r="A234" s="661" t="s">
        <v>10132</v>
      </c>
      <c r="B234" s="662" t="s">
        <v>9963</v>
      </c>
      <c r="C234" s="662" t="s">
        <v>9855</v>
      </c>
      <c r="D234" s="662" t="s">
        <v>10071</v>
      </c>
      <c r="E234" s="662" t="s">
        <v>10072</v>
      </c>
      <c r="F234" s="665">
        <v>5</v>
      </c>
      <c r="G234" s="665">
        <v>1925</v>
      </c>
      <c r="H234" s="665">
        <v>1</v>
      </c>
      <c r="I234" s="665">
        <v>385</v>
      </c>
      <c r="J234" s="665">
        <v>19</v>
      </c>
      <c r="K234" s="665">
        <v>7329</v>
      </c>
      <c r="L234" s="665">
        <v>3.8072727272727271</v>
      </c>
      <c r="M234" s="665">
        <v>385.73684210526318</v>
      </c>
      <c r="N234" s="665">
        <v>2</v>
      </c>
      <c r="O234" s="665">
        <v>772</v>
      </c>
      <c r="P234" s="678">
        <v>0.40103896103896103</v>
      </c>
      <c r="Q234" s="666">
        <v>386</v>
      </c>
    </row>
    <row r="235" spans="1:17" ht="14.4" customHeight="1" x14ac:dyDescent="0.3">
      <c r="A235" s="661" t="s">
        <v>10132</v>
      </c>
      <c r="B235" s="662" t="s">
        <v>9963</v>
      </c>
      <c r="C235" s="662" t="s">
        <v>9855</v>
      </c>
      <c r="D235" s="662" t="s">
        <v>10073</v>
      </c>
      <c r="E235" s="662" t="s">
        <v>10074</v>
      </c>
      <c r="F235" s="665">
        <v>1</v>
      </c>
      <c r="G235" s="665">
        <v>88</v>
      </c>
      <c r="H235" s="665">
        <v>1</v>
      </c>
      <c r="I235" s="665">
        <v>88</v>
      </c>
      <c r="J235" s="665"/>
      <c r="K235" s="665"/>
      <c r="L235" s="665"/>
      <c r="M235" s="665"/>
      <c r="N235" s="665"/>
      <c r="O235" s="665"/>
      <c r="P235" s="678"/>
      <c r="Q235" s="666"/>
    </row>
    <row r="236" spans="1:17" ht="14.4" customHeight="1" x14ac:dyDescent="0.3">
      <c r="A236" s="661" t="s">
        <v>10132</v>
      </c>
      <c r="B236" s="662" t="s">
        <v>9963</v>
      </c>
      <c r="C236" s="662" t="s">
        <v>9855</v>
      </c>
      <c r="D236" s="662" t="s">
        <v>10077</v>
      </c>
      <c r="E236" s="662" t="s">
        <v>10078</v>
      </c>
      <c r="F236" s="665">
        <v>29</v>
      </c>
      <c r="G236" s="665">
        <v>4756</v>
      </c>
      <c r="H236" s="665">
        <v>1</v>
      </c>
      <c r="I236" s="665">
        <v>164</v>
      </c>
      <c r="J236" s="665">
        <v>26</v>
      </c>
      <c r="K236" s="665">
        <v>4284</v>
      </c>
      <c r="L236" s="665">
        <v>0.90075693860386885</v>
      </c>
      <c r="M236" s="665">
        <v>164.76923076923077</v>
      </c>
      <c r="N236" s="665">
        <v>13</v>
      </c>
      <c r="O236" s="665">
        <v>2158</v>
      </c>
      <c r="P236" s="678">
        <v>0.45374264087468463</v>
      </c>
      <c r="Q236" s="666">
        <v>166</v>
      </c>
    </row>
    <row r="237" spans="1:17" ht="14.4" customHeight="1" x14ac:dyDescent="0.3">
      <c r="A237" s="661" t="s">
        <v>10132</v>
      </c>
      <c r="B237" s="662" t="s">
        <v>9963</v>
      </c>
      <c r="C237" s="662" t="s">
        <v>9855</v>
      </c>
      <c r="D237" s="662" t="s">
        <v>1410</v>
      </c>
      <c r="E237" s="662" t="s">
        <v>10079</v>
      </c>
      <c r="F237" s="665">
        <v>144</v>
      </c>
      <c r="G237" s="665">
        <v>113040</v>
      </c>
      <c r="H237" s="665">
        <v>1</v>
      </c>
      <c r="I237" s="665">
        <v>785</v>
      </c>
      <c r="J237" s="665">
        <v>358</v>
      </c>
      <c r="K237" s="665">
        <v>281330</v>
      </c>
      <c r="L237" s="665">
        <v>2.4887650389242748</v>
      </c>
      <c r="M237" s="665">
        <v>785.8379888268156</v>
      </c>
      <c r="N237" s="665">
        <v>354</v>
      </c>
      <c r="O237" s="665">
        <v>278244</v>
      </c>
      <c r="P237" s="678">
        <v>2.4614649681528662</v>
      </c>
      <c r="Q237" s="666">
        <v>786</v>
      </c>
    </row>
    <row r="238" spans="1:17" ht="14.4" customHeight="1" x14ac:dyDescent="0.3">
      <c r="A238" s="661" t="s">
        <v>10132</v>
      </c>
      <c r="B238" s="662" t="s">
        <v>9963</v>
      </c>
      <c r="C238" s="662" t="s">
        <v>9855</v>
      </c>
      <c r="D238" s="662" t="s">
        <v>10080</v>
      </c>
      <c r="E238" s="662" t="s">
        <v>10081</v>
      </c>
      <c r="F238" s="665">
        <v>10</v>
      </c>
      <c r="G238" s="665">
        <v>2210</v>
      </c>
      <c r="H238" s="665">
        <v>1</v>
      </c>
      <c r="I238" s="665">
        <v>221</v>
      </c>
      <c r="J238" s="665">
        <v>36</v>
      </c>
      <c r="K238" s="665">
        <v>7985</v>
      </c>
      <c r="L238" s="665">
        <v>3.6131221719457014</v>
      </c>
      <c r="M238" s="665">
        <v>221.80555555555554</v>
      </c>
      <c r="N238" s="665">
        <v>39</v>
      </c>
      <c r="O238" s="665">
        <v>8658</v>
      </c>
      <c r="P238" s="678">
        <v>3.9176470588235293</v>
      </c>
      <c r="Q238" s="666">
        <v>222</v>
      </c>
    </row>
    <row r="239" spans="1:17" ht="14.4" customHeight="1" x14ac:dyDescent="0.3">
      <c r="A239" s="661" t="s">
        <v>10132</v>
      </c>
      <c r="B239" s="662" t="s">
        <v>9963</v>
      </c>
      <c r="C239" s="662" t="s">
        <v>9855</v>
      </c>
      <c r="D239" s="662" t="s">
        <v>10082</v>
      </c>
      <c r="E239" s="662" t="s">
        <v>10083</v>
      </c>
      <c r="F239" s="665">
        <v>4</v>
      </c>
      <c r="G239" s="665">
        <v>2256</v>
      </c>
      <c r="H239" s="665">
        <v>1</v>
      </c>
      <c r="I239" s="665">
        <v>564</v>
      </c>
      <c r="J239" s="665">
        <v>3</v>
      </c>
      <c r="K239" s="665">
        <v>1692</v>
      </c>
      <c r="L239" s="665">
        <v>0.75</v>
      </c>
      <c r="M239" s="665">
        <v>564</v>
      </c>
      <c r="N239" s="665">
        <v>1</v>
      </c>
      <c r="O239" s="665">
        <v>565</v>
      </c>
      <c r="P239" s="678">
        <v>0.25044326241134751</v>
      </c>
      <c r="Q239" s="666">
        <v>565</v>
      </c>
    </row>
    <row r="240" spans="1:17" ht="14.4" customHeight="1" x14ac:dyDescent="0.3">
      <c r="A240" s="661" t="s">
        <v>10132</v>
      </c>
      <c r="B240" s="662" t="s">
        <v>9963</v>
      </c>
      <c r="C240" s="662" t="s">
        <v>9855</v>
      </c>
      <c r="D240" s="662" t="s">
        <v>10084</v>
      </c>
      <c r="E240" s="662" t="s">
        <v>10085</v>
      </c>
      <c r="F240" s="665">
        <v>17</v>
      </c>
      <c r="G240" s="665">
        <v>15555</v>
      </c>
      <c r="H240" s="665">
        <v>1</v>
      </c>
      <c r="I240" s="665">
        <v>915</v>
      </c>
      <c r="J240" s="665">
        <v>10</v>
      </c>
      <c r="K240" s="665">
        <v>9159</v>
      </c>
      <c r="L240" s="665">
        <v>0.58881388621022179</v>
      </c>
      <c r="M240" s="665">
        <v>915.9</v>
      </c>
      <c r="N240" s="665">
        <v>45</v>
      </c>
      <c r="O240" s="665">
        <v>41220</v>
      </c>
      <c r="P240" s="678">
        <v>2.6499517839922855</v>
      </c>
      <c r="Q240" s="666">
        <v>916</v>
      </c>
    </row>
    <row r="241" spans="1:17" ht="14.4" customHeight="1" x14ac:dyDescent="0.3">
      <c r="A241" s="661" t="s">
        <v>10132</v>
      </c>
      <c r="B241" s="662" t="s">
        <v>9963</v>
      </c>
      <c r="C241" s="662" t="s">
        <v>9855</v>
      </c>
      <c r="D241" s="662" t="s">
        <v>10086</v>
      </c>
      <c r="E241" s="662" t="s">
        <v>10087</v>
      </c>
      <c r="F241" s="665">
        <v>17</v>
      </c>
      <c r="G241" s="665">
        <v>15164</v>
      </c>
      <c r="H241" s="665">
        <v>1</v>
      </c>
      <c r="I241" s="665">
        <v>892</v>
      </c>
      <c r="J241" s="665">
        <v>10</v>
      </c>
      <c r="K241" s="665">
        <v>8929</v>
      </c>
      <c r="L241" s="665">
        <v>0.58882880506462676</v>
      </c>
      <c r="M241" s="665">
        <v>892.9</v>
      </c>
      <c r="N241" s="665">
        <v>45</v>
      </c>
      <c r="O241" s="665">
        <v>40185</v>
      </c>
      <c r="P241" s="678">
        <v>2.6500263782643101</v>
      </c>
      <c r="Q241" s="666">
        <v>893</v>
      </c>
    </row>
    <row r="242" spans="1:17" ht="14.4" customHeight="1" x14ac:dyDescent="0.3">
      <c r="A242" s="661" t="s">
        <v>10132</v>
      </c>
      <c r="B242" s="662" t="s">
        <v>9963</v>
      </c>
      <c r="C242" s="662" t="s">
        <v>9855</v>
      </c>
      <c r="D242" s="662" t="s">
        <v>10090</v>
      </c>
      <c r="E242" s="662" t="s">
        <v>10091</v>
      </c>
      <c r="F242" s="665"/>
      <c r="G242" s="665"/>
      <c r="H242" s="665"/>
      <c r="I242" s="665"/>
      <c r="J242" s="665"/>
      <c r="K242" s="665"/>
      <c r="L242" s="665"/>
      <c r="M242" s="665"/>
      <c r="N242" s="665">
        <v>2</v>
      </c>
      <c r="O242" s="665">
        <v>690</v>
      </c>
      <c r="P242" s="678"/>
      <c r="Q242" s="666">
        <v>345</v>
      </c>
    </row>
    <row r="243" spans="1:17" ht="14.4" customHeight="1" x14ac:dyDescent="0.3">
      <c r="A243" s="661" t="s">
        <v>10132</v>
      </c>
      <c r="B243" s="662" t="s">
        <v>9963</v>
      </c>
      <c r="C243" s="662" t="s">
        <v>9855</v>
      </c>
      <c r="D243" s="662" t="s">
        <v>10092</v>
      </c>
      <c r="E243" s="662" t="s">
        <v>10093</v>
      </c>
      <c r="F243" s="665">
        <v>56</v>
      </c>
      <c r="G243" s="665">
        <v>4816</v>
      </c>
      <c r="H243" s="665">
        <v>1</v>
      </c>
      <c r="I243" s="665">
        <v>86</v>
      </c>
      <c r="J243" s="665">
        <v>14</v>
      </c>
      <c r="K243" s="665">
        <v>1228</v>
      </c>
      <c r="L243" s="665">
        <v>0.25498338870431891</v>
      </c>
      <c r="M243" s="665">
        <v>87.714285714285708</v>
      </c>
      <c r="N243" s="665">
        <v>8</v>
      </c>
      <c r="O243" s="665">
        <v>712</v>
      </c>
      <c r="P243" s="678">
        <v>0.14784053156146179</v>
      </c>
      <c r="Q243" s="666">
        <v>89</v>
      </c>
    </row>
    <row r="244" spans="1:17" ht="14.4" customHeight="1" x14ac:dyDescent="0.3">
      <c r="A244" s="661" t="s">
        <v>10132</v>
      </c>
      <c r="B244" s="662" t="s">
        <v>9963</v>
      </c>
      <c r="C244" s="662" t="s">
        <v>9855</v>
      </c>
      <c r="D244" s="662" t="s">
        <v>10094</v>
      </c>
      <c r="E244" s="662" t="s">
        <v>10095</v>
      </c>
      <c r="F244" s="665"/>
      <c r="G244" s="665"/>
      <c r="H244" s="665"/>
      <c r="I244" s="665"/>
      <c r="J244" s="665"/>
      <c r="K244" s="665"/>
      <c r="L244" s="665"/>
      <c r="M244" s="665"/>
      <c r="N244" s="665">
        <v>2</v>
      </c>
      <c r="O244" s="665">
        <v>836</v>
      </c>
      <c r="P244" s="678"/>
      <c r="Q244" s="666">
        <v>418</v>
      </c>
    </row>
    <row r="245" spans="1:17" ht="14.4" customHeight="1" x14ac:dyDescent="0.3">
      <c r="A245" s="661" t="s">
        <v>10135</v>
      </c>
      <c r="B245" s="662" t="s">
        <v>9667</v>
      </c>
      <c r="C245" s="662" t="s">
        <v>9668</v>
      </c>
      <c r="D245" s="662" t="s">
        <v>9730</v>
      </c>
      <c r="E245" s="662" t="s">
        <v>9731</v>
      </c>
      <c r="F245" s="665"/>
      <c r="G245" s="665"/>
      <c r="H245" s="665"/>
      <c r="I245" s="665"/>
      <c r="J245" s="665">
        <v>20</v>
      </c>
      <c r="K245" s="665">
        <v>90221</v>
      </c>
      <c r="L245" s="665"/>
      <c r="M245" s="665">
        <v>4511.05</v>
      </c>
      <c r="N245" s="665"/>
      <c r="O245" s="665"/>
      <c r="P245" s="678"/>
      <c r="Q245" s="666"/>
    </row>
    <row r="246" spans="1:17" ht="14.4" customHeight="1" x14ac:dyDescent="0.3">
      <c r="A246" s="661" t="s">
        <v>10135</v>
      </c>
      <c r="B246" s="662" t="s">
        <v>9667</v>
      </c>
      <c r="C246" s="662" t="s">
        <v>9668</v>
      </c>
      <c r="D246" s="662" t="s">
        <v>9736</v>
      </c>
      <c r="E246" s="662" t="s">
        <v>9737</v>
      </c>
      <c r="F246" s="665"/>
      <c r="G246" s="665"/>
      <c r="H246" s="665"/>
      <c r="I246" s="665"/>
      <c r="J246" s="665"/>
      <c r="K246" s="665"/>
      <c r="L246" s="665"/>
      <c r="M246" s="665"/>
      <c r="N246" s="665">
        <v>6</v>
      </c>
      <c r="O246" s="665">
        <v>25889.46</v>
      </c>
      <c r="P246" s="678"/>
      <c r="Q246" s="666">
        <v>4314.91</v>
      </c>
    </row>
    <row r="247" spans="1:17" ht="14.4" customHeight="1" x14ac:dyDescent="0.3">
      <c r="A247" s="661" t="s">
        <v>10135</v>
      </c>
      <c r="B247" s="662" t="s">
        <v>9667</v>
      </c>
      <c r="C247" s="662" t="s">
        <v>9831</v>
      </c>
      <c r="D247" s="662" t="s">
        <v>9832</v>
      </c>
      <c r="E247" s="662" t="s">
        <v>9833</v>
      </c>
      <c r="F247" s="665"/>
      <c r="G247" s="665"/>
      <c r="H247" s="665"/>
      <c r="I247" s="665"/>
      <c r="J247" s="665">
        <v>1</v>
      </c>
      <c r="K247" s="665">
        <v>1865.58</v>
      </c>
      <c r="L247" s="665"/>
      <c r="M247" s="665">
        <v>1865.58</v>
      </c>
      <c r="N247" s="665"/>
      <c r="O247" s="665"/>
      <c r="P247" s="678"/>
      <c r="Q247" s="666"/>
    </row>
    <row r="248" spans="1:17" ht="14.4" customHeight="1" x14ac:dyDescent="0.3">
      <c r="A248" s="661" t="s">
        <v>10135</v>
      </c>
      <c r="B248" s="662" t="s">
        <v>9667</v>
      </c>
      <c r="C248" s="662" t="s">
        <v>9831</v>
      </c>
      <c r="D248" s="662" t="s">
        <v>9844</v>
      </c>
      <c r="E248" s="662" t="s">
        <v>9845</v>
      </c>
      <c r="F248" s="665"/>
      <c r="G248" s="665"/>
      <c r="H248" s="665"/>
      <c r="I248" s="665"/>
      <c r="J248" s="665">
        <v>1</v>
      </c>
      <c r="K248" s="665">
        <v>238.68</v>
      </c>
      <c r="L248" s="665"/>
      <c r="M248" s="665">
        <v>238.68</v>
      </c>
      <c r="N248" s="665"/>
      <c r="O248" s="665"/>
      <c r="P248" s="678"/>
      <c r="Q248" s="666"/>
    </row>
    <row r="249" spans="1:17" ht="14.4" customHeight="1" x14ac:dyDescent="0.3">
      <c r="A249" s="661" t="s">
        <v>10135</v>
      </c>
      <c r="B249" s="662" t="s">
        <v>9667</v>
      </c>
      <c r="C249" s="662" t="s">
        <v>9855</v>
      </c>
      <c r="D249" s="662" t="s">
        <v>9858</v>
      </c>
      <c r="E249" s="662" t="s">
        <v>9859</v>
      </c>
      <c r="F249" s="665"/>
      <c r="G249" s="665"/>
      <c r="H249" s="665"/>
      <c r="I249" s="665"/>
      <c r="J249" s="665">
        <v>1</v>
      </c>
      <c r="K249" s="665">
        <v>188</v>
      </c>
      <c r="L249" s="665"/>
      <c r="M249" s="665">
        <v>188</v>
      </c>
      <c r="N249" s="665">
        <v>1</v>
      </c>
      <c r="O249" s="665">
        <v>189</v>
      </c>
      <c r="P249" s="678"/>
      <c r="Q249" s="666">
        <v>189</v>
      </c>
    </row>
    <row r="250" spans="1:17" ht="14.4" customHeight="1" x14ac:dyDescent="0.3">
      <c r="A250" s="661" t="s">
        <v>10135</v>
      </c>
      <c r="B250" s="662" t="s">
        <v>9667</v>
      </c>
      <c r="C250" s="662" t="s">
        <v>9855</v>
      </c>
      <c r="D250" s="662" t="s">
        <v>9860</v>
      </c>
      <c r="E250" s="662" t="s">
        <v>9861</v>
      </c>
      <c r="F250" s="665">
        <v>6</v>
      </c>
      <c r="G250" s="665">
        <v>204</v>
      </c>
      <c r="H250" s="665">
        <v>1</v>
      </c>
      <c r="I250" s="665">
        <v>34</v>
      </c>
      <c r="J250" s="665">
        <v>9</v>
      </c>
      <c r="K250" s="665">
        <v>313</v>
      </c>
      <c r="L250" s="665">
        <v>1.5343137254901962</v>
      </c>
      <c r="M250" s="665">
        <v>34.777777777777779</v>
      </c>
      <c r="N250" s="665">
        <v>13</v>
      </c>
      <c r="O250" s="665">
        <v>455</v>
      </c>
      <c r="P250" s="678">
        <v>2.2303921568627452</v>
      </c>
      <c r="Q250" s="666">
        <v>35</v>
      </c>
    </row>
    <row r="251" spans="1:17" ht="14.4" customHeight="1" x14ac:dyDescent="0.3">
      <c r="A251" s="661" t="s">
        <v>10135</v>
      </c>
      <c r="B251" s="662" t="s">
        <v>9667</v>
      </c>
      <c r="C251" s="662" t="s">
        <v>9855</v>
      </c>
      <c r="D251" s="662" t="s">
        <v>9874</v>
      </c>
      <c r="E251" s="662" t="s">
        <v>9875</v>
      </c>
      <c r="F251" s="665"/>
      <c r="G251" s="665"/>
      <c r="H251" s="665"/>
      <c r="I251" s="665"/>
      <c r="J251" s="665">
        <v>1</v>
      </c>
      <c r="K251" s="665">
        <v>0</v>
      </c>
      <c r="L251" s="665"/>
      <c r="M251" s="665">
        <v>0</v>
      </c>
      <c r="N251" s="665"/>
      <c r="O251" s="665"/>
      <c r="P251" s="678"/>
      <c r="Q251" s="666"/>
    </row>
    <row r="252" spans="1:17" ht="14.4" customHeight="1" x14ac:dyDescent="0.3">
      <c r="A252" s="661" t="s">
        <v>10135</v>
      </c>
      <c r="B252" s="662" t="s">
        <v>9667</v>
      </c>
      <c r="C252" s="662" t="s">
        <v>9855</v>
      </c>
      <c r="D252" s="662" t="s">
        <v>9882</v>
      </c>
      <c r="E252" s="662" t="s">
        <v>9883</v>
      </c>
      <c r="F252" s="665">
        <v>1</v>
      </c>
      <c r="G252" s="665">
        <v>0</v>
      </c>
      <c r="H252" s="665"/>
      <c r="I252" s="665">
        <v>0</v>
      </c>
      <c r="J252" s="665">
        <v>1</v>
      </c>
      <c r="K252" s="665">
        <v>0</v>
      </c>
      <c r="L252" s="665"/>
      <c r="M252" s="665">
        <v>0</v>
      </c>
      <c r="N252" s="665">
        <v>4</v>
      </c>
      <c r="O252" s="665">
        <v>66.67</v>
      </c>
      <c r="P252" s="678"/>
      <c r="Q252" s="666">
        <v>16.6675</v>
      </c>
    </row>
    <row r="253" spans="1:17" ht="14.4" customHeight="1" x14ac:dyDescent="0.3">
      <c r="A253" s="661" t="s">
        <v>10135</v>
      </c>
      <c r="B253" s="662" t="s">
        <v>9667</v>
      </c>
      <c r="C253" s="662" t="s">
        <v>9855</v>
      </c>
      <c r="D253" s="662" t="s">
        <v>9896</v>
      </c>
      <c r="E253" s="662" t="s">
        <v>9897</v>
      </c>
      <c r="F253" s="665">
        <v>2</v>
      </c>
      <c r="G253" s="665">
        <v>654</v>
      </c>
      <c r="H253" s="665">
        <v>1</v>
      </c>
      <c r="I253" s="665">
        <v>327</v>
      </c>
      <c r="J253" s="665">
        <v>1</v>
      </c>
      <c r="K253" s="665">
        <v>330</v>
      </c>
      <c r="L253" s="665">
        <v>0.50458715596330272</v>
      </c>
      <c r="M253" s="665">
        <v>330</v>
      </c>
      <c r="N253" s="665">
        <v>5</v>
      </c>
      <c r="O253" s="665">
        <v>1655</v>
      </c>
      <c r="P253" s="678">
        <v>2.5305810397553516</v>
      </c>
      <c r="Q253" s="666">
        <v>331</v>
      </c>
    </row>
    <row r="254" spans="1:17" ht="14.4" customHeight="1" x14ac:dyDescent="0.3">
      <c r="A254" s="661" t="s">
        <v>10135</v>
      </c>
      <c r="B254" s="662" t="s">
        <v>9667</v>
      </c>
      <c r="C254" s="662" t="s">
        <v>9855</v>
      </c>
      <c r="D254" s="662" t="s">
        <v>9904</v>
      </c>
      <c r="E254" s="662" t="s">
        <v>9905</v>
      </c>
      <c r="F254" s="665">
        <v>7</v>
      </c>
      <c r="G254" s="665">
        <v>1113</v>
      </c>
      <c r="H254" s="665">
        <v>1</v>
      </c>
      <c r="I254" s="665">
        <v>159</v>
      </c>
      <c r="J254" s="665">
        <v>8</v>
      </c>
      <c r="K254" s="665">
        <v>1279</v>
      </c>
      <c r="L254" s="665">
        <v>1.1491464510332434</v>
      </c>
      <c r="M254" s="665">
        <v>159.875</v>
      </c>
      <c r="N254" s="665">
        <v>18</v>
      </c>
      <c r="O254" s="665">
        <v>2898</v>
      </c>
      <c r="P254" s="678">
        <v>2.6037735849056602</v>
      </c>
      <c r="Q254" s="666">
        <v>161</v>
      </c>
    </row>
    <row r="255" spans="1:17" ht="14.4" customHeight="1" x14ac:dyDescent="0.3">
      <c r="A255" s="661" t="s">
        <v>10135</v>
      </c>
      <c r="B255" s="662" t="s">
        <v>9667</v>
      </c>
      <c r="C255" s="662" t="s">
        <v>9855</v>
      </c>
      <c r="D255" s="662" t="s">
        <v>9910</v>
      </c>
      <c r="E255" s="662" t="s">
        <v>9911</v>
      </c>
      <c r="F255" s="665">
        <v>2</v>
      </c>
      <c r="G255" s="665">
        <v>326</v>
      </c>
      <c r="H255" s="665">
        <v>1</v>
      </c>
      <c r="I255" s="665">
        <v>163</v>
      </c>
      <c r="J255" s="665">
        <v>6</v>
      </c>
      <c r="K255" s="665">
        <v>982</v>
      </c>
      <c r="L255" s="665">
        <v>3.0122699386503067</v>
      </c>
      <c r="M255" s="665">
        <v>163.66666666666666</v>
      </c>
      <c r="N255" s="665">
        <v>7</v>
      </c>
      <c r="O255" s="665">
        <v>1155</v>
      </c>
      <c r="P255" s="678">
        <v>3.5429447852760738</v>
      </c>
      <c r="Q255" s="666">
        <v>165</v>
      </c>
    </row>
    <row r="256" spans="1:17" ht="14.4" customHeight="1" x14ac:dyDescent="0.3">
      <c r="A256" s="661" t="s">
        <v>10135</v>
      </c>
      <c r="B256" s="662" t="s">
        <v>9667</v>
      </c>
      <c r="C256" s="662" t="s">
        <v>9855</v>
      </c>
      <c r="D256" s="662" t="s">
        <v>9912</v>
      </c>
      <c r="E256" s="662" t="s">
        <v>9913</v>
      </c>
      <c r="F256" s="665">
        <v>1</v>
      </c>
      <c r="G256" s="665">
        <v>645</v>
      </c>
      <c r="H256" s="665">
        <v>1</v>
      </c>
      <c r="I256" s="665">
        <v>645</v>
      </c>
      <c r="J256" s="665">
        <v>1</v>
      </c>
      <c r="K256" s="665">
        <v>645</v>
      </c>
      <c r="L256" s="665">
        <v>1</v>
      </c>
      <c r="M256" s="665">
        <v>645</v>
      </c>
      <c r="N256" s="665">
        <v>4</v>
      </c>
      <c r="O256" s="665">
        <v>2612</v>
      </c>
      <c r="P256" s="678">
        <v>4.0496124031007756</v>
      </c>
      <c r="Q256" s="666">
        <v>653</v>
      </c>
    </row>
    <row r="257" spans="1:17" ht="14.4" customHeight="1" x14ac:dyDescent="0.3">
      <c r="A257" s="661" t="s">
        <v>10135</v>
      </c>
      <c r="B257" s="662" t="s">
        <v>9930</v>
      </c>
      <c r="C257" s="662" t="s">
        <v>9855</v>
      </c>
      <c r="D257" s="662" t="s">
        <v>9931</v>
      </c>
      <c r="E257" s="662" t="s">
        <v>9932</v>
      </c>
      <c r="F257" s="665"/>
      <c r="G257" s="665"/>
      <c r="H257" s="665"/>
      <c r="I257" s="665"/>
      <c r="J257" s="665"/>
      <c r="K257" s="665"/>
      <c r="L257" s="665"/>
      <c r="M257" s="665"/>
      <c r="N257" s="665">
        <v>2</v>
      </c>
      <c r="O257" s="665">
        <v>1844</v>
      </c>
      <c r="P257" s="678"/>
      <c r="Q257" s="666">
        <v>922</v>
      </c>
    </row>
    <row r="258" spans="1:17" ht="14.4" customHeight="1" x14ac:dyDescent="0.3">
      <c r="A258" s="661" t="s">
        <v>10135</v>
      </c>
      <c r="B258" s="662" t="s">
        <v>9930</v>
      </c>
      <c r="C258" s="662" t="s">
        <v>9855</v>
      </c>
      <c r="D258" s="662" t="s">
        <v>9935</v>
      </c>
      <c r="E258" s="662" t="s">
        <v>9936</v>
      </c>
      <c r="F258" s="665">
        <v>1</v>
      </c>
      <c r="G258" s="665">
        <v>297</v>
      </c>
      <c r="H258" s="665">
        <v>1</v>
      </c>
      <c r="I258" s="665">
        <v>297</v>
      </c>
      <c r="J258" s="665">
        <v>5</v>
      </c>
      <c r="K258" s="665">
        <v>1489</v>
      </c>
      <c r="L258" s="665">
        <v>5.0134680134680139</v>
      </c>
      <c r="M258" s="665">
        <v>297.8</v>
      </c>
      <c r="N258" s="665">
        <v>3</v>
      </c>
      <c r="O258" s="665">
        <v>909</v>
      </c>
      <c r="P258" s="678">
        <v>3.0606060606060606</v>
      </c>
      <c r="Q258" s="666">
        <v>303</v>
      </c>
    </row>
    <row r="259" spans="1:17" ht="14.4" customHeight="1" x14ac:dyDescent="0.3">
      <c r="A259" s="661" t="s">
        <v>10135</v>
      </c>
      <c r="B259" s="662" t="s">
        <v>9930</v>
      </c>
      <c r="C259" s="662" t="s">
        <v>9855</v>
      </c>
      <c r="D259" s="662" t="s">
        <v>9939</v>
      </c>
      <c r="E259" s="662" t="s">
        <v>9940</v>
      </c>
      <c r="F259" s="665"/>
      <c r="G259" s="665"/>
      <c r="H259" s="665"/>
      <c r="I259" s="665"/>
      <c r="J259" s="665"/>
      <c r="K259" s="665"/>
      <c r="L259" s="665"/>
      <c r="M259" s="665"/>
      <c r="N259" s="665">
        <v>8</v>
      </c>
      <c r="O259" s="665">
        <v>102336</v>
      </c>
      <c r="P259" s="678"/>
      <c r="Q259" s="666">
        <v>12792</v>
      </c>
    </row>
    <row r="260" spans="1:17" ht="14.4" customHeight="1" x14ac:dyDescent="0.3">
      <c r="A260" s="661" t="s">
        <v>10135</v>
      </c>
      <c r="B260" s="662" t="s">
        <v>9930</v>
      </c>
      <c r="C260" s="662" t="s">
        <v>9855</v>
      </c>
      <c r="D260" s="662" t="s">
        <v>9941</v>
      </c>
      <c r="E260" s="662" t="s">
        <v>9942</v>
      </c>
      <c r="F260" s="665">
        <v>10</v>
      </c>
      <c r="G260" s="665">
        <v>12450</v>
      </c>
      <c r="H260" s="665">
        <v>1</v>
      </c>
      <c r="I260" s="665">
        <v>1245</v>
      </c>
      <c r="J260" s="665">
        <v>19</v>
      </c>
      <c r="K260" s="665">
        <v>23751</v>
      </c>
      <c r="L260" s="665">
        <v>1.9077108433734939</v>
      </c>
      <c r="M260" s="665">
        <v>1250.0526315789473</v>
      </c>
      <c r="N260" s="665">
        <v>15</v>
      </c>
      <c r="O260" s="665">
        <v>19020</v>
      </c>
      <c r="P260" s="678">
        <v>1.5277108433734941</v>
      </c>
      <c r="Q260" s="666">
        <v>1268</v>
      </c>
    </row>
    <row r="261" spans="1:17" ht="14.4" customHeight="1" x14ac:dyDescent="0.3">
      <c r="A261" s="661" t="s">
        <v>10135</v>
      </c>
      <c r="B261" s="662" t="s">
        <v>9930</v>
      </c>
      <c r="C261" s="662" t="s">
        <v>9855</v>
      </c>
      <c r="D261" s="662" t="s">
        <v>9943</v>
      </c>
      <c r="E261" s="662" t="s">
        <v>9944</v>
      </c>
      <c r="F261" s="665"/>
      <c r="G261" s="665"/>
      <c r="H261" s="665"/>
      <c r="I261" s="665"/>
      <c r="J261" s="665">
        <v>38</v>
      </c>
      <c r="K261" s="665">
        <v>357506</v>
      </c>
      <c r="L261" s="665"/>
      <c r="M261" s="665">
        <v>9408.0526315789466</v>
      </c>
      <c r="N261" s="665">
        <v>50</v>
      </c>
      <c r="O261" s="665">
        <v>472300</v>
      </c>
      <c r="P261" s="678"/>
      <c r="Q261" s="666">
        <v>9446</v>
      </c>
    </row>
    <row r="262" spans="1:17" ht="14.4" customHeight="1" x14ac:dyDescent="0.3">
      <c r="A262" s="661" t="s">
        <v>10135</v>
      </c>
      <c r="B262" s="662" t="s">
        <v>9930</v>
      </c>
      <c r="C262" s="662" t="s">
        <v>9855</v>
      </c>
      <c r="D262" s="662" t="s">
        <v>9945</v>
      </c>
      <c r="E262" s="662" t="s">
        <v>9946</v>
      </c>
      <c r="F262" s="665">
        <v>2</v>
      </c>
      <c r="G262" s="665">
        <v>19494</v>
      </c>
      <c r="H262" s="665">
        <v>1</v>
      </c>
      <c r="I262" s="665">
        <v>9747</v>
      </c>
      <c r="J262" s="665">
        <v>7</v>
      </c>
      <c r="K262" s="665">
        <v>68472</v>
      </c>
      <c r="L262" s="665">
        <v>3.5124653739612191</v>
      </c>
      <c r="M262" s="665">
        <v>9781.7142857142862</v>
      </c>
      <c r="N262" s="665">
        <v>4</v>
      </c>
      <c r="O262" s="665">
        <v>39456</v>
      </c>
      <c r="P262" s="678">
        <v>2.0240073868882735</v>
      </c>
      <c r="Q262" s="666">
        <v>9864</v>
      </c>
    </row>
    <row r="263" spans="1:17" ht="14.4" customHeight="1" x14ac:dyDescent="0.3">
      <c r="A263" s="661" t="s">
        <v>10135</v>
      </c>
      <c r="B263" s="662" t="s">
        <v>9930</v>
      </c>
      <c r="C263" s="662" t="s">
        <v>9855</v>
      </c>
      <c r="D263" s="662" t="s">
        <v>9951</v>
      </c>
      <c r="E263" s="662" t="s">
        <v>9952</v>
      </c>
      <c r="F263" s="665"/>
      <c r="G263" s="665"/>
      <c r="H263" s="665"/>
      <c r="I263" s="665"/>
      <c r="J263" s="665">
        <v>4</v>
      </c>
      <c r="K263" s="665">
        <v>4008</v>
      </c>
      <c r="L263" s="665"/>
      <c r="M263" s="665">
        <v>1002</v>
      </c>
      <c r="N263" s="665">
        <v>15</v>
      </c>
      <c r="O263" s="665">
        <v>15120</v>
      </c>
      <c r="P263" s="678"/>
      <c r="Q263" s="666">
        <v>1008</v>
      </c>
    </row>
    <row r="264" spans="1:17" ht="14.4" customHeight="1" x14ac:dyDescent="0.3">
      <c r="A264" s="661" t="s">
        <v>10135</v>
      </c>
      <c r="B264" s="662" t="s">
        <v>9930</v>
      </c>
      <c r="C264" s="662" t="s">
        <v>9855</v>
      </c>
      <c r="D264" s="662" t="s">
        <v>9953</v>
      </c>
      <c r="E264" s="662" t="s">
        <v>9954</v>
      </c>
      <c r="F264" s="665">
        <v>27</v>
      </c>
      <c r="G264" s="665">
        <v>60291</v>
      </c>
      <c r="H264" s="665">
        <v>1</v>
      </c>
      <c r="I264" s="665">
        <v>2233</v>
      </c>
      <c r="J264" s="665">
        <v>55</v>
      </c>
      <c r="K264" s="665">
        <v>122983</v>
      </c>
      <c r="L264" s="665">
        <v>2.0398235225821431</v>
      </c>
      <c r="M264" s="665">
        <v>2236.0545454545454</v>
      </c>
      <c r="N264" s="665">
        <v>43</v>
      </c>
      <c r="O264" s="665">
        <v>97352</v>
      </c>
      <c r="P264" s="678">
        <v>1.6147020284951319</v>
      </c>
      <c r="Q264" s="666">
        <v>2264</v>
      </c>
    </row>
    <row r="265" spans="1:17" ht="14.4" customHeight="1" x14ac:dyDescent="0.3">
      <c r="A265" s="661" t="s">
        <v>10135</v>
      </c>
      <c r="B265" s="662" t="s">
        <v>9930</v>
      </c>
      <c r="C265" s="662" t="s">
        <v>9855</v>
      </c>
      <c r="D265" s="662" t="s">
        <v>9955</v>
      </c>
      <c r="E265" s="662" t="s">
        <v>9956</v>
      </c>
      <c r="F265" s="665"/>
      <c r="G265" s="665"/>
      <c r="H265" s="665"/>
      <c r="I265" s="665"/>
      <c r="J265" s="665">
        <v>2</v>
      </c>
      <c r="K265" s="665">
        <v>732</v>
      </c>
      <c r="L265" s="665"/>
      <c r="M265" s="665">
        <v>366</v>
      </c>
      <c r="N265" s="665">
        <v>1</v>
      </c>
      <c r="O265" s="665">
        <v>371</v>
      </c>
      <c r="P265" s="678"/>
      <c r="Q265" s="666">
        <v>371</v>
      </c>
    </row>
    <row r="266" spans="1:17" ht="14.4" customHeight="1" x14ac:dyDescent="0.3">
      <c r="A266" s="661" t="s">
        <v>10135</v>
      </c>
      <c r="B266" s="662" t="s">
        <v>9963</v>
      </c>
      <c r="C266" s="662" t="s">
        <v>9855</v>
      </c>
      <c r="D266" s="662" t="s">
        <v>9966</v>
      </c>
      <c r="E266" s="662" t="s">
        <v>9967</v>
      </c>
      <c r="F266" s="665"/>
      <c r="G266" s="665"/>
      <c r="H266" s="665"/>
      <c r="I266" s="665"/>
      <c r="J266" s="665">
        <v>1</v>
      </c>
      <c r="K266" s="665">
        <v>218</v>
      </c>
      <c r="L266" s="665"/>
      <c r="M266" s="665">
        <v>218</v>
      </c>
      <c r="N266" s="665">
        <v>3</v>
      </c>
      <c r="O266" s="665">
        <v>657</v>
      </c>
      <c r="P266" s="678"/>
      <c r="Q266" s="666">
        <v>219</v>
      </c>
    </row>
    <row r="267" spans="1:17" ht="14.4" customHeight="1" x14ac:dyDescent="0.3">
      <c r="A267" s="661" t="s">
        <v>10135</v>
      </c>
      <c r="B267" s="662" t="s">
        <v>9963</v>
      </c>
      <c r="C267" s="662" t="s">
        <v>9855</v>
      </c>
      <c r="D267" s="662" t="s">
        <v>9968</v>
      </c>
      <c r="E267" s="662" t="s">
        <v>9969</v>
      </c>
      <c r="F267" s="665"/>
      <c r="G267" s="665"/>
      <c r="H267" s="665"/>
      <c r="I267" s="665"/>
      <c r="J267" s="665">
        <v>1</v>
      </c>
      <c r="K267" s="665">
        <v>501</v>
      </c>
      <c r="L267" s="665"/>
      <c r="M267" s="665">
        <v>501</v>
      </c>
      <c r="N267" s="665">
        <v>3</v>
      </c>
      <c r="O267" s="665">
        <v>1509</v>
      </c>
      <c r="P267" s="678"/>
      <c r="Q267" s="666">
        <v>503</v>
      </c>
    </row>
    <row r="268" spans="1:17" ht="14.4" customHeight="1" x14ac:dyDescent="0.3">
      <c r="A268" s="661" t="s">
        <v>10135</v>
      </c>
      <c r="B268" s="662" t="s">
        <v>9963</v>
      </c>
      <c r="C268" s="662" t="s">
        <v>9855</v>
      </c>
      <c r="D268" s="662" t="s">
        <v>9974</v>
      </c>
      <c r="E268" s="662" t="s">
        <v>9975</v>
      </c>
      <c r="F268" s="665">
        <v>33</v>
      </c>
      <c r="G268" s="665">
        <v>11550</v>
      </c>
      <c r="H268" s="665">
        <v>1</v>
      </c>
      <c r="I268" s="665">
        <v>350</v>
      </c>
      <c r="J268" s="665">
        <v>19</v>
      </c>
      <c r="K268" s="665">
        <v>6664</v>
      </c>
      <c r="L268" s="665">
        <v>0.57696969696969702</v>
      </c>
      <c r="M268" s="665">
        <v>350.73684210526318</v>
      </c>
      <c r="N268" s="665">
        <v>28</v>
      </c>
      <c r="O268" s="665">
        <v>9828</v>
      </c>
      <c r="P268" s="678">
        <v>0.85090909090909095</v>
      </c>
      <c r="Q268" s="666">
        <v>351</v>
      </c>
    </row>
    <row r="269" spans="1:17" ht="14.4" customHeight="1" x14ac:dyDescent="0.3">
      <c r="A269" s="661" t="s">
        <v>10135</v>
      </c>
      <c r="B269" s="662" t="s">
        <v>9963</v>
      </c>
      <c r="C269" s="662" t="s">
        <v>9855</v>
      </c>
      <c r="D269" s="662" t="s">
        <v>9978</v>
      </c>
      <c r="E269" s="662" t="s">
        <v>9979</v>
      </c>
      <c r="F269" s="665">
        <v>698</v>
      </c>
      <c r="G269" s="665">
        <v>45370</v>
      </c>
      <c r="H269" s="665">
        <v>1</v>
      </c>
      <c r="I269" s="665">
        <v>65</v>
      </c>
      <c r="J269" s="665">
        <v>615</v>
      </c>
      <c r="K269" s="665">
        <v>39715</v>
      </c>
      <c r="L269" s="665">
        <v>0.87535816618911177</v>
      </c>
      <c r="M269" s="665">
        <v>64.577235772357724</v>
      </c>
      <c r="N269" s="665">
        <v>611</v>
      </c>
      <c r="O269" s="665">
        <v>39715</v>
      </c>
      <c r="P269" s="678">
        <v>0.87535816618911177</v>
      </c>
      <c r="Q269" s="666">
        <v>65</v>
      </c>
    </row>
    <row r="270" spans="1:17" ht="14.4" customHeight="1" x14ac:dyDescent="0.3">
      <c r="A270" s="661" t="s">
        <v>10135</v>
      </c>
      <c r="B270" s="662" t="s">
        <v>9963</v>
      </c>
      <c r="C270" s="662" t="s">
        <v>9855</v>
      </c>
      <c r="D270" s="662" t="s">
        <v>1322</v>
      </c>
      <c r="E270" s="662" t="s">
        <v>9982</v>
      </c>
      <c r="F270" s="665">
        <v>2</v>
      </c>
      <c r="G270" s="665">
        <v>1180</v>
      </c>
      <c r="H270" s="665">
        <v>1</v>
      </c>
      <c r="I270" s="665">
        <v>590</v>
      </c>
      <c r="J270" s="665">
        <v>15</v>
      </c>
      <c r="K270" s="665">
        <v>8865</v>
      </c>
      <c r="L270" s="665">
        <v>7.5127118644067794</v>
      </c>
      <c r="M270" s="665">
        <v>591</v>
      </c>
      <c r="N270" s="665">
        <v>17</v>
      </c>
      <c r="O270" s="665">
        <v>10047</v>
      </c>
      <c r="P270" s="678">
        <v>8.5144067796610177</v>
      </c>
      <c r="Q270" s="666">
        <v>591</v>
      </c>
    </row>
    <row r="271" spans="1:17" ht="14.4" customHeight="1" x14ac:dyDescent="0.3">
      <c r="A271" s="661" t="s">
        <v>10135</v>
      </c>
      <c r="B271" s="662" t="s">
        <v>9963</v>
      </c>
      <c r="C271" s="662" t="s">
        <v>9855</v>
      </c>
      <c r="D271" s="662" t="s">
        <v>9983</v>
      </c>
      <c r="E271" s="662" t="s">
        <v>9984</v>
      </c>
      <c r="F271" s="665">
        <v>1</v>
      </c>
      <c r="G271" s="665">
        <v>615</v>
      </c>
      <c r="H271" s="665">
        <v>1</v>
      </c>
      <c r="I271" s="665">
        <v>615</v>
      </c>
      <c r="J271" s="665">
        <v>1</v>
      </c>
      <c r="K271" s="665">
        <v>616</v>
      </c>
      <c r="L271" s="665">
        <v>1.0016260162601627</v>
      </c>
      <c r="M271" s="665">
        <v>616</v>
      </c>
      <c r="N271" s="665"/>
      <c r="O271" s="665"/>
      <c r="P271" s="678"/>
      <c r="Q271" s="666"/>
    </row>
    <row r="272" spans="1:17" ht="14.4" customHeight="1" x14ac:dyDescent="0.3">
      <c r="A272" s="661" t="s">
        <v>10135</v>
      </c>
      <c r="B272" s="662" t="s">
        <v>9963</v>
      </c>
      <c r="C272" s="662" t="s">
        <v>9855</v>
      </c>
      <c r="D272" s="662" t="s">
        <v>9985</v>
      </c>
      <c r="E272" s="662" t="s">
        <v>9986</v>
      </c>
      <c r="F272" s="665"/>
      <c r="G272" s="665"/>
      <c r="H272" s="665"/>
      <c r="I272" s="665"/>
      <c r="J272" s="665">
        <v>1</v>
      </c>
      <c r="K272" s="665">
        <v>150</v>
      </c>
      <c r="L272" s="665"/>
      <c r="M272" s="665">
        <v>150</v>
      </c>
      <c r="N272" s="665"/>
      <c r="O272" s="665"/>
      <c r="P272" s="678"/>
      <c r="Q272" s="666"/>
    </row>
    <row r="273" spans="1:17" ht="14.4" customHeight="1" x14ac:dyDescent="0.3">
      <c r="A273" s="661" t="s">
        <v>10135</v>
      </c>
      <c r="B273" s="662" t="s">
        <v>9963</v>
      </c>
      <c r="C273" s="662" t="s">
        <v>9855</v>
      </c>
      <c r="D273" s="662" t="s">
        <v>9987</v>
      </c>
      <c r="E273" s="662" t="s">
        <v>9988</v>
      </c>
      <c r="F273" s="665"/>
      <c r="G273" s="665"/>
      <c r="H273" s="665"/>
      <c r="I273" s="665"/>
      <c r="J273" s="665"/>
      <c r="K273" s="665"/>
      <c r="L273" s="665"/>
      <c r="M273" s="665"/>
      <c r="N273" s="665">
        <v>1</v>
      </c>
      <c r="O273" s="665">
        <v>676</v>
      </c>
      <c r="P273" s="678"/>
      <c r="Q273" s="666">
        <v>676</v>
      </c>
    </row>
    <row r="274" spans="1:17" ht="14.4" customHeight="1" x14ac:dyDescent="0.3">
      <c r="A274" s="661" t="s">
        <v>10135</v>
      </c>
      <c r="B274" s="662" t="s">
        <v>9963</v>
      </c>
      <c r="C274" s="662" t="s">
        <v>9855</v>
      </c>
      <c r="D274" s="662" t="s">
        <v>9989</v>
      </c>
      <c r="E274" s="662" t="s">
        <v>9990</v>
      </c>
      <c r="F274" s="665">
        <v>34</v>
      </c>
      <c r="G274" s="665">
        <v>782</v>
      </c>
      <c r="H274" s="665">
        <v>1</v>
      </c>
      <c r="I274" s="665">
        <v>23</v>
      </c>
      <c r="J274" s="665">
        <v>29</v>
      </c>
      <c r="K274" s="665">
        <v>692</v>
      </c>
      <c r="L274" s="665">
        <v>0.88491048593350385</v>
      </c>
      <c r="M274" s="665">
        <v>23.862068965517242</v>
      </c>
      <c r="N274" s="665">
        <v>27</v>
      </c>
      <c r="O274" s="665">
        <v>648</v>
      </c>
      <c r="P274" s="678">
        <v>0.82864450127877243</v>
      </c>
      <c r="Q274" s="666">
        <v>24</v>
      </c>
    </row>
    <row r="275" spans="1:17" ht="14.4" customHeight="1" x14ac:dyDescent="0.3">
      <c r="A275" s="661" t="s">
        <v>10135</v>
      </c>
      <c r="B275" s="662" t="s">
        <v>9963</v>
      </c>
      <c r="C275" s="662" t="s">
        <v>9855</v>
      </c>
      <c r="D275" s="662" t="s">
        <v>9993</v>
      </c>
      <c r="E275" s="662" t="s">
        <v>9994</v>
      </c>
      <c r="F275" s="665">
        <v>33</v>
      </c>
      <c r="G275" s="665">
        <v>1782</v>
      </c>
      <c r="H275" s="665">
        <v>1</v>
      </c>
      <c r="I275" s="665">
        <v>54</v>
      </c>
      <c r="J275" s="665">
        <v>43</v>
      </c>
      <c r="K275" s="665">
        <v>2214</v>
      </c>
      <c r="L275" s="665">
        <v>1.2424242424242424</v>
      </c>
      <c r="M275" s="665">
        <v>51.488372093023258</v>
      </c>
      <c r="N275" s="665">
        <v>45</v>
      </c>
      <c r="O275" s="665">
        <v>2430</v>
      </c>
      <c r="P275" s="678">
        <v>1.3636363636363635</v>
      </c>
      <c r="Q275" s="666">
        <v>54</v>
      </c>
    </row>
    <row r="276" spans="1:17" ht="14.4" customHeight="1" x14ac:dyDescent="0.3">
      <c r="A276" s="661" t="s">
        <v>10135</v>
      </c>
      <c r="B276" s="662" t="s">
        <v>9963</v>
      </c>
      <c r="C276" s="662" t="s">
        <v>9855</v>
      </c>
      <c r="D276" s="662" t="s">
        <v>9995</v>
      </c>
      <c r="E276" s="662" t="s">
        <v>9996</v>
      </c>
      <c r="F276" s="665">
        <v>1509</v>
      </c>
      <c r="G276" s="665">
        <v>116193</v>
      </c>
      <c r="H276" s="665">
        <v>1</v>
      </c>
      <c r="I276" s="665">
        <v>77</v>
      </c>
      <c r="J276" s="665">
        <v>1495</v>
      </c>
      <c r="K276" s="665">
        <v>114653</v>
      </c>
      <c r="L276" s="665">
        <v>0.98674618952948978</v>
      </c>
      <c r="M276" s="665">
        <v>76.690969899665546</v>
      </c>
      <c r="N276" s="665">
        <v>1577</v>
      </c>
      <c r="O276" s="665">
        <v>121429</v>
      </c>
      <c r="P276" s="678">
        <v>1.0450629555997348</v>
      </c>
      <c r="Q276" s="666">
        <v>77</v>
      </c>
    </row>
    <row r="277" spans="1:17" ht="14.4" customHeight="1" x14ac:dyDescent="0.3">
      <c r="A277" s="661" t="s">
        <v>10135</v>
      </c>
      <c r="B277" s="662" t="s">
        <v>9963</v>
      </c>
      <c r="C277" s="662" t="s">
        <v>9855</v>
      </c>
      <c r="D277" s="662" t="s">
        <v>9997</v>
      </c>
      <c r="E277" s="662" t="s">
        <v>9998</v>
      </c>
      <c r="F277" s="665"/>
      <c r="G277" s="665"/>
      <c r="H277" s="665"/>
      <c r="I277" s="665"/>
      <c r="J277" s="665">
        <v>1</v>
      </c>
      <c r="K277" s="665">
        <v>1630</v>
      </c>
      <c r="L277" s="665"/>
      <c r="M277" s="665">
        <v>1630</v>
      </c>
      <c r="N277" s="665"/>
      <c r="O277" s="665"/>
      <c r="P277" s="678"/>
      <c r="Q277" s="666"/>
    </row>
    <row r="278" spans="1:17" ht="14.4" customHeight="1" x14ac:dyDescent="0.3">
      <c r="A278" s="661" t="s">
        <v>10135</v>
      </c>
      <c r="B278" s="662" t="s">
        <v>9963</v>
      </c>
      <c r="C278" s="662" t="s">
        <v>9855</v>
      </c>
      <c r="D278" s="662" t="s">
        <v>9999</v>
      </c>
      <c r="E278" s="662" t="s">
        <v>10000</v>
      </c>
      <c r="F278" s="665">
        <v>96</v>
      </c>
      <c r="G278" s="665">
        <v>2112</v>
      </c>
      <c r="H278" s="665">
        <v>1</v>
      </c>
      <c r="I278" s="665">
        <v>22</v>
      </c>
      <c r="J278" s="665">
        <v>81</v>
      </c>
      <c r="K278" s="665">
        <v>1842</v>
      </c>
      <c r="L278" s="665">
        <v>0.87215909090909094</v>
      </c>
      <c r="M278" s="665">
        <v>22.74074074074074</v>
      </c>
      <c r="N278" s="665">
        <v>78</v>
      </c>
      <c r="O278" s="665">
        <v>1794</v>
      </c>
      <c r="P278" s="678">
        <v>0.84943181818181823</v>
      </c>
      <c r="Q278" s="666">
        <v>23</v>
      </c>
    </row>
    <row r="279" spans="1:17" ht="14.4" customHeight="1" x14ac:dyDescent="0.3">
      <c r="A279" s="661" t="s">
        <v>10135</v>
      </c>
      <c r="B279" s="662" t="s">
        <v>9963</v>
      </c>
      <c r="C279" s="662" t="s">
        <v>9855</v>
      </c>
      <c r="D279" s="662" t="s">
        <v>10003</v>
      </c>
      <c r="E279" s="662" t="s">
        <v>10004</v>
      </c>
      <c r="F279" s="665">
        <v>1</v>
      </c>
      <c r="G279" s="665">
        <v>176</v>
      </c>
      <c r="H279" s="665">
        <v>1</v>
      </c>
      <c r="I279" s="665">
        <v>176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10135</v>
      </c>
      <c r="B280" s="662" t="s">
        <v>9963</v>
      </c>
      <c r="C280" s="662" t="s">
        <v>9855</v>
      </c>
      <c r="D280" s="662" t="s">
        <v>10009</v>
      </c>
      <c r="E280" s="662" t="s">
        <v>10010</v>
      </c>
      <c r="F280" s="665">
        <v>40</v>
      </c>
      <c r="G280" s="665">
        <v>8360</v>
      </c>
      <c r="H280" s="665">
        <v>1</v>
      </c>
      <c r="I280" s="665">
        <v>209</v>
      </c>
      <c r="J280" s="665"/>
      <c r="K280" s="665"/>
      <c r="L280" s="665"/>
      <c r="M280" s="665"/>
      <c r="N280" s="665"/>
      <c r="O280" s="665"/>
      <c r="P280" s="678"/>
      <c r="Q280" s="666"/>
    </row>
    <row r="281" spans="1:17" ht="14.4" customHeight="1" x14ac:dyDescent="0.3">
      <c r="A281" s="661" t="s">
        <v>10135</v>
      </c>
      <c r="B281" s="662" t="s">
        <v>9963</v>
      </c>
      <c r="C281" s="662" t="s">
        <v>9855</v>
      </c>
      <c r="D281" s="662" t="s">
        <v>10011</v>
      </c>
      <c r="E281" s="662" t="s">
        <v>10012</v>
      </c>
      <c r="F281" s="665">
        <v>34</v>
      </c>
      <c r="G281" s="665">
        <v>2244</v>
      </c>
      <c r="H281" s="665">
        <v>1</v>
      </c>
      <c r="I281" s="665">
        <v>66</v>
      </c>
      <c r="J281" s="665">
        <v>34</v>
      </c>
      <c r="K281" s="665">
        <v>2244</v>
      </c>
      <c r="L281" s="665">
        <v>1</v>
      </c>
      <c r="M281" s="665">
        <v>66</v>
      </c>
      <c r="N281" s="665">
        <v>45</v>
      </c>
      <c r="O281" s="665">
        <v>2970</v>
      </c>
      <c r="P281" s="678">
        <v>1.3235294117647058</v>
      </c>
      <c r="Q281" s="666">
        <v>66</v>
      </c>
    </row>
    <row r="282" spans="1:17" ht="14.4" customHeight="1" x14ac:dyDescent="0.3">
      <c r="A282" s="661" t="s">
        <v>10135</v>
      </c>
      <c r="B282" s="662" t="s">
        <v>9963</v>
      </c>
      <c r="C282" s="662" t="s">
        <v>9855</v>
      </c>
      <c r="D282" s="662" t="s">
        <v>10015</v>
      </c>
      <c r="E282" s="662" t="s">
        <v>10016</v>
      </c>
      <c r="F282" s="665">
        <v>1537</v>
      </c>
      <c r="G282" s="665">
        <v>24592</v>
      </c>
      <c r="H282" s="665">
        <v>1</v>
      </c>
      <c r="I282" s="665">
        <v>16</v>
      </c>
      <c r="J282" s="665">
        <v>1523</v>
      </c>
      <c r="K282" s="665">
        <v>24272</v>
      </c>
      <c r="L282" s="665">
        <v>0.9869876382563435</v>
      </c>
      <c r="M282" s="665">
        <v>15.936966513460275</v>
      </c>
      <c r="N282" s="665">
        <v>1624</v>
      </c>
      <c r="O282" s="665">
        <v>25984</v>
      </c>
      <c r="P282" s="678">
        <v>1.0566037735849056</v>
      </c>
      <c r="Q282" s="666">
        <v>16</v>
      </c>
    </row>
    <row r="283" spans="1:17" ht="14.4" customHeight="1" x14ac:dyDescent="0.3">
      <c r="A283" s="661" t="s">
        <v>10135</v>
      </c>
      <c r="B283" s="662" t="s">
        <v>9963</v>
      </c>
      <c r="C283" s="662" t="s">
        <v>9855</v>
      </c>
      <c r="D283" s="662" t="s">
        <v>10019</v>
      </c>
      <c r="E283" s="662" t="s">
        <v>10020</v>
      </c>
      <c r="F283" s="665">
        <v>45</v>
      </c>
      <c r="G283" s="665">
        <v>15660</v>
      </c>
      <c r="H283" s="665">
        <v>1</v>
      </c>
      <c r="I283" s="665">
        <v>348</v>
      </c>
      <c r="J283" s="665">
        <v>34</v>
      </c>
      <c r="K283" s="665">
        <v>11866</v>
      </c>
      <c r="L283" s="665">
        <v>0.75772669220945088</v>
      </c>
      <c r="M283" s="665">
        <v>349</v>
      </c>
      <c r="N283" s="665">
        <v>48</v>
      </c>
      <c r="O283" s="665">
        <v>16752</v>
      </c>
      <c r="P283" s="678">
        <v>1.0697318007662835</v>
      </c>
      <c r="Q283" s="666">
        <v>349</v>
      </c>
    </row>
    <row r="284" spans="1:17" ht="14.4" customHeight="1" x14ac:dyDescent="0.3">
      <c r="A284" s="661" t="s">
        <v>10135</v>
      </c>
      <c r="B284" s="662" t="s">
        <v>9963</v>
      </c>
      <c r="C284" s="662" t="s">
        <v>9855</v>
      </c>
      <c r="D284" s="662" t="s">
        <v>10021</v>
      </c>
      <c r="E284" s="662" t="s">
        <v>10022</v>
      </c>
      <c r="F284" s="665">
        <v>60</v>
      </c>
      <c r="G284" s="665">
        <v>1440</v>
      </c>
      <c r="H284" s="665">
        <v>1</v>
      </c>
      <c r="I284" s="665">
        <v>24</v>
      </c>
      <c r="J284" s="665">
        <v>47</v>
      </c>
      <c r="K284" s="665">
        <v>1128</v>
      </c>
      <c r="L284" s="665">
        <v>0.78333333333333333</v>
      </c>
      <c r="M284" s="665">
        <v>24</v>
      </c>
      <c r="N284" s="665">
        <v>43</v>
      </c>
      <c r="O284" s="665">
        <v>1032</v>
      </c>
      <c r="P284" s="678">
        <v>0.71666666666666667</v>
      </c>
      <c r="Q284" s="666">
        <v>24</v>
      </c>
    </row>
    <row r="285" spans="1:17" ht="14.4" customHeight="1" x14ac:dyDescent="0.3">
      <c r="A285" s="661" t="s">
        <v>10135</v>
      </c>
      <c r="B285" s="662" t="s">
        <v>9963</v>
      </c>
      <c r="C285" s="662" t="s">
        <v>9855</v>
      </c>
      <c r="D285" s="662" t="s">
        <v>10025</v>
      </c>
      <c r="E285" s="662" t="s">
        <v>10026</v>
      </c>
      <c r="F285" s="665">
        <v>32</v>
      </c>
      <c r="G285" s="665">
        <v>5760</v>
      </c>
      <c r="H285" s="665">
        <v>1</v>
      </c>
      <c r="I285" s="665">
        <v>180</v>
      </c>
      <c r="J285" s="665">
        <v>37</v>
      </c>
      <c r="K285" s="665">
        <v>6660</v>
      </c>
      <c r="L285" s="665">
        <v>1.15625</v>
      </c>
      <c r="M285" s="665">
        <v>180</v>
      </c>
      <c r="N285" s="665">
        <v>40</v>
      </c>
      <c r="O285" s="665">
        <v>7200</v>
      </c>
      <c r="P285" s="678">
        <v>1.25</v>
      </c>
      <c r="Q285" s="666">
        <v>180</v>
      </c>
    </row>
    <row r="286" spans="1:17" ht="14.4" customHeight="1" x14ac:dyDescent="0.3">
      <c r="A286" s="661" t="s">
        <v>10135</v>
      </c>
      <c r="B286" s="662" t="s">
        <v>9963</v>
      </c>
      <c r="C286" s="662" t="s">
        <v>9855</v>
      </c>
      <c r="D286" s="662" t="s">
        <v>10031</v>
      </c>
      <c r="E286" s="662" t="s">
        <v>10032</v>
      </c>
      <c r="F286" s="665">
        <v>51</v>
      </c>
      <c r="G286" s="665">
        <v>12903</v>
      </c>
      <c r="H286" s="665">
        <v>1</v>
      </c>
      <c r="I286" s="665">
        <v>253</v>
      </c>
      <c r="J286" s="665">
        <v>122</v>
      </c>
      <c r="K286" s="665">
        <v>30866</v>
      </c>
      <c r="L286" s="665">
        <v>2.392156862745098</v>
      </c>
      <c r="M286" s="665">
        <v>253</v>
      </c>
      <c r="N286" s="665">
        <v>123</v>
      </c>
      <c r="O286" s="665">
        <v>31119</v>
      </c>
      <c r="P286" s="678">
        <v>2.4117647058823528</v>
      </c>
      <c r="Q286" s="666">
        <v>253</v>
      </c>
    </row>
    <row r="287" spans="1:17" ht="14.4" customHeight="1" x14ac:dyDescent="0.3">
      <c r="A287" s="661" t="s">
        <v>10135</v>
      </c>
      <c r="B287" s="662" t="s">
        <v>9963</v>
      </c>
      <c r="C287" s="662" t="s">
        <v>9855</v>
      </c>
      <c r="D287" s="662" t="s">
        <v>10035</v>
      </c>
      <c r="E287" s="662" t="s">
        <v>10036</v>
      </c>
      <c r="F287" s="665">
        <v>1</v>
      </c>
      <c r="G287" s="665">
        <v>189</v>
      </c>
      <c r="H287" s="665">
        <v>1</v>
      </c>
      <c r="I287" s="665">
        <v>189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10135</v>
      </c>
      <c r="B288" s="662" t="s">
        <v>9963</v>
      </c>
      <c r="C288" s="662" t="s">
        <v>9855</v>
      </c>
      <c r="D288" s="662" t="s">
        <v>10039</v>
      </c>
      <c r="E288" s="662" t="s">
        <v>10040</v>
      </c>
      <c r="F288" s="665">
        <v>38</v>
      </c>
      <c r="G288" s="665">
        <v>8208</v>
      </c>
      <c r="H288" s="665">
        <v>1</v>
      </c>
      <c r="I288" s="665">
        <v>216</v>
      </c>
      <c r="J288" s="665">
        <v>50</v>
      </c>
      <c r="K288" s="665">
        <v>10368</v>
      </c>
      <c r="L288" s="665">
        <v>1.263157894736842</v>
      </c>
      <c r="M288" s="665">
        <v>207.36</v>
      </c>
      <c r="N288" s="665">
        <v>48</v>
      </c>
      <c r="O288" s="665">
        <v>10368</v>
      </c>
      <c r="P288" s="678">
        <v>1.263157894736842</v>
      </c>
      <c r="Q288" s="666">
        <v>216</v>
      </c>
    </row>
    <row r="289" spans="1:17" ht="14.4" customHeight="1" x14ac:dyDescent="0.3">
      <c r="A289" s="661" t="s">
        <v>10135</v>
      </c>
      <c r="B289" s="662" t="s">
        <v>9963</v>
      </c>
      <c r="C289" s="662" t="s">
        <v>9855</v>
      </c>
      <c r="D289" s="662" t="s">
        <v>10041</v>
      </c>
      <c r="E289" s="662" t="s">
        <v>10042</v>
      </c>
      <c r="F289" s="665">
        <v>1</v>
      </c>
      <c r="G289" s="665">
        <v>35</v>
      </c>
      <c r="H289" s="665">
        <v>1</v>
      </c>
      <c r="I289" s="665">
        <v>35</v>
      </c>
      <c r="J289" s="665">
        <v>2</v>
      </c>
      <c r="K289" s="665">
        <v>71</v>
      </c>
      <c r="L289" s="665">
        <v>2.0285714285714285</v>
      </c>
      <c r="M289" s="665">
        <v>35.5</v>
      </c>
      <c r="N289" s="665">
        <v>3</v>
      </c>
      <c r="O289" s="665">
        <v>108</v>
      </c>
      <c r="P289" s="678">
        <v>3.0857142857142859</v>
      </c>
      <c r="Q289" s="666">
        <v>36</v>
      </c>
    </row>
    <row r="290" spans="1:17" ht="14.4" customHeight="1" x14ac:dyDescent="0.3">
      <c r="A290" s="661" t="s">
        <v>10135</v>
      </c>
      <c r="B290" s="662" t="s">
        <v>9963</v>
      </c>
      <c r="C290" s="662" t="s">
        <v>9855</v>
      </c>
      <c r="D290" s="662" t="s">
        <v>10043</v>
      </c>
      <c r="E290" s="662" t="s">
        <v>10044</v>
      </c>
      <c r="F290" s="665"/>
      <c r="G290" s="665"/>
      <c r="H290" s="665"/>
      <c r="I290" s="665"/>
      <c r="J290" s="665">
        <v>1</v>
      </c>
      <c r="K290" s="665">
        <v>591</v>
      </c>
      <c r="L290" s="665"/>
      <c r="M290" s="665">
        <v>591</v>
      </c>
      <c r="N290" s="665"/>
      <c r="O290" s="665"/>
      <c r="P290" s="678"/>
      <c r="Q290" s="666"/>
    </row>
    <row r="291" spans="1:17" ht="14.4" customHeight="1" x14ac:dyDescent="0.3">
      <c r="A291" s="661" t="s">
        <v>10135</v>
      </c>
      <c r="B291" s="662" t="s">
        <v>9963</v>
      </c>
      <c r="C291" s="662" t="s">
        <v>9855</v>
      </c>
      <c r="D291" s="662" t="s">
        <v>10045</v>
      </c>
      <c r="E291" s="662" t="s">
        <v>10046</v>
      </c>
      <c r="F291" s="665"/>
      <c r="G291" s="665"/>
      <c r="H291" s="665"/>
      <c r="I291" s="665"/>
      <c r="J291" s="665">
        <v>2</v>
      </c>
      <c r="K291" s="665">
        <v>100</v>
      </c>
      <c r="L291" s="665"/>
      <c r="M291" s="665">
        <v>50</v>
      </c>
      <c r="N291" s="665">
        <v>1</v>
      </c>
      <c r="O291" s="665">
        <v>50</v>
      </c>
      <c r="P291" s="678"/>
      <c r="Q291" s="666">
        <v>50</v>
      </c>
    </row>
    <row r="292" spans="1:17" ht="14.4" customHeight="1" x14ac:dyDescent="0.3">
      <c r="A292" s="661" t="s">
        <v>10135</v>
      </c>
      <c r="B292" s="662" t="s">
        <v>9963</v>
      </c>
      <c r="C292" s="662" t="s">
        <v>9855</v>
      </c>
      <c r="D292" s="662" t="s">
        <v>10053</v>
      </c>
      <c r="E292" s="662" t="s">
        <v>10054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327</v>
      </c>
      <c r="P292" s="678"/>
      <c r="Q292" s="666">
        <v>327</v>
      </c>
    </row>
    <row r="293" spans="1:17" ht="14.4" customHeight="1" x14ac:dyDescent="0.3">
      <c r="A293" s="661" t="s">
        <v>10135</v>
      </c>
      <c r="B293" s="662" t="s">
        <v>9963</v>
      </c>
      <c r="C293" s="662" t="s">
        <v>9855</v>
      </c>
      <c r="D293" s="662" t="s">
        <v>10057</v>
      </c>
      <c r="E293" s="662" t="s">
        <v>10058</v>
      </c>
      <c r="F293" s="665"/>
      <c r="G293" s="665"/>
      <c r="H293" s="665"/>
      <c r="I293" s="665"/>
      <c r="J293" s="665">
        <v>1</v>
      </c>
      <c r="K293" s="665">
        <v>752</v>
      </c>
      <c r="L293" s="665"/>
      <c r="M293" s="665">
        <v>752</v>
      </c>
      <c r="N293" s="665"/>
      <c r="O293" s="665"/>
      <c r="P293" s="678"/>
      <c r="Q293" s="666"/>
    </row>
    <row r="294" spans="1:17" ht="14.4" customHeight="1" x14ac:dyDescent="0.3">
      <c r="A294" s="661" t="s">
        <v>10135</v>
      </c>
      <c r="B294" s="662" t="s">
        <v>9963</v>
      </c>
      <c r="C294" s="662" t="s">
        <v>9855</v>
      </c>
      <c r="D294" s="662" t="s">
        <v>10059</v>
      </c>
      <c r="E294" s="662" t="s">
        <v>10060</v>
      </c>
      <c r="F294" s="665"/>
      <c r="G294" s="665"/>
      <c r="H294" s="665"/>
      <c r="I294" s="665"/>
      <c r="J294" s="665">
        <v>2</v>
      </c>
      <c r="K294" s="665">
        <v>462</v>
      </c>
      <c r="L294" s="665"/>
      <c r="M294" s="665">
        <v>231</v>
      </c>
      <c r="N294" s="665">
        <v>5</v>
      </c>
      <c r="O294" s="665">
        <v>1155</v>
      </c>
      <c r="P294" s="678"/>
      <c r="Q294" s="666">
        <v>231</v>
      </c>
    </row>
    <row r="295" spans="1:17" ht="14.4" customHeight="1" x14ac:dyDescent="0.3">
      <c r="A295" s="661" t="s">
        <v>10135</v>
      </c>
      <c r="B295" s="662" t="s">
        <v>9963</v>
      </c>
      <c r="C295" s="662" t="s">
        <v>9855</v>
      </c>
      <c r="D295" s="662" t="s">
        <v>10063</v>
      </c>
      <c r="E295" s="662" t="s">
        <v>10064</v>
      </c>
      <c r="F295" s="665"/>
      <c r="G295" s="665"/>
      <c r="H295" s="665"/>
      <c r="I295" s="665"/>
      <c r="J295" s="665">
        <v>1</v>
      </c>
      <c r="K295" s="665">
        <v>230</v>
      </c>
      <c r="L295" s="665"/>
      <c r="M295" s="665">
        <v>230</v>
      </c>
      <c r="N295" s="665"/>
      <c r="O295" s="665"/>
      <c r="P295" s="678"/>
      <c r="Q295" s="666"/>
    </row>
    <row r="296" spans="1:17" ht="14.4" customHeight="1" x14ac:dyDescent="0.3">
      <c r="A296" s="661" t="s">
        <v>10135</v>
      </c>
      <c r="B296" s="662" t="s">
        <v>9963</v>
      </c>
      <c r="C296" s="662" t="s">
        <v>9855</v>
      </c>
      <c r="D296" s="662" t="s">
        <v>10067</v>
      </c>
      <c r="E296" s="662" t="s">
        <v>10068</v>
      </c>
      <c r="F296" s="665"/>
      <c r="G296" s="665"/>
      <c r="H296" s="665"/>
      <c r="I296" s="665"/>
      <c r="J296" s="665"/>
      <c r="K296" s="665"/>
      <c r="L296" s="665"/>
      <c r="M296" s="665"/>
      <c r="N296" s="665">
        <v>1</v>
      </c>
      <c r="O296" s="665">
        <v>651</v>
      </c>
      <c r="P296" s="678"/>
      <c r="Q296" s="666">
        <v>651</v>
      </c>
    </row>
    <row r="297" spans="1:17" ht="14.4" customHeight="1" x14ac:dyDescent="0.3">
      <c r="A297" s="661" t="s">
        <v>10135</v>
      </c>
      <c r="B297" s="662" t="s">
        <v>9963</v>
      </c>
      <c r="C297" s="662" t="s">
        <v>9855</v>
      </c>
      <c r="D297" s="662" t="s">
        <v>10080</v>
      </c>
      <c r="E297" s="662" t="s">
        <v>10081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222</v>
      </c>
      <c r="P297" s="678"/>
      <c r="Q297" s="666">
        <v>222</v>
      </c>
    </row>
    <row r="298" spans="1:17" ht="14.4" customHeight="1" x14ac:dyDescent="0.3">
      <c r="A298" s="661" t="s">
        <v>10136</v>
      </c>
      <c r="B298" s="662" t="s">
        <v>9667</v>
      </c>
      <c r="C298" s="662" t="s">
        <v>9855</v>
      </c>
      <c r="D298" s="662" t="s">
        <v>9860</v>
      </c>
      <c r="E298" s="662" t="s">
        <v>9861</v>
      </c>
      <c r="F298" s="665"/>
      <c r="G298" s="665"/>
      <c r="H298" s="665"/>
      <c r="I298" s="665"/>
      <c r="J298" s="665">
        <v>1</v>
      </c>
      <c r="K298" s="665">
        <v>35</v>
      </c>
      <c r="L298" s="665"/>
      <c r="M298" s="665">
        <v>35</v>
      </c>
      <c r="N298" s="665">
        <v>1</v>
      </c>
      <c r="O298" s="665">
        <v>35</v>
      </c>
      <c r="P298" s="678"/>
      <c r="Q298" s="666">
        <v>35</v>
      </c>
    </row>
    <row r="299" spans="1:17" ht="14.4" customHeight="1" x14ac:dyDescent="0.3">
      <c r="A299" s="661" t="s">
        <v>10136</v>
      </c>
      <c r="B299" s="662" t="s">
        <v>9667</v>
      </c>
      <c r="C299" s="662" t="s">
        <v>9855</v>
      </c>
      <c r="D299" s="662" t="s">
        <v>9866</v>
      </c>
      <c r="E299" s="662" t="s">
        <v>9867</v>
      </c>
      <c r="F299" s="665"/>
      <c r="G299" s="665"/>
      <c r="H299" s="665"/>
      <c r="I299" s="665"/>
      <c r="J299" s="665">
        <v>1</v>
      </c>
      <c r="K299" s="665">
        <v>10441</v>
      </c>
      <c r="L299" s="665"/>
      <c r="M299" s="665">
        <v>10441</v>
      </c>
      <c r="N299" s="665"/>
      <c r="O299" s="665"/>
      <c r="P299" s="678"/>
      <c r="Q299" s="666"/>
    </row>
    <row r="300" spans="1:17" ht="14.4" customHeight="1" x14ac:dyDescent="0.3">
      <c r="A300" s="661" t="s">
        <v>10136</v>
      </c>
      <c r="B300" s="662" t="s">
        <v>9667</v>
      </c>
      <c r="C300" s="662" t="s">
        <v>9855</v>
      </c>
      <c r="D300" s="662" t="s">
        <v>9882</v>
      </c>
      <c r="E300" s="662" t="s">
        <v>9883</v>
      </c>
      <c r="F300" s="665"/>
      <c r="G300" s="665"/>
      <c r="H300" s="665"/>
      <c r="I300" s="665"/>
      <c r="J300" s="665"/>
      <c r="K300" s="665"/>
      <c r="L300" s="665"/>
      <c r="M300" s="665"/>
      <c r="N300" s="665">
        <v>1</v>
      </c>
      <c r="O300" s="665">
        <v>33.33</v>
      </c>
      <c r="P300" s="678"/>
      <c r="Q300" s="666">
        <v>33.33</v>
      </c>
    </row>
    <row r="301" spans="1:17" ht="14.4" customHeight="1" x14ac:dyDescent="0.3">
      <c r="A301" s="661" t="s">
        <v>10136</v>
      </c>
      <c r="B301" s="662" t="s">
        <v>9667</v>
      </c>
      <c r="C301" s="662" t="s">
        <v>9855</v>
      </c>
      <c r="D301" s="662" t="s">
        <v>9896</v>
      </c>
      <c r="E301" s="662" t="s">
        <v>9897</v>
      </c>
      <c r="F301" s="665"/>
      <c r="G301" s="665"/>
      <c r="H301" s="665"/>
      <c r="I301" s="665"/>
      <c r="J301" s="665">
        <v>1</v>
      </c>
      <c r="K301" s="665">
        <v>330</v>
      </c>
      <c r="L301" s="665"/>
      <c r="M301" s="665">
        <v>330</v>
      </c>
      <c r="N301" s="665"/>
      <c r="O301" s="665"/>
      <c r="P301" s="678"/>
      <c r="Q301" s="666"/>
    </row>
    <row r="302" spans="1:17" ht="14.4" customHeight="1" x14ac:dyDescent="0.3">
      <c r="A302" s="661" t="s">
        <v>10136</v>
      </c>
      <c r="B302" s="662" t="s">
        <v>9667</v>
      </c>
      <c r="C302" s="662" t="s">
        <v>9855</v>
      </c>
      <c r="D302" s="662" t="s">
        <v>9904</v>
      </c>
      <c r="E302" s="662" t="s">
        <v>9905</v>
      </c>
      <c r="F302" s="665">
        <v>1</v>
      </c>
      <c r="G302" s="665">
        <v>159</v>
      </c>
      <c r="H302" s="665">
        <v>1</v>
      </c>
      <c r="I302" s="665">
        <v>159</v>
      </c>
      <c r="J302" s="665">
        <v>2</v>
      </c>
      <c r="K302" s="665">
        <v>320</v>
      </c>
      <c r="L302" s="665">
        <v>2.0125786163522013</v>
      </c>
      <c r="M302" s="665">
        <v>160</v>
      </c>
      <c r="N302" s="665">
        <v>2</v>
      </c>
      <c r="O302" s="665">
        <v>322</v>
      </c>
      <c r="P302" s="678">
        <v>2.0251572327044025</v>
      </c>
      <c r="Q302" s="666">
        <v>161</v>
      </c>
    </row>
    <row r="303" spans="1:17" ht="14.4" customHeight="1" x14ac:dyDescent="0.3">
      <c r="A303" s="661" t="s">
        <v>10136</v>
      </c>
      <c r="B303" s="662" t="s">
        <v>9667</v>
      </c>
      <c r="C303" s="662" t="s">
        <v>9855</v>
      </c>
      <c r="D303" s="662" t="s">
        <v>9910</v>
      </c>
      <c r="E303" s="662" t="s">
        <v>9911</v>
      </c>
      <c r="F303" s="665"/>
      <c r="G303" s="665"/>
      <c r="H303" s="665"/>
      <c r="I303" s="665"/>
      <c r="J303" s="665">
        <v>1</v>
      </c>
      <c r="K303" s="665">
        <v>164</v>
      </c>
      <c r="L303" s="665"/>
      <c r="M303" s="665">
        <v>164</v>
      </c>
      <c r="N303" s="665">
        <v>1</v>
      </c>
      <c r="O303" s="665">
        <v>165</v>
      </c>
      <c r="P303" s="678"/>
      <c r="Q303" s="666">
        <v>165</v>
      </c>
    </row>
    <row r="304" spans="1:17" ht="14.4" customHeight="1" x14ac:dyDescent="0.3">
      <c r="A304" s="661" t="s">
        <v>10136</v>
      </c>
      <c r="B304" s="662" t="s">
        <v>9930</v>
      </c>
      <c r="C304" s="662" t="s">
        <v>9855</v>
      </c>
      <c r="D304" s="662" t="s">
        <v>9937</v>
      </c>
      <c r="E304" s="662" t="s">
        <v>9938</v>
      </c>
      <c r="F304" s="665">
        <v>14</v>
      </c>
      <c r="G304" s="665">
        <v>322</v>
      </c>
      <c r="H304" s="665">
        <v>1</v>
      </c>
      <c r="I304" s="665">
        <v>23</v>
      </c>
      <c r="J304" s="665">
        <v>4</v>
      </c>
      <c r="K304" s="665">
        <v>92</v>
      </c>
      <c r="L304" s="665">
        <v>0.2857142857142857</v>
      </c>
      <c r="M304" s="665">
        <v>23</v>
      </c>
      <c r="N304" s="665">
        <v>9</v>
      </c>
      <c r="O304" s="665">
        <v>207</v>
      </c>
      <c r="P304" s="678">
        <v>0.6428571428571429</v>
      </c>
      <c r="Q304" s="666">
        <v>23</v>
      </c>
    </row>
    <row r="305" spans="1:17" ht="14.4" customHeight="1" x14ac:dyDescent="0.3">
      <c r="A305" s="661" t="s">
        <v>10136</v>
      </c>
      <c r="B305" s="662" t="s">
        <v>9930</v>
      </c>
      <c r="C305" s="662" t="s">
        <v>9855</v>
      </c>
      <c r="D305" s="662" t="s">
        <v>9941</v>
      </c>
      <c r="E305" s="662" t="s">
        <v>9942</v>
      </c>
      <c r="F305" s="665">
        <v>7</v>
      </c>
      <c r="G305" s="665">
        <v>8715</v>
      </c>
      <c r="H305" s="665">
        <v>1</v>
      </c>
      <c r="I305" s="665">
        <v>1245</v>
      </c>
      <c r="J305" s="665">
        <v>2</v>
      </c>
      <c r="K305" s="665">
        <v>2522</v>
      </c>
      <c r="L305" s="665">
        <v>0.28938611589213997</v>
      </c>
      <c r="M305" s="665">
        <v>1261</v>
      </c>
      <c r="N305" s="665">
        <v>5</v>
      </c>
      <c r="O305" s="665">
        <v>6340</v>
      </c>
      <c r="P305" s="678">
        <v>0.72748135398737812</v>
      </c>
      <c r="Q305" s="666">
        <v>1268</v>
      </c>
    </row>
    <row r="306" spans="1:17" ht="14.4" customHeight="1" x14ac:dyDescent="0.3">
      <c r="A306" s="661" t="s">
        <v>10136</v>
      </c>
      <c r="B306" s="662" t="s">
        <v>9930</v>
      </c>
      <c r="C306" s="662" t="s">
        <v>9855</v>
      </c>
      <c r="D306" s="662" t="s">
        <v>9945</v>
      </c>
      <c r="E306" s="662" t="s">
        <v>9946</v>
      </c>
      <c r="F306" s="665"/>
      <c r="G306" s="665"/>
      <c r="H306" s="665"/>
      <c r="I306" s="665"/>
      <c r="J306" s="665">
        <v>1</v>
      </c>
      <c r="K306" s="665">
        <v>9828</v>
      </c>
      <c r="L306" s="665"/>
      <c r="M306" s="665">
        <v>9828</v>
      </c>
      <c r="N306" s="665"/>
      <c r="O306" s="665"/>
      <c r="P306" s="678"/>
      <c r="Q306" s="666"/>
    </row>
    <row r="307" spans="1:17" ht="14.4" customHeight="1" x14ac:dyDescent="0.3">
      <c r="A307" s="661" t="s">
        <v>10136</v>
      </c>
      <c r="B307" s="662" t="s">
        <v>9930</v>
      </c>
      <c r="C307" s="662" t="s">
        <v>9855</v>
      </c>
      <c r="D307" s="662" t="s">
        <v>9947</v>
      </c>
      <c r="E307" s="662" t="s">
        <v>9948</v>
      </c>
      <c r="F307" s="665">
        <v>10</v>
      </c>
      <c r="G307" s="665">
        <v>4240</v>
      </c>
      <c r="H307" s="665">
        <v>1</v>
      </c>
      <c r="I307" s="665">
        <v>424</v>
      </c>
      <c r="J307" s="665">
        <v>3</v>
      </c>
      <c r="K307" s="665">
        <v>1290</v>
      </c>
      <c r="L307" s="665">
        <v>0.30424528301886794</v>
      </c>
      <c r="M307" s="665">
        <v>430</v>
      </c>
      <c r="N307" s="665">
        <v>7</v>
      </c>
      <c r="O307" s="665">
        <v>3024</v>
      </c>
      <c r="P307" s="678">
        <v>0.71320754716981127</v>
      </c>
      <c r="Q307" s="666">
        <v>432</v>
      </c>
    </row>
    <row r="308" spans="1:17" ht="14.4" customHeight="1" x14ac:dyDescent="0.3">
      <c r="A308" s="661" t="s">
        <v>10136</v>
      </c>
      <c r="B308" s="662" t="s">
        <v>9930</v>
      </c>
      <c r="C308" s="662" t="s">
        <v>9855</v>
      </c>
      <c r="D308" s="662" t="s">
        <v>9951</v>
      </c>
      <c r="E308" s="662" t="s">
        <v>9952</v>
      </c>
      <c r="F308" s="665">
        <v>12</v>
      </c>
      <c r="G308" s="665">
        <v>12024</v>
      </c>
      <c r="H308" s="665">
        <v>1</v>
      </c>
      <c r="I308" s="665">
        <v>1002</v>
      </c>
      <c r="J308" s="665">
        <v>3</v>
      </c>
      <c r="K308" s="665">
        <v>3018</v>
      </c>
      <c r="L308" s="665">
        <v>0.25099800399201599</v>
      </c>
      <c r="M308" s="665">
        <v>1006</v>
      </c>
      <c r="N308" s="665">
        <v>7</v>
      </c>
      <c r="O308" s="665">
        <v>7056</v>
      </c>
      <c r="P308" s="678">
        <v>0.58682634730538918</v>
      </c>
      <c r="Q308" s="666">
        <v>1008</v>
      </c>
    </row>
    <row r="309" spans="1:17" ht="14.4" customHeight="1" x14ac:dyDescent="0.3">
      <c r="A309" s="661" t="s">
        <v>10136</v>
      </c>
      <c r="B309" s="662" t="s">
        <v>9930</v>
      </c>
      <c r="C309" s="662" t="s">
        <v>9855</v>
      </c>
      <c r="D309" s="662" t="s">
        <v>9953</v>
      </c>
      <c r="E309" s="662" t="s">
        <v>9954</v>
      </c>
      <c r="F309" s="665">
        <v>4</v>
      </c>
      <c r="G309" s="665">
        <v>8932</v>
      </c>
      <c r="H309" s="665">
        <v>1</v>
      </c>
      <c r="I309" s="665">
        <v>2233</v>
      </c>
      <c r="J309" s="665">
        <v>1</v>
      </c>
      <c r="K309" s="665">
        <v>2254</v>
      </c>
      <c r="L309" s="665">
        <v>0.25235109717868337</v>
      </c>
      <c r="M309" s="665">
        <v>2254</v>
      </c>
      <c r="N309" s="665">
        <v>2</v>
      </c>
      <c r="O309" s="665">
        <v>4528</v>
      </c>
      <c r="P309" s="678">
        <v>0.50694133452754142</v>
      </c>
      <c r="Q309" s="666">
        <v>2264</v>
      </c>
    </row>
    <row r="310" spans="1:17" ht="14.4" customHeight="1" x14ac:dyDescent="0.3">
      <c r="A310" s="661" t="s">
        <v>10136</v>
      </c>
      <c r="B310" s="662" t="s">
        <v>9963</v>
      </c>
      <c r="C310" s="662" t="s">
        <v>9855</v>
      </c>
      <c r="D310" s="662" t="s">
        <v>9974</v>
      </c>
      <c r="E310" s="662" t="s">
        <v>9975</v>
      </c>
      <c r="F310" s="665">
        <v>116</v>
      </c>
      <c r="G310" s="665">
        <v>40600</v>
      </c>
      <c r="H310" s="665">
        <v>1</v>
      </c>
      <c r="I310" s="665">
        <v>350</v>
      </c>
      <c r="J310" s="665">
        <v>110</v>
      </c>
      <c r="K310" s="665">
        <v>38591</v>
      </c>
      <c r="L310" s="665">
        <v>0.95051724137931037</v>
      </c>
      <c r="M310" s="665">
        <v>350.82727272727271</v>
      </c>
      <c r="N310" s="665">
        <v>80</v>
      </c>
      <c r="O310" s="665">
        <v>28080</v>
      </c>
      <c r="P310" s="678">
        <v>0.69162561576354675</v>
      </c>
      <c r="Q310" s="666">
        <v>351</v>
      </c>
    </row>
    <row r="311" spans="1:17" ht="14.4" customHeight="1" x14ac:dyDescent="0.3">
      <c r="A311" s="661" t="s">
        <v>10136</v>
      </c>
      <c r="B311" s="662" t="s">
        <v>9963</v>
      </c>
      <c r="C311" s="662" t="s">
        <v>9855</v>
      </c>
      <c r="D311" s="662" t="s">
        <v>9978</v>
      </c>
      <c r="E311" s="662" t="s">
        <v>9979</v>
      </c>
      <c r="F311" s="665">
        <v>290</v>
      </c>
      <c r="G311" s="665">
        <v>18850</v>
      </c>
      <c r="H311" s="665">
        <v>1</v>
      </c>
      <c r="I311" s="665">
        <v>65</v>
      </c>
      <c r="J311" s="665">
        <v>331</v>
      </c>
      <c r="K311" s="665">
        <v>21515</v>
      </c>
      <c r="L311" s="665">
        <v>1.1413793103448275</v>
      </c>
      <c r="M311" s="665">
        <v>65</v>
      </c>
      <c r="N311" s="665">
        <v>217</v>
      </c>
      <c r="O311" s="665">
        <v>14105</v>
      </c>
      <c r="P311" s="678">
        <v>0.74827586206896557</v>
      </c>
      <c r="Q311" s="666">
        <v>65</v>
      </c>
    </row>
    <row r="312" spans="1:17" ht="14.4" customHeight="1" x14ac:dyDescent="0.3">
      <c r="A312" s="661" t="s">
        <v>10136</v>
      </c>
      <c r="B312" s="662" t="s">
        <v>9963</v>
      </c>
      <c r="C312" s="662" t="s">
        <v>9855</v>
      </c>
      <c r="D312" s="662" t="s">
        <v>1322</v>
      </c>
      <c r="E312" s="662" t="s">
        <v>9982</v>
      </c>
      <c r="F312" s="665">
        <v>5</v>
      </c>
      <c r="G312" s="665">
        <v>2950</v>
      </c>
      <c r="H312" s="665">
        <v>1</v>
      </c>
      <c r="I312" s="665">
        <v>590</v>
      </c>
      <c r="J312" s="665">
        <v>2</v>
      </c>
      <c r="K312" s="665">
        <v>1182</v>
      </c>
      <c r="L312" s="665">
        <v>0.40067796610169493</v>
      </c>
      <c r="M312" s="665">
        <v>591</v>
      </c>
      <c r="N312" s="665">
        <v>3</v>
      </c>
      <c r="O312" s="665">
        <v>1773</v>
      </c>
      <c r="P312" s="678">
        <v>0.60101694915254233</v>
      </c>
      <c r="Q312" s="666">
        <v>591</v>
      </c>
    </row>
    <row r="313" spans="1:17" ht="14.4" customHeight="1" x14ac:dyDescent="0.3">
      <c r="A313" s="661" t="s">
        <v>10136</v>
      </c>
      <c r="B313" s="662" t="s">
        <v>9963</v>
      </c>
      <c r="C313" s="662" t="s">
        <v>9855</v>
      </c>
      <c r="D313" s="662" t="s">
        <v>9983</v>
      </c>
      <c r="E313" s="662" t="s">
        <v>9984</v>
      </c>
      <c r="F313" s="665">
        <v>5</v>
      </c>
      <c r="G313" s="665">
        <v>3075</v>
      </c>
      <c r="H313" s="665">
        <v>1</v>
      </c>
      <c r="I313" s="665">
        <v>615</v>
      </c>
      <c r="J313" s="665">
        <v>2</v>
      </c>
      <c r="K313" s="665">
        <v>1232</v>
      </c>
      <c r="L313" s="665">
        <v>0.40065040650406503</v>
      </c>
      <c r="M313" s="665">
        <v>616</v>
      </c>
      <c r="N313" s="665">
        <v>3</v>
      </c>
      <c r="O313" s="665">
        <v>1848</v>
      </c>
      <c r="P313" s="678">
        <v>0.60097560975609754</v>
      </c>
      <c r="Q313" s="666">
        <v>616</v>
      </c>
    </row>
    <row r="314" spans="1:17" ht="14.4" customHeight="1" x14ac:dyDescent="0.3">
      <c r="A314" s="661" t="s">
        <v>10136</v>
      </c>
      <c r="B314" s="662" t="s">
        <v>9963</v>
      </c>
      <c r="C314" s="662" t="s">
        <v>9855</v>
      </c>
      <c r="D314" s="662" t="s">
        <v>9985</v>
      </c>
      <c r="E314" s="662" t="s">
        <v>9986</v>
      </c>
      <c r="F314" s="665">
        <v>2</v>
      </c>
      <c r="G314" s="665">
        <v>298</v>
      </c>
      <c r="H314" s="665">
        <v>1</v>
      </c>
      <c r="I314" s="665">
        <v>149</v>
      </c>
      <c r="J314" s="665">
        <v>1</v>
      </c>
      <c r="K314" s="665">
        <v>149</v>
      </c>
      <c r="L314" s="665">
        <v>0.5</v>
      </c>
      <c r="M314" s="665">
        <v>149</v>
      </c>
      <c r="N314" s="665"/>
      <c r="O314" s="665"/>
      <c r="P314" s="678"/>
      <c r="Q314" s="666"/>
    </row>
    <row r="315" spans="1:17" ht="14.4" customHeight="1" x14ac:dyDescent="0.3">
      <c r="A315" s="661" t="s">
        <v>10136</v>
      </c>
      <c r="B315" s="662" t="s">
        <v>9963</v>
      </c>
      <c r="C315" s="662" t="s">
        <v>9855</v>
      </c>
      <c r="D315" s="662" t="s">
        <v>9989</v>
      </c>
      <c r="E315" s="662" t="s">
        <v>9990</v>
      </c>
      <c r="F315" s="665">
        <v>9</v>
      </c>
      <c r="G315" s="665">
        <v>207</v>
      </c>
      <c r="H315" s="665">
        <v>1</v>
      </c>
      <c r="I315" s="665">
        <v>23</v>
      </c>
      <c r="J315" s="665">
        <v>8</v>
      </c>
      <c r="K315" s="665">
        <v>192</v>
      </c>
      <c r="L315" s="665">
        <v>0.92753623188405798</v>
      </c>
      <c r="M315" s="665">
        <v>24</v>
      </c>
      <c r="N315" s="665">
        <v>3</v>
      </c>
      <c r="O315" s="665">
        <v>72</v>
      </c>
      <c r="P315" s="678">
        <v>0.34782608695652173</v>
      </c>
      <c r="Q315" s="666">
        <v>24</v>
      </c>
    </row>
    <row r="316" spans="1:17" ht="14.4" customHeight="1" x14ac:dyDescent="0.3">
      <c r="A316" s="661" t="s">
        <v>10136</v>
      </c>
      <c r="B316" s="662" t="s">
        <v>9963</v>
      </c>
      <c r="C316" s="662" t="s">
        <v>9855</v>
      </c>
      <c r="D316" s="662" t="s">
        <v>9993</v>
      </c>
      <c r="E316" s="662" t="s">
        <v>9994</v>
      </c>
      <c r="F316" s="665">
        <v>2</v>
      </c>
      <c r="G316" s="665">
        <v>108</v>
      </c>
      <c r="H316" s="665">
        <v>1</v>
      </c>
      <c r="I316" s="665">
        <v>54</v>
      </c>
      <c r="J316" s="665">
        <v>1</v>
      </c>
      <c r="K316" s="665">
        <v>54</v>
      </c>
      <c r="L316" s="665">
        <v>0.5</v>
      </c>
      <c r="M316" s="665">
        <v>54</v>
      </c>
      <c r="N316" s="665">
        <v>3</v>
      </c>
      <c r="O316" s="665">
        <v>162</v>
      </c>
      <c r="P316" s="678">
        <v>1.5</v>
      </c>
      <c r="Q316" s="666">
        <v>54</v>
      </c>
    </row>
    <row r="317" spans="1:17" ht="14.4" customHeight="1" x14ac:dyDescent="0.3">
      <c r="A317" s="661" t="s">
        <v>10136</v>
      </c>
      <c r="B317" s="662" t="s">
        <v>9963</v>
      </c>
      <c r="C317" s="662" t="s">
        <v>9855</v>
      </c>
      <c r="D317" s="662" t="s">
        <v>9995</v>
      </c>
      <c r="E317" s="662" t="s">
        <v>9996</v>
      </c>
      <c r="F317" s="665">
        <v>987</v>
      </c>
      <c r="G317" s="665">
        <v>75999</v>
      </c>
      <c r="H317" s="665">
        <v>1</v>
      </c>
      <c r="I317" s="665">
        <v>77</v>
      </c>
      <c r="J317" s="665">
        <v>915</v>
      </c>
      <c r="K317" s="665">
        <v>70455</v>
      </c>
      <c r="L317" s="665">
        <v>0.92705167173252279</v>
      </c>
      <c r="M317" s="665">
        <v>77</v>
      </c>
      <c r="N317" s="665">
        <v>877</v>
      </c>
      <c r="O317" s="665">
        <v>67529</v>
      </c>
      <c r="P317" s="678">
        <v>0.88855116514690979</v>
      </c>
      <c r="Q317" s="666">
        <v>77</v>
      </c>
    </row>
    <row r="318" spans="1:17" ht="14.4" customHeight="1" x14ac:dyDescent="0.3">
      <c r="A318" s="661" t="s">
        <v>10136</v>
      </c>
      <c r="B318" s="662" t="s">
        <v>9963</v>
      </c>
      <c r="C318" s="662" t="s">
        <v>9855</v>
      </c>
      <c r="D318" s="662" t="s">
        <v>9999</v>
      </c>
      <c r="E318" s="662" t="s">
        <v>10000</v>
      </c>
      <c r="F318" s="665">
        <v>20</v>
      </c>
      <c r="G318" s="665">
        <v>440</v>
      </c>
      <c r="H318" s="665">
        <v>1</v>
      </c>
      <c r="I318" s="665">
        <v>22</v>
      </c>
      <c r="J318" s="665">
        <v>28</v>
      </c>
      <c r="K318" s="665">
        <v>641</v>
      </c>
      <c r="L318" s="665">
        <v>1.4568181818181818</v>
      </c>
      <c r="M318" s="665">
        <v>22.892857142857142</v>
      </c>
      <c r="N318" s="665">
        <v>15</v>
      </c>
      <c r="O318" s="665">
        <v>345</v>
      </c>
      <c r="P318" s="678">
        <v>0.78409090909090906</v>
      </c>
      <c r="Q318" s="666">
        <v>23</v>
      </c>
    </row>
    <row r="319" spans="1:17" ht="14.4" customHeight="1" x14ac:dyDescent="0.3">
      <c r="A319" s="661" t="s">
        <v>10136</v>
      </c>
      <c r="B319" s="662" t="s">
        <v>9963</v>
      </c>
      <c r="C319" s="662" t="s">
        <v>9855</v>
      </c>
      <c r="D319" s="662" t="s">
        <v>10007</v>
      </c>
      <c r="E319" s="662" t="s">
        <v>10008</v>
      </c>
      <c r="F319" s="665"/>
      <c r="G319" s="665"/>
      <c r="H319" s="665"/>
      <c r="I319" s="665"/>
      <c r="J319" s="665">
        <v>1</v>
      </c>
      <c r="K319" s="665">
        <v>628</v>
      </c>
      <c r="L319" s="665"/>
      <c r="M319" s="665">
        <v>628</v>
      </c>
      <c r="N319" s="665"/>
      <c r="O319" s="665"/>
      <c r="P319" s="678"/>
      <c r="Q319" s="666"/>
    </row>
    <row r="320" spans="1:17" ht="14.4" customHeight="1" x14ac:dyDescent="0.3">
      <c r="A320" s="661" t="s">
        <v>10136</v>
      </c>
      <c r="B320" s="662" t="s">
        <v>9963</v>
      </c>
      <c r="C320" s="662" t="s">
        <v>9855</v>
      </c>
      <c r="D320" s="662" t="s">
        <v>10009</v>
      </c>
      <c r="E320" s="662" t="s">
        <v>10010</v>
      </c>
      <c r="F320" s="665">
        <v>32</v>
      </c>
      <c r="G320" s="665">
        <v>6688</v>
      </c>
      <c r="H320" s="665">
        <v>1</v>
      </c>
      <c r="I320" s="665">
        <v>209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10136</v>
      </c>
      <c r="B321" s="662" t="s">
        <v>9963</v>
      </c>
      <c r="C321" s="662" t="s">
        <v>9855</v>
      </c>
      <c r="D321" s="662" t="s">
        <v>10011</v>
      </c>
      <c r="E321" s="662" t="s">
        <v>10012</v>
      </c>
      <c r="F321" s="665">
        <v>4</v>
      </c>
      <c r="G321" s="665">
        <v>264</v>
      </c>
      <c r="H321" s="665">
        <v>1</v>
      </c>
      <c r="I321" s="665">
        <v>66</v>
      </c>
      <c r="J321" s="665">
        <v>8</v>
      </c>
      <c r="K321" s="665">
        <v>528</v>
      </c>
      <c r="L321" s="665">
        <v>2</v>
      </c>
      <c r="M321" s="665">
        <v>66</v>
      </c>
      <c r="N321" s="665">
        <v>12</v>
      </c>
      <c r="O321" s="665">
        <v>792</v>
      </c>
      <c r="P321" s="678">
        <v>3</v>
      </c>
      <c r="Q321" s="666">
        <v>66</v>
      </c>
    </row>
    <row r="322" spans="1:17" ht="14.4" customHeight="1" x14ac:dyDescent="0.3">
      <c r="A322" s="661" t="s">
        <v>10136</v>
      </c>
      <c r="B322" s="662" t="s">
        <v>9963</v>
      </c>
      <c r="C322" s="662" t="s">
        <v>9855</v>
      </c>
      <c r="D322" s="662" t="s">
        <v>10013</v>
      </c>
      <c r="E322" s="662" t="s">
        <v>10014</v>
      </c>
      <c r="F322" s="665"/>
      <c r="G322" s="665"/>
      <c r="H322" s="665"/>
      <c r="I322" s="665"/>
      <c r="J322" s="665"/>
      <c r="K322" s="665"/>
      <c r="L322" s="665"/>
      <c r="M322" s="665"/>
      <c r="N322" s="665">
        <v>1</v>
      </c>
      <c r="O322" s="665">
        <v>296</v>
      </c>
      <c r="P322" s="678"/>
      <c r="Q322" s="666">
        <v>296</v>
      </c>
    </row>
    <row r="323" spans="1:17" ht="14.4" customHeight="1" x14ac:dyDescent="0.3">
      <c r="A323" s="661" t="s">
        <v>10136</v>
      </c>
      <c r="B323" s="662" t="s">
        <v>9963</v>
      </c>
      <c r="C323" s="662" t="s">
        <v>9855</v>
      </c>
      <c r="D323" s="662" t="s">
        <v>10015</v>
      </c>
      <c r="E323" s="662" t="s">
        <v>10016</v>
      </c>
      <c r="F323" s="665">
        <v>1106</v>
      </c>
      <c r="G323" s="665">
        <v>17696</v>
      </c>
      <c r="H323" s="665">
        <v>1</v>
      </c>
      <c r="I323" s="665">
        <v>16</v>
      </c>
      <c r="J323" s="665">
        <v>1026</v>
      </c>
      <c r="K323" s="665">
        <v>16416</v>
      </c>
      <c r="L323" s="665">
        <v>0.92766726943942135</v>
      </c>
      <c r="M323" s="665">
        <v>16</v>
      </c>
      <c r="N323" s="665">
        <v>955</v>
      </c>
      <c r="O323" s="665">
        <v>15280</v>
      </c>
      <c r="P323" s="678">
        <v>0.86347197106690776</v>
      </c>
      <c r="Q323" s="666">
        <v>16</v>
      </c>
    </row>
    <row r="324" spans="1:17" ht="14.4" customHeight="1" x14ac:dyDescent="0.3">
      <c r="A324" s="661" t="s">
        <v>10136</v>
      </c>
      <c r="B324" s="662" t="s">
        <v>9963</v>
      </c>
      <c r="C324" s="662" t="s">
        <v>9855</v>
      </c>
      <c r="D324" s="662" t="s">
        <v>10021</v>
      </c>
      <c r="E324" s="662" t="s">
        <v>10022</v>
      </c>
      <c r="F324" s="665">
        <v>9</v>
      </c>
      <c r="G324" s="665">
        <v>216</v>
      </c>
      <c r="H324" s="665">
        <v>1</v>
      </c>
      <c r="I324" s="665">
        <v>24</v>
      </c>
      <c r="J324" s="665">
        <v>16</v>
      </c>
      <c r="K324" s="665">
        <v>384</v>
      </c>
      <c r="L324" s="665">
        <v>1.7777777777777777</v>
      </c>
      <c r="M324" s="665">
        <v>24</v>
      </c>
      <c r="N324" s="665">
        <v>10</v>
      </c>
      <c r="O324" s="665">
        <v>240</v>
      </c>
      <c r="P324" s="678">
        <v>1.1111111111111112</v>
      </c>
      <c r="Q324" s="666">
        <v>24</v>
      </c>
    </row>
    <row r="325" spans="1:17" ht="14.4" customHeight="1" x14ac:dyDescent="0.3">
      <c r="A325" s="661" t="s">
        <v>10136</v>
      </c>
      <c r="B325" s="662" t="s">
        <v>9963</v>
      </c>
      <c r="C325" s="662" t="s">
        <v>9855</v>
      </c>
      <c r="D325" s="662" t="s">
        <v>10023</v>
      </c>
      <c r="E325" s="662" t="s">
        <v>10024</v>
      </c>
      <c r="F325" s="665">
        <v>5</v>
      </c>
      <c r="G325" s="665">
        <v>3690</v>
      </c>
      <c r="H325" s="665">
        <v>1</v>
      </c>
      <c r="I325" s="665">
        <v>738</v>
      </c>
      <c r="J325" s="665">
        <v>2</v>
      </c>
      <c r="K325" s="665">
        <v>1478</v>
      </c>
      <c r="L325" s="665">
        <v>0.40054200542005419</v>
      </c>
      <c r="M325" s="665">
        <v>739</v>
      </c>
      <c r="N325" s="665">
        <v>3</v>
      </c>
      <c r="O325" s="665">
        <v>2217</v>
      </c>
      <c r="P325" s="678">
        <v>0.60081300813008132</v>
      </c>
      <c r="Q325" s="666">
        <v>739</v>
      </c>
    </row>
    <row r="326" spans="1:17" ht="14.4" customHeight="1" x14ac:dyDescent="0.3">
      <c r="A326" s="661" t="s">
        <v>10136</v>
      </c>
      <c r="B326" s="662" t="s">
        <v>9963</v>
      </c>
      <c r="C326" s="662" t="s">
        <v>9855</v>
      </c>
      <c r="D326" s="662" t="s">
        <v>10025</v>
      </c>
      <c r="E326" s="662" t="s">
        <v>10026</v>
      </c>
      <c r="F326" s="665">
        <v>7</v>
      </c>
      <c r="G326" s="665">
        <v>1260</v>
      </c>
      <c r="H326" s="665">
        <v>1</v>
      </c>
      <c r="I326" s="665">
        <v>180</v>
      </c>
      <c r="J326" s="665">
        <v>4</v>
      </c>
      <c r="K326" s="665">
        <v>720</v>
      </c>
      <c r="L326" s="665">
        <v>0.5714285714285714</v>
      </c>
      <c r="M326" s="665">
        <v>180</v>
      </c>
      <c r="N326" s="665">
        <v>6</v>
      </c>
      <c r="O326" s="665">
        <v>1080</v>
      </c>
      <c r="P326" s="678">
        <v>0.8571428571428571</v>
      </c>
      <c r="Q326" s="666">
        <v>180</v>
      </c>
    </row>
    <row r="327" spans="1:17" ht="14.4" customHeight="1" x14ac:dyDescent="0.3">
      <c r="A327" s="661" t="s">
        <v>10136</v>
      </c>
      <c r="B327" s="662" t="s">
        <v>9963</v>
      </c>
      <c r="C327" s="662" t="s">
        <v>9855</v>
      </c>
      <c r="D327" s="662" t="s">
        <v>10031</v>
      </c>
      <c r="E327" s="662" t="s">
        <v>10032</v>
      </c>
      <c r="F327" s="665">
        <v>32</v>
      </c>
      <c r="G327" s="665">
        <v>8096</v>
      </c>
      <c r="H327" s="665">
        <v>1</v>
      </c>
      <c r="I327" s="665">
        <v>253</v>
      </c>
      <c r="J327" s="665">
        <v>84</v>
      </c>
      <c r="K327" s="665">
        <v>21252</v>
      </c>
      <c r="L327" s="665">
        <v>2.625</v>
      </c>
      <c r="M327" s="665">
        <v>253</v>
      </c>
      <c r="N327" s="665">
        <v>68</v>
      </c>
      <c r="O327" s="665">
        <v>17204</v>
      </c>
      <c r="P327" s="678">
        <v>2.125</v>
      </c>
      <c r="Q327" s="666">
        <v>253</v>
      </c>
    </row>
    <row r="328" spans="1:17" ht="14.4" customHeight="1" x14ac:dyDescent="0.3">
      <c r="A328" s="661" t="s">
        <v>10136</v>
      </c>
      <c r="B328" s="662" t="s">
        <v>9963</v>
      </c>
      <c r="C328" s="662" t="s">
        <v>9855</v>
      </c>
      <c r="D328" s="662" t="s">
        <v>10033</v>
      </c>
      <c r="E328" s="662" t="s">
        <v>10034</v>
      </c>
      <c r="F328" s="665">
        <v>5</v>
      </c>
      <c r="G328" s="665">
        <v>1320</v>
      </c>
      <c r="H328" s="665">
        <v>1</v>
      </c>
      <c r="I328" s="665">
        <v>264</v>
      </c>
      <c r="J328" s="665">
        <v>2</v>
      </c>
      <c r="K328" s="665">
        <v>530</v>
      </c>
      <c r="L328" s="665">
        <v>0.40151515151515149</v>
      </c>
      <c r="M328" s="665">
        <v>265</v>
      </c>
      <c r="N328" s="665">
        <v>3</v>
      </c>
      <c r="O328" s="665">
        <v>795</v>
      </c>
      <c r="P328" s="678">
        <v>0.60227272727272729</v>
      </c>
      <c r="Q328" s="666">
        <v>265</v>
      </c>
    </row>
    <row r="329" spans="1:17" ht="14.4" customHeight="1" x14ac:dyDescent="0.3">
      <c r="A329" s="661" t="s">
        <v>10136</v>
      </c>
      <c r="B329" s="662" t="s">
        <v>9963</v>
      </c>
      <c r="C329" s="662" t="s">
        <v>9855</v>
      </c>
      <c r="D329" s="662" t="s">
        <v>10035</v>
      </c>
      <c r="E329" s="662" t="s">
        <v>10036</v>
      </c>
      <c r="F329" s="665">
        <v>1</v>
      </c>
      <c r="G329" s="665">
        <v>189</v>
      </c>
      <c r="H329" s="665">
        <v>1</v>
      </c>
      <c r="I329" s="665">
        <v>189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10136</v>
      </c>
      <c r="B330" s="662" t="s">
        <v>9963</v>
      </c>
      <c r="C330" s="662" t="s">
        <v>9855</v>
      </c>
      <c r="D330" s="662" t="s">
        <v>10039</v>
      </c>
      <c r="E330" s="662" t="s">
        <v>10040</v>
      </c>
      <c r="F330" s="665">
        <v>24</v>
      </c>
      <c r="G330" s="665">
        <v>5184</v>
      </c>
      <c r="H330" s="665">
        <v>1</v>
      </c>
      <c r="I330" s="665">
        <v>216</v>
      </c>
      <c r="J330" s="665">
        <v>19</v>
      </c>
      <c r="K330" s="665">
        <v>4104</v>
      </c>
      <c r="L330" s="665">
        <v>0.79166666666666663</v>
      </c>
      <c r="M330" s="665">
        <v>216</v>
      </c>
      <c r="N330" s="665">
        <v>15</v>
      </c>
      <c r="O330" s="665">
        <v>3240</v>
      </c>
      <c r="P330" s="678">
        <v>0.625</v>
      </c>
      <c r="Q330" s="666">
        <v>216</v>
      </c>
    </row>
    <row r="331" spans="1:17" ht="14.4" customHeight="1" x14ac:dyDescent="0.3">
      <c r="A331" s="661" t="s">
        <v>10136</v>
      </c>
      <c r="B331" s="662" t="s">
        <v>9963</v>
      </c>
      <c r="C331" s="662" t="s">
        <v>9855</v>
      </c>
      <c r="D331" s="662" t="s">
        <v>10041</v>
      </c>
      <c r="E331" s="662" t="s">
        <v>10042</v>
      </c>
      <c r="F331" s="665">
        <v>1</v>
      </c>
      <c r="G331" s="665">
        <v>35</v>
      </c>
      <c r="H331" s="665">
        <v>1</v>
      </c>
      <c r="I331" s="665">
        <v>35</v>
      </c>
      <c r="J331" s="665">
        <v>3</v>
      </c>
      <c r="K331" s="665">
        <v>108</v>
      </c>
      <c r="L331" s="665">
        <v>3.0857142857142859</v>
      </c>
      <c r="M331" s="665">
        <v>36</v>
      </c>
      <c r="N331" s="665">
        <v>2</v>
      </c>
      <c r="O331" s="665">
        <v>72</v>
      </c>
      <c r="P331" s="678">
        <v>2.0571428571428569</v>
      </c>
      <c r="Q331" s="666">
        <v>36</v>
      </c>
    </row>
    <row r="332" spans="1:17" ht="14.4" customHeight="1" x14ac:dyDescent="0.3">
      <c r="A332" s="661" t="s">
        <v>10136</v>
      </c>
      <c r="B332" s="662" t="s">
        <v>9963</v>
      </c>
      <c r="C332" s="662" t="s">
        <v>9855</v>
      </c>
      <c r="D332" s="662" t="s">
        <v>10043</v>
      </c>
      <c r="E332" s="662" t="s">
        <v>10044</v>
      </c>
      <c r="F332" s="665">
        <v>5</v>
      </c>
      <c r="G332" s="665">
        <v>2950</v>
      </c>
      <c r="H332" s="665">
        <v>1</v>
      </c>
      <c r="I332" s="665">
        <v>590</v>
      </c>
      <c r="J332" s="665">
        <v>2</v>
      </c>
      <c r="K332" s="665">
        <v>1182</v>
      </c>
      <c r="L332" s="665">
        <v>0.40067796610169493</v>
      </c>
      <c r="M332" s="665">
        <v>591</v>
      </c>
      <c r="N332" s="665">
        <v>3</v>
      </c>
      <c r="O332" s="665">
        <v>1773</v>
      </c>
      <c r="P332" s="678">
        <v>0.60101694915254233</v>
      </c>
      <c r="Q332" s="666">
        <v>591</v>
      </c>
    </row>
    <row r="333" spans="1:17" ht="14.4" customHeight="1" x14ac:dyDescent="0.3">
      <c r="A333" s="661" t="s">
        <v>10136</v>
      </c>
      <c r="B333" s="662" t="s">
        <v>9963</v>
      </c>
      <c r="C333" s="662" t="s">
        <v>9855</v>
      </c>
      <c r="D333" s="662" t="s">
        <v>10045</v>
      </c>
      <c r="E333" s="662" t="s">
        <v>10046</v>
      </c>
      <c r="F333" s="665">
        <v>1</v>
      </c>
      <c r="G333" s="665">
        <v>50</v>
      </c>
      <c r="H333" s="665">
        <v>1</v>
      </c>
      <c r="I333" s="665">
        <v>50</v>
      </c>
      <c r="J333" s="665">
        <v>1</v>
      </c>
      <c r="K333" s="665">
        <v>50</v>
      </c>
      <c r="L333" s="665">
        <v>1</v>
      </c>
      <c r="M333" s="665">
        <v>50</v>
      </c>
      <c r="N333" s="665"/>
      <c r="O333" s="665"/>
      <c r="P333" s="678"/>
      <c r="Q333" s="666"/>
    </row>
    <row r="334" spans="1:17" ht="14.4" customHeight="1" x14ac:dyDescent="0.3">
      <c r="A334" s="661" t="s">
        <v>10136</v>
      </c>
      <c r="B334" s="662" t="s">
        <v>9963</v>
      </c>
      <c r="C334" s="662" t="s">
        <v>9855</v>
      </c>
      <c r="D334" s="662" t="s">
        <v>10047</v>
      </c>
      <c r="E334" s="662" t="s">
        <v>10048</v>
      </c>
      <c r="F334" s="665">
        <v>5</v>
      </c>
      <c r="G334" s="665">
        <v>2725</v>
      </c>
      <c r="H334" s="665">
        <v>1</v>
      </c>
      <c r="I334" s="665">
        <v>545</v>
      </c>
      <c r="J334" s="665">
        <v>2</v>
      </c>
      <c r="K334" s="665">
        <v>1092</v>
      </c>
      <c r="L334" s="665">
        <v>0.40073394495412845</v>
      </c>
      <c r="M334" s="665">
        <v>546</v>
      </c>
      <c r="N334" s="665">
        <v>3</v>
      </c>
      <c r="O334" s="665">
        <v>1638</v>
      </c>
      <c r="P334" s="678">
        <v>0.60110091743119265</v>
      </c>
      <c r="Q334" s="666">
        <v>546</v>
      </c>
    </row>
    <row r="335" spans="1:17" ht="14.4" customHeight="1" x14ac:dyDescent="0.3">
      <c r="A335" s="661" t="s">
        <v>10136</v>
      </c>
      <c r="B335" s="662" t="s">
        <v>9963</v>
      </c>
      <c r="C335" s="662" t="s">
        <v>9855</v>
      </c>
      <c r="D335" s="662" t="s">
        <v>10051</v>
      </c>
      <c r="E335" s="662" t="s">
        <v>10052</v>
      </c>
      <c r="F335" s="665">
        <v>5</v>
      </c>
      <c r="G335" s="665">
        <v>3670</v>
      </c>
      <c r="H335" s="665">
        <v>1</v>
      </c>
      <c r="I335" s="665">
        <v>734</v>
      </c>
      <c r="J335" s="665">
        <v>2</v>
      </c>
      <c r="K335" s="665">
        <v>1470</v>
      </c>
      <c r="L335" s="665">
        <v>0.40054495912806537</v>
      </c>
      <c r="M335" s="665">
        <v>735</v>
      </c>
      <c r="N335" s="665">
        <v>3</v>
      </c>
      <c r="O335" s="665">
        <v>2205</v>
      </c>
      <c r="P335" s="678">
        <v>0.60081743869209814</v>
      </c>
      <c r="Q335" s="666">
        <v>735</v>
      </c>
    </row>
    <row r="336" spans="1:17" ht="14.4" customHeight="1" x14ac:dyDescent="0.3">
      <c r="A336" s="661" t="s">
        <v>10136</v>
      </c>
      <c r="B336" s="662" t="s">
        <v>9963</v>
      </c>
      <c r="C336" s="662" t="s">
        <v>9855</v>
      </c>
      <c r="D336" s="662" t="s">
        <v>10055</v>
      </c>
      <c r="E336" s="662" t="s">
        <v>10056</v>
      </c>
      <c r="F336" s="665">
        <v>5</v>
      </c>
      <c r="G336" s="665">
        <v>1720</v>
      </c>
      <c r="H336" s="665">
        <v>1</v>
      </c>
      <c r="I336" s="665">
        <v>344</v>
      </c>
      <c r="J336" s="665">
        <v>2</v>
      </c>
      <c r="K336" s="665">
        <v>690</v>
      </c>
      <c r="L336" s="665">
        <v>0.40116279069767441</v>
      </c>
      <c r="M336" s="665">
        <v>345</v>
      </c>
      <c r="N336" s="665">
        <v>3</v>
      </c>
      <c r="O336" s="665">
        <v>1035</v>
      </c>
      <c r="P336" s="678">
        <v>0.60174418604651159</v>
      </c>
      <c r="Q336" s="666">
        <v>345</v>
      </c>
    </row>
    <row r="337" spans="1:17" ht="14.4" customHeight="1" x14ac:dyDescent="0.3">
      <c r="A337" s="661" t="s">
        <v>10136</v>
      </c>
      <c r="B337" s="662" t="s">
        <v>9963</v>
      </c>
      <c r="C337" s="662" t="s">
        <v>9855</v>
      </c>
      <c r="D337" s="662" t="s">
        <v>10059</v>
      </c>
      <c r="E337" s="662" t="s">
        <v>10060</v>
      </c>
      <c r="F337" s="665"/>
      <c r="G337" s="665"/>
      <c r="H337" s="665"/>
      <c r="I337" s="665"/>
      <c r="J337" s="665">
        <v>1</v>
      </c>
      <c r="K337" s="665">
        <v>231</v>
      </c>
      <c r="L337" s="665"/>
      <c r="M337" s="665">
        <v>231</v>
      </c>
      <c r="N337" s="665"/>
      <c r="O337" s="665"/>
      <c r="P337" s="678"/>
      <c r="Q337" s="666"/>
    </row>
    <row r="338" spans="1:17" ht="14.4" customHeight="1" x14ac:dyDescent="0.3">
      <c r="A338" s="661" t="s">
        <v>10136</v>
      </c>
      <c r="B338" s="662" t="s">
        <v>9963</v>
      </c>
      <c r="C338" s="662" t="s">
        <v>9855</v>
      </c>
      <c r="D338" s="662" t="s">
        <v>1410</v>
      </c>
      <c r="E338" s="662" t="s">
        <v>10079</v>
      </c>
      <c r="F338" s="665"/>
      <c r="G338" s="665"/>
      <c r="H338" s="665"/>
      <c r="I338" s="665"/>
      <c r="J338" s="665">
        <v>2</v>
      </c>
      <c r="K338" s="665">
        <v>1572</v>
      </c>
      <c r="L338" s="665"/>
      <c r="M338" s="665">
        <v>786</v>
      </c>
      <c r="N338" s="665"/>
      <c r="O338" s="665"/>
      <c r="P338" s="678"/>
      <c r="Q338" s="666"/>
    </row>
    <row r="339" spans="1:17" ht="14.4" customHeight="1" x14ac:dyDescent="0.3">
      <c r="A339" s="661" t="s">
        <v>10136</v>
      </c>
      <c r="B339" s="662" t="s">
        <v>9963</v>
      </c>
      <c r="C339" s="662" t="s">
        <v>9855</v>
      </c>
      <c r="D339" s="662" t="s">
        <v>10084</v>
      </c>
      <c r="E339" s="662" t="s">
        <v>10085</v>
      </c>
      <c r="F339" s="665">
        <v>4</v>
      </c>
      <c r="G339" s="665">
        <v>3660</v>
      </c>
      <c r="H339" s="665">
        <v>1</v>
      </c>
      <c r="I339" s="665">
        <v>915</v>
      </c>
      <c r="J339" s="665"/>
      <c r="K339" s="665"/>
      <c r="L339" s="665"/>
      <c r="M339" s="665"/>
      <c r="N339" s="665">
        <v>2</v>
      </c>
      <c r="O339" s="665">
        <v>1832</v>
      </c>
      <c r="P339" s="678">
        <v>0.50054644808743165</v>
      </c>
      <c r="Q339" s="666">
        <v>916</v>
      </c>
    </row>
    <row r="340" spans="1:17" ht="14.4" customHeight="1" x14ac:dyDescent="0.3">
      <c r="A340" s="661" t="s">
        <v>10136</v>
      </c>
      <c r="B340" s="662" t="s">
        <v>9963</v>
      </c>
      <c r="C340" s="662" t="s">
        <v>9855</v>
      </c>
      <c r="D340" s="662" t="s">
        <v>10086</v>
      </c>
      <c r="E340" s="662" t="s">
        <v>10087</v>
      </c>
      <c r="F340" s="665">
        <v>4</v>
      </c>
      <c r="G340" s="665">
        <v>3568</v>
      </c>
      <c r="H340" s="665">
        <v>1</v>
      </c>
      <c r="I340" s="665">
        <v>892</v>
      </c>
      <c r="J340" s="665"/>
      <c r="K340" s="665"/>
      <c r="L340" s="665"/>
      <c r="M340" s="665"/>
      <c r="N340" s="665">
        <v>2</v>
      </c>
      <c r="O340" s="665">
        <v>1786</v>
      </c>
      <c r="P340" s="678">
        <v>0.50056053811659196</v>
      </c>
      <c r="Q340" s="666">
        <v>893</v>
      </c>
    </row>
    <row r="341" spans="1:17" ht="14.4" customHeight="1" x14ac:dyDescent="0.3">
      <c r="A341" s="661" t="s">
        <v>10137</v>
      </c>
      <c r="B341" s="662" t="s">
        <v>9667</v>
      </c>
      <c r="C341" s="662" t="s">
        <v>9855</v>
      </c>
      <c r="D341" s="662" t="s">
        <v>9860</v>
      </c>
      <c r="E341" s="662" t="s">
        <v>9861</v>
      </c>
      <c r="F341" s="665"/>
      <c r="G341" s="665"/>
      <c r="H341" s="665"/>
      <c r="I341" s="665"/>
      <c r="J341" s="665">
        <v>3</v>
      </c>
      <c r="K341" s="665">
        <v>104</v>
      </c>
      <c r="L341" s="665"/>
      <c r="M341" s="665">
        <v>34.666666666666664</v>
      </c>
      <c r="N341" s="665">
        <v>5</v>
      </c>
      <c r="O341" s="665">
        <v>175</v>
      </c>
      <c r="P341" s="678"/>
      <c r="Q341" s="666">
        <v>35</v>
      </c>
    </row>
    <row r="342" spans="1:17" ht="14.4" customHeight="1" x14ac:dyDescent="0.3">
      <c r="A342" s="661" t="s">
        <v>10137</v>
      </c>
      <c r="B342" s="662" t="s">
        <v>9667</v>
      </c>
      <c r="C342" s="662" t="s">
        <v>9855</v>
      </c>
      <c r="D342" s="662" t="s">
        <v>9896</v>
      </c>
      <c r="E342" s="662" t="s">
        <v>9897</v>
      </c>
      <c r="F342" s="665"/>
      <c r="G342" s="665"/>
      <c r="H342" s="665"/>
      <c r="I342" s="665"/>
      <c r="J342" s="665">
        <v>2</v>
      </c>
      <c r="K342" s="665">
        <v>660</v>
      </c>
      <c r="L342" s="665"/>
      <c r="M342" s="665">
        <v>330</v>
      </c>
      <c r="N342" s="665"/>
      <c r="O342" s="665"/>
      <c r="P342" s="678"/>
      <c r="Q342" s="666"/>
    </row>
    <row r="343" spans="1:17" ht="14.4" customHeight="1" x14ac:dyDescent="0.3">
      <c r="A343" s="661" t="s">
        <v>10137</v>
      </c>
      <c r="B343" s="662" t="s">
        <v>9667</v>
      </c>
      <c r="C343" s="662" t="s">
        <v>9855</v>
      </c>
      <c r="D343" s="662" t="s">
        <v>9904</v>
      </c>
      <c r="E343" s="662" t="s">
        <v>9905</v>
      </c>
      <c r="F343" s="665">
        <v>2</v>
      </c>
      <c r="G343" s="665">
        <v>318</v>
      </c>
      <c r="H343" s="665">
        <v>1</v>
      </c>
      <c r="I343" s="665">
        <v>159</v>
      </c>
      <c r="J343" s="665">
        <v>2</v>
      </c>
      <c r="K343" s="665">
        <v>320</v>
      </c>
      <c r="L343" s="665">
        <v>1.0062893081761006</v>
      </c>
      <c r="M343" s="665">
        <v>160</v>
      </c>
      <c r="N343" s="665">
        <v>1</v>
      </c>
      <c r="O343" s="665">
        <v>161</v>
      </c>
      <c r="P343" s="678">
        <v>0.50628930817610063</v>
      </c>
      <c r="Q343" s="666">
        <v>161</v>
      </c>
    </row>
    <row r="344" spans="1:17" ht="14.4" customHeight="1" x14ac:dyDescent="0.3">
      <c r="A344" s="661" t="s">
        <v>10137</v>
      </c>
      <c r="B344" s="662" t="s">
        <v>9667</v>
      </c>
      <c r="C344" s="662" t="s">
        <v>9855</v>
      </c>
      <c r="D344" s="662" t="s">
        <v>9912</v>
      </c>
      <c r="E344" s="662" t="s">
        <v>9913</v>
      </c>
      <c r="F344" s="665">
        <v>1</v>
      </c>
      <c r="G344" s="665">
        <v>645</v>
      </c>
      <c r="H344" s="665">
        <v>1</v>
      </c>
      <c r="I344" s="665">
        <v>645</v>
      </c>
      <c r="J344" s="665"/>
      <c r="K344" s="665"/>
      <c r="L344" s="665"/>
      <c r="M344" s="665"/>
      <c r="N344" s="665">
        <v>1</v>
      </c>
      <c r="O344" s="665">
        <v>653</v>
      </c>
      <c r="P344" s="678">
        <v>1.0124031007751939</v>
      </c>
      <c r="Q344" s="666">
        <v>653</v>
      </c>
    </row>
    <row r="345" spans="1:17" ht="14.4" customHeight="1" x14ac:dyDescent="0.3">
      <c r="A345" s="661" t="s">
        <v>10137</v>
      </c>
      <c r="B345" s="662" t="s">
        <v>9930</v>
      </c>
      <c r="C345" s="662" t="s">
        <v>9855</v>
      </c>
      <c r="D345" s="662" t="s">
        <v>9941</v>
      </c>
      <c r="E345" s="662" t="s">
        <v>9942</v>
      </c>
      <c r="F345" s="665"/>
      <c r="G345" s="665"/>
      <c r="H345" s="665"/>
      <c r="I345" s="665"/>
      <c r="J345" s="665"/>
      <c r="K345" s="665"/>
      <c r="L345" s="665"/>
      <c r="M345" s="665"/>
      <c r="N345" s="665">
        <v>2</v>
      </c>
      <c r="O345" s="665">
        <v>2536</v>
      </c>
      <c r="P345" s="678"/>
      <c r="Q345" s="666">
        <v>1268</v>
      </c>
    </row>
    <row r="346" spans="1:17" ht="14.4" customHeight="1" x14ac:dyDescent="0.3">
      <c r="A346" s="661" t="s">
        <v>10137</v>
      </c>
      <c r="B346" s="662" t="s">
        <v>9930</v>
      </c>
      <c r="C346" s="662" t="s">
        <v>9855</v>
      </c>
      <c r="D346" s="662" t="s">
        <v>9943</v>
      </c>
      <c r="E346" s="662" t="s">
        <v>9944</v>
      </c>
      <c r="F346" s="665">
        <v>4</v>
      </c>
      <c r="G346" s="665">
        <v>37348</v>
      </c>
      <c r="H346" s="665">
        <v>1</v>
      </c>
      <c r="I346" s="665">
        <v>9337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10137</v>
      </c>
      <c r="B347" s="662" t="s">
        <v>9930</v>
      </c>
      <c r="C347" s="662" t="s">
        <v>9855</v>
      </c>
      <c r="D347" s="662" t="s">
        <v>9951</v>
      </c>
      <c r="E347" s="662" t="s">
        <v>9952</v>
      </c>
      <c r="F347" s="665"/>
      <c r="G347" s="665"/>
      <c r="H347" s="665"/>
      <c r="I347" s="665"/>
      <c r="J347" s="665"/>
      <c r="K347" s="665"/>
      <c r="L347" s="665"/>
      <c r="M347" s="665"/>
      <c r="N347" s="665">
        <v>4</v>
      </c>
      <c r="O347" s="665">
        <v>4032</v>
      </c>
      <c r="P347" s="678"/>
      <c r="Q347" s="666">
        <v>1008</v>
      </c>
    </row>
    <row r="348" spans="1:17" ht="14.4" customHeight="1" x14ac:dyDescent="0.3">
      <c r="A348" s="661" t="s">
        <v>10137</v>
      </c>
      <c r="B348" s="662" t="s">
        <v>9930</v>
      </c>
      <c r="C348" s="662" t="s">
        <v>9855</v>
      </c>
      <c r="D348" s="662" t="s">
        <v>9953</v>
      </c>
      <c r="E348" s="662" t="s">
        <v>9954</v>
      </c>
      <c r="F348" s="665"/>
      <c r="G348" s="665"/>
      <c r="H348" s="665"/>
      <c r="I348" s="665"/>
      <c r="J348" s="665"/>
      <c r="K348" s="665"/>
      <c r="L348" s="665"/>
      <c r="M348" s="665"/>
      <c r="N348" s="665">
        <v>8</v>
      </c>
      <c r="O348" s="665">
        <v>18112</v>
      </c>
      <c r="P348" s="678"/>
      <c r="Q348" s="666">
        <v>2264</v>
      </c>
    </row>
    <row r="349" spans="1:17" ht="14.4" customHeight="1" x14ac:dyDescent="0.3">
      <c r="A349" s="661" t="s">
        <v>10137</v>
      </c>
      <c r="B349" s="662" t="s">
        <v>9930</v>
      </c>
      <c r="C349" s="662" t="s">
        <v>9855</v>
      </c>
      <c r="D349" s="662" t="s">
        <v>9955</v>
      </c>
      <c r="E349" s="662" t="s">
        <v>9956</v>
      </c>
      <c r="F349" s="665"/>
      <c r="G349" s="665"/>
      <c r="H349" s="665"/>
      <c r="I349" s="665"/>
      <c r="J349" s="665"/>
      <c r="K349" s="665"/>
      <c r="L349" s="665"/>
      <c r="M349" s="665"/>
      <c r="N349" s="665">
        <v>2</v>
      </c>
      <c r="O349" s="665">
        <v>742</v>
      </c>
      <c r="P349" s="678"/>
      <c r="Q349" s="666">
        <v>371</v>
      </c>
    </row>
    <row r="350" spans="1:17" ht="14.4" customHeight="1" x14ac:dyDescent="0.3">
      <c r="A350" s="661" t="s">
        <v>10137</v>
      </c>
      <c r="B350" s="662" t="s">
        <v>9963</v>
      </c>
      <c r="C350" s="662" t="s">
        <v>9855</v>
      </c>
      <c r="D350" s="662" t="s">
        <v>9974</v>
      </c>
      <c r="E350" s="662" t="s">
        <v>9975</v>
      </c>
      <c r="F350" s="665">
        <v>11</v>
      </c>
      <c r="G350" s="665">
        <v>3850</v>
      </c>
      <c r="H350" s="665">
        <v>1</v>
      </c>
      <c r="I350" s="665">
        <v>350</v>
      </c>
      <c r="J350" s="665"/>
      <c r="K350" s="665"/>
      <c r="L350" s="665"/>
      <c r="M350" s="665"/>
      <c r="N350" s="665">
        <v>3</v>
      </c>
      <c r="O350" s="665">
        <v>1053</v>
      </c>
      <c r="P350" s="678">
        <v>0.27350649350649353</v>
      </c>
      <c r="Q350" s="666">
        <v>351</v>
      </c>
    </row>
    <row r="351" spans="1:17" ht="14.4" customHeight="1" x14ac:dyDescent="0.3">
      <c r="A351" s="661" t="s">
        <v>10137</v>
      </c>
      <c r="B351" s="662" t="s">
        <v>9963</v>
      </c>
      <c r="C351" s="662" t="s">
        <v>9855</v>
      </c>
      <c r="D351" s="662" t="s">
        <v>9978</v>
      </c>
      <c r="E351" s="662" t="s">
        <v>9979</v>
      </c>
      <c r="F351" s="665">
        <v>173</v>
      </c>
      <c r="G351" s="665">
        <v>11245</v>
      </c>
      <c r="H351" s="665">
        <v>1</v>
      </c>
      <c r="I351" s="665">
        <v>65</v>
      </c>
      <c r="J351" s="665">
        <v>214</v>
      </c>
      <c r="K351" s="665">
        <v>13780</v>
      </c>
      <c r="L351" s="665">
        <v>1.2254335260115607</v>
      </c>
      <c r="M351" s="665">
        <v>64.392523364485982</v>
      </c>
      <c r="N351" s="665">
        <v>242</v>
      </c>
      <c r="O351" s="665">
        <v>15730</v>
      </c>
      <c r="P351" s="678">
        <v>1.3988439306358382</v>
      </c>
      <c r="Q351" s="666">
        <v>65</v>
      </c>
    </row>
    <row r="352" spans="1:17" ht="14.4" customHeight="1" x14ac:dyDescent="0.3">
      <c r="A352" s="661" t="s">
        <v>10137</v>
      </c>
      <c r="B352" s="662" t="s">
        <v>9963</v>
      </c>
      <c r="C352" s="662" t="s">
        <v>9855</v>
      </c>
      <c r="D352" s="662" t="s">
        <v>1322</v>
      </c>
      <c r="E352" s="662" t="s">
        <v>9982</v>
      </c>
      <c r="F352" s="665"/>
      <c r="G352" s="665"/>
      <c r="H352" s="665"/>
      <c r="I352" s="665"/>
      <c r="J352" s="665">
        <v>2</v>
      </c>
      <c r="K352" s="665">
        <v>1182</v>
      </c>
      <c r="L352" s="665"/>
      <c r="M352" s="665">
        <v>591</v>
      </c>
      <c r="N352" s="665"/>
      <c r="O352" s="665"/>
      <c r="P352" s="678"/>
      <c r="Q352" s="666"/>
    </row>
    <row r="353" spans="1:17" ht="14.4" customHeight="1" x14ac:dyDescent="0.3">
      <c r="A353" s="661" t="s">
        <v>10137</v>
      </c>
      <c r="B353" s="662" t="s">
        <v>9963</v>
      </c>
      <c r="C353" s="662" t="s">
        <v>9855</v>
      </c>
      <c r="D353" s="662" t="s">
        <v>9983</v>
      </c>
      <c r="E353" s="662" t="s">
        <v>9984</v>
      </c>
      <c r="F353" s="665"/>
      <c r="G353" s="665"/>
      <c r="H353" s="665"/>
      <c r="I353" s="665"/>
      <c r="J353" s="665">
        <v>2</v>
      </c>
      <c r="K353" s="665">
        <v>1232</v>
      </c>
      <c r="L353" s="665"/>
      <c r="M353" s="665">
        <v>616</v>
      </c>
      <c r="N353" s="665"/>
      <c r="O353" s="665"/>
      <c r="P353" s="678"/>
      <c r="Q353" s="666"/>
    </row>
    <row r="354" spans="1:17" ht="14.4" customHeight="1" x14ac:dyDescent="0.3">
      <c r="A354" s="661" t="s">
        <v>10137</v>
      </c>
      <c r="B354" s="662" t="s">
        <v>9963</v>
      </c>
      <c r="C354" s="662" t="s">
        <v>9855</v>
      </c>
      <c r="D354" s="662" t="s">
        <v>9985</v>
      </c>
      <c r="E354" s="662" t="s">
        <v>9986</v>
      </c>
      <c r="F354" s="665">
        <v>1</v>
      </c>
      <c r="G354" s="665">
        <v>149</v>
      </c>
      <c r="H354" s="665">
        <v>1</v>
      </c>
      <c r="I354" s="665">
        <v>149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10137</v>
      </c>
      <c r="B355" s="662" t="s">
        <v>9963</v>
      </c>
      <c r="C355" s="662" t="s">
        <v>9855</v>
      </c>
      <c r="D355" s="662" t="s">
        <v>9989</v>
      </c>
      <c r="E355" s="662" t="s">
        <v>9990</v>
      </c>
      <c r="F355" s="665">
        <v>20</v>
      </c>
      <c r="G355" s="665">
        <v>460</v>
      </c>
      <c r="H355" s="665">
        <v>1</v>
      </c>
      <c r="I355" s="665">
        <v>23</v>
      </c>
      <c r="J355" s="665">
        <v>16</v>
      </c>
      <c r="K355" s="665">
        <v>381</v>
      </c>
      <c r="L355" s="665">
        <v>0.82826086956521738</v>
      </c>
      <c r="M355" s="665">
        <v>23.8125</v>
      </c>
      <c r="N355" s="665">
        <v>22</v>
      </c>
      <c r="O355" s="665">
        <v>528</v>
      </c>
      <c r="P355" s="678">
        <v>1.1478260869565218</v>
      </c>
      <c r="Q355" s="666">
        <v>24</v>
      </c>
    </row>
    <row r="356" spans="1:17" ht="14.4" customHeight="1" x14ac:dyDescent="0.3">
      <c r="A356" s="661" t="s">
        <v>10137</v>
      </c>
      <c r="B356" s="662" t="s">
        <v>9963</v>
      </c>
      <c r="C356" s="662" t="s">
        <v>9855</v>
      </c>
      <c r="D356" s="662" t="s">
        <v>9993</v>
      </c>
      <c r="E356" s="662" t="s">
        <v>9994</v>
      </c>
      <c r="F356" s="665">
        <v>17</v>
      </c>
      <c r="G356" s="665">
        <v>918</v>
      </c>
      <c r="H356" s="665">
        <v>1</v>
      </c>
      <c r="I356" s="665">
        <v>54</v>
      </c>
      <c r="J356" s="665">
        <v>11</v>
      </c>
      <c r="K356" s="665">
        <v>594</v>
      </c>
      <c r="L356" s="665">
        <v>0.6470588235294118</v>
      </c>
      <c r="M356" s="665">
        <v>54</v>
      </c>
      <c r="N356" s="665">
        <v>14</v>
      </c>
      <c r="O356" s="665">
        <v>756</v>
      </c>
      <c r="P356" s="678">
        <v>0.82352941176470584</v>
      </c>
      <c r="Q356" s="666">
        <v>54</v>
      </c>
    </row>
    <row r="357" spans="1:17" ht="14.4" customHeight="1" x14ac:dyDescent="0.3">
      <c r="A357" s="661" t="s">
        <v>10137</v>
      </c>
      <c r="B357" s="662" t="s">
        <v>9963</v>
      </c>
      <c r="C357" s="662" t="s">
        <v>9855</v>
      </c>
      <c r="D357" s="662" t="s">
        <v>9995</v>
      </c>
      <c r="E357" s="662" t="s">
        <v>9996</v>
      </c>
      <c r="F357" s="665">
        <v>1225</v>
      </c>
      <c r="G357" s="665">
        <v>94325</v>
      </c>
      <c r="H357" s="665">
        <v>1</v>
      </c>
      <c r="I357" s="665">
        <v>77</v>
      </c>
      <c r="J357" s="665">
        <v>1138</v>
      </c>
      <c r="K357" s="665">
        <v>87318</v>
      </c>
      <c r="L357" s="665">
        <v>0.92571428571428571</v>
      </c>
      <c r="M357" s="665">
        <v>76.729349736379618</v>
      </c>
      <c r="N357" s="665">
        <v>1171</v>
      </c>
      <c r="O357" s="665">
        <v>90167</v>
      </c>
      <c r="P357" s="678">
        <v>0.9559183673469388</v>
      </c>
      <c r="Q357" s="666">
        <v>77</v>
      </c>
    </row>
    <row r="358" spans="1:17" ht="14.4" customHeight="1" x14ac:dyDescent="0.3">
      <c r="A358" s="661" t="s">
        <v>10137</v>
      </c>
      <c r="B358" s="662" t="s">
        <v>9963</v>
      </c>
      <c r="C358" s="662" t="s">
        <v>9855</v>
      </c>
      <c r="D358" s="662" t="s">
        <v>9999</v>
      </c>
      <c r="E358" s="662" t="s">
        <v>10000</v>
      </c>
      <c r="F358" s="665">
        <v>39</v>
      </c>
      <c r="G358" s="665">
        <v>858</v>
      </c>
      <c r="H358" s="665">
        <v>1</v>
      </c>
      <c r="I358" s="665">
        <v>22</v>
      </c>
      <c r="J358" s="665">
        <v>35</v>
      </c>
      <c r="K358" s="665">
        <v>795</v>
      </c>
      <c r="L358" s="665">
        <v>0.92657342657342656</v>
      </c>
      <c r="M358" s="665">
        <v>22.714285714285715</v>
      </c>
      <c r="N358" s="665">
        <v>48</v>
      </c>
      <c r="O358" s="665">
        <v>1104</v>
      </c>
      <c r="P358" s="678">
        <v>1.2867132867132867</v>
      </c>
      <c r="Q358" s="666">
        <v>23</v>
      </c>
    </row>
    <row r="359" spans="1:17" ht="14.4" customHeight="1" x14ac:dyDescent="0.3">
      <c r="A359" s="661" t="s">
        <v>10137</v>
      </c>
      <c r="B359" s="662" t="s">
        <v>9963</v>
      </c>
      <c r="C359" s="662" t="s">
        <v>9855</v>
      </c>
      <c r="D359" s="662" t="s">
        <v>10009</v>
      </c>
      <c r="E359" s="662" t="s">
        <v>10010</v>
      </c>
      <c r="F359" s="665">
        <v>45</v>
      </c>
      <c r="G359" s="665">
        <v>9405</v>
      </c>
      <c r="H359" s="665">
        <v>1</v>
      </c>
      <c r="I359" s="665">
        <v>209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10137</v>
      </c>
      <c r="B360" s="662" t="s">
        <v>9963</v>
      </c>
      <c r="C360" s="662" t="s">
        <v>9855</v>
      </c>
      <c r="D360" s="662" t="s">
        <v>10011</v>
      </c>
      <c r="E360" s="662" t="s">
        <v>10012</v>
      </c>
      <c r="F360" s="665">
        <v>11</v>
      </c>
      <c r="G360" s="665">
        <v>726</v>
      </c>
      <c r="H360" s="665">
        <v>1</v>
      </c>
      <c r="I360" s="665">
        <v>66</v>
      </c>
      <c r="J360" s="665">
        <v>11</v>
      </c>
      <c r="K360" s="665">
        <v>726</v>
      </c>
      <c r="L360" s="665">
        <v>1</v>
      </c>
      <c r="M360" s="665">
        <v>66</v>
      </c>
      <c r="N360" s="665">
        <v>13</v>
      </c>
      <c r="O360" s="665">
        <v>858</v>
      </c>
      <c r="P360" s="678">
        <v>1.1818181818181819</v>
      </c>
      <c r="Q360" s="666">
        <v>66</v>
      </c>
    </row>
    <row r="361" spans="1:17" ht="14.4" customHeight="1" x14ac:dyDescent="0.3">
      <c r="A361" s="661" t="s">
        <v>10137</v>
      </c>
      <c r="B361" s="662" t="s">
        <v>9963</v>
      </c>
      <c r="C361" s="662" t="s">
        <v>9855</v>
      </c>
      <c r="D361" s="662" t="s">
        <v>10015</v>
      </c>
      <c r="E361" s="662" t="s">
        <v>10016</v>
      </c>
      <c r="F361" s="665">
        <v>1222</v>
      </c>
      <c r="G361" s="665">
        <v>19552</v>
      </c>
      <c r="H361" s="665">
        <v>1</v>
      </c>
      <c r="I361" s="665">
        <v>16</v>
      </c>
      <c r="J361" s="665">
        <v>1148</v>
      </c>
      <c r="K361" s="665">
        <v>18304</v>
      </c>
      <c r="L361" s="665">
        <v>0.93617021276595747</v>
      </c>
      <c r="M361" s="665">
        <v>15.94425087108014</v>
      </c>
      <c r="N361" s="665">
        <v>1177</v>
      </c>
      <c r="O361" s="665">
        <v>18832</v>
      </c>
      <c r="P361" s="678">
        <v>0.96317512274959083</v>
      </c>
      <c r="Q361" s="666">
        <v>16</v>
      </c>
    </row>
    <row r="362" spans="1:17" ht="14.4" customHeight="1" x14ac:dyDescent="0.3">
      <c r="A362" s="661" t="s">
        <v>10137</v>
      </c>
      <c r="B362" s="662" t="s">
        <v>9963</v>
      </c>
      <c r="C362" s="662" t="s">
        <v>9855</v>
      </c>
      <c r="D362" s="662" t="s">
        <v>10019</v>
      </c>
      <c r="E362" s="662" t="s">
        <v>10020</v>
      </c>
      <c r="F362" s="665"/>
      <c r="G362" s="665"/>
      <c r="H362" s="665"/>
      <c r="I362" s="665"/>
      <c r="J362" s="665"/>
      <c r="K362" s="665"/>
      <c r="L362" s="665"/>
      <c r="M362" s="665"/>
      <c r="N362" s="665">
        <v>6</v>
      </c>
      <c r="O362" s="665">
        <v>2094</v>
      </c>
      <c r="P362" s="678"/>
      <c r="Q362" s="666">
        <v>349</v>
      </c>
    </row>
    <row r="363" spans="1:17" ht="14.4" customHeight="1" x14ac:dyDescent="0.3">
      <c r="A363" s="661" t="s">
        <v>10137</v>
      </c>
      <c r="B363" s="662" t="s">
        <v>9963</v>
      </c>
      <c r="C363" s="662" t="s">
        <v>9855</v>
      </c>
      <c r="D363" s="662" t="s">
        <v>10021</v>
      </c>
      <c r="E363" s="662" t="s">
        <v>10022</v>
      </c>
      <c r="F363" s="665">
        <v>18</v>
      </c>
      <c r="G363" s="665">
        <v>432</v>
      </c>
      <c r="H363" s="665">
        <v>1</v>
      </c>
      <c r="I363" s="665">
        <v>24</v>
      </c>
      <c r="J363" s="665">
        <v>19</v>
      </c>
      <c r="K363" s="665">
        <v>456</v>
      </c>
      <c r="L363" s="665">
        <v>1.0555555555555556</v>
      </c>
      <c r="M363" s="665">
        <v>24</v>
      </c>
      <c r="N363" s="665">
        <v>26</v>
      </c>
      <c r="O363" s="665">
        <v>624</v>
      </c>
      <c r="P363" s="678">
        <v>1.4444444444444444</v>
      </c>
      <c r="Q363" s="666">
        <v>24</v>
      </c>
    </row>
    <row r="364" spans="1:17" ht="14.4" customHeight="1" x14ac:dyDescent="0.3">
      <c r="A364" s="661" t="s">
        <v>10137</v>
      </c>
      <c r="B364" s="662" t="s">
        <v>9963</v>
      </c>
      <c r="C364" s="662" t="s">
        <v>9855</v>
      </c>
      <c r="D364" s="662" t="s">
        <v>10025</v>
      </c>
      <c r="E364" s="662" t="s">
        <v>10026</v>
      </c>
      <c r="F364" s="665">
        <v>106</v>
      </c>
      <c r="G364" s="665">
        <v>19080</v>
      </c>
      <c r="H364" s="665">
        <v>1</v>
      </c>
      <c r="I364" s="665">
        <v>180</v>
      </c>
      <c r="J364" s="665">
        <v>87</v>
      </c>
      <c r="K364" s="665">
        <v>15660</v>
      </c>
      <c r="L364" s="665">
        <v>0.82075471698113212</v>
      </c>
      <c r="M364" s="665">
        <v>180</v>
      </c>
      <c r="N364" s="665">
        <v>132</v>
      </c>
      <c r="O364" s="665">
        <v>23760</v>
      </c>
      <c r="P364" s="678">
        <v>1.2452830188679245</v>
      </c>
      <c r="Q364" s="666">
        <v>180</v>
      </c>
    </row>
    <row r="365" spans="1:17" ht="14.4" customHeight="1" x14ac:dyDescent="0.3">
      <c r="A365" s="661" t="s">
        <v>10137</v>
      </c>
      <c r="B365" s="662" t="s">
        <v>9963</v>
      </c>
      <c r="C365" s="662" t="s">
        <v>9855</v>
      </c>
      <c r="D365" s="662" t="s">
        <v>10031</v>
      </c>
      <c r="E365" s="662" t="s">
        <v>10032</v>
      </c>
      <c r="F365" s="665">
        <v>38</v>
      </c>
      <c r="G365" s="665">
        <v>9614</v>
      </c>
      <c r="H365" s="665">
        <v>1</v>
      </c>
      <c r="I365" s="665">
        <v>253</v>
      </c>
      <c r="J365" s="665">
        <v>84</v>
      </c>
      <c r="K365" s="665">
        <v>21252</v>
      </c>
      <c r="L365" s="665">
        <v>2.2105263157894739</v>
      </c>
      <c r="M365" s="665">
        <v>253</v>
      </c>
      <c r="N365" s="665">
        <v>87</v>
      </c>
      <c r="O365" s="665">
        <v>22011</v>
      </c>
      <c r="P365" s="678">
        <v>2.2894736842105261</v>
      </c>
      <c r="Q365" s="666">
        <v>253</v>
      </c>
    </row>
    <row r="366" spans="1:17" ht="14.4" customHeight="1" x14ac:dyDescent="0.3">
      <c r="A366" s="661" t="s">
        <v>10137</v>
      </c>
      <c r="B366" s="662" t="s">
        <v>9963</v>
      </c>
      <c r="C366" s="662" t="s">
        <v>9855</v>
      </c>
      <c r="D366" s="662" t="s">
        <v>10039</v>
      </c>
      <c r="E366" s="662" t="s">
        <v>10040</v>
      </c>
      <c r="F366" s="665">
        <v>103</v>
      </c>
      <c r="G366" s="665">
        <v>22248</v>
      </c>
      <c r="H366" s="665">
        <v>1</v>
      </c>
      <c r="I366" s="665">
        <v>216</v>
      </c>
      <c r="J366" s="665">
        <v>96</v>
      </c>
      <c r="K366" s="665">
        <v>19872</v>
      </c>
      <c r="L366" s="665">
        <v>0.89320388349514568</v>
      </c>
      <c r="M366" s="665">
        <v>207</v>
      </c>
      <c r="N366" s="665">
        <v>129</v>
      </c>
      <c r="O366" s="665">
        <v>27864</v>
      </c>
      <c r="P366" s="678">
        <v>1.2524271844660195</v>
      </c>
      <c r="Q366" s="666">
        <v>216</v>
      </c>
    </row>
    <row r="367" spans="1:17" ht="14.4" customHeight="1" x14ac:dyDescent="0.3">
      <c r="A367" s="661" t="s">
        <v>10137</v>
      </c>
      <c r="B367" s="662" t="s">
        <v>9963</v>
      </c>
      <c r="C367" s="662" t="s">
        <v>9855</v>
      </c>
      <c r="D367" s="662" t="s">
        <v>10043</v>
      </c>
      <c r="E367" s="662" t="s">
        <v>10044</v>
      </c>
      <c r="F367" s="665"/>
      <c r="G367" s="665"/>
      <c r="H367" s="665"/>
      <c r="I367" s="665"/>
      <c r="J367" s="665">
        <v>2</v>
      </c>
      <c r="K367" s="665">
        <v>1182</v>
      </c>
      <c r="L367" s="665"/>
      <c r="M367" s="665">
        <v>591</v>
      </c>
      <c r="N367" s="665"/>
      <c r="O367" s="665"/>
      <c r="P367" s="678"/>
      <c r="Q367" s="666"/>
    </row>
    <row r="368" spans="1:17" ht="14.4" customHeight="1" x14ac:dyDescent="0.3">
      <c r="A368" s="661" t="s">
        <v>10137</v>
      </c>
      <c r="B368" s="662" t="s">
        <v>9963</v>
      </c>
      <c r="C368" s="662" t="s">
        <v>9855</v>
      </c>
      <c r="D368" s="662" t="s">
        <v>10045</v>
      </c>
      <c r="E368" s="662" t="s">
        <v>10046</v>
      </c>
      <c r="F368" s="665"/>
      <c r="G368" s="665"/>
      <c r="H368" s="665"/>
      <c r="I368" s="665"/>
      <c r="J368" s="665">
        <v>3</v>
      </c>
      <c r="K368" s="665">
        <v>150</v>
      </c>
      <c r="L368" s="665"/>
      <c r="M368" s="665">
        <v>50</v>
      </c>
      <c r="N368" s="665">
        <v>1</v>
      </c>
      <c r="O368" s="665">
        <v>50</v>
      </c>
      <c r="P368" s="678"/>
      <c r="Q368" s="666">
        <v>50</v>
      </c>
    </row>
    <row r="369" spans="1:17" ht="14.4" customHeight="1" x14ac:dyDescent="0.3">
      <c r="A369" s="661" t="s">
        <v>10137</v>
      </c>
      <c r="B369" s="662" t="s">
        <v>9963</v>
      </c>
      <c r="C369" s="662" t="s">
        <v>9855</v>
      </c>
      <c r="D369" s="662" t="s">
        <v>10051</v>
      </c>
      <c r="E369" s="662" t="s">
        <v>10052</v>
      </c>
      <c r="F369" s="665"/>
      <c r="G369" s="665"/>
      <c r="H369" s="665"/>
      <c r="I369" s="665"/>
      <c r="J369" s="665"/>
      <c r="K369" s="665"/>
      <c r="L369" s="665"/>
      <c r="M369" s="665"/>
      <c r="N369" s="665">
        <v>1</v>
      </c>
      <c r="O369" s="665">
        <v>735</v>
      </c>
      <c r="P369" s="678"/>
      <c r="Q369" s="666">
        <v>735</v>
      </c>
    </row>
    <row r="370" spans="1:17" ht="14.4" customHeight="1" x14ac:dyDescent="0.3">
      <c r="A370" s="661" t="s">
        <v>10137</v>
      </c>
      <c r="B370" s="662" t="s">
        <v>9963</v>
      </c>
      <c r="C370" s="662" t="s">
        <v>9855</v>
      </c>
      <c r="D370" s="662" t="s">
        <v>10057</v>
      </c>
      <c r="E370" s="662" t="s">
        <v>10058</v>
      </c>
      <c r="F370" s="665"/>
      <c r="G370" s="665"/>
      <c r="H370" s="665"/>
      <c r="I370" s="665"/>
      <c r="J370" s="665">
        <v>2</v>
      </c>
      <c r="K370" s="665">
        <v>1504</v>
      </c>
      <c r="L370" s="665"/>
      <c r="M370" s="665">
        <v>752</v>
      </c>
      <c r="N370" s="665"/>
      <c r="O370" s="665"/>
      <c r="P370" s="678"/>
      <c r="Q370" s="666"/>
    </row>
    <row r="371" spans="1:17" ht="14.4" customHeight="1" x14ac:dyDescent="0.3">
      <c r="A371" s="661" t="s">
        <v>10137</v>
      </c>
      <c r="B371" s="662" t="s">
        <v>9963</v>
      </c>
      <c r="C371" s="662" t="s">
        <v>9855</v>
      </c>
      <c r="D371" s="662" t="s">
        <v>10059</v>
      </c>
      <c r="E371" s="662" t="s">
        <v>10060</v>
      </c>
      <c r="F371" s="665"/>
      <c r="G371" s="665"/>
      <c r="H371" s="665"/>
      <c r="I371" s="665"/>
      <c r="J371" s="665">
        <v>2</v>
      </c>
      <c r="K371" s="665">
        <v>462</v>
      </c>
      <c r="L371" s="665"/>
      <c r="M371" s="665">
        <v>231</v>
      </c>
      <c r="N371" s="665">
        <v>1</v>
      </c>
      <c r="O371" s="665">
        <v>231</v>
      </c>
      <c r="P371" s="678"/>
      <c r="Q371" s="666">
        <v>231</v>
      </c>
    </row>
    <row r="372" spans="1:17" ht="14.4" customHeight="1" x14ac:dyDescent="0.3">
      <c r="A372" s="661" t="s">
        <v>10137</v>
      </c>
      <c r="B372" s="662" t="s">
        <v>9963</v>
      </c>
      <c r="C372" s="662" t="s">
        <v>9855</v>
      </c>
      <c r="D372" s="662" t="s">
        <v>10063</v>
      </c>
      <c r="E372" s="662" t="s">
        <v>10064</v>
      </c>
      <c r="F372" s="665">
        <v>1</v>
      </c>
      <c r="G372" s="665">
        <v>229</v>
      </c>
      <c r="H372" s="665">
        <v>1</v>
      </c>
      <c r="I372" s="665">
        <v>229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10137</v>
      </c>
      <c r="B373" s="662" t="s">
        <v>9963</v>
      </c>
      <c r="C373" s="662" t="s">
        <v>9855</v>
      </c>
      <c r="D373" s="662" t="s">
        <v>10065</v>
      </c>
      <c r="E373" s="662" t="s">
        <v>10066</v>
      </c>
      <c r="F373" s="665">
        <v>1</v>
      </c>
      <c r="G373" s="665">
        <v>406</v>
      </c>
      <c r="H373" s="665">
        <v>1</v>
      </c>
      <c r="I373" s="665">
        <v>406</v>
      </c>
      <c r="J373" s="665">
        <v>2</v>
      </c>
      <c r="K373" s="665">
        <v>814</v>
      </c>
      <c r="L373" s="665">
        <v>2.0049261083743843</v>
      </c>
      <c r="M373" s="665">
        <v>407</v>
      </c>
      <c r="N373" s="665"/>
      <c r="O373" s="665"/>
      <c r="P373" s="678"/>
      <c r="Q373" s="666"/>
    </row>
    <row r="374" spans="1:17" ht="14.4" customHeight="1" x14ac:dyDescent="0.3">
      <c r="A374" s="661" t="s">
        <v>10137</v>
      </c>
      <c r="B374" s="662" t="s">
        <v>9963</v>
      </c>
      <c r="C374" s="662" t="s">
        <v>9855</v>
      </c>
      <c r="D374" s="662" t="s">
        <v>10069</v>
      </c>
      <c r="E374" s="662" t="s">
        <v>10070</v>
      </c>
      <c r="F374" s="665">
        <v>1</v>
      </c>
      <c r="G374" s="665">
        <v>586</v>
      </c>
      <c r="H374" s="665">
        <v>1</v>
      </c>
      <c r="I374" s="665">
        <v>586</v>
      </c>
      <c r="J374" s="665">
        <v>2</v>
      </c>
      <c r="K374" s="665">
        <v>1174</v>
      </c>
      <c r="L374" s="665">
        <v>2.0034129692832763</v>
      </c>
      <c r="M374" s="665">
        <v>587</v>
      </c>
      <c r="N374" s="665"/>
      <c r="O374" s="665"/>
      <c r="P374" s="678"/>
      <c r="Q374" s="666"/>
    </row>
    <row r="375" spans="1:17" ht="14.4" customHeight="1" x14ac:dyDescent="0.3">
      <c r="A375" s="661" t="s">
        <v>10137</v>
      </c>
      <c r="B375" s="662" t="s">
        <v>9963</v>
      </c>
      <c r="C375" s="662" t="s">
        <v>9855</v>
      </c>
      <c r="D375" s="662" t="s">
        <v>10071</v>
      </c>
      <c r="E375" s="662" t="s">
        <v>10072</v>
      </c>
      <c r="F375" s="665"/>
      <c r="G375" s="665"/>
      <c r="H375" s="665"/>
      <c r="I375" s="665"/>
      <c r="J375" s="665"/>
      <c r="K375" s="665"/>
      <c r="L375" s="665"/>
      <c r="M375" s="665"/>
      <c r="N375" s="665">
        <v>1</v>
      </c>
      <c r="O375" s="665">
        <v>386</v>
      </c>
      <c r="P375" s="678"/>
      <c r="Q375" s="666">
        <v>386</v>
      </c>
    </row>
    <row r="376" spans="1:17" ht="14.4" customHeight="1" x14ac:dyDescent="0.3">
      <c r="A376" s="661" t="s">
        <v>10138</v>
      </c>
      <c r="B376" s="662" t="s">
        <v>9667</v>
      </c>
      <c r="C376" s="662" t="s">
        <v>9855</v>
      </c>
      <c r="D376" s="662" t="s">
        <v>9860</v>
      </c>
      <c r="E376" s="662" t="s">
        <v>9861</v>
      </c>
      <c r="F376" s="665">
        <v>8</v>
      </c>
      <c r="G376" s="665">
        <v>272</v>
      </c>
      <c r="H376" s="665">
        <v>1</v>
      </c>
      <c r="I376" s="665">
        <v>34</v>
      </c>
      <c r="J376" s="665">
        <v>22</v>
      </c>
      <c r="K376" s="665">
        <v>769</v>
      </c>
      <c r="L376" s="665">
        <v>2.8272058823529411</v>
      </c>
      <c r="M376" s="665">
        <v>34.954545454545453</v>
      </c>
      <c r="N376" s="665">
        <v>27</v>
      </c>
      <c r="O376" s="665">
        <v>945</v>
      </c>
      <c r="P376" s="678">
        <v>3.4742647058823528</v>
      </c>
      <c r="Q376" s="666">
        <v>35</v>
      </c>
    </row>
    <row r="377" spans="1:17" ht="14.4" customHeight="1" x14ac:dyDescent="0.3">
      <c r="A377" s="661" t="s">
        <v>10138</v>
      </c>
      <c r="B377" s="662" t="s">
        <v>9667</v>
      </c>
      <c r="C377" s="662" t="s">
        <v>9855</v>
      </c>
      <c r="D377" s="662" t="s">
        <v>9896</v>
      </c>
      <c r="E377" s="662" t="s">
        <v>9897</v>
      </c>
      <c r="F377" s="665"/>
      <c r="G377" s="665"/>
      <c r="H377" s="665"/>
      <c r="I377" s="665"/>
      <c r="J377" s="665">
        <v>6</v>
      </c>
      <c r="K377" s="665">
        <v>1980</v>
      </c>
      <c r="L377" s="665"/>
      <c r="M377" s="665">
        <v>330</v>
      </c>
      <c r="N377" s="665"/>
      <c r="O377" s="665"/>
      <c r="P377" s="678"/>
      <c r="Q377" s="666"/>
    </row>
    <row r="378" spans="1:17" ht="14.4" customHeight="1" x14ac:dyDescent="0.3">
      <c r="A378" s="661" t="s">
        <v>10138</v>
      </c>
      <c r="B378" s="662" t="s">
        <v>9667</v>
      </c>
      <c r="C378" s="662" t="s">
        <v>9855</v>
      </c>
      <c r="D378" s="662" t="s">
        <v>9904</v>
      </c>
      <c r="E378" s="662" t="s">
        <v>9905</v>
      </c>
      <c r="F378" s="665">
        <v>7</v>
      </c>
      <c r="G378" s="665">
        <v>1113</v>
      </c>
      <c r="H378" s="665">
        <v>1</v>
      </c>
      <c r="I378" s="665">
        <v>159</v>
      </c>
      <c r="J378" s="665">
        <v>6</v>
      </c>
      <c r="K378" s="665">
        <v>959</v>
      </c>
      <c r="L378" s="665">
        <v>0.86163522012578619</v>
      </c>
      <c r="M378" s="665">
        <v>159.83333333333334</v>
      </c>
      <c r="N378" s="665">
        <v>5</v>
      </c>
      <c r="O378" s="665">
        <v>805</v>
      </c>
      <c r="P378" s="678">
        <v>0.72327044025157228</v>
      </c>
      <c r="Q378" s="666">
        <v>161</v>
      </c>
    </row>
    <row r="379" spans="1:17" ht="14.4" customHeight="1" x14ac:dyDescent="0.3">
      <c r="A379" s="661" t="s">
        <v>10138</v>
      </c>
      <c r="B379" s="662" t="s">
        <v>9667</v>
      </c>
      <c r="C379" s="662" t="s">
        <v>9855</v>
      </c>
      <c r="D379" s="662" t="s">
        <v>9910</v>
      </c>
      <c r="E379" s="662" t="s">
        <v>9911</v>
      </c>
      <c r="F379" s="665">
        <v>1</v>
      </c>
      <c r="G379" s="665">
        <v>163</v>
      </c>
      <c r="H379" s="665">
        <v>1</v>
      </c>
      <c r="I379" s="665">
        <v>163</v>
      </c>
      <c r="J379" s="665">
        <v>4</v>
      </c>
      <c r="K379" s="665">
        <v>655</v>
      </c>
      <c r="L379" s="665">
        <v>4.0184049079754605</v>
      </c>
      <c r="M379" s="665">
        <v>163.75</v>
      </c>
      <c r="N379" s="665">
        <v>5</v>
      </c>
      <c r="O379" s="665">
        <v>825</v>
      </c>
      <c r="P379" s="678">
        <v>5.0613496932515334</v>
      </c>
      <c r="Q379" s="666">
        <v>165</v>
      </c>
    </row>
    <row r="380" spans="1:17" ht="14.4" customHeight="1" x14ac:dyDescent="0.3">
      <c r="A380" s="661" t="s">
        <v>10138</v>
      </c>
      <c r="B380" s="662" t="s">
        <v>9667</v>
      </c>
      <c r="C380" s="662" t="s">
        <v>9855</v>
      </c>
      <c r="D380" s="662" t="s">
        <v>9912</v>
      </c>
      <c r="E380" s="662" t="s">
        <v>9913</v>
      </c>
      <c r="F380" s="665">
        <v>9</v>
      </c>
      <c r="G380" s="665">
        <v>5805</v>
      </c>
      <c r="H380" s="665">
        <v>1</v>
      </c>
      <c r="I380" s="665">
        <v>645</v>
      </c>
      <c r="J380" s="665">
        <v>7</v>
      </c>
      <c r="K380" s="665">
        <v>4557</v>
      </c>
      <c r="L380" s="665">
        <v>0.78501291989664079</v>
      </c>
      <c r="M380" s="665">
        <v>651</v>
      </c>
      <c r="N380" s="665">
        <v>27</v>
      </c>
      <c r="O380" s="665">
        <v>17631</v>
      </c>
      <c r="P380" s="678">
        <v>3.0372093023255813</v>
      </c>
      <c r="Q380" s="666">
        <v>653</v>
      </c>
    </row>
    <row r="381" spans="1:17" ht="14.4" customHeight="1" x14ac:dyDescent="0.3">
      <c r="A381" s="661" t="s">
        <v>10138</v>
      </c>
      <c r="B381" s="662" t="s">
        <v>9930</v>
      </c>
      <c r="C381" s="662" t="s">
        <v>9855</v>
      </c>
      <c r="D381" s="662" t="s">
        <v>9931</v>
      </c>
      <c r="E381" s="662" t="s">
        <v>9932</v>
      </c>
      <c r="F381" s="665">
        <v>2</v>
      </c>
      <c r="G381" s="665">
        <v>1808</v>
      </c>
      <c r="H381" s="665">
        <v>1</v>
      </c>
      <c r="I381" s="665">
        <v>904</v>
      </c>
      <c r="J381" s="665">
        <v>4</v>
      </c>
      <c r="K381" s="665">
        <v>0</v>
      </c>
      <c r="L381" s="665">
        <v>0</v>
      </c>
      <c r="M381" s="665">
        <v>0</v>
      </c>
      <c r="N381" s="665"/>
      <c r="O381" s="665"/>
      <c r="P381" s="678"/>
      <c r="Q381" s="666"/>
    </row>
    <row r="382" spans="1:17" ht="14.4" customHeight="1" x14ac:dyDescent="0.3">
      <c r="A382" s="661" t="s">
        <v>10138</v>
      </c>
      <c r="B382" s="662" t="s">
        <v>9930</v>
      </c>
      <c r="C382" s="662" t="s">
        <v>9855</v>
      </c>
      <c r="D382" s="662" t="s">
        <v>9935</v>
      </c>
      <c r="E382" s="662" t="s">
        <v>9936</v>
      </c>
      <c r="F382" s="665">
        <v>1</v>
      </c>
      <c r="G382" s="665">
        <v>297</v>
      </c>
      <c r="H382" s="665">
        <v>1</v>
      </c>
      <c r="I382" s="665">
        <v>297</v>
      </c>
      <c r="J382" s="665">
        <v>1</v>
      </c>
      <c r="K382" s="665">
        <v>301</v>
      </c>
      <c r="L382" s="665">
        <v>1.0134680134680134</v>
      </c>
      <c r="M382" s="665">
        <v>301</v>
      </c>
      <c r="N382" s="665">
        <v>1</v>
      </c>
      <c r="O382" s="665">
        <v>303</v>
      </c>
      <c r="P382" s="678">
        <v>1.0202020202020201</v>
      </c>
      <c r="Q382" s="666">
        <v>303</v>
      </c>
    </row>
    <row r="383" spans="1:17" ht="14.4" customHeight="1" x14ac:dyDescent="0.3">
      <c r="A383" s="661" t="s">
        <v>10138</v>
      </c>
      <c r="B383" s="662" t="s">
        <v>9930</v>
      </c>
      <c r="C383" s="662" t="s">
        <v>9855</v>
      </c>
      <c r="D383" s="662" t="s">
        <v>9937</v>
      </c>
      <c r="E383" s="662" t="s">
        <v>9938</v>
      </c>
      <c r="F383" s="665"/>
      <c r="G383" s="665"/>
      <c r="H383" s="665"/>
      <c r="I383" s="665"/>
      <c r="J383" s="665">
        <v>1</v>
      </c>
      <c r="K383" s="665">
        <v>23</v>
      </c>
      <c r="L383" s="665"/>
      <c r="M383" s="665">
        <v>23</v>
      </c>
      <c r="N383" s="665"/>
      <c r="O383" s="665"/>
      <c r="P383" s="678"/>
      <c r="Q383" s="666"/>
    </row>
    <row r="384" spans="1:17" ht="14.4" customHeight="1" x14ac:dyDescent="0.3">
      <c r="A384" s="661" t="s">
        <v>10138</v>
      </c>
      <c r="B384" s="662" t="s">
        <v>9930</v>
      </c>
      <c r="C384" s="662" t="s">
        <v>9855</v>
      </c>
      <c r="D384" s="662" t="s">
        <v>9941</v>
      </c>
      <c r="E384" s="662" t="s">
        <v>9942</v>
      </c>
      <c r="F384" s="665">
        <v>5</v>
      </c>
      <c r="G384" s="665">
        <v>6225</v>
      </c>
      <c r="H384" s="665">
        <v>1</v>
      </c>
      <c r="I384" s="665">
        <v>1245</v>
      </c>
      <c r="J384" s="665">
        <v>6</v>
      </c>
      <c r="K384" s="665">
        <v>5044</v>
      </c>
      <c r="L384" s="665">
        <v>0.81028112449799194</v>
      </c>
      <c r="M384" s="665">
        <v>840.66666666666663</v>
      </c>
      <c r="N384" s="665"/>
      <c r="O384" s="665"/>
      <c r="P384" s="678"/>
      <c r="Q384" s="666"/>
    </row>
    <row r="385" spans="1:17" ht="14.4" customHeight="1" x14ac:dyDescent="0.3">
      <c r="A385" s="661" t="s">
        <v>10138</v>
      </c>
      <c r="B385" s="662" t="s">
        <v>9930</v>
      </c>
      <c r="C385" s="662" t="s">
        <v>9855</v>
      </c>
      <c r="D385" s="662" t="s">
        <v>9943</v>
      </c>
      <c r="E385" s="662" t="s">
        <v>9944</v>
      </c>
      <c r="F385" s="665">
        <v>6</v>
      </c>
      <c r="G385" s="665">
        <v>56022</v>
      </c>
      <c r="H385" s="665">
        <v>1</v>
      </c>
      <c r="I385" s="665">
        <v>9337</v>
      </c>
      <c r="J385" s="665">
        <v>1</v>
      </c>
      <c r="K385" s="665">
        <v>9412</v>
      </c>
      <c r="L385" s="665">
        <v>0.168005426439613</v>
      </c>
      <c r="M385" s="665">
        <v>9412</v>
      </c>
      <c r="N385" s="665"/>
      <c r="O385" s="665"/>
      <c r="P385" s="678"/>
      <c r="Q385" s="666"/>
    </row>
    <row r="386" spans="1:17" ht="14.4" customHeight="1" x14ac:dyDescent="0.3">
      <c r="A386" s="661" t="s">
        <v>10138</v>
      </c>
      <c r="B386" s="662" t="s">
        <v>9930</v>
      </c>
      <c r="C386" s="662" t="s">
        <v>9855</v>
      </c>
      <c r="D386" s="662" t="s">
        <v>9945</v>
      </c>
      <c r="E386" s="662" t="s">
        <v>9946</v>
      </c>
      <c r="F386" s="665">
        <v>1</v>
      </c>
      <c r="G386" s="665">
        <v>9747</v>
      </c>
      <c r="H386" s="665">
        <v>1</v>
      </c>
      <c r="I386" s="665">
        <v>9747</v>
      </c>
      <c r="J386" s="665">
        <v>1</v>
      </c>
      <c r="K386" s="665">
        <v>9828</v>
      </c>
      <c r="L386" s="665">
        <v>1.0083102493074791</v>
      </c>
      <c r="M386" s="665">
        <v>9828</v>
      </c>
      <c r="N386" s="665">
        <v>1</v>
      </c>
      <c r="O386" s="665">
        <v>9864</v>
      </c>
      <c r="P386" s="678">
        <v>1.0120036934441368</v>
      </c>
      <c r="Q386" s="666">
        <v>9864</v>
      </c>
    </row>
    <row r="387" spans="1:17" ht="14.4" customHeight="1" x14ac:dyDescent="0.3">
      <c r="A387" s="661" t="s">
        <v>10138</v>
      </c>
      <c r="B387" s="662" t="s">
        <v>9930</v>
      </c>
      <c r="C387" s="662" t="s">
        <v>9855</v>
      </c>
      <c r="D387" s="662" t="s">
        <v>9951</v>
      </c>
      <c r="E387" s="662" t="s">
        <v>9952</v>
      </c>
      <c r="F387" s="665">
        <v>17</v>
      </c>
      <c r="G387" s="665">
        <v>17034</v>
      </c>
      <c r="H387" s="665">
        <v>1</v>
      </c>
      <c r="I387" s="665">
        <v>1002</v>
      </c>
      <c r="J387" s="665">
        <v>10</v>
      </c>
      <c r="K387" s="665">
        <v>6036</v>
      </c>
      <c r="L387" s="665">
        <v>0.3543501232828461</v>
      </c>
      <c r="M387" s="665">
        <v>603.6</v>
      </c>
      <c r="N387" s="665"/>
      <c r="O387" s="665"/>
      <c r="P387" s="678"/>
      <c r="Q387" s="666"/>
    </row>
    <row r="388" spans="1:17" ht="14.4" customHeight="1" x14ac:dyDescent="0.3">
      <c r="A388" s="661" t="s">
        <v>10138</v>
      </c>
      <c r="B388" s="662" t="s">
        <v>9930</v>
      </c>
      <c r="C388" s="662" t="s">
        <v>9855</v>
      </c>
      <c r="D388" s="662" t="s">
        <v>9953</v>
      </c>
      <c r="E388" s="662" t="s">
        <v>9954</v>
      </c>
      <c r="F388" s="665">
        <v>18</v>
      </c>
      <c r="G388" s="665">
        <v>40194</v>
      </c>
      <c r="H388" s="665">
        <v>1</v>
      </c>
      <c r="I388" s="665">
        <v>2233</v>
      </c>
      <c r="J388" s="665">
        <v>17</v>
      </c>
      <c r="K388" s="665">
        <v>20286</v>
      </c>
      <c r="L388" s="665">
        <v>0.50470219435736674</v>
      </c>
      <c r="M388" s="665">
        <v>1193.2941176470588</v>
      </c>
      <c r="N388" s="665"/>
      <c r="O388" s="665"/>
      <c r="P388" s="678"/>
      <c r="Q388" s="666"/>
    </row>
    <row r="389" spans="1:17" ht="14.4" customHeight="1" x14ac:dyDescent="0.3">
      <c r="A389" s="661" t="s">
        <v>10138</v>
      </c>
      <c r="B389" s="662" t="s">
        <v>9930</v>
      </c>
      <c r="C389" s="662" t="s">
        <v>9855</v>
      </c>
      <c r="D389" s="662" t="s">
        <v>9955</v>
      </c>
      <c r="E389" s="662" t="s">
        <v>9956</v>
      </c>
      <c r="F389" s="665">
        <v>2</v>
      </c>
      <c r="G389" s="665">
        <v>732</v>
      </c>
      <c r="H389" s="665">
        <v>1</v>
      </c>
      <c r="I389" s="665">
        <v>366</v>
      </c>
      <c r="J389" s="665">
        <v>7</v>
      </c>
      <c r="K389" s="665">
        <v>1110</v>
      </c>
      <c r="L389" s="665">
        <v>1.5163934426229508</v>
      </c>
      <c r="M389" s="665">
        <v>158.57142857142858</v>
      </c>
      <c r="N389" s="665"/>
      <c r="O389" s="665"/>
      <c r="P389" s="678"/>
      <c r="Q389" s="666"/>
    </row>
    <row r="390" spans="1:17" ht="14.4" customHeight="1" x14ac:dyDescent="0.3">
      <c r="A390" s="661" t="s">
        <v>10138</v>
      </c>
      <c r="B390" s="662" t="s">
        <v>9963</v>
      </c>
      <c r="C390" s="662" t="s">
        <v>9855</v>
      </c>
      <c r="D390" s="662" t="s">
        <v>9966</v>
      </c>
      <c r="E390" s="662" t="s">
        <v>9967</v>
      </c>
      <c r="F390" s="665">
        <v>2</v>
      </c>
      <c r="G390" s="665">
        <v>434</v>
      </c>
      <c r="H390" s="665">
        <v>1</v>
      </c>
      <c r="I390" s="665">
        <v>217</v>
      </c>
      <c r="J390" s="665"/>
      <c r="K390" s="665"/>
      <c r="L390" s="665"/>
      <c r="M390" s="665"/>
      <c r="N390" s="665">
        <v>1</v>
      </c>
      <c r="O390" s="665">
        <v>219</v>
      </c>
      <c r="P390" s="678">
        <v>0.50460829493087556</v>
      </c>
      <c r="Q390" s="666">
        <v>219</v>
      </c>
    </row>
    <row r="391" spans="1:17" ht="14.4" customHeight="1" x14ac:dyDescent="0.3">
      <c r="A391" s="661" t="s">
        <v>10138</v>
      </c>
      <c r="B391" s="662" t="s">
        <v>9963</v>
      </c>
      <c r="C391" s="662" t="s">
        <v>9855</v>
      </c>
      <c r="D391" s="662" t="s">
        <v>9968</v>
      </c>
      <c r="E391" s="662" t="s">
        <v>9969</v>
      </c>
      <c r="F391" s="665">
        <v>3</v>
      </c>
      <c r="G391" s="665">
        <v>1491</v>
      </c>
      <c r="H391" s="665">
        <v>1</v>
      </c>
      <c r="I391" s="665">
        <v>497</v>
      </c>
      <c r="J391" s="665"/>
      <c r="K391" s="665"/>
      <c r="L391" s="665"/>
      <c r="M391" s="665"/>
      <c r="N391" s="665">
        <v>1</v>
      </c>
      <c r="O391" s="665">
        <v>503</v>
      </c>
      <c r="P391" s="678">
        <v>0.33735747820254863</v>
      </c>
      <c r="Q391" s="666">
        <v>503</v>
      </c>
    </row>
    <row r="392" spans="1:17" ht="14.4" customHeight="1" x14ac:dyDescent="0.3">
      <c r="A392" s="661" t="s">
        <v>10138</v>
      </c>
      <c r="B392" s="662" t="s">
        <v>9963</v>
      </c>
      <c r="C392" s="662" t="s">
        <v>9855</v>
      </c>
      <c r="D392" s="662" t="s">
        <v>9974</v>
      </c>
      <c r="E392" s="662" t="s">
        <v>9975</v>
      </c>
      <c r="F392" s="665">
        <v>113</v>
      </c>
      <c r="G392" s="665">
        <v>39550</v>
      </c>
      <c r="H392" s="665">
        <v>1</v>
      </c>
      <c r="I392" s="665">
        <v>350</v>
      </c>
      <c r="J392" s="665">
        <v>235</v>
      </c>
      <c r="K392" s="665">
        <v>82454</v>
      </c>
      <c r="L392" s="665">
        <v>2.0848040455120103</v>
      </c>
      <c r="M392" s="665">
        <v>350.86808510638298</v>
      </c>
      <c r="N392" s="665">
        <v>515</v>
      </c>
      <c r="O392" s="665">
        <v>180765</v>
      </c>
      <c r="P392" s="678">
        <v>4.5705436156763595</v>
      </c>
      <c r="Q392" s="666">
        <v>351</v>
      </c>
    </row>
    <row r="393" spans="1:17" ht="14.4" customHeight="1" x14ac:dyDescent="0.3">
      <c r="A393" s="661" t="s">
        <v>10138</v>
      </c>
      <c r="B393" s="662" t="s">
        <v>9963</v>
      </c>
      <c r="C393" s="662" t="s">
        <v>9855</v>
      </c>
      <c r="D393" s="662" t="s">
        <v>9978</v>
      </c>
      <c r="E393" s="662" t="s">
        <v>9979</v>
      </c>
      <c r="F393" s="665">
        <v>232</v>
      </c>
      <c r="G393" s="665">
        <v>15080</v>
      </c>
      <c r="H393" s="665">
        <v>1</v>
      </c>
      <c r="I393" s="665">
        <v>65</v>
      </c>
      <c r="J393" s="665">
        <v>252</v>
      </c>
      <c r="K393" s="665">
        <v>16120</v>
      </c>
      <c r="L393" s="665">
        <v>1.0689655172413792</v>
      </c>
      <c r="M393" s="665">
        <v>63.968253968253968</v>
      </c>
      <c r="N393" s="665">
        <v>323</v>
      </c>
      <c r="O393" s="665">
        <v>20995</v>
      </c>
      <c r="P393" s="678">
        <v>1.3922413793103448</v>
      </c>
      <c r="Q393" s="666">
        <v>65</v>
      </c>
    </row>
    <row r="394" spans="1:17" ht="14.4" customHeight="1" x14ac:dyDescent="0.3">
      <c r="A394" s="661" t="s">
        <v>10138</v>
      </c>
      <c r="B394" s="662" t="s">
        <v>9963</v>
      </c>
      <c r="C394" s="662" t="s">
        <v>9855</v>
      </c>
      <c r="D394" s="662" t="s">
        <v>1322</v>
      </c>
      <c r="E394" s="662" t="s">
        <v>9982</v>
      </c>
      <c r="F394" s="665"/>
      <c r="G394" s="665"/>
      <c r="H394" s="665"/>
      <c r="I394" s="665"/>
      <c r="J394" s="665">
        <v>4</v>
      </c>
      <c r="K394" s="665">
        <v>2364</v>
      </c>
      <c r="L394" s="665"/>
      <c r="M394" s="665">
        <v>591</v>
      </c>
      <c r="N394" s="665">
        <v>2</v>
      </c>
      <c r="O394" s="665">
        <v>1182</v>
      </c>
      <c r="P394" s="678"/>
      <c r="Q394" s="666">
        <v>591</v>
      </c>
    </row>
    <row r="395" spans="1:17" ht="14.4" customHeight="1" x14ac:dyDescent="0.3">
      <c r="A395" s="661" t="s">
        <v>10138</v>
      </c>
      <c r="B395" s="662" t="s">
        <v>9963</v>
      </c>
      <c r="C395" s="662" t="s">
        <v>9855</v>
      </c>
      <c r="D395" s="662" t="s">
        <v>9983</v>
      </c>
      <c r="E395" s="662" t="s">
        <v>9984</v>
      </c>
      <c r="F395" s="665"/>
      <c r="G395" s="665"/>
      <c r="H395" s="665"/>
      <c r="I395" s="665"/>
      <c r="J395" s="665">
        <v>4</v>
      </c>
      <c r="K395" s="665">
        <v>2464</v>
      </c>
      <c r="L395" s="665"/>
      <c r="M395" s="665">
        <v>616</v>
      </c>
      <c r="N395" s="665">
        <v>2</v>
      </c>
      <c r="O395" s="665">
        <v>1232</v>
      </c>
      <c r="P395" s="678"/>
      <c r="Q395" s="666">
        <v>616</v>
      </c>
    </row>
    <row r="396" spans="1:17" ht="14.4" customHeight="1" x14ac:dyDescent="0.3">
      <c r="A396" s="661" t="s">
        <v>10138</v>
      </c>
      <c r="B396" s="662" t="s">
        <v>9963</v>
      </c>
      <c r="C396" s="662" t="s">
        <v>9855</v>
      </c>
      <c r="D396" s="662" t="s">
        <v>9985</v>
      </c>
      <c r="E396" s="662" t="s">
        <v>9986</v>
      </c>
      <c r="F396" s="665"/>
      <c r="G396" s="665"/>
      <c r="H396" s="665"/>
      <c r="I396" s="665"/>
      <c r="J396" s="665">
        <v>1</v>
      </c>
      <c r="K396" s="665">
        <v>150</v>
      </c>
      <c r="L396" s="665"/>
      <c r="M396" s="665">
        <v>150</v>
      </c>
      <c r="N396" s="665">
        <v>2</v>
      </c>
      <c r="O396" s="665">
        <v>300</v>
      </c>
      <c r="P396" s="678"/>
      <c r="Q396" s="666">
        <v>150</v>
      </c>
    </row>
    <row r="397" spans="1:17" ht="14.4" customHeight="1" x14ac:dyDescent="0.3">
      <c r="A397" s="661" t="s">
        <v>10138</v>
      </c>
      <c r="B397" s="662" t="s">
        <v>9963</v>
      </c>
      <c r="C397" s="662" t="s">
        <v>9855</v>
      </c>
      <c r="D397" s="662" t="s">
        <v>9989</v>
      </c>
      <c r="E397" s="662" t="s">
        <v>9990</v>
      </c>
      <c r="F397" s="665">
        <v>74</v>
      </c>
      <c r="G397" s="665">
        <v>1702</v>
      </c>
      <c r="H397" s="665">
        <v>1</v>
      </c>
      <c r="I397" s="665">
        <v>23</v>
      </c>
      <c r="J397" s="665">
        <v>72</v>
      </c>
      <c r="K397" s="665">
        <v>1712</v>
      </c>
      <c r="L397" s="665">
        <v>1.0058754406580495</v>
      </c>
      <c r="M397" s="665">
        <v>23.777777777777779</v>
      </c>
      <c r="N397" s="665">
        <v>65</v>
      </c>
      <c r="O397" s="665">
        <v>1560</v>
      </c>
      <c r="P397" s="678">
        <v>0.91656874265569921</v>
      </c>
      <c r="Q397" s="666">
        <v>24</v>
      </c>
    </row>
    <row r="398" spans="1:17" ht="14.4" customHeight="1" x14ac:dyDescent="0.3">
      <c r="A398" s="661" t="s">
        <v>10138</v>
      </c>
      <c r="B398" s="662" t="s">
        <v>9963</v>
      </c>
      <c r="C398" s="662" t="s">
        <v>9855</v>
      </c>
      <c r="D398" s="662" t="s">
        <v>9993</v>
      </c>
      <c r="E398" s="662" t="s">
        <v>9994</v>
      </c>
      <c r="F398" s="665">
        <v>108</v>
      </c>
      <c r="G398" s="665">
        <v>5832</v>
      </c>
      <c r="H398" s="665">
        <v>1</v>
      </c>
      <c r="I398" s="665">
        <v>54</v>
      </c>
      <c r="J398" s="665">
        <v>170</v>
      </c>
      <c r="K398" s="665">
        <v>8856</v>
      </c>
      <c r="L398" s="665">
        <v>1.5185185185185186</v>
      </c>
      <c r="M398" s="665">
        <v>52.094117647058823</v>
      </c>
      <c r="N398" s="665">
        <v>186</v>
      </c>
      <c r="O398" s="665">
        <v>10044</v>
      </c>
      <c r="P398" s="678">
        <v>1.7222222222222223</v>
      </c>
      <c r="Q398" s="666">
        <v>54</v>
      </c>
    </row>
    <row r="399" spans="1:17" ht="14.4" customHeight="1" x14ac:dyDescent="0.3">
      <c r="A399" s="661" t="s">
        <v>10138</v>
      </c>
      <c r="B399" s="662" t="s">
        <v>9963</v>
      </c>
      <c r="C399" s="662" t="s">
        <v>9855</v>
      </c>
      <c r="D399" s="662" t="s">
        <v>9995</v>
      </c>
      <c r="E399" s="662" t="s">
        <v>9996</v>
      </c>
      <c r="F399" s="665">
        <v>2186</v>
      </c>
      <c r="G399" s="665">
        <v>168322</v>
      </c>
      <c r="H399" s="665">
        <v>1</v>
      </c>
      <c r="I399" s="665">
        <v>77</v>
      </c>
      <c r="J399" s="665">
        <v>2582</v>
      </c>
      <c r="K399" s="665">
        <v>197120</v>
      </c>
      <c r="L399" s="665">
        <v>1.171088746569076</v>
      </c>
      <c r="M399" s="665">
        <v>76.343919442292801</v>
      </c>
      <c r="N399" s="665">
        <v>2814</v>
      </c>
      <c r="O399" s="665">
        <v>216678</v>
      </c>
      <c r="P399" s="678">
        <v>1.2872827081427265</v>
      </c>
      <c r="Q399" s="666">
        <v>77</v>
      </c>
    </row>
    <row r="400" spans="1:17" ht="14.4" customHeight="1" x14ac:dyDescent="0.3">
      <c r="A400" s="661" t="s">
        <v>10138</v>
      </c>
      <c r="B400" s="662" t="s">
        <v>9963</v>
      </c>
      <c r="C400" s="662" t="s">
        <v>9855</v>
      </c>
      <c r="D400" s="662" t="s">
        <v>9999</v>
      </c>
      <c r="E400" s="662" t="s">
        <v>10000</v>
      </c>
      <c r="F400" s="665">
        <v>156</v>
      </c>
      <c r="G400" s="665">
        <v>3432</v>
      </c>
      <c r="H400" s="665">
        <v>1</v>
      </c>
      <c r="I400" s="665">
        <v>22</v>
      </c>
      <c r="J400" s="665">
        <v>181</v>
      </c>
      <c r="K400" s="665">
        <v>4087</v>
      </c>
      <c r="L400" s="665">
        <v>1.1908508158508158</v>
      </c>
      <c r="M400" s="665">
        <v>22.58011049723757</v>
      </c>
      <c r="N400" s="665">
        <v>171</v>
      </c>
      <c r="O400" s="665">
        <v>3933</v>
      </c>
      <c r="P400" s="678">
        <v>1.145979020979021</v>
      </c>
      <c r="Q400" s="666">
        <v>23</v>
      </c>
    </row>
    <row r="401" spans="1:17" ht="14.4" customHeight="1" x14ac:dyDescent="0.3">
      <c r="A401" s="661" t="s">
        <v>10138</v>
      </c>
      <c r="B401" s="662" t="s">
        <v>9963</v>
      </c>
      <c r="C401" s="662" t="s">
        <v>9855</v>
      </c>
      <c r="D401" s="662" t="s">
        <v>10009</v>
      </c>
      <c r="E401" s="662" t="s">
        <v>10010</v>
      </c>
      <c r="F401" s="665">
        <v>156</v>
      </c>
      <c r="G401" s="665">
        <v>32604</v>
      </c>
      <c r="H401" s="665">
        <v>1</v>
      </c>
      <c r="I401" s="665">
        <v>209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10138</v>
      </c>
      <c r="B402" s="662" t="s">
        <v>9963</v>
      </c>
      <c r="C402" s="662" t="s">
        <v>9855</v>
      </c>
      <c r="D402" s="662" t="s">
        <v>10011</v>
      </c>
      <c r="E402" s="662" t="s">
        <v>10012</v>
      </c>
      <c r="F402" s="665">
        <v>14</v>
      </c>
      <c r="G402" s="665">
        <v>924</v>
      </c>
      <c r="H402" s="665">
        <v>1</v>
      </c>
      <c r="I402" s="665">
        <v>66</v>
      </c>
      <c r="J402" s="665">
        <v>26</v>
      </c>
      <c r="K402" s="665">
        <v>1584</v>
      </c>
      <c r="L402" s="665">
        <v>1.7142857142857142</v>
      </c>
      <c r="M402" s="665">
        <v>60.92307692307692</v>
      </c>
      <c r="N402" s="665">
        <v>27</v>
      </c>
      <c r="O402" s="665">
        <v>1782</v>
      </c>
      <c r="P402" s="678">
        <v>1.9285714285714286</v>
      </c>
      <c r="Q402" s="666">
        <v>66</v>
      </c>
    </row>
    <row r="403" spans="1:17" ht="14.4" customHeight="1" x14ac:dyDescent="0.3">
      <c r="A403" s="661" t="s">
        <v>10138</v>
      </c>
      <c r="B403" s="662" t="s">
        <v>9963</v>
      </c>
      <c r="C403" s="662" t="s">
        <v>9855</v>
      </c>
      <c r="D403" s="662" t="s">
        <v>10013</v>
      </c>
      <c r="E403" s="662" t="s">
        <v>10014</v>
      </c>
      <c r="F403" s="665"/>
      <c r="G403" s="665"/>
      <c r="H403" s="665"/>
      <c r="I403" s="665"/>
      <c r="J403" s="665">
        <v>1</v>
      </c>
      <c r="K403" s="665">
        <v>294</v>
      </c>
      <c r="L403" s="665"/>
      <c r="M403" s="665">
        <v>294</v>
      </c>
      <c r="N403" s="665"/>
      <c r="O403" s="665"/>
      <c r="P403" s="678"/>
      <c r="Q403" s="666"/>
    </row>
    <row r="404" spans="1:17" ht="14.4" customHeight="1" x14ac:dyDescent="0.3">
      <c r="A404" s="661" t="s">
        <v>10138</v>
      </c>
      <c r="B404" s="662" t="s">
        <v>9963</v>
      </c>
      <c r="C404" s="662" t="s">
        <v>9855</v>
      </c>
      <c r="D404" s="662" t="s">
        <v>10015</v>
      </c>
      <c r="E404" s="662" t="s">
        <v>10016</v>
      </c>
      <c r="F404" s="665">
        <v>2299</v>
      </c>
      <c r="G404" s="665">
        <v>36784</v>
      </c>
      <c r="H404" s="665">
        <v>1</v>
      </c>
      <c r="I404" s="665">
        <v>16</v>
      </c>
      <c r="J404" s="665">
        <v>2735</v>
      </c>
      <c r="K404" s="665">
        <v>43280</v>
      </c>
      <c r="L404" s="665">
        <v>1.1765985210961287</v>
      </c>
      <c r="M404" s="665">
        <v>15.824497257769652</v>
      </c>
      <c r="N404" s="665">
        <v>3249</v>
      </c>
      <c r="O404" s="665">
        <v>51984</v>
      </c>
      <c r="P404" s="678">
        <v>1.4132231404958677</v>
      </c>
      <c r="Q404" s="666">
        <v>16</v>
      </c>
    </row>
    <row r="405" spans="1:17" ht="14.4" customHeight="1" x14ac:dyDescent="0.3">
      <c r="A405" s="661" t="s">
        <v>10138</v>
      </c>
      <c r="B405" s="662" t="s">
        <v>9963</v>
      </c>
      <c r="C405" s="662" t="s">
        <v>9855</v>
      </c>
      <c r="D405" s="662" t="s">
        <v>10017</v>
      </c>
      <c r="E405" s="662" t="s">
        <v>10018</v>
      </c>
      <c r="F405" s="665">
        <v>1</v>
      </c>
      <c r="G405" s="665">
        <v>99</v>
      </c>
      <c r="H405" s="665">
        <v>1</v>
      </c>
      <c r="I405" s="665">
        <v>99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10138</v>
      </c>
      <c r="B406" s="662" t="s">
        <v>9963</v>
      </c>
      <c r="C406" s="662" t="s">
        <v>9855</v>
      </c>
      <c r="D406" s="662" t="s">
        <v>10019</v>
      </c>
      <c r="E406" s="662" t="s">
        <v>10020</v>
      </c>
      <c r="F406" s="665">
        <v>69</v>
      </c>
      <c r="G406" s="665">
        <v>24012</v>
      </c>
      <c r="H406" s="665">
        <v>1</v>
      </c>
      <c r="I406" s="665">
        <v>348</v>
      </c>
      <c r="J406" s="665">
        <v>71</v>
      </c>
      <c r="K406" s="665">
        <v>24765</v>
      </c>
      <c r="L406" s="665">
        <v>1.0313593203398301</v>
      </c>
      <c r="M406" s="665">
        <v>348.80281690140845</v>
      </c>
      <c r="N406" s="665">
        <v>35</v>
      </c>
      <c r="O406" s="665">
        <v>12215</v>
      </c>
      <c r="P406" s="678">
        <v>0.50870398134266204</v>
      </c>
      <c r="Q406" s="666">
        <v>349</v>
      </c>
    </row>
    <row r="407" spans="1:17" ht="14.4" customHeight="1" x14ac:dyDescent="0.3">
      <c r="A407" s="661" t="s">
        <v>10138</v>
      </c>
      <c r="B407" s="662" t="s">
        <v>9963</v>
      </c>
      <c r="C407" s="662" t="s">
        <v>9855</v>
      </c>
      <c r="D407" s="662" t="s">
        <v>10021</v>
      </c>
      <c r="E407" s="662" t="s">
        <v>10022</v>
      </c>
      <c r="F407" s="665">
        <v>74</v>
      </c>
      <c r="G407" s="665">
        <v>1776</v>
      </c>
      <c r="H407" s="665">
        <v>1</v>
      </c>
      <c r="I407" s="665">
        <v>24</v>
      </c>
      <c r="J407" s="665">
        <v>89</v>
      </c>
      <c r="K407" s="665">
        <v>2088</v>
      </c>
      <c r="L407" s="665">
        <v>1.1756756756756757</v>
      </c>
      <c r="M407" s="665">
        <v>23.460674157303369</v>
      </c>
      <c r="N407" s="665">
        <v>101</v>
      </c>
      <c r="O407" s="665">
        <v>2424</v>
      </c>
      <c r="P407" s="678">
        <v>1.3648648648648649</v>
      </c>
      <c r="Q407" s="666">
        <v>24</v>
      </c>
    </row>
    <row r="408" spans="1:17" ht="14.4" customHeight="1" x14ac:dyDescent="0.3">
      <c r="A408" s="661" t="s">
        <v>10138</v>
      </c>
      <c r="B408" s="662" t="s">
        <v>9963</v>
      </c>
      <c r="C408" s="662" t="s">
        <v>9855</v>
      </c>
      <c r="D408" s="662" t="s">
        <v>10023</v>
      </c>
      <c r="E408" s="662" t="s">
        <v>10024</v>
      </c>
      <c r="F408" s="665"/>
      <c r="G408" s="665"/>
      <c r="H408" s="665"/>
      <c r="I408" s="665"/>
      <c r="J408" s="665"/>
      <c r="K408" s="665"/>
      <c r="L408" s="665"/>
      <c r="M408" s="665"/>
      <c r="N408" s="665">
        <v>2</v>
      </c>
      <c r="O408" s="665">
        <v>1478</v>
      </c>
      <c r="P408" s="678"/>
      <c r="Q408" s="666">
        <v>739</v>
      </c>
    </row>
    <row r="409" spans="1:17" ht="14.4" customHeight="1" x14ac:dyDescent="0.3">
      <c r="A409" s="661" t="s">
        <v>10138</v>
      </c>
      <c r="B409" s="662" t="s">
        <v>9963</v>
      </c>
      <c r="C409" s="662" t="s">
        <v>9855</v>
      </c>
      <c r="D409" s="662" t="s">
        <v>10025</v>
      </c>
      <c r="E409" s="662" t="s">
        <v>10026</v>
      </c>
      <c r="F409" s="665">
        <v>176</v>
      </c>
      <c r="G409" s="665">
        <v>31680</v>
      </c>
      <c r="H409" s="665">
        <v>1</v>
      </c>
      <c r="I409" s="665">
        <v>180</v>
      </c>
      <c r="J409" s="665">
        <v>241</v>
      </c>
      <c r="K409" s="665">
        <v>42300</v>
      </c>
      <c r="L409" s="665">
        <v>1.3352272727272727</v>
      </c>
      <c r="M409" s="665">
        <v>175.51867219917011</v>
      </c>
      <c r="N409" s="665">
        <v>265</v>
      </c>
      <c r="O409" s="665">
        <v>47700</v>
      </c>
      <c r="P409" s="678">
        <v>1.5056818181818181</v>
      </c>
      <c r="Q409" s="666">
        <v>180</v>
      </c>
    </row>
    <row r="410" spans="1:17" ht="14.4" customHeight="1" x14ac:dyDescent="0.3">
      <c r="A410" s="661" t="s">
        <v>10138</v>
      </c>
      <c r="B410" s="662" t="s">
        <v>9963</v>
      </c>
      <c r="C410" s="662" t="s">
        <v>9855</v>
      </c>
      <c r="D410" s="662" t="s">
        <v>10031</v>
      </c>
      <c r="E410" s="662" t="s">
        <v>10032</v>
      </c>
      <c r="F410" s="665">
        <v>144</v>
      </c>
      <c r="G410" s="665">
        <v>36432</v>
      </c>
      <c r="H410" s="665">
        <v>1</v>
      </c>
      <c r="I410" s="665">
        <v>253</v>
      </c>
      <c r="J410" s="665">
        <v>329</v>
      </c>
      <c r="K410" s="665">
        <v>82225</v>
      </c>
      <c r="L410" s="665">
        <v>2.2569444444444446</v>
      </c>
      <c r="M410" s="665">
        <v>249.92401215805472</v>
      </c>
      <c r="N410" s="665">
        <v>386</v>
      </c>
      <c r="O410" s="665">
        <v>97658</v>
      </c>
      <c r="P410" s="678">
        <v>2.6805555555555554</v>
      </c>
      <c r="Q410" s="666">
        <v>253</v>
      </c>
    </row>
    <row r="411" spans="1:17" ht="14.4" customHeight="1" x14ac:dyDescent="0.3">
      <c r="A411" s="661" t="s">
        <v>10138</v>
      </c>
      <c r="B411" s="662" t="s">
        <v>9963</v>
      </c>
      <c r="C411" s="662" t="s">
        <v>9855</v>
      </c>
      <c r="D411" s="662" t="s">
        <v>10033</v>
      </c>
      <c r="E411" s="662" t="s">
        <v>10034</v>
      </c>
      <c r="F411" s="665"/>
      <c r="G411" s="665"/>
      <c r="H411" s="665"/>
      <c r="I411" s="665"/>
      <c r="J411" s="665"/>
      <c r="K411" s="665"/>
      <c r="L411" s="665"/>
      <c r="M411" s="665"/>
      <c r="N411" s="665">
        <v>2</v>
      </c>
      <c r="O411" s="665">
        <v>530</v>
      </c>
      <c r="P411" s="678"/>
      <c r="Q411" s="666">
        <v>265</v>
      </c>
    </row>
    <row r="412" spans="1:17" ht="14.4" customHeight="1" x14ac:dyDescent="0.3">
      <c r="A412" s="661" t="s">
        <v>10138</v>
      </c>
      <c r="B412" s="662" t="s">
        <v>9963</v>
      </c>
      <c r="C412" s="662" t="s">
        <v>9855</v>
      </c>
      <c r="D412" s="662" t="s">
        <v>10039</v>
      </c>
      <c r="E412" s="662" t="s">
        <v>10040</v>
      </c>
      <c r="F412" s="665">
        <v>198</v>
      </c>
      <c r="G412" s="665">
        <v>42768</v>
      </c>
      <c r="H412" s="665">
        <v>1</v>
      </c>
      <c r="I412" s="665">
        <v>216</v>
      </c>
      <c r="J412" s="665">
        <v>293</v>
      </c>
      <c r="K412" s="665">
        <v>61992</v>
      </c>
      <c r="L412" s="665">
        <v>1.4494949494949494</v>
      </c>
      <c r="M412" s="665">
        <v>211.57679180887371</v>
      </c>
      <c r="N412" s="665">
        <v>330</v>
      </c>
      <c r="O412" s="665">
        <v>71280</v>
      </c>
      <c r="P412" s="678">
        <v>1.6666666666666667</v>
      </c>
      <c r="Q412" s="666">
        <v>216</v>
      </c>
    </row>
    <row r="413" spans="1:17" ht="14.4" customHeight="1" x14ac:dyDescent="0.3">
      <c r="A413" s="661" t="s">
        <v>10138</v>
      </c>
      <c r="B413" s="662" t="s">
        <v>9963</v>
      </c>
      <c r="C413" s="662" t="s">
        <v>9855</v>
      </c>
      <c r="D413" s="662" t="s">
        <v>10041</v>
      </c>
      <c r="E413" s="662" t="s">
        <v>10042</v>
      </c>
      <c r="F413" s="665">
        <v>5</v>
      </c>
      <c r="G413" s="665">
        <v>175</v>
      </c>
      <c r="H413" s="665">
        <v>1</v>
      </c>
      <c r="I413" s="665">
        <v>35</v>
      </c>
      <c r="J413" s="665">
        <v>17</v>
      </c>
      <c r="K413" s="665">
        <v>612</v>
      </c>
      <c r="L413" s="665">
        <v>3.4971428571428573</v>
      </c>
      <c r="M413" s="665">
        <v>36</v>
      </c>
      <c r="N413" s="665">
        <v>3</v>
      </c>
      <c r="O413" s="665">
        <v>108</v>
      </c>
      <c r="P413" s="678">
        <v>0.6171428571428571</v>
      </c>
      <c r="Q413" s="666">
        <v>36</v>
      </c>
    </row>
    <row r="414" spans="1:17" ht="14.4" customHeight="1" x14ac:dyDescent="0.3">
      <c r="A414" s="661" t="s">
        <v>10138</v>
      </c>
      <c r="B414" s="662" t="s">
        <v>9963</v>
      </c>
      <c r="C414" s="662" t="s">
        <v>9855</v>
      </c>
      <c r="D414" s="662" t="s">
        <v>10043</v>
      </c>
      <c r="E414" s="662" t="s">
        <v>10044</v>
      </c>
      <c r="F414" s="665"/>
      <c r="G414" s="665"/>
      <c r="H414" s="665"/>
      <c r="I414" s="665"/>
      <c r="J414" s="665">
        <v>3</v>
      </c>
      <c r="K414" s="665">
        <v>1773</v>
      </c>
      <c r="L414" s="665"/>
      <c r="M414" s="665">
        <v>591</v>
      </c>
      <c r="N414" s="665">
        <v>2</v>
      </c>
      <c r="O414" s="665">
        <v>1182</v>
      </c>
      <c r="P414" s="678"/>
      <c r="Q414" s="666">
        <v>591</v>
      </c>
    </row>
    <row r="415" spans="1:17" ht="14.4" customHeight="1" x14ac:dyDescent="0.3">
      <c r="A415" s="661" t="s">
        <v>10138</v>
      </c>
      <c r="B415" s="662" t="s">
        <v>9963</v>
      </c>
      <c r="C415" s="662" t="s">
        <v>9855</v>
      </c>
      <c r="D415" s="662" t="s">
        <v>10045</v>
      </c>
      <c r="E415" s="662" t="s">
        <v>10046</v>
      </c>
      <c r="F415" s="665">
        <v>75</v>
      </c>
      <c r="G415" s="665">
        <v>3750</v>
      </c>
      <c r="H415" s="665">
        <v>1</v>
      </c>
      <c r="I415" s="665">
        <v>50</v>
      </c>
      <c r="J415" s="665">
        <v>1086</v>
      </c>
      <c r="K415" s="665">
        <v>53600</v>
      </c>
      <c r="L415" s="665">
        <v>14.293333333333333</v>
      </c>
      <c r="M415" s="665">
        <v>49.355432780847146</v>
      </c>
      <c r="N415" s="665">
        <v>1219</v>
      </c>
      <c r="O415" s="665">
        <v>60950</v>
      </c>
      <c r="P415" s="678">
        <v>16.253333333333334</v>
      </c>
      <c r="Q415" s="666">
        <v>50</v>
      </c>
    </row>
    <row r="416" spans="1:17" ht="14.4" customHeight="1" x14ac:dyDescent="0.3">
      <c r="A416" s="661" t="s">
        <v>10138</v>
      </c>
      <c r="B416" s="662" t="s">
        <v>9963</v>
      </c>
      <c r="C416" s="662" t="s">
        <v>9855</v>
      </c>
      <c r="D416" s="662" t="s">
        <v>10047</v>
      </c>
      <c r="E416" s="662" t="s">
        <v>10048</v>
      </c>
      <c r="F416" s="665"/>
      <c r="G416" s="665"/>
      <c r="H416" s="665"/>
      <c r="I416" s="665"/>
      <c r="J416" s="665"/>
      <c r="K416" s="665"/>
      <c r="L416" s="665"/>
      <c r="M416" s="665"/>
      <c r="N416" s="665">
        <v>2</v>
      </c>
      <c r="O416" s="665">
        <v>1092</v>
      </c>
      <c r="P416" s="678"/>
      <c r="Q416" s="666">
        <v>546</v>
      </c>
    </row>
    <row r="417" spans="1:17" ht="14.4" customHeight="1" x14ac:dyDescent="0.3">
      <c r="A417" s="661" t="s">
        <v>10138</v>
      </c>
      <c r="B417" s="662" t="s">
        <v>9963</v>
      </c>
      <c r="C417" s="662" t="s">
        <v>9855</v>
      </c>
      <c r="D417" s="662" t="s">
        <v>10049</v>
      </c>
      <c r="E417" s="662" t="s">
        <v>10050</v>
      </c>
      <c r="F417" s="665"/>
      <c r="G417" s="665"/>
      <c r="H417" s="665"/>
      <c r="I417" s="665"/>
      <c r="J417" s="665">
        <v>2</v>
      </c>
      <c r="K417" s="665">
        <v>966</v>
      </c>
      <c r="L417" s="665"/>
      <c r="M417" s="665">
        <v>483</v>
      </c>
      <c r="N417" s="665">
        <v>1</v>
      </c>
      <c r="O417" s="665">
        <v>485</v>
      </c>
      <c r="P417" s="678"/>
      <c r="Q417" s="666">
        <v>485</v>
      </c>
    </row>
    <row r="418" spans="1:17" ht="14.4" customHeight="1" x14ac:dyDescent="0.3">
      <c r="A418" s="661" t="s">
        <v>10138</v>
      </c>
      <c r="B418" s="662" t="s">
        <v>9963</v>
      </c>
      <c r="C418" s="662" t="s">
        <v>9855</v>
      </c>
      <c r="D418" s="662" t="s">
        <v>10051</v>
      </c>
      <c r="E418" s="662" t="s">
        <v>10052</v>
      </c>
      <c r="F418" s="665"/>
      <c r="G418" s="665"/>
      <c r="H418" s="665"/>
      <c r="I418" s="665"/>
      <c r="J418" s="665"/>
      <c r="K418" s="665"/>
      <c r="L418" s="665"/>
      <c r="M418" s="665"/>
      <c r="N418" s="665">
        <v>2</v>
      </c>
      <c r="O418" s="665">
        <v>1470</v>
      </c>
      <c r="P418" s="678"/>
      <c r="Q418" s="666">
        <v>735</v>
      </c>
    </row>
    <row r="419" spans="1:17" ht="14.4" customHeight="1" x14ac:dyDescent="0.3">
      <c r="A419" s="661" t="s">
        <v>10138</v>
      </c>
      <c r="B419" s="662" t="s">
        <v>9963</v>
      </c>
      <c r="C419" s="662" t="s">
        <v>9855</v>
      </c>
      <c r="D419" s="662" t="s">
        <v>10053</v>
      </c>
      <c r="E419" s="662" t="s">
        <v>10054</v>
      </c>
      <c r="F419" s="665"/>
      <c r="G419" s="665"/>
      <c r="H419" s="665"/>
      <c r="I419" s="665"/>
      <c r="J419" s="665">
        <v>1</v>
      </c>
      <c r="K419" s="665">
        <v>327</v>
      </c>
      <c r="L419" s="665"/>
      <c r="M419" s="665">
        <v>327</v>
      </c>
      <c r="N419" s="665"/>
      <c r="O419" s="665"/>
      <c r="P419" s="678"/>
      <c r="Q419" s="666"/>
    </row>
    <row r="420" spans="1:17" ht="14.4" customHeight="1" x14ac:dyDescent="0.3">
      <c r="A420" s="661" t="s">
        <v>10138</v>
      </c>
      <c r="B420" s="662" t="s">
        <v>9963</v>
      </c>
      <c r="C420" s="662" t="s">
        <v>9855</v>
      </c>
      <c r="D420" s="662" t="s">
        <v>10055</v>
      </c>
      <c r="E420" s="662" t="s">
        <v>10056</v>
      </c>
      <c r="F420" s="665"/>
      <c r="G420" s="665"/>
      <c r="H420" s="665"/>
      <c r="I420" s="665"/>
      <c r="J420" s="665"/>
      <c r="K420" s="665"/>
      <c r="L420" s="665"/>
      <c r="M420" s="665"/>
      <c r="N420" s="665">
        <v>2</v>
      </c>
      <c r="O420" s="665">
        <v>690</v>
      </c>
      <c r="P420" s="678"/>
      <c r="Q420" s="666">
        <v>345</v>
      </c>
    </row>
    <row r="421" spans="1:17" ht="14.4" customHeight="1" x14ac:dyDescent="0.3">
      <c r="A421" s="661" t="s">
        <v>10138</v>
      </c>
      <c r="B421" s="662" t="s">
        <v>9963</v>
      </c>
      <c r="C421" s="662" t="s">
        <v>9855</v>
      </c>
      <c r="D421" s="662" t="s">
        <v>10057</v>
      </c>
      <c r="E421" s="662" t="s">
        <v>10058</v>
      </c>
      <c r="F421" s="665"/>
      <c r="G421" s="665"/>
      <c r="H421" s="665"/>
      <c r="I421" s="665"/>
      <c r="J421" s="665">
        <v>2</v>
      </c>
      <c r="K421" s="665">
        <v>1504</v>
      </c>
      <c r="L421" s="665"/>
      <c r="M421" s="665">
        <v>752</v>
      </c>
      <c r="N421" s="665"/>
      <c r="O421" s="665"/>
      <c r="P421" s="678"/>
      <c r="Q421" s="666"/>
    </row>
    <row r="422" spans="1:17" ht="14.4" customHeight="1" x14ac:dyDescent="0.3">
      <c r="A422" s="661" t="s">
        <v>10138</v>
      </c>
      <c r="B422" s="662" t="s">
        <v>9963</v>
      </c>
      <c r="C422" s="662" t="s">
        <v>9855</v>
      </c>
      <c r="D422" s="662" t="s">
        <v>10059</v>
      </c>
      <c r="E422" s="662" t="s">
        <v>10060</v>
      </c>
      <c r="F422" s="665"/>
      <c r="G422" s="665"/>
      <c r="H422" s="665"/>
      <c r="I422" s="665"/>
      <c r="J422" s="665">
        <v>2</v>
      </c>
      <c r="K422" s="665">
        <v>462</v>
      </c>
      <c r="L422" s="665"/>
      <c r="M422" s="665">
        <v>231</v>
      </c>
      <c r="N422" s="665">
        <v>3</v>
      </c>
      <c r="O422" s="665">
        <v>693</v>
      </c>
      <c r="P422" s="678"/>
      <c r="Q422" s="666">
        <v>231</v>
      </c>
    </row>
    <row r="423" spans="1:17" ht="14.4" customHeight="1" x14ac:dyDescent="0.3">
      <c r="A423" s="661" t="s">
        <v>10138</v>
      </c>
      <c r="B423" s="662" t="s">
        <v>9963</v>
      </c>
      <c r="C423" s="662" t="s">
        <v>9855</v>
      </c>
      <c r="D423" s="662" t="s">
        <v>10063</v>
      </c>
      <c r="E423" s="662" t="s">
        <v>10064</v>
      </c>
      <c r="F423" s="665"/>
      <c r="G423" s="665"/>
      <c r="H423" s="665"/>
      <c r="I423" s="665"/>
      <c r="J423" s="665">
        <v>1</v>
      </c>
      <c r="K423" s="665">
        <v>230</v>
      </c>
      <c r="L423" s="665"/>
      <c r="M423" s="665">
        <v>230</v>
      </c>
      <c r="N423" s="665"/>
      <c r="O423" s="665"/>
      <c r="P423" s="678"/>
      <c r="Q423" s="666"/>
    </row>
    <row r="424" spans="1:17" ht="14.4" customHeight="1" x14ac:dyDescent="0.3">
      <c r="A424" s="661" t="s">
        <v>10138</v>
      </c>
      <c r="B424" s="662" t="s">
        <v>9963</v>
      </c>
      <c r="C424" s="662" t="s">
        <v>9855</v>
      </c>
      <c r="D424" s="662" t="s">
        <v>10067</v>
      </c>
      <c r="E424" s="662" t="s">
        <v>10068</v>
      </c>
      <c r="F424" s="665">
        <v>1</v>
      </c>
      <c r="G424" s="665">
        <v>650</v>
      </c>
      <c r="H424" s="665">
        <v>1</v>
      </c>
      <c r="I424" s="665">
        <v>650</v>
      </c>
      <c r="J424" s="665"/>
      <c r="K424" s="665"/>
      <c r="L424" s="665"/>
      <c r="M424" s="665"/>
      <c r="N424" s="665">
        <v>1</v>
      </c>
      <c r="O424" s="665">
        <v>651</v>
      </c>
      <c r="P424" s="678">
        <v>1.0015384615384615</v>
      </c>
      <c r="Q424" s="666">
        <v>651</v>
      </c>
    </row>
    <row r="425" spans="1:17" ht="14.4" customHeight="1" x14ac:dyDescent="0.3">
      <c r="A425" s="661" t="s">
        <v>10138</v>
      </c>
      <c r="B425" s="662" t="s">
        <v>9963</v>
      </c>
      <c r="C425" s="662" t="s">
        <v>9855</v>
      </c>
      <c r="D425" s="662" t="s">
        <v>10071</v>
      </c>
      <c r="E425" s="662" t="s">
        <v>10072</v>
      </c>
      <c r="F425" s="665"/>
      <c r="G425" s="665"/>
      <c r="H425" s="665"/>
      <c r="I425" s="665"/>
      <c r="J425" s="665"/>
      <c r="K425" s="665"/>
      <c r="L425" s="665"/>
      <c r="M425" s="665"/>
      <c r="N425" s="665">
        <v>1</v>
      </c>
      <c r="O425" s="665">
        <v>386</v>
      </c>
      <c r="P425" s="678"/>
      <c r="Q425" s="666">
        <v>386</v>
      </c>
    </row>
    <row r="426" spans="1:17" ht="14.4" customHeight="1" x14ac:dyDescent="0.3">
      <c r="A426" s="661" t="s">
        <v>10138</v>
      </c>
      <c r="B426" s="662" t="s">
        <v>9963</v>
      </c>
      <c r="C426" s="662" t="s">
        <v>9855</v>
      </c>
      <c r="D426" s="662" t="s">
        <v>1410</v>
      </c>
      <c r="E426" s="662" t="s">
        <v>10079</v>
      </c>
      <c r="F426" s="665"/>
      <c r="G426" s="665"/>
      <c r="H426" s="665"/>
      <c r="I426" s="665"/>
      <c r="J426" s="665">
        <v>2</v>
      </c>
      <c r="K426" s="665">
        <v>1572</v>
      </c>
      <c r="L426" s="665"/>
      <c r="M426" s="665">
        <v>786</v>
      </c>
      <c r="N426" s="665">
        <v>4</v>
      </c>
      <c r="O426" s="665">
        <v>3144</v>
      </c>
      <c r="P426" s="678"/>
      <c r="Q426" s="666">
        <v>786</v>
      </c>
    </row>
    <row r="427" spans="1:17" ht="14.4" customHeight="1" x14ac:dyDescent="0.3">
      <c r="A427" s="661" t="s">
        <v>10138</v>
      </c>
      <c r="B427" s="662" t="s">
        <v>9963</v>
      </c>
      <c r="C427" s="662" t="s">
        <v>9855</v>
      </c>
      <c r="D427" s="662" t="s">
        <v>10080</v>
      </c>
      <c r="E427" s="662" t="s">
        <v>10081</v>
      </c>
      <c r="F427" s="665"/>
      <c r="G427" s="665"/>
      <c r="H427" s="665"/>
      <c r="I427" s="665"/>
      <c r="J427" s="665">
        <v>1</v>
      </c>
      <c r="K427" s="665">
        <v>222</v>
      </c>
      <c r="L427" s="665"/>
      <c r="M427" s="665">
        <v>222</v>
      </c>
      <c r="N427" s="665"/>
      <c r="O427" s="665"/>
      <c r="P427" s="678"/>
      <c r="Q427" s="666"/>
    </row>
    <row r="428" spans="1:17" ht="14.4" customHeight="1" x14ac:dyDescent="0.3">
      <c r="A428" s="661" t="s">
        <v>10138</v>
      </c>
      <c r="B428" s="662" t="s">
        <v>9963</v>
      </c>
      <c r="C428" s="662" t="s">
        <v>9855</v>
      </c>
      <c r="D428" s="662" t="s">
        <v>10084</v>
      </c>
      <c r="E428" s="662" t="s">
        <v>10085</v>
      </c>
      <c r="F428" s="665"/>
      <c r="G428" s="665"/>
      <c r="H428" s="665"/>
      <c r="I428" s="665"/>
      <c r="J428" s="665"/>
      <c r="K428" s="665"/>
      <c r="L428" s="665"/>
      <c r="M428" s="665"/>
      <c r="N428" s="665">
        <v>1</v>
      </c>
      <c r="O428" s="665">
        <v>916</v>
      </c>
      <c r="P428" s="678"/>
      <c r="Q428" s="666">
        <v>916</v>
      </c>
    </row>
    <row r="429" spans="1:17" ht="14.4" customHeight="1" x14ac:dyDescent="0.3">
      <c r="A429" s="661" t="s">
        <v>10138</v>
      </c>
      <c r="B429" s="662" t="s">
        <v>9963</v>
      </c>
      <c r="C429" s="662" t="s">
        <v>9855</v>
      </c>
      <c r="D429" s="662" t="s">
        <v>10086</v>
      </c>
      <c r="E429" s="662" t="s">
        <v>10087</v>
      </c>
      <c r="F429" s="665"/>
      <c r="G429" s="665"/>
      <c r="H429" s="665"/>
      <c r="I429" s="665"/>
      <c r="J429" s="665"/>
      <c r="K429" s="665"/>
      <c r="L429" s="665"/>
      <c r="M429" s="665"/>
      <c r="N429" s="665">
        <v>1</v>
      </c>
      <c r="O429" s="665">
        <v>893</v>
      </c>
      <c r="P429" s="678"/>
      <c r="Q429" s="666">
        <v>893</v>
      </c>
    </row>
    <row r="430" spans="1:17" ht="14.4" customHeight="1" x14ac:dyDescent="0.3">
      <c r="A430" s="661" t="s">
        <v>10139</v>
      </c>
      <c r="B430" s="662" t="s">
        <v>9667</v>
      </c>
      <c r="C430" s="662" t="s">
        <v>9668</v>
      </c>
      <c r="D430" s="662" t="s">
        <v>9699</v>
      </c>
      <c r="E430" s="662" t="s">
        <v>5005</v>
      </c>
      <c r="F430" s="665"/>
      <c r="G430" s="665"/>
      <c r="H430" s="665"/>
      <c r="I430" s="665"/>
      <c r="J430" s="665"/>
      <c r="K430" s="665"/>
      <c r="L430" s="665"/>
      <c r="M430" s="665"/>
      <c r="N430" s="665">
        <v>5</v>
      </c>
      <c r="O430" s="665">
        <v>95975</v>
      </c>
      <c r="P430" s="678"/>
      <c r="Q430" s="666">
        <v>19195</v>
      </c>
    </row>
    <row r="431" spans="1:17" ht="14.4" customHeight="1" x14ac:dyDescent="0.3">
      <c r="A431" s="661" t="s">
        <v>10139</v>
      </c>
      <c r="B431" s="662" t="s">
        <v>9667</v>
      </c>
      <c r="C431" s="662" t="s">
        <v>9855</v>
      </c>
      <c r="D431" s="662" t="s">
        <v>9860</v>
      </c>
      <c r="E431" s="662" t="s">
        <v>9861</v>
      </c>
      <c r="F431" s="665">
        <v>9</v>
      </c>
      <c r="G431" s="665">
        <v>306</v>
      </c>
      <c r="H431" s="665">
        <v>1</v>
      </c>
      <c r="I431" s="665">
        <v>34</v>
      </c>
      <c r="J431" s="665">
        <v>7</v>
      </c>
      <c r="K431" s="665">
        <v>242</v>
      </c>
      <c r="L431" s="665">
        <v>0.79084967320261434</v>
      </c>
      <c r="M431" s="665">
        <v>34.571428571428569</v>
      </c>
      <c r="N431" s="665">
        <v>13</v>
      </c>
      <c r="O431" s="665">
        <v>455</v>
      </c>
      <c r="P431" s="678">
        <v>1.4869281045751634</v>
      </c>
      <c r="Q431" s="666">
        <v>35</v>
      </c>
    </row>
    <row r="432" spans="1:17" ht="14.4" customHeight="1" x14ac:dyDescent="0.3">
      <c r="A432" s="661" t="s">
        <v>10139</v>
      </c>
      <c r="B432" s="662" t="s">
        <v>9667</v>
      </c>
      <c r="C432" s="662" t="s">
        <v>9855</v>
      </c>
      <c r="D432" s="662" t="s">
        <v>9882</v>
      </c>
      <c r="E432" s="662" t="s">
        <v>9883</v>
      </c>
      <c r="F432" s="665"/>
      <c r="G432" s="665"/>
      <c r="H432" s="665"/>
      <c r="I432" s="665"/>
      <c r="J432" s="665">
        <v>3</v>
      </c>
      <c r="K432" s="665">
        <v>0</v>
      </c>
      <c r="L432" s="665"/>
      <c r="M432" s="665">
        <v>0</v>
      </c>
      <c r="N432" s="665"/>
      <c r="O432" s="665"/>
      <c r="P432" s="678"/>
      <c r="Q432" s="666"/>
    </row>
    <row r="433" spans="1:17" ht="14.4" customHeight="1" x14ac:dyDescent="0.3">
      <c r="A433" s="661" t="s">
        <v>10139</v>
      </c>
      <c r="B433" s="662" t="s">
        <v>9667</v>
      </c>
      <c r="C433" s="662" t="s">
        <v>9855</v>
      </c>
      <c r="D433" s="662" t="s">
        <v>9896</v>
      </c>
      <c r="E433" s="662" t="s">
        <v>9897</v>
      </c>
      <c r="F433" s="665">
        <v>3</v>
      </c>
      <c r="G433" s="665">
        <v>981</v>
      </c>
      <c r="H433" s="665">
        <v>1</v>
      </c>
      <c r="I433" s="665">
        <v>327</v>
      </c>
      <c r="J433" s="665">
        <v>1</v>
      </c>
      <c r="K433" s="665">
        <v>330</v>
      </c>
      <c r="L433" s="665">
        <v>0.3363914373088685</v>
      </c>
      <c r="M433" s="665">
        <v>330</v>
      </c>
      <c r="N433" s="665">
        <v>4</v>
      </c>
      <c r="O433" s="665">
        <v>1324</v>
      </c>
      <c r="P433" s="678">
        <v>1.3496432212028542</v>
      </c>
      <c r="Q433" s="666">
        <v>331</v>
      </c>
    </row>
    <row r="434" spans="1:17" ht="14.4" customHeight="1" x14ac:dyDescent="0.3">
      <c r="A434" s="661" t="s">
        <v>10139</v>
      </c>
      <c r="B434" s="662" t="s">
        <v>9667</v>
      </c>
      <c r="C434" s="662" t="s">
        <v>9855</v>
      </c>
      <c r="D434" s="662" t="s">
        <v>9904</v>
      </c>
      <c r="E434" s="662" t="s">
        <v>9905</v>
      </c>
      <c r="F434" s="665">
        <v>19</v>
      </c>
      <c r="G434" s="665">
        <v>3021</v>
      </c>
      <c r="H434" s="665">
        <v>1</v>
      </c>
      <c r="I434" s="665">
        <v>159</v>
      </c>
      <c r="J434" s="665">
        <v>13</v>
      </c>
      <c r="K434" s="665">
        <v>2079</v>
      </c>
      <c r="L434" s="665">
        <v>0.68818272095332667</v>
      </c>
      <c r="M434" s="665">
        <v>159.92307692307693</v>
      </c>
      <c r="N434" s="665">
        <v>23</v>
      </c>
      <c r="O434" s="665">
        <v>3703</v>
      </c>
      <c r="P434" s="678">
        <v>1.2257530619000332</v>
      </c>
      <c r="Q434" s="666">
        <v>161</v>
      </c>
    </row>
    <row r="435" spans="1:17" ht="14.4" customHeight="1" x14ac:dyDescent="0.3">
      <c r="A435" s="661" t="s">
        <v>10139</v>
      </c>
      <c r="B435" s="662" t="s">
        <v>9667</v>
      </c>
      <c r="C435" s="662" t="s">
        <v>9855</v>
      </c>
      <c r="D435" s="662" t="s">
        <v>9910</v>
      </c>
      <c r="E435" s="662" t="s">
        <v>9911</v>
      </c>
      <c r="F435" s="665">
        <v>1</v>
      </c>
      <c r="G435" s="665">
        <v>163</v>
      </c>
      <c r="H435" s="665">
        <v>1</v>
      </c>
      <c r="I435" s="665">
        <v>163</v>
      </c>
      <c r="J435" s="665">
        <v>2</v>
      </c>
      <c r="K435" s="665">
        <v>328</v>
      </c>
      <c r="L435" s="665">
        <v>2.0122699386503067</v>
      </c>
      <c r="M435" s="665">
        <v>164</v>
      </c>
      <c r="N435" s="665">
        <v>6</v>
      </c>
      <c r="O435" s="665">
        <v>990</v>
      </c>
      <c r="P435" s="678">
        <v>6.0736196319018401</v>
      </c>
      <c r="Q435" s="666">
        <v>165</v>
      </c>
    </row>
    <row r="436" spans="1:17" ht="14.4" customHeight="1" x14ac:dyDescent="0.3">
      <c r="A436" s="661" t="s">
        <v>10139</v>
      </c>
      <c r="B436" s="662" t="s">
        <v>9667</v>
      </c>
      <c r="C436" s="662" t="s">
        <v>9855</v>
      </c>
      <c r="D436" s="662" t="s">
        <v>9912</v>
      </c>
      <c r="E436" s="662" t="s">
        <v>9913</v>
      </c>
      <c r="F436" s="665">
        <v>7</v>
      </c>
      <c r="G436" s="665">
        <v>4515</v>
      </c>
      <c r="H436" s="665">
        <v>1</v>
      </c>
      <c r="I436" s="665">
        <v>645</v>
      </c>
      <c r="J436" s="665">
        <v>5</v>
      </c>
      <c r="K436" s="665">
        <v>3255</v>
      </c>
      <c r="L436" s="665">
        <v>0.72093023255813948</v>
      </c>
      <c r="M436" s="665">
        <v>651</v>
      </c>
      <c r="N436" s="665">
        <v>3</v>
      </c>
      <c r="O436" s="665">
        <v>1959</v>
      </c>
      <c r="P436" s="678">
        <v>0.43388704318936877</v>
      </c>
      <c r="Q436" s="666">
        <v>653</v>
      </c>
    </row>
    <row r="437" spans="1:17" ht="14.4" customHeight="1" x14ac:dyDescent="0.3">
      <c r="A437" s="661" t="s">
        <v>10139</v>
      </c>
      <c r="B437" s="662" t="s">
        <v>9930</v>
      </c>
      <c r="C437" s="662" t="s">
        <v>9855</v>
      </c>
      <c r="D437" s="662" t="s">
        <v>9937</v>
      </c>
      <c r="E437" s="662" t="s">
        <v>9938</v>
      </c>
      <c r="F437" s="665">
        <v>21</v>
      </c>
      <c r="G437" s="665">
        <v>483</v>
      </c>
      <c r="H437" s="665">
        <v>1</v>
      </c>
      <c r="I437" s="665">
        <v>23</v>
      </c>
      <c r="J437" s="665">
        <v>17</v>
      </c>
      <c r="K437" s="665">
        <v>391</v>
      </c>
      <c r="L437" s="665">
        <v>0.80952380952380953</v>
      </c>
      <c r="M437" s="665">
        <v>23</v>
      </c>
      <c r="N437" s="665">
        <v>8</v>
      </c>
      <c r="O437" s="665">
        <v>184</v>
      </c>
      <c r="P437" s="678">
        <v>0.38095238095238093</v>
      </c>
      <c r="Q437" s="666">
        <v>23</v>
      </c>
    </row>
    <row r="438" spans="1:17" ht="14.4" customHeight="1" x14ac:dyDescent="0.3">
      <c r="A438" s="661" t="s">
        <v>10139</v>
      </c>
      <c r="B438" s="662" t="s">
        <v>9930</v>
      </c>
      <c r="C438" s="662" t="s">
        <v>9855</v>
      </c>
      <c r="D438" s="662" t="s">
        <v>9941</v>
      </c>
      <c r="E438" s="662" t="s">
        <v>9942</v>
      </c>
      <c r="F438" s="665">
        <v>9</v>
      </c>
      <c r="G438" s="665">
        <v>11205</v>
      </c>
      <c r="H438" s="665">
        <v>1</v>
      </c>
      <c r="I438" s="665">
        <v>1245</v>
      </c>
      <c r="J438" s="665">
        <v>7</v>
      </c>
      <c r="K438" s="665">
        <v>8827</v>
      </c>
      <c r="L438" s="665">
        <v>0.78777331548415885</v>
      </c>
      <c r="M438" s="665">
        <v>1261</v>
      </c>
      <c r="N438" s="665">
        <v>5</v>
      </c>
      <c r="O438" s="665">
        <v>6340</v>
      </c>
      <c r="P438" s="678">
        <v>0.56581883087907181</v>
      </c>
      <c r="Q438" s="666">
        <v>1268</v>
      </c>
    </row>
    <row r="439" spans="1:17" ht="14.4" customHeight="1" x14ac:dyDescent="0.3">
      <c r="A439" s="661" t="s">
        <v>10139</v>
      </c>
      <c r="B439" s="662" t="s">
        <v>9930</v>
      </c>
      <c r="C439" s="662" t="s">
        <v>9855</v>
      </c>
      <c r="D439" s="662" t="s">
        <v>9947</v>
      </c>
      <c r="E439" s="662" t="s">
        <v>9948</v>
      </c>
      <c r="F439" s="665">
        <v>18</v>
      </c>
      <c r="G439" s="665">
        <v>7632</v>
      </c>
      <c r="H439" s="665">
        <v>1</v>
      </c>
      <c r="I439" s="665">
        <v>424</v>
      </c>
      <c r="J439" s="665">
        <v>15</v>
      </c>
      <c r="K439" s="665">
        <v>6450</v>
      </c>
      <c r="L439" s="665">
        <v>0.84512578616352196</v>
      </c>
      <c r="M439" s="665">
        <v>430</v>
      </c>
      <c r="N439" s="665">
        <v>8</v>
      </c>
      <c r="O439" s="665">
        <v>3456</v>
      </c>
      <c r="P439" s="678">
        <v>0.45283018867924529</v>
      </c>
      <c r="Q439" s="666">
        <v>432</v>
      </c>
    </row>
    <row r="440" spans="1:17" ht="14.4" customHeight="1" x14ac:dyDescent="0.3">
      <c r="A440" s="661" t="s">
        <v>10139</v>
      </c>
      <c r="B440" s="662" t="s">
        <v>9930</v>
      </c>
      <c r="C440" s="662" t="s">
        <v>9855</v>
      </c>
      <c r="D440" s="662" t="s">
        <v>9951</v>
      </c>
      <c r="E440" s="662" t="s">
        <v>9952</v>
      </c>
      <c r="F440" s="665">
        <v>18</v>
      </c>
      <c r="G440" s="665">
        <v>18036</v>
      </c>
      <c r="H440" s="665">
        <v>1</v>
      </c>
      <c r="I440" s="665">
        <v>1002</v>
      </c>
      <c r="J440" s="665">
        <v>15</v>
      </c>
      <c r="K440" s="665">
        <v>15090</v>
      </c>
      <c r="L440" s="665">
        <v>0.83666001330671991</v>
      </c>
      <c r="M440" s="665">
        <v>1006</v>
      </c>
      <c r="N440" s="665">
        <v>8</v>
      </c>
      <c r="O440" s="665">
        <v>8064</v>
      </c>
      <c r="P440" s="678">
        <v>0.44710578842315368</v>
      </c>
      <c r="Q440" s="666">
        <v>1008</v>
      </c>
    </row>
    <row r="441" spans="1:17" ht="14.4" customHeight="1" x14ac:dyDescent="0.3">
      <c r="A441" s="661" t="s">
        <v>10139</v>
      </c>
      <c r="B441" s="662" t="s">
        <v>9930</v>
      </c>
      <c r="C441" s="662" t="s">
        <v>9855</v>
      </c>
      <c r="D441" s="662" t="s">
        <v>9953</v>
      </c>
      <c r="E441" s="662" t="s">
        <v>9954</v>
      </c>
      <c r="F441" s="665">
        <v>3</v>
      </c>
      <c r="G441" s="665">
        <v>6699</v>
      </c>
      <c r="H441" s="665">
        <v>1</v>
      </c>
      <c r="I441" s="665">
        <v>2233</v>
      </c>
      <c r="J441" s="665">
        <v>2</v>
      </c>
      <c r="K441" s="665">
        <v>4508</v>
      </c>
      <c r="L441" s="665">
        <v>0.67293625914315569</v>
      </c>
      <c r="M441" s="665">
        <v>2254</v>
      </c>
      <c r="N441" s="665">
        <v>2</v>
      </c>
      <c r="O441" s="665">
        <v>4528</v>
      </c>
      <c r="P441" s="678">
        <v>0.67592177937005526</v>
      </c>
      <c r="Q441" s="666">
        <v>2264</v>
      </c>
    </row>
    <row r="442" spans="1:17" ht="14.4" customHeight="1" x14ac:dyDescent="0.3">
      <c r="A442" s="661" t="s">
        <v>10139</v>
      </c>
      <c r="B442" s="662" t="s">
        <v>9963</v>
      </c>
      <c r="C442" s="662" t="s">
        <v>9855</v>
      </c>
      <c r="D442" s="662" t="s">
        <v>9972</v>
      </c>
      <c r="E442" s="662" t="s">
        <v>9973</v>
      </c>
      <c r="F442" s="665"/>
      <c r="G442" s="665"/>
      <c r="H442" s="665"/>
      <c r="I442" s="665"/>
      <c r="J442" s="665">
        <v>2</v>
      </c>
      <c r="K442" s="665">
        <v>1034</v>
      </c>
      <c r="L442" s="665"/>
      <c r="M442" s="665">
        <v>517</v>
      </c>
      <c r="N442" s="665">
        <v>1</v>
      </c>
      <c r="O442" s="665">
        <v>517</v>
      </c>
      <c r="P442" s="678"/>
      <c r="Q442" s="666">
        <v>517</v>
      </c>
    </row>
    <row r="443" spans="1:17" ht="14.4" customHeight="1" x14ac:dyDescent="0.3">
      <c r="A443" s="661" t="s">
        <v>10139</v>
      </c>
      <c r="B443" s="662" t="s">
        <v>9963</v>
      </c>
      <c r="C443" s="662" t="s">
        <v>9855</v>
      </c>
      <c r="D443" s="662" t="s">
        <v>9974</v>
      </c>
      <c r="E443" s="662" t="s">
        <v>9975</v>
      </c>
      <c r="F443" s="665">
        <v>76</v>
      </c>
      <c r="G443" s="665">
        <v>26600</v>
      </c>
      <c r="H443" s="665">
        <v>1</v>
      </c>
      <c r="I443" s="665">
        <v>350</v>
      </c>
      <c r="J443" s="665">
        <v>28</v>
      </c>
      <c r="K443" s="665">
        <v>9827</v>
      </c>
      <c r="L443" s="665">
        <v>0.3694360902255639</v>
      </c>
      <c r="M443" s="665">
        <v>350.96428571428572</v>
      </c>
      <c r="N443" s="665">
        <v>92</v>
      </c>
      <c r="O443" s="665">
        <v>32292</v>
      </c>
      <c r="P443" s="678">
        <v>1.2139849624060151</v>
      </c>
      <c r="Q443" s="666">
        <v>351</v>
      </c>
    </row>
    <row r="444" spans="1:17" ht="14.4" customHeight="1" x14ac:dyDescent="0.3">
      <c r="A444" s="661" t="s">
        <v>10139</v>
      </c>
      <c r="B444" s="662" t="s">
        <v>9963</v>
      </c>
      <c r="C444" s="662" t="s">
        <v>9855</v>
      </c>
      <c r="D444" s="662" t="s">
        <v>9978</v>
      </c>
      <c r="E444" s="662" t="s">
        <v>9979</v>
      </c>
      <c r="F444" s="665">
        <v>409</v>
      </c>
      <c r="G444" s="665">
        <v>26585</v>
      </c>
      <c r="H444" s="665">
        <v>1</v>
      </c>
      <c r="I444" s="665">
        <v>65</v>
      </c>
      <c r="J444" s="665">
        <v>719</v>
      </c>
      <c r="K444" s="665">
        <v>46605</v>
      </c>
      <c r="L444" s="665">
        <v>1.7530562347188263</v>
      </c>
      <c r="M444" s="665">
        <v>64.819193324061203</v>
      </c>
      <c r="N444" s="665">
        <v>799</v>
      </c>
      <c r="O444" s="665">
        <v>51935</v>
      </c>
      <c r="P444" s="678">
        <v>1.9535452322738387</v>
      </c>
      <c r="Q444" s="666">
        <v>65</v>
      </c>
    </row>
    <row r="445" spans="1:17" ht="14.4" customHeight="1" x14ac:dyDescent="0.3">
      <c r="A445" s="661" t="s">
        <v>10139</v>
      </c>
      <c r="B445" s="662" t="s">
        <v>9963</v>
      </c>
      <c r="C445" s="662" t="s">
        <v>9855</v>
      </c>
      <c r="D445" s="662" t="s">
        <v>9980</v>
      </c>
      <c r="E445" s="662" t="s">
        <v>9981</v>
      </c>
      <c r="F445" s="665">
        <v>1</v>
      </c>
      <c r="G445" s="665">
        <v>543</v>
      </c>
      <c r="H445" s="665">
        <v>1</v>
      </c>
      <c r="I445" s="665">
        <v>543</v>
      </c>
      <c r="J445" s="665">
        <v>1</v>
      </c>
      <c r="K445" s="665">
        <v>544</v>
      </c>
      <c r="L445" s="665">
        <v>1.0018416206261511</v>
      </c>
      <c r="M445" s="665">
        <v>544</v>
      </c>
      <c r="N445" s="665"/>
      <c r="O445" s="665"/>
      <c r="P445" s="678"/>
      <c r="Q445" s="666"/>
    </row>
    <row r="446" spans="1:17" ht="14.4" customHeight="1" x14ac:dyDescent="0.3">
      <c r="A446" s="661" t="s">
        <v>10139</v>
      </c>
      <c r="B446" s="662" t="s">
        <v>9963</v>
      </c>
      <c r="C446" s="662" t="s">
        <v>9855</v>
      </c>
      <c r="D446" s="662" t="s">
        <v>1322</v>
      </c>
      <c r="E446" s="662" t="s">
        <v>9982</v>
      </c>
      <c r="F446" s="665">
        <v>11</v>
      </c>
      <c r="G446" s="665">
        <v>6490</v>
      </c>
      <c r="H446" s="665">
        <v>1</v>
      </c>
      <c r="I446" s="665">
        <v>590</v>
      </c>
      <c r="J446" s="665">
        <v>7</v>
      </c>
      <c r="K446" s="665">
        <v>4137</v>
      </c>
      <c r="L446" s="665">
        <v>0.63744221879815099</v>
      </c>
      <c r="M446" s="665">
        <v>591</v>
      </c>
      <c r="N446" s="665">
        <v>2</v>
      </c>
      <c r="O446" s="665">
        <v>1182</v>
      </c>
      <c r="P446" s="678">
        <v>0.18212634822804313</v>
      </c>
      <c r="Q446" s="666">
        <v>591</v>
      </c>
    </row>
    <row r="447" spans="1:17" ht="14.4" customHeight="1" x14ac:dyDescent="0.3">
      <c r="A447" s="661" t="s">
        <v>10139</v>
      </c>
      <c r="B447" s="662" t="s">
        <v>9963</v>
      </c>
      <c r="C447" s="662" t="s">
        <v>9855</v>
      </c>
      <c r="D447" s="662" t="s">
        <v>9983</v>
      </c>
      <c r="E447" s="662" t="s">
        <v>9984</v>
      </c>
      <c r="F447" s="665">
        <v>6</v>
      </c>
      <c r="G447" s="665">
        <v>3690</v>
      </c>
      <c r="H447" s="665">
        <v>1</v>
      </c>
      <c r="I447" s="665">
        <v>615</v>
      </c>
      <c r="J447" s="665">
        <v>5</v>
      </c>
      <c r="K447" s="665">
        <v>3080</v>
      </c>
      <c r="L447" s="665">
        <v>0.83468834688346882</v>
      </c>
      <c r="M447" s="665">
        <v>616</v>
      </c>
      <c r="N447" s="665">
        <v>2</v>
      </c>
      <c r="O447" s="665">
        <v>1232</v>
      </c>
      <c r="P447" s="678">
        <v>0.33387533875338754</v>
      </c>
      <c r="Q447" s="666">
        <v>616</v>
      </c>
    </row>
    <row r="448" spans="1:17" ht="14.4" customHeight="1" x14ac:dyDescent="0.3">
      <c r="A448" s="661" t="s">
        <v>10139</v>
      </c>
      <c r="B448" s="662" t="s">
        <v>9963</v>
      </c>
      <c r="C448" s="662" t="s">
        <v>9855</v>
      </c>
      <c r="D448" s="662" t="s">
        <v>9985</v>
      </c>
      <c r="E448" s="662" t="s">
        <v>9986</v>
      </c>
      <c r="F448" s="665">
        <v>3</v>
      </c>
      <c r="G448" s="665">
        <v>447</v>
      </c>
      <c r="H448" s="665">
        <v>1</v>
      </c>
      <c r="I448" s="665">
        <v>149</v>
      </c>
      <c r="J448" s="665"/>
      <c r="K448" s="665"/>
      <c r="L448" s="665"/>
      <c r="M448" s="665"/>
      <c r="N448" s="665">
        <v>1</v>
      </c>
      <c r="O448" s="665">
        <v>150</v>
      </c>
      <c r="P448" s="678">
        <v>0.33557046979865773</v>
      </c>
      <c r="Q448" s="666">
        <v>150</v>
      </c>
    </row>
    <row r="449" spans="1:17" ht="14.4" customHeight="1" x14ac:dyDescent="0.3">
      <c r="A449" s="661" t="s">
        <v>10139</v>
      </c>
      <c r="B449" s="662" t="s">
        <v>9963</v>
      </c>
      <c r="C449" s="662" t="s">
        <v>9855</v>
      </c>
      <c r="D449" s="662" t="s">
        <v>9987</v>
      </c>
      <c r="E449" s="662" t="s">
        <v>9988</v>
      </c>
      <c r="F449" s="665">
        <v>1</v>
      </c>
      <c r="G449" s="665">
        <v>675</v>
      </c>
      <c r="H449" s="665">
        <v>1</v>
      </c>
      <c r="I449" s="665">
        <v>675</v>
      </c>
      <c r="J449" s="665">
        <v>1</v>
      </c>
      <c r="K449" s="665">
        <v>676</v>
      </c>
      <c r="L449" s="665">
        <v>1.0014814814814814</v>
      </c>
      <c r="M449" s="665">
        <v>676</v>
      </c>
      <c r="N449" s="665"/>
      <c r="O449" s="665"/>
      <c r="P449" s="678"/>
      <c r="Q449" s="666"/>
    </row>
    <row r="450" spans="1:17" ht="14.4" customHeight="1" x14ac:dyDescent="0.3">
      <c r="A450" s="661" t="s">
        <v>10139</v>
      </c>
      <c r="B450" s="662" t="s">
        <v>9963</v>
      </c>
      <c r="C450" s="662" t="s">
        <v>9855</v>
      </c>
      <c r="D450" s="662" t="s">
        <v>9989</v>
      </c>
      <c r="E450" s="662" t="s">
        <v>9990</v>
      </c>
      <c r="F450" s="665">
        <v>37</v>
      </c>
      <c r="G450" s="665">
        <v>851</v>
      </c>
      <c r="H450" s="665">
        <v>1</v>
      </c>
      <c r="I450" s="665">
        <v>23</v>
      </c>
      <c r="J450" s="665">
        <v>18</v>
      </c>
      <c r="K450" s="665">
        <v>427</v>
      </c>
      <c r="L450" s="665">
        <v>0.50176263219741479</v>
      </c>
      <c r="M450" s="665">
        <v>23.722222222222221</v>
      </c>
      <c r="N450" s="665">
        <v>16</v>
      </c>
      <c r="O450" s="665">
        <v>384</v>
      </c>
      <c r="P450" s="678">
        <v>0.45123384253819038</v>
      </c>
      <c r="Q450" s="666">
        <v>24</v>
      </c>
    </row>
    <row r="451" spans="1:17" ht="14.4" customHeight="1" x14ac:dyDescent="0.3">
      <c r="A451" s="661" t="s">
        <v>10139</v>
      </c>
      <c r="B451" s="662" t="s">
        <v>9963</v>
      </c>
      <c r="C451" s="662" t="s">
        <v>9855</v>
      </c>
      <c r="D451" s="662" t="s">
        <v>9993</v>
      </c>
      <c r="E451" s="662" t="s">
        <v>9994</v>
      </c>
      <c r="F451" s="665">
        <v>481</v>
      </c>
      <c r="G451" s="665">
        <v>25974</v>
      </c>
      <c r="H451" s="665">
        <v>1</v>
      </c>
      <c r="I451" s="665">
        <v>54</v>
      </c>
      <c r="J451" s="665">
        <v>368</v>
      </c>
      <c r="K451" s="665">
        <v>19872</v>
      </c>
      <c r="L451" s="665">
        <v>0.76507276507276512</v>
      </c>
      <c r="M451" s="665">
        <v>54</v>
      </c>
      <c r="N451" s="665">
        <v>401</v>
      </c>
      <c r="O451" s="665">
        <v>21654</v>
      </c>
      <c r="P451" s="678">
        <v>0.83367983367983367</v>
      </c>
      <c r="Q451" s="666">
        <v>54</v>
      </c>
    </row>
    <row r="452" spans="1:17" ht="14.4" customHeight="1" x14ac:dyDescent="0.3">
      <c r="A452" s="661" t="s">
        <v>10139</v>
      </c>
      <c r="B452" s="662" t="s">
        <v>9963</v>
      </c>
      <c r="C452" s="662" t="s">
        <v>9855</v>
      </c>
      <c r="D452" s="662" t="s">
        <v>9995</v>
      </c>
      <c r="E452" s="662" t="s">
        <v>9996</v>
      </c>
      <c r="F452" s="665">
        <v>2019</v>
      </c>
      <c r="G452" s="665">
        <v>155463</v>
      </c>
      <c r="H452" s="665">
        <v>1</v>
      </c>
      <c r="I452" s="665">
        <v>77</v>
      </c>
      <c r="J452" s="665">
        <v>2253</v>
      </c>
      <c r="K452" s="665">
        <v>173327</v>
      </c>
      <c r="L452" s="665">
        <v>1.1149083704804359</v>
      </c>
      <c r="M452" s="665">
        <v>76.931646693297822</v>
      </c>
      <c r="N452" s="665">
        <v>2317</v>
      </c>
      <c r="O452" s="665">
        <v>178409</v>
      </c>
      <c r="P452" s="678">
        <v>1.1475978207033184</v>
      </c>
      <c r="Q452" s="666">
        <v>77</v>
      </c>
    </row>
    <row r="453" spans="1:17" ht="14.4" customHeight="1" x14ac:dyDescent="0.3">
      <c r="A453" s="661" t="s">
        <v>10139</v>
      </c>
      <c r="B453" s="662" t="s">
        <v>9963</v>
      </c>
      <c r="C453" s="662" t="s">
        <v>9855</v>
      </c>
      <c r="D453" s="662" t="s">
        <v>9997</v>
      </c>
      <c r="E453" s="662" t="s">
        <v>9998</v>
      </c>
      <c r="F453" s="665">
        <v>3</v>
      </c>
      <c r="G453" s="665">
        <v>4887</v>
      </c>
      <c r="H453" s="665">
        <v>1</v>
      </c>
      <c r="I453" s="665">
        <v>1629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10139</v>
      </c>
      <c r="B454" s="662" t="s">
        <v>9963</v>
      </c>
      <c r="C454" s="662" t="s">
        <v>9855</v>
      </c>
      <c r="D454" s="662" t="s">
        <v>9999</v>
      </c>
      <c r="E454" s="662" t="s">
        <v>10000</v>
      </c>
      <c r="F454" s="665">
        <v>203</v>
      </c>
      <c r="G454" s="665">
        <v>4466</v>
      </c>
      <c r="H454" s="665">
        <v>1</v>
      </c>
      <c r="I454" s="665">
        <v>22</v>
      </c>
      <c r="J454" s="665">
        <v>201</v>
      </c>
      <c r="K454" s="665">
        <v>4570</v>
      </c>
      <c r="L454" s="665">
        <v>1.0232870577698163</v>
      </c>
      <c r="M454" s="665">
        <v>22.736318407960198</v>
      </c>
      <c r="N454" s="665">
        <v>234</v>
      </c>
      <c r="O454" s="665">
        <v>5382</v>
      </c>
      <c r="P454" s="678">
        <v>1.2051052395879982</v>
      </c>
      <c r="Q454" s="666">
        <v>23</v>
      </c>
    </row>
    <row r="455" spans="1:17" ht="14.4" customHeight="1" x14ac:dyDescent="0.3">
      <c r="A455" s="661" t="s">
        <v>10139</v>
      </c>
      <c r="B455" s="662" t="s">
        <v>9963</v>
      </c>
      <c r="C455" s="662" t="s">
        <v>9855</v>
      </c>
      <c r="D455" s="662" t="s">
        <v>10007</v>
      </c>
      <c r="E455" s="662" t="s">
        <v>10008</v>
      </c>
      <c r="F455" s="665"/>
      <c r="G455" s="665"/>
      <c r="H455" s="665"/>
      <c r="I455" s="665"/>
      <c r="J455" s="665">
        <v>1</v>
      </c>
      <c r="K455" s="665">
        <v>627</v>
      </c>
      <c r="L455" s="665"/>
      <c r="M455" s="665">
        <v>627</v>
      </c>
      <c r="N455" s="665"/>
      <c r="O455" s="665"/>
      <c r="P455" s="678"/>
      <c r="Q455" s="666"/>
    </row>
    <row r="456" spans="1:17" ht="14.4" customHeight="1" x14ac:dyDescent="0.3">
      <c r="A456" s="661" t="s">
        <v>10139</v>
      </c>
      <c r="B456" s="662" t="s">
        <v>9963</v>
      </c>
      <c r="C456" s="662" t="s">
        <v>9855</v>
      </c>
      <c r="D456" s="662" t="s">
        <v>10009</v>
      </c>
      <c r="E456" s="662" t="s">
        <v>10010</v>
      </c>
      <c r="F456" s="665">
        <v>262</v>
      </c>
      <c r="G456" s="665">
        <v>54758</v>
      </c>
      <c r="H456" s="665">
        <v>1</v>
      </c>
      <c r="I456" s="665">
        <v>209</v>
      </c>
      <c r="J456" s="665">
        <v>1</v>
      </c>
      <c r="K456" s="665">
        <v>209</v>
      </c>
      <c r="L456" s="665">
        <v>3.8167938931297708E-3</v>
      </c>
      <c r="M456" s="665">
        <v>209</v>
      </c>
      <c r="N456" s="665"/>
      <c r="O456" s="665"/>
      <c r="P456" s="678"/>
      <c r="Q456" s="666"/>
    </row>
    <row r="457" spans="1:17" ht="14.4" customHeight="1" x14ac:dyDescent="0.3">
      <c r="A457" s="661" t="s">
        <v>10139</v>
      </c>
      <c r="B457" s="662" t="s">
        <v>9963</v>
      </c>
      <c r="C457" s="662" t="s">
        <v>9855</v>
      </c>
      <c r="D457" s="662" t="s">
        <v>10011</v>
      </c>
      <c r="E457" s="662" t="s">
        <v>10012</v>
      </c>
      <c r="F457" s="665">
        <v>54</v>
      </c>
      <c r="G457" s="665">
        <v>3564</v>
      </c>
      <c r="H457" s="665">
        <v>1</v>
      </c>
      <c r="I457" s="665">
        <v>66</v>
      </c>
      <c r="J457" s="665">
        <v>75</v>
      </c>
      <c r="K457" s="665">
        <v>4950</v>
      </c>
      <c r="L457" s="665">
        <v>1.3888888888888888</v>
      </c>
      <c r="M457" s="665">
        <v>66</v>
      </c>
      <c r="N457" s="665">
        <v>70</v>
      </c>
      <c r="O457" s="665">
        <v>4620</v>
      </c>
      <c r="P457" s="678">
        <v>1.2962962962962963</v>
      </c>
      <c r="Q457" s="666">
        <v>66</v>
      </c>
    </row>
    <row r="458" spans="1:17" ht="14.4" customHeight="1" x14ac:dyDescent="0.3">
      <c r="A458" s="661" t="s">
        <v>10139</v>
      </c>
      <c r="B458" s="662" t="s">
        <v>9963</v>
      </c>
      <c r="C458" s="662" t="s">
        <v>9855</v>
      </c>
      <c r="D458" s="662" t="s">
        <v>10015</v>
      </c>
      <c r="E458" s="662" t="s">
        <v>10016</v>
      </c>
      <c r="F458" s="665">
        <v>2087</v>
      </c>
      <c r="G458" s="665">
        <v>33392</v>
      </c>
      <c r="H458" s="665">
        <v>1</v>
      </c>
      <c r="I458" s="665">
        <v>16</v>
      </c>
      <c r="J458" s="665">
        <v>2281</v>
      </c>
      <c r="K458" s="665">
        <v>36464</v>
      </c>
      <c r="L458" s="665">
        <v>1.091998083373263</v>
      </c>
      <c r="M458" s="665">
        <v>15.985971065322227</v>
      </c>
      <c r="N458" s="665">
        <v>2359</v>
      </c>
      <c r="O458" s="665">
        <v>37744</v>
      </c>
      <c r="P458" s="678">
        <v>1.1303306181121227</v>
      </c>
      <c r="Q458" s="666">
        <v>16</v>
      </c>
    </row>
    <row r="459" spans="1:17" ht="14.4" customHeight="1" x14ac:dyDescent="0.3">
      <c r="A459" s="661" t="s">
        <v>10139</v>
      </c>
      <c r="B459" s="662" t="s">
        <v>9963</v>
      </c>
      <c r="C459" s="662" t="s">
        <v>9855</v>
      </c>
      <c r="D459" s="662" t="s">
        <v>10017</v>
      </c>
      <c r="E459" s="662" t="s">
        <v>10018</v>
      </c>
      <c r="F459" s="665">
        <v>1</v>
      </c>
      <c r="G459" s="665">
        <v>99</v>
      </c>
      <c r="H459" s="665">
        <v>1</v>
      </c>
      <c r="I459" s="665">
        <v>99</v>
      </c>
      <c r="J459" s="665"/>
      <c r="K459" s="665"/>
      <c r="L459" s="665"/>
      <c r="M459" s="665"/>
      <c r="N459" s="665">
        <v>1</v>
      </c>
      <c r="O459" s="665">
        <v>100</v>
      </c>
      <c r="P459" s="678">
        <v>1.0101010101010102</v>
      </c>
      <c r="Q459" s="666">
        <v>100</v>
      </c>
    </row>
    <row r="460" spans="1:17" ht="14.4" customHeight="1" x14ac:dyDescent="0.3">
      <c r="A460" s="661" t="s">
        <v>10139</v>
      </c>
      <c r="B460" s="662" t="s">
        <v>9963</v>
      </c>
      <c r="C460" s="662" t="s">
        <v>9855</v>
      </c>
      <c r="D460" s="662" t="s">
        <v>10021</v>
      </c>
      <c r="E460" s="662" t="s">
        <v>10022</v>
      </c>
      <c r="F460" s="665">
        <v>68</v>
      </c>
      <c r="G460" s="665">
        <v>1632</v>
      </c>
      <c r="H460" s="665">
        <v>1</v>
      </c>
      <c r="I460" s="665">
        <v>24</v>
      </c>
      <c r="J460" s="665">
        <v>88</v>
      </c>
      <c r="K460" s="665">
        <v>2112</v>
      </c>
      <c r="L460" s="665">
        <v>1.2941176470588236</v>
      </c>
      <c r="M460" s="665">
        <v>24</v>
      </c>
      <c r="N460" s="665">
        <v>94</v>
      </c>
      <c r="O460" s="665">
        <v>2256</v>
      </c>
      <c r="P460" s="678">
        <v>1.3823529411764706</v>
      </c>
      <c r="Q460" s="666">
        <v>24</v>
      </c>
    </row>
    <row r="461" spans="1:17" ht="14.4" customHeight="1" x14ac:dyDescent="0.3">
      <c r="A461" s="661" t="s">
        <v>10139</v>
      </c>
      <c r="B461" s="662" t="s">
        <v>9963</v>
      </c>
      <c r="C461" s="662" t="s">
        <v>9855</v>
      </c>
      <c r="D461" s="662" t="s">
        <v>10023</v>
      </c>
      <c r="E461" s="662" t="s">
        <v>10024</v>
      </c>
      <c r="F461" s="665">
        <v>4</v>
      </c>
      <c r="G461" s="665">
        <v>2952</v>
      </c>
      <c r="H461" s="665">
        <v>1</v>
      </c>
      <c r="I461" s="665">
        <v>738</v>
      </c>
      <c r="J461" s="665">
        <v>6</v>
      </c>
      <c r="K461" s="665">
        <v>4433</v>
      </c>
      <c r="L461" s="665">
        <v>1.5016937669376693</v>
      </c>
      <c r="M461" s="665">
        <v>738.83333333333337</v>
      </c>
      <c r="N461" s="665">
        <v>2</v>
      </c>
      <c r="O461" s="665">
        <v>1478</v>
      </c>
      <c r="P461" s="678">
        <v>0.50067750677506773</v>
      </c>
      <c r="Q461" s="666">
        <v>739</v>
      </c>
    </row>
    <row r="462" spans="1:17" ht="14.4" customHeight="1" x14ac:dyDescent="0.3">
      <c r="A462" s="661" t="s">
        <v>10139</v>
      </c>
      <c r="B462" s="662" t="s">
        <v>9963</v>
      </c>
      <c r="C462" s="662" t="s">
        <v>9855</v>
      </c>
      <c r="D462" s="662" t="s">
        <v>10025</v>
      </c>
      <c r="E462" s="662" t="s">
        <v>10026</v>
      </c>
      <c r="F462" s="665">
        <v>464</v>
      </c>
      <c r="G462" s="665">
        <v>83520</v>
      </c>
      <c r="H462" s="665">
        <v>1</v>
      </c>
      <c r="I462" s="665">
        <v>180</v>
      </c>
      <c r="J462" s="665">
        <v>351</v>
      </c>
      <c r="K462" s="665">
        <v>63180</v>
      </c>
      <c r="L462" s="665">
        <v>0.75646551724137934</v>
      </c>
      <c r="M462" s="665">
        <v>180</v>
      </c>
      <c r="N462" s="665">
        <v>407</v>
      </c>
      <c r="O462" s="665">
        <v>73260</v>
      </c>
      <c r="P462" s="678">
        <v>0.87715517241379315</v>
      </c>
      <c r="Q462" s="666">
        <v>180</v>
      </c>
    </row>
    <row r="463" spans="1:17" ht="14.4" customHeight="1" x14ac:dyDescent="0.3">
      <c r="A463" s="661" t="s">
        <v>10139</v>
      </c>
      <c r="B463" s="662" t="s">
        <v>9963</v>
      </c>
      <c r="C463" s="662" t="s">
        <v>9855</v>
      </c>
      <c r="D463" s="662" t="s">
        <v>10031</v>
      </c>
      <c r="E463" s="662" t="s">
        <v>10032</v>
      </c>
      <c r="F463" s="665">
        <v>587</v>
      </c>
      <c r="G463" s="665">
        <v>148511</v>
      </c>
      <c r="H463" s="665">
        <v>1</v>
      </c>
      <c r="I463" s="665">
        <v>253</v>
      </c>
      <c r="J463" s="665">
        <v>690</v>
      </c>
      <c r="K463" s="665">
        <v>174570</v>
      </c>
      <c r="L463" s="665">
        <v>1.1754684838160137</v>
      </c>
      <c r="M463" s="665">
        <v>253</v>
      </c>
      <c r="N463" s="665">
        <v>747</v>
      </c>
      <c r="O463" s="665">
        <v>188991</v>
      </c>
      <c r="P463" s="678">
        <v>1.272572402044293</v>
      </c>
      <c r="Q463" s="666">
        <v>253</v>
      </c>
    </row>
    <row r="464" spans="1:17" ht="14.4" customHeight="1" x14ac:dyDescent="0.3">
      <c r="A464" s="661" t="s">
        <v>10139</v>
      </c>
      <c r="B464" s="662" t="s">
        <v>9963</v>
      </c>
      <c r="C464" s="662" t="s">
        <v>9855</v>
      </c>
      <c r="D464" s="662" t="s">
        <v>10033</v>
      </c>
      <c r="E464" s="662" t="s">
        <v>10034</v>
      </c>
      <c r="F464" s="665">
        <v>4</v>
      </c>
      <c r="G464" s="665">
        <v>1056</v>
      </c>
      <c r="H464" s="665">
        <v>1</v>
      </c>
      <c r="I464" s="665">
        <v>264</v>
      </c>
      <c r="J464" s="665">
        <v>4</v>
      </c>
      <c r="K464" s="665">
        <v>1060</v>
      </c>
      <c r="L464" s="665">
        <v>1.0037878787878789</v>
      </c>
      <c r="M464" s="665">
        <v>265</v>
      </c>
      <c r="N464" s="665">
        <v>1</v>
      </c>
      <c r="O464" s="665">
        <v>265</v>
      </c>
      <c r="P464" s="678">
        <v>0.25094696969696972</v>
      </c>
      <c r="Q464" s="666">
        <v>265</v>
      </c>
    </row>
    <row r="465" spans="1:17" ht="14.4" customHeight="1" x14ac:dyDescent="0.3">
      <c r="A465" s="661" t="s">
        <v>10139</v>
      </c>
      <c r="B465" s="662" t="s">
        <v>9963</v>
      </c>
      <c r="C465" s="662" t="s">
        <v>9855</v>
      </c>
      <c r="D465" s="662" t="s">
        <v>10035</v>
      </c>
      <c r="E465" s="662" t="s">
        <v>10036</v>
      </c>
      <c r="F465" s="665">
        <v>3</v>
      </c>
      <c r="G465" s="665">
        <v>567</v>
      </c>
      <c r="H465" s="665">
        <v>1</v>
      </c>
      <c r="I465" s="665">
        <v>189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10139</v>
      </c>
      <c r="B466" s="662" t="s">
        <v>9963</v>
      </c>
      <c r="C466" s="662" t="s">
        <v>9855</v>
      </c>
      <c r="D466" s="662" t="s">
        <v>10039</v>
      </c>
      <c r="E466" s="662" t="s">
        <v>10040</v>
      </c>
      <c r="F466" s="665">
        <v>509</v>
      </c>
      <c r="G466" s="665">
        <v>109944</v>
      </c>
      <c r="H466" s="665">
        <v>1</v>
      </c>
      <c r="I466" s="665">
        <v>216</v>
      </c>
      <c r="J466" s="665">
        <v>413</v>
      </c>
      <c r="K466" s="665">
        <v>89208</v>
      </c>
      <c r="L466" s="665">
        <v>0.81139489194499015</v>
      </c>
      <c r="M466" s="665">
        <v>216</v>
      </c>
      <c r="N466" s="665">
        <v>466</v>
      </c>
      <c r="O466" s="665">
        <v>100656</v>
      </c>
      <c r="P466" s="678">
        <v>0.91552062868369355</v>
      </c>
      <c r="Q466" s="666">
        <v>216</v>
      </c>
    </row>
    <row r="467" spans="1:17" ht="14.4" customHeight="1" x14ac:dyDescent="0.3">
      <c r="A467" s="661" t="s">
        <v>10139</v>
      </c>
      <c r="B467" s="662" t="s">
        <v>9963</v>
      </c>
      <c r="C467" s="662" t="s">
        <v>9855</v>
      </c>
      <c r="D467" s="662" t="s">
        <v>10041</v>
      </c>
      <c r="E467" s="662" t="s">
        <v>10042</v>
      </c>
      <c r="F467" s="665">
        <v>91</v>
      </c>
      <c r="G467" s="665">
        <v>3185</v>
      </c>
      <c r="H467" s="665">
        <v>1</v>
      </c>
      <c r="I467" s="665">
        <v>35</v>
      </c>
      <c r="J467" s="665">
        <v>90</v>
      </c>
      <c r="K467" s="665">
        <v>3209</v>
      </c>
      <c r="L467" s="665">
        <v>1.0075353218210361</v>
      </c>
      <c r="M467" s="665">
        <v>35.655555555555559</v>
      </c>
      <c r="N467" s="665">
        <v>115</v>
      </c>
      <c r="O467" s="665">
        <v>4140</v>
      </c>
      <c r="P467" s="678">
        <v>1.2998430141287285</v>
      </c>
      <c r="Q467" s="666">
        <v>36</v>
      </c>
    </row>
    <row r="468" spans="1:17" ht="14.4" customHeight="1" x14ac:dyDescent="0.3">
      <c r="A468" s="661" t="s">
        <v>10139</v>
      </c>
      <c r="B468" s="662" t="s">
        <v>9963</v>
      </c>
      <c r="C468" s="662" t="s">
        <v>9855</v>
      </c>
      <c r="D468" s="662" t="s">
        <v>10043</v>
      </c>
      <c r="E468" s="662" t="s">
        <v>10044</v>
      </c>
      <c r="F468" s="665">
        <v>7</v>
      </c>
      <c r="G468" s="665">
        <v>4130</v>
      </c>
      <c r="H468" s="665">
        <v>1</v>
      </c>
      <c r="I468" s="665">
        <v>590</v>
      </c>
      <c r="J468" s="665">
        <v>5</v>
      </c>
      <c r="K468" s="665">
        <v>2955</v>
      </c>
      <c r="L468" s="665">
        <v>0.71549636803874095</v>
      </c>
      <c r="M468" s="665">
        <v>591</v>
      </c>
      <c r="N468" s="665">
        <v>1</v>
      </c>
      <c r="O468" s="665">
        <v>591</v>
      </c>
      <c r="P468" s="678">
        <v>0.14309927360774818</v>
      </c>
      <c r="Q468" s="666">
        <v>591</v>
      </c>
    </row>
    <row r="469" spans="1:17" ht="14.4" customHeight="1" x14ac:dyDescent="0.3">
      <c r="A469" s="661" t="s">
        <v>10139</v>
      </c>
      <c r="B469" s="662" t="s">
        <v>9963</v>
      </c>
      <c r="C469" s="662" t="s">
        <v>9855</v>
      </c>
      <c r="D469" s="662" t="s">
        <v>10045</v>
      </c>
      <c r="E469" s="662" t="s">
        <v>10046</v>
      </c>
      <c r="F469" s="665">
        <v>1</v>
      </c>
      <c r="G469" s="665">
        <v>50</v>
      </c>
      <c r="H469" s="665">
        <v>1</v>
      </c>
      <c r="I469" s="665">
        <v>50</v>
      </c>
      <c r="J469" s="665">
        <v>4</v>
      </c>
      <c r="K469" s="665">
        <v>200</v>
      </c>
      <c r="L469" s="665">
        <v>4</v>
      </c>
      <c r="M469" s="665">
        <v>50</v>
      </c>
      <c r="N469" s="665">
        <v>2</v>
      </c>
      <c r="O469" s="665">
        <v>100</v>
      </c>
      <c r="P469" s="678">
        <v>2</v>
      </c>
      <c r="Q469" s="666">
        <v>50</v>
      </c>
    </row>
    <row r="470" spans="1:17" ht="14.4" customHeight="1" x14ac:dyDescent="0.3">
      <c r="A470" s="661" t="s">
        <v>10139</v>
      </c>
      <c r="B470" s="662" t="s">
        <v>9963</v>
      </c>
      <c r="C470" s="662" t="s">
        <v>9855</v>
      </c>
      <c r="D470" s="662" t="s">
        <v>10047</v>
      </c>
      <c r="E470" s="662" t="s">
        <v>10048</v>
      </c>
      <c r="F470" s="665">
        <v>4</v>
      </c>
      <c r="G470" s="665">
        <v>2180</v>
      </c>
      <c r="H470" s="665">
        <v>1</v>
      </c>
      <c r="I470" s="665">
        <v>545</v>
      </c>
      <c r="J470" s="665">
        <v>4</v>
      </c>
      <c r="K470" s="665">
        <v>2184</v>
      </c>
      <c r="L470" s="665">
        <v>1.001834862385321</v>
      </c>
      <c r="M470" s="665">
        <v>546</v>
      </c>
      <c r="N470" s="665">
        <v>1</v>
      </c>
      <c r="O470" s="665">
        <v>546</v>
      </c>
      <c r="P470" s="678">
        <v>0.25045871559633026</v>
      </c>
      <c r="Q470" s="666">
        <v>546</v>
      </c>
    </row>
    <row r="471" spans="1:17" ht="14.4" customHeight="1" x14ac:dyDescent="0.3">
      <c r="A471" s="661" t="s">
        <v>10139</v>
      </c>
      <c r="B471" s="662" t="s">
        <v>9963</v>
      </c>
      <c r="C471" s="662" t="s">
        <v>9855</v>
      </c>
      <c r="D471" s="662" t="s">
        <v>10051</v>
      </c>
      <c r="E471" s="662" t="s">
        <v>10052</v>
      </c>
      <c r="F471" s="665">
        <v>4</v>
      </c>
      <c r="G471" s="665">
        <v>2936</v>
      </c>
      <c r="H471" s="665">
        <v>1</v>
      </c>
      <c r="I471" s="665">
        <v>734</v>
      </c>
      <c r="J471" s="665">
        <v>5</v>
      </c>
      <c r="K471" s="665">
        <v>3675</v>
      </c>
      <c r="L471" s="665">
        <v>1.2517029972752043</v>
      </c>
      <c r="M471" s="665">
        <v>735</v>
      </c>
      <c r="N471" s="665">
        <v>2</v>
      </c>
      <c r="O471" s="665">
        <v>1470</v>
      </c>
      <c r="P471" s="678">
        <v>0.50068119891008178</v>
      </c>
      <c r="Q471" s="666">
        <v>735</v>
      </c>
    </row>
    <row r="472" spans="1:17" ht="14.4" customHeight="1" x14ac:dyDescent="0.3">
      <c r="A472" s="661" t="s">
        <v>10139</v>
      </c>
      <c r="B472" s="662" t="s">
        <v>9963</v>
      </c>
      <c r="C472" s="662" t="s">
        <v>9855</v>
      </c>
      <c r="D472" s="662" t="s">
        <v>10053</v>
      </c>
      <c r="E472" s="662" t="s">
        <v>10054</v>
      </c>
      <c r="F472" s="665">
        <v>1</v>
      </c>
      <c r="G472" s="665">
        <v>326</v>
      </c>
      <c r="H472" s="665">
        <v>1</v>
      </c>
      <c r="I472" s="665">
        <v>326</v>
      </c>
      <c r="J472" s="665">
        <v>1</v>
      </c>
      <c r="K472" s="665">
        <v>327</v>
      </c>
      <c r="L472" s="665">
        <v>1.0030674846625767</v>
      </c>
      <c r="M472" s="665">
        <v>327</v>
      </c>
      <c r="N472" s="665">
        <v>2</v>
      </c>
      <c r="O472" s="665">
        <v>654</v>
      </c>
      <c r="P472" s="678">
        <v>2.0061349693251533</v>
      </c>
      <c r="Q472" s="666">
        <v>327</v>
      </c>
    </row>
    <row r="473" spans="1:17" ht="14.4" customHeight="1" x14ac:dyDescent="0.3">
      <c r="A473" s="661" t="s">
        <v>10139</v>
      </c>
      <c r="B473" s="662" t="s">
        <v>9963</v>
      </c>
      <c r="C473" s="662" t="s">
        <v>9855</v>
      </c>
      <c r="D473" s="662" t="s">
        <v>10055</v>
      </c>
      <c r="E473" s="662" t="s">
        <v>10056</v>
      </c>
      <c r="F473" s="665">
        <v>4</v>
      </c>
      <c r="G473" s="665">
        <v>1376</v>
      </c>
      <c r="H473" s="665">
        <v>1</v>
      </c>
      <c r="I473" s="665">
        <v>344</v>
      </c>
      <c r="J473" s="665">
        <v>4</v>
      </c>
      <c r="K473" s="665">
        <v>1380</v>
      </c>
      <c r="L473" s="665">
        <v>1.0029069767441861</v>
      </c>
      <c r="M473" s="665">
        <v>345</v>
      </c>
      <c r="N473" s="665">
        <v>1</v>
      </c>
      <c r="O473" s="665">
        <v>345</v>
      </c>
      <c r="P473" s="678">
        <v>0.25072674418604651</v>
      </c>
      <c r="Q473" s="666">
        <v>345</v>
      </c>
    </row>
    <row r="474" spans="1:17" ht="14.4" customHeight="1" x14ac:dyDescent="0.3">
      <c r="A474" s="661" t="s">
        <v>10139</v>
      </c>
      <c r="B474" s="662" t="s">
        <v>9963</v>
      </c>
      <c r="C474" s="662" t="s">
        <v>9855</v>
      </c>
      <c r="D474" s="662" t="s">
        <v>10057</v>
      </c>
      <c r="E474" s="662" t="s">
        <v>10058</v>
      </c>
      <c r="F474" s="665">
        <v>1</v>
      </c>
      <c r="G474" s="665">
        <v>751</v>
      </c>
      <c r="H474" s="665">
        <v>1</v>
      </c>
      <c r="I474" s="665">
        <v>751</v>
      </c>
      <c r="J474" s="665">
        <v>1</v>
      </c>
      <c r="K474" s="665">
        <v>752</v>
      </c>
      <c r="L474" s="665">
        <v>1.0013315579227697</v>
      </c>
      <c r="M474" s="665">
        <v>752</v>
      </c>
      <c r="N474" s="665"/>
      <c r="O474" s="665"/>
      <c r="P474" s="678"/>
      <c r="Q474" s="666"/>
    </row>
    <row r="475" spans="1:17" ht="14.4" customHeight="1" x14ac:dyDescent="0.3">
      <c r="A475" s="661" t="s">
        <v>10139</v>
      </c>
      <c r="B475" s="662" t="s">
        <v>9963</v>
      </c>
      <c r="C475" s="662" t="s">
        <v>9855</v>
      </c>
      <c r="D475" s="662" t="s">
        <v>10059</v>
      </c>
      <c r="E475" s="662" t="s">
        <v>10060</v>
      </c>
      <c r="F475" s="665">
        <v>3</v>
      </c>
      <c r="G475" s="665">
        <v>690</v>
      </c>
      <c r="H475" s="665">
        <v>1</v>
      </c>
      <c r="I475" s="665">
        <v>230</v>
      </c>
      <c r="J475" s="665">
        <v>5</v>
      </c>
      <c r="K475" s="665">
        <v>1155</v>
      </c>
      <c r="L475" s="665">
        <v>1.673913043478261</v>
      </c>
      <c r="M475" s="665">
        <v>231</v>
      </c>
      <c r="N475" s="665">
        <v>7</v>
      </c>
      <c r="O475" s="665">
        <v>1617</v>
      </c>
      <c r="P475" s="678">
        <v>2.3434782608695652</v>
      </c>
      <c r="Q475" s="666">
        <v>231</v>
      </c>
    </row>
    <row r="476" spans="1:17" ht="14.4" customHeight="1" x14ac:dyDescent="0.3">
      <c r="A476" s="661" t="s">
        <v>10139</v>
      </c>
      <c r="B476" s="662" t="s">
        <v>9963</v>
      </c>
      <c r="C476" s="662" t="s">
        <v>9855</v>
      </c>
      <c r="D476" s="662" t="s">
        <v>10063</v>
      </c>
      <c r="E476" s="662" t="s">
        <v>10064</v>
      </c>
      <c r="F476" s="665">
        <v>3</v>
      </c>
      <c r="G476" s="665">
        <v>687</v>
      </c>
      <c r="H476" s="665">
        <v>1</v>
      </c>
      <c r="I476" s="665">
        <v>229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10139</v>
      </c>
      <c r="B477" s="662" t="s">
        <v>9963</v>
      </c>
      <c r="C477" s="662" t="s">
        <v>9855</v>
      </c>
      <c r="D477" s="662" t="s">
        <v>10065</v>
      </c>
      <c r="E477" s="662" t="s">
        <v>10066</v>
      </c>
      <c r="F477" s="665">
        <v>8</v>
      </c>
      <c r="G477" s="665">
        <v>3248</v>
      </c>
      <c r="H477" s="665">
        <v>1</v>
      </c>
      <c r="I477" s="665">
        <v>406</v>
      </c>
      <c r="J477" s="665">
        <v>2</v>
      </c>
      <c r="K477" s="665">
        <v>814</v>
      </c>
      <c r="L477" s="665">
        <v>0.25061576354679804</v>
      </c>
      <c r="M477" s="665">
        <v>407</v>
      </c>
      <c r="N477" s="665">
        <v>2</v>
      </c>
      <c r="O477" s="665">
        <v>814</v>
      </c>
      <c r="P477" s="678">
        <v>0.25061576354679804</v>
      </c>
      <c r="Q477" s="666">
        <v>407</v>
      </c>
    </row>
    <row r="478" spans="1:17" ht="14.4" customHeight="1" x14ac:dyDescent="0.3">
      <c r="A478" s="661" t="s">
        <v>10139</v>
      </c>
      <c r="B478" s="662" t="s">
        <v>9963</v>
      </c>
      <c r="C478" s="662" t="s">
        <v>9855</v>
      </c>
      <c r="D478" s="662" t="s">
        <v>10067</v>
      </c>
      <c r="E478" s="662" t="s">
        <v>10068</v>
      </c>
      <c r="F478" s="665"/>
      <c r="G478" s="665"/>
      <c r="H478" s="665"/>
      <c r="I478" s="665"/>
      <c r="J478" s="665">
        <v>5</v>
      </c>
      <c r="K478" s="665">
        <v>3255</v>
      </c>
      <c r="L478" s="665"/>
      <c r="M478" s="665">
        <v>651</v>
      </c>
      <c r="N478" s="665">
        <v>2</v>
      </c>
      <c r="O478" s="665">
        <v>1302</v>
      </c>
      <c r="P478" s="678"/>
      <c r="Q478" s="666">
        <v>651</v>
      </c>
    </row>
    <row r="479" spans="1:17" ht="14.4" customHeight="1" x14ac:dyDescent="0.3">
      <c r="A479" s="661" t="s">
        <v>10139</v>
      </c>
      <c r="B479" s="662" t="s">
        <v>9963</v>
      </c>
      <c r="C479" s="662" t="s">
        <v>9855</v>
      </c>
      <c r="D479" s="662" t="s">
        <v>10069</v>
      </c>
      <c r="E479" s="662" t="s">
        <v>10070</v>
      </c>
      <c r="F479" s="665">
        <v>8</v>
      </c>
      <c r="G479" s="665">
        <v>4688</v>
      </c>
      <c r="H479" s="665">
        <v>1</v>
      </c>
      <c r="I479" s="665">
        <v>586</v>
      </c>
      <c r="J479" s="665">
        <v>2</v>
      </c>
      <c r="K479" s="665">
        <v>1174</v>
      </c>
      <c r="L479" s="665">
        <v>0.25042662116040953</v>
      </c>
      <c r="M479" s="665">
        <v>587</v>
      </c>
      <c r="N479" s="665">
        <v>2</v>
      </c>
      <c r="O479" s="665">
        <v>1174</v>
      </c>
      <c r="P479" s="678">
        <v>0.25042662116040953</v>
      </c>
      <c r="Q479" s="666">
        <v>587</v>
      </c>
    </row>
    <row r="480" spans="1:17" ht="14.4" customHeight="1" x14ac:dyDescent="0.3">
      <c r="A480" s="661" t="s">
        <v>10139</v>
      </c>
      <c r="B480" s="662" t="s">
        <v>9963</v>
      </c>
      <c r="C480" s="662" t="s">
        <v>9855</v>
      </c>
      <c r="D480" s="662" t="s">
        <v>10071</v>
      </c>
      <c r="E480" s="662" t="s">
        <v>10072</v>
      </c>
      <c r="F480" s="665">
        <v>1</v>
      </c>
      <c r="G480" s="665">
        <v>385</v>
      </c>
      <c r="H480" s="665">
        <v>1</v>
      </c>
      <c r="I480" s="665">
        <v>385</v>
      </c>
      <c r="J480" s="665">
        <v>1</v>
      </c>
      <c r="K480" s="665">
        <v>386</v>
      </c>
      <c r="L480" s="665">
        <v>1.0025974025974025</v>
      </c>
      <c r="M480" s="665">
        <v>386</v>
      </c>
      <c r="N480" s="665">
        <v>1</v>
      </c>
      <c r="O480" s="665">
        <v>386</v>
      </c>
      <c r="P480" s="678">
        <v>1.0025974025974025</v>
      </c>
      <c r="Q480" s="666">
        <v>386</v>
      </c>
    </row>
    <row r="481" spans="1:17" ht="14.4" customHeight="1" x14ac:dyDescent="0.3">
      <c r="A481" s="661" t="s">
        <v>10139</v>
      </c>
      <c r="B481" s="662" t="s">
        <v>9963</v>
      </c>
      <c r="C481" s="662" t="s">
        <v>9855</v>
      </c>
      <c r="D481" s="662" t="s">
        <v>10073</v>
      </c>
      <c r="E481" s="662" t="s">
        <v>10074</v>
      </c>
      <c r="F481" s="665">
        <v>1</v>
      </c>
      <c r="G481" s="665">
        <v>88</v>
      </c>
      <c r="H481" s="665">
        <v>1</v>
      </c>
      <c r="I481" s="665">
        <v>88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10139</v>
      </c>
      <c r="B482" s="662" t="s">
        <v>9963</v>
      </c>
      <c r="C482" s="662" t="s">
        <v>9855</v>
      </c>
      <c r="D482" s="662" t="s">
        <v>1410</v>
      </c>
      <c r="E482" s="662" t="s">
        <v>10079</v>
      </c>
      <c r="F482" s="665">
        <v>2</v>
      </c>
      <c r="G482" s="665">
        <v>1570</v>
      </c>
      <c r="H482" s="665">
        <v>1</v>
      </c>
      <c r="I482" s="665">
        <v>785</v>
      </c>
      <c r="J482" s="665">
        <v>2</v>
      </c>
      <c r="K482" s="665">
        <v>1572</v>
      </c>
      <c r="L482" s="665">
        <v>1.0012738853503185</v>
      </c>
      <c r="M482" s="665">
        <v>786</v>
      </c>
      <c r="N482" s="665">
        <v>2</v>
      </c>
      <c r="O482" s="665">
        <v>1572</v>
      </c>
      <c r="P482" s="678">
        <v>1.0012738853503185</v>
      </c>
      <c r="Q482" s="666">
        <v>786</v>
      </c>
    </row>
    <row r="483" spans="1:17" ht="14.4" customHeight="1" x14ac:dyDescent="0.3">
      <c r="A483" s="661" t="s">
        <v>10139</v>
      </c>
      <c r="B483" s="662" t="s">
        <v>9963</v>
      </c>
      <c r="C483" s="662" t="s">
        <v>9855</v>
      </c>
      <c r="D483" s="662" t="s">
        <v>10080</v>
      </c>
      <c r="E483" s="662" t="s">
        <v>10081</v>
      </c>
      <c r="F483" s="665">
        <v>1</v>
      </c>
      <c r="G483" s="665">
        <v>221</v>
      </c>
      <c r="H483" s="665">
        <v>1</v>
      </c>
      <c r="I483" s="665">
        <v>221</v>
      </c>
      <c r="J483" s="665">
        <v>1</v>
      </c>
      <c r="K483" s="665">
        <v>222</v>
      </c>
      <c r="L483" s="665">
        <v>1.004524886877828</v>
      </c>
      <c r="M483" s="665">
        <v>222</v>
      </c>
      <c r="N483" s="665">
        <v>2</v>
      </c>
      <c r="O483" s="665">
        <v>444</v>
      </c>
      <c r="P483" s="678">
        <v>2.0090497737556561</v>
      </c>
      <c r="Q483" s="666">
        <v>222</v>
      </c>
    </row>
    <row r="484" spans="1:17" ht="14.4" customHeight="1" x14ac:dyDescent="0.3">
      <c r="A484" s="661" t="s">
        <v>10139</v>
      </c>
      <c r="B484" s="662" t="s">
        <v>9963</v>
      </c>
      <c r="C484" s="662" t="s">
        <v>9855</v>
      </c>
      <c r="D484" s="662" t="s">
        <v>10082</v>
      </c>
      <c r="E484" s="662" t="s">
        <v>10083</v>
      </c>
      <c r="F484" s="665"/>
      <c r="G484" s="665"/>
      <c r="H484" s="665"/>
      <c r="I484" s="665"/>
      <c r="J484" s="665">
        <v>1</v>
      </c>
      <c r="K484" s="665">
        <v>565</v>
      </c>
      <c r="L484" s="665"/>
      <c r="M484" s="665">
        <v>565</v>
      </c>
      <c r="N484" s="665"/>
      <c r="O484" s="665"/>
      <c r="P484" s="678"/>
      <c r="Q484" s="666"/>
    </row>
    <row r="485" spans="1:17" ht="14.4" customHeight="1" x14ac:dyDescent="0.3">
      <c r="A485" s="661" t="s">
        <v>10139</v>
      </c>
      <c r="B485" s="662" t="s">
        <v>9963</v>
      </c>
      <c r="C485" s="662" t="s">
        <v>9855</v>
      </c>
      <c r="D485" s="662" t="s">
        <v>10084</v>
      </c>
      <c r="E485" s="662" t="s">
        <v>10085</v>
      </c>
      <c r="F485" s="665">
        <v>3</v>
      </c>
      <c r="G485" s="665">
        <v>2745</v>
      </c>
      <c r="H485" s="665">
        <v>1</v>
      </c>
      <c r="I485" s="665">
        <v>915</v>
      </c>
      <c r="J485" s="665">
        <v>4</v>
      </c>
      <c r="K485" s="665">
        <v>3664</v>
      </c>
      <c r="L485" s="665">
        <v>1.3347905282331511</v>
      </c>
      <c r="M485" s="665">
        <v>916</v>
      </c>
      <c r="N485" s="665">
        <v>3</v>
      </c>
      <c r="O485" s="665">
        <v>2748</v>
      </c>
      <c r="P485" s="678">
        <v>1.0010928961748633</v>
      </c>
      <c r="Q485" s="666">
        <v>916</v>
      </c>
    </row>
    <row r="486" spans="1:17" ht="14.4" customHeight="1" x14ac:dyDescent="0.3">
      <c r="A486" s="661" t="s">
        <v>10139</v>
      </c>
      <c r="B486" s="662" t="s">
        <v>9963</v>
      </c>
      <c r="C486" s="662" t="s">
        <v>9855</v>
      </c>
      <c r="D486" s="662" t="s">
        <v>10086</v>
      </c>
      <c r="E486" s="662" t="s">
        <v>10087</v>
      </c>
      <c r="F486" s="665">
        <v>3</v>
      </c>
      <c r="G486" s="665">
        <v>2676</v>
      </c>
      <c r="H486" s="665">
        <v>1</v>
      </c>
      <c r="I486" s="665">
        <v>892</v>
      </c>
      <c r="J486" s="665">
        <v>4</v>
      </c>
      <c r="K486" s="665">
        <v>3572</v>
      </c>
      <c r="L486" s="665">
        <v>1.3348281016442451</v>
      </c>
      <c r="M486" s="665">
        <v>893</v>
      </c>
      <c r="N486" s="665">
        <v>3</v>
      </c>
      <c r="O486" s="665">
        <v>2679</v>
      </c>
      <c r="P486" s="678">
        <v>1.0011210762331839</v>
      </c>
      <c r="Q486" s="666">
        <v>893</v>
      </c>
    </row>
    <row r="487" spans="1:17" ht="14.4" customHeight="1" x14ac:dyDescent="0.3">
      <c r="A487" s="661" t="s">
        <v>10140</v>
      </c>
      <c r="B487" s="662" t="s">
        <v>9667</v>
      </c>
      <c r="C487" s="662" t="s">
        <v>9855</v>
      </c>
      <c r="D487" s="662" t="s">
        <v>9896</v>
      </c>
      <c r="E487" s="662" t="s">
        <v>9897</v>
      </c>
      <c r="F487" s="665"/>
      <c r="G487" s="665"/>
      <c r="H487" s="665"/>
      <c r="I487" s="665"/>
      <c r="J487" s="665"/>
      <c r="K487" s="665"/>
      <c r="L487" s="665"/>
      <c r="M487" s="665"/>
      <c r="N487" s="665">
        <v>1</v>
      </c>
      <c r="O487" s="665">
        <v>331</v>
      </c>
      <c r="P487" s="678"/>
      <c r="Q487" s="666">
        <v>331</v>
      </c>
    </row>
    <row r="488" spans="1:17" ht="14.4" customHeight="1" x14ac:dyDescent="0.3">
      <c r="A488" s="661" t="s">
        <v>10140</v>
      </c>
      <c r="B488" s="662" t="s">
        <v>9667</v>
      </c>
      <c r="C488" s="662" t="s">
        <v>9855</v>
      </c>
      <c r="D488" s="662" t="s">
        <v>9910</v>
      </c>
      <c r="E488" s="662" t="s">
        <v>9911</v>
      </c>
      <c r="F488" s="665">
        <v>1</v>
      </c>
      <c r="G488" s="665">
        <v>163</v>
      </c>
      <c r="H488" s="665">
        <v>1</v>
      </c>
      <c r="I488" s="665">
        <v>163</v>
      </c>
      <c r="J488" s="665"/>
      <c r="K488" s="665"/>
      <c r="L488" s="665"/>
      <c r="M488" s="665"/>
      <c r="N488" s="665"/>
      <c r="O488" s="665"/>
      <c r="P488" s="678"/>
      <c r="Q488" s="666"/>
    </row>
    <row r="489" spans="1:17" ht="14.4" customHeight="1" x14ac:dyDescent="0.3">
      <c r="A489" s="661" t="s">
        <v>10140</v>
      </c>
      <c r="B489" s="662" t="s">
        <v>9667</v>
      </c>
      <c r="C489" s="662" t="s">
        <v>9855</v>
      </c>
      <c r="D489" s="662" t="s">
        <v>9912</v>
      </c>
      <c r="E489" s="662" t="s">
        <v>9913</v>
      </c>
      <c r="F489" s="665"/>
      <c r="G489" s="665"/>
      <c r="H489" s="665"/>
      <c r="I489" s="665"/>
      <c r="J489" s="665">
        <v>1</v>
      </c>
      <c r="K489" s="665">
        <v>651</v>
      </c>
      <c r="L489" s="665"/>
      <c r="M489" s="665">
        <v>651</v>
      </c>
      <c r="N489" s="665"/>
      <c r="O489" s="665"/>
      <c r="P489" s="678"/>
      <c r="Q489" s="666"/>
    </row>
    <row r="490" spans="1:17" ht="14.4" customHeight="1" x14ac:dyDescent="0.3">
      <c r="A490" s="661" t="s">
        <v>10140</v>
      </c>
      <c r="B490" s="662" t="s">
        <v>9930</v>
      </c>
      <c r="C490" s="662" t="s">
        <v>9855</v>
      </c>
      <c r="D490" s="662" t="s">
        <v>9937</v>
      </c>
      <c r="E490" s="662" t="s">
        <v>9938</v>
      </c>
      <c r="F490" s="665">
        <v>8</v>
      </c>
      <c r="G490" s="665">
        <v>184</v>
      </c>
      <c r="H490" s="665">
        <v>1</v>
      </c>
      <c r="I490" s="665">
        <v>23</v>
      </c>
      <c r="J490" s="665">
        <v>3</v>
      </c>
      <c r="K490" s="665">
        <v>69</v>
      </c>
      <c r="L490" s="665">
        <v>0.375</v>
      </c>
      <c r="M490" s="665">
        <v>23</v>
      </c>
      <c r="N490" s="665">
        <v>3</v>
      </c>
      <c r="O490" s="665">
        <v>69</v>
      </c>
      <c r="P490" s="678">
        <v>0.375</v>
      </c>
      <c r="Q490" s="666">
        <v>23</v>
      </c>
    </row>
    <row r="491" spans="1:17" ht="14.4" customHeight="1" x14ac:dyDescent="0.3">
      <c r="A491" s="661" t="s">
        <v>10140</v>
      </c>
      <c r="B491" s="662" t="s">
        <v>9930</v>
      </c>
      <c r="C491" s="662" t="s">
        <v>9855</v>
      </c>
      <c r="D491" s="662" t="s">
        <v>9941</v>
      </c>
      <c r="E491" s="662" t="s">
        <v>9942</v>
      </c>
      <c r="F491" s="665">
        <v>4</v>
      </c>
      <c r="G491" s="665">
        <v>4980</v>
      </c>
      <c r="H491" s="665">
        <v>1</v>
      </c>
      <c r="I491" s="665">
        <v>1245</v>
      </c>
      <c r="J491" s="665">
        <v>1</v>
      </c>
      <c r="K491" s="665">
        <v>1245</v>
      </c>
      <c r="L491" s="665">
        <v>0.25</v>
      </c>
      <c r="M491" s="665">
        <v>1245</v>
      </c>
      <c r="N491" s="665">
        <v>2</v>
      </c>
      <c r="O491" s="665">
        <v>2536</v>
      </c>
      <c r="P491" s="678">
        <v>0.50923694779116468</v>
      </c>
      <c r="Q491" s="666">
        <v>1268</v>
      </c>
    </row>
    <row r="492" spans="1:17" ht="14.4" customHeight="1" x14ac:dyDescent="0.3">
      <c r="A492" s="661" t="s">
        <v>10140</v>
      </c>
      <c r="B492" s="662" t="s">
        <v>9930</v>
      </c>
      <c r="C492" s="662" t="s">
        <v>9855</v>
      </c>
      <c r="D492" s="662" t="s">
        <v>9947</v>
      </c>
      <c r="E492" s="662" t="s">
        <v>9948</v>
      </c>
      <c r="F492" s="665">
        <v>6</v>
      </c>
      <c r="G492" s="665">
        <v>2544</v>
      </c>
      <c r="H492" s="665">
        <v>1</v>
      </c>
      <c r="I492" s="665">
        <v>424</v>
      </c>
      <c r="J492" s="665">
        <v>3</v>
      </c>
      <c r="K492" s="665">
        <v>1272</v>
      </c>
      <c r="L492" s="665">
        <v>0.5</v>
      </c>
      <c r="M492" s="665">
        <v>424</v>
      </c>
      <c r="N492" s="665">
        <v>2</v>
      </c>
      <c r="O492" s="665">
        <v>864</v>
      </c>
      <c r="P492" s="678">
        <v>0.33962264150943394</v>
      </c>
      <c r="Q492" s="666">
        <v>432</v>
      </c>
    </row>
    <row r="493" spans="1:17" ht="14.4" customHeight="1" x14ac:dyDescent="0.3">
      <c r="A493" s="661" t="s">
        <v>10140</v>
      </c>
      <c r="B493" s="662" t="s">
        <v>9930</v>
      </c>
      <c r="C493" s="662" t="s">
        <v>9855</v>
      </c>
      <c r="D493" s="662" t="s">
        <v>9951</v>
      </c>
      <c r="E493" s="662" t="s">
        <v>9952</v>
      </c>
      <c r="F493" s="665">
        <v>6</v>
      </c>
      <c r="G493" s="665">
        <v>6012</v>
      </c>
      <c r="H493" s="665">
        <v>1</v>
      </c>
      <c r="I493" s="665">
        <v>1002</v>
      </c>
      <c r="J493" s="665">
        <v>3</v>
      </c>
      <c r="K493" s="665">
        <v>3006</v>
      </c>
      <c r="L493" s="665">
        <v>0.5</v>
      </c>
      <c r="M493" s="665">
        <v>1002</v>
      </c>
      <c r="N493" s="665">
        <v>2</v>
      </c>
      <c r="O493" s="665">
        <v>2016</v>
      </c>
      <c r="P493" s="678">
        <v>0.33532934131736525</v>
      </c>
      <c r="Q493" s="666">
        <v>1008</v>
      </c>
    </row>
    <row r="494" spans="1:17" ht="14.4" customHeight="1" x14ac:dyDescent="0.3">
      <c r="A494" s="661" t="s">
        <v>10140</v>
      </c>
      <c r="B494" s="662" t="s">
        <v>9930</v>
      </c>
      <c r="C494" s="662" t="s">
        <v>9855</v>
      </c>
      <c r="D494" s="662" t="s">
        <v>9953</v>
      </c>
      <c r="E494" s="662" t="s">
        <v>9954</v>
      </c>
      <c r="F494" s="665">
        <v>2</v>
      </c>
      <c r="G494" s="665">
        <v>4466</v>
      </c>
      <c r="H494" s="665">
        <v>1</v>
      </c>
      <c r="I494" s="665">
        <v>2233</v>
      </c>
      <c r="J494" s="665"/>
      <c r="K494" s="665"/>
      <c r="L494" s="665"/>
      <c r="M494" s="665"/>
      <c r="N494" s="665">
        <v>1</v>
      </c>
      <c r="O494" s="665">
        <v>2264</v>
      </c>
      <c r="P494" s="678">
        <v>0.50694133452754142</v>
      </c>
      <c r="Q494" s="666">
        <v>2264</v>
      </c>
    </row>
    <row r="495" spans="1:17" ht="14.4" customHeight="1" x14ac:dyDescent="0.3">
      <c r="A495" s="661" t="s">
        <v>10140</v>
      </c>
      <c r="B495" s="662" t="s">
        <v>9963</v>
      </c>
      <c r="C495" s="662" t="s">
        <v>9855</v>
      </c>
      <c r="D495" s="662" t="s">
        <v>9974</v>
      </c>
      <c r="E495" s="662" t="s">
        <v>9975</v>
      </c>
      <c r="F495" s="665">
        <v>15</v>
      </c>
      <c r="G495" s="665">
        <v>5250</v>
      </c>
      <c r="H495" s="665">
        <v>1</v>
      </c>
      <c r="I495" s="665">
        <v>350</v>
      </c>
      <c r="J495" s="665">
        <v>17</v>
      </c>
      <c r="K495" s="665">
        <v>5960</v>
      </c>
      <c r="L495" s="665">
        <v>1.1352380952380952</v>
      </c>
      <c r="M495" s="665">
        <v>350.58823529411762</v>
      </c>
      <c r="N495" s="665">
        <v>13</v>
      </c>
      <c r="O495" s="665">
        <v>4563</v>
      </c>
      <c r="P495" s="678">
        <v>0.86914285714285711</v>
      </c>
      <c r="Q495" s="666">
        <v>351</v>
      </c>
    </row>
    <row r="496" spans="1:17" ht="14.4" customHeight="1" x14ac:dyDescent="0.3">
      <c r="A496" s="661" t="s">
        <v>10140</v>
      </c>
      <c r="B496" s="662" t="s">
        <v>9963</v>
      </c>
      <c r="C496" s="662" t="s">
        <v>9855</v>
      </c>
      <c r="D496" s="662" t="s">
        <v>9978</v>
      </c>
      <c r="E496" s="662" t="s">
        <v>9979</v>
      </c>
      <c r="F496" s="665">
        <v>21</v>
      </c>
      <c r="G496" s="665">
        <v>1365</v>
      </c>
      <c r="H496" s="665">
        <v>1</v>
      </c>
      <c r="I496" s="665">
        <v>65</v>
      </c>
      <c r="J496" s="665">
        <v>249</v>
      </c>
      <c r="K496" s="665">
        <v>16185</v>
      </c>
      <c r="L496" s="665">
        <v>11.857142857142858</v>
      </c>
      <c r="M496" s="665">
        <v>65</v>
      </c>
      <c r="N496" s="665">
        <v>2354</v>
      </c>
      <c r="O496" s="665">
        <v>153010</v>
      </c>
      <c r="P496" s="678">
        <v>112.0952380952381</v>
      </c>
      <c r="Q496" s="666">
        <v>65</v>
      </c>
    </row>
    <row r="497" spans="1:17" ht="14.4" customHeight="1" x14ac:dyDescent="0.3">
      <c r="A497" s="661" t="s">
        <v>10140</v>
      </c>
      <c r="B497" s="662" t="s">
        <v>9963</v>
      </c>
      <c r="C497" s="662" t="s">
        <v>9855</v>
      </c>
      <c r="D497" s="662" t="s">
        <v>1322</v>
      </c>
      <c r="E497" s="662" t="s">
        <v>9982</v>
      </c>
      <c r="F497" s="665">
        <v>2</v>
      </c>
      <c r="G497" s="665">
        <v>1180</v>
      </c>
      <c r="H497" s="665">
        <v>1</v>
      </c>
      <c r="I497" s="665">
        <v>590</v>
      </c>
      <c r="J497" s="665">
        <v>3</v>
      </c>
      <c r="K497" s="665">
        <v>1773</v>
      </c>
      <c r="L497" s="665">
        <v>1.5025423728813558</v>
      </c>
      <c r="M497" s="665">
        <v>591</v>
      </c>
      <c r="N497" s="665">
        <v>2</v>
      </c>
      <c r="O497" s="665">
        <v>1182</v>
      </c>
      <c r="P497" s="678">
        <v>1.0016949152542374</v>
      </c>
      <c r="Q497" s="666">
        <v>591</v>
      </c>
    </row>
    <row r="498" spans="1:17" ht="14.4" customHeight="1" x14ac:dyDescent="0.3">
      <c r="A498" s="661" t="s">
        <v>10140</v>
      </c>
      <c r="B498" s="662" t="s">
        <v>9963</v>
      </c>
      <c r="C498" s="662" t="s">
        <v>9855</v>
      </c>
      <c r="D498" s="662" t="s">
        <v>9983</v>
      </c>
      <c r="E498" s="662" t="s">
        <v>9984</v>
      </c>
      <c r="F498" s="665">
        <v>2</v>
      </c>
      <c r="G498" s="665">
        <v>1230</v>
      </c>
      <c r="H498" s="665">
        <v>1</v>
      </c>
      <c r="I498" s="665">
        <v>615</v>
      </c>
      <c r="J498" s="665"/>
      <c r="K498" s="665"/>
      <c r="L498" s="665"/>
      <c r="M498" s="665"/>
      <c r="N498" s="665">
        <v>1</v>
      </c>
      <c r="O498" s="665">
        <v>616</v>
      </c>
      <c r="P498" s="678">
        <v>0.50081300813008134</v>
      </c>
      <c r="Q498" s="666">
        <v>616</v>
      </c>
    </row>
    <row r="499" spans="1:17" ht="14.4" customHeight="1" x14ac:dyDescent="0.3">
      <c r="A499" s="661" t="s">
        <v>10140</v>
      </c>
      <c r="B499" s="662" t="s">
        <v>9963</v>
      </c>
      <c r="C499" s="662" t="s">
        <v>9855</v>
      </c>
      <c r="D499" s="662" t="s">
        <v>9989</v>
      </c>
      <c r="E499" s="662" t="s">
        <v>9990</v>
      </c>
      <c r="F499" s="665">
        <v>117</v>
      </c>
      <c r="G499" s="665">
        <v>2691</v>
      </c>
      <c r="H499" s="665">
        <v>1</v>
      </c>
      <c r="I499" s="665">
        <v>23</v>
      </c>
      <c r="J499" s="665">
        <v>98</v>
      </c>
      <c r="K499" s="665">
        <v>2188</v>
      </c>
      <c r="L499" s="665">
        <v>0.81308063916759565</v>
      </c>
      <c r="M499" s="665">
        <v>22.326530612244898</v>
      </c>
      <c r="N499" s="665">
        <v>43</v>
      </c>
      <c r="O499" s="665">
        <v>1032</v>
      </c>
      <c r="P499" s="678">
        <v>0.3835005574136009</v>
      </c>
      <c r="Q499" s="666">
        <v>24</v>
      </c>
    </row>
    <row r="500" spans="1:17" ht="14.4" customHeight="1" x14ac:dyDescent="0.3">
      <c r="A500" s="661" t="s">
        <v>10140</v>
      </c>
      <c r="B500" s="662" t="s">
        <v>9963</v>
      </c>
      <c r="C500" s="662" t="s">
        <v>9855</v>
      </c>
      <c r="D500" s="662" t="s">
        <v>9993</v>
      </c>
      <c r="E500" s="662" t="s">
        <v>9994</v>
      </c>
      <c r="F500" s="665">
        <v>29</v>
      </c>
      <c r="G500" s="665">
        <v>1566</v>
      </c>
      <c r="H500" s="665">
        <v>1</v>
      </c>
      <c r="I500" s="665">
        <v>54</v>
      </c>
      <c r="J500" s="665">
        <v>30</v>
      </c>
      <c r="K500" s="665">
        <v>1620</v>
      </c>
      <c r="L500" s="665">
        <v>1.0344827586206897</v>
      </c>
      <c r="M500" s="665">
        <v>54</v>
      </c>
      <c r="N500" s="665">
        <v>9</v>
      </c>
      <c r="O500" s="665">
        <v>486</v>
      </c>
      <c r="P500" s="678">
        <v>0.31034482758620691</v>
      </c>
      <c r="Q500" s="666">
        <v>54</v>
      </c>
    </row>
    <row r="501" spans="1:17" ht="14.4" customHeight="1" x14ac:dyDescent="0.3">
      <c r="A501" s="661" t="s">
        <v>10140</v>
      </c>
      <c r="B501" s="662" t="s">
        <v>9963</v>
      </c>
      <c r="C501" s="662" t="s">
        <v>9855</v>
      </c>
      <c r="D501" s="662" t="s">
        <v>9995</v>
      </c>
      <c r="E501" s="662" t="s">
        <v>9996</v>
      </c>
      <c r="F501" s="665">
        <v>100</v>
      </c>
      <c r="G501" s="665">
        <v>7700</v>
      </c>
      <c r="H501" s="665">
        <v>1</v>
      </c>
      <c r="I501" s="665">
        <v>77</v>
      </c>
      <c r="J501" s="665">
        <v>101</v>
      </c>
      <c r="K501" s="665">
        <v>7777</v>
      </c>
      <c r="L501" s="665">
        <v>1.01</v>
      </c>
      <c r="M501" s="665">
        <v>77</v>
      </c>
      <c r="N501" s="665">
        <v>126</v>
      </c>
      <c r="O501" s="665">
        <v>9702</v>
      </c>
      <c r="P501" s="678">
        <v>1.26</v>
      </c>
      <c r="Q501" s="666">
        <v>77</v>
      </c>
    </row>
    <row r="502" spans="1:17" ht="14.4" customHeight="1" x14ac:dyDescent="0.3">
      <c r="A502" s="661" t="s">
        <v>10140</v>
      </c>
      <c r="B502" s="662" t="s">
        <v>9963</v>
      </c>
      <c r="C502" s="662" t="s">
        <v>9855</v>
      </c>
      <c r="D502" s="662" t="s">
        <v>9999</v>
      </c>
      <c r="E502" s="662" t="s">
        <v>10000</v>
      </c>
      <c r="F502" s="665">
        <v>2148</v>
      </c>
      <c r="G502" s="665">
        <v>47256</v>
      </c>
      <c r="H502" s="665">
        <v>1</v>
      </c>
      <c r="I502" s="665">
        <v>22</v>
      </c>
      <c r="J502" s="665">
        <v>1996</v>
      </c>
      <c r="K502" s="665">
        <v>44425</v>
      </c>
      <c r="L502" s="665">
        <v>0.94009226341628571</v>
      </c>
      <c r="M502" s="665">
        <v>22.257014028056112</v>
      </c>
      <c r="N502" s="665">
        <v>1069</v>
      </c>
      <c r="O502" s="665">
        <v>24587</v>
      </c>
      <c r="P502" s="678">
        <v>0.52029371931606572</v>
      </c>
      <c r="Q502" s="666">
        <v>23</v>
      </c>
    </row>
    <row r="503" spans="1:17" ht="14.4" customHeight="1" x14ac:dyDescent="0.3">
      <c r="A503" s="661" t="s">
        <v>10140</v>
      </c>
      <c r="B503" s="662" t="s">
        <v>9963</v>
      </c>
      <c r="C503" s="662" t="s">
        <v>9855</v>
      </c>
      <c r="D503" s="662" t="s">
        <v>10001</v>
      </c>
      <c r="E503" s="662" t="s">
        <v>10002</v>
      </c>
      <c r="F503" s="665">
        <v>2</v>
      </c>
      <c r="G503" s="665">
        <v>192</v>
      </c>
      <c r="H503" s="665">
        <v>1</v>
      </c>
      <c r="I503" s="665">
        <v>96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10140</v>
      </c>
      <c r="B504" s="662" t="s">
        <v>9963</v>
      </c>
      <c r="C504" s="662" t="s">
        <v>9855</v>
      </c>
      <c r="D504" s="662" t="s">
        <v>10007</v>
      </c>
      <c r="E504" s="662" t="s">
        <v>10008</v>
      </c>
      <c r="F504" s="665">
        <v>1</v>
      </c>
      <c r="G504" s="665">
        <v>627</v>
      </c>
      <c r="H504" s="665">
        <v>1</v>
      </c>
      <c r="I504" s="665">
        <v>627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10140</v>
      </c>
      <c r="B505" s="662" t="s">
        <v>9963</v>
      </c>
      <c r="C505" s="662" t="s">
        <v>9855</v>
      </c>
      <c r="D505" s="662" t="s">
        <v>10009</v>
      </c>
      <c r="E505" s="662" t="s">
        <v>10010</v>
      </c>
      <c r="F505" s="665">
        <v>24</v>
      </c>
      <c r="G505" s="665">
        <v>5016</v>
      </c>
      <c r="H505" s="665">
        <v>1</v>
      </c>
      <c r="I505" s="665">
        <v>209</v>
      </c>
      <c r="J505" s="665"/>
      <c r="K505" s="665"/>
      <c r="L505" s="665"/>
      <c r="M505" s="665"/>
      <c r="N505" s="665">
        <v>1</v>
      </c>
      <c r="O505" s="665">
        <v>209</v>
      </c>
      <c r="P505" s="678">
        <v>4.1666666666666664E-2</v>
      </c>
      <c r="Q505" s="666">
        <v>209</v>
      </c>
    </row>
    <row r="506" spans="1:17" ht="14.4" customHeight="1" x14ac:dyDescent="0.3">
      <c r="A506" s="661" t="s">
        <v>10140</v>
      </c>
      <c r="B506" s="662" t="s">
        <v>9963</v>
      </c>
      <c r="C506" s="662" t="s">
        <v>9855</v>
      </c>
      <c r="D506" s="662" t="s">
        <v>10011</v>
      </c>
      <c r="E506" s="662" t="s">
        <v>10012</v>
      </c>
      <c r="F506" s="665">
        <v>113</v>
      </c>
      <c r="G506" s="665">
        <v>7458</v>
      </c>
      <c r="H506" s="665">
        <v>1</v>
      </c>
      <c r="I506" s="665">
        <v>66</v>
      </c>
      <c r="J506" s="665">
        <v>167</v>
      </c>
      <c r="K506" s="665">
        <v>11022</v>
      </c>
      <c r="L506" s="665">
        <v>1.4778761061946903</v>
      </c>
      <c r="M506" s="665">
        <v>66</v>
      </c>
      <c r="N506" s="665">
        <v>221</v>
      </c>
      <c r="O506" s="665">
        <v>14586</v>
      </c>
      <c r="P506" s="678">
        <v>1.9557522123893805</v>
      </c>
      <c r="Q506" s="666">
        <v>66</v>
      </c>
    </row>
    <row r="507" spans="1:17" ht="14.4" customHeight="1" x14ac:dyDescent="0.3">
      <c r="A507" s="661" t="s">
        <v>10140</v>
      </c>
      <c r="B507" s="662" t="s">
        <v>9963</v>
      </c>
      <c r="C507" s="662" t="s">
        <v>9855</v>
      </c>
      <c r="D507" s="662" t="s">
        <v>10015</v>
      </c>
      <c r="E507" s="662" t="s">
        <v>10016</v>
      </c>
      <c r="F507" s="665">
        <v>115</v>
      </c>
      <c r="G507" s="665">
        <v>1840</v>
      </c>
      <c r="H507" s="665">
        <v>1</v>
      </c>
      <c r="I507" s="665">
        <v>16</v>
      </c>
      <c r="J507" s="665">
        <v>117</v>
      </c>
      <c r="K507" s="665">
        <v>1872</v>
      </c>
      <c r="L507" s="665">
        <v>1.017391304347826</v>
      </c>
      <c r="M507" s="665">
        <v>16</v>
      </c>
      <c r="N507" s="665">
        <v>135</v>
      </c>
      <c r="O507" s="665">
        <v>2160</v>
      </c>
      <c r="P507" s="678">
        <v>1.173913043478261</v>
      </c>
      <c r="Q507" s="666">
        <v>16</v>
      </c>
    </row>
    <row r="508" spans="1:17" ht="14.4" customHeight="1" x14ac:dyDescent="0.3">
      <c r="A508" s="661" t="s">
        <v>10140</v>
      </c>
      <c r="B508" s="662" t="s">
        <v>9963</v>
      </c>
      <c r="C508" s="662" t="s">
        <v>9855</v>
      </c>
      <c r="D508" s="662" t="s">
        <v>10017</v>
      </c>
      <c r="E508" s="662" t="s">
        <v>10018</v>
      </c>
      <c r="F508" s="665">
        <v>1</v>
      </c>
      <c r="G508" s="665">
        <v>99</v>
      </c>
      <c r="H508" s="665">
        <v>1</v>
      </c>
      <c r="I508" s="665">
        <v>99</v>
      </c>
      <c r="J508" s="665"/>
      <c r="K508" s="665"/>
      <c r="L508" s="665"/>
      <c r="M508" s="665"/>
      <c r="N508" s="665"/>
      <c r="O508" s="665"/>
      <c r="P508" s="678"/>
      <c r="Q508" s="666"/>
    </row>
    <row r="509" spans="1:17" ht="14.4" customHeight="1" x14ac:dyDescent="0.3">
      <c r="A509" s="661" t="s">
        <v>10140</v>
      </c>
      <c r="B509" s="662" t="s">
        <v>9963</v>
      </c>
      <c r="C509" s="662" t="s">
        <v>9855</v>
      </c>
      <c r="D509" s="662" t="s">
        <v>10021</v>
      </c>
      <c r="E509" s="662" t="s">
        <v>10022</v>
      </c>
      <c r="F509" s="665">
        <v>1978</v>
      </c>
      <c r="G509" s="665">
        <v>47472</v>
      </c>
      <c r="H509" s="665">
        <v>1</v>
      </c>
      <c r="I509" s="665">
        <v>24</v>
      </c>
      <c r="J509" s="665">
        <v>1871</v>
      </c>
      <c r="K509" s="665">
        <v>43992</v>
      </c>
      <c r="L509" s="665">
        <v>0.92669362992922144</v>
      </c>
      <c r="M509" s="665">
        <v>23.512560128273652</v>
      </c>
      <c r="N509" s="665">
        <v>989</v>
      </c>
      <c r="O509" s="665">
        <v>23736</v>
      </c>
      <c r="P509" s="678">
        <v>0.5</v>
      </c>
      <c r="Q509" s="666">
        <v>24</v>
      </c>
    </row>
    <row r="510" spans="1:17" ht="14.4" customHeight="1" x14ac:dyDescent="0.3">
      <c r="A510" s="661" t="s">
        <v>10140</v>
      </c>
      <c r="B510" s="662" t="s">
        <v>9963</v>
      </c>
      <c r="C510" s="662" t="s">
        <v>9855</v>
      </c>
      <c r="D510" s="662" t="s">
        <v>10023</v>
      </c>
      <c r="E510" s="662" t="s">
        <v>10024</v>
      </c>
      <c r="F510" s="665">
        <v>2</v>
      </c>
      <c r="G510" s="665">
        <v>1476</v>
      </c>
      <c r="H510" s="665">
        <v>1</v>
      </c>
      <c r="I510" s="665">
        <v>738</v>
      </c>
      <c r="J510" s="665">
        <v>2</v>
      </c>
      <c r="K510" s="665">
        <v>1477</v>
      </c>
      <c r="L510" s="665">
        <v>1.0006775067750677</v>
      </c>
      <c r="M510" s="665">
        <v>738.5</v>
      </c>
      <c r="N510" s="665">
        <v>2</v>
      </c>
      <c r="O510" s="665">
        <v>1478</v>
      </c>
      <c r="P510" s="678">
        <v>1.0013550135501355</v>
      </c>
      <c r="Q510" s="666">
        <v>739</v>
      </c>
    </row>
    <row r="511" spans="1:17" ht="14.4" customHeight="1" x14ac:dyDescent="0.3">
      <c r="A511" s="661" t="s">
        <v>10140</v>
      </c>
      <c r="B511" s="662" t="s">
        <v>9963</v>
      </c>
      <c r="C511" s="662" t="s">
        <v>9855</v>
      </c>
      <c r="D511" s="662" t="s">
        <v>10025</v>
      </c>
      <c r="E511" s="662" t="s">
        <v>10026</v>
      </c>
      <c r="F511" s="665">
        <v>41</v>
      </c>
      <c r="G511" s="665">
        <v>7380</v>
      </c>
      <c r="H511" s="665">
        <v>1</v>
      </c>
      <c r="I511" s="665">
        <v>180</v>
      </c>
      <c r="J511" s="665">
        <v>36</v>
      </c>
      <c r="K511" s="665">
        <v>6480</v>
      </c>
      <c r="L511" s="665">
        <v>0.87804878048780488</v>
      </c>
      <c r="M511" s="665">
        <v>180</v>
      </c>
      <c r="N511" s="665">
        <v>23</v>
      </c>
      <c r="O511" s="665">
        <v>4140</v>
      </c>
      <c r="P511" s="678">
        <v>0.56097560975609762</v>
      </c>
      <c r="Q511" s="666">
        <v>180</v>
      </c>
    </row>
    <row r="512" spans="1:17" ht="14.4" customHeight="1" x14ac:dyDescent="0.3">
      <c r="A512" s="661" t="s">
        <v>10140</v>
      </c>
      <c r="B512" s="662" t="s">
        <v>9963</v>
      </c>
      <c r="C512" s="662" t="s">
        <v>9855</v>
      </c>
      <c r="D512" s="662" t="s">
        <v>10027</v>
      </c>
      <c r="E512" s="662" t="s">
        <v>10028</v>
      </c>
      <c r="F512" s="665"/>
      <c r="G512" s="665"/>
      <c r="H512" s="665"/>
      <c r="I512" s="665"/>
      <c r="J512" s="665"/>
      <c r="K512" s="665"/>
      <c r="L512" s="665"/>
      <c r="M512" s="665"/>
      <c r="N512" s="665">
        <v>0</v>
      </c>
      <c r="O512" s="665">
        <v>0</v>
      </c>
      <c r="P512" s="678"/>
      <c r="Q512" s="666"/>
    </row>
    <row r="513" spans="1:17" ht="14.4" customHeight="1" x14ac:dyDescent="0.3">
      <c r="A513" s="661" t="s">
        <v>10140</v>
      </c>
      <c r="B513" s="662" t="s">
        <v>9963</v>
      </c>
      <c r="C513" s="662" t="s">
        <v>9855</v>
      </c>
      <c r="D513" s="662" t="s">
        <v>10031</v>
      </c>
      <c r="E513" s="662" t="s">
        <v>10032</v>
      </c>
      <c r="F513" s="665">
        <v>29</v>
      </c>
      <c r="G513" s="665">
        <v>7337</v>
      </c>
      <c r="H513" s="665">
        <v>1</v>
      </c>
      <c r="I513" s="665">
        <v>253</v>
      </c>
      <c r="J513" s="665">
        <v>70</v>
      </c>
      <c r="K513" s="665">
        <v>17710</v>
      </c>
      <c r="L513" s="665">
        <v>2.4137931034482758</v>
      </c>
      <c r="M513" s="665">
        <v>253</v>
      </c>
      <c r="N513" s="665">
        <v>39</v>
      </c>
      <c r="O513" s="665">
        <v>9867</v>
      </c>
      <c r="P513" s="678">
        <v>1.3448275862068966</v>
      </c>
      <c r="Q513" s="666">
        <v>253</v>
      </c>
    </row>
    <row r="514" spans="1:17" ht="14.4" customHeight="1" x14ac:dyDescent="0.3">
      <c r="A514" s="661" t="s">
        <v>10140</v>
      </c>
      <c r="B514" s="662" t="s">
        <v>9963</v>
      </c>
      <c r="C514" s="662" t="s">
        <v>9855</v>
      </c>
      <c r="D514" s="662" t="s">
        <v>10033</v>
      </c>
      <c r="E514" s="662" t="s">
        <v>10034</v>
      </c>
      <c r="F514" s="665">
        <v>2</v>
      </c>
      <c r="G514" s="665">
        <v>528</v>
      </c>
      <c r="H514" s="665">
        <v>1</v>
      </c>
      <c r="I514" s="665">
        <v>264</v>
      </c>
      <c r="J514" s="665"/>
      <c r="K514" s="665"/>
      <c r="L514" s="665"/>
      <c r="M514" s="665"/>
      <c r="N514" s="665">
        <v>1</v>
      </c>
      <c r="O514" s="665">
        <v>265</v>
      </c>
      <c r="P514" s="678">
        <v>0.50189393939393945</v>
      </c>
      <c r="Q514" s="666">
        <v>265</v>
      </c>
    </row>
    <row r="515" spans="1:17" ht="14.4" customHeight="1" x14ac:dyDescent="0.3">
      <c r="A515" s="661" t="s">
        <v>10140</v>
      </c>
      <c r="B515" s="662" t="s">
        <v>9963</v>
      </c>
      <c r="C515" s="662" t="s">
        <v>9855</v>
      </c>
      <c r="D515" s="662" t="s">
        <v>10039</v>
      </c>
      <c r="E515" s="662" t="s">
        <v>10040</v>
      </c>
      <c r="F515" s="665">
        <v>45</v>
      </c>
      <c r="G515" s="665">
        <v>9720</v>
      </c>
      <c r="H515" s="665">
        <v>1</v>
      </c>
      <c r="I515" s="665">
        <v>216</v>
      </c>
      <c r="J515" s="665">
        <v>37</v>
      </c>
      <c r="K515" s="665">
        <v>7992</v>
      </c>
      <c r="L515" s="665">
        <v>0.82222222222222219</v>
      </c>
      <c r="M515" s="665">
        <v>216</v>
      </c>
      <c r="N515" s="665">
        <v>25</v>
      </c>
      <c r="O515" s="665">
        <v>5400</v>
      </c>
      <c r="P515" s="678">
        <v>0.55555555555555558</v>
      </c>
      <c r="Q515" s="666">
        <v>216</v>
      </c>
    </row>
    <row r="516" spans="1:17" ht="14.4" customHeight="1" x14ac:dyDescent="0.3">
      <c r="A516" s="661" t="s">
        <v>10140</v>
      </c>
      <c r="B516" s="662" t="s">
        <v>9963</v>
      </c>
      <c r="C516" s="662" t="s">
        <v>9855</v>
      </c>
      <c r="D516" s="662" t="s">
        <v>10041</v>
      </c>
      <c r="E516" s="662" t="s">
        <v>10042</v>
      </c>
      <c r="F516" s="665"/>
      <c r="G516" s="665"/>
      <c r="H516" s="665"/>
      <c r="I516" s="665"/>
      <c r="J516" s="665"/>
      <c r="K516" s="665"/>
      <c r="L516" s="665"/>
      <c r="M516" s="665"/>
      <c r="N516" s="665">
        <v>1</v>
      </c>
      <c r="O516" s="665">
        <v>36</v>
      </c>
      <c r="P516" s="678"/>
      <c r="Q516" s="666">
        <v>36</v>
      </c>
    </row>
    <row r="517" spans="1:17" ht="14.4" customHeight="1" x14ac:dyDescent="0.3">
      <c r="A517" s="661" t="s">
        <v>10140</v>
      </c>
      <c r="B517" s="662" t="s">
        <v>9963</v>
      </c>
      <c r="C517" s="662" t="s">
        <v>9855</v>
      </c>
      <c r="D517" s="662" t="s">
        <v>10043</v>
      </c>
      <c r="E517" s="662" t="s">
        <v>10044</v>
      </c>
      <c r="F517" s="665">
        <v>2</v>
      </c>
      <c r="G517" s="665">
        <v>1180</v>
      </c>
      <c r="H517" s="665">
        <v>1</v>
      </c>
      <c r="I517" s="665">
        <v>590</v>
      </c>
      <c r="J517" s="665"/>
      <c r="K517" s="665"/>
      <c r="L517" s="665"/>
      <c r="M517" s="665"/>
      <c r="N517" s="665">
        <v>1</v>
      </c>
      <c r="O517" s="665">
        <v>591</v>
      </c>
      <c r="P517" s="678">
        <v>0.50084745762711869</v>
      </c>
      <c r="Q517" s="666">
        <v>591</v>
      </c>
    </row>
    <row r="518" spans="1:17" ht="14.4" customHeight="1" x14ac:dyDescent="0.3">
      <c r="A518" s="661" t="s">
        <v>10140</v>
      </c>
      <c r="B518" s="662" t="s">
        <v>9963</v>
      </c>
      <c r="C518" s="662" t="s">
        <v>9855</v>
      </c>
      <c r="D518" s="662" t="s">
        <v>10045</v>
      </c>
      <c r="E518" s="662" t="s">
        <v>10046</v>
      </c>
      <c r="F518" s="665">
        <v>360</v>
      </c>
      <c r="G518" s="665">
        <v>18000</v>
      </c>
      <c r="H518" s="665">
        <v>1</v>
      </c>
      <c r="I518" s="665">
        <v>50</v>
      </c>
      <c r="J518" s="665">
        <v>338</v>
      </c>
      <c r="K518" s="665">
        <v>16400</v>
      </c>
      <c r="L518" s="665">
        <v>0.91111111111111109</v>
      </c>
      <c r="M518" s="665">
        <v>48.520710059171599</v>
      </c>
      <c r="N518" s="665">
        <v>349</v>
      </c>
      <c r="O518" s="665">
        <v>17450</v>
      </c>
      <c r="P518" s="678">
        <v>0.96944444444444444</v>
      </c>
      <c r="Q518" s="666">
        <v>50</v>
      </c>
    </row>
    <row r="519" spans="1:17" ht="14.4" customHeight="1" x14ac:dyDescent="0.3">
      <c r="A519" s="661" t="s">
        <v>10140</v>
      </c>
      <c r="B519" s="662" t="s">
        <v>9963</v>
      </c>
      <c r="C519" s="662" t="s">
        <v>9855</v>
      </c>
      <c r="D519" s="662" t="s">
        <v>10047</v>
      </c>
      <c r="E519" s="662" t="s">
        <v>10048</v>
      </c>
      <c r="F519" s="665">
        <v>2</v>
      </c>
      <c r="G519" s="665">
        <v>1090</v>
      </c>
      <c r="H519" s="665">
        <v>1</v>
      </c>
      <c r="I519" s="665">
        <v>545</v>
      </c>
      <c r="J519" s="665"/>
      <c r="K519" s="665"/>
      <c r="L519" s="665"/>
      <c r="M519" s="665"/>
      <c r="N519" s="665">
        <v>1</v>
      </c>
      <c r="O519" s="665">
        <v>546</v>
      </c>
      <c r="P519" s="678">
        <v>0.50091743119266052</v>
      </c>
      <c r="Q519" s="666">
        <v>546</v>
      </c>
    </row>
    <row r="520" spans="1:17" ht="14.4" customHeight="1" x14ac:dyDescent="0.3">
      <c r="A520" s="661" t="s">
        <v>10140</v>
      </c>
      <c r="B520" s="662" t="s">
        <v>9963</v>
      </c>
      <c r="C520" s="662" t="s">
        <v>9855</v>
      </c>
      <c r="D520" s="662" t="s">
        <v>10051</v>
      </c>
      <c r="E520" s="662" t="s">
        <v>10052</v>
      </c>
      <c r="F520" s="665">
        <v>2</v>
      </c>
      <c r="G520" s="665">
        <v>1468</v>
      </c>
      <c r="H520" s="665">
        <v>1</v>
      </c>
      <c r="I520" s="665">
        <v>734</v>
      </c>
      <c r="J520" s="665">
        <v>2</v>
      </c>
      <c r="K520" s="665">
        <v>1469</v>
      </c>
      <c r="L520" s="665">
        <v>1.0006811989100817</v>
      </c>
      <c r="M520" s="665">
        <v>734.5</v>
      </c>
      <c r="N520" s="665">
        <v>2</v>
      </c>
      <c r="O520" s="665">
        <v>1470</v>
      </c>
      <c r="P520" s="678">
        <v>1.0013623978201636</v>
      </c>
      <c r="Q520" s="666">
        <v>735</v>
      </c>
    </row>
    <row r="521" spans="1:17" ht="14.4" customHeight="1" x14ac:dyDescent="0.3">
      <c r="A521" s="661" t="s">
        <v>10140</v>
      </c>
      <c r="B521" s="662" t="s">
        <v>9963</v>
      </c>
      <c r="C521" s="662" t="s">
        <v>9855</v>
      </c>
      <c r="D521" s="662" t="s">
        <v>10055</v>
      </c>
      <c r="E521" s="662" t="s">
        <v>10056</v>
      </c>
      <c r="F521" s="665">
        <v>2</v>
      </c>
      <c r="G521" s="665">
        <v>688</v>
      </c>
      <c r="H521" s="665">
        <v>1</v>
      </c>
      <c r="I521" s="665">
        <v>344</v>
      </c>
      <c r="J521" s="665"/>
      <c r="K521" s="665"/>
      <c r="L521" s="665"/>
      <c r="M521" s="665"/>
      <c r="N521" s="665">
        <v>1</v>
      </c>
      <c r="O521" s="665">
        <v>345</v>
      </c>
      <c r="P521" s="678">
        <v>0.50145348837209303</v>
      </c>
      <c r="Q521" s="666">
        <v>345</v>
      </c>
    </row>
    <row r="522" spans="1:17" ht="14.4" customHeight="1" x14ac:dyDescent="0.3">
      <c r="A522" s="661" t="s">
        <v>10140</v>
      </c>
      <c r="B522" s="662" t="s">
        <v>9963</v>
      </c>
      <c r="C522" s="662" t="s">
        <v>9855</v>
      </c>
      <c r="D522" s="662" t="s">
        <v>10059</v>
      </c>
      <c r="E522" s="662" t="s">
        <v>10060</v>
      </c>
      <c r="F522" s="665"/>
      <c r="G522" s="665"/>
      <c r="H522" s="665"/>
      <c r="I522" s="665"/>
      <c r="J522" s="665">
        <v>1</v>
      </c>
      <c r="K522" s="665">
        <v>231</v>
      </c>
      <c r="L522" s="665"/>
      <c r="M522" s="665">
        <v>231</v>
      </c>
      <c r="N522" s="665"/>
      <c r="O522" s="665"/>
      <c r="P522" s="678"/>
      <c r="Q522" s="666"/>
    </row>
    <row r="523" spans="1:17" ht="14.4" customHeight="1" x14ac:dyDescent="0.3">
      <c r="A523" s="661" t="s">
        <v>10140</v>
      </c>
      <c r="B523" s="662" t="s">
        <v>9963</v>
      </c>
      <c r="C523" s="662" t="s">
        <v>9855</v>
      </c>
      <c r="D523" s="662" t="s">
        <v>10065</v>
      </c>
      <c r="E523" s="662" t="s">
        <v>10066</v>
      </c>
      <c r="F523" s="665">
        <v>1</v>
      </c>
      <c r="G523" s="665">
        <v>406</v>
      </c>
      <c r="H523" s="665">
        <v>1</v>
      </c>
      <c r="I523" s="665">
        <v>406</v>
      </c>
      <c r="J523" s="665"/>
      <c r="K523" s="665"/>
      <c r="L523" s="665"/>
      <c r="M523" s="665"/>
      <c r="N523" s="665"/>
      <c r="O523" s="665"/>
      <c r="P523" s="678"/>
      <c r="Q523" s="666"/>
    </row>
    <row r="524" spans="1:17" ht="14.4" customHeight="1" x14ac:dyDescent="0.3">
      <c r="A524" s="661" t="s">
        <v>10140</v>
      </c>
      <c r="B524" s="662" t="s">
        <v>9963</v>
      </c>
      <c r="C524" s="662" t="s">
        <v>9855</v>
      </c>
      <c r="D524" s="662" t="s">
        <v>10069</v>
      </c>
      <c r="E524" s="662" t="s">
        <v>10070</v>
      </c>
      <c r="F524" s="665">
        <v>1</v>
      </c>
      <c r="G524" s="665">
        <v>586</v>
      </c>
      <c r="H524" s="665">
        <v>1</v>
      </c>
      <c r="I524" s="665">
        <v>586</v>
      </c>
      <c r="J524" s="665"/>
      <c r="K524" s="665"/>
      <c r="L524" s="665"/>
      <c r="M524" s="665"/>
      <c r="N524" s="665"/>
      <c r="O524" s="665"/>
      <c r="P524" s="678"/>
      <c r="Q524" s="666"/>
    </row>
    <row r="525" spans="1:17" ht="14.4" customHeight="1" x14ac:dyDescent="0.3">
      <c r="A525" s="661" t="s">
        <v>10140</v>
      </c>
      <c r="B525" s="662" t="s">
        <v>9963</v>
      </c>
      <c r="C525" s="662" t="s">
        <v>9855</v>
      </c>
      <c r="D525" s="662" t="s">
        <v>10084</v>
      </c>
      <c r="E525" s="662" t="s">
        <v>10085</v>
      </c>
      <c r="F525" s="665">
        <v>2</v>
      </c>
      <c r="G525" s="665">
        <v>1830</v>
      </c>
      <c r="H525" s="665">
        <v>1</v>
      </c>
      <c r="I525" s="665">
        <v>915</v>
      </c>
      <c r="J525" s="665"/>
      <c r="K525" s="665"/>
      <c r="L525" s="665"/>
      <c r="M525" s="665"/>
      <c r="N525" s="665">
        <v>1</v>
      </c>
      <c r="O525" s="665">
        <v>916</v>
      </c>
      <c r="P525" s="678">
        <v>0.50054644808743165</v>
      </c>
      <c r="Q525" s="666">
        <v>916</v>
      </c>
    </row>
    <row r="526" spans="1:17" ht="14.4" customHeight="1" x14ac:dyDescent="0.3">
      <c r="A526" s="661" t="s">
        <v>10140</v>
      </c>
      <c r="B526" s="662" t="s">
        <v>9963</v>
      </c>
      <c r="C526" s="662" t="s">
        <v>9855</v>
      </c>
      <c r="D526" s="662" t="s">
        <v>10086</v>
      </c>
      <c r="E526" s="662" t="s">
        <v>10087</v>
      </c>
      <c r="F526" s="665">
        <v>2</v>
      </c>
      <c r="G526" s="665">
        <v>1784</v>
      </c>
      <c r="H526" s="665">
        <v>1</v>
      </c>
      <c r="I526" s="665">
        <v>892</v>
      </c>
      <c r="J526" s="665"/>
      <c r="K526" s="665"/>
      <c r="L526" s="665"/>
      <c r="M526" s="665"/>
      <c r="N526" s="665">
        <v>1</v>
      </c>
      <c r="O526" s="665">
        <v>893</v>
      </c>
      <c r="P526" s="678">
        <v>0.50056053811659196</v>
      </c>
      <c r="Q526" s="666">
        <v>893</v>
      </c>
    </row>
    <row r="527" spans="1:17" ht="14.4" customHeight="1" x14ac:dyDescent="0.3">
      <c r="A527" s="661" t="s">
        <v>10141</v>
      </c>
      <c r="B527" s="662" t="s">
        <v>9667</v>
      </c>
      <c r="C527" s="662" t="s">
        <v>9855</v>
      </c>
      <c r="D527" s="662" t="s">
        <v>9860</v>
      </c>
      <c r="E527" s="662" t="s">
        <v>9861</v>
      </c>
      <c r="F527" s="665"/>
      <c r="G527" s="665"/>
      <c r="H527" s="665"/>
      <c r="I527" s="665"/>
      <c r="J527" s="665">
        <v>1</v>
      </c>
      <c r="K527" s="665">
        <v>35</v>
      </c>
      <c r="L527" s="665"/>
      <c r="M527" s="665">
        <v>35</v>
      </c>
      <c r="N527" s="665"/>
      <c r="O527" s="665"/>
      <c r="P527" s="678"/>
      <c r="Q527" s="666"/>
    </row>
    <row r="528" spans="1:17" ht="14.4" customHeight="1" x14ac:dyDescent="0.3">
      <c r="A528" s="661" t="s">
        <v>10141</v>
      </c>
      <c r="B528" s="662" t="s">
        <v>9930</v>
      </c>
      <c r="C528" s="662" t="s">
        <v>9855</v>
      </c>
      <c r="D528" s="662" t="s">
        <v>9931</v>
      </c>
      <c r="E528" s="662" t="s">
        <v>9932</v>
      </c>
      <c r="F528" s="665">
        <v>2</v>
      </c>
      <c r="G528" s="665">
        <v>1808</v>
      </c>
      <c r="H528" s="665">
        <v>1</v>
      </c>
      <c r="I528" s="665">
        <v>904</v>
      </c>
      <c r="J528" s="665">
        <v>17</v>
      </c>
      <c r="K528" s="665">
        <v>15563</v>
      </c>
      <c r="L528" s="665">
        <v>8.6078539823008846</v>
      </c>
      <c r="M528" s="665">
        <v>915.47058823529414</v>
      </c>
      <c r="N528" s="665">
        <v>25</v>
      </c>
      <c r="O528" s="665">
        <v>23050</v>
      </c>
      <c r="P528" s="678">
        <v>12.748893805309734</v>
      </c>
      <c r="Q528" s="666">
        <v>922</v>
      </c>
    </row>
    <row r="529" spans="1:17" ht="14.4" customHeight="1" x14ac:dyDescent="0.3">
      <c r="A529" s="661" t="s">
        <v>10141</v>
      </c>
      <c r="B529" s="662" t="s">
        <v>9930</v>
      </c>
      <c r="C529" s="662" t="s">
        <v>9855</v>
      </c>
      <c r="D529" s="662" t="s">
        <v>9933</v>
      </c>
      <c r="E529" s="662" t="s">
        <v>9934</v>
      </c>
      <c r="F529" s="665"/>
      <c r="G529" s="665"/>
      <c r="H529" s="665"/>
      <c r="I529" s="665"/>
      <c r="J529" s="665">
        <v>1</v>
      </c>
      <c r="K529" s="665">
        <v>10084</v>
      </c>
      <c r="L529" s="665"/>
      <c r="M529" s="665">
        <v>10084</v>
      </c>
      <c r="N529" s="665">
        <v>1</v>
      </c>
      <c r="O529" s="665">
        <v>10205</v>
      </c>
      <c r="P529" s="678"/>
      <c r="Q529" s="666">
        <v>10205</v>
      </c>
    </row>
    <row r="530" spans="1:17" ht="14.4" customHeight="1" x14ac:dyDescent="0.3">
      <c r="A530" s="661" t="s">
        <v>10141</v>
      </c>
      <c r="B530" s="662" t="s">
        <v>9930</v>
      </c>
      <c r="C530" s="662" t="s">
        <v>9855</v>
      </c>
      <c r="D530" s="662" t="s">
        <v>9935</v>
      </c>
      <c r="E530" s="662" t="s">
        <v>9936</v>
      </c>
      <c r="F530" s="665">
        <v>12</v>
      </c>
      <c r="G530" s="665">
        <v>3564</v>
      </c>
      <c r="H530" s="665">
        <v>1</v>
      </c>
      <c r="I530" s="665">
        <v>297</v>
      </c>
      <c r="J530" s="665">
        <v>9</v>
      </c>
      <c r="K530" s="665">
        <v>2697</v>
      </c>
      <c r="L530" s="665">
        <v>0.7567340067340067</v>
      </c>
      <c r="M530" s="665">
        <v>299.66666666666669</v>
      </c>
      <c r="N530" s="665">
        <v>9</v>
      </c>
      <c r="O530" s="665">
        <v>2727</v>
      </c>
      <c r="P530" s="678">
        <v>0.76515151515151514</v>
      </c>
      <c r="Q530" s="666">
        <v>303</v>
      </c>
    </row>
    <row r="531" spans="1:17" ht="14.4" customHeight="1" x14ac:dyDescent="0.3">
      <c r="A531" s="661" t="s">
        <v>10141</v>
      </c>
      <c r="B531" s="662" t="s">
        <v>9930</v>
      </c>
      <c r="C531" s="662" t="s">
        <v>9855</v>
      </c>
      <c r="D531" s="662" t="s">
        <v>9937</v>
      </c>
      <c r="E531" s="662" t="s">
        <v>9938</v>
      </c>
      <c r="F531" s="665">
        <v>76</v>
      </c>
      <c r="G531" s="665">
        <v>1748</v>
      </c>
      <c r="H531" s="665">
        <v>1</v>
      </c>
      <c r="I531" s="665">
        <v>23</v>
      </c>
      <c r="J531" s="665">
        <v>97</v>
      </c>
      <c r="K531" s="665">
        <v>2185</v>
      </c>
      <c r="L531" s="665">
        <v>1.25</v>
      </c>
      <c r="M531" s="665">
        <v>22.52577319587629</v>
      </c>
      <c r="N531" s="665">
        <v>60</v>
      </c>
      <c r="O531" s="665">
        <v>1380</v>
      </c>
      <c r="P531" s="678">
        <v>0.78947368421052633</v>
      </c>
      <c r="Q531" s="666">
        <v>23</v>
      </c>
    </row>
    <row r="532" spans="1:17" ht="14.4" customHeight="1" x14ac:dyDescent="0.3">
      <c r="A532" s="661" t="s">
        <v>10141</v>
      </c>
      <c r="B532" s="662" t="s">
        <v>9930</v>
      </c>
      <c r="C532" s="662" t="s">
        <v>9855</v>
      </c>
      <c r="D532" s="662" t="s">
        <v>9941</v>
      </c>
      <c r="E532" s="662" t="s">
        <v>9942</v>
      </c>
      <c r="F532" s="665">
        <v>77</v>
      </c>
      <c r="G532" s="665">
        <v>95865</v>
      </c>
      <c r="H532" s="665">
        <v>1</v>
      </c>
      <c r="I532" s="665">
        <v>1245</v>
      </c>
      <c r="J532" s="665">
        <v>91</v>
      </c>
      <c r="K532" s="665">
        <v>114415</v>
      </c>
      <c r="L532" s="665">
        <v>1.1935012778386271</v>
      </c>
      <c r="M532" s="665">
        <v>1257.3076923076924</v>
      </c>
      <c r="N532" s="665">
        <v>73</v>
      </c>
      <c r="O532" s="665">
        <v>92564</v>
      </c>
      <c r="P532" s="678">
        <v>0.96556616074688362</v>
      </c>
      <c r="Q532" s="666">
        <v>1268</v>
      </c>
    </row>
    <row r="533" spans="1:17" ht="14.4" customHeight="1" x14ac:dyDescent="0.3">
      <c r="A533" s="661" t="s">
        <v>10141</v>
      </c>
      <c r="B533" s="662" t="s">
        <v>9930</v>
      </c>
      <c r="C533" s="662" t="s">
        <v>9855</v>
      </c>
      <c r="D533" s="662" t="s">
        <v>9943</v>
      </c>
      <c r="E533" s="662" t="s">
        <v>9944</v>
      </c>
      <c r="F533" s="665">
        <v>103</v>
      </c>
      <c r="G533" s="665">
        <v>961711</v>
      </c>
      <c r="H533" s="665">
        <v>1</v>
      </c>
      <c r="I533" s="665">
        <v>9337</v>
      </c>
      <c r="J533" s="665">
        <v>137</v>
      </c>
      <c r="K533" s="665">
        <v>1288244</v>
      </c>
      <c r="L533" s="665">
        <v>1.3395333941277576</v>
      </c>
      <c r="M533" s="665">
        <v>9403.2408759124082</v>
      </c>
      <c r="N533" s="665">
        <v>136</v>
      </c>
      <c r="O533" s="665">
        <v>1284656</v>
      </c>
      <c r="P533" s="678">
        <v>1.3358025435915779</v>
      </c>
      <c r="Q533" s="666">
        <v>9446</v>
      </c>
    </row>
    <row r="534" spans="1:17" ht="14.4" customHeight="1" x14ac:dyDescent="0.3">
      <c r="A534" s="661" t="s">
        <v>10141</v>
      </c>
      <c r="B534" s="662" t="s">
        <v>9930</v>
      </c>
      <c r="C534" s="662" t="s">
        <v>9855</v>
      </c>
      <c r="D534" s="662" t="s">
        <v>9945</v>
      </c>
      <c r="E534" s="662" t="s">
        <v>9946</v>
      </c>
      <c r="F534" s="665">
        <v>10</v>
      </c>
      <c r="G534" s="665">
        <v>97470</v>
      </c>
      <c r="H534" s="665">
        <v>1</v>
      </c>
      <c r="I534" s="665">
        <v>9747</v>
      </c>
      <c r="J534" s="665">
        <v>14</v>
      </c>
      <c r="K534" s="665">
        <v>137187</v>
      </c>
      <c r="L534" s="665">
        <v>1.4074792243767313</v>
      </c>
      <c r="M534" s="665">
        <v>9799.0714285714294</v>
      </c>
      <c r="N534" s="665">
        <v>9</v>
      </c>
      <c r="O534" s="665">
        <v>88776</v>
      </c>
      <c r="P534" s="678">
        <v>0.91080332409972298</v>
      </c>
      <c r="Q534" s="666">
        <v>9864</v>
      </c>
    </row>
    <row r="535" spans="1:17" ht="14.4" customHeight="1" x14ac:dyDescent="0.3">
      <c r="A535" s="661" t="s">
        <v>10141</v>
      </c>
      <c r="B535" s="662" t="s">
        <v>9930</v>
      </c>
      <c r="C535" s="662" t="s">
        <v>9855</v>
      </c>
      <c r="D535" s="662" t="s">
        <v>9947</v>
      </c>
      <c r="E535" s="662" t="s">
        <v>9948</v>
      </c>
      <c r="F535" s="665">
        <v>50</v>
      </c>
      <c r="G535" s="665">
        <v>21200</v>
      </c>
      <c r="H535" s="665">
        <v>1</v>
      </c>
      <c r="I535" s="665">
        <v>424</v>
      </c>
      <c r="J535" s="665">
        <v>75</v>
      </c>
      <c r="K535" s="665">
        <v>32178</v>
      </c>
      <c r="L535" s="665">
        <v>1.5178301886792454</v>
      </c>
      <c r="M535" s="665">
        <v>429.04</v>
      </c>
      <c r="N535" s="665">
        <v>46</v>
      </c>
      <c r="O535" s="665">
        <v>19872</v>
      </c>
      <c r="P535" s="678">
        <v>0.93735849056603771</v>
      </c>
      <c r="Q535" s="666">
        <v>432</v>
      </c>
    </row>
    <row r="536" spans="1:17" ht="14.4" customHeight="1" x14ac:dyDescent="0.3">
      <c r="A536" s="661" t="s">
        <v>10141</v>
      </c>
      <c r="B536" s="662" t="s">
        <v>9930</v>
      </c>
      <c r="C536" s="662" t="s">
        <v>9855</v>
      </c>
      <c r="D536" s="662" t="s">
        <v>9949</v>
      </c>
      <c r="E536" s="662" t="s">
        <v>9950</v>
      </c>
      <c r="F536" s="665"/>
      <c r="G536" s="665"/>
      <c r="H536" s="665"/>
      <c r="I536" s="665"/>
      <c r="J536" s="665">
        <v>6</v>
      </c>
      <c r="K536" s="665">
        <v>3420</v>
      </c>
      <c r="L536" s="665"/>
      <c r="M536" s="665">
        <v>570</v>
      </c>
      <c r="N536" s="665">
        <v>18</v>
      </c>
      <c r="O536" s="665">
        <v>10296</v>
      </c>
      <c r="P536" s="678"/>
      <c r="Q536" s="666">
        <v>572</v>
      </c>
    </row>
    <row r="537" spans="1:17" ht="14.4" customHeight="1" x14ac:dyDescent="0.3">
      <c r="A537" s="661" t="s">
        <v>10141</v>
      </c>
      <c r="B537" s="662" t="s">
        <v>9930</v>
      </c>
      <c r="C537" s="662" t="s">
        <v>9855</v>
      </c>
      <c r="D537" s="662" t="s">
        <v>9951</v>
      </c>
      <c r="E537" s="662" t="s">
        <v>9952</v>
      </c>
      <c r="F537" s="665">
        <v>59</v>
      </c>
      <c r="G537" s="665">
        <v>59118</v>
      </c>
      <c r="H537" s="665">
        <v>1</v>
      </c>
      <c r="I537" s="665">
        <v>1002</v>
      </c>
      <c r="J537" s="665">
        <v>106</v>
      </c>
      <c r="K537" s="665">
        <v>106580</v>
      </c>
      <c r="L537" s="665">
        <v>1.8028350079502014</v>
      </c>
      <c r="M537" s="665">
        <v>1005.4716981132076</v>
      </c>
      <c r="N537" s="665">
        <v>85</v>
      </c>
      <c r="O537" s="665">
        <v>85680</v>
      </c>
      <c r="P537" s="678">
        <v>1.4493047802699686</v>
      </c>
      <c r="Q537" s="666">
        <v>1008</v>
      </c>
    </row>
    <row r="538" spans="1:17" ht="14.4" customHeight="1" x14ac:dyDescent="0.3">
      <c r="A538" s="661" t="s">
        <v>10141</v>
      </c>
      <c r="B538" s="662" t="s">
        <v>9930</v>
      </c>
      <c r="C538" s="662" t="s">
        <v>9855</v>
      </c>
      <c r="D538" s="662" t="s">
        <v>9953</v>
      </c>
      <c r="E538" s="662" t="s">
        <v>9954</v>
      </c>
      <c r="F538" s="665">
        <v>38</v>
      </c>
      <c r="G538" s="665">
        <v>84854</v>
      </c>
      <c r="H538" s="665">
        <v>1</v>
      </c>
      <c r="I538" s="665">
        <v>2233</v>
      </c>
      <c r="J538" s="665">
        <v>39</v>
      </c>
      <c r="K538" s="665">
        <v>87780</v>
      </c>
      <c r="L538" s="665">
        <v>1.0344827586206897</v>
      </c>
      <c r="M538" s="665">
        <v>2250.7692307692309</v>
      </c>
      <c r="N538" s="665">
        <v>37</v>
      </c>
      <c r="O538" s="665">
        <v>83768</v>
      </c>
      <c r="P538" s="678">
        <v>0.98720154618521228</v>
      </c>
      <c r="Q538" s="666">
        <v>2264</v>
      </c>
    </row>
    <row r="539" spans="1:17" ht="14.4" customHeight="1" x14ac:dyDescent="0.3">
      <c r="A539" s="661" t="s">
        <v>10141</v>
      </c>
      <c r="B539" s="662" t="s">
        <v>9930</v>
      </c>
      <c r="C539" s="662" t="s">
        <v>9855</v>
      </c>
      <c r="D539" s="662" t="s">
        <v>9955</v>
      </c>
      <c r="E539" s="662" t="s">
        <v>9956</v>
      </c>
      <c r="F539" s="665">
        <v>1</v>
      </c>
      <c r="G539" s="665">
        <v>366</v>
      </c>
      <c r="H539" s="665">
        <v>1</v>
      </c>
      <c r="I539" s="665">
        <v>366</v>
      </c>
      <c r="J539" s="665">
        <v>3</v>
      </c>
      <c r="K539" s="665">
        <v>1110</v>
      </c>
      <c r="L539" s="665">
        <v>3.0327868852459017</v>
      </c>
      <c r="M539" s="665">
        <v>370</v>
      </c>
      <c r="N539" s="665">
        <v>4</v>
      </c>
      <c r="O539" s="665">
        <v>1484</v>
      </c>
      <c r="P539" s="678">
        <v>4.054644808743169</v>
      </c>
      <c r="Q539" s="666">
        <v>371</v>
      </c>
    </row>
    <row r="540" spans="1:17" ht="14.4" customHeight="1" x14ac:dyDescent="0.3">
      <c r="A540" s="661" t="s">
        <v>10141</v>
      </c>
      <c r="B540" s="662" t="s">
        <v>9930</v>
      </c>
      <c r="C540" s="662" t="s">
        <v>9855</v>
      </c>
      <c r="D540" s="662" t="s">
        <v>9957</v>
      </c>
      <c r="E540" s="662" t="s">
        <v>9958</v>
      </c>
      <c r="F540" s="665"/>
      <c r="G540" s="665"/>
      <c r="H540" s="665"/>
      <c r="I540" s="665"/>
      <c r="J540" s="665"/>
      <c r="K540" s="665"/>
      <c r="L540" s="665"/>
      <c r="M540" s="665"/>
      <c r="N540" s="665">
        <v>1</v>
      </c>
      <c r="O540" s="665">
        <v>7555</v>
      </c>
      <c r="P540" s="678"/>
      <c r="Q540" s="666">
        <v>7555</v>
      </c>
    </row>
    <row r="541" spans="1:17" ht="14.4" customHeight="1" x14ac:dyDescent="0.3">
      <c r="A541" s="661" t="s">
        <v>10141</v>
      </c>
      <c r="B541" s="662" t="s">
        <v>9930</v>
      </c>
      <c r="C541" s="662" t="s">
        <v>9855</v>
      </c>
      <c r="D541" s="662" t="s">
        <v>9959</v>
      </c>
      <c r="E541" s="662" t="s">
        <v>9960</v>
      </c>
      <c r="F541" s="665">
        <v>9</v>
      </c>
      <c r="G541" s="665">
        <v>96561</v>
      </c>
      <c r="H541" s="665">
        <v>1</v>
      </c>
      <c r="I541" s="665">
        <v>10729</v>
      </c>
      <c r="J541" s="665">
        <v>4</v>
      </c>
      <c r="K541" s="665">
        <v>43186</v>
      </c>
      <c r="L541" s="665">
        <v>0.44724060438479302</v>
      </c>
      <c r="M541" s="665">
        <v>10796.5</v>
      </c>
      <c r="N541" s="665">
        <v>10</v>
      </c>
      <c r="O541" s="665">
        <v>108590</v>
      </c>
      <c r="P541" s="678">
        <v>1.1245741034164931</v>
      </c>
      <c r="Q541" s="666">
        <v>10859</v>
      </c>
    </row>
    <row r="542" spans="1:17" ht="14.4" customHeight="1" x14ac:dyDescent="0.3">
      <c r="A542" s="661" t="s">
        <v>10141</v>
      </c>
      <c r="B542" s="662" t="s">
        <v>9963</v>
      </c>
      <c r="C542" s="662" t="s">
        <v>9855</v>
      </c>
      <c r="D542" s="662" t="s">
        <v>9966</v>
      </c>
      <c r="E542" s="662" t="s">
        <v>9967</v>
      </c>
      <c r="F542" s="665">
        <v>10</v>
      </c>
      <c r="G542" s="665">
        <v>2170</v>
      </c>
      <c r="H542" s="665">
        <v>1</v>
      </c>
      <c r="I542" s="665">
        <v>217</v>
      </c>
      <c r="J542" s="665">
        <v>8</v>
      </c>
      <c r="K542" s="665">
        <v>1740</v>
      </c>
      <c r="L542" s="665">
        <v>0.8018433179723502</v>
      </c>
      <c r="M542" s="665">
        <v>217.5</v>
      </c>
      <c r="N542" s="665">
        <v>16</v>
      </c>
      <c r="O542" s="665">
        <v>3504</v>
      </c>
      <c r="P542" s="678">
        <v>1.6147465437788018</v>
      </c>
      <c r="Q542" s="666">
        <v>219</v>
      </c>
    </row>
    <row r="543" spans="1:17" ht="14.4" customHeight="1" x14ac:dyDescent="0.3">
      <c r="A543" s="661" t="s">
        <v>10141</v>
      </c>
      <c r="B543" s="662" t="s">
        <v>9963</v>
      </c>
      <c r="C543" s="662" t="s">
        <v>9855</v>
      </c>
      <c r="D543" s="662" t="s">
        <v>9968</v>
      </c>
      <c r="E543" s="662" t="s">
        <v>9969</v>
      </c>
      <c r="F543" s="665">
        <v>11</v>
      </c>
      <c r="G543" s="665">
        <v>5467</v>
      </c>
      <c r="H543" s="665">
        <v>1</v>
      </c>
      <c r="I543" s="665">
        <v>497</v>
      </c>
      <c r="J543" s="665">
        <v>12</v>
      </c>
      <c r="K543" s="665">
        <v>5988</v>
      </c>
      <c r="L543" s="665">
        <v>1.0952990671300531</v>
      </c>
      <c r="M543" s="665">
        <v>499</v>
      </c>
      <c r="N543" s="665">
        <v>17</v>
      </c>
      <c r="O543" s="665">
        <v>8551</v>
      </c>
      <c r="P543" s="678">
        <v>1.5641119443936344</v>
      </c>
      <c r="Q543" s="666">
        <v>503</v>
      </c>
    </row>
    <row r="544" spans="1:17" ht="14.4" customHeight="1" x14ac:dyDescent="0.3">
      <c r="A544" s="661" t="s">
        <v>10141</v>
      </c>
      <c r="B544" s="662" t="s">
        <v>9963</v>
      </c>
      <c r="C544" s="662" t="s">
        <v>9855</v>
      </c>
      <c r="D544" s="662" t="s">
        <v>9974</v>
      </c>
      <c r="E544" s="662" t="s">
        <v>9975</v>
      </c>
      <c r="F544" s="665">
        <v>49</v>
      </c>
      <c r="G544" s="665">
        <v>17150</v>
      </c>
      <c r="H544" s="665">
        <v>1</v>
      </c>
      <c r="I544" s="665">
        <v>350</v>
      </c>
      <c r="J544" s="665">
        <v>58</v>
      </c>
      <c r="K544" s="665">
        <v>20346</v>
      </c>
      <c r="L544" s="665">
        <v>1.1863556851311954</v>
      </c>
      <c r="M544" s="665">
        <v>350.79310344827587</v>
      </c>
      <c r="N544" s="665">
        <v>34</v>
      </c>
      <c r="O544" s="665">
        <v>11934</v>
      </c>
      <c r="P544" s="678">
        <v>0.69586005830903785</v>
      </c>
      <c r="Q544" s="666">
        <v>351</v>
      </c>
    </row>
    <row r="545" spans="1:17" ht="14.4" customHeight="1" x14ac:dyDescent="0.3">
      <c r="A545" s="661" t="s">
        <v>10141</v>
      </c>
      <c r="B545" s="662" t="s">
        <v>9963</v>
      </c>
      <c r="C545" s="662" t="s">
        <v>9855</v>
      </c>
      <c r="D545" s="662" t="s">
        <v>9976</v>
      </c>
      <c r="E545" s="662" t="s">
        <v>9977</v>
      </c>
      <c r="F545" s="665"/>
      <c r="G545" s="665"/>
      <c r="H545" s="665"/>
      <c r="I545" s="665"/>
      <c r="J545" s="665">
        <v>1</v>
      </c>
      <c r="K545" s="665">
        <v>31</v>
      </c>
      <c r="L545" s="665"/>
      <c r="M545" s="665">
        <v>31</v>
      </c>
      <c r="N545" s="665">
        <v>2</v>
      </c>
      <c r="O545" s="665">
        <v>62</v>
      </c>
      <c r="P545" s="678"/>
      <c r="Q545" s="666">
        <v>31</v>
      </c>
    </row>
    <row r="546" spans="1:17" ht="14.4" customHeight="1" x14ac:dyDescent="0.3">
      <c r="A546" s="661" t="s">
        <v>10141</v>
      </c>
      <c r="B546" s="662" t="s">
        <v>9963</v>
      </c>
      <c r="C546" s="662" t="s">
        <v>9855</v>
      </c>
      <c r="D546" s="662" t="s">
        <v>9978</v>
      </c>
      <c r="E546" s="662" t="s">
        <v>9979</v>
      </c>
      <c r="F546" s="665">
        <v>5446</v>
      </c>
      <c r="G546" s="665">
        <v>353990</v>
      </c>
      <c r="H546" s="665">
        <v>1</v>
      </c>
      <c r="I546" s="665">
        <v>65</v>
      </c>
      <c r="J546" s="665">
        <v>5049</v>
      </c>
      <c r="K546" s="665">
        <v>325845</v>
      </c>
      <c r="L546" s="665">
        <v>0.92049210429673156</v>
      </c>
      <c r="M546" s="665">
        <v>64.536541889483061</v>
      </c>
      <c r="N546" s="665">
        <v>5456</v>
      </c>
      <c r="O546" s="665">
        <v>354640</v>
      </c>
      <c r="P546" s="678">
        <v>1.0018362100624312</v>
      </c>
      <c r="Q546" s="666">
        <v>65</v>
      </c>
    </row>
    <row r="547" spans="1:17" ht="14.4" customHeight="1" x14ac:dyDescent="0.3">
      <c r="A547" s="661" t="s">
        <v>10141</v>
      </c>
      <c r="B547" s="662" t="s">
        <v>9963</v>
      </c>
      <c r="C547" s="662" t="s">
        <v>9855</v>
      </c>
      <c r="D547" s="662" t="s">
        <v>9980</v>
      </c>
      <c r="E547" s="662" t="s">
        <v>9981</v>
      </c>
      <c r="F547" s="665">
        <v>3</v>
      </c>
      <c r="G547" s="665">
        <v>1629</v>
      </c>
      <c r="H547" s="665">
        <v>1</v>
      </c>
      <c r="I547" s="665">
        <v>543</v>
      </c>
      <c r="J547" s="665">
        <v>12</v>
      </c>
      <c r="K547" s="665">
        <v>6521</v>
      </c>
      <c r="L547" s="665">
        <v>4.0030693677102516</v>
      </c>
      <c r="M547" s="665">
        <v>543.41666666666663</v>
      </c>
      <c r="N547" s="665">
        <v>6</v>
      </c>
      <c r="O547" s="665">
        <v>3264</v>
      </c>
      <c r="P547" s="678">
        <v>2.0036832412523022</v>
      </c>
      <c r="Q547" s="666">
        <v>544</v>
      </c>
    </row>
    <row r="548" spans="1:17" ht="14.4" customHeight="1" x14ac:dyDescent="0.3">
      <c r="A548" s="661" t="s">
        <v>10141</v>
      </c>
      <c r="B548" s="662" t="s">
        <v>9963</v>
      </c>
      <c r="C548" s="662" t="s">
        <v>9855</v>
      </c>
      <c r="D548" s="662" t="s">
        <v>1322</v>
      </c>
      <c r="E548" s="662" t="s">
        <v>9982</v>
      </c>
      <c r="F548" s="665">
        <v>67</v>
      </c>
      <c r="G548" s="665">
        <v>39530</v>
      </c>
      <c r="H548" s="665">
        <v>1</v>
      </c>
      <c r="I548" s="665">
        <v>590</v>
      </c>
      <c r="J548" s="665">
        <v>73</v>
      </c>
      <c r="K548" s="665">
        <v>43116</v>
      </c>
      <c r="L548" s="665">
        <v>1.0907159119655958</v>
      </c>
      <c r="M548" s="665">
        <v>590.63013698630141</v>
      </c>
      <c r="N548" s="665">
        <v>58</v>
      </c>
      <c r="O548" s="665">
        <v>34278</v>
      </c>
      <c r="P548" s="678">
        <v>0.86713888186187704</v>
      </c>
      <c r="Q548" s="666">
        <v>591</v>
      </c>
    </row>
    <row r="549" spans="1:17" ht="14.4" customHeight="1" x14ac:dyDescent="0.3">
      <c r="A549" s="661" t="s">
        <v>10141</v>
      </c>
      <c r="B549" s="662" t="s">
        <v>9963</v>
      </c>
      <c r="C549" s="662" t="s">
        <v>9855</v>
      </c>
      <c r="D549" s="662" t="s">
        <v>9983</v>
      </c>
      <c r="E549" s="662" t="s">
        <v>9984</v>
      </c>
      <c r="F549" s="665">
        <v>45</v>
      </c>
      <c r="G549" s="665">
        <v>27675</v>
      </c>
      <c r="H549" s="665">
        <v>1</v>
      </c>
      <c r="I549" s="665">
        <v>615</v>
      </c>
      <c r="J549" s="665">
        <v>41</v>
      </c>
      <c r="K549" s="665">
        <v>25243</v>
      </c>
      <c r="L549" s="665">
        <v>0.91212285456187892</v>
      </c>
      <c r="M549" s="665">
        <v>615.68292682926824</v>
      </c>
      <c r="N549" s="665">
        <v>40</v>
      </c>
      <c r="O549" s="665">
        <v>24640</v>
      </c>
      <c r="P549" s="678">
        <v>0.89033423667570011</v>
      </c>
      <c r="Q549" s="666">
        <v>616</v>
      </c>
    </row>
    <row r="550" spans="1:17" ht="14.4" customHeight="1" x14ac:dyDescent="0.3">
      <c r="A550" s="661" t="s">
        <v>10141</v>
      </c>
      <c r="B550" s="662" t="s">
        <v>9963</v>
      </c>
      <c r="C550" s="662" t="s">
        <v>9855</v>
      </c>
      <c r="D550" s="662" t="s">
        <v>9985</v>
      </c>
      <c r="E550" s="662" t="s">
        <v>9986</v>
      </c>
      <c r="F550" s="665">
        <v>1</v>
      </c>
      <c r="G550" s="665">
        <v>149</v>
      </c>
      <c r="H550" s="665">
        <v>1</v>
      </c>
      <c r="I550" s="665">
        <v>149</v>
      </c>
      <c r="J550" s="665">
        <v>5</v>
      </c>
      <c r="K550" s="665">
        <v>747</v>
      </c>
      <c r="L550" s="665">
        <v>5.0134228187919465</v>
      </c>
      <c r="M550" s="665">
        <v>149.4</v>
      </c>
      <c r="N550" s="665">
        <v>2</v>
      </c>
      <c r="O550" s="665">
        <v>300</v>
      </c>
      <c r="P550" s="678">
        <v>2.0134228187919465</v>
      </c>
      <c r="Q550" s="666">
        <v>150</v>
      </c>
    </row>
    <row r="551" spans="1:17" ht="14.4" customHeight="1" x14ac:dyDescent="0.3">
      <c r="A551" s="661" t="s">
        <v>10141</v>
      </c>
      <c r="B551" s="662" t="s">
        <v>9963</v>
      </c>
      <c r="C551" s="662" t="s">
        <v>9855</v>
      </c>
      <c r="D551" s="662" t="s">
        <v>9987</v>
      </c>
      <c r="E551" s="662" t="s">
        <v>9988</v>
      </c>
      <c r="F551" s="665">
        <v>1</v>
      </c>
      <c r="G551" s="665">
        <v>675</v>
      </c>
      <c r="H551" s="665">
        <v>1</v>
      </c>
      <c r="I551" s="665">
        <v>675</v>
      </c>
      <c r="J551" s="665">
        <v>1</v>
      </c>
      <c r="K551" s="665">
        <v>675</v>
      </c>
      <c r="L551" s="665">
        <v>1</v>
      </c>
      <c r="M551" s="665">
        <v>675</v>
      </c>
      <c r="N551" s="665"/>
      <c r="O551" s="665"/>
      <c r="P551" s="678"/>
      <c r="Q551" s="666"/>
    </row>
    <row r="552" spans="1:17" ht="14.4" customHeight="1" x14ac:dyDescent="0.3">
      <c r="A552" s="661" t="s">
        <v>10141</v>
      </c>
      <c r="B552" s="662" t="s">
        <v>9963</v>
      </c>
      <c r="C552" s="662" t="s">
        <v>9855</v>
      </c>
      <c r="D552" s="662" t="s">
        <v>9989</v>
      </c>
      <c r="E552" s="662" t="s">
        <v>9990</v>
      </c>
      <c r="F552" s="665">
        <v>174</v>
      </c>
      <c r="G552" s="665">
        <v>4002</v>
      </c>
      <c r="H552" s="665">
        <v>1</v>
      </c>
      <c r="I552" s="665">
        <v>23</v>
      </c>
      <c r="J552" s="665">
        <v>119</v>
      </c>
      <c r="K552" s="665">
        <v>2680</v>
      </c>
      <c r="L552" s="665">
        <v>0.6696651674162919</v>
      </c>
      <c r="M552" s="665">
        <v>22.521008403361346</v>
      </c>
      <c r="N552" s="665">
        <v>87</v>
      </c>
      <c r="O552" s="665">
        <v>2088</v>
      </c>
      <c r="P552" s="678">
        <v>0.52173913043478259</v>
      </c>
      <c r="Q552" s="666">
        <v>24</v>
      </c>
    </row>
    <row r="553" spans="1:17" ht="14.4" customHeight="1" x14ac:dyDescent="0.3">
      <c r="A553" s="661" t="s">
        <v>10141</v>
      </c>
      <c r="B553" s="662" t="s">
        <v>9963</v>
      </c>
      <c r="C553" s="662" t="s">
        <v>9855</v>
      </c>
      <c r="D553" s="662" t="s">
        <v>9991</v>
      </c>
      <c r="E553" s="662" t="s">
        <v>9992</v>
      </c>
      <c r="F553" s="665">
        <v>8</v>
      </c>
      <c r="G553" s="665">
        <v>1280</v>
      </c>
      <c r="H553" s="665">
        <v>1</v>
      </c>
      <c r="I553" s="665">
        <v>160</v>
      </c>
      <c r="J553" s="665">
        <v>10</v>
      </c>
      <c r="K553" s="665">
        <v>1620</v>
      </c>
      <c r="L553" s="665">
        <v>1.265625</v>
      </c>
      <c r="M553" s="665">
        <v>162</v>
      </c>
      <c r="N553" s="665">
        <v>12</v>
      </c>
      <c r="O553" s="665">
        <v>1956</v>
      </c>
      <c r="P553" s="678">
        <v>1.528125</v>
      </c>
      <c r="Q553" s="666">
        <v>163</v>
      </c>
    </row>
    <row r="554" spans="1:17" ht="14.4" customHeight="1" x14ac:dyDescent="0.3">
      <c r="A554" s="661" t="s">
        <v>10141</v>
      </c>
      <c r="B554" s="662" t="s">
        <v>9963</v>
      </c>
      <c r="C554" s="662" t="s">
        <v>9855</v>
      </c>
      <c r="D554" s="662" t="s">
        <v>9993</v>
      </c>
      <c r="E554" s="662" t="s">
        <v>9994</v>
      </c>
      <c r="F554" s="665">
        <v>9</v>
      </c>
      <c r="G554" s="665">
        <v>486</v>
      </c>
      <c r="H554" s="665">
        <v>1</v>
      </c>
      <c r="I554" s="665">
        <v>54</v>
      </c>
      <c r="J554" s="665">
        <v>22</v>
      </c>
      <c r="K554" s="665">
        <v>1188</v>
      </c>
      <c r="L554" s="665">
        <v>2.4444444444444446</v>
      </c>
      <c r="M554" s="665">
        <v>54</v>
      </c>
      <c r="N554" s="665">
        <v>7</v>
      </c>
      <c r="O554" s="665">
        <v>378</v>
      </c>
      <c r="P554" s="678">
        <v>0.77777777777777779</v>
      </c>
      <c r="Q554" s="666">
        <v>54</v>
      </c>
    </row>
    <row r="555" spans="1:17" ht="14.4" customHeight="1" x14ac:dyDescent="0.3">
      <c r="A555" s="661" t="s">
        <v>10141</v>
      </c>
      <c r="B555" s="662" t="s">
        <v>9963</v>
      </c>
      <c r="C555" s="662" t="s">
        <v>9855</v>
      </c>
      <c r="D555" s="662" t="s">
        <v>9995</v>
      </c>
      <c r="E555" s="662" t="s">
        <v>9996</v>
      </c>
      <c r="F555" s="665">
        <v>1606</v>
      </c>
      <c r="G555" s="665">
        <v>123662</v>
      </c>
      <c r="H555" s="665">
        <v>1</v>
      </c>
      <c r="I555" s="665">
        <v>77</v>
      </c>
      <c r="J555" s="665">
        <v>1559</v>
      </c>
      <c r="K555" s="665">
        <v>119889</v>
      </c>
      <c r="L555" s="665">
        <v>0.96948941469489414</v>
      </c>
      <c r="M555" s="665">
        <v>76.901218729955104</v>
      </c>
      <c r="N555" s="665">
        <v>1526</v>
      </c>
      <c r="O555" s="665">
        <v>117502</v>
      </c>
      <c r="P555" s="678">
        <v>0.95018679950186802</v>
      </c>
      <c r="Q555" s="666">
        <v>77</v>
      </c>
    </row>
    <row r="556" spans="1:17" ht="14.4" customHeight="1" x14ac:dyDescent="0.3">
      <c r="A556" s="661" t="s">
        <v>10141</v>
      </c>
      <c r="B556" s="662" t="s">
        <v>9963</v>
      </c>
      <c r="C556" s="662" t="s">
        <v>9855</v>
      </c>
      <c r="D556" s="662" t="s">
        <v>9997</v>
      </c>
      <c r="E556" s="662" t="s">
        <v>9998</v>
      </c>
      <c r="F556" s="665">
        <v>2</v>
      </c>
      <c r="G556" s="665">
        <v>3258</v>
      </c>
      <c r="H556" s="665">
        <v>1</v>
      </c>
      <c r="I556" s="665">
        <v>1629</v>
      </c>
      <c r="J556" s="665">
        <v>2</v>
      </c>
      <c r="K556" s="665">
        <v>3260</v>
      </c>
      <c r="L556" s="665">
        <v>1.0006138735420504</v>
      </c>
      <c r="M556" s="665">
        <v>1630</v>
      </c>
      <c r="N556" s="665">
        <v>2</v>
      </c>
      <c r="O556" s="665">
        <v>3260</v>
      </c>
      <c r="P556" s="678">
        <v>1.0006138735420504</v>
      </c>
      <c r="Q556" s="666">
        <v>1630</v>
      </c>
    </row>
    <row r="557" spans="1:17" ht="14.4" customHeight="1" x14ac:dyDescent="0.3">
      <c r="A557" s="661" t="s">
        <v>10141</v>
      </c>
      <c r="B557" s="662" t="s">
        <v>9963</v>
      </c>
      <c r="C557" s="662" t="s">
        <v>9855</v>
      </c>
      <c r="D557" s="662" t="s">
        <v>9999</v>
      </c>
      <c r="E557" s="662" t="s">
        <v>10000</v>
      </c>
      <c r="F557" s="665">
        <v>2097</v>
      </c>
      <c r="G557" s="665">
        <v>46134</v>
      </c>
      <c r="H557" s="665">
        <v>1</v>
      </c>
      <c r="I557" s="665">
        <v>22</v>
      </c>
      <c r="J557" s="665">
        <v>1966</v>
      </c>
      <c r="K557" s="665">
        <v>43984</v>
      </c>
      <c r="L557" s="665">
        <v>0.95339662721636975</v>
      </c>
      <c r="M557" s="665">
        <v>22.372329603255341</v>
      </c>
      <c r="N557" s="665">
        <v>1700</v>
      </c>
      <c r="O557" s="665">
        <v>39100</v>
      </c>
      <c r="P557" s="678">
        <v>0.84753110504183471</v>
      </c>
      <c r="Q557" s="666">
        <v>23</v>
      </c>
    </row>
    <row r="558" spans="1:17" ht="14.4" customHeight="1" x14ac:dyDescent="0.3">
      <c r="A558" s="661" t="s">
        <v>10141</v>
      </c>
      <c r="B558" s="662" t="s">
        <v>9963</v>
      </c>
      <c r="C558" s="662" t="s">
        <v>9855</v>
      </c>
      <c r="D558" s="662" t="s">
        <v>10001</v>
      </c>
      <c r="E558" s="662" t="s">
        <v>10002</v>
      </c>
      <c r="F558" s="665">
        <v>24</v>
      </c>
      <c r="G558" s="665">
        <v>2304</v>
      </c>
      <c r="H558" s="665">
        <v>1</v>
      </c>
      <c r="I558" s="665">
        <v>96</v>
      </c>
      <c r="J558" s="665">
        <v>12</v>
      </c>
      <c r="K558" s="665">
        <v>1162</v>
      </c>
      <c r="L558" s="665">
        <v>0.50434027777777779</v>
      </c>
      <c r="M558" s="665">
        <v>96.833333333333329</v>
      </c>
      <c r="N558" s="665">
        <v>14</v>
      </c>
      <c r="O558" s="665">
        <v>1372</v>
      </c>
      <c r="P558" s="678">
        <v>0.59548611111111116</v>
      </c>
      <c r="Q558" s="666">
        <v>98</v>
      </c>
    </row>
    <row r="559" spans="1:17" ht="14.4" customHeight="1" x14ac:dyDescent="0.3">
      <c r="A559" s="661" t="s">
        <v>10141</v>
      </c>
      <c r="B559" s="662" t="s">
        <v>9963</v>
      </c>
      <c r="C559" s="662" t="s">
        <v>9855</v>
      </c>
      <c r="D559" s="662" t="s">
        <v>10005</v>
      </c>
      <c r="E559" s="662" t="s">
        <v>10006</v>
      </c>
      <c r="F559" s="665">
        <v>1</v>
      </c>
      <c r="G559" s="665">
        <v>405</v>
      </c>
      <c r="H559" s="665">
        <v>1</v>
      </c>
      <c r="I559" s="665">
        <v>405</v>
      </c>
      <c r="J559" s="665"/>
      <c r="K559" s="665"/>
      <c r="L559" s="665"/>
      <c r="M559" s="665"/>
      <c r="N559" s="665">
        <v>1</v>
      </c>
      <c r="O559" s="665">
        <v>406</v>
      </c>
      <c r="P559" s="678">
        <v>1.0024691358024691</v>
      </c>
      <c r="Q559" s="666">
        <v>406</v>
      </c>
    </row>
    <row r="560" spans="1:17" ht="14.4" customHeight="1" x14ac:dyDescent="0.3">
      <c r="A560" s="661" t="s">
        <v>10141</v>
      </c>
      <c r="B560" s="662" t="s">
        <v>9963</v>
      </c>
      <c r="C560" s="662" t="s">
        <v>9855</v>
      </c>
      <c r="D560" s="662" t="s">
        <v>10007</v>
      </c>
      <c r="E560" s="662" t="s">
        <v>10008</v>
      </c>
      <c r="F560" s="665">
        <v>17</v>
      </c>
      <c r="G560" s="665">
        <v>10659</v>
      </c>
      <c r="H560" s="665">
        <v>1</v>
      </c>
      <c r="I560" s="665">
        <v>627</v>
      </c>
      <c r="J560" s="665">
        <v>13</v>
      </c>
      <c r="K560" s="665">
        <v>8160</v>
      </c>
      <c r="L560" s="665">
        <v>0.76555023923444976</v>
      </c>
      <c r="M560" s="665">
        <v>627.69230769230774</v>
      </c>
      <c r="N560" s="665">
        <v>11</v>
      </c>
      <c r="O560" s="665">
        <v>6908</v>
      </c>
      <c r="P560" s="678">
        <v>0.64809081527347778</v>
      </c>
      <c r="Q560" s="666">
        <v>628</v>
      </c>
    </row>
    <row r="561" spans="1:17" ht="14.4" customHeight="1" x14ac:dyDescent="0.3">
      <c r="A561" s="661" t="s">
        <v>10141</v>
      </c>
      <c r="B561" s="662" t="s">
        <v>9963</v>
      </c>
      <c r="C561" s="662" t="s">
        <v>9855</v>
      </c>
      <c r="D561" s="662" t="s">
        <v>10009</v>
      </c>
      <c r="E561" s="662" t="s">
        <v>10010</v>
      </c>
      <c r="F561" s="665">
        <v>216</v>
      </c>
      <c r="G561" s="665">
        <v>45144</v>
      </c>
      <c r="H561" s="665">
        <v>1</v>
      </c>
      <c r="I561" s="665">
        <v>209</v>
      </c>
      <c r="J561" s="665">
        <v>1</v>
      </c>
      <c r="K561" s="665">
        <v>209</v>
      </c>
      <c r="L561" s="665">
        <v>4.6296296296296294E-3</v>
      </c>
      <c r="M561" s="665">
        <v>209</v>
      </c>
      <c r="N561" s="665">
        <v>1</v>
      </c>
      <c r="O561" s="665">
        <v>209</v>
      </c>
      <c r="P561" s="678">
        <v>4.6296296296296294E-3</v>
      </c>
      <c r="Q561" s="666">
        <v>209</v>
      </c>
    </row>
    <row r="562" spans="1:17" ht="14.4" customHeight="1" x14ac:dyDescent="0.3">
      <c r="A562" s="661" t="s">
        <v>10141</v>
      </c>
      <c r="B562" s="662" t="s">
        <v>9963</v>
      </c>
      <c r="C562" s="662" t="s">
        <v>9855</v>
      </c>
      <c r="D562" s="662" t="s">
        <v>10011</v>
      </c>
      <c r="E562" s="662" t="s">
        <v>10012</v>
      </c>
      <c r="F562" s="665">
        <v>360</v>
      </c>
      <c r="G562" s="665">
        <v>23760</v>
      </c>
      <c r="H562" s="665">
        <v>1</v>
      </c>
      <c r="I562" s="665">
        <v>66</v>
      </c>
      <c r="J562" s="665">
        <v>355</v>
      </c>
      <c r="K562" s="665">
        <v>23430</v>
      </c>
      <c r="L562" s="665">
        <v>0.98611111111111116</v>
      </c>
      <c r="M562" s="665">
        <v>66</v>
      </c>
      <c r="N562" s="665">
        <v>432</v>
      </c>
      <c r="O562" s="665">
        <v>28512</v>
      </c>
      <c r="P562" s="678">
        <v>1.2</v>
      </c>
      <c r="Q562" s="666">
        <v>66</v>
      </c>
    </row>
    <row r="563" spans="1:17" ht="14.4" customHeight="1" x14ac:dyDescent="0.3">
      <c r="A563" s="661" t="s">
        <v>10141</v>
      </c>
      <c r="B563" s="662" t="s">
        <v>9963</v>
      </c>
      <c r="C563" s="662" t="s">
        <v>9855</v>
      </c>
      <c r="D563" s="662" t="s">
        <v>10015</v>
      </c>
      <c r="E563" s="662" t="s">
        <v>10016</v>
      </c>
      <c r="F563" s="665">
        <v>1829</v>
      </c>
      <c r="G563" s="665">
        <v>29264</v>
      </c>
      <c r="H563" s="665">
        <v>1</v>
      </c>
      <c r="I563" s="665">
        <v>16</v>
      </c>
      <c r="J563" s="665">
        <v>1789</v>
      </c>
      <c r="K563" s="665">
        <v>28592</v>
      </c>
      <c r="L563" s="665">
        <v>0.97703663203936575</v>
      </c>
      <c r="M563" s="665">
        <v>15.982112912241476</v>
      </c>
      <c r="N563" s="665">
        <v>1758</v>
      </c>
      <c r="O563" s="665">
        <v>28128</v>
      </c>
      <c r="P563" s="678">
        <v>0.9611809732094041</v>
      </c>
      <c r="Q563" s="666">
        <v>16</v>
      </c>
    </row>
    <row r="564" spans="1:17" ht="14.4" customHeight="1" x14ac:dyDescent="0.3">
      <c r="A564" s="661" t="s">
        <v>10141</v>
      </c>
      <c r="B564" s="662" t="s">
        <v>9963</v>
      </c>
      <c r="C564" s="662" t="s">
        <v>9855</v>
      </c>
      <c r="D564" s="662" t="s">
        <v>10017</v>
      </c>
      <c r="E564" s="662" t="s">
        <v>10018</v>
      </c>
      <c r="F564" s="665"/>
      <c r="G564" s="665"/>
      <c r="H564" s="665"/>
      <c r="I564" s="665"/>
      <c r="J564" s="665">
        <v>1</v>
      </c>
      <c r="K564" s="665">
        <v>99</v>
      </c>
      <c r="L564" s="665"/>
      <c r="M564" s="665">
        <v>99</v>
      </c>
      <c r="N564" s="665"/>
      <c r="O564" s="665"/>
      <c r="P564" s="678"/>
      <c r="Q564" s="666"/>
    </row>
    <row r="565" spans="1:17" ht="14.4" customHeight="1" x14ac:dyDescent="0.3">
      <c r="A565" s="661" t="s">
        <v>10141</v>
      </c>
      <c r="B565" s="662" t="s">
        <v>9963</v>
      </c>
      <c r="C565" s="662" t="s">
        <v>9855</v>
      </c>
      <c r="D565" s="662" t="s">
        <v>10019</v>
      </c>
      <c r="E565" s="662" t="s">
        <v>10020</v>
      </c>
      <c r="F565" s="665">
        <v>419</v>
      </c>
      <c r="G565" s="665">
        <v>145812</v>
      </c>
      <c r="H565" s="665">
        <v>1</v>
      </c>
      <c r="I565" s="665">
        <v>348</v>
      </c>
      <c r="J565" s="665">
        <v>393</v>
      </c>
      <c r="K565" s="665">
        <v>136981</v>
      </c>
      <c r="L565" s="665">
        <v>0.9394357117384029</v>
      </c>
      <c r="M565" s="665">
        <v>348.55216284987279</v>
      </c>
      <c r="N565" s="665">
        <v>802</v>
      </c>
      <c r="O565" s="665">
        <v>279898</v>
      </c>
      <c r="P565" s="678">
        <v>1.9195813787616931</v>
      </c>
      <c r="Q565" s="666">
        <v>349</v>
      </c>
    </row>
    <row r="566" spans="1:17" ht="14.4" customHeight="1" x14ac:dyDescent="0.3">
      <c r="A566" s="661" t="s">
        <v>10141</v>
      </c>
      <c r="B566" s="662" t="s">
        <v>9963</v>
      </c>
      <c r="C566" s="662" t="s">
        <v>9855</v>
      </c>
      <c r="D566" s="662" t="s">
        <v>10021</v>
      </c>
      <c r="E566" s="662" t="s">
        <v>10022</v>
      </c>
      <c r="F566" s="665">
        <v>1842</v>
      </c>
      <c r="G566" s="665">
        <v>44208</v>
      </c>
      <c r="H566" s="665">
        <v>1</v>
      </c>
      <c r="I566" s="665">
        <v>24</v>
      </c>
      <c r="J566" s="665">
        <v>1782</v>
      </c>
      <c r="K566" s="665">
        <v>42288</v>
      </c>
      <c r="L566" s="665">
        <v>0.95656894679695981</v>
      </c>
      <c r="M566" s="665">
        <v>23.73063973063973</v>
      </c>
      <c r="N566" s="665">
        <v>1554</v>
      </c>
      <c r="O566" s="665">
        <v>37296</v>
      </c>
      <c r="P566" s="678">
        <v>0.84364820846905542</v>
      </c>
      <c r="Q566" s="666">
        <v>24</v>
      </c>
    </row>
    <row r="567" spans="1:17" ht="14.4" customHeight="1" x14ac:dyDescent="0.3">
      <c r="A567" s="661" t="s">
        <v>10141</v>
      </c>
      <c r="B567" s="662" t="s">
        <v>9963</v>
      </c>
      <c r="C567" s="662" t="s">
        <v>9855</v>
      </c>
      <c r="D567" s="662" t="s">
        <v>10023</v>
      </c>
      <c r="E567" s="662" t="s">
        <v>10024</v>
      </c>
      <c r="F567" s="665">
        <v>24</v>
      </c>
      <c r="G567" s="665">
        <v>17712</v>
      </c>
      <c r="H567" s="665">
        <v>1</v>
      </c>
      <c r="I567" s="665">
        <v>738</v>
      </c>
      <c r="J567" s="665">
        <v>31</v>
      </c>
      <c r="K567" s="665">
        <v>22902</v>
      </c>
      <c r="L567" s="665">
        <v>1.2930216802168022</v>
      </c>
      <c r="M567" s="665">
        <v>738.77419354838707</v>
      </c>
      <c r="N567" s="665">
        <v>25</v>
      </c>
      <c r="O567" s="665">
        <v>18475</v>
      </c>
      <c r="P567" s="678">
        <v>1.0430781391147246</v>
      </c>
      <c r="Q567" s="666">
        <v>739</v>
      </c>
    </row>
    <row r="568" spans="1:17" ht="14.4" customHeight="1" x14ac:dyDescent="0.3">
      <c r="A568" s="661" t="s">
        <v>10141</v>
      </c>
      <c r="B568" s="662" t="s">
        <v>9963</v>
      </c>
      <c r="C568" s="662" t="s">
        <v>9855</v>
      </c>
      <c r="D568" s="662" t="s">
        <v>10025</v>
      </c>
      <c r="E568" s="662" t="s">
        <v>10026</v>
      </c>
      <c r="F568" s="665">
        <v>517</v>
      </c>
      <c r="G568" s="665">
        <v>93060</v>
      </c>
      <c r="H568" s="665">
        <v>1</v>
      </c>
      <c r="I568" s="665">
        <v>180</v>
      </c>
      <c r="J568" s="665">
        <v>431</v>
      </c>
      <c r="K568" s="665">
        <v>77580</v>
      </c>
      <c r="L568" s="665">
        <v>0.83365570599613148</v>
      </c>
      <c r="M568" s="665">
        <v>180</v>
      </c>
      <c r="N568" s="665">
        <v>465</v>
      </c>
      <c r="O568" s="665">
        <v>83700</v>
      </c>
      <c r="P568" s="678">
        <v>0.89941972920696323</v>
      </c>
      <c r="Q568" s="666">
        <v>180</v>
      </c>
    </row>
    <row r="569" spans="1:17" ht="14.4" customHeight="1" x14ac:dyDescent="0.3">
      <c r="A569" s="661" t="s">
        <v>10141</v>
      </c>
      <c r="B569" s="662" t="s">
        <v>9963</v>
      </c>
      <c r="C569" s="662" t="s">
        <v>9855</v>
      </c>
      <c r="D569" s="662" t="s">
        <v>10027</v>
      </c>
      <c r="E569" s="662" t="s">
        <v>10028</v>
      </c>
      <c r="F569" s="665"/>
      <c r="G569" s="665"/>
      <c r="H569" s="665"/>
      <c r="I569" s="665"/>
      <c r="J569" s="665"/>
      <c r="K569" s="665"/>
      <c r="L569" s="665"/>
      <c r="M569" s="665"/>
      <c r="N569" s="665">
        <v>0</v>
      </c>
      <c r="O569" s="665">
        <v>0</v>
      </c>
      <c r="P569" s="678"/>
      <c r="Q569" s="666"/>
    </row>
    <row r="570" spans="1:17" ht="14.4" customHeight="1" x14ac:dyDescent="0.3">
      <c r="A570" s="661" t="s">
        <v>10141</v>
      </c>
      <c r="B570" s="662" t="s">
        <v>9963</v>
      </c>
      <c r="C570" s="662" t="s">
        <v>9855</v>
      </c>
      <c r="D570" s="662" t="s">
        <v>10031</v>
      </c>
      <c r="E570" s="662" t="s">
        <v>10032</v>
      </c>
      <c r="F570" s="665">
        <v>220</v>
      </c>
      <c r="G570" s="665">
        <v>55660</v>
      </c>
      <c r="H570" s="665">
        <v>1</v>
      </c>
      <c r="I570" s="665">
        <v>253</v>
      </c>
      <c r="J570" s="665">
        <v>512</v>
      </c>
      <c r="K570" s="665">
        <v>129536</v>
      </c>
      <c r="L570" s="665">
        <v>2.3272727272727272</v>
      </c>
      <c r="M570" s="665">
        <v>253</v>
      </c>
      <c r="N570" s="665">
        <v>373</v>
      </c>
      <c r="O570" s="665">
        <v>94369</v>
      </c>
      <c r="P570" s="678">
        <v>1.6954545454545455</v>
      </c>
      <c r="Q570" s="666">
        <v>253</v>
      </c>
    </row>
    <row r="571" spans="1:17" ht="14.4" customHeight="1" x14ac:dyDescent="0.3">
      <c r="A571" s="661" t="s">
        <v>10141</v>
      </c>
      <c r="B571" s="662" t="s">
        <v>9963</v>
      </c>
      <c r="C571" s="662" t="s">
        <v>9855</v>
      </c>
      <c r="D571" s="662" t="s">
        <v>10033</v>
      </c>
      <c r="E571" s="662" t="s">
        <v>10034</v>
      </c>
      <c r="F571" s="665">
        <v>24</v>
      </c>
      <c r="G571" s="665">
        <v>6336</v>
      </c>
      <c r="H571" s="665">
        <v>1</v>
      </c>
      <c r="I571" s="665">
        <v>264</v>
      </c>
      <c r="J571" s="665">
        <v>29</v>
      </c>
      <c r="K571" s="665">
        <v>7678</v>
      </c>
      <c r="L571" s="665">
        <v>1.2118055555555556</v>
      </c>
      <c r="M571" s="665">
        <v>264.75862068965517</v>
      </c>
      <c r="N571" s="665">
        <v>25</v>
      </c>
      <c r="O571" s="665">
        <v>6625</v>
      </c>
      <c r="P571" s="678">
        <v>1.0456123737373737</v>
      </c>
      <c r="Q571" s="666">
        <v>265</v>
      </c>
    </row>
    <row r="572" spans="1:17" ht="14.4" customHeight="1" x14ac:dyDescent="0.3">
      <c r="A572" s="661" t="s">
        <v>10141</v>
      </c>
      <c r="B572" s="662" t="s">
        <v>9963</v>
      </c>
      <c r="C572" s="662" t="s">
        <v>9855</v>
      </c>
      <c r="D572" s="662" t="s">
        <v>10035</v>
      </c>
      <c r="E572" s="662" t="s">
        <v>10036</v>
      </c>
      <c r="F572" s="665">
        <v>29</v>
      </c>
      <c r="G572" s="665">
        <v>5481</v>
      </c>
      <c r="H572" s="665">
        <v>1</v>
      </c>
      <c r="I572" s="665">
        <v>189</v>
      </c>
      <c r="J572" s="665"/>
      <c r="K572" s="665"/>
      <c r="L572" s="665"/>
      <c r="M572" s="665"/>
      <c r="N572" s="665"/>
      <c r="O572" s="665"/>
      <c r="P572" s="678"/>
      <c r="Q572" s="666"/>
    </row>
    <row r="573" spans="1:17" ht="14.4" customHeight="1" x14ac:dyDescent="0.3">
      <c r="A573" s="661" t="s">
        <v>10141</v>
      </c>
      <c r="B573" s="662" t="s">
        <v>9963</v>
      </c>
      <c r="C573" s="662" t="s">
        <v>9855</v>
      </c>
      <c r="D573" s="662" t="s">
        <v>10039</v>
      </c>
      <c r="E573" s="662" t="s">
        <v>10040</v>
      </c>
      <c r="F573" s="665">
        <v>433</v>
      </c>
      <c r="G573" s="665">
        <v>93528</v>
      </c>
      <c r="H573" s="665">
        <v>1</v>
      </c>
      <c r="I573" s="665">
        <v>216</v>
      </c>
      <c r="J573" s="665">
        <v>413</v>
      </c>
      <c r="K573" s="665">
        <v>89208</v>
      </c>
      <c r="L573" s="665">
        <v>0.95381062355658197</v>
      </c>
      <c r="M573" s="665">
        <v>216</v>
      </c>
      <c r="N573" s="665">
        <v>408</v>
      </c>
      <c r="O573" s="665">
        <v>88128</v>
      </c>
      <c r="P573" s="678">
        <v>0.94226327944572752</v>
      </c>
      <c r="Q573" s="666">
        <v>216</v>
      </c>
    </row>
    <row r="574" spans="1:17" ht="14.4" customHeight="1" x14ac:dyDescent="0.3">
      <c r="A574" s="661" t="s">
        <v>10141</v>
      </c>
      <c r="B574" s="662" t="s">
        <v>9963</v>
      </c>
      <c r="C574" s="662" t="s">
        <v>9855</v>
      </c>
      <c r="D574" s="662" t="s">
        <v>10041</v>
      </c>
      <c r="E574" s="662" t="s">
        <v>10042</v>
      </c>
      <c r="F574" s="665">
        <v>17</v>
      </c>
      <c r="G574" s="665">
        <v>595</v>
      </c>
      <c r="H574" s="665">
        <v>1</v>
      </c>
      <c r="I574" s="665">
        <v>35</v>
      </c>
      <c r="J574" s="665">
        <v>6</v>
      </c>
      <c r="K574" s="665">
        <v>216</v>
      </c>
      <c r="L574" s="665">
        <v>0.3630252100840336</v>
      </c>
      <c r="M574" s="665">
        <v>36</v>
      </c>
      <c r="N574" s="665">
        <v>11</v>
      </c>
      <c r="O574" s="665">
        <v>396</v>
      </c>
      <c r="P574" s="678">
        <v>0.66554621848739492</v>
      </c>
      <c r="Q574" s="666">
        <v>36</v>
      </c>
    </row>
    <row r="575" spans="1:17" ht="14.4" customHeight="1" x14ac:dyDescent="0.3">
      <c r="A575" s="661" t="s">
        <v>10141</v>
      </c>
      <c r="B575" s="662" t="s">
        <v>9963</v>
      </c>
      <c r="C575" s="662" t="s">
        <v>9855</v>
      </c>
      <c r="D575" s="662" t="s">
        <v>10043</v>
      </c>
      <c r="E575" s="662" t="s">
        <v>10044</v>
      </c>
      <c r="F575" s="665">
        <v>45</v>
      </c>
      <c r="G575" s="665">
        <v>26550</v>
      </c>
      <c r="H575" s="665">
        <v>1</v>
      </c>
      <c r="I575" s="665">
        <v>590</v>
      </c>
      <c r="J575" s="665">
        <v>47</v>
      </c>
      <c r="K575" s="665">
        <v>27764</v>
      </c>
      <c r="L575" s="665">
        <v>1.0457250470809794</v>
      </c>
      <c r="M575" s="665">
        <v>590.72340425531911</v>
      </c>
      <c r="N575" s="665">
        <v>44</v>
      </c>
      <c r="O575" s="665">
        <v>26004</v>
      </c>
      <c r="P575" s="678">
        <v>0.97943502824858752</v>
      </c>
      <c r="Q575" s="666">
        <v>591</v>
      </c>
    </row>
    <row r="576" spans="1:17" ht="14.4" customHeight="1" x14ac:dyDescent="0.3">
      <c r="A576" s="661" t="s">
        <v>10141</v>
      </c>
      <c r="B576" s="662" t="s">
        <v>9963</v>
      </c>
      <c r="C576" s="662" t="s">
        <v>9855</v>
      </c>
      <c r="D576" s="662" t="s">
        <v>10045</v>
      </c>
      <c r="E576" s="662" t="s">
        <v>10046</v>
      </c>
      <c r="F576" s="665">
        <v>61</v>
      </c>
      <c r="G576" s="665">
        <v>3050</v>
      </c>
      <c r="H576" s="665">
        <v>1</v>
      </c>
      <c r="I576" s="665">
        <v>50</v>
      </c>
      <c r="J576" s="665">
        <v>22</v>
      </c>
      <c r="K576" s="665">
        <v>1100</v>
      </c>
      <c r="L576" s="665">
        <v>0.36065573770491804</v>
      </c>
      <c r="M576" s="665">
        <v>50</v>
      </c>
      <c r="N576" s="665">
        <v>29</v>
      </c>
      <c r="O576" s="665">
        <v>1450</v>
      </c>
      <c r="P576" s="678">
        <v>0.47540983606557374</v>
      </c>
      <c r="Q576" s="666">
        <v>50</v>
      </c>
    </row>
    <row r="577" spans="1:17" ht="14.4" customHeight="1" x14ac:dyDescent="0.3">
      <c r="A577" s="661" t="s">
        <v>10141</v>
      </c>
      <c r="B577" s="662" t="s">
        <v>9963</v>
      </c>
      <c r="C577" s="662" t="s">
        <v>9855</v>
      </c>
      <c r="D577" s="662" t="s">
        <v>10047</v>
      </c>
      <c r="E577" s="662" t="s">
        <v>10048</v>
      </c>
      <c r="F577" s="665">
        <v>27</v>
      </c>
      <c r="G577" s="665">
        <v>14715</v>
      </c>
      <c r="H577" s="665">
        <v>1</v>
      </c>
      <c r="I577" s="665">
        <v>545</v>
      </c>
      <c r="J577" s="665">
        <v>41</v>
      </c>
      <c r="K577" s="665">
        <v>22372</v>
      </c>
      <c r="L577" s="665">
        <v>1.5203533809038396</v>
      </c>
      <c r="M577" s="665">
        <v>545.65853658536582</v>
      </c>
      <c r="N577" s="665">
        <v>31</v>
      </c>
      <c r="O577" s="665">
        <v>16926</v>
      </c>
      <c r="P577" s="678">
        <v>1.1502548419979612</v>
      </c>
      <c r="Q577" s="666">
        <v>546</v>
      </c>
    </row>
    <row r="578" spans="1:17" ht="14.4" customHeight="1" x14ac:dyDescent="0.3">
      <c r="A578" s="661" t="s">
        <v>10141</v>
      </c>
      <c r="B578" s="662" t="s">
        <v>9963</v>
      </c>
      <c r="C578" s="662" t="s">
        <v>9855</v>
      </c>
      <c r="D578" s="662" t="s">
        <v>10049</v>
      </c>
      <c r="E578" s="662" t="s">
        <v>10050</v>
      </c>
      <c r="F578" s="665">
        <v>80</v>
      </c>
      <c r="G578" s="665">
        <v>38320</v>
      </c>
      <c r="H578" s="665">
        <v>1</v>
      </c>
      <c r="I578" s="665">
        <v>479</v>
      </c>
      <c r="J578" s="665">
        <v>52</v>
      </c>
      <c r="K578" s="665">
        <v>25048</v>
      </c>
      <c r="L578" s="665">
        <v>0.65365344467640918</v>
      </c>
      <c r="M578" s="665">
        <v>481.69230769230768</v>
      </c>
      <c r="N578" s="665">
        <v>70</v>
      </c>
      <c r="O578" s="665">
        <v>33950</v>
      </c>
      <c r="P578" s="678">
        <v>0.88596033402922758</v>
      </c>
      <c r="Q578" s="666">
        <v>485</v>
      </c>
    </row>
    <row r="579" spans="1:17" ht="14.4" customHeight="1" x14ac:dyDescent="0.3">
      <c r="A579" s="661" t="s">
        <v>10141</v>
      </c>
      <c r="B579" s="662" t="s">
        <v>9963</v>
      </c>
      <c r="C579" s="662" t="s">
        <v>9855</v>
      </c>
      <c r="D579" s="662" t="s">
        <v>10051</v>
      </c>
      <c r="E579" s="662" t="s">
        <v>10052</v>
      </c>
      <c r="F579" s="665">
        <v>24</v>
      </c>
      <c r="G579" s="665">
        <v>17616</v>
      </c>
      <c r="H579" s="665">
        <v>1</v>
      </c>
      <c r="I579" s="665">
        <v>734</v>
      </c>
      <c r="J579" s="665">
        <v>34</v>
      </c>
      <c r="K579" s="665">
        <v>24983</v>
      </c>
      <c r="L579" s="665">
        <v>1.4181993642143507</v>
      </c>
      <c r="M579" s="665">
        <v>734.79411764705878</v>
      </c>
      <c r="N579" s="665">
        <v>30</v>
      </c>
      <c r="O579" s="665">
        <v>22050</v>
      </c>
      <c r="P579" s="678">
        <v>1.2517029972752043</v>
      </c>
      <c r="Q579" s="666">
        <v>735</v>
      </c>
    </row>
    <row r="580" spans="1:17" ht="14.4" customHeight="1" x14ac:dyDescent="0.3">
      <c r="A580" s="661" t="s">
        <v>10141</v>
      </c>
      <c r="B580" s="662" t="s">
        <v>9963</v>
      </c>
      <c r="C580" s="662" t="s">
        <v>9855</v>
      </c>
      <c r="D580" s="662" t="s">
        <v>10053</v>
      </c>
      <c r="E580" s="662" t="s">
        <v>10054</v>
      </c>
      <c r="F580" s="665">
        <v>6</v>
      </c>
      <c r="G580" s="665">
        <v>1956</v>
      </c>
      <c r="H580" s="665">
        <v>1</v>
      </c>
      <c r="I580" s="665">
        <v>326</v>
      </c>
      <c r="J580" s="665">
        <v>14</v>
      </c>
      <c r="K580" s="665">
        <v>4574</v>
      </c>
      <c r="L580" s="665">
        <v>2.3384458077709613</v>
      </c>
      <c r="M580" s="665">
        <v>326.71428571428572</v>
      </c>
      <c r="N580" s="665">
        <v>12</v>
      </c>
      <c r="O580" s="665">
        <v>3924</v>
      </c>
      <c r="P580" s="678">
        <v>2.0061349693251533</v>
      </c>
      <c r="Q580" s="666">
        <v>327</v>
      </c>
    </row>
    <row r="581" spans="1:17" ht="14.4" customHeight="1" x14ac:dyDescent="0.3">
      <c r="A581" s="661" t="s">
        <v>10141</v>
      </c>
      <c r="B581" s="662" t="s">
        <v>9963</v>
      </c>
      <c r="C581" s="662" t="s">
        <v>9855</v>
      </c>
      <c r="D581" s="662" t="s">
        <v>10055</v>
      </c>
      <c r="E581" s="662" t="s">
        <v>10056</v>
      </c>
      <c r="F581" s="665">
        <v>24</v>
      </c>
      <c r="G581" s="665">
        <v>8256</v>
      </c>
      <c r="H581" s="665">
        <v>1</v>
      </c>
      <c r="I581" s="665">
        <v>344</v>
      </c>
      <c r="J581" s="665">
        <v>29</v>
      </c>
      <c r="K581" s="665">
        <v>9998</v>
      </c>
      <c r="L581" s="665">
        <v>1.2109980620155039</v>
      </c>
      <c r="M581" s="665">
        <v>344.75862068965517</v>
      </c>
      <c r="N581" s="665">
        <v>25</v>
      </c>
      <c r="O581" s="665">
        <v>8625</v>
      </c>
      <c r="P581" s="678">
        <v>1.0446947674418605</v>
      </c>
      <c r="Q581" s="666">
        <v>345</v>
      </c>
    </row>
    <row r="582" spans="1:17" ht="14.4" customHeight="1" x14ac:dyDescent="0.3">
      <c r="A582" s="661" t="s">
        <v>10141</v>
      </c>
      <c r="B582" s="662" t="s">
        <v>9963</v>
      </c>
      <c r="C582" s="662" t="s">
        <v>9855</v>
      </c>
      <c r="D582" s="662" t="s">
        <v>10057</v>
      </c>
      <c r="E582" s="662" t="s">
        <v>10058</v>
      </c>
      <c r="F582" s="665">
        <v>21</v>
      </c>
      <c r="G582" s="665">
        <v>15771</v>
      </c>
      <c r="H582" s="665">
        <v>1</v>
      </c>
      <c r="I582" s="665">
        <v>751</v>
      </c>
      <c r="J582" s="665">
        <v>13</v>
      </c>
      <c r="K582" s="665">
        <v>9770</v>
      </c>
      <c r="L582" s="665">
        <v>0.61949147168854224</v>
      </c>
      <c r="M582" s="665">
        <v>751.53846153846155</v>
      </c>
      <c r="N582" s="665">
        <v>16</v>
      </c>
      <c r="O582" s="665">
        <v>12032</v>
      </c>
      <c r="P582" s="678">
        <v>0.76291928222687211</v>
      </c>
      <c r="Q582" s="666">
        <v>752</v>
      </c>
    </row>
    <row r="583" spans="1:17" ht="14.4" customHeight="1" x14ac:dyDescent="0.3">
      <c r="A583" s="661" t="s">
        <v>10141</v>
      </c>
      <c r="B583" s="662" t="s">
        <v>9963</v>
      </c>
      <c r="C583" s="662" t="s">
        <v>9855</v>
      </c>
      <c r="D583" s="662" t="s">
        <v>10059</v>
      </c>
      <c r="E583" s="662" t="s">
        <v>10060</v>
      </c>
      <c r="F583" s="665">
        <v>14</v>
      </c>
      <c r="G583" s="665">
        <v>3220</v>
      </c>
      <c r="H583" s="665">
        <v>1</v>
      </c>
      <c r="I583" s="665">
        <v>230</v>
      </c>
      <c r="J583" s="665">
        <v>42</v>
      </c>
      <c r="K583" s="665">
        <v>9692</v>
      </c>
      <c r="L583" s="665">
        <v>3.009937888198758</v>
      </c>
      <c r="M583" s="665">
        <v>230.76190476190476</v>
      </c>
      <c r="N583" s="665">
        <v>39</v>
      </c>
      <c r="O583" s="665">
        <v>9009</v>
      </c>
      <c r="P583" s="678">
        <v>2.7978260869565217</v>
      </c>
      <c r="Q583" s="666">
        <v>231</v>
      </c>
    </row>
    <row r="584" spans="1:17" ht="14.4" customHeight="1" x14ac:dyDescent="0.3">
      <c r="A584" s="661" t="s">
        <v>10141</v>
      </c>
      <c r="B584" s="662" t="s">
        <v>9963</v>
      </c>
      <c r="C584" s="662" t="s">
        <v>9855</v>
      </c>
      <c r="D584" s="662" t="s">
        <v>10063</v>
      </c>
      <c r="E584" s="662" t="s">
        <v>10064</v>
      </c>
      <c r="F584" s="665">
        <v>1</v>
      </c>
      <c r="G584" s="665">
        <v>229</v>
      </c>
      <c r="H584" s="665">
        <v>1</v>
      </c>
      <c r="I584" s="665">
        <v>229</v>
      </c>
      <c r="J584" s="665">
        <v>5</v>
      </c>
      <c r="K584" s="665">
        <v>1147</v>
      </c>
      <c r="L584" s="665">
        <v>5.0087336244541483</v>
      </c>
      <c r="M584" s="665">
        <v>229.4</v>
      </c>
      <c r="N584" s="665">
        <v>2</v>
      </c>
      <c r="O584" s="665">
        <v>460</v>
      </c>
      <c r="P584" s="678">
        <v>2.0087336244541483</v>
      </c>
      <c r="Q584" s="666">
        <v>230</v>
      </c>
    </row>
    <row r="585" spans="1:17" ht="14.4" customHeight="1" x14ac:dyDescent="0.3">
      <c r="A585" s="661" t="s">
        <v>10141</v>
      </c>
      <c r="B585" s="662" t="s">
        <v>9963</v>
      </c>
      <c r="C585" s="662" t="s">
        <v>9855</v>
      </c>
      <c r="D585" s="662" t="s">
        <v>10065</v>
      </c>
      <c r="E585" s="662" t="s">
        <v>10066</v>
      </c>
      <c r="F585" s="665">
        <v>6</v>
      </c>
      <c r="G585" s="665">
        <v>2436</v>
      </c>
      <c r="H585" s="665">
        <v>1</v>
      </c>
      <c r="I585" s="665">
        <v>406</v>
      </c>
      <c r="J585" s="665">
        <v>13</v>
      </c>
      <c r="K585" s="665">
        <v>5284</v>
      </c>
      <c r="L585" s="665">
        <v>2.1691297208538587</v>
      </c>
      <c r="M585" s="665">
        <v>406.46153846153845</v>
      </c>
      <c r="N585" s="665">
        <v>11</v>
      </c>
      <c r="O585" s="665">
        <v>4477</v>
      </c>
      <c r="P585" s="678">
        <v>1.8378489326765188</v>
      </c>
      <c r="Q585" s="666">
        <v>407</v>
      </c>
    </row>
    <row r="586" spans="1:17" ht="14.4" customHeight="1" x14ac:dyDescent="0.3">
      <c r="A586" s="661" t="s">
        <v>10141</v>
      </c>
      <c r="B586" s="662" t="s">
        <v>9963</v>
      </c>
      <c r="C586" s="662" t="s">
        <v>9855</v>
      </c>
      <c r="D586" s="662" t="s">
        <v>10067</v>
      </c>
      <c r="E586" s="662" t="s">
        <v>10068</v>
      </c>
      <c r="F586" s="665">
        <v>3</v>
      </c>
      <c r="G586" s="665">
        <v>1950</v>
      </c>
      <c r="H586" s="665">
        <v>1</v>
      </c>
      <c r="I586" s="665">
        <v>650</v>
      </c>
      <c r="J586" s="665">
        <v>19</v>
      </c>
      <c r="K586" s="665">
        <v>12359</v>
      </c>
      <c r="L586" s="665">
        <v>6.3379487179487182</v>
      </c>
      <c r="M586" s="665">
        <v>650.47368421052636</v>
      </c>
      <c r="N586" s="665">
        <v>7</v>
      </c>
      <c r="O586" s="665">
        <v>4557</v>
      </c>
      <c r="P586" s="678">
        <v>2.3369230769230769</v>
      </c>
      <c r="Q586" s="666">
        <v>651</v>
      </c>
    </row>
    <row r="587" spans="1:17" ht="14.4" customHeight="1" x14ac:dyDescent="0.3">
      <c r="A587" s="661" t="s">
        <v>10141</v>
      </c>
      <c r="B587" s="662" t="s">
        <v>9963</v>
      </c>
      <c r="C587" s="662" t="s">
        <v>9855</v>
      </c>
      <c r="D587" s="662" t="s">
        <v>10069</v>
      </c>
      <c r="E587" s="662" t="s">
        <v>10070</v>
      </c>
      <c r="F587" s="665">
        <v>8</v>
      </c>
      <c r="G587" s="665">
        <v>4688</v>
      </c>
      <c r="H587" s="665">
        <v>1</v>
      </c>
      <c r="I587" s="665">
        <v>586</v>
      </c>
      <c r="J587" s="665">
        <v>12</v>
      </c>
      <c r="K587" s="665">
        <v>7038</v>
      </c>
      <c r="L587" s="665">
        <v>1.5012798634812288</v>
      </c>
      <c r="M587" s="665">
        <v>586.5</v>
      </c>
      <c r="N587" s="665">
        <v>13</v>
      </c>
      <c r="O587" s="665">
        <v>7631</v>
      </c>
      <c r="P587" s="678">
        <v>1.6277730375426622</v>
      </c>
      <c r="Q587" s="666">
        <v>587</v>
      </c>
    </row>
    <row r="588" spans="1:17" ht="14.4" customHeight="1" x14ac:dyDescent="0.3">
      <c r="A588" s="661" t="s">
        <v>10141</v>
      </c>
      <c r="B588" s="662" t="s">
        <v>9963</v>
      </c>
      <c r="C588" s="662" t="s">
        <v>9855</v>
      </c>
      <c r="D588" s="662" t="s">
        <v>10073</v>
      </c>
      <c r="E588" s="662" t="s">
        <v>10074</v>
      </c>
      <c r="F588" s="665">
        <v>1</v>
      </c>
      <c r="G588" s="665">
        <v>88</v>
      </c>
      <c r="H588" s="665">
        <v>1</v>
      </c>
      <c r="I588" s="665">
        <v>88</v>
      </c>
      <c r="J588" s="665"/>
      <c r="K588" s="665"/>
      <c r="L588" s="665"/>
      <c r="M588" s="665"/>
      <c r="N588" s="665"/>
      <c r="O588" s="665"/>
      <c r="P588" s="678"/>
      <c r="Q588" s="666"/>
    </row>
    <row r="589" spans="1:17" ht="14.4" customHeight="1" x14ac:dyDescent="0.3">
      <c r="A589" s="661" t="s">
        <v>10141</v>
      </c>
      <c r="B589" s="662" t="s">
        <v>9963</v>
      </c>
      <c r="C589" s="662" t="s">
        <v>9855</v>
      </c>
      <c r="D589" s="662" t="s">
        <v>10075</v>
      </c>
      <c r="E589" s="662" t="s">
        <v>10076</v>
      </c>
      <c r="F589" s="665">
        <v>8</v>
      </c>
      <c r="G589" s="665">
        <v>3320</v>
      </c>
      <c r="H589" s="665">
        <v>1</v>
      </c>
      <c r="I589" s="665">
        <v>415</v>
      </c>
      <c r="J589" s="665">
        <v>6</v>
      </c>
      <c r="K589" s="665">
        <v>2494</v>
      </c>
      <c r="L589" s="665">
        <v>0.75120481927710847</v>
      </c>
      <c r="M589" s="665">
        <v>415.66666666666669</v>
      </c>
      <c r="N589" s="665">
        <v>11</v>
      </c>
      <c r="O589" s="665">
        <v>4576</v>
      </c>
      <c r="P589" s="678">
        <v>1.3783132530120481</v>
      </c>
      <c r="Q589" s="666">
        <v>416</v>
      </c>
    </row>
    <row r="590" spans="1:17" ht="14.4" customHeight="1" x14ac:dyDescent="0.3">
      <c r="A590" s="661" t="s">
        <v>10141</v>
      </c>
      <c r="B590" s="662" t="s">
        <v>9963</v>
      </c>
      <c r="C590" s="662" t="s">
        <v>9855</v>
      </c>
      <c r="D590" s="662" t="s">
        <v>10077</v>
      </c>
      <c r="E590" s="662" t="s">
        <v>10078</v>
      </c>
      <c r="F590" s="665">
        <v>8</v>
      </c>
      <c r="G590" s="665">
        <v>1312</v>
      </c>
      <c r="H590" s="665">
        <v>1</v>
      </c>
      <c r="I590" s="665">
        <v>164</v>
      </c>
      <c r="J590" s="665">
        <v>1</v>
      </c>
      <c r="K590" s="665">
        <v>165</v>
      </c>
      <c r="L590" s="665">
        <v>0.12576219512195122</v>
      </c>
      <c r="M590" s="665">
        <v>165</v>
      </c>
      <c r="N590" s="665">
        <v>4</v>
      </c>
      <c r="O590" s="665">
        <v>664</v>
      </c>
      <c r="P590" s="678">
        <v>0.50609756097560976</v>
      </c>
      <c r="Q590" s="666">
        <v>166</v>
      </c>
    </row>
    <row r="591" spans="1:17" ht="14.4" customHeight="1" x14ac:dyDescent="0.3">
      <c r="A591" s="661" t="s">
        <v>10141</v>
      </c>
      <c r="B591" s="662" t="s">
        <v>9963</v>
      </c>
      <c r="C591" s="662" t="s">
        <v>9855</v>
      </c>
      <c r="D591" s="662" t="s">
        <v>1410</v>
      </c>
      <c r="E591" s="662" t="s">
        <v>10079</v>
      </c>
      <c r="F591" s="665">
        <v>16</v>
      </c>
      <c r="G591" s="665">
        <v>12560</v>
      </c>
      <c r="H591" s="665">
        <v>1</v>
      </c>
      <c r="I591" s="665">
        <v>785</v>
      </c>
      <c r="J591" s="665">
        <v>22</v>
      </c>
      <c r="K591" s="665">
        <v>17288</v>
      </c>
      <c r="L591" s="665">
        <v>1.3764331210191083</v>
      </c>
      <c r="M591" s="665">
        <v>785.81818181818187</v>
      </c>
      <c r="N591" s="665">
        <v>26</v>
      </c>
      <c r="O591" s="665">
        <v>20436</v>
      </c>
      <c r="P591" s="678">
        <v>1.6270700636942674</v>
      </c>
      <c r="Q591" s="666">
        <v>786</v>
      </c>
    </row>
    <row r="592" spans="1:17" ht="14.4" customHeight="1" x14ac:dyDescent="0.3">
      <c r="A592" s="661" t="s">
        <v>10141</v>
      </c>
      <c r="B592" s="662" t="s">
        <v>9963</v>
      </c>
      <c r="C592" s="662" t="s">
        <v>9855</v>
      </c>
      <c r="D592" s="662" t="s">
        <v>10080</v>
      </c>
      <c r="E592" s="662" t="s">
        <v>10081</v>
      </c>
      <c r="F592" s="665">
        <v>3</v>
      </c>
      <c r="G592" s="665">
        <v>663</v>
      </c>
      <c r="H592" s="665">
        <v>1</v>
      </c>
      <c r="I592" s="665">
        <v>221</v>
      </c>
      <c r="J592" s="665">
        <v>14</v>
      </c>
      <c r="K592" s="665">
        <v>3104</v>
      </c>
      <c r="L592" s="665">
        <v>4.6817496229260938</v>
      </c>
      <c r="M592" s="665">
        <v>221.71428571428572</v>
      </c>
      <c r="N592" s="665">
        <v>12</v>
      </c>
      <c r="O592" s="665">
        <v>2664</v>
      </c>
      <c r="P592" s="678">
        <v>4.0180995475113122</v>
      </c>
      <c r="Q592" s="666">
        <v>222</v>
      </c>
    </row>
    <row r="593" spans="1:17" ht="14.4" customHeight="1" x14ac:dyDescent="0.3">
      <c r="A593" s="661" t="s">
        <v>10141</v>
      </c>
      <c r="B593" s="662" t="s">
        <v>9963</v>
      </c>
      <c r="C593" s="662" t="s">
        <v>9855</v>
      </c>
      <c r="D593" s="662" t="s">
        <v>10082</v>
      </c>
      <c r="E593" s="662" t="s">
        <v>10083</v>
      </c>
      <c r="F593" s="665">
        <v>3</v>
      </c>
      <c r="G593" s="665">
        <v>1692</v>
      </c>
      <c r="H593" s="665">
        <v>1</v>
      </c>
      <c r="I593" s="665">
        <v>564</v>
      </c>
      <c r="J593" s="665">
        <v>12</v>
      </c>
      <c r="K593" s="665">
        <v>6773</v>
      </c>
      <c r="L593" s="665">
        <v>4.002955082742317</v>
      </c>
      <c r="M593" s="665">
        <v>564.41666666666663</v>
      </c>
      <c r="N593" s="665">
        <v>6</v>
      </c>
      <c r="O593" s="665">
        <v>3390</v>
      </c>
      <c r="P593" s="678">
        <v>2.0035460992907801</v>
      </c>
      <c r="Q593" s="666">
        <v>565</v>
      </c>
    </row>
    <row r="594" spans="1:17" ht="14.4" customHeight="1" x14ac:dyDescent="0.3">
      <c r="A594" s="661" t="s">
        <v>10141</v>
      </c>
      <c r="B594" s="662" t="s">
        <v>9963</v>
      </c>
      <c r="C594" s="662" t="s">
        <v>9855</v>
      </c>
      <c r="D594" s="662" t="s">
        <v>10084</v>
      </c>
      <c r="E594" s="662" t="s">
        <v>10085</v>
      </c>
      <c r="F594" s="665">
        <v>17</v>
      </c>
      <c r="G594" s="665">
        <v>15555</v>
      </c>
      <c r="H594" s="665">
        <v>1</v>
      </c>
      <c r="I594" s="665">
        <v>915</v>
      </c>
      <c r="J594" s="665">
        <v>19</v>
      </c>
      <c r="K594" s="665">
        <v>17399</v>
      </c>
      <c r="L594" s="665">
        <v>1.1185470909675346</v>
      </c>
      <c r="M594" s="665">
        <v>915.73684210526312</v>
      </c>
      <c r="N594" s="665">
        <v>18</v>
      </c>
      <c r="O594" s="665">
        <v>16488</v>
      </c>
      <c r="P594" s="678">
        <v>1.0599807135969141</v>
      </c>
      <c r="Q594" s="666">
        <v>916</v>
      </c>
    </row>
    <row r="595" spans="1:17" ht="14.4" customHeight="1" x14ac:dyDescent="0.3">
      <c r="A595" s="661" t="s">
        <v>10141</v>
      </c>
      <c r="B595" s="662" t="s">
        <v>9963</v>
      </c>
      <c r="C595" s="662" t="s">
        <v>9855</v>
      </c>
      <c r="D595" s="662" t="s">
        <v>10086</v>
      </c>
      <c r="E595" s="662" t="s">
        <v>10087</v>
      </c>
      <c r="F595" s="665">
        <v>17</v>
      </c>
      <c r="G595" s="665">
        <v>15164</v>
      </c>
      <c r="H595" s="665">
        <v>1</v>
      </c>
      <c r="I595" s="665">
        <v>892</v>
      </c>
      <c r="J595" s="665">
        <v>19</v>
      </c>
      <c r="K595" s="665">
        <v>16962</v>
      </c>
      <c r="L595" s="665">
        <v>1.1185702980743868</v>
      </c>
      <c r="M595" s="665">
        <v>892.73684210526312</v>
      </c>
      <c r="N595" s="665">
        <v>18</v>
      </c>
      <c r="O595" s="665">
        <v>16074</v>
      </c>
      <c r="P595" s="678">
        <v>1.0600105513057241</v>
      </c>
      <c r="Q595" s="666">
        <v>893</v>
      </c>
    </row>
    <row r="596" spans="1:17" ht="14.4" customHeight="1" x14ac:dyDescent="0.3">
      <c r="A596" s="661" t="s">
        <v>10141</v>
      </c>
      <c r="B596" s="662" t="s">
        <v>9963</v>
      </c>
      <c r="C596" s="662" t="s">
        <v>9855</v>
      </c>
      <c r="D596" s="662" t="s">
        <v>10090</v>
      </c>
      <c r="E596" s="662" t="s">
        <v>10091</v>
      </c>
      <c r="F596" s="665">
        <v>1</v>
      </c>
      <c r="G596" s="665">
        <v>344</v>
      </c>
      <c r="H596" s="665">
        <v>1</v>
      </c>
      <c r="I596" s="665">
        <v>344</v>
      </c>
      <c r="J596" s="665">
        <v>6</v>
      </c>
      <c r="K596" s="665">
        <v>2069</v>
      </c>
      <c r="L596" s="665">
        <v>6.0145348837209305</v>
      </c>
      <c r="M596" s="665">
        <v>344.83333333333331</v>
      </c>
      <c r="N596" s="665">
        <v>5</v>
      </c>
      <c r="O596" s="665">
        <v>1725</v>
      </c>
      <c r="P596" s="678">
        <v>5.0145348837209305</v>
      </c>
      <c r="Q596" s="666">
        <v>345</v>
      </c>
    </row>
    <row r="597" spans="1:17" ht="14.4" customHeight="1" x14ac:dyDescent="0.3">
      <c r="A597" s="661" t="s">
        <v>10141</v>
      </c>
      <c r="B597" s="662" t="s">
        <v>9963</v>
      </c>
      <c r="C597" s="662" t="s">
        <v>9855</v>
      </c>
      <c r="D597" s="662" t="s">
        <v>10094</v>
      </c>
      <c r="E597" s="662" t="s">
        <v>10095</v>
      </c>
      <c r="F597" s="665">
        <v>1</v>
      </c>
      <c r="G597" s="665">
        <v>415</v>
      </c>
      <c r="H597" s="665">
        <v>1</v>
      </c>
      <c r="I597" s="665">
        <v>415</v>
      </c>
      <c r="J597" s="665">
        <v>6</v>
      </c>
      <c r="K597" s="665">
        <v>2500</v>
      </c>
      <c r="L597" s="665">
        <v>6.024096385542169</v>
      </c>
      <c r="M597" s="665">
        <v>416.66666666666669</v>
      </c>
      <c r="N597" s="665">
        <v>5</v>
      </c>
      <c r="O597" s="665">
        <v>2090</v>
      </c>
      <c r="P597" s="678">
        <v>5.0361445783132526</v>
      </c>
      <c r="Q597" s="666">
        <v>418</v>
      </c>
    </row>
    <row r="598" spans="1:17" ht="14.4" customHeight="1" x14ac:dyDescent="0.3">
      <c r="A598" s="661" t="s">
        <v>10141</v>
      </c>
      <c r="B598" s="662" t="s">
        <v>9963</v>
      </c>
      <c r="C598" s="662" t="s">
        <v>9855</v>
      </c>
      <c r="D598" s="662" t="s">
        <v>10096</v>
      </c>
      <c r="E598" s="662" t="s">
        <v>10097</v>
      </c>
      <c r="F598" s="665"/>
      <c r="G598" s="665"/>
      <c r="H598" s="665"/>
      <c r="I598" s="665"/>
      <c r="J598" s="665">
        <v>4</v>
      </c>
      <c r="K598" s="665">
        <v>212</v>
      </c>
      <c r="L598" s="665"/>
      <c r="M598" s="665">
        <v>53</v>
      </c>
      <c r="N598" s="665">
        <v>4</v>
      </c>
      <c r="O598" s="665">
        <v>212</v>
      </c>
      <c r="P598" s="678"/>
      <c r="Q598" s="666">
        <v>53</v>
      </c>
    </row>
    <row r="599" spans="1:17" ht="14.4" customHeight="1" x14ac:dyDescent="0.3">
      <c r="A599" s="661" t="s">
        <v>10141</v>
      </c>
      <c r="B599" s="662" t="s">
        <v>9963</v>
      </c>
      <c r="C599" s="662" t="s">
        <v>9855</v>
      </c>
      <c r="D599" s="662" t="s">
        <v>10142</v>
      </c>
      <c r="E599" s="662" t="s">
        <v>10143</v>
      </c>
      <c r="F599" s="665">
        <v>1</v>
      </c>
      <c r="G599" s="665">
        <v>412</v>
      </c>
      <c r="H599" s="665">
        <v>1</v>
      </c>
      <c r="I599" s="665">
        <v>412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10141</v>
      </c>
      <c r="B600" s="662" t="s">
        <v>9963</v>
      </c>
      <c r="C600" s="662" t="s">
        <v>9855</v>
      </c>
      <c r="D600" s="662" t="s">
        <v>10144</v>
      </c>
      <c r="E600" s="662" t="s">
        <v>10145</v>
      </c>
      <c r="F600" s="665">
        <v>1</v>
      </c>
      <c r="G600" s="665">
        <v>511</v>
      </c>
      <c r="H600" s="665">
        <v>1</v>
      </c>
      <c r="I600" s="665">
        <v>511</v>
      </c>
      <c r="J600" s="665"/>
      <c r="K600" s="665"/>
      <c r="L600" s="665"/>
      <c r="M600" s="665"/>
      <c r="N600" s="665"/>
      <c r="O600" s="665"/>
      <c r="P600" s="678"/>
      <c r="Q600" s="666"/>
    </row>
    <row r="601" spans="1:17" ht="14.4" customHeight="1" x14ac:dyDescent="0.3">
      <c r="A601" s="661" t="s">
        <v>10141</v>
      </c>
      <c r="B601" s="662" t="s">
        <v>9963</v>
      </c>
      <c r="C601" s="662" t="s">
        <v>9855</v>
      </c>
      <c r="D601" s="662" t="s">
        <v>10146</v>
      </c>
      <c r="E601" s="662" t="s">
        <v>10147</v>
      </c>
      <c r="F601" s="665">
        <v>1</v>
      </c>
      <c r="G601" s="665">
        <v>424</v>
      </c>
      <c r="H601" s="665">
        <v>1</v>
      </c>
      <c r="I601" s="665">
        <v>424</v>
      </c>
      <c r="J601" s="665"/>
      <c r="K601" s="665"/>
      <c r="L601" s="665"/>
      <c r="M601" s="665"/>
      <c r="N601" s="665"/>
      <c r="O601" s="665"/>
      <c r="P601" s="678"/>
      <c r="Q601" s="666"/>
    </row>
    <row r="602" spans="1:17" ht="14.4" customHeight="1" x14ac:dyDescent="0.3">
      <c r="A602" s="661" t="s">
        <v>10148</v>
      </c>
      <c r="B602" s="662" t="s">
        <v>9667</v>
      </c>
      <c r="C602" s="662" t="s">
        <v>9848</v>
      </c>
      <c r="D602" s="662" t="s">
        <v>9849</v>
      </c>
      <c r="E602" s="662" t="s">
        <v>9850</v>
      </c>
      <c r="F602" s="665">
        <v>1</v>
      </c>
      <c r="G602" s="665">
        <v>565.1</v>
      </c>
      <c r="H602" s="665">
        <v>1</v>
      </c>
      <c r="I602" s="665">
        <v>565.1</v>
      </c>
      <c r="J602" s="665">
        <v>1</v>
      </c>
      <c r="K602" s="665">
        <v>565.1</v>
      </c>
      <c r="L602" s="665">
        <v>1</v>
      </c>
      <c r="M602" s="665">
        <v>565.1</v>
      </c>
      <c r="N602" s="665"/>
      <c r="O602" s="665"/>
      <c r="P602" s="678"/>
      <c r="Q602" s="666"/>
    </row>
    <row r="603" spans="1:17" ht="14.4" customHeight="1" x14ac:dyDescent="0.3">
      <c r="A603" s="661" t="s">
        <v>10148</v>
      </c>
      <c r="B603" s="662" t="s">
        <v>9667</v>
      </c>
      <c r="C603" s="662" t="s">
        <v>9848</v>
      </c>
      <c r="D603" s="662" t="s">
        <v>9851</v>
      </c>
      <c r="E603" s="662" t="s">
        <v>9852</v>
      </c>
      <c r="F603" s="665"/>
      <c r="G603" s="665"/>
      <c r="H603" s="665"/>
      <c r="I603" s="665"/>
      <c r="J603" s="665">
        <v>1</v>
      </c>
      <c r="K603" s="665">
        <v>1049</v>
      </c>
      <c r="L603" s="665"/>
      <c r="M603" s="665">
        <v>1049</v>
      </c>
      <c r="N603" s="665"/>
      <c r="O603" s="665"/>
      <c r="P603" s="678"/>
      <c r="Q603" s="666"/>
    </row>
    <row r="604" spans="1:17" ht="14.4" customHeight="1" x14ac:dyDescent="0.3">
      <c r="A604" s="661" t="s">
        <v>10148</v>
      </c>
      <c r="B604" s="662" t="s">
        <v>9667</v>
      </c>
      <c r="C604" s="662" t="s">
        <v>9855</v>
      </c>
      <c r="D604" s="662" t="s">
        <v>9860</v>
      </c>
      <c r="E604" s="662" t="s">
        <v>9861</v>
      </c>
      <c r="F604" s="665">
        <v>4</v>
      </c>
      <c r="G604" s="665">
        <v>136</v>
      </c>
      <c r="H604" s="665">
        <v>1</v>
      </c>
      <c r="I604" s="665">
        <v>34</v>
      </c>
      <c r="J604" s="665">
        <v>4</v>
      </c>
      <c r="K604" s="665">
        <v>140</v>
      </c>
      <c r="L604" s="665">
        <v>1.0294117647058822</v>
      </c>
      <c r="M604" s="665">
        <v>35</v>
      </c>
      <c r="N604" s="665">
        <v>5</v>
      </c>
      <c r="O604" s="665">
        <v>175</v>
      </c>
      <c r="P604" s="678">
        <v>1.286764705882353</v>
      </c>
      <c r="Q604" s="666">
        <v>35</v>
      </c>
    </row>
    <row r="605" spans="1:17" ht="14.4" customHeight="1" x14ac:dyDescent="0.3">
      <c r="A605" s="661" t="s">
        <v>10148</v>
      </c>
      <c r="B605" s="662" t="s">
        <v>9667</v>
      </c>
      <c r="C605" s="662" t="s">
        <v>9855</v>
      </c>
      <c r="D605" s="662" t="s">
        <v>9864</v>
      </c>
      <c r="E605" s="662" t="s">
        <v>9865</v>
      </c>
      <c r="F605" s="665">
        <v>1</v>
      </c>
      <c r="G605" s="665">
        <v>163</v>
      </c>
      <c r="H605" s="665">
        <v>1</v>
      </c>
      <c r="I605" s="665">
        <v>163</v>
      </c>
      <c r="J605" s="665">
        <v>1</v>
      </c>
      <c r="K605" s="665">
        <v>164</v>
      </c>
      <c r="L605" s="665">
        <v>1.0061349693251533</v>
      </c>
      <c r="M605" s="665">
        <v>164</v>
      </c>
      <c r="N605" s="665"/>
      <c r="O605" s="665"/>
      <c r="P605" s="678"/>
      <c r="Q605" s="666"/>
    </row>
    <row r="606" spans="1:17" ht="14.4" customHeight="1" x14ac:dyDescent="0.3">
      <c r="A606" s="661" t="s">
        <v>10148</v>
      </c>
      <c r="B606" s="662" t="s">
        <v>9667</v>
      </c>
      <c r="C606" s="662" t="s">
        <v>9855</v>
      </c>
      <c r="D606" s="662" t="s">
        <v>9868</v>
      </c>
      <c r="E606" s="662" t="s">
        <v>9869</v>
      </c>
      <c r="F606" s="665">
        <v>1</v>
      </c>
      <c r="G606" s="665">
        <v>46</v>
      </c>
      <c r="H606" s="665">
        <v>1</v>
      </c>
      <c r="I606" s="665">
        <v>46</v>
      </c>
      <c r="J606" s="665">
        <v>1</v>
      </c>
      <c r="K606" s="665">
        <v>47</v>
      </c>
      <c r="L606" s="665">
        <v>1.0217391304347827</v>
      </c>
      <c r="M606" s="665">
        <v>47</v>
      </c>
      <c r="N606" s="665"/>
      <c r="O606" s="665"/>
      <c r="P606" s="678"/>
      <c r="Q606" s="666"/>
    </row>
    <row r="607" spans="1:17" ht="14.4" customHeight="1" x14ac:dyDescent="0.3">
      <c r="A607" s="661" t="s">
        <v>10148</v>
      </c>
      <c r="B607" s="662" t="s">
        <v>9667</v>
      </c>
      <c r="C607" s="662" t="s">
        <v>9855</v>
      </c>
      <c r="D607" s="662" t="s">
        <v>9886</v>
      </c>
      <c r="E607" s="662" t="s">
        <v>9887</v>
      </c>
      <c r="F607" s="665">
        <v>1</v>
      </c>
      <c r="G607" s="665">
        <v>81</v>
      </c>
      <c r="H607" s="665">
        <v>1</v>
      </c>
      <c r="I607" s="665">
        <v>81</v>
      </c>
      <c r="J607" s="665">
        <v>1</v>
      </c>
      <c r="K607" s="665">
        <v>82</v>
      </c>
      <c r="L607" s="665">
        <v>1.0123456790123457</v>
      </c>
      <c r="M607" s="665">
        <v>82</v>
      </c>
      <c r="N607" s="665"/>
      <c r="O607" s="665"/>
      <c r="P607" s="678"/>
      <c r="Q607" s="666"/>
    </row>
    <row r="608" spans="1:17" ht="14.4" customHeight="1" x14ac:dyDescent="0.3">
      <c r="A608" s="661" t="s">
        <v>10148</v>
      </c>
      <c r="B608" s="662" t="s">
        <v>9667</v>
      </c>
      <c r="C608" s="662" t="s">
        <v>9855</v>
      </c>
      <c r="D608" s="662" t="s">
        <v>9902</v>
      </c>
      <c r="E608" s="662" t="s">
        <v>9903</v>
      </c>
      <c r="F608" s="665"/>
      <c r="G608" s="665"/>
      <c r="H608" s="665"/>
      <c r="I608" s="665"/>
      <c r="J608" s="665">
        <v>1</v>
      </c>
      <c r="K608" s="665">
        <v>441</v>
      </c>
      <c r="L608" s="665"/>
      <c r="M608" s="665">
        <v>441</v>
      </c>
      <c r="N608" s="665"/>
      <c r="O608" s="665"/>
      <c r="P608" s="678"/>
      <c r="Q608" s="666"/>
    </row>
    <row r="609" spans="1:17" ht="14.4" customHeight="1" x14ac:dyDescent="0.3">
      <c r="A609" s="661" t="s">
        <v>10148</v>
      </c>
      <c r="B609" s="662" t="s">
        <v>9667</v>
      </c>
      <c r="C609" s="662" t="s">
        <v>9855</v>
      </c>
      <c r="D609" s="662" t="s">
        <v>9904</v>
      </c>
      <c r="E609" s="662" t="s">
        <v>9905</v>
      </c>
      <c r="F609" s="665">
        <v>3</v>
      </c>
      <c r="G609" s="665">
        <v>477</v>
      </c>
      <c r="H609" s="665">
        <v>1</v>
      </c>
      <c r="I609" s="665">
        <v>159</v>
      </c>
      <c r="J609" s="665"/>
      <c r="K609" s="665"/>
      <c r="L609" s="665"/>
      <c r="M609" s="665"/>
      <c r="N609" s="665">
        <v>12</v>
      </c>
      <c r="O609" s="665">
        <v>1932</v>
      </c>
      <c r="P609" s="678">
        <v>4.050314465408805</v>
      </c>
      <c r="Q609" s="666">
        <v>161</v>
      </c>
    </row>
    <row r="610" spans="1:17" ht="14.4" customHeight="1" x14ac:dyDescent="0.3">
      <c r="A610" s="661" t="s">
        <v>10148</v>
      </c>
      <c r="B610" s="662" t="s">
        <v>9667</v>
      </c>
      <c r="C610" s="662" t="s">
        <v>9855</v>
      </c>
      <c r="D610" s="662" t="s">
        <v>9910</v>
      </c>
      <c r="E610" s="662" t="s">
        <v>9911</v>
      </c>
      <c r="F610" s="665">
        <v>2</v>
      </c>
      <c r="G610" s="665">
        <v>326</v>
      </c>
      <c r="H610" s="665">
        <v>1</v>
      </c>
      <c r="I610" s="665">
        <v>163</v>
      </c>
      <c r="J610" s="665">
        <v>1</v>
      </c>
      <c r="K610" s="665">
        <v>164</v>
      </c>
      <c r="L610" s="665">
        <v>0.50306748466257667</v>
      </c>
      <c r="M610" s="665">
        <v>164</v>
      </c>
      <c r="N610" s="665">
        <v>1</v>
      </c>
      <c r="O610" s="665">
        <v>165</v>
      </c>
      <c r="P610" s="678">
        <v>0.50613496932515334</v>
      </c>
      <c r="Q610" s="666">
        <v>165</v>
      </c>
    </row>
    <row r="611" spans="1:17" ht="14.4" customHeight="1" x14ac:dyDescent="0.3">
      <c r="A611" s="661" t="s">
        <v>10148</v>
      </c>
      <c r="B611" s="662" t="s">
        <v>9667</v>
      </c>
      <c r="C611" s="662" t="s">
        <v>9855</v>
      </c>
      <c r="D611" s="662" t="s">
        <v>9912</v>
      </c>
      <c r="E611" s="662" t="s">
        <v>9913</v>
      </c>
      <c r="F611" s="665">
        <v>1</v>
      </c>
      <c r="G611" s="665">
        <v>645</v>
      </c>
      <c r="H611" s="665">
        <v>1</v>
      </c>
      <c r="I611" s="665">
        <v>645</v>
      </c>
      <c r="J611" s="665">
        <v>1</v>
      </c>
      <c r="K611" s="665">
        <v>651</v>
      </c>
      <c r="L611" s="665">
        <v>1.0093023255813953</v>
      </c>
      <c r="M611" s="665">
        <v>651</v>
      </c>
      <c r="N611" s="665">
        <v>1</v>
      </c>
      <c r="O611" s="665">
        <v>653</v>
      </c>
      <c r="P611" s="678">
        <v>1.0124031007751939</v>
      </c>
      <c r="Q611" s="666">
        <v>653</v>
      </c>
    </row>
    <row r="612" spans="1:17" ht="14.4" customHeight="1" x14ac:dyDescent="0.3">
      <c r="A612" s="661" t="s">
        <v>10148</v>
      </c>
      <c r="B612" s="662" t="s">
        <v>9930</v>
      </c>
      <c r="C612" s="662" t="s">
        <v>9855</v>
      </c>
      <c r="D612" s="662" t="s">
        <v>9935</v>
      </c>
      <c r="E612" s="662" t="s">
        <v>9936</v>
      </c>
      <c r="F612" s="665"/>
      <c r="G612" s="665"/>
      <c r="H612" s="665"/>
      <c r="I612" s="665"/>
      <c r="J612" s="665"/>
      <c r="K612" s="665"/>
      <c r="L612" s="665"/>
      <c r="M612" s="665"/>
      <c r="N612" s="665">
        <v>1</v>
      </c>
      <c r="O612" s="665">
        <v>303</v>
      </c>
      <c r="P612" s="678"/>
      <c r="Q612" s="666">
        <v>303</v>
      </c>
    </row>
    <row r="613" spans="1:17" ht="14.4" customHeight="1" x14ac:dyDescent="0.3">
      <c r="A613" s="661" t="s">
        <v>10148</v>
      </c>
      <c r="B613" s="662" t="s">
        <v>9930</v>
      </c>
      <c r="C613" s="662" t="s">
        <v>9855</v>
      </c>
      <c r="D613" s="662" t="s">
        <v>9943</v>
      </c>
      <c r="E613" s="662" t="s">
        <v>9944</v>
      </c>
      <c r="F613" s="665">
        <v>2</v>
      </c>
      <c r="G613" s="665">
        <v>18674</v>
      </c>
      <c r="H613" s="665">
        <v>1</v>
      </c>
      <c r="I613" s="665">
        <v>9337</v>
      </c>
      <c r="J613" s="665"/>
      <c r="K613" s="665"/>
      <c r="L613" s="665"/>
      <c r="M613" s="665"/>
      <c r="N613" s="665">
        <v>7</v>
      </c>
      <c r="O613" s="665">
        <v>66122</v>
      </c>
      <c r="P613" s="678">
        <v>3.5408589482703223</v>
      </c>
      <c r="Q613" s="666">
        <v>9446</v>
      </c>
    </row>
    <row r="614" spans="1:17" ht="14.4" customHeight="1" x14ac:dyDescent="0.3">
      <c r="A614" s="661" t="s">
        <v>10148</v>
      </c>
      <c r="B614" s="662" t="s">
        <v>9930</v>
      </c>
      <c r="C614" s="662" t="s">
        <v>9855</v>
      </c>
      <c r="D614" s="662" t="s">
        <v>9945</v>
      </c>
      <c r="E614" s="662" t="s">
        <v>9946</v>
      </c>
      <c r="F614" s="665"/>
      <c r="G614" s="665"/>
      <c r="H614" s="665"/>
      <c r="I614" s="665"/>
      <c r="J614" s="665"/>
      <c r="K614" s="665"/>
      <c r="L614" s="665"/>
      <c r="M614" s="665"/>
      <c r="N614" s="665">
        <v>1</v>
      </c>
      <c r="O614" s="665">
        <v>9864</v>
      </c>
      <c r="P614" s="678"/>
      <c r="Q614" s="666">
        <v>9864</v>
      </c>
    </row>
    <row r="615" spans="1:17" ht="14.4" customHeight="1" x14ac:dyDescent="0.3">
      <c r="A615" s="661" t="s">
        <v>10148</v>
      </c>
      <c r="B615" s="662" t="s">
        <v>9963</v>
      </c>
      <c r="C615" s="662" t="s">
        <v>9855</v>
      </c>
      <c r="D615" s="662" t="s">
        <v>9974</v>
      </c>
      <c r="E615" s="662" t="s">
        <v>9975</v>
      </c>
      <c r="F615" s="665">
        <v>4</v>
      </c>
      <c r="G615" s="665">
        <v>1400</v>
      </c>
      <c r="H615" s="665">
        <v>1</v>
      </c>
      <c r="I615" s="665">
        <v>350</v>
      </c>
      <c r="J615" s="665">
        <v>8</v>
      </c>
      <c r="K615" s="665">
        <v>2801</v>
      </c>
      <c r="L615" s="665">
        <v>2.0007142857142859</v>
      </c>
      <c r="M615" s="665">
        <v>350.125</v>
      </c>
      <c r="N615" s="665">
        <v>10</v>
      </c>
      <c r="O615" s="665">
        <v>3510</v>
      </c>
      <c r="P615" s="678">
        <v>2.5071428571428571</v>
      </c>
      <c r="Q615" s="666">
        <v>351</v>
      </c>
    </row>
    <row r="616" spans="1:17" ht="14.4" customHeight="1" x14ac:dyDescent="0.3">
      <c r="A616" s="661" t="s">
        <v>10148</v>
      </c>
      <c r="B616" s="662" t="s">
        <v>9963</v>
      </c>
      <c r="C616" s="662" t="s">
        <v>9855</v>
      </c>
      <c r="D616" s="662" t="s">
        <v>9978</v>
      </c>
      <c r="E616" s="662" t="s">
        <v>9979</v>
      </c>
      <c r="F616" s="665">
        <v>222</v>
      </c>
      <c r="G616" s="665">
        <v>14430</v>
      </c>
      <c r="H616" s="665">
        <v>1</v>
      </c>
      <c r="I616" s="665">
        <v>65</v>
      </c>
      <c r="J616" s="665">
        <v>173</v>
      </c>
      <c r="K616" s="665">
        <v>11245</v>
      </c>
      <c r="L616" s="665">
        <v>0.77927927927927931</v>
      </c>
      <c r="M616" s="665">
        <v>65</v>
      </c>
      <c r="N616" s="665">
        <v>217</v>
      </c>
      <c r="O616" s="665">
        <v>14105</v>
      </c>
      <c r="P616" s="678">
        <v>0.97747747747747749</v>
      </c>
      <c r="Q616" s="666">
        <v>65</v>
      </c>
    </row>
    <row r="617" spans="1:17" ht="14.4" customHeight="1" x14ac:dyDescent="0.3">
      <c r="A617" s="661" t="s">
        <v>10148</v>
      </c>
      <c r="B617" s="662" t="s">
        <v>9963</v>
      </c>
      <c r="C617" s="662" t="s">
        <v>9855</v>
      </c>
      <c r="D617" s="662" t="s">
        <v>9980</v>
      </c>
      <c r="E617" s="662" t="s">
        <v>9981</v>
      </c>
      <c r="F617" s="665"/>
      <c r="G617" s="665"/>
      <c r="H617" s="665"/>
      <c r="I617" s="665"/>
      <c r="J617" s="665"/>
      <c r="K617" s="665"/>
      <c r="L617" s="665"/>
      <c r="M617" s="665"/>
      <c r="N617" s="665">
        <v>1</v>
      </c>
      <c r="O617" s="665">
        <v>544</v>
      </c>
      <c r="P617" s="678"/>
      <c r="Q617" s="666">
        <v>544</v>
      </c>
    </row>
    <row r="618" spans="1:17" ht="14.4" customHeight="1" x14ac:dyDescent="0.3">
      <c r="A618" s="661" t="s">
        <v>10148</v>
      </c>
      <c r="B618" s="662" t="s">
        <v>9963</v>
      </c>
      <c r="C618" s="662" t="s">
        <v>9855</v>
      </c>
      <c r="D618" s="662" t="s">
        <v>1322</v>
      </c>
      <c r="E618" s="662" t="s">
        <v>9982</v>
      </c>
      <c r="F618" s="665"/>
      <c r="G618" s="665"/>
      <c r="H618" s="665"/>
      <c r="I618" s="665"/>
      <c r="J618" s="665">
        <v>1</v>
      </c>
      <c r="K618" s="665">
        <v>590</v>
      </c>
      <c r="L618" s="665"/>
      <c r="M618" s="665">
        <v>590</v>
      </c>
      <c r="N618" s="665">
        <v>10</v>
      </c>
      <c r="O618" s="665">
        <v>5910</v>
      </c>
      <c r="P618" s="678"/>
      <c r="Q618" s="666">
        <v>591</v>
      </c>
    </row>
    <row r="619" spans="1:17" ht="14.4" customHeight="1" x14ac:dyDescent="0.3">
      <c r="A619" s="661" t="s">
        <v>10148</v>
      </c>
      <c r="B619" s="662" t="s">
        <v>9963</v>
      </c>
      <c r="C619" s="662" t="s">
        <v>9855</v>
      </c>
      <c r="D619" s="662" t="s">
        <v>9989</v>
      </c>
      <c r="E619" s="662" t="s">
        <v>9990</v>
      </c>
      <c r="F619" s="665">
        <v>16</v>
      </c>
      <c r="G619" s="665">
        <v>368</v>
      </c>
      <c r="H619" s="665">
        <v>1</v>
      </c>
      <c r="I619" s="665">
        <v>23</v>
      </c>
      <c r="J619" s="665">
        <v>17</v>
      </c>
      <c r="K619" s="665">
        <v>402</v>
      </c>
      <c r="L619" s="665">
        <v>1.0923913043478262</v>
      </c>
      <c r="M619" s="665">
        <v>23.647058823529413</v>
      </c>
      <c r="N619" s="665">
        <v>10</v>
      </c>
      <c r="O619" s="665">
        <v>240</v>
      </c>
      <c r="P619" s="678">
        <v>0.65217391304347827</v>
      </c>
      <c r="Q619" s="666">
        <v>24</v>
      </c>
    </row>
    <row r="620" spans="1:17" ht="14.4" customHeight="1" x14ac:dyDescent="0.3">
      <c r="A620" s="661" t="s">
        <v>10148</v>
      </c>
      <c r="B620" s="662" t="s">
        <v>9963</v>
      </c>
      <c r="C620" s="662" t="s">
        <v>9855</v>
      </c>
      <c r="D620" s="662" t="s">
        <v>9993</v>
      </c>
      <c r="E620" s="662" t="s">
        <v>9994</v>
      </c>
      <c r="F620" s="665">
        <v>11</v>
      </c>
      <c r="G620" s="665">
        <v>594</v>
      </c>
      <c r="H620" s="665">
        <v>1</v>
      </c>
      <c r="I620" s="665">
        <v>54</v>
      </c>
      <c r="J620" s="665">
        <v>3</v>
      </c>
      <c r="K620" s="665">
        <v>162</v>
      </c>
      <c r="L620" s="665">
        <v>0.27272727272727271</v>
      </c>
      <c r="M620" s="665">
        <v>54</v>
      </c>
      <c r="N620" s="665">
        <v>8</v>
      </c>
      <c r="O620" s="665">
        <v>432</v>
      </c>
      <c r="P620" s="678">
        <v>0.72727272727272729</v>
      </c>
      <c r="Q620" s="666">
        <v>54</v>
      </c>
    </row>
    <row r="621" spans="1:17" ht="14.4" customHeight="1" x14ac:dyDescent="0.3">
      <c r="A621" s="661" t="s">
        <v>10148</v>
      </c>
      <c r="B621" s="662" t="s">
        <v>9963</v>
      </c>
      <c r="C621" s="662" t="s">
        <v>9855</v>
      </c>
      <c r="D621" s="662" t="s">
        <v>9995</v>
      </c>
      <c r="E621" s="662" t="s">
        <v>9996</v>
      </c>
      <c r="F621" s="665">
        <v>834</v>
      </c>
      <c r="G621" s="665">
        <v>64218</v>
      </c>
      <c r="H621" s="665">
        <v>1</v>
      </c>
      <c r="I621" s="665">
        <v>77</v>
      </c>
      <c r="J621" s="665">
        <v>653</v>
      </c>
      <c r="K621" s="665">
        <v>50281</v>
      </c>
      <c r="L621" s="665">
        <v>0.78297362110311752</v>
      </c>
      <c r="M621" s="665">
        <v>77</v>
      </c>
      <c r="N621" s="665">
        <v>698</v>
      </c>
      <c r="O621" s="665">
        <v>53746</v>
      </c>
      <c r="P621" s="678">
        <v>0.83693045563549162</v>
      </c>
      <c r="Q621" s="666">
        <v>77</v>
      </c>
    </row>
    <row r="622" spans="1:17" ht="14.4" customHeight="1" x14ac:dyDescent="0.3">
      <c r="A622" s="661" t="s">
        <v>10148</v>
      </c>
      <c r="B622" s="662" t="s">
        <v>9963</v>
      </c>
      <c r="C622" s="662" t="s">
        <v>9855</v>
      </c>
      <c r="D622" s="662" t="s">
        <v>9999</v>
      </c>
      <c r="E622" s="662" t="s">
        <v>10000</v>
      </c>
      <c r="F622" s="665">
        <v>64</v>
      </c>
      <c r="G622" s="665">
        <v>1408</v>
      </c>
      <c r="H622" s="665">
        <v>1</v>
      </c>
      <c r="I622" s="665">
        <v>22</v>
      </c>
      <c r="J622" s="665">
        <v>39</v>
      </c>
      <c r="K622" s="665">
        <v>883</v>
      </c>
      <c r="L622" s="665">
        <v>0.62713068181818177</v>
      </c>
      <c r="M622" s="665">
        <v>22.641025641025642</v>
      </c>
      <c r="N622" s="665">
        <v>32</v>
      </c>
      <c r="O622" s="665">
        <v>736</v>
      </c>
      <c r="P622" s="678">
        <v>0.52272727272727271</v>
      </c>
      <c r="Q622" s="666">
        <v>23</v>
      </c>
    </row>
    <row r="623" spans="1:17" ht="14.4" customHeight="1" x14ac:dyDescent="0.3">
      <c r="A623" s="661" t="s">
        <v>10148</v>
      </c>
      <c r="B623" s="662" t="s">
        <v>9963</v>
      </c>
      <c r="C623" s="662" t="s">
        <v>9855</v>
      </c>
      <c r="D623" s="662" t="s">
        <v>10009</v>
      </c>
      <c r="E623" s="662" t="s">
        <v>10010</v>
      </c>
      <c r="F623" s="665">
        <v>23</v>
      </c>
      <c r="G623" s="665">
        <v>4807</v>
      </c>
      <c r="H623" s="665">
        <v>1</v>
      </c>
      <c r="I623" s="665">
        <v>209</v>
      </c>
      <c r="J623" s="665"/>
      <c r="K623" s="665"/>
      <c r="L623" s="665"/>
      <c r="M623" s="665"/>
      <c r="N623" s="665"/>
      <c r="O623" s="665"/>
      <c r="P623" s="678"/>
      <c r="Q623" s="666"/>
    </row>
    <row r="624" spans="1:17" ht="14.4" customHeight="1" x14ac:dyDescent="0.3">
      <c r="A624" s="661" t="s">
        <v>10148</v>
      </c>
      <c r="B624" s="662" t="s">
        <v>9963</v>
      </c>
      <c r="C624" s="662" t="s">
        <v>9855</v>
      </c>
      <c r="D624" s="662" t="s">
        <v>10011</v>
      </c>
      <c r="E624" s="662" t="s">
        <v>10012</v>
      </c>
      <c r="F624" s="665">
        <v>12</v>
      </c>
      <c r="G624" s="665">
        <v>792</v>
      </c>
      <c r="H624" s="665">
        <v>1</v>
      </c>
      <c r="I624" s="665">
        <v>66</v>
      </c>
      <c r="J624" s="665">
        <v>16</v>
      </c>
      <c r="K624" s="665">
        <v>1056</v>
      </c>
      <c r="L624" s="665">
        <v>1.3333333333333333</v>
      </c>
      <c r="M624" s="665">
        <v>66</v>
      </c>
      <c r="N624" s="665">
        <v>15</v>
      </c>
      <c r="O624" s="665">
        <v>990</v>
      </c>
      <c r="P624" s="678">
        <v>1.25</v>
      </c>
      <c r="Q624" s="666">
        <v>66</v>
      </c>
    </row>
    <row r="625" spans="1:17" ht="14.4" customHeight="1" x14ac:dyDescent="0.3">
      <c r="A625" s="661" t="s">
        <v>10148</v>
      </c>
      <c r="B625" s="662" t="s">
        <v>9963</v>
      </c>
      <c r="C625" s="662" t="s">
        <v>9855</v>
      </c>
      <c r="D625" s="662" t="s">
        <v>10015</v>
      </c>
      <c r="E625" s="662" t="s">
        <v>10016</v>
      </c>
      <c r="F625" s="665">
        <v>864</v>
      </c>
      <c r="G625" s="665">
        <v>13824</v>
      </c>
      <c r="H625" s="665">
        <v>1</v>
      </c>
      <c r="I625" s="665">
        <v>16</v>
      </c>
      <c r="J625" s="665">
        <v>677</v>
      </c>
      <c r="K625" s="665">
        <v>10832</v>
      </c>
      <c r="L625" s="665">
        <v>0.78356481481481477</v>
      </c>
      <c r="M625" s="665">
        <v>16</v>
      </c>
      <c r="N625" s="665">
        <v>722</v>
      </c>
      <c r="O625" s="665">
        <v>11552</v>
      </c>
      <c r="P625" s="678">
        <v>0.83564814814814814</v>
      </c>
      <c r="Q625" s="666">
        <v>16</v>
      </c>
    </row>
    <row r="626" spans="1:17" ht="14.4" customHeight="1" x14ac:dyDescent="0.3">
      <c r="A626" s="661" t="s">
        <v>10148</v>
      </c>
      <c r="B626" s="662" t="s">
        <v>9963</v>
      </c>
      <c r="C626" s="662" t="s">
        <v>9855</v>
      </c>
      <c r="D626" s="662" t="s">
        <v>10019</v>
      </c>
      <c r="E626" s="662" t="s">
        <v>10020</v>
      </c>
      <c r="F626" s="665">
        <v>14</v>
      </c>
      <c r="G626" s="665">
        <v>4872</v>
      </c>
      <c r="H626" s="665">
        <v>1</v>
      </c>
      <c r="I626" s="665">
        <v>348</v>
      </c>
      <c r="J626" s="665">
        <v>20</v>
      </c>
      <c r="K626" s="665">
        <v>6980</v>
      </c>
      <c r="L626" s="665">
        <v>1.4326765188834154</v>
      </c>
      <c r="M626" s="665">
        <v>349</v>
      </c>
      <c r="N626" s="665">
        <v>10</v>
      </c>
      <c r="O626" s="665">
        <v>3490</v>
      </c>
      <c r="P626" s="678">
        <v>0.7163382594417077</v>
      </c>
      <c r="Q626" s="666">
        <v>349</v>
      </c>
    </row>
    <row r="627" spans="1:17" ht="14.4" customHeight="1" x14ac:dyDescent="0.3">
      <c r="A627" s="661" t="s">
        <v>10148</v>
      </c>
      <c r="B627" s="662" t="s">
        <v>9963</v>
      </c>
      <c r="C627" s="662" t="s">
        <v>9855</v>
      </c>
      <c r="D627" s="662" t="s">
        <v>10021</v>
      </c>
      <c r="E627" s="662" t="s">
        <v>10022</v>
      </c>
      <c r="F627" s="665">
        <v>46</v>
      </c>
      <c r="G627" s="665">
        <v>1104</v>
      </c>
      <c r="H627" s="665">
        <v>1</v>
      </c>
      <c r="I627" s="665">
        <v>24</v>
      </c>
      <c r="J627" s="665">
        <v>17</v>
      </c>
      <c r="K627" s="665">
        <v>408</v>
      </c>
      <c r="L627" s="665">
        <v>0.36956521739130432</v>
      </c>
      <c r="M627" s="665">
        <v>24</v>
      </c>
      <c r="N627" s="665">
        <v>20</v>
      </c>
      <c r="O627" s="665">
        <v>480</v>
      </c>
      <c r="P627" s="678">
        <v>0.43478260869565216</v>
      </c>
      <c r="Q627" s="666">
        <v>24</v>
      </c>
    </row>
    <row r="628" spans="1:17" ht="14.4" customHeight="1" x14ac:dyDescent="0.3">
      <c r="A628" s="661" t="s">
        <v>10148</v>
      </c>
      <c r="B628" s="662" t="s">
        <v>9963</v>
      </c>
      <c r="C628" s="662" t="s">
        <v>9855</v>
      </c>
      <c r="D628" s="662" t="s">
        <v>10025</v>
      </c>
      <c r="E628" s="662" t="s">
        <v>10026</v>
      </c>
      <c r="F628" s="665">
        <v>19</v>
      </c>
      <c r="G628" s="665">
        <v>3420</v>
      </c>
      <c r="H628" s="665">
        <v>1</v>
      </c>
      <c r="I628" s="665">
        <v>180</v>
      </c>
      <c r="J628" s="665">
        <v>10</v>
      </c>
      <c r="K628" s="665">
        <v>1800</v>
      </c>
      <c r="L628" s="665">
        <v>0.52631578947368418</v>
      </c>
      <c r="M628" s="665">
        <v>180</v>
      </c>
      <c r="N628" s="665">
        <v>17</v>
      </c>
      <c r="O628" s="665">
        <v>3060</v>
      </c>
      <c r="P628" s="678">
        <v>0.89473684210526316</v>
      </c>
      <c r="Q628" s="666">
        <v>180</v>
      </c>
    </row>
    <row r="629" spans="1:17" ht="14.4" customHeight="1" x14ac:dyDescent="0.3">
      <c r="A629" s="661" t="s">
        <v>10148</v>
      </c>
      <c r="B629" s="662" t="s">
        <v>9963</v>
      </c>
      <c r="C629" s="662" t="s">
        <v>9855</v>
      </c>
      <c r="D629" s="662" t="s">
        <v>10031</v>
      </c>
      <c r="E629" s="662" t="s">
        <v>10032</v>
      </c>
      <c r="F629" s="665">
        <v>30</v>
      </c>
      <c r="G629" s="665">
        <v>7590</v>
      </c>
      <c r="H629" s="665">
        <v>1</v>
      </c>
      <c r="I629" s="665">
        <v>253</v>
      </c>
      <c r="J629" s="665">
        <v>38</v>
      </c>
      <c r="K629" s="665">
        <v>9614</v>
      </c>
      <c r="L629" s="665">
        <v>1.2666666666666666</v>
      </c>
      <c r="M629" s="665">
        <v>253</v>
      </c>
      <c r="N629" s="665">
        <v>34</v>
      </c>
      <c r="O629" s="665">
        <v>8602</v>
      </c>
      <c r="P629" s="678">
        <v>1.1333333333333333</v>
      </c>
      <c r="Q629" s="666">
        <v>253</v>
      </c>
    </row>
    <row r="630" spans="1:17" ht="14.4" customHeight="1" x14ac:dyDescent="0.3">
      <c r="A630" s="661" t="s">
        <v>10148</v>
      </c>
      <c r="B630" s="662" t="s">
        <v>9963</v>
      </c>
      <c r="C630" s="662" t="s">
        <v>9855</v>
      </c>
      <c r="D630" s="662" t="s">
        <v>10039</v>
      </c>
      <c r="E630" s="662" t="s">
        <v>10040</v>
      </c>
      <c r="F630" s="665">
        <v>15</v>
      </c>
      <c r="G630" s="665">
        <v>3240</v>
      </c>
      <c r="H630" s="665">
        <v>1</v>
      </c>
      <c r="I630" s="665">
        <v>216</v>
      </c>
      <c r="J630" s="665">
        <v>6</v>
      </c>
      <c r="K630" s="665">
        <v>1296</v>
      </c>
      <c r="L630" s="665">
        <v>0.4</v>
      </c>
      <c r="M630" s="665">
        <v>216</v>
      </c>
      <c r="N630" s="665">
        <v>18</v>
      </c>
      <c r="O630" s="665">
        <v>3888</v>
      </c>
      <c r="P630" s="678">
        <v>1.2</v>
      </c>
      <c r="Q630" s="666">
        <v>216</v>
      </c>
    </row>
    <row r="631" spans="1:17" ht="14.4" customHeight="1" x14ac:dyDescent="0.3">
      <c r="A631" s="661" t="s">
        <v>10148</v>
      </c>
      <c r="B631" s="662" t="s">
        <v>9963</v>
      </c>
      <c r="C631" s="662" t="s">
        <v>9855</v>
      </c>
      <c r="D631" s="662" t="s">
        <v>10041</v>
      </c>
      <c r="E631" s="662" t="s">
        <v>10042</v>
      </c>
      <c r="F631" s="665"/>
      <c r="G631" s="665"/>
      <c r="H631" s="665"/>
      <c r="I631" s="665"/>
      <c r="J631" s="665">
        <v>1</v>
      </c>
      <c r="K631" s="665">
        <v>36</v>
      </c>
      <c r="L631" s="665"/>
      <c r="M631" s="665">
        <v>36</v>
      </c>
      <c r="N631" s="665">
        <v>1</v>
      </c>
      <c r="O631" s="665">
        <v>36</v>
      </c>
      <c r="P631" s="678"/>
      <c r="Q631" s="666">
        <v>36</v>
      </c>
    </row>
    <row r="632" spans="1:17" ht="14.4" customHeight="1" x14ac:dyDescent="0.3">
      <c r="A632" s="661" t="s">
        <v>10148</v>
      </c>
      <c r="B632" s="662" t="s">
        <v>9963</v>
      </c>
      <c r="C632" s="662" t="s">
        <v>9855</v>
      </c>
      <c r="D632" s="662" t="s">
        <v>10045</v>
      </c>
      <c r="E632" s="662" t="s">
        <v>10046</v>
      </c>
      <c r="F632" s="665"/>
      <c r="G632" s="665"/>
      <c r="H632" s="665"/>
      <c r="I632" s="665"/>
      <c r="J632" s="665"/>
      <c r="K632" s="665"/>
      <c r="L632" s="665"/>
      <c r="M632" s="665"/>
      <c r="N632" s="665">
        <v>9</v>
      </c>
      <c r="O632" s="665">
        <v>450</v>
      </c>
      <c r="P632" s="678"/>
      <c r="Q632" s="666">
        <v>50</v>
      </c>
    </row>
    <row r="633" spans="1:17" ht="14.4" customHeight="1" x14ac:dyDescent="0.3">
      <c r="A633" s="661" t="s">
        <v>10148</v>
      </c>
      <c r="B633" s="662" t="s">
        <v>9963</v>
      </c>
      <c r="C633" s="662" t="s">
        <v>9855</v>
      </c>
      <c r="D633" s="662" t="s">
        <v>10047</v>
      </c>
      <c r="E633" s="662" t="s">
        <v>10048</v>
      </c>
      <c r="F633" s="665"/>
      <c r="G633" s="665"/>
      <c r="H633" s="665"/>
      <c r="I633" s="665"/>
      <c r="J633" s="665"/>
      <c r="K633" s="665"/>
      <c r="L633" s="665"/>
      <c r="M633" s="665"/>
      <c r="N633" s="665">
        <v>1</v>
      </c>
      <c r="O633" s="665">
        <v>546</v>
      </c>
      <c r="P633" s="678"/>
      <c r="Q633" s="666">
        <v>546</v>
      </c>
    </row>
    <row r="634" spans="1:17" ht="14.4" customHeight="1" x14ac:dyDescent="0.3">
      <c r="A634" s="661" t="s">
        <v>10148</v>
      </c>
      <c r="B634" s="662" t="s">
        <v>9963</v>
      </c>
      <c r="C634" s="662" t="s">
        <v>9855</v>
      </c>
      <c r="D634" s="662" t="s">
        <v>10049</v>
      </c>
      <c r="E634" s="662" t="s">
        <v>10050</v>
      </c>
      <c r="F634" s="665">
        <v>1</v>
      </c>
      <c r="G634" s="665">
        <v>479</v>
      </c>
      <c r="H634" s="665">
        <v>1</v>
      </c>
      <c r="I634" s="665">
        <v>479</v>
      </c>
      <c r="J634" s="665">
        <v>1</v>
      </c>
      <c r="K634" s="665">
        <v>483</v>
      </c>
      <c r="L634" s="665">
        <v>1.0083507306889352</v>
      </c>
      <c r="M634" s="665">
        <v>483</v>
      </c>
      <c r="N634" s="665">
        <v>1</v>
      </c>
      <c r="O634" s="665">
        <v>485</v>
      </c>
      <c r="P634" s="678">
        <v>1.0125260960334028</v>
      </c>
      <c r="Q634" s="666">
        <v>485</v>
      </c>
    </row>
    <row r="635" spans="1:17" ht="14.4" customHeight="1" x14ac:dyDescent="0.3">
      <c r="A635" s="661" t="s">
        <v>10148</v>
      </c>
      <c r="B635" s="662" t="s">
        <v>9963</v>
      </c>
      <c r="C635" s="662" t="s">
        <v>9855</v>
      </c>
      <c r="D635" s="662" t="s">
        <v>10059</v>
      </c>
      <c r="E635" s="662" t="s">
        <v>10060</v>
      </c>
      <c r="F635" s="665"/>
      <c r="G635" s="665"/>
      <c r="H635" s="665"/>
      <c r="I635" s="665"/>
      <c r="J635" s="665"/>
      <c r="K635" s="665"/>
      <c r="L635" s="665"/>
      <c r="M635" s="665"/>
      <c r="N635" s="665">
        <v>1</v>
      </c>
      <c r="O635" s="665">
        <v>231</v>
      </c>
      <c r="P635" s="678"/>
      <c r="Q635" s="666">
        <v>231</v>
      </c>
    </row>
    <row r="636" spans="1:17" ht="14.4" customHeight="1" x14ac:dyDescent="0.3">
      <c r="A636" s="661" t="s">
        <v>10148</v>
      </c>
      <c r="B636" s="662" t="s">
        <v>9963</v>
      </c>
      <c r="C636" s="662" t="s">
        <v>9855</v>
      </c>
      <c r="D636" s="662" t="s">
        <v>10065</v>
      </c>
      <c r="E636" s="662" t="s">
        <v>10066</v>
      </c>
      <c r="F636" s="665">
        <v>1</v>
      </c>
      <c r="G636" s="665">
        <v>406</v>
      </c>
      <c r="H636" s="665">
        <v>1</v>
      </c>
      <c r="I636" s="665">
        <v>406</v>
      </c>
      <c r="J636" s="665">
        <v>1</v>
      </c>
      <c r="K636" s="665">
        <v>406</v>
      </c>
      <c r="L636" s="665">
        <v>1</v>
      </c>
      <c r="M636" s="665">
        <v>406</v>
      </c>
      <c r="N636" s="665">
        <v>3</v>
      </c>
      <c r="O636" s="665">
        <v>1221</v>
      </c>
      <c r="P636" s="678">
        <v>3.0073891625615765</v>
      </c>
      <c r="Q636" s="666">
        <v>407</v>
      </c>
    </row>
    <row r="637" spans="1:17" ht="14.4" customHeight="1" x14ac:dyDescent="0.3">
      <c r="A637" s="661" t="s">
        <v>10148</v>
      </c>
      <c r="B637" s="662" t="s">
        <v>9963</v>
      </c>
      <c r="C637" s="662" t="s">
        <v>9855</v>
      </c>
      <c r="D637" s="662" t="s">
        <v>10067</v>
      </c>
      <c r="E637" s="662" t="s">
        <v>10068</v>
      </c>
      <c r="F637" s="665"/>
      <c r="G637" s="665"/>
      <c r="H637" s="665"/>
      <c r="I637" s="665"/>
      <c r="J637" s="665"/>
      <c r="K637" s="665"/>
      <c r="L637" s="665"/>
      <c r="M637" s="665"/>
      <c r="N637" s="665">
        <v>1</v>
      </c>
      <c r="O637" s="665">
        <v>651</v>
      </c>
      <c r="P637" s="678"/>
      <c r="Q637" s="666">
        <v>651</v>
      </c>
    </row>
    <row r="638" spans="1:17" ht="14.4" customHeight="1" x14ac:dyDescent="0.3">
      <c r="A638" s="661" t="s">
        <v>10148</v>
      </c>
      <c r="B638" s="662" t="s">
        <v>9963</v>
      </c>
      <c r="C638" s="662" t="s">
        <v>9855</v>
      </c>
      <c r="D638" s="662" t="s">
        <v>10069</v>
      </c>
      <c r="E638" s="662" t="s">
        <v>10070</v>
      </c>
      <c r="F638" s="665">
        <v>1</v>
      </c>
      <c r="G638" s="665">
        <v>586</v>
      </c>
      <c r="H638" s="665">
        <v>1</v>
      </c>
      <c r="I638" s="665">
        <v>586</v>
      </c>
      <c r="J638" s="665">
        <v>1</v>
      </c>
      <c r="K638" s="665">
        <v>586</v>
      </c>
      <c r="L638" s="665">
        <v>1</v>
      </c>
      <c r="M638" s="665">
        <v>586</v>
      </c>
      <c r="N638" s="665">
        <v>3</v>
      </c>
      <c r="O638" s="665">
        <v>1761</v>
      </c>
      <c r="P638" s="678">
        <v>3.0051194539249146</v>
      </c>
      <c r="Q638" s="666">
        <v>587</v>
      </c>
    </row>
    <row r="639" spans="1:17" ht="14.4" customHeight="1" x14ac:dyDescent="0.3">
      <c r="A639" s="661" t="s">
        <v>10148</v>
      </c>
      <c r="B639" s="662" t="s">
        <v>9963</v>
      </c>
      <c r="C639" s="662" t="s">
        <v>9855</v>
      </c>
      <c r="D639" s="662" t="s">
        <v>10082</v>
      </c>
      <c r="E639" s="662" t="s">
        <v>10083</v>
      </c>
      <c r="F639" s="665"/>
      <c r="G639" s="665"/>
      <c r="H639" s="665"/>
      <c r="I639" s="665"/>
      <c r="J639" s="665"/>
      <c r="K639" s="665"/>
      <c r="L639" s="665"/>
      <c r="M639" s="665"/>
      <c r="N639" s="665">
        <v>1</v>
      </c>
      <c r="O639" s="665">
        <v>565</v>
      </c>
      <c r="P639" s="678"/>
      <c r="Q639" s="666">
        <v>565</v>
      </c>
    </row>
    <row r="640" spans="1:17" ht="14.4" customHeight="1" x14ac:dyDescent="0.3">
      <c r="A640" s="661" t="s">
        <v>10149</v>
      </c>
      <c r="B640" s="662" t="s">
        <v>9667</v>
      </c>
      <c r="C640" s="662" t="s">
        <v>9668</v>
      </c>
      <c r="D640" s="662" t="s">
        <v>9732</v>
      </c>
      <c r="E640" s="662" t="s">
        <v>3465</v>
      </c>
      <c r="F640" s="665"/>
      <c r="G640" s="665"/>
      <c r="H640" s="665"/>
      <c r="I640" s="665"/>
      <c r="J640" s="665"/>
      <c r="K640" s="665"/>
      <c r="L640" s="665"/>
      <c r="M640" s="665"/>
      <c r="N640" s="665">
        <v>1</v>
      </c>
      <c r="O640" s="665">
        <v>8629.83</v>
      </c>
      <c r="P640" s="678"/>
      <c r="Q640" s="666">
        <v>8629.83</v>
      </c>
    </row>
    <row r="641" spans="1:17" ht="14.4" customHeight="1" x14ac:dyDescent="0.3">
      <c r="A641" s="661" t="s">
        <v>10149</v>
      </c>
      <c r="B641" s="662" t="s">
        <v>9667</v>
      </c>
      <c r="C641" s="662" t="s">
        <v>9855</v>
      </c>
      <c r="D641" s="662" t="s">
        <v>9860</v>
      </c>
      <c r="E641" s="662" t="s">
        <v>9861</v>
      </c>
      <c r="F641" s="665">
        <v>2</v>
      </c>
      <c r="G641" s="665">
        <v>68</v>
      </c>
      <c r="H641" s="665">
        <v>1</v>
      </c>
      <c r="I641" s="665">
        <v>34</v>
      </c>
      <c r="J641" s="665">
        <v>2</v>
      </c>
      <c r="K641" s="665">
        <v>68</v>
      </c>
      <c r="L641" s="665">
        <v>1</v>
      </c>
      <c r="M641" s="665">
        <v>34</v>
      </c>
      <c r="N641" s="665">
        <v>7</v>
      </c>
      <c r="O641" s="665">
        <v>245</v>
      </c>
      <c r="P641" s="678">
        <v>3.6029411764705883</v>
      </c>
      <c r="Q641" s="666">
        <v>35</v>
      </c>
    </row>
    <row r="642" spans="1:17" ht="14.4" customHeight="1" x14ac:dyDescent="0.3">
      <c r="A642" s="661" t="s">
        <v>10149</v>
      </c>
      <c r="B642" s="662" t="s">
        <v>9667</v>
      </c>
      <c r="C642" s="662" t="s">
        <v>9855</v>
      </c>
      <c r="D642" s="662" t="s">
        <v>9874</v>
      </c>
      <c r="E642" s="662" t="s">
        <v>9875</v>
      </c>
      <c r="F642" s="665"/>
      <c r="G642" s="665"/>
      <c r="H642" s="665"/>
      <c r="I642" s="665"/>
      <c r="J642" s="665"/>
      <c r="K642" s="665"/>
      <c r="L642" s="665"/>
      <c r="M642" s="665"/>
      <c r="N642" s="665">
        <v>1</v>
      </c>
      <c r="O642" s="665">
        <v>0</v>
      </c>
      <c r="P642" s="678"/>
      <c r="Q642" s="666">
        <v>0</v>
      </c>
    </row>
    <row r="643" spans="1:17" ht="14.4" customHeight="1" x14ac:dyDescent="0.3">
      <c r="A643" s="661" t="s">
        <v>10149</v>
      </c>
      <c r="B643" s="662" t="s">
        <v>9667</v>
      </c>
      <c r="C643" s="662" t="s">
        <v>9855</v>
      </c>
      <c r="D643" s="662" t="s">
        <v>9882</v>
      </c>
      <c r="E643" s="662" t="s">
        <v>9883</v>
      </c>
      <c r="F643" s="665"/>
      <c r="G643" s="665"/>
      <c r="H643" s="665"/>
      <c r="I643" s="665"/>
      <c r="J643" s="665"/>
      <c r="K643" s="665"/>
      <c r="L643" s="665"/>
      <c r="M643" s="665"/>
      <c r="N643" s="665">
        <v>1</v>
      </c>
      <c r="O643" s="665">
        <v>0</v>
      </c>
      <c r="P643" s="678"/>
      <c r="Q643" s="666">
        <v>0</v>
      </c>
    </row>
    <row r="644" spans="1:17" ht="14.4" customHeight="1" x14ac:dyDescent="0.3">
      <c r="A644" s="661" t="s">
        <v>10149</v>
      </c>
      <c r="B644" s="662" t="s">
        <v>9667</v>
      </c>
      <c r="C644" s="662" t="s">
        <v>9855</v>
      </c>
      <c r="D644" s="662" t="s">
        <v>9896</v>
      </c>
      <c r="E644" s="662" t="s">
        <v>9897</v>
      </c>
      <c r="F644" s="665"/>
      <c r="G644" s="665"/>
      <c r="H644" s="665"/>
      <c r="I644" s="665"/>
      <c r="J644" s="665"/>
      <c r="K644" s="665"/>
      <c r="L644" s="665"/>
      <c r="M644" s="665"/>
      <c r="N644" s="665">
        <v>1</v>
      </c>
      <c r="O644" s="665">
        <v>331</v>
      </c>
      <c r="P644" s="678"/>
      <c r="Q644" s="666">
        <v>331</v>
      </c>
    </row>
    <row r="645" spans="1:17" ht="14.4" customHeight="1" x14ac:dyDescent="0.3">
      <c r="A645" s="661" t="s">
        <v>10149</v>
      </c>
      <c r="B645" s="662" t="s">
        <v>9667</v>
      </c>
      <c r="C645" s="662" t="s">
        <v>9855</v>
      </c>
      <c r="D645" s="662" t="s">
        <v>9904</v>
      </c>
      <c r="E645" s="662" t="s">
        <v>9905</v>
      </c>
      <c r="F645" s="665">
        <v>2</v>
      </c>
      <c r="G645" s="665">
        <v>318</v>
      </c>
      <c r="H645" s="665">
        <v>1</v>
      </c>
      <c r="I645" s="665">
        <v>159</v>
      </c>
      <c r="J645" s="665">
        <v>13</v>
      </c>
      <c r="K645" s="665">
        <v>2074</v>
      </c>
      <c r="L645" s="665">
        <v>6.5220125786163523</v>
      </c>
      <c r="M645" s="665">
        <v>159.53846153846155</v>
      </c>
      <c r="N645" s="665">
        <v>6</v>
      </c>
      <c r="O645" s="665">
        <v>966</v>
      </c>
      <c r="P645" s="678">
        <v>3.0377358490566038</v>
      </c>
      <c r="Q645" s="666">
        <v>161</v>
      </c>
    </row>
    <row r="646" spans="1:17" ht="14.4" customHeight="1" x14ac:dyDescent="0.3">
      <c r="A646" s="661" t="s">
        <v>10149</v>
      </c>
      <c r="B646" s="662" t="s">
        <v>9667</v>
      </c>
      <c r="C646" s="662" t="s">
        <v>9855</v>
      </c>
      <c r="D646" s="662" t="s">
        <v>9910</v>
      </c>
      <c r="E646" s="662" t="s">
        <v>9911</v>
      </c>
      <c r="F646" s="665"/>
      <c r="G646" s="665"/>
      <c r="H646" s="665"/>
      <c r="I646" s="665"/>
      <c r="J646" s="665">
        <v>1</v>
      </c>
      <c r="K646" s="665">
        <v>164</v>
      </c>
      <c r="L646" s="665"/>
      <c r="M646" s="665">
        <v>164</v>
      </c>
      <c r="N646" s="665">
        <v>2</v>
      </c>
      <c r="O646" s="665">
        <v>330</v>
      </c>
      <c r="P646" s="678"/>
      <c r="Q646" s="666">
        <v>165</v>
      </c>
    </row>
    <row r="647" spans="1:17" ht="14.4" customHeight="1" x14ac:dyDescent="0.3">
      <c r="A647" s="661" t="s">
        <v>10149</v>
      </c>
      <c r="B647" s="662" t="s">
        <v>9667</v>
      </c>
      <c r="C647" s="662" t="s">
        <v>9855</v>
      </c>
      <c r="D647" s="662" t="s">
        <v>9912</v>
      </c>
      <c r="E647" s="662" t="s">
        <v>9913</v>
      </c>
      <c r="F647" s="665"/>
      <c r="G647" s="665"/>
      <c r="H647" s="665"/>
      <c r="I647" s="665"/>
      <c r="J647" s="665"/>
      <c r="K647" s="665"/>
      <c r="L647" s="665"/>
      <c r="M647" s="665"/>
      <c r="N647" s="665">
        <v>2</v>
      </c>
      <c r="O647" s="665">
        <v>1306</v>
      </c>
      <c r="P647" s="678"/>
      <c r="Q647" s="666">
        <v>653</v>
      </c>
    </row>
    <row r="648" spans="1:17" ht="14.4" customHeight="1" x14ac:dyDescent="0.3">
      <c r="A648" s="661" t="s">
        <v>10149</v>
      </c>
      <c r="B648" s="662" t="s">
        <v>9930</v>
      </c>
      <c r="C648" s="662" t="s">
        <v>9855</v>
      </c>
      <c r="D648" s="662" t="s">
        <v>9937</v>
      </c>
      <c r="E648" s="662" t="s">
        <v>9938</v>
      </c>
      <c r="F648" s="665"/>
      <c r="G648" s="665"/>
      <c r="H648" s="665"/>
      <c r="I648" s="665"/>
      <c r="J648" s="665">
        <v>4</v>
      </c>
      <c r="K648" s="665">
        <v>92</v>
      </c>
      <c r="L648" s="665"/>
      <c r="M648" s="665">
        <v>23</v>
      </c>
      <c r="N648" s="665"/>
      <c r="O648" s="665"/>
      <c r="P648" s="678"/>
      <c r="Q648" s="666"/>
    </row>
    <row r="649" spans="1:17" ht="14.4" customHeight="1" x14ac:dyDescent="0.3">
      <c r="A649" s="661" t="s">
        <v>10149</v>
      </c>
      <c r="B649" s="662" t="s">
        <v>9930</v>
      </c>
      <c r="C649" s="662" t="s">
        <v>9855</v>
      </c>
      <c r="D649" s="662" t="s">
        <v>9941</v>
      </c>
      <c r="E649" s="662" t="s">
        <v>9942</v>
      </c>
      <c r="F649" s="665"/>
      <c r="G649" s="665"/>
      <c r="H649" s="665"/>
      <c r="I649" s="665"/>
      <c r="J649" s="665">
        <v>2</v>
      </c>
      <c r="K649" s="665">
        <v>2522</v>
      </c>
      <c r="L649" s="665"/>
      <c r="M649" s="665">
        <v>1261</v>
      </c>
      <c r="N649" s="665">
        <v>2</v>
      </c>
      <c r="O649" s="665">
        <v>2536</v>
      </c>
      <c r="P649" s="678"/>
      <c r="Q649" s="666">
        <v>1268</v>
      </c>
    </row>
    <row r="650" spans="1:17" ht="14.4" customHeight="1" x14ac:dyDescent="0.3">
      <c r="A650" s="661" t="s">
        <v>10149</v>
      </c>
      <c r="B650" s="662" t="s">
        <v>9930</v>
      </c>
      <c r="C650" s="662" t="s">
        <v>9855</v>
      </c>
      <c r="D650" s="662" t="s">
        <v>9943</v>
      </c>
      <c r="E650" s="662" t="s">
        <v>9944</v>
      </c>
      <c r="F650" s="665"/>
      <c r="G650" s="665"/>
      <c r="H650" s="665"/>
      <c r="I650" s="665"/>
      <c r="J650" s="665">
        <v>2</v>
      </c>
      <c r="K650" s="665">
        <v>18824</v>
      </c>
      <c r="L650" s="665"/>
      <c r="M650" s="665">
        <v>9412</v>
      </c>
      <c r="N650" s="665">
        <v>1</v>
      </c>
      <c r="O650" s="665">
        <v>9446</v>
      </c>
      <c r="P650" s="678"/>
      <c r="Q650" s="666">
        <v>9446</v>
      </c>
    </row>
    <row r="651" spans="1:17" ht="14.4" customHeight="1" x14ac:dyDescent="0.3">
      <c r="A651" s="661" t="s">
        <v>10149</v>
      </c>
      <c r="B651" s="662" t="s">
        <v>9930</v>
      </c>
      <c r="C651" s="662" t="s">
        <v>9855</v>
      </c>
      <c r="D651" s="662" t="s">
        <v>9945</v>
      </c>
      <c r="E651" s="662" t="s">
        <v>9946</v>
      </c>
      <c r="F651" s="665"/>
      <c r="G651" s="665"/>
      <c r="H651" s="665"/>
      <c r="I651" s="665"/>
      <c r="J651" s="665"/>
      <c r="K651" s="665"/>
      <c r="L651" s="665"/>
      <c r="M651" s="665"/>
      <c r="N651" s="665">
        <v>1</v>
      </c>
      <c r="O651" s="665">
        <v>9864</v>
      </c>
      <c r="P651" s="678"/>
      <c r="Q651" s="666">
        <v>9864</v>
      </c>
    </row>
    <row r="652" spans="1:17" ht="14.4" customHeight="1" x14ac:dyDescent="0.3">
      <c r="A652" s="661" t="s">
        <v>10149</v>
      </c>
      <c r="B652" s="662" t="s">
        <v>9930</v>
      </c>
      <c r="C652" s="662" t="s">
        <v>9855</v>
      </c>
      <c r="D652" s="662" t="s">
        <v>9947</v>
      </c>
      <c r="E652" s="662" t="s">
        <v>9948</v>
      </c>
      <c r="F652" s="665"/>
      <c r="G652" s="665"/>
      <c r="H652" s="665"/>
      <c r="I652" s="665"/>
      <c r="J652" s="665">
        <v>3</v>
      </c>
      <c r="K652" s="665">
        <v>1290</v>
      </c>
      <c r="L652" s="665"/>
      <c r="M652" s="665">
        <v>430</v>
      </c>
      <c r="N652" s="665"/>
      <c r="O652" s="665"/>
      <c r="P652" s="678"/>
      <c r="Q652" s="666"/>
    </row>
    <row r="653" spans="1:17" ht="14.4" customHeight="1" x14ac:dyDescent="0.3">
      <c r="A653" s="661" t="s">
        <v>10149</v>
      </c>
      <c r="B653" s="662" t="s">
        <v>9930</v>
      </c>
      <c r="C653" s="662" t="s">
        <v>9855</v>
      </c>
      <c r="D653" s="662" t="s">
        <v>9951</v>
      </c>
      <c r="E653" s="662" t="s">
        <v>9952</v>
      </c>
      <c r="F653" s="665"/>
      <c r="G653" s="665"/>
      <c r="H653" s="665"/>
      <c r="I653" s="665"/>
      <c r="J653" s="665">
        <v>3</v>
      </c>
      <c r="K653" s="665">
        <v>3018</v>
      </c>
      <c r="L653" s="665"/>
      <c r="M653" s="665">
        <v>1006</v>
      </c>
      <c r="N653" s="665"/>
      <c r="O653" s="665"/>
      <c r="P653" s="678"/>
      <c r="Q653" s="666"/>
    </row>
    <row r="654" spans="1:17" ht="14.4" customHeight="1" x14ac:dyDescent="0.3">
      <c r="A654" s="661" t="s">
        <v>10149</v>
      </c>
      <c r="B654" s="662" t="s">
        <v>9930</v>
      </c>
      <c r="C654" s="662" t="s">
        <v>9855</v>
      </c>
      <c r="D654" s="662" t="s">
        <v>9953</v>
      </c>
      <c r="E654" s="662" t="s">
        <v>9954</v>
      </c>
      <c r="F654" s="665"/>
      <c r="G654" s="665"/>
      <c r="H654" s="665"/>
      <c r="I654" s="665"/>
      <c r="J654" s="665">
        <v>1</v>
      </c>
      <c r="K654" s="665">
        <v>2254</v>
      </c>
      <c r="L654" s="665"/>
      <c r="M654" s="665">
        <v>2254</v>
      </c>
      <c r="N654" s="665">
        <v>2</v>
      </c>
      <c r="O654" s="665">
        <v>4528</v>
      </c>
      <c r="P654" s="678"/>
      <c r="Q654" s="666">
        <v>2264</v>
      </c>
    </row>
    <row r="655" spans="1:17" ht="14.4" customHeight="1" x14ac:dyDescent="0.3">
      <c r="A655" s="661" t="s">
        <v>10149</v>
      </c>
      <c r="B655" s="662" t="s">
        <v>9930</v>
      </c>
      <c r="C655" s="662" t="s">
        <v>9855</v>
      </c>
      <c r="D655" s="662" t="s">
        <v>9955</v>
      </c>
      <c r="E655" s="662" t="s">
        <v>9956</v>
      </c>
      <c r="F655" s="665"/>
      <c r="G655" s="665"/>
      <c r="H655" s="665"/>
      <c r="I655" s="665"/>
      <c r="J655" s="665"/>
      <c r="K655" s="665"/>
      <c r="L655" s="665"/>
      <c r="M655" s="665"/>
      <c r="N655" s="665">
        <v>1</v>
      </c>
      <c r="O655" s="665">
        <v>371</v>
      </c>
      <c r="P655" s="678"/>
      <c r="Q655" s="666">
        <v>371</v>
      </c>
    </row>
    <row r="656" spans="1:17" ht="14.4" customHeight="1" x14ac:dyDescent="0.3">
      <c r="A656" s="661" t="s">
        <v>10149</v>
      </c>
      <c r="B656" s="662" t="s">
        <v>9963</v>
      </c>
      <c r="C656" s="662" t="s">
        <v>9855</v>
      </c>
      <c r="D656" s="662" t="s">
        <v>9974</v>
      </c>
      <c r="E656" s="662" t="s">
        <v>9975</v>
      </c>
      <c r="F656" s="665">
        <v>11</v>
      </c>
      <c r="G656" s="665">
        <v>3850</v>
      </c>
      <c r="H656" s="665">
        <v>1</v>
      </c>
      <c r="I656" s="665">
        <v>350</v>
      </c>
      <c r="J656" s="665">
        <v>9</v>
      </c>
      <c r="K656" s="665">
        <v>3159</v>
      </c>
      <c r="L656" s="665">
        <v>0.82051948051948054</v>
      </c>
      <c r="M656" s="665">
        <v>351</v>
      </c>
      <c r="N656" s="665">
        <v>6</v>
      </c>
      <c r="O656" s="665">
        <v>2106</v>
      </c>
      <c r="P656" s="678">
        <v>0.54701298701298706</v>
      </c>
      <c r="Q656" s="666">
        <v>351</v>
      </c>
    </row>
    <row r="657" spans="1:17" ht="14.4" customHeight="1" x14ac:dyDescent="0.3">
      <c r="A657" s="661" t="s">
        <v>10149</v>
      </c>
      <c r="B657" s="662" t="s">
        <v>9963</v>
      </c>
      <c r="C657" s="662" t="s">
        <v>9855</v>
      </c>
      <c r="D657" s="662" t="s">
        <v>9978</v>
      </c>
      <c r="E657" s="662" t="s">
        <v>9979</v>
      </c>
      <c r="F657" s="665">
        <v>660</v>
      </c>
      <c r="G657" s="665">
        <v>42900</v>
      </c>
      <c r="H657" s="665">
        <v>1</v>
      </c>
      <c r="I657" s="665">
        <v>65</v>
      </c>
      <c r="J657" s="665">
        <v>416</v>
      </c>
      <c r="K657" s="665">
        <v>27040</v>
      </c>
      <c r="L657" s="665">
        <v>0.63030303030303025</v>
      </c>
      <c r="M657" s="665">
        <v>65</v>
      </c>
      <c r="N657" s="665">
        <v>479</v>
      </c>
      <c r="O657" s="665">
        <v>31135</v>
      </c>
      <c r="P657" s="678">
        <v>0.72575757575757571</v>
      </c>
      <c r="Q657" s="666">
        <v>65</v>
      </c>
    </row>
    <row r="658" spans="1:17" ht="14.4" customHeight="1" x14ac:dyDescent="0.3">
      <c r="A658" s="661" t="s">
        <v>10149</v>
      </c>
      <c r="B658" s="662" t="s">
        <v>9963</v>
      </c>
      <c r="C658" s="662" t="s">
        <v>9855</v>
      </c>
      <c r="D658" s="662" t="s">
        <v>1322</v>
      </c>
      <c r="E658" s="662" t="s">
        <v>9982</v>
      </c>
      <c r="F658" s="665">
        <v>1</v>
      </c>
      <c r="G658" s="665">
        <v>590</v>
      </c>
      <c r="H658" s="665">
        <v>1</v>
      </c>
      <c r="I658" s="665">
        <v>590</v>
      </c>
      <c r="J658" s="665">
        <v>7</v>
      </c>
      <c r="K658" s="665">
        <v>4131</v>
      </c>
      <c r="L658" s="665">
        <v>7.0016949152542374</v>
      </c>
      <c r="M658" s="665">
        <v>590.14285714285711</v>
      </c>
      <c r="N658" s="665">
        <v>10</v>
      </c>
      <c r="O658" s="665">
        <v>5910</v>
      </c>
      <c r="P658" s="678">
        <v>10.016949152542374</v>
      </c>
      <c r="Q658" s="666">
        <v>591</v>
      </c>
    </row>
    <row r="659" spans="1:17" ht="14.4" customHeight="1" x14ac:dyDescent="0.3">
      <c r="A659" s="661" t="s">
        <v>10149</v>
      </c>
      <c r="B659" s="662" t="s">
        <v>9963</v>
      </c>
      <c r="C659" s="662" t="s">
        <v>9855</v>
      </c>
      <c r="D659" s="662" t="s">
        <v>9983</v>
      </c>
      <c r="E659" s="662" t="s">
        <v>9984</v>
      </c>
      <c r="F659" s="665"/>
      <c r="G659" s="665"/>
      <c r="H659" s="665"/>
      <c r="I659" s="665"/>
      <c r="J659" s="665"/>
      <c r="K659" s="665"/>
      <c r="L659" s="665"/>
      <c r="M659" s="665"/>
      <c r="N659" s="665">
        <v>1</v>
      </c>
      <c r="O659" s="665">
        <v>616</v>
      </c>
      <c r="P659" s="678"/>
      <c r="Q659" s="666">
        <v>616</v>
      </c>
    </row>
    <row r="660" spans="1:17" ht="14.4" customHeight="1" x14ac:dyDescent="0.3">
      <c r="A660" s="661" t="s">
        <v>10149</v>
      </c>
      <c r="B660" s="662" t="s">
        <v>9963</v>
      </c>
      <c r="C660" s="662" t="s">
        <v>9855</v>
      </c>
      <c r="D660" s="662" t="s">
        <v>9985</v>
      </c>
      <c r="E660" s="662" t="s">
        <v>9986</v>
      </c>
      <c r="F660" s="665"/>
      <c r="G660" s="665"/>
      <c r="H660" s="665"/>
      <c r="I660" s="665"/>
      <c r="J660" s="665">
        <v>2</v>
      </c>
      <c r="K660" s="665">
        <v>298</v>
      </c>
      <c r="L660" s="665"/>
      <c r="M660" s="665">
        <v>149</v>
      </c>
      <c r="N660" s="665">
        <v>1</v>
      </c>
      <c r="O660" s="665">
        <v>150</v>
      </c>
      <c r="P660" s="678"/>
      <c r="Q660" s="666">
        <v>150</v>
      </c>
    </row>
    <row r="661" spans="1:17" ht="14.4" customHeight="1" x14ac:dyDescent="0.3">
      <c r="A661" s="661" t="s">
        <v>10149</v>
      </c>
      <c r="B661" s="662" t="s">
        <v>9963</v>
      </c>
      <c r="C661" s="662" t="s">
        <v>9855</v>
      </c>
      <c r="D661" s="662" t="s">
        <v>9989</v>
      </c>
      <c r="E661" s="662" t="s">
        <v>9990</v>
      </c>
      <c r="F661" s="665">
        <v>19</v>
      </c>
      <c r="G661" s="665">
        <v>437</v>
      </c>
      <c r="H661" s="665">
        <v>1</v>
      </c>
      <c r="I661" s="665">
        <v>23</v>
      </c>
      <c r="J661" s="665">
        <v>8</v>
      </c>
      <c r="K661" s="665">
        <v>190</v>
      </c>
      <c r="L661" s="665">
        <v>0.43478260869565216</v>
      </c>
      <c r="M661" s="665">
        <v>23.75</v>
      </c>
      <c r="N661" s="665">
        <v>11</v>
      </c>
      <c r="O661" s="665">
        <v>264</v>
      </c>
      <c r="P661" s="678">
        <v>0.60411899313501149</v>
      </c>
      <c r="Q661" s="666">
        <v>24</v>
      </c>
    </row>
    <row r="662" spans="1:17" ht="14.4" customHeight="1" x14ac:dyDescent="0.3">
      <c r="A662" s="661" t="s">
        <v>10149</v>
      </c>
      <c r="B662" s="662" t="s">
        <v>9963</v>
      </c>
      <c r="C662" s="662" t="s">
        <v>9855</v>
      </c>
      <c r="D662" s="662" t="s">
        <v>9993</v>
      </c>
      <c r="E662" s="662" t="s">
        <v>9994</v>
      </c>
      <c r="F662" s="665">
        <v>20</v>
      </c>
      <c r="G662" s="665">
        <v>1080</v>
      </c>
      <c r="H662" s="665">
        <v>1</v>
      </c>
      <c r="I662" s="665">
        <v>54</v>
      </c>
      <c r="J662" s="665">
        <v>21</v>
      </c>
      <c r="K662" s="665">
        <v>1134</v>
      </c>
      <c r="L662" s="665">
        <v>1.05</v>
      </c>
      <c r="M662" s="665">
        <v>54</v>
      </c>
      <c r="N662" s="665">
        <v>12</v>
      </c>
      <c r="O662" s="665">
        <v>648</v>
      </c>
      <c r="P662" s="678">
        <v>0.6</v>
      </c>
      <c r="Q662" s="666">
        <v>54</v>
      </c>
    </row>
    <row r="663" spans="1:17" ht="14.4" customHeight="1" x14ac:dyDescent="0.3">
      <c r="A663" s="661" t="s">
        <v>10149</v>
      </c>
      <c r="B663" s="662" t="s">
        <v>9963</v>
      </c>
      <c r="C663" s="662" t="s">
        <v>9855</v>
      </c>
      <c r="D663" s="662" t="s">
        <v>9995</v>
      </c>
      <c r="E663" s="662" t="s">
        <v>9996</v>
      </c>
      <c r="F663" s="665">
        <v>587</v>
      </c>
      <c r="G663" s="665">
        <v>45199</v>
      </c>
      <c r="H663" s="665">
        <v>1</v>
      </c>
      <c r="I663" s="665">
        <v>77</v>
      </c>
      <c r="J663" s="665">
        <v>649</v>
      </c>
      <c r="K663" s="665">
        <v>49973</v>
      </c>
      <c r="L663" s="665">
        <v>1.1056218057921636</v>
      </c>
      <c r="M663" s="665">
        <v>77</v>
      </c>
      <c r="N663" s="665">
        <v>688</v>
      </c>
      <c r="O663" s="665">
        <v>52976</v>
      </c>
      <c r="P663" s="678">
        <v>1.17206132879046</v>
      </c>
      <c r="Q663" s="666">
        <v>77</v>
      </c>
    </row>
    <row r="664" spans="1:17" ht="14.4" customHeight="1" x14ac:dyDescent="0.3">
      <c r="A664" s="661" t="s">
        <v>10149</v>
      </c>
      <c r="B664" s="662" t="s">
        <v>9963</v>
      </c>
      <c r="C664" s="662" t="s">
        <v>9855</v>
      </c>
      <c r="D664" s="662" t="s">
        <v>9999</v>
      </c>
      <c r="E664" s="662" t="s">
        <v>10000</v>
      </c>
      <c r="F664" s="665">
        <v>68</v>
      </c>
      <c r="G664" s="665">
        <v>1496</v>
      </c>
      <c r="H664" s="665">
        <v>1</v>
      </c>
      <c r="I664" s="665">
        <v>22</v>
      </c>
      <c r="J664" s="665">
        <v>32</v>
      </c>
      <c r="K664" s="665">
        <v>731</v>
      </c>
      <c r="L664" s="665">
        <v>0.48863636363636365</v>
      </c>
      <c r="M664" s="665">
        <v>22.84375</v>
      </c>
      <c r="N664" s="665">
        <v>51</v>
      </c>
      <c r="O664" s="665">
        <v>1173</v>
      </c>
      <c r="P664" s="678">
        <v>0.78409090909090906</v>
      </c>
      <c r="Q664" s="666">
        <v>23</v>
      </c>
    </row>
    <row r="665" spans="1:17" ht="14.4" customHeight="1" x14ac:dyDescent="0.3">
      <c r="A665" s="661" t="s">
        <v>10149</v>
      </c>
      <c r="B665" s="662" t="s">
        <v>9963</v>
      </c>
      <c r="C665" s="662" t="s">
        <v>9855</v>
      </c>
      <c r="D665" s="662" t="s">
        <v>10009</v>
      </c>
      <c r="E665" s="662" t="s">
        <v>10010</v>
      </c>
      <c r="F665" s="665">
        <v>17</v>
      </c>
      <c r="G665" s="665">
        <v>3553</v>
      </c>
      <c r="H665" s="665">
        <v>1</v>
      </c>
      <c r="I665" s="665">
        <v>209</v>
      </c>
      <c r="J665" s="665"/>
      <c r="K665" s="665"/>
      <c r="L665" s="665"/>
      <c r="M665" s="665"/>
      <c r="N665" s="665"/>
      <c r="O665" s="665"/>
      <c r="P665" s="678"/>
      <c r="Q665" s="666"/>
    </row>
    <row r="666" spans="1:17" ht="14.4" customHeight="1" x14ac:dyDescent="0.3">
      <c r="A666" s="661" t="s">
        <v>10149</v>
      </c>
      <c r="B666" s="662" t="s">
        <v>9963</v>
      </c>
      <c r="C666" s="662" t="s">
        <v>9855</v>
      </c>
      <c r="D666" s="662" t="s">
        <v>10011</v>
      </c>
      <c r="E666" s="662" t="s">
        <v>10012</v>
      </c>
      <c r="F666" s="665">
        <v>18</v>
      </c>
      <c r="G666" s="665">
        <v>1188</v>
      </c>
      <c r="H666" s="665">
        <v>1</v>
      </c>
      <c r="I666" s="665">
        <v>66</v>
      </c>
      <c r="J666" s="665">
        <v>14</v>
      </c>
      <c r="K666" s="665">
        <v>924</v>
      </c>
      <c r="L666" s="665">
        <v>0.77777777777777779</v>
      </c>
      <c r="M666" s="665">
        <v>66</v>
      </c>
      <c r="N666" s="665">
        <v>11</v>
      </c>
      <c r="O666" s="665">
        <v>726</v>
      </c>
      <c r="P666" s="678">
        <v>0.61111111111111116</v>
      </c>
      <c r="Q666" s="666">
        <v>66</v>
      </c>
    </row>
    <row r="667" spans="1:17" ht="14.4" customHeight="1" x14ac:dyDescent="0.3">
      <c r="A667" s="661" t="s">
        <v>10149</v>
      </c>
      <c r="B667" s="662" t="s">
        <v>9963</v>
      </c>
      <c r="C667" s="662" t="s">
        <v>9855</v>
      </c>
      <c r="D667" s="662" t="s">
        <v>10015</v>
      </c>
      <c r="E667" s="662" t="s">
        <v>10016</v>
      </c>
      <c r="F667" s="665">
        <v>599</v>
      </c>
      <c r="G667" s="665">
        <v>9584</v>
      </c>
      <c r="H667" s="665">
        <v>1</v>
      </c>
      <c r="I667" s="665">
        <v>16</v>
      </c>
      <c r="J667" s="665">
        <v>647</v>
      </c>
      <c r="K667" s="665">
        <v>10352</v>
      </c>
      <c r="L667" s="665">
        <v>1.0801335559265441</v>
      </c>
      <c r="M667" s="665">
        <v>16</v>
      </c>
      <c r="N667" s="665">
        <v>714</v>
      </c>
      <c r="O667" s="665">
        <v>11424</v>
      </c>
      <c r="P667" s="678">
        <v>1.1919866444073455</v>
      </c>
      <c r="Q667" s="666">
        <v>16</v>
      </c>
    </row>
    <row r="668" spans="1:17" ht="14.4" customHeight="1" x14ac:dyDescent="0.3">
      <c r="A668" s="661" t="s">
        <v>10149</v>
      </c>
      <c r="B668" s="662" t="s">
        <v>9963</v>
      </c>
      <c r="C668" s="662" t="s">
        <v>9855</v>
      </c>
      <c r="D668" s="662" t="s">
        <v>10019</v>
      </c>
      <c r="E668" s="662" t="s">
        <v>10020</v>
      </c>
      <c r="F668" s="665"/>
      <c r="G668" s="665"/>
      <c r="H668" s="665"/>
      <c r="I668" s="665"/>
      <c r="J668" s="665"/>
      <c r="K668" s="665"/>
      <c r="L668" s="665"/>
      <c r="M668" s="665"/>
      <c r="N668" s="665">
        <v>15</v>
      </c>
      <c r="O668" s="665">
        <v>5235</v>
      </c>
      <c r="P668" s="678"/>
      <c r="Q668" s="666">
        <v>349</v>
      </c>
    </row>
    <row r="669" spans="1:17" ht="14.4" customHeight="1" x14ac:dyDescent="0.3">
      <c r="A669" s="661" t="s">
        <v>10149</v>
      </c>
      <c r="B669" s="662" t="s">
        <v>9963</v>
      </c>
      <c r="C669" s="662" t="s">
        <v>9855</v>
      </c>
      <c r="D669" s="662" t="s">
        <v>10021</v>
      </c>
      <c r="E669" s="662" t="s">
        <v>10022</v>
      </c>
      <c r="F669" s="665">
        <v>47</v>
      </c>
      <c r="G669" s="665">
        <v>1128</v>
      </c>
      <c r="H669" s="665">
        <v>1</v>
      </c>
      <c r="I669" s="665">
        <v>24</v>
      </c>
      <c r="J669" s="665">
        <v>22</v>
      </c>
      <c r="K669" s="665">
        <v>528</v>
      </c>
      <c r="L669" s="665">
        <v>0.46808510638297873</v>
      </c>
      <c r="M669" s="665">
        <v>24</v>
      </c>
      <c r="N669" s="665">
        <v>37</v>
      </c>
      <c r="O669" s="665">
        <v>888</v>
      </c>
      <c r="P669" s="678">
        <v>0.78723404255319152</v>
      </c>
      <c r="Q669" s="666">
        <v>24</v>
      </c>
    </row>
    <row r="670" spans="1:17" ht="14.4" customHeight="1" x14ac:dyDescent="0.3">
      <c r="A670" s="661" t="s">
        <v>10149</v>
      </c>
      <c r="B670" s="662" t="s">
        <v>9963</v>
      </c>
      <c r="C670" s="662" t="s">
        <v>9855</v>
      </c>
      <c r="D670" s="662" t="s">
        <v>10023</v>
      </c>
      <c r="E670" s="662" t="s">
        <v>10024</v>
      </c>
      <c r="F670" s="665"/>
      <c r="G670" s="665"/>
      <c r="H670" s="665"/>
      <c r="I670" s="665"/>
      <c r="J670" s="665">
        <v>1</v>
      </c>
      <c r="K670" s="665">
        <v>739</v>
      </c>
      <c r="L670" s="665"/>
      <c r="M670" s="665">
        <v>739</v>
      </c>
      <c r="N670" s="665"/>
      <c r="O670" s="665"/>
      <c r="P670" s="678"/>
      <c r="Q670" s="666"/>
    </row>
    <row r="671" spans="1:17" ht="14.4" customHeight="1" x14ac:dyDescent="0.3">
      <c r="A671" s="661" t="s">
        <v>10149</v>
      </c>
      <c r="B671" s="662" t="s">
        <v>9963</v>
      </c>
      <c r="C671" s="662" t="s">
        <v>9855</v>
      </c>
      <c r="D671" s="662" t="s">
        <v>10025</v>
      </c>
      <c r="E671" s="662" t="s">
        <v>10026</v>
      </c>
      <c r="F671" s="665">
        <v>2</v>
      </c>
      <c r="G671" s="665">
        <v>360</v>
      </c>
      <c r="H671" s="665">
        <v>1</v>
      </c>
      <c r="I671" s="665">
        <v>180</v>
      </c>
      <c r="J671" s="665">
        <v>7</v>
      </c>
      <c r="K671" s="665">
        <v>1260</v>
      </c>
      <c r="L671" s="665">
        <v>3.5</v>
      </c>
      <c r="M671" s="665">
        <v>180</v>
      </c>
      <c r="N671" s="665">
        <v>5</v>
      </c>
      <c r="O671" s="665">
        <v>900</v>
      </c>
      <c r="P671" s="678">
        <v>2.5</v>
      </c>
      <c r="Q671" s="666">
        <v>180</v>
      </c>
    </row>
    <row r="672" spans="1:17" ht="14.4" customHeight="1" x14ac:dyDescent="0.3">
      <c r="A672" s="661" t="s">
        <v>10149</v>
      </c>
      <c r="B672" s="662" t="s">
        <v>9963</v>
      </c>
      <c r="C672" s="662" t="s">
        <v>9855</v>
      </c>
      <c r="D672" s="662" t="s">
        <v>10031</v>
      </c>
      <c r="E672" s="662" t="s">
        <v>10032</v>
      </c>
      <c r="F672" s="665">
        <v>8</v>
      </c>
      <c r="G672" s="665">
        <v>2024</v>
      </c>
      <c r="H672" s="665">
        <v>1</v>
      </c>
      <c r="I672" s="665">
        <v>253</v>
      </c>
      <c r="J672" s="665">
        <v>38</v>
      </c>
      <c r="K672" s="665">
        <v>9614</v>
      </c>
      <c r="L672" s="665">
        <v>4.75</v>
      </c>
      <c r="M672" s="665">
        <v>253</v>
      </c>
      <c r="N672" s="665">
        <v>38</v>
      </c>
      <c r="O672" s="665">
        <v>9614</v>
      </c>
      <c r="P672" s="678">
        <v>4.75</v>
      </c>
      <c r="Q672" s="666">
        <v>253</v>
      </c>
    </row>
    <row r="673" spans="1:17" ht="14.4" customHeight="1" x14ac:dyDescent="0.3">
      <c r="A673" s="661" t="s">
        <v>10149</v>
      </c>
      <c r="B673" s="662" t="s">
        <v>9963</v>
      </c>
      <c r="C673" s="662" t="s">
        <v>9855</v>
      </c>
      <c r="D673" s="662" t="s">
        <v>10035</v>
      </c>
      <c r="E673" s="662" t="s">
        <v>10036</v>
      </c>
      <c r="F673" s="665">
        <v>1</v>
      </c>
      <c r="G673" s="665">
        <v>189</v>
      </c>
      <c r="H673" s="665">
        <v>1</v>
      </c>
      <c r="I673" s="665">
        <v>189</v>
      </c>
      <c r="J673" s="665"/>
      <c r="K673" s="665"/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10149</v>
      </c>
      <c r="B674" s="662" t="s">
        <v>9963</v>
      </c>
      <c r="C674" s="662" t="s">
        <v>9855</v>
      </c>
      <c r="D674" s="662" t="s">
        <v>10039</v>
      </c>
      <c r="E674" s="662" t="s">
        <v>10040</v>
      </c>
      <c r="F674" s="665">
        <v>4</v>
      </c>
      <c r="G674" s="665">
        <v>864</v>
      </c>
      <c r="H674" s="665">
        <v>1</v>
      </c>
      <c r="I674" s="665">
        <v>216</v>
      </c>
      <c r="J674" s="665">
        <v>11</v>
      </c>
      <c r="K674" s="665">
        <v>2376</v>
      </c>
      <c r="L674" s="665">
        <v>2.75</v>
      </c>
      <c r="M674" s="665">
        <v>216</v>
      </c>
      <c r="N674" s="665">
        <v>15</v>
      </c>
      <c r="O674" s="665">
        <v>3240</v>
      </c>
      <c r="P674" s="678">
        <v>3.75</v>
      </c>
      <c r="Q674" s="666">
        <v>216</v>
      </c>
    </row>
    <row r="675" spans="1:17" ht="14.4" customHeight="1" x14ac:dyDescent="0.3">
      <c r="A675" s="661" t="s">
        <v>10149</v>
      </c>
      <c r="B675" s="662" t="s">
        <v>9963</v>
      </c>
      <c r="C675" s="662" t="s">
        <v>9855</v>
      </c>
      <c r="D675" s="662" t="s">
        <v>10041</v>
      </c>
      <c r="E675" s="662" t="s">
        <v>10042</v>
      </c>
      <c r="F675" s="665">
        <v>1</v>
      </c>
      <c r="G675" s="665">
        <v>35</v>
      </c>
      <c r="H675" s="665">
        <v>1</v>
      </c>
      <c r="I675" s="665">
        <v>35</v>
      </c>
      <c r="J675" s="665">
        <v>1</v>
      </c>
      <c r="K675" s="665">
        <v>36</v>
      </c>
      <c r="L675" s="665">
        <v>1.0285714285714285</v>
      </c>
      <c r="M675" s="665">
        <v>36</v>
      </c>
      <c r="N675" s="665">
        <v>2</v>
      </c>
      <c r="O675" s="665">
        <v>72</v>
      </c>
      <c r="P675" s="678">
        <v>2.0571428571428569</v>
      </c>
      <c r="Q675" s="666">
        <v>36</v>
      </c>
    </row>
    <row r="676" spans="1:17" ht="14.4" customHeight="1" x14ac:dyDescent="0.3">
      <c r="A676" s="661" t="s">
        <v>10149</v>
      </c>
      <c r="B676" s="662" t="s">
        <v>9963</v>
      </c>
      <c r="C676" s="662" t="s">
        <v>9855</v>
      </c>
      <c r="D676" s="662" t="s">
        <v>10043</v>
      </c>
      <c r="E676" s="662" t="s">
        <v>10044</v>
      </c>
      <c r="F676" s="665"/>
      <c r="G676" s="665"/>
      <c r="H676" s="665"/>
      <c r="I676" s="665"/>
      <c r="J676" s="665"/>
      <c r="K676" s="665"/>
      <c r="L676" s="665"/>
      <c r="M676" s="665"/>
      <c r="N676" s="665">
        <v>1</v>
      </c>
      <c r="O676" s="665">
        <v>591</v>
      </c>
      <c r="P676" s="678"/>
      <c r="Q676" s="666">
        <v>591</v>
      </c>
    </row>
    <row r="677" spans="1:17" ht="14.4" customHeight="1" x14ac:dyDescent="0.3">
      <c r="A677" s="661" t="s">
        <v>10149</v>
      </c>
      <c r="B677" s="662" t="s">
        <v>9963</v>
      </c>
      <c r="C677" s="662" t="s">
        <v>9855</v>
      </c>
      <c r="D677" s="662" t="s">
        <v>10045</v>
      </c>
      <c r="E677" s="662" t="s">
        <v>10046</v>
      </c>
      <c r="F677" s="665"/>
      <c r="G677" s="665"/>
      <c r="H677" s="665"/>
      <c r="I677" s="665"/>
      <c r="J677" s="665"/>
      <c r="K677" s="665"/>
      <c r="L677" s="665"/>
      <c r="M677" s="665"/>
      <c r="N677" s="665">
        <v>1</v>
      </c>
      <c r="O677" s="665">
        <v>50</v>
      </c>
      <c r="P677" s="678"/>
      <c r="Q677" s="666">
        <v>50</v>
      </c>
    </row>
    <row r="678" spans="1:17" ht="14.4" customHeight="1" x14ac:dyDescent="0.3">
      <c r="A678" s="661" t="s">
        <v>10149</v>
      </c>
      <c r="B678" s="662" t="s">
        <v>9963</v>
      </c>
      <c r="C678" s="662" t="s">
        <v>9855</v>
      </c>
      <c r="D678" s="662" t="s">
        <v>10047</v>
      </c>
      <c r="E678" s="662" t="s">
        <v>10048</v>
      </c>
      <c r="F678" s="665"/>
      <c r="G678" s="665"/>
      <c r="H678" s="665"/>
      <c r="I678" s="665"/>
      <c r="J678" s="665">
        <v>1</v>
      </c>
      <c r="K678" s="665">
        <v>546</v>
      </c>
      <c r="L678" s="665"/>
      <c r="M678" s="665">
        <v>546</v>
      </c>
      <c r="N678" s="665"/>
      <c r="O678" s="665"/>
      <c r="P678" s="678"/>
      <c r="Q678" s="666"/>
    </row>
    <row r="679" spans="1:17" ht="14.4" customHeight="1" x14ac:dyDescent="0.3">
      <c r="A679" s="661" t="s">
        <v>10149</v>
      </c>
      <c r="B679" s="662" t="s">
        <v>9963</v>
      </c>
      <c r="C679" s="662" t="s">
        <v>9855</v>
      </c>
      <c r="D679" s="662" t="s">
        <v>10051</v>
      </c>
      <c r="E679" s="662" t="s">
        <v>10052</v>
      </c>
      <c r="F679" s="665"/>
      <c r="G679" s="665"/>
      <c r="H679" s="665"/>
      <c r="I679" s="665"/>
      <c r="J679" s="665">
        <v>1</v>
      </c>
      <c r="K679" s="665">
        <v>735</v>
      </c>
      <c r="L679" s="665"/>
      <c r="M679" s="665">
        <v>735</v>
      </c>
      <c r="N679" s="665"/>
      <c r="O679" s="665"/>
      <c r="P679" s="678"/>
      <c r="Q679" s="666"/>
    </row>
    <row r="680" spans="1:17" ht="14.4" customHeight="1" x14ac:dyDescent="0.3">
      <c r="A680" s="661" t="s">
        <v>10149</v>
      </c>
      <c r="B680" s="662" t="s">
        <v>9963</v>
      </c>
      <c r="C680" s="662" t="s">
        <v>9855</v>
      </c>
      <c r="D680" s="662" t="s">
        <v>10053</v>
      </c>
      <c r="E680" s="662" t="s">
        <v>10054</v>
      </c>
      <c r="F680" s="665">
        <v>1</v>
      </c>
      <c r="G680" s="665">
        <v>326</v>
      </c>
      <c r="H680" s="665">
        <v>1</v>
      </c>
      <c r="I680" s="665">
        <v>326</v>
      </c>
      <c r="J680" s="665">
        <v>3</v>
      </c>
      <c r="K680" s="665">
        <v>981</v>
      </c>
      <c r="L680" s="665">
        <v>3.0092024539877302</v>
      </c>
      <c r="M680" s="665">
        <v>327</v>
      </c>
      <c r="N680" s="665">
        <v>1</v>
      </c>
      <c r="O680" s="665">
        <v>327</v>
      </c>
      <c r="P680" s="678">
        <v>1.0030674846625767</v>
      </c>
      <c r="Q680" s="666">
        <v>327</v>
      </c>
    </row>
    <row r="681" spans="1:17" ht="14.4" customHeight="1" x14ac:dyDescent="0.3">
      <c r="A681" s="661" t="s">
        <v>10149</v>
      </c>
      <c r="B681" s="662" t="s">
        <v>9963</v>
      </c>
      <c r="C681" s="662" t="s">
        <v>9855</v>
      </c>
      <c r="D681" s="662" t="s">
        <v>10057</v>
      </c>
      <c r="E681" s="662" t="s">
        <v>10058</v>
      </c>
      <c r="F681" s="665"/>
      <c r="G681" s="665"/>
      <c r="H681" s="665"/>
      <c r="I681" s="665"/>
      <c r="J681" s="665">
        <v>1</v>
      </c>
      <c r="K681" s="665">
        <v>751</v>
      </c>
      <c r="L681" s="665"/>
      <c r="M681" s="665">
        <v>751</v>
      </c>
      <c r="N681" s="665">
        <v>1</v>
      </c>
      <c r="O681" s="665">
        <v>752</v>
      </c>
      <c r="P681" s="678"/>
      <c r="Q681" s="666">
        <v>752</v>
      </c>
    </row>
    <row r="682" spans="1:17" ht="14.4" customHeight="1" x14ac:dyDescent="0.3">
      <c r="A682" s="661" t="s">
        <v>10149</v>
      </c>
      <c r="B682" s="662" t="s">
        <v>9963</v>
      </c>
      <c r="C682" s="662" t="s">
        <v>9855</v>
      </c>
      <c r="D682" s="662" t="s">
        <v>10059</v>
      </c>
      <c r="E682" s="662" t="s">
        <v>10060</v>
      </c>
      <c r="F682" s="665"/>
      <c r="G682" s="665"/>
      <c r="H682" s="665"/>
      <c r="I682" s="665"/>
      <c r="J682" s="665">
        <v>4</v>
      </c>
      <c r="K682" s="665">
        <v>924</v>
      </c>
      <c r="L682" s="665"/>
      <c r="M682" s="665">
        <v>231</v>
      </c>
      <c r="N682" s="665">
        <v>2</v>
      </c>
      <c r="O682" s="665">
        <v>462</v>
      </c>
      <c r="P682" s="678"/>
      <c r="Q682" s="666">
        <v>231</v>
      </c>
    </row>
    <row r="683" spans="1:17" ht="14.4" customHeight="1" x14ac:dyDescent="0.3">
      <c r="A683" s="661" t="s">
        <v>10149</v>
      </c>
      <c r="B683" s="662" t="s">
        <v>9963</v>
      </c>
      <c r="C683" s="662" t="s">
        <v>9855</v>
      </c>
      <c r="D683" s="662" t="s">
        <v>10063</v>
      </c>
      <c r="E683" s="662" t="s">
        <v>10064</v>
      </c>
      <c r="F683" s="665"/>
      <c r="G683" s="665"/>
      <c r="H683" s="665"/>
      <c r="I683" s="665"/>
      <c r="J683" s="665">
        <v>2</v>
      </c>
      <c r="K683" s="665">
        <v>458</v>
      </c>
      <c r="L683" s="665"/>
      <c r="M683" s="665">
        <v>229</v>
      </c>
      <c r="N683" s="665">
        <v>1</v>
      </c>
      <c r="O683" s="665">
        <v>230</v>
      </c>
      <c r="P683" s="678"/>
      <c r="Q683" s="666">
        <v>230</v>
      </c>
    </row>
    <row r="684" spans="1:17" ht="14.4" customHeight="1" x14ac:dyDescent="0.3">
      <c r="A684" s="661" t="s">
        <v>10149</v>
      </c>
      <c r="B684" s="662" t="s">
        <v>9963</v>
      </c>
      <c r="C684" s="662" t="s">
        <v>9855</v>
      </c>
      <c r="D684" s="662" t="s">
        <v>10065</v>
      </c>
      <c r="E684" s="662" t="s">
        <v>10066</v>
      </c>
      <c r="F684" s="665">
        <v>1</v>
      </c>
      <c r="G684" s="665">
        <v>406</v>
      </c>
      <c r="H684" s="665">
        <v>1</v>
      </c>
      <c r="I684" s="665">
        <v>406</v>
      </c>
      <c r="J684" s="665">
        <v>9</v>
      </c>
      <c r="K684" s="665">
        <v>3655</v>
      </c>
      <c r="L684" s="665">
        <v>9.0024630541871922</v>
      </c>
      <c r="M684" s="665">
        <v>406.11111111111109</v>
      </c>
      <c r="N684" s="665">
        <v>6</v>
      </c>
      <c r="O684" s="665">
        <v>2442</v>
      </c>
      <c r="P684" s="678">
        <v>6.014778325123153</v>
      </c>
      <c r="Q684" s="666">
        <v>407</v>
      </c>
    </row>
    <row r="685" spans="1:17" ht="14.4" customHeight="1" x14ac:dyDescent="0.3">
      <c r="A685" s="661" t="s">
        <v>10149</v>
      </c>
      <c r="B685" s="662" t="s">
        <v>9963</v>
      </c>
      <c r="C685" s="662" t="s">
        <v>9855</v>
      </c>
      <c r="D685" s="662" t="s">
        <v>10067</v>
      </c>
      <c r="E685" s="662" t="s">
        <v>10068</v>
      </c>
      <c r="F685" s="665"/>
      <c r="G685" s="665"/>
      <c r="H685" s="665"/>
      <c r="I685" s="665"/>
      <c r="J685" s="665">
        <v>3</v>
      </c>
      <c r="K685" s="665">
        <v>1953</v>
      </c>
      <c r="L685" s="665"/>
      <c r="M685" s="665">
        <v>651</v>
      </c>
      <c r="N685" s="665"/>
      <c r="O685" s="665"/>
      <c r="P685" s="678"/>
      <c r="Q685" s="666"/>
    </row>
    <row r="686" spans="1:17" ht="14.4" customHeight="1" x14ac:dyDescent="0.3">
      <c r="A686" s="661" t="s">
        <v>10149</v>
      </c>
      <c r="B686" s="662" t="s">
        <v>9963</v>
      </c>
      <c r="C686" s="662" t="s">
        <v>9855</v>
      </c>
      <c r="D686" s="662" t="s">
        <v>10069</v>
      </c>
      <c r="E686" s="662" t="s">
        <v>10070</v>
      </c>
      <c r="F686" s="665">
        <v>1</v>
      </c>
      <c r="G686" s="665">
        <v>586</v>
      </c>
      <c r="H686" s="665">
        <v>1</v>
      </c>
      <c r="I686" s="665">
        <v>586</v>
      </c>
      <c r="J686" s="665">
        <v>9</v>
      </c>
      <c r="K686" s="665">
        <v>5275</v>
      </c>
      <c r="L686" s="665">
        <v>9.0017064846416375</v>
      </c>
      <c r="M686" s="665">
        <v>586.11111111111109</v>
      </c>
      <c r="N686" s="665">
        <v>6</v>
      </c>
      <c r="O686" s="665">
        <v>3522</v>
      </c>
      <c r="P686" s="678">
        <v>6.0102389078498293</v>
      </c>
      <c r="Q686" s="666">
        <v>587</v>
      </c>
    </row>
    <row r="687" spans="1:17" ht="14.4" customHeight="1" x14ac:dyDescent="0.3">
      <c r="A687" s="661" t="s">
        <v>10149</v>
      </c>
      <c r="B687" s="662" t="s">
        <v>9963</v>
      </c>
      <c r="C687" s="662" t="s">
        <v>9855</v>
      </c>
      <c r="D687" s="662" t="s">
        <v>1410</v>
      </c>
      <c r="E687" s="662" t="s">
        <v>10079</v>
      </c>
      <c r="F687" s="665"/>
      <c r="G687" s="665"/>
      <c r="H687" s="665"/>
      <c r="I687" s="665"/>
      <c r="J687" s="665">
        <v>2</v>
      </c>
      <c r="K687" s="665">
        <v>1572</v>
      </c>
      <c r="L687" s="665"/>
      <c r="M687" s="665">
        <v>786</v>
      </c>
      <c r="N687" s="665"/>
      <c r="O687" s="665"/>
      <c r="P687" s="678"/>
      <c r="Q687" s="666"/>
    </row>
    <row r="688" spans="1:17" ht="14.4" customHeight="1" x14ac:dyDescent="0.3">
      <c r="A688" s="661" t="s">
        <v>10149</v>
      </c>
      <c r="B688" s="662" t="s">
        <v>9963</v>
      </c>
      <c r="C688" s="662" t="s">
        <v>9855</v>
      </c>
      <c r="D688" s="662" t="s">
        <v>10080</v>
      </c>
      <c r="E688" s="662" t="s">
        <v>10081</v>
      </c>
      <c r="F688" s="665"/>
      <c r="G688" s="665"/>
      <c r="H688" s="665"/>
      <c r="I688" s="665"/>
      <c r="J688" s="665">
        <v>3</v>
      </c>
      <c r="K688" s="665">
        <v>666</v>
      </c>
      <c r="L688" s="665"/>
      <c r="M688" s="665">
        <v>222</v>
      </c>
      <c r="N688" s="665">
        <v>1</v>
      </c>
      <c r="O688" s="665">
        <v>222</v>
      </c>
      <c r="P688" s="678"/>
      <c r="Q688" s="666">
        <v>222</v>
      </c>
    </row>
    <row r="689" spans="1:17" ht="14.4" customHeight="1" x14ac:dyDescent="0.3">
      <c r="A689" s="661" t="s">
        <v>10150</v>
      </c>
      <c r="B689" s="662" t="s">
        <v>9667</v>
      </c>
      <c r="C689" s="662" t="s">
        <v>9831</v>
      </c>
      <c r="D689" s="662" t="s">
        <v>9832</v>
      </c>
      <c r="E689" s="662" t="s">
        <v>9833</v>
      </c>
      <c r="F689" s="665">
        <v>2</v>
      </c>
      <c r="G689" s="665">
        <v>3731.16</v>
      </c>
      <c r="H689" s="665">
        <v>1</v>
      </c>
      <c r="I689" s="665">
        <v>1865.58</v>
      </c>
      <c r="J689" s="665"/>
      <c r="K689" s="665"/>
      <c r="L689" s="665"/>
      <c r="M689" s="665"/>
      <c r="N689" s="665"/>
      <c r="O689" s="665"/>
      <c r="P689" s="678"/>
      <c r="Q689" s="666"/>
    </row>
    <row r="690" spans="1:17" ht="14.4" customHeight="1" x14ac:dyDescent="0.3">
      <c r="A690" s="661" t="s">
        <v>10150</v>
      </c>
      <c r="B690" s="662" t="s">
        <v>9667</v>
      </c>
      <c r="C690" s="662" t="s">
        <v>9831</v>
      </c>
      <c r="D690" s="662" t="s">
        <v>9836</v>
      </c>
      <c r="E690" s="662" t="s">
        <v>9837</v>
      </c>
      <c r="F690" s="665">
        <v>1</v>
      </c>
      <c r="G690" s="665">
        <v>8191.63</v>
      </c>
      <c r="H690" s="665">
        <v>1</v>
      </c>
      <c r="I690" s="665">
        <v>8191.63</v>
      </c>
      <c r="J690" s="665">
        <v>1</v>
      </c>
      <c r="K690" s="665">
        <v>8191.63</v>
      </c>
      <c r="L690" s="665">
        <v>1</v>
      </c>
      <c r="M690" s="665">
        <v>8191.63</v>
      </c>
      <c r="N690" s="665"/>
      <c r="O690" s="665"/>
      <c r="P690" s="678"/>
      <c r="Q690" s="666"/>
    </row>
    <row r="691" spans="1:17" ht="14.4" customHeight="1" x14ac:dyDescent="0.3">
      <c r="A691" s="661" t="s">
        <v>10150</v>
      </c>
      <c r="B691" s="662" t="s">
        <v>9667</v>
      </c>
      <c r="C691" s="662" t="s">
        <v>9855</v>
      </c>
      <c r="D691" s="662" t="s">
        <v>9858</v>
      </c>
      <c r="E691" s="662" t="s">
        <v>9859</v>
      </c>
      <c r="F691" s="665">
        <v>1</v>
      </c>
      <c r="G691" s="665">
        <v>185</v>
      </c>
      <c r="H691" s="665">
        <v>1</v>
      </c>
      <c r="I691" s="665">
        <v>185</v>
      </c>
      <c r="J691" s="665">
        <v>1</v>
      </c>
      <c r="K691" s="665">
        <v>188</v>
      </c>
      <c r="L691" s="665">
        <v>1.0162162162162163</v>
      </c>
      <c r="M691" s="665">
        <v>188</v>
      </c>
      <c r="N691" s="665"/>
      <c r="O691" s="665"/>
      <c r="P691" s="678"/>
      <c r="Q691" s="666"/>
    </row>
    <row r="692" spans="1:17" ht="14.4" customHeight="1" x14ac:dyDescent="0.3">
      <c r="A692" s="661" t="s">
        <v>10150</v>
      </c>
      <c r="B692" s="662" t="s">
        <v>9667</v>
      </c>
      <c r="C692" s="662" t="s">
        <v>9855</v>
      </c>
      <c r="D692" s="662" t="s">
        <v>9860</v>
      </c>
      <c r="E692" s="662" t="s">
        <v>9861</v>
      </c>
      <c r="F692" s="665">
        <v>4</v>
      </c>
      <c r="G692" s="665">
        <v>136</v>
      </c>
      <c r="H692" s="665">
        <v>1</v>
      </c>
      <c r="I692" s="665">
        <v>34</v>
      </c>
      <c r="J692" s="665">
        <v>4</v>
      </c>
      <c r="K692" s="665">
        <v>140</v>
      </c>
      <c r="L692" s="665">
        <v>1.0294117647058822</v>
      </c>
      <c r="M692" s="665">
        <v>35</v>
      </c>
      <c r="N692" s="665">
        <v>4</v>
      </c>
      <c r="O692" s="665">
        <v>140</v>
      </c>
      <c r="P692" s="678">
        <v>1.0294117647058822</v>
      </c>
      <c r="Q692" s="666">
        <v>35</v>
      </c>
    </row>
    <row r="693" spans="1:17" ht="14.4" customHeight="1" x14ac:dyDescent="0.3">
      <c r="A693" s="661" t="s">
        <v>10150</v>
      </c>
      <c r="B693" s="662" t="s">
        <v>9667</v>
      </c>
      <c r="C693" s="662" t="s">
        <v>9855</v>
      </c>
      <c r="D693" s="662" t="s">
        <v>9882</v>
      </c>
      <c r="E693" s="662" t="s">
        <v>9883</v>
      </c>
      <c r="F693" s="665"/>
      <c r="G693" s="665"/>
      <c r="H693" s="665"/>
      <c r="I693" s="665"/>
      <c r="J693" s="665">
        <v>2</v>
      </c>
      <c r="K693" s="665">
        <v>0</v>
      </c>
      <c r="L693" s="665"/>
      <c r="M693" s="665">
        <v>0</v>
      </c>
      <c r="N693" s="665">
        <v>1</v>
      </c>
      <c r="O693" s="665">
        <v>0</v>
      </c>
      <c r="P693" s="678"/>
      <c r="Q693" s="666">
        <v>0</v>
      </c>
    </row>
    <row r="694" spans="1:17" ht="14.4" customHeight="1" x14ac:dyDescent="0.3">
      <c r="A694" s="661" t="s">
        <v>10150</v>
      </c>
      <c r="B694" s="662" t="s">
        <v>9667</v>
      </c>
      <c r="C694" s="662" t="s">
        <v>9855</v>
      </c>
      <c r="D694" s="662" t="s">
        <v>9896</v>
      </c>
      <c r="E694" s="662" t="s">
        <v>9897</v>
      </c>
      <c r="F694" s="665"/>
      <c r="G694" s="665"/>
      <c r="H694" s="665"/>
      <c r="I694" s="665"/>
      <c r="J694" s="665">
        <v>1</v>
      </c>
      <c r="K694" s="665">
        <v>330</v>
      </c>
      <c r="L694" s="665"/>
      <c r="M694" s="665">
        <v>330</v>
      </c>
      <c r="N694" s="665"/>
      <c r="O694" s="665"/>
      <c r="P694" s="678"/>
      <c r="Q694" s="666"/>
    </row>
    <row r="695" spans="1:17" ht="14.4" customHeight="1" x14ac:dyDescent="0.3">
      <c r="A695" s="661" t="s">
        <v>10150</v>
      </c>
      <c r="B695" s="662" t="s">
        <v>9667</v>
      </c>
      <c r="C695" s="662" t="s">
        <v>9855</v>
      </c>
      <c r="D695" s="662" t="s">
        <v>9904</v>
      </c>
      <c r="E695" s="662" t="s">
        <v>9905</v>
      </c>
      <c r="F695" s="665"/>
      <c r="G695" s="665"/>
      <c r="H695" s="665"/>
      <c r="I695" s="665"/>
      <c r="J695" s="665">
        <v>8</v>
      </c>
      <c r="K695" s="665">
        <v>1279</v>
      </c>
      <c r="L695" s="665"/>
      <c r="M695" s="665">
        <v>159.875</v>
      </c>
      <c r="N695" s="665">
        <v>2</v>
      </c>
      <c r="O695" s="665">
        <v>322</v>
      </c>
      <c r="P695" s="678"/>
      <c r="Q695" s="666">
        <v>161</v>
      </c>
    </row>
    <row r="696" spans="1:17" ht="14.4" customHeight="1" x14ac:dyDescent="0.3">
      <c r="A696" s="661" t="s">
        <v>10150</v>
      </c>
      <c r="B696" s="662" t="s">
        <v>9667</v>
      </c>
      <c r="C696" s="662" t="s">
        <v>9855</v>
      </c>
      <c r="D696" s="662" t="s">
        <v>9910</v>
      </c>
      <c r="E696" s="662" t="s">
        <v>9911</v>
      </c>
      <c r="F696" s="665">
        <v>2</v>
      </c>
      <c r="G696" s="665">
        <v>326</v>
      </c>
      <c r="H696" s="665">
        <v>1</v>
      </c>
      <c r="I696" s="665">
        <v>163</v>
      </c>
      <c r="J696" s="665">
        <v>3</v>
      </c>
      <c r="K696" s="665">
        <v>491</v>
      </c>
      <c r="L696" s="665">
        <v>1.5061349693251533</v>
      </c>
      <c r="M696" s="665">
        <v>163.66666666666666</v>
      </c>
      <c r="N696" s="665"/>
      <c r="O696" s="665"/>
      <c r="P696" s="678"/>
      <c r="Q696" s="666"/>
    </row>
    <row r="697" spans="1:17" ht="14.4" customHeight="1" x14ac:dyDescent="0.3">
      <c r="A697" s="661" t="s">
        <v>10150</v>
      </c>
      <c r="B697" s="662" t="s">
        <v>9667</v>
      </c>
      <c r="C697" s="662" t="s">
        <v>9855</v>
      </c>
      <c r="D697" s="662" t="s">
        <v>9912</v>
      </c>
      <c r="E697" s="662" t="s">
        <v>9913</v>
      </c>
      <c r="F697" s="665">
        <v>1</v>
      </c>
      <c r="G697" s="665">
        <v>645</v>
      </c>
      <c r="H697" s="665">
        <v>1</v>
      </c>
      <c r="I697" s="665">
        <v>645</v>
      </c>
      <c r="J697" s="665">
        <v>1</v>
      </c>
      <c r="K697" s="665">
        <v>651</v>
      </c>
      <c r="L697" s="665">
        <v>1.0093023255813953</v>
      </c>
      <c r="M697" s="665">
        <v>651</v>
      </c>
      <c r="N697" s="665">
        <v>4</v>
      </c>
      <c r="O697" s="665">
        <v>2612</v>
      </c>
      <c r="P697" s="678">
        <v>4.0496124031007756</v>
      </c>
      <c r="Q697" s="666">
        <v>653</v>
      </c>
    </row>
    <row r="698" spans="1:17" ht="14.4" customHeight="1" x14ac:dyDescent="0.3">
      <c r="A698" s="661" t="s">
        <v>10150</v>
      </c>
      <c r="B698" s="662" t="s">
        <v>9930</v>
      </c>
      <c r="C698" s="662" t="s">
        <v>9855</v>
      </c>
      <c r="D698" s="662" t="s">
        <v>9931</v>
      </c>
      <c r="E698" s="662" t="s">
        <v>9932</v>
      </c>
      <c r="F698" s="665"/>
      <c r="G698" s="665"/>
      <c r="H698" s="665"/>
      <c r="I698" s="665"/>
      <c r="J698" s="665"/>
      <c r="K698" s="665"/>
      <c r="L698" s="665"/>
      <c r="M698" s="665"/>
      <c r="N698" s="665">
        <v>4</v>
      </c>
      <c r="O698" s="665">
        <v>3688</v>
      </c>
      <c r="P698" s="678"/>
      <c r="Q698" s="666">
        <v>922</v>
      </c>
    </row>
    <row r="699" spans="1:17" ht="14.4" customHeight="1" x14ac:dyDescent="0.3">
      <c r="A699" s="661" t="s">
        <v>10150</v>
      </c>
      <c r="B699" s="662" t="s">
        <v>9930</v>
      </c>
      <c r="C699" s="662" t="s">
        <v>9855</v>
      </c>
      <c r="D699" s="662" t="s">
        <v>9935</v>
      </c>
      <c r="E699" s="662" t="s">
        <v>9936</v>
      </c>
      <c r="F699" s="665">
        <v>1</v>
      </c>
      <c r="G699" s="665">
        <v>297</v>
      </c>
      <c r="H699" s="665">
        <v>1</v>
      </c>
      <c r="I699" s="665">
        <v>297</v>
      </c>
      <c r="J699" s="665">
        <v>2</v>
      </c>
      <c r="K699" s="665">
        <v>602</v>
      </c>
      <c r="L699" s="665">
        <v>2.0269360269360268</v>
      </c>
      <c r="M699" s="665">
        <v>301</v>
      </c>
      <c r="N699" s="665">
        <v>2</v>
      </c>
      <c r="O699" s="665">
        <v>606</v>
      </c>
      <c r="P699" s="678">
        <v>2.0404040404040402</v>
      </c>
      <c r="Q699" s="666">
        <v>303</v>
      </c>
    </row>
    <row r="700" spans="1:17" ht="14.4" customHeight="1" x14ac:dyDescent="0.3">
      <c r="A700" s="661" t="s">
        <v>10150</v>
      </c>
      <c r="B700" s="662" t="s">
        <v>9930</v>
      </c>
      <c r="C700" s="662" t="s">
        <v>9855</v>
      </c>
      <c r="D700" s="662" t="s">
        <v>9941</v>
      </c>
      <c r="E700" s="662" t="s">
        <v>9942</v>
      </c>
      <c r="F700" s="665">
        <v>4</v>
      </c>
      <c r="G700" s="665">
        <v>4980</v>
      </c>
      <c r="H700" s="665">
        <v>1</v>
      </c>
      <c r="I700" s="665">
        <v>1245</v>
      </c>
      <c r="J700" s="665">
        <v>6</v>
      </c>
      <c r="K700" s="665">
        <v>7566</v>
      </c>
      <c r="L700" s="665">
        <v>1.5192771084337349</v>
      </c>
      <c r="M700" s="665">
        <v>1261</v>
      </c>
      <c r="N700" s="665">
        <v>10</v>
      </c>
      <c r="O700" s="665">
        <v>12680</v>
      </c>
      <c r="P700" s="678">
        <v>2.5461847389558234</v>
      </c>
      <c r="Q700" s="666">
        <v>1268</v>
      </c>
    </row>
    <row r="701" spans="1:17" ht="14.4" customHeight="1" x14ac:dyDescent="0.3">
      <c r="A701" s="661" t="s">
        <v>10150</v>
      </c>
      <c r="B701" s="662" t="s">
        <v>9930</v>
      </c>
      <c r="C701" s="662" t="s">
        <v>9855</v>
      </c>
      <c r="D701" s="662" t="s">
        <v>9943</v>
      </c>
      <c r="E701" s="662" t="s">
        <v>9944</v>
      </c>
      <c r="F701" s="665">
        <v>2</v>
      </c>
      <c r="G701" s="665">
        <v>18674</v>
      </c>
      <c r="H701" s="665">
        <v>1</v>
      </c>
      <c r="I701" s="665">
        <v>9337</v>
      </c>
      <c r="J701" s="665">
        <v>5</v>
      </c>
      <c r="K701" s="665">
        <v>47060</v>
      </c>
      <c r="L701" s="665">
        <v>2.5200813965941951</v>
      </c>
      <c r="M701" s="665">
        <v>9412</v>
      </c>
      <c r="N701" s="665">
        <v>18</v>
      </c>
      <c r="O701" s="665">
        <v>170028</v>
      </c>
      <c r="P701" s="678">
        <v>9.1050658669808282</v>
      </c>
      <c r="Q701" s="666">
        <v>9446</v>
      </c>
    </row>
    <row r="702" spans="1:17" ht="14.4" customHeight="1" x14ac:dyDescent="0.3">
      <c r="A702" s="661" t="s">
        <v>10150</v>
      </c>
      <c r="B702" s="662" t="s">
        <v>9930</v>
      </c>
      <c r="C702" s="662" t="s">
        <v>9855</v>
      </c>
      <c r="D702" s="662" t="s">
        <v>9945</v>
      </c>
      <c r="E702" s="662" t="s">
        <v>9946</v>
      </c>
      <c r="F702" s="665">
        <v>1</v>
      </c>
      <c r="G702" s="665">
        <v>9747</v>
      </c>
      <c r="H702" s="665">
        <v>1</v>
      </c>
      <c r="I702" s="665">
        <v>9747</v>
      </c>
      <c r="J702" s="665">
        <v>3</v>
      </c>
      <c r="K702" s="665">
        <v>29484</v>
      </c>
      <c r="L702" s="665">
        <v>3.0249307479224377</v>
      </c>
      <c r="M702" s="665">
        <v>9828</v>
      </c>
      <c r="N702" s="665">
        <v>3</v>
      </c>
      <c r="O702" s="665">
        <v>29592</v>
      </c>
      <c r="P702" s="678">
        <v>3.0360110803324099</v>
      </c>
      <c r="Q702" s="666">
        <v>9864</v>
      </c>
    </row>
    <row r="703" spans="1:17" ht="14.4" customHeight="1" x14ac:dyDescent="0.3">
      <c r="A703" s="661" t="s">
        <v>10150</v>
      </c>
      <c r="B703" s="662" t="s">
        <v>9930</v>
      </c>
      <c r="C703" s="662" t="s">
        <v>9855</v>
      </c>
      <c r="D703" s="662" t="s">
        <v>9951</v>
      </c>
      <c r="E703" s="662" t="s">
        <v>9952</v>
      </c>
      <c r="F703" s="665"/>
      <c r="G703" s="665"/>
      <c r="H703" s="665"/>
      <c r="I703" s="665"/>
      <c r="J703" s="665"/>
      <c r="K703" s="665"/>
      <c r="L703" s="665"/>
      <c r="M703" s="665"/>
      <c r="N703" s="665">
        <v>8</v>
      </c>
      <c r="O703" s="665">
        <v>8064</v>
      </c>
      <c r="P703" s="678"/>
      <c r="Q703" s="666">
        <v>1008</v>
      </c>
    </row>
    <row r="704" spans="1:17" ht="14.4" customHeight="1" x14ac:dyDescent="0.3">
      <c r="A704" s="661" t="s">
        <v>10150</v>
      </c>
      <c r="B704" s="662" t="s">
        <v>9930</v>
      </c>
      <c r="C704" s="662" t="s">
        <v>9855</v>
      </c>
      <c r="D704" s="662" t="s">
        <v>9953</v>
      </c>
      <c r="E704" s="662" t="s">
        <v>9954</v>
      </c>
      <c r="F704" s="665"/>
      <c r="G704" s="665"/>
      <c r="H704" s="665"/>
      <c r="I704" s="665"/>
      <c r="J704" s="665"/>
      <c r="K704" s="665"/>
      <c r="L704" s="665"/>
      <c r="M704" s="665"/>
      <c r="N704" s="665">
        <v>14</v>
      </c>
      <c r="O704" s="665">
        <v>31696</v>
      </c>
      <c r="P704" s="678"/>
      <c r="Q704" s="666">
        <v>2264</v>
      </c>
    </row>
    <row r="705" spans="1:17" ht="14.4" customHeight="1" x14ac:dyDescent="0.3">
      <c r="A705" s="661" t="s">
        <v>10150</v>
      </c>
      <c r="B705" s="662" t="s">
        <v>9930</v>
      </c>
      <c r="C705" s="662" t="s">
        <v>9855</v>
      </c>
      <c r="D705" s="662" t="s">
        <v>9955</v>
      </c>
      <c r="E705" s="662" t="s">
        <v>9956</v>
      </c>
      <c r="F705" s="665"/>
      <c r="G705" s="665"/>
      <c r="H705" s="665"/>
      <c r="I705" s="665"/>
      <c r="J705" s="665"/>
      <c r="K705" s="665"/>
      <c r="L705" s="665"/>
      <c r="M705" s="665"/>
      <c r="N705" s="665">
        <v>4</v>
      </c>
      <c r="O705" s="665">
        <v>1484</v>
      </c>
      <c r="P705" s="678"/>
      <c r="Q705" s="666">
        <v>371</v>
      </c>
    </row>
    <row r="706" spans="1:17" ht="14.4" customHeight="1" x14ac:dyDescent="0.3">
      <c r="A706" s="661" t="s">
        <v>10150</v>
      </c>
      <c r="B706" s="662" t="s">
        <v>9963</v>
      </c>
      <c r="C706" s="662" t="s">
        <v>9855</v>
      </c>
      <c r="D706" s="662" t="s">
        <v>9966</v>
      </c>
      <c r="E706" s="662" t="s">
        <v>9967</v>
      </c>
      <c r="F706" s="665">
        <v>1</v>
      </c>
      <c r="G706" s="665">
        <v>217</v>
      </c>
      <c r="H706" s="665">
        <v>1</v>
      </c>
      <c r="I706" s="665">
        <v>217</v>
      </c>
      <c r="J706" s="665"/>
      <c r="K706" s="665"/>
      <c r="L706" s="665"/>
      <c r="M706" s="665"/>
      <c r="N706" s="665">
        <v>3</v>
      </c>
      <c r="O706" s="665">
        <v>657</v>
      </c>
      <c r="P706" s="678">
        <v>3.0276497695852536</v>
      </c>
      <c r="Q706" s="666">
        <v>219</v>
      </c>
    </row>
    <row r="707" spans="1:17" ht="14.4" customHeight="1" x14ac:dyDescent="0.3">
      <c r="A707" s="661" t="s">
        <v>10150</v>
      </c>
      <c r="B707" s="662" t="s">
        <v>9963</v>
      </c>
      <c r="C707" s="662" t="s">
        <v>9855</v>
      </c>
      <c r="D707" s="662" t="s">
        <v>9968</v>
      </c>
      <c r="E707" s="662" t="s">
        <v>9969</v>
      </c>
      <c r="F707" s="665">
        <v>1</v>
      </c>
      <c r="G707" s="665">
        <v>497</v>
      </c>
      <c r="H707" s="665">
        <v>1</v>
      </c>
      <c r="I707" s="665">
        <v>497</v>
      </c>
      <c r="J707" s="665">
        <v>1</v>
      </c>
      <c r="K707" s="665">
        <v>501</v>
      </c>
      <c r="L707" s="665">
        <v>1.0080482897384306</v>
      </c>
      <c r="M707" s="665">
        <v>501</v>
      </c>
      <c r="N707" s="665">
        <v>4</v>
      </c>
      <c r="O707" s="665">
        <v>2012</v>
      </c>
      <c r="P707" s="678">
        <v>4.0482897384305838</v>
      </c>
      <c r="Q707" s="666">
        <v>503</v>
      </c>
    </row>
    <row r="708" spans="1:17" ht="14.4" customHeight="1" x14ac:dyDescent="0.3">
      <c r="A708" s="661" t="s">
        <v>10150</v>
      </c>
      <c r="B708" s="662" t="s">
        <v>9963</v>
      </c>
      <c r="C708" s="662" t="s">
        <v>9855</v>
      </c>
      <c r="D708" s="662" t="s">
        <v>9974</v>
      </c>
      <c r="E708" s="662" t="s">
        <v>9975</v>
      </c>
      <c r="F708" s="665">
        <v>1</v>
      </c>
      <c r="G708" s="665">
        <v>350</v>
      </c>
      <c r="H708" s="665">
        <v>1</v>
      </c>
      <c r="I708" s="665">
        <v>350</v>
      </c>
      <c r="J708" s="665">
        <v>1</v>
      </c>
      <c r="K708" s="665">
        <v>351</v>
      </c>
      <c r="L708" s="665">
        <v>1.0028571428571429</v>
      </c>
      <c r="M708" s="665">
        <v>351</v>
      </c>
      <c r="N708" s="665">
        <v>1</v>
      </c>
      <c r="O708" s="665">
        <v>351</v>
      </c>
      <c r="P708" s="678">
        <v>1.0028571428571429</v>
      </c>
      <c r="Q708" s="666">
        <v>351</v>
      </c>
    </row>
    <row r="709" spans="1:17" ht="14.4" customHeight="1" x14ac:dyDescent="0.3">
      <c r="A709" s="661" t="s">
        <v>10150</v>
      </c>
      <c r="B709" s="662" t="s">
        <v>9963</v>
      </c>
      <c r="C709" s="662" t="s">
        <v>9855</v>
      </c>
      <c r="D709" s="662" t="s">
        <v>9978</v>
      </c>
      <c r="E709" s="662" t="s">
        <v>9979</v>
      </c>
      <c r="F709" s="665">
        <v>419</v>
      </c>
      <c r="G709" s="665">
        <v>27235</v>
      </c>
      <c r="H709" s="665">
        <v>1</v>
      </c>
      <c r="I709" s="665">
        <v>65</v>
      </c>
      <c r="J709" s="665">
        <v>402</v>
      </c>
      <c r="K709" s="665">
        <v>26130</v>
      </c>
      <c r="L709" s="665">
        <v>0.95942720763723155</v>
      </c>
      <c r="M709" s="665">
        <v>65</v>
      </c>
      <c r="N709" s="665">
        <v>472</v>
      </c>
      <c r="O709" s="665">
        <v>30680</v>
      </c>
      <c r="P709" s="678">
        <v>1.126491646778043</v>
      </c>
      <c r="Q709" s="666">
        <v>65</v>
      </c>
    </row>
    <row r="710" spans="1:17" ht="14.4" customHeight="1" x14ac:dyDescent="0.3">
      <c r="A710" s="661" t="s">
        <v>10150</v>
      </c>
      <c r="B710" s="662" t="s">
        <v>9963</v>
      </c>
      <c r="C710" s="662" t="s">
        <v>9855</v>
      </c>
      <c r="D710" s="662" t="s">
        <v>1322</v>
      </c>
      <c r="E710" s="662" t="s">
        <v>9982</v>
      </c>
      <c r="F710" s="665"/>
      <c r="G710" s="665"/>
      <c r="H710" s="665"/>
      <c r="I710" s="665"/>
      <c r="J710" s="665">
        <v>13</v>
      </c>
      <c r="K710" s="665">
        <v>7683</v>
      </c>
      <c r="L710" s="665"/>
      <c r="M710" s="665">
        <v>591</v>
      </c>
      <c r="N710" s="665">
        <v>1</v>
      </c>
      <c r="O710" s="665">
        <v>591</v>
      </c>
      <c r="P710" s="678"/>
      <c r="Q710" s="666">
        <v>591</v>
      </c>
    </row>
    <row r="711" spans="1:17" ht="14.4" customHeight="1" x14ac:dyDescent="0.3">
      <c r="A711" s="661" t="s">
        <v>10150</v>
      </c>
      <c r="B711" s="662" t="s">
        <v>9963</v>
      </c>
      <c r="C711" s="662" t="s">
        <v>9855</v>
      </c>
      <c r="D711" s="662" t="s">
        <v>9983</v>
      </c>
      <c r="E711" s="662" t="s">
        <v>9984</v>
      </c>
      <c r="F711" s="665"/>
      <c r="G711" s="665"/>
      <c r="H711" s="665"/>
      <c r="I711" s="665"/>
      <c r="J711" s="665"/>
      <c r="K711" s="665"/>
      <c r="L711" s="665"/>
      <c r="M711" s="665"/>
      <c r="N711" s="665">
        <v>1</v>
      </c>
      <c r="O711" s="665">
        <v>616</v>
      </c>
      <c r="P711" s="678"/>
      <c r="Q711" s="666">
        <v>616</v>
      </c>
    </row>
    <row r="712" spans="1:17" ht="14.4" customHeight="1" x14ac:dyDescent="0.3">
      <c r="A712" s="661" t="s">
        <v>10150</v>
      </c>
      <c r="B712" s="662" t="s">
        <v>9963</v>
      </c>
      <c r="C712" s="662" t="s">
        <v>9855</v>
      </c>
      <c r="D712" s="662" t="s">
        <v>9989</v>
      </c>
      <c r="E712" s="662" t="s">
        <v>9990</v>
      </c>
      <c r="F712" s="665">
        <v>4</v>
      </c>
      <c r="G712" s="665">
        <v>92</v>
      </c>
      <c r="H712" s="665">
        <v>1</v>
      </c>
      <c r="I712" s="665">
        <v>23</v>
      </c>
      <c r="J712" s="665">
        <v>3</v>
      </c>
      <c r="K712" s="665">
        <v>71</v>
      </c>
      <c r="L712" s="665">
        <v>0.77173913043478259</v>
      </c>
      <c r="M712" s="665">
        <v>23.666666666666668</v>
      </c>
      <c r="N712" s="665">
        <v>1</v>
      </c>
      <c r="O712" s="665">
        <v>24</v>
      </c>
      <c r="P712" s="678">
        <v>0.2608695652173913</v>
      </c>
      <c r="Q712" s="666">
        <v>24</v>
      </c>
    </row>
    <row r="713" spans="1:17" ht="14.4" customHeight="1" x14ac:dyDescent="0.3">
      <c r="A713" s="661" t="s">
        <v>10150</v>
      </c>
      <c r="B713" s="662" t="s">
        <v>9963</v>
      </c>
      <c r="C713" s="662" t="s">
        <v>9855</v>
      </c>
      <c r="D713" s="662" t="s">
        <v>9993</v>
      </c>
      <c r="E713" s="662" t="s">
        <v>9994</v>
      </c>
      <c r="F713" s="665">
        <v>3</v>
      </c>
      <c r="G713" s="665">
        <v>162</v>
      </c>
      <c r="H713" s="665">
        <v>1</v>
      </c>
      <c r="I713" s="665">
        <v>54</v>
      </c>
      <c r="J713" s="665">
        <v>4</v>
      </c>
      <c r="K713" s="665">
        <v>216</v>
      </c>
      <c r="L713" s="665">
        <v>1.3333333333333333</v>
      </c>
      <c r="M713" s="665">
        <v>54</v>
      </c>
      <c r="N713" s="665">
        <v>5</v>
      </c>
      <c r="O713" s="665">
        <v>270</v>
      </c>
      <c r="P713" s="678">
        <v>1.6666666666666667</v>
      </c>
      <c r="Q713" s="666">
        <v>54</v>
      </c>
    </row>
    <row r="714" spans="1:17" ht="14.4" customHeight="1" x14ac:dyDescent="0.3">
      <c r="A714" s="661" t="s">
        <v>10150</v>
      </c>
      <c r="B714" s="662" t="s">
        <v>9963</v>
      </c>
      <c r="C714" s="662" t="s">
        <v>9855</v>
      </c>
      <c r="D714" s="662" t="s">
        <v>9995</v>
      </c>
      <c r="E714" s="662" t="s">
        <v>9996</v>
      </c>
      <c r="F714" s="665">
        <v>343</v>
      </c>
      <c r="G714" s="665">
        <v>26411</v>
      </c>
      <c r="H714" s="665">
        <v>1</v>
      </c>
      <c r="I714" s="665">
        <v>77</v>
      </c>
      <c r="J714" s="665">
        <v>319</v>
      </c>
      <c r="K714" s="665">
        <v>24563</v>
      </c>
      <c r="L714" s="665">
        <v>0.93002915451895041</v>
      </c>
      <c r="M714" s="665">
        <v>77</v>
      </c>
      <c r="N714" s="665">
        <v>342</v>
      </c>
      <c r="O714" s="665">
        <v>26334</v>
      </c>
      <c r="P714" s="678">
        <v>0.99708454810495628</v>
      </c>
      <c r="Q714" s="666">
        <v>77</v>
      </c>
    </row>
    <row r="715" spans="1:17" ht="14.4" customHeight="1" x14ac:dyDescent="0.3">
      <c r="A715" s="661" t="s">
        <v>10150</v>
      </c>
      <c r="B715" s="662" t="s">
        <v>9963</v>
      </c>
      <c r="C715" s="662" t="s">
        <v>9855</v>
      </c>
      <c r="D715" s="662" t="s">
        <v>9999</v>
      </c>
      <c r="E715" s="662" t="s">
        <v>10000</v>
      </c>
      <c r="F715" s="665">
        <v>63</v>
      </c>
      <c r="G715" s="665">
        <v>1386</v>
      </c>
      <c r="H715" s="665">
        <v>1</v>
      </c>
      <c r="I715" s="665">
        <v>22</v>
      </c>
      <c r="J715" s="665">
        <v>47</v>
      </c>
      <c r="K715" s="665">
        <v>1070</v>
      </c>
      <c r="L715" s="665">
        <v>0.77200577200577203</v>
      </c>
      <c r="M715" s="665">
        <v>22.76595744680851</v>
      </c>
      <c r="N715" s="665">
        <v>50</v>
      </c>
      <c r="O715" s="665">
        <v>1150</v>
      </c>
      <c r="P715" s="678">
        <v>0.82972582972582976</v>
      </c>
      <c r="Q715" s="666">
        <v>23</v>
      </c>
    </row>
    <row r="716" spans="1:17" ht="14.4" customHeight="1" x14ac:dyDescent="0.3">
      <c r="A716" s="661" t="s">
        <v>10150</v>
      </c>
      <c r="B716" s="662" t="s">
        <v>9963</v>
      </c>
      <c r="C716" s="662" t="s">
        <v>9855</v>
      </c>
      <c r="D716" s="662" t="s">
        <v>10007</v>
      </c>
      <c r="E716" s="662" t="s">
        <v>10008</v>
      </c>
      <c r="F716" s="665"/>
      <c r="G716" s="665"/>
      <c r="H716" s="665"/>
      <c r="I716" s="665"/>
      <c r="J716" s="665"/>
      <c r="K716" s="665"/>
      <c r="L716" s="665"/>
      <c r="M716" s="665"/>
      <c r="N716" s="665">
        <v>1</v>
      </c>
      <c r="O716" s="665">
        <v>628</v>
      </c>
      <c r="P716" s="678"/>
      <c r="Q716" s="666">
        <v>628</v>
      </c>
    </row>
    <row r="717" spans="1:17" ht="14.4" customHeight="1" x14ac:dyDescent="0.3">
      <c r="A717" s="661" t="s">
        <v>10150</v>
      </c>
      <c r="B717" s="662" t="s">
        <v>9963</v>
      </c>
      <c r="C717" s="662" t="s">
        <v>9855</v>
      </c>
      <c r="D717" s="662" t="s">
        <v>10009</v>
      </c>
      <c r="E717" s="662" t="s">
        <v>10010</v>
      </c>
      <c r="F717" s="665">
        <v>15</v>
      </c>
      <c r="G717" s="665">
        <v>3135</v>
      </c>
      <c r="H717" s="665">
        <v>1</v>
      </c>
      <c r="I717" s="665">
        <v>209</v>
      </c>
      <c r="J717" s="665"/>
      <c r="K717" s="665"/>
      <c r="L717" s="665"/>
      <c r="M717" s="665"/>
      <c r="N717" s="665"/>
      <c r="O717" s="665"/>
      <c r="P717" s="678"/>
      <c r="Q717" s="666"/>
    </row>
    <row r="718" spans="1:17" ht="14.4" customHeight="1" x14ac:dyDescent="0.3">
      <c r="A718" s="661" t="s">
        <v>10150</v>
      </c>
      <c r="B718" s="662" t="s">
        <v>9963</v>
      </c>
      <c r="C718" s="662" t="s">
        <v>9855</v>
      </c>
      <c r="D718" s="662" t="s">
        <v>10011</v>
      </c>
      <c r="E718" s="662" t="s">
        <v>10012</v>
      </c>
      <c r="F718" s="665">
        <v>4</v>
      </c>
      <c r="G718" s="665">
        <v>264</v>
      </c>
      <c r="H718" s="665">
        <v>1</v>
      </c>
      <c r="I718" s="665">
        <v>66</v>
      </c>
      <c r="J718" s="665">
        <v>17</v>
      </c>
      <c r="K718" s="665">
        <v>1122</v>
      </c>
      <c r="L718" s="665">
        <v>4.25</v>
      </c>
      <c r="M718" s="665">
        <v>66</v>
      </c>
      <c r="N718" s="665">
        <v>15</v>
      </c>
      <c r="O718" s="665">
        <v>990</v>
      </c>
      <c r="P718" s="678">
        <v>3.75</v>
      </c>
      <c r="Q718" s="666">
        <v>66</v>
      </c>
    </row>
    <row r="719" spans="1:17" ht="14.4" customHeight="1" x14ac:dyDescent="0.3">
      <c r="A719" s="661" t="s">
        <v>10150</v>
      </c>
      <c r="B719" s="662" t="s">
        <v>9963</v>
      </c>
      <c r="C719" s="662" t="s">
        <v>9855</v>
      </c>
      <c r="D719" s="662" t="s">
        <v>10015</v>
      </c>
      <c r="E719" s="662" t="s">
        <v>10016</v>
      </c>
      <c r="F719" s="665">
        <v>346</v>
      </c>
      <c r="G719" s="665">
        <v>5536</v>
      </c>
      <c r="H719" s="665">
        <v>1</v>
      </c>
      <c r="I719" s="665">
        <v>16</v>
      </c>
      <c r="J719" s="665">
        <v>331</v>
      </c>
      <c r="K719" s="665">
        <v>5296</v>
      </c>
      <c r="L719" s="665">
        <v>0.95664739884393069</v>
      </c>
      <c r="M719" s="665">
        <v>16</v>
      </c>
      <c r="N719" s="665">
        <v>345</v>
      </c>
      <c r="O719" s="665">
        <v>5520</v>
      </c>
      <c r="P719" s="678">
        <v>0.99710982658959535</v>
      </c>
      <c r="Q719" s="666">
        <v>16</v>
      </c>
    </row>
    <row r="720" spans="1:17" ht="14.4" customHeight="1" x14ac:dyDescent="0.3">
      <c r="A720" s="661" t="s">
        <v>10150</v>
      </c>
      <c r="B720" s="662" t="s">
        <v>9963</v>
      </c>
      <c r="C720" s="662" t="s">
        <v>9855</v>
      </c>
      <c r="D720" s="662" t="s">
        <v>10019</v>
      </c>
      <c r="E720" s="662" t="s">
        <v>10020</v>
      </c>
      <c r="F720" s="665">
        <v>20</v>
      </c>
      <c r="G720" s="665">
        <v>6960</v>
      </c>
      <c r="H720" s="665">
        <v>1</v>
      </c>
      <c r="I720" s="665">
        <v>348</v>
      </c>
      <c r="J720" s="665">
        <v>4</v>
      </c>
      <c r="K720" s="665">
        <v>1396</v>
      </c>
      <c r="L720" s="665">
        <v>0.20057471264367815</v>
      </c>
      <c r="M720" s="665">
        <v>349</v>
      </c>
      <c r="N720" s="665">
        <v>45</v>
      </c>
      <c r="O720" s="665">
        <v>15705</v>
      </c>
      <c r="P720" s="678">
        <v>2.2564655172413794</v>
      </c>
      <c r="Q720" s="666">
        <v>349</v>
      </c>
    </row>
    <row r="721" spans="1:17" ht="14.4" customHeight="1" x14ac:dyDescent="0.3">
      <c r="A721" s="661" t="s">
        <v>10150</v>
      </c>
      <c r="B721" s="662" t="s">
        <v>9963</v>
      </c>
      <c r="C721" s="662" t="s">
        <v>9855</v>
      </c>
      <c r="D721" s="662" t="s">
        <v>10021</v>
      </c>
      <c r="E721" s="662" t="s">
        <v>10022</v>
      </c>
      <c r="F721" s="665">
        <v>58</v>
      </c>
      <c r="G721" s="665">
        <v>1392</v>
      </c>
      <c r="H721" s="665">
        <v>1</v>
      </c>
      <c r="I721" s="665">
        <v>24</v>
      </c>
      <c r="J721" s="665">
        <v>43</v>
      </c>
      <c r="K721" s="665">
        <v>1032</v>
      </c>
      <c r="L721" s="665">
        <v>0.74137931034482762</v>
      </c>
      <c r="M721" s="665">
        <v>24</v>
      </c>
      <c r="N721" s="665">
        <v>49</v>
      </c>
      <c r="O721" s="665">
        <v>1176</v>
      </c>
      <c r="P721" s="678">
        <v>0.84482758620689657</v>
      </c>
      <c r="Q721" s="666">
        <v>24</v>
      </c>
    </row>
    <row r="722" spans="1:17" ht="14.4" customHeight="1" x14ac:dyDescent="0.3">
      <c r="A722" s="661" t="s">
        <v>10150</v>
      </c>
      <c r="B722" s="662" t="s">
        <v>9963</v>
      </c>
      <c r="C722" s="662" t="s">
        <v>9855</v>
      </c>
      <c r="D722" s="662" t="s">
        <v>10025</v>
      </c>
      <c r="E722" s="662" t="s">
        <v>10026</v>
      </c>
      <c r="F722" s="665"/>
      <c r="G722" s="665"/>
      <c r="H722" s="665"/>
      <c r="I722" s="665"/>
      <c r="J722" s="665">
        <v>1</v>
      </c>
      <c r="K722" s="665">
        <v>180</v>
      </c>
      <c r="L722" s="665"/>
      <c r="M722" s="665">
        <v>180</v>
      </c>
      <c r="N722" s="665">
        <v>3</v>
      </c>
      <c r="O722" s="665">
        <v>540</v>
      </c>
      <c r="P722" s="678"/>
      <c r="Q722" s="666">
        <v>180</v>
      </c>
    </row>
    <row r="723" spans="1:17" ht="14.4" customHeight="1" x14ac:dyDescent="0.3">
      <c r="A723" s="661" t="s">
        <v>10150</v>
      </c>
      <c r="B723" s="662" t="s">
        <v>9963</v>
      </c>
      <c r="C723" s="662" t="s">
        <v>9855</v>
      </c>
      <c r="D723" s="662" t="s">
        <v>10031</v>
      </c>
      <c r="E723" s="662" t="s">
        <v>10032</v>
      </c>
      <c r="F723" s="665">
        <v>2</v>
      </c>
      <c r="G723" s="665">
        <v>506</v>
      </c>
      <c r="H723" s="665">
        <v>1</v>
      </c>
      <c r="I723" s="665">
        <v>253</v>
      </c>
      <c r="J723" s="665">
        <v>12</v>
      </c>
      <c r="K723" s="665">
        <v>3036</v>
      </c>
      <c r="L723" s="665">
        <v>6</v>
      </c>
      <c r="M723" s="665">
        <v>253</v>
      </c>
      <c r="N723" s="665">
        <v>16</v>
      </c>
      <c r="O723" s="665">
        <v>4048</v>
      </c>
      <c r="P723" s="678">
        <v>8</v>
      </c>
      <c r="Q723" s="666">
        <v>253</v>
      </c>
    </row>
    <row r="724" spans="1:17" ht="14.4" customHeight="1" x14ac:dyDescent="0.3">
      <c r="A724" s="661" t="s">
        <v>10150</v>
      </c>
      <c r="B724" s="662" t="s">
        <v>9963</v>
      </c>
      <c r="C724" s="662" t="s">
        <v>9855</v>
      </c>
      <c r="D724" s="662" t="s">
        <v>10039</v>
      </c>
      <c r="E724" s="662" t="s">
        <v>10040</v>
      </c>
      <c r="F724" s="665">
        <v>1</v>
      </c>
      <c r="G724" s="665">
        <v>216</v>
      </c>
      <c r="H724" s="665">
        <v>1</v>
      </c>
      <c r="I724" s="665">
        <v>216</v>
      </c>
      <c r="J724" s="665">
        <v>5</v>
      </c>
      <c r="K724" s="665">
        <v>1080</v>
      </c>
      <c r="L724" s="665">
        <v>5</v>
      </c>
      <c r="M724" s="665">
        <v>216</v>
      </c>
      <c r="N724" s="665">
        <v>5</v>
      </c>
      <c r="O724" s="665">
        <v>1080</v>
      </c>
      <c r="P724" s="678">
        <v>5</v>
      </c>
      <c r="Q724" s="666">
        <v>216</v>
      </c>
    </row>
    <row r="725" spans="1:17" ht="14.4" customHeight="1" x14ac:dyDescent="0.3">
      <c r="A725" s="661" t="s">
        <v>10150</v>
      </c>
      <c r="B725" s="662" t="s">
        <v>9963</v>
      </c>
      <c r="C725" s="662" t="s">
        <v>9855</v>
      </c>
      <c r="D725" s="662" t="s">
        <v>10041</v>
      </c>
      <c r="E725" s="662" t="s">
        <v>10042</v>
      </c>
      <c r="F725" s="665"/>
      <c r="G725" s="665"/>
      <c r="H725" s="665"/>
      <c r="I725" s="665"/>
      <c r="J725" s="665">
        <v>1</v>
      </c>
      <c r="K725" s="665">
        <v>36</v>
      </c>
      <c r="L725" s="665"/>
      <c r="M725" s="665">
        <v>36</v>
      </c>
      <c r="N725" s="665"/>
      <c r="O725" s="665"/>
      <c r="P725" s="678"/>
      <c r="Q725" s="666"/>
    </row>
    <row r="726" spans="1:17" ht="14.4" customHeight="1" x14ac:dyDescent="0.3">
      <c r="A726" s="661" t="s">
        <v>10150</v>
      </c>
      <c r="B726" s="662" t="s">
        <v>9963</v>
      </c>
      <c r="C726" s="662" t="s">
        <v>9855</v>
      </c>
      <c r="D726" s="662" t="s">
        <v>10043</v>
      </c>
      <c r="E726" s="662" t="s">
        <v>10044</v>
      </c>
      <c r="F726" s="665"/>
      <c r="G726" s="665"/>
      <c r="H726" s="665"/>
      <c r="I726" s="665"/>
      <c r="J726" s="665"/>
      <c r="K726" s="665"/>
      <c r="L726" s="665"/>
      <c r="M726" s="665"/>
      <c r="N726" s="665">
        <v>1</v>
      </c>
      <c r="O726" s="665">
        <v>591</v>
      </c>
      <c r="P726" s="678"/>
      <c r="Q726" s="666">
        <v>591</v>
      </c>
    </row>
    <row r="727" spans="1:17" ht="14.4" customHeight="1" x14ac:dyDescent="0.3">
      <c r="A727" s="661" t="s">
        <v>10150</v>
      </c>
      <c r="B727" s="662" t="s">
        <v>9963</v>
      </c>
      <c r="C727" s="662" t="s">
        <v>9855</v>
      </c>
      <c r="D727" s="662" t="s">
        <v>10045</v>
      </c>
      <c r="E727" s="662" t="s">
        <v>10046</v>
      </c>
      <c r="F727" s="665"/>
      <c r="G727" s="665"/>
      <c r="H727" s="665"/>
      <c r="I727" s="665"/>
      <c r="J727" s="665">
        <v>1</v>
      </c>
      <c r="K727" s="665">
        <v>50</v>
      </c>
      <c r="L727" s="665"/>
      <c r="M727" s="665">
        <v>50</v>
      </c>
      <c r="N727" s="665"/>
      <c r="O727" s="665"/>
      <c r="P727" s="678"/>
      <c r="Q727" s="666"/>
    </row>
    <row r="728" spans="1:17" ht="14.4" customHeight="1" x14ac:dyDescent="0.3">
      <c r="A728" s="661" t="s">
        <v>10150</v>
      </c>
      <c r="B728" s="662" t="s">
        <v>9963</v>
      </c>
      <c r="C728" s="662" t="s">
        <v>9855</v>
      </c>
      <c r="D728" s="662" t="s">
        <v>10049</v>
      </c>
      <c r="E728" s="662" t="s">
        <v>10050</v>
      </c>
      <c r="F728" s="665">
        <v>2</v>
      </c>
      <c r="G728" s="665">
        <v>958</v>
      </c>
      <c r="H728" s="665">
        <v>1</v>
      </c>
      <c r="I728" s="665">
        <v>479</v>
      </c>
      <c r="J728" s="665"/>
      <c r="K728" s="665"/>
      <c r="L728" s="665"/>
      <c r="M728" s="665"/>
      <c r="N728" s="665"/>
      <c r="O728" s="665"/>
      <c r="P728" s="678"/>
      <c r="Q728" s="666"/>
    </row>
    <row r="729" spans="1:17" ht="14.4" customHeight="1" x14ac:dyDescent="0.3">
      <c r="A729" s="661" t="s">
        <v>10150</v>
      </c>
      <c r="B729" s="662" t="s">
        <v>9963</v>
      </c>
      <c r="C729" s="662" t="s">
        <v>9855</v>
      </c>
      <c r="D729" s="662" t="s">
        <v>10057</v>
      </c>
      <c r="E729" s="662" t="s">
        <v>10058</v>
      </c>
      <c r="F729" s="665"/>
      <c r="G729" s="665"/>
      <c r="H729" s="665"/>
      <c r="I729" s="665"/>
      <c r="J729" s="665"/>
      <c r="K729" s="665"/>
      <c r="L729" s="665"/>
      <c r="M729" s="665"/>
      <c r="N729" s="665">
        <v>1</v>
      </c>
      <c r="O729" s="665">
        <v>752</v>
      </c>
      <c r="P729" s="678"/>
      <c r="Q729" s="666">
        <v>752</v>
      </c>
    </row>
    <row r="730" spans="1:17" ht="14.4" customHeight="1" x14ac:dyDescent="0.3">
      <c r="A730" s="661" t="s">
        <v>10150</v>
      </c>
      <c r="B730" s="662" t="s">
        <v>9963</v>
      </c>
      <c r="C730" s="662" t="s">
        <v>9855</v>
      </c>
      <c r="D730" s="662" t="s">
        <v>10067</v>
      </c>
      <c r="E730" s="662" t="s">
        <v>10068</v>
      </c>
      <c r="F730" s="665">
        <v>1</v>
      </c>
      <c r="G730" s="665">
        <v>650</v>
      </c>
      <c r="H730" s="665">
        <v>1</v>
      </c>
      <c r="I730" s="665">
        <v>650</v>
      </c>
      <c r="J730" s="665"/>
      <c r="K730" s="665"/>
      <c r="L730" s="665"/>
      <c r="M730" s="665"/>
      <c r="N730" s="665"/>
      <c r="O730" s="665"/>
      <c r="P730" s="678"/>
      <c r="Q730" s="666"/>
    </row>
    <row r="731" spans="1:17" ht="14.4" customHeight="1" x14ac:dyDescent="0.3">
      <c r="A731" s="661" t="s">
        <v>10151</v>
      </c>
      <c r="B731" s="662" t="s">
        <v>9667</v>
      </c>
      <c r="C731" s="662" t="s">
        <v>9831</v>
      </c>
      <c r="D731" s="662" t="s">
        <v>9836</v>
      </c>
      <c r="E731" s="662" t="s">
        <v>9837</v>
      </c>
      <c r="F731" s="665"/>
      <c r="G731" s="665"/>
      <c r="H731" s="665"/>
      <c r="I731" s="665"/>
      <c r="J731" s="665"/>
      <c r="K731" s="665"/>
      <c r="L731" s="665"/>
      <c r="M731" s="665"/>
      <c r="N731" s="665">
        <v>2</v>
      </c>
      <c r="O731" s="665">
        <v>16383.26</v>
      </c>
      <c r="P731" s="678"/>
      <c r="Q731" s="666">
        <v>8191.63</v>
      </c>
    </row>
    <row r="732" spans="1:17" ht="14.4" customHeight="1" x14ac:dyDescent="0.3">
      <c r="A732" s="661" t="s">
        <v>10151</v>
      </c>
      <c r="B732" s="662" t="s">
        <v>9667</v>
      </c>
      <c r="C732" s="662" t="s">
        <v>9831</v>
      </c>
      <c r="D732" s="662" t="s">
        <v>9840</v>
      </c>
      <c r="E732" s="662" t="s">
        <v>9841</v>
      </c>
      <c r="F732" s="665"/>
      <c r="G732" s="665"/>
      <c r="H732" s="665"/>
      <c r="I732" s="665"/>
      <c r="J732" s="665"/>
      <c r="K732" s="665"/>
      <c r="L732" s="665"/>
      <c r="M732" s="665"/>
      <c r="N732" s="665">
        <v>2</v>
      </c>
      <c r="O732" s="665">
        <v>19372.2</v>
      </c>
      <c r="P732" s="678"/>
      <c r="Q732" s="666">
        <v>9686.1</v>
      </c>
    </row>
    <row r="733" spans="1:17" ht="14.4" customHeight="1" x14ac:dyDescent="0.3">
      <c r="A733" s="661" t="s">
        <v>10151</v>
      </c>
      <c r="B733" s="662" t="s">
        <v>9667</v>
      </c>
      <c r="C733" s="662" t="s">
        <v>9855</v>
      </c>
      <c r="D733" s="662" t="s">
        <v>9858</v>
      </c>
      <c r="E733" s="662" t="s">
        <v>9859</v>
      </c>
      <c r="F733" s="665"/>
      <c r="G733" s="665"/>
      <c r="H733" s="665"/>
      <c r="I733" s="665"/>
      <c r="J733" s="665"/>
      <c r="K733" s="665"/>
      <c r="L733" s="665"/>
      <c r="M733" s="665"/>
      <c r="N733" s="665">
        <v>2</v>
      </c>
      <c r="O733" s="665">
        <v>378</v>
      </c>
      <c r="P733" s="678"/>
      <c r="Q733" s="666">
        <v>189</v>
      </c>
    </row>
    <row r="734" spans="1:17" ht="14.4" customHeight="1" x14ac:dyDescent="0.3">
      <c r="A734" s="661" t="s">
        <v>10151</v>
      </c>
      <c r="B734" s="662" t="s">
        <v>9667</v>
      </c>
      <c r="C734" s="662" t="s">
        <v>9855</v>
      </c>
      <c r="D734" s="662" t="s">
        <v>9860</v>
      </c>
      <c r="E734" s="662" t="s">
        <v>9861</v>
      </c>
      <c r="F734" s="665">
        <v>4</v>
      </c>
      <c r="G734" s="665">
        <v>136</v>
      </c>
      <c r="H734" s="665">
        <v>1</v>
      </c>
      <c r="I734" s="665">
        <v>34</v>
      </c>
      <c r="J734" s="665"/>
      <c r="K734" s="665"/>
      <c r="L734" s="665"/>
      <c r="M734" s="665"/>
      <c r="N734" s="665">
        <v>1</v>
      </c>
      <c r="O734" s="665">
        <v>35</v>
      </c>
      <c r="P734" s="678">
        <v>0.25735294117647056</v>
      </c>
      <c r="Q734" s="666">
        <v>35</v>
      </c>
    </row>
    <row r="735" spans="1:17" ht="14.4" customHeight="1" x14ac:dyDescent="0.3">
      <c r="A735" s="661" t="s">
        <v>10151</v>
      </c>
      <c r="B735" s="662" t="s">
        <v>9667</v>
      </c>
      <c r="C735" s="662" t="s">
        <v>9855</v>
      </c>
      <c r="D735" s="662" t="s">
        <v>9910</v>
      </c>
      <c r="E735" s="662" t="s">
        <v>9911</v>
      </c>
      <c r="F735" s="665">
        <v>1</v>
      </c>
      <c r="G735" s="665">
        <v>163</v>
      </c>
      <c r="H735" s="665">
        <v>1</v>
      </c>
      <c r="I735" s="665">
        <v>163</v>
      </c>
      <c r="J735" s="665">
        <v>1</v>
      </c>
      <c r="K735" s="665">
        <v>164</v>
      </c>
      <c r="L735" s="665">
        <v>1.0061349693251533</v>
      </c>
      <c r="M735" s="665">
        <v>164</v>
      </c>
      <c r="N735" s="665">
        <v>1</v>
      </c>
      <c r="O735" s="665">
        <v>165</v>
      </c>
      <c r="P735" s="678">
        <v>1.0122699386503067</v>
      </c>
      <c r="Q735" s="666">
        <v>165</v>
      </c>
    </row>
    <row r="736" spans="1:17" ht="14.4" customHeight="1" x14ac:dyDescent="0.3">
      <c r="A736" s="661" t="s">
        <v>10151</v>
      </c>
      <c r="B736" s="662" t="s">
        <v>9930</v>
      </c>
      <c r="C736" s="662" t="s">
        <v>9855</v>
      </c>
      <c r="D736" s="662" t="s">
        <v>9931</v>
      </c>
      <c r="E736" s="662" t="s">
        <v>9932</v>
      </c>
      <c r="F736" s="665">
        <v>2</v>
      </c>
      <c r="G736" s="665">
        <v>1808</v>
      </c>
      <c r="H736" s="665">
        <v>1</v>
      </c>
      <c r="I736" s="665">
        <v>904</v>
      </c>
      <c r="J736" s="665">
        <v>2</v>
      </c>
      <c r="K736" s="665">
        <v>1834</v>
      </c>
      <c r="L736" s="665">
        <v>1.0143805309734513</v>
      </c>
      <c r="M736" s="665">
        <v>917</v>
      </c>
      <c r="N736" s="665">
        <v>3</v>
      </c>
      <c r="O736" s="665">
        <v>2766</v>
      </c>
      <c r="P736" s="678">
        <v>1.529867256637168</v>
      </c>
      <c r="Q736" s="666">
        <v>922</v>
      </c>
    </row>
    <row r="737" spans="1:17" ht="14.4" customHeight="1" x14ac:dyDescent="0.3">
      <c r="A737" s="661" t="s">
        <v>10151</v>
      </c>
      <c r="B737" s="662" t="s">
        <v>9930</v>
      </c>
      <c r="C737" s="662" t="s">
        <v>9855</v>
      </c>
      <c r="D737" s="662" t="s">
        <v>9937</v>
      </c>
      <c r="E737" s="662" t="s">
        <v>9938</v>
      </c>
      <c r="F737" s="665"/>
      <c r="G737" s="665"/>
      <c r="H737" s="665"/>
      <c r="I737" s="665"/>
      <c r="J737" s="665"/>
      <c r="K737" s="665"/>
      <c r="L737" s="665"/>
      <c r="M737" s="665"/>
      <c r="N737" s="665">
        <v>3</v>
      </c>
      <c r="O737" s="665">
        <v>69</v>
      </c>
      <c r="P737" s="678"/>
      <c r="Q737" s="666">
        <v>23</v>
      </c>
    </row>
    <row r="738" spans="1:17" ht="14.4" customHeight="1" x14ac:dyDescent="0.3">
      <c r="A738" s="661" t="s">
        <v>10151</v>
      </c>
      <c r="B738" s="662" t="s">
        <v>9930</v>
      </c>
      <c r="C738" s="662" t="s">
        <v>9855</v>
      </c>
      <c r="D738" s="662" t="s">
        <v>9941</v>
      </c>
      <c r="E738" s="662" t="s">
        <v>9942</v>
      </c>
      <c r="F738" s="665">
        <v>6</v>
      </c>
      <c r="G738" s="665">
        <v>7470</v>
      </c>
      <c r="H738" s="665">
        <v>1</v>
      </c>
      <c r="I738" s="665">
        <v>1245</v>
      </c>
      <c r="J738" s="665">
        <v>7</v>
      </c>
      <c r="K738" s="665">
        <v>8827</v>
      </c>
      <c r="L738" s="665">
        <v>1.1816599732262383</v>
      </c>
      <c r="M738" s="665">
        <v>1261</v>
      </c>
      <c r="N738" s="665">
        <v>5</v>
      </c>
      <c r="O738" s="665">
        <v>6340</v>
      </c>
      <c r="P738" s="678">
        <v>0.84872824631860777</v>
      </c>
      <c r="Q738" s="666">
        <v>1268</v>
      </c>
    </row>
    <row r="739" spans="1:17" ht="14.4" customHeight="1" x14ac:dyDescent="0.3">
      <c r="A739" s="661" t="s">
        <v>10151</v>
      </c>
      <c r="B739" s="662" t="s">
        <v>9930</v>
      </c>
      <c r="C739" s="662" t="s">
        <v>9855</v>
      </c>
      <c r="D739" s="662" t="s">
        <v>9951</v>
      </c>
      <c r="E739" s="662" t="s">
        <v>9952</v>
      </c>
      <c r="F739" s="665">
        <v>2</v>
      </c>
      <c r="G739" s="665">
        <v>2004</v>
      </c>
      <c r="H739" s="665">
        <v>1</v>
      </c>
      <c r="I739" s="665">
        <v>1002</v>
      </c>
      <c r="J739" s="665">
        <v>2</v>
      </c>
      <c r="K739" s="665">
        <v>2012</v>
      </c>
      <c r="L739" s="665">
        <v>1.003992015968064</v>
      </c>
      <c r="M739" s="665">
        <v>1006</v>
      </c>
      <c r="N739" s="665">
        <v>9</v>
      </c>
      <c r="O739" s="665">
        <v>9072</v>
      </c>
      <c r="P739" s="678">
        <v>4.5269461077844309</v>
      </c>
      <c r="Q739" s="666">
        <v>1008</v>
      </c>
    </row>
    <row r="740" spans="1:17" ht="14.4" customHeight="1" x14ac:dyDescent="0.3">
      <c r="A740" s="661" t="s">
        <v>10151</v>
      </c>
      <c r="B740" s="662" t="s">
        <v>9930</v>
      </c>
      <c r="C740" s="662" t="s">
        <v>9855</v>
      </c>
      <c r="D740" s="662" t="s">
        <v>9953</v>
      </c>
      <c r="E740" s="662" t="s">
        <v>9954</v>
      </c>
      <c r="F740" s="665">
        <v>24</v>
      </c>
      <c r="G740" s="665">
        <v>53592</v>
      </c>
      <c r="H740" s="665">
        <v>1</v>
      </c>
      <c r="I740" s="665">
        <v>2233</v>
      </c>
      <c r="J740" s="665">
        <v>6</v>
      </c>
      <c r="K740" s="665">
        <v>13524</v>
      </c>
      <c r="L740" s="665">
        <v>0.25235109717868337</v>
      </c>
      <c r="M740" s="665">
        <v>2254</v>
      </c>
      <c r="N740" s="665">
        <v>14</v>
      </c>
      <c r="O740" s="665">
        <v>31696</v>
      </c>
      <c r="P740" s="678">
        <v>0.59143155694879834</v>
      </c>
      <c r="Q740" s="666">
        <v>2264</v>
      </c>
    </row>
    <row r="741" spans="1:17" ht="14.4" customHeight="1" x14ac:dyDescent="0.3">
      <c r="A741" s="661" t="s">
        <v>10151</v>
      </c>
      <c r="B741" s="662" t="s">
        <v>9930</v>
      </c>
      <c r="C741" s="662" t="s">
        <v>9855</v>
      </c>
      <c r="D741" s="662" t="s">
        <v>9955</v>
      </c>
      <c r="E741" s="662" t="s">
        <v>9956</v>
      </c>
      <c r="F741" s="665">
        <v>2</v>
      </c>
      <c r="G741" s="665">
        <v>732</v>
      </c>
      <c r="H741" s="665">
        <v>1</v>
      </c>
      <c r="I741" s="665">
        <v>366</v>
      </c>
      <c r="J741" s="665">
        <v>3</v>
      </c>
      <c r="K741" s="665">
        <v>1110</v>
      </c>
      <c r="L741" s="665">
        <v>1.5163934426229508</v>
      </c>
      <c r="M741" s="665">
        <v>370</v>
      </c>
      <c r="N741" s="665">
        <v>4</v>
      </c>
      <c r="O741" s="665">
        <v>1484</v>
      </c>
      <c r="P741" s="678">
        <v>2.0273224043715845</v>
      </c>
      <c r="Q741" s="666">
        <v>371</v>
      </c>
    </row>
    <row r="742" spans="1:17" ht="14.4" customHeight="1" x14ac:dyDescent="0.3">
      <c r="A742" s="661" t="s">
        <v>10151</v>
      </c>
      <c r="B742" s="662" t="s">
        <v>9963</v>
      </c>
      <c r="C742" s="662" t="s">
        <v>9855</v>
      </c>
      <c r="D742" s="662" t="s">
        <v>9966</v>
      </c>
      <c r="E742" s="662" t="s">
        <v>9967</v>
      </c>
      <c r="F742" s="665">
        <v>2</v>
      </c>
      <c r="G742" s="665">
        <v>434</v>
      </c>
      <c r="H742" s="665">
        <v>1</v>
      </c>
      <c r="I742" s="665">
        <v>217</v>
      </c>
      <c r="J742" s="665">
        <v>1</v>
      </c>
      <c r="K742" s="665">
        <v>218</v>
      </c>
      <c r="L742" s="665">
        <v>0.50230414746543783</v>
      </c>
      <c r="M742" s="665">
        <v>218</v>
      </c>
      <c r="N742" s="665">
        <v>1</v>
      </c>
      <c r="O742" s="665">
        <v>219</v>
      </c>
      <c r="P742" s="678">
        <v>0.50460829493087556</v>
      </c>
      <c r="Q742" s="666">
        <v>219</v>
      </c>
    </row>
    <row r="743" spans="1:17" ht="14.4" customHeight="1" x14ac:dyDescent="0.3">
      <c r="A743" s="661" t="s">
        <v>10151</v>
      </c>
      <c r="B743" s="662" t="s">
        <v>9963</v>
      </c>
      <c r="C743" s="662" t="s">
        <v>9855</v>
      </c>
      <c r="D743" s="662" t="s">
        <v>9968</v>
      </c>
      <c r="E743" s="662" t="s">
        <v>9969</v>
      </c>
      <c r="F743" s="665">
        <v>2</v>
      </c>
      <c r="G743" s="665">
        <v>994</v>
      </c>
      <c r="H743" s="665">
        <v>1</v>
      </c>
      <c r="I743" s="665">
        <v>497</v>
      </c>
      <c r="J743" s="665">
        <v>1</v>
      </c>
      <c r="K743" s="665">
        <v>501</v>
      </c>
      <c r="L743" s="665">
        <v>0.50402414486921532</v>
      </c>
      <c r="M743" s="665">
        <v>501</v>
      </c>
      <c r="N743" s="665">
        <v>1</v>
      </c>
      <c r="O743" s="665">
        <v>503</v>
      </c>
      <c r="P743" s="678">
        <v>0.50603621730382298</v>
      </c>
      <c r="Q743" s="666">
        <v>503</v>
      </c>
    </row>
    <row r="744" spans="1:17" ht="14.4" customHeight="1" x14ac:dyDescent="0.3">
      <c r="A744" s="661" t="s">
        <v>10151</v>
      </c>
      <c r="B744" s="662" t="s">
        <v>9963</v>
      </c>
      <c r="C744" s="662" t="s">
        <v>9855</v>
      </c>
      <c r="D744" s="662" t="s">
        <v>9974</v>
      </c>
      <c r="E744" s="662" t="s">
        <v>9975</v>
      </c>
      <c r="F744" s="665"/>
      <c r="G744" s="665"/>
      <c r="H744" s="665"/>
      <c r="I744" s="665"/>
      <c r="J744" s="665"/>
      <c r="K744" s="665"/>
      <c r="L744" s="665"/>
      <c r="M744" s="665"/>
      <c r="N744" s="665">
        <v>3</v>
      </c>
      <c r="O744" s="665">
        <v>1053</v>
      </c>
      <c r="P744" s="678"/>
      <c r="Q744" s="666">
        <v>351</v>
      </c>
    </row>
    <row r="745" spans="1:17" ht="14.4" customHeight="1" x14ac:dyDescent="0.3">
      <c r="A745" s="661" t="s">
        <v>10151</v>
      </c>
      <c r="B745" s="662" t="s">
        <v>9963</v>
      </c>
      <c r="C745" s="662" t="s">
        <v>9855</v>
      </c>
      <c r="D745" s="662" t="s">
        <v>9978</v>
      </c>
      <c r="E745" s="662" t="s">
        <v>9979</v>
      </c>
      <c r="F745" s="665">
        <v>180</v>
      </c>
      <c r="G745" s="665">
        <v>11700</v>
      </c>
      <c r="H745" s="665">
        <v>1</v>
      </c>
      <c r="I745" s="665">
        <v>65</v>
      </c>
      <c r="J745" s="665">
        <v>143</v>
      </c>
      <c r="K745" s="665">
        <v>9295</v>
      </c>
      <c r="L745" s="665">
        <v>0.7944444444444444</v>
      </c>
      <c r="M745" s="665">
        <v>65</v>
      </c>
      <c r="N745" s="665">
        <v>175</v>
      </c>
      <c r="O745" s="665">
        <v>11375</v>
      </c>
      <c r="P745" s="678">
        <v>0.97222222222222221</v>
      </c>
      <c r="Q745" s="666">
        <v>65</v>
      </c>
    </row>
    <row r="746" spans="1:17" ht="14.4" customHeight="1" x14ac:dyDescent="0.3">
      <c r="A746" s="661" t="s">
        <v>10151</v>
      </c>
      <c r="B746" s="662" t="s">
        <v>9963</v>
      </c>
      <c r="C746" s="662" t="s">
        <v>9855</v>
      </c>
      <c r="D746" s="662" t="s">
        <v>1322</v>
      </c>
      <c r="E746" s="662" t="s">
        <v>9982</v>
      </c>
      <c r="F746" s="665">
        <v>4</v>
      </c>
      <c r="G746" s="665">
        <v>2360</v>
      </c>
      <c r="H746" s="665">
        <v>1</v>
      </c>
      <c r="I746" s="665">
        <v>590</v>
      </c>
      <c r="J746" s="665">
        <v>1</v>
      </c>
      <c r="K746" s="665">
        <v>590</v>
      </c>
      <c r="L746" s="665">
        <v>0.25</v>
      </c>
      <c r="M746" s="665">
        <v>590</v>
      </c>
      <c r="N746" s="665">
        <v>3</v>
      </c>
      <c r="O746" s="665">
        <v>1773</v>
      </c>
      <c r="P746" s="678">
        <v>0.75127118644067792</v>
      </c>
      <c r="Q746" s="666">
        <v>591</v>
      </c>
    </row>
    <row r="747" spans="1:17" ht="14.4" customHeight="1" x14ac:dyDescent="0.3">
      <c r="A747" s="661" t="s">
        <v>10151</v>
      </c>
      <c r="B747" s="662" t="s">
        <v>9963</v>
      </c>
      <c r="C747" s="662" t="s">
        <v>9855</v>
      </c>
      <c r="D747" s="662" t="s">
        <v>9983</v>
      </c>
      <c r="E747" s="662" t="s">
        <v>9984</v>
      </c>
      <c r="F747" s="665">
        <v>4</v>
      </c>
      <c r="G747" s="665">
        <v>2460</v>
      </c>
      <c r="H747" s="665">
        <v>1</v>
      </c>
      <c r="I747" s="665">
        <v>615</v>
      </c>
      <c r="J747" s="665">
        <v>1</v>
      </c>
      <c r="K747" s="665">
        <v>615</v>
      </c>
      <c r="L747" s="665">
        <v>0.25</v>
      </c>
      <c r="M747" s="665">
        <v>615</v>
      </c>
      <c r="N747" s="665">
        <v>3</v>
      </c>
      <c r="O747" s="665">
        <v>1848</v>
      </c>
      <c r="P747" s="678">
        <v>0.75121951219512195</v>
      </c>
      <c r="Q747" s="666">
        <v>616</v>
      </c>
    </row>
    <row r="748" spans="1:17" ht="14.4" customHeight="1" x14ac:dyDescent="0.3">
      <c r="A748" s="661" t="s">
        <v>10151</v>
      </c>
      <c r="B748" s="662" t="s">
        <v>9963</v>
      </c>
      <c r="C748" s="662" t="s">
        <v>9855</v>
      </c>
      <c r="D748" s="662" t="s">
        <v>9985</v>
      </c>
      <c r="E748" s="662" t="s">
        <v>9986</v>
      </c>
      <c r="F748" s="665">
        <v>4</v>
      </c>
      <c r="G748" s="665">
        <v>596</v>
      </c>
      <c r="H748" s="665">
        <v>1</v>
      </c>
      <c r="I748" s="665">
        <v>149</v>
      </c>
      <c r="J748" s="665">
        <v>1</v>
      </c>
      <c r="K748" s="665">
        <v>149</v>
      </c>
      <c r="L748" s="665">
        <v>0.25</v>
      </c>
      <c r="M748" s="665">
        <v>149</v>
      </c>
      <c r="N748" s="665">
        <v>3</v>
      </c>
      <c r="O748" s="665">
        <v>450</v>
      </c>
      <c r="P748" s="678">
        <v>0.75503355704697983</v>
      </c>
      <c r="Q748" s="666">
        <v>150</v>
      </c>
    </row>
    <row r="749" spans="1:17" ht="14.4" customHeight="1" x14ac:dyDescent="0.3">
      <c r="A749" s="661" t="s">
        <v>10151</v>
      </c>
      <c r="B749" s="662" t="s">
        <v>9963</v>
      </c>
      <c r="C749" s="662" t="s">
        <v>9855</v>
      </c>
      <c r="D749" s="662" t="s">
        <v>9989</v>
      </c>
      <c r="E749" s="662" t="s">
        <v>9990</v>
      </c>
      <c r="F749" s="665">
        <v>2</v>
      </c>
      <c r="G749" s="665">
        <v>46</v>
      </c>
      <c r="H749" s="665">
        <v>1</v>
      </c>
      <c r="I749" s="665">
        <v>23</v>
      </c>
      <c r="J749" s="665"/>
      <c r="K749" s="665"/>
      <c r="L749" s="665"/>
      <c r="M749" s="665"/>
      <c r="N749" s="665">
        <v>1</v>
      </c>
      <c r="O749" s="665">
        <v>24</v>
      </c>
      <c r="P749" s="678">
        <v>0.52173913043478259</v>
      </c>
      <c r="Q749" s="666">
        <v>24</v>
      </c>
    </row>
    <row r="750" spans="1:17" ht="14.4" customHeight="1" x14ac:dyDescent="0.3">
      <c r="A750" s="661" t="s">
        <v>10151</v>
      </c>
      <c r="B750" s="662" t="s">
        <v>9963</v>
      </c>
      <c r="C750" s="662" t="s">
        <v>9855</v>
      </c>
      <c r="D750" s="662" t="s">
        <v>9993</v>
      </c>
      <c r="E750" s="662" t="s">
        <v>9994</v>
      </c>
      <c r="F750" s="665">
        <v>21</v>
      </c>
      <c r="G750" s="665">
        <v>1134</v>
      </c>
      <c r="H750" s="665">
        <v>1</v>
      </c>
      <c r="I750" s="665">
        <v>54</v>
      </c>
      <c r="J750" s="665">
        <v>27</v>
      </c>
      <c r="K750" s="665">
        <v>1458</v>
      </c>
      <c r="L750" s="665">
        <v>1.2857142857142858</v>
      </c>
      <c r="M750" s="665">
        <v>54</v>
      </c>
      <c r="N750" s="665">
        <v>44</v>
      </c>
      <c r="O750" s="665">
        <v>2376</v>
      </c>
      <c r="P750" s="678">
        <v>2.0952380952380953</v>
      </c>
      <c r="Q750" s="666">
        <v>54</v>
      </c>
    </row>
    <row r="751" spans="1:17" ht="14.4" customHeight="1" x14ac:dyDescent="0.3">
      <c r="A751" s="661" t="s">
        <v>10151</v>
      </c>
      <c r="B751" s="662" t="s">
        <v>9963</v>
      </c>
      <c r="C751" s="662" t="s">
        <v>9855</v>
      </c>
      <c r="D751" s="662" t="s">
        <v>9995</v>
      </c>
      <c r="E751" s="662" t="s">
        <v>9996</v>
      </c>
      <c r="F751" s="665">
        <v>280</v>
      </c>
      <c r="G751" s="665">
        <v>21560</v>
      </c>
      <c r="H751" s="665">
        <v>1</v>
      </c>
      <c r="I751" s="665">
        <v>77</v>
      </c>
      <c r="J751" s="665">
        <v>206</v>
      </c>
      <c r="K751" s="665">
        <v>15862</v>
      </c>
      <c r="L751" s="665">
        <v>0.73571428571428577</v>
      </c>
      <c r="M751" s="665">
        <v>77</v>
      </c>
      <c r="N751" s="665">
        <v>205</v>
      </c>
      <c r="O751" s="665">
        <v>15785</v>
      </c>
      <c r="P751" s="678">
        <v>0.7321428571428571</v>
      </c>
      <c r="Q751" s="666">
        <v>77</v>
      </c>
    </row>
    <row r="752" spans="1:17" ht="14.4" customHeight="1" x14ac:dyDescent="0.3">
      <c r="A752" s="661" t="s">
        <v>10151</v>
      </c>
      <c r="B752" s="662" t="s">
        <v>9963</v>
      </c>
      <c r="C752" s="662" t="s">
        <v>9855</v>
      </c>
      <c r="D752" s="662" t="s">
        <v>9999</v>
      </c>
      <c r="E752" s="662" t="s">
        <v>10000</v>
      </c>
      <c r="F752" s="665">
        <v>17</v>
      </c>
      <c r="G752" s="665">
        <v>374</v>
      </c>
      <c r="H752" s="665">
        <v>1</v>
      </c>
      <c r="I752" s="665">
        <v>22</v>
      </c>
      <c r="J752" s="665">
        <v>6</v>
      </c>
      <c r="K752" s="665">
        <v>137</v>
      </c>
      <c r="L752" s="665">
        <v>0.36631016042780751</v>
      </c>
      <c r="M752" s="665">
        <v>22.833333333333332</v>
      </c>
      <c r="N752" s="665">
        <v>11</v>
      </c>
      <c r="O752" s="665">
        <v>253</v>
      </c>
      <c r="P752" s="678">
        <v>0.67647058823529416</v>
      </c>
      <c r="Q752" s="666">
        <v>23</v>
      </c>
    </row>
    <row r="753" spans="1:17" ht="14.4" customHeight="1" x14ac:dyDescent="0.3">
      <c r="A753" s="661" t="s">
        <v>10151</v>
      </c>
      <c r="B753" s="662" t="s">
        <v>9963</v>
      </c>
      <c r="C753" s="662" t="s">
        <v>9855</v>
      </c>
      <c r="D753" s="662" t="s">
        <v>10009</v>
      </c>
      <c r="E753" s="662" t="s">
        <v>10010</v>
      </c>
      <c r="F753" s="665">
        <v>4</v>
      </c>
      <c r="G753" s="665">
        <v>836</v>
      </c>
      <c r="H753" s="665">
        <v>1</v>
      </c>
      <c r="I753" s="665">
        <v>209</v>
      </c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10151</v>
      </c>
      <c r="B754" s="662" t="s">
        <v>9963</v>
      </c>
      <c r="C754" s="662" t="s">
        <v>9855</v>
      </c>
      <c r="D754" s="662" t="s">
        <v>10011</v>
      </c>
      <c r="E754" s="662" t="s">
        <v>10012</v>
      </c>
      <c r="F754" s="665"/>
      <c r="G754" s="665"/>
      <c r="H754" s="665"/>
      <c r="I754" s="665"/>
      <c r="J754" s="665">
        <v>6</v>
      </c>
      <c r="K754" s="665">
        <v>396</v>
      </c>
      <c r="L754" s="665"/>
      <c r="M754" s="665">
        <v>66</v>
      </c>
      <c r="N754" s="665">
        <v>6</v>
      </c>
      <c r="O754" s="665">
        <v>396</v>
      </c>
      <c r="P754" s="678"/>
      <c r="Q754" s="666">
        <v>66</v>
      </c>
    </row>
    <row r="755" spans="1:17" ht="14.4" customHeight="1" x14ac:dyDescent="0.3">
      <c r="A755" s="661" t="s">
        <v>10151</v>
      </c>
      <c r="B755" s="662" t="s">
        <v>9963</v>
      </c>
      <c r="C755" s="662" t="s">
        <v>9855</v>
      </c>
      <c r="D755" s="662" t="s">
        <v>10015</v>
      </c>
      <c r="E755" s="662" t="s">
        <v>10016</v>
      </c>
      <c r="F755" s="665">
        <v>288</v>
      </c>
      <c r="G755" s="665">
        <v>4608</v>
      </c>
      <c r="H755" s="665">
        <v>1</v>
      </c>
      <c r="I755" s="665">
        <v>16</v>
      </c>
      <c r="J755" s="665">
        <v>209</v>
      </c>
      <c r="K755" s="665">
        <v>3344</v>
      </c>
      <c r="L755" s="665">
        <v>0.72569444444444442</v>
      </c>
      <c r="M755" s="665">
        <v>16</v>
      </c>
      <c r="N755" s="665">
        <v>213</v>
      </c>
      <c r="O755" s="665">
        <v>3408</v>
      </c>
      <c r="P755" s="678">
        <v>0.73958333333333337</v>
      </c>
      <c r="Q755" s="666">
        <v>16</v>
      </c>
    </row>
    <row r="756" spans="1:17" ht="14.4" customHeight="1" x14ac:dyDescent="0.3">
      <c r="A756" s="661" t="s">
        <v>10151</v>
      </c>
      <c r="B756" s="662" t="s">
        <v>9963</v>
      </c>
      <c r="C756" s="662" t="s">
        <v>9855</v>
      </c>
      <c r="D756" s="662" t="s">
        <v>10019</v>
      </c>
      <c r="E756" s="662" t="s">
        <v>10020</v>
      </c>
      <c r="F756" s="665">
        <v>41</v>
      </c>
      <c r="G756" s="665">
        <v>14268</v>
      </c>
      <c r="H756" s="665">
        <v>1</v>
      </c>
      <c r="I756" s="665">
        <v>348</v>
      </c>
      <c r="J756" s="665">
        <v>28</v>
      </c>
      <c r="K756" s="665">
        <v>9772</v>
      </c>
      <c r="L756" s="665">
        <v>0.68488926268573036</v>
      </c>
      <c r="M756" s="665">
        <v>349</v>
      </c>
      <c r="N756" s="665">
        <v>18</v>
      </c>
      <c r="O756" s="665">
        <v>6282</v>
      </c>
      <c r="P756" s="678">
        <v>0.44028595458368375</v>
      </c>
      <c r="Q756" s="666">
        <v>349</v>
      </c>
    </row>
    <row r="757" spans="1:17" ht="14.4" customHeight="1" x14ac:dyDescent="0.3">
      <c r="A757" s="661" t="s">
        <v>10151</v>
      </c>
      <c r="B757" s="662" t="s">
        <v>9963</v>
      </c>
      <c r="C757" s="662" t="s">
        <v>9855</v>
      </c>
      <c r="D757" s="662" t="s">
        <v>10021</v>
      </c>
      <c r="E757" s="662" t="s">
        <v>10022</v>
      </c>
      <c r="F757" s="665">
        <v>15</v>
      </c>
      <c r="G757" s="665">
        <v>360</v>
      </c>
      <c r="H757" s="665">
        <v>1</v>
      </c>
      <c r="I757" s="665">
        <v>24</v>
      </c>
      <c r="J757" s="665">
        <v>6</v>
      </c>
      <c r="K757" s="665">
        <v>144</v>
      </c>
      <c r="L757" s="665">
        <v>0.4</v>
      </c>
      <c r="M757" s="665">
        <v>24</v>
      </c>
      <c r="N757" s="665">
        <v>9</v>
      </c>
      <c r="O757" s="665">
        <v>216</v>
      </c>
      <c r="P757" s="678">
        <v>0.6</v>
      </c>
      <c r="Q757" s="666">
        <v>24</v>
      </c>
    </row>
    <row r="758" spans="1:17" ht="14.4" customHeight="1" x14ac:dyDescent="0.3">
      <c r="A758" s="661" t="s">
        <v>10151</v>
      </c>
      <c r="B758" s="662" t="s">
        <v>9963</v>
      </c>
      <c r="C758" s="662" t="s">
        <v>9855</v>
      </c>
      <c r="D758" s="662" t="s">
        <v>10023</v>
      </c>
      <c r="E758" s="662" t="s">
        <v>10024</v>
      </c>
      <c r="F758" s="665">
        <v>4</v>
      </c>
      <c r="G758" s="665">
        <v>2952</v>
      </c>
      <c r="H758" s="665">
        <v>1</v>
      </c>
      <c r="I758" s="665">
        <v>738</v>
      </c>
      <c r="J758" s="665">
        <v>1</v>
      </c>
      <c r="K758" s="665">
        <v>738</v>
      </c>
      <c r="L758" s="665">
        <v>0.25</v>
      </c>
      <c r="M758" s="665">
        <v>738</v>
      </c>
      <c r="N758" s="665">
        <v>3</v>
      </c>
      <c r="O758" s="665">
        <v>2217</v>
      </c>
      <c r="P758" s="678">
        <v>0.75101626016260159</v>
      </c>
      <c r="Q758" s="666">
        <v>739</v>
      </c>
    </row>
    <row r="759" spans="1:17" ht="14.4" customHeight="1" x14ac:dyDescent="0.3">
      <c r="A759" s="661" t="s">
        <v>10151</v>
      </c>
      <c r="B759" s="662" t="s">
        <v>9963</v>
      </c>
      <c r="C759" s="662" t="s">
        <v>9855</v>
      </c>
      <c r="D759" s="662" t="s">
        <v>10025</v>
      </c>
      <c r="E759" s="662" t="s">
        <v>10026</v>
      </c>
      <c r="F759" s="665">
        <v>4</v>
      </c>
      <c r="G759" s="665">
        <v>720</v>
      </c>
      <c r="H759" s="665">
        <v>1</v>
      </c>
      <c r="I759" s="665">
        <v>180</v>
      </c>
      <c r="J759" s="665">
        <v>3</v>
      </c>
      <c r="K759" s="665">
        <v>540</v>
      </c>
      <c r="L759" s="665">
        <v>0.75</v>
      </c>
      <c r="M759" s="665">
        <v>180</v>
      </c>
      <c r="N759" s="665">
        <v>5</v>
      </c>
      <c r="O759" s="665">
        <v>900</v>
      </c>
      <c r="P759" s="678">
        <v>1.25</v>
      </c>
      <c r="Q759" s="666">
        <v>180</v>
      </c>
    </row>
    <row r="760" spans="1:17" ht="14.4" customHeight="1" x14ac:dyDescent="0.3">
      <c r="A760" s="661" t="s">
        <v>10151</v>
      </c>
      <c r="B760" s="662" t="s">
        <v>9963</v>
      </c>
      <c r="C760" s="662" t="s">
        <v>9855</v>
      </c>
      <c r="D760" s="662" t="s">
        <v>10031</v>
      </c>
      <c r="E760" s="662" t="s">
        <v>10032</v>
      </c>
      <c r="F760" s="665">
        <v>1</v>
      </c>
      <c r="G760" s="665">
        <v>253</v>
      </c>
      <c r="H760" s="665">
        <v>1</v>
      </c>
      <c r="I760" s="665">
        <v>253</v>
      </c>
      <c r="J760" s="665">
        <v>3</v>
      </c>
      <c r="K760" s="665">
        <v>759</v>
      </c>
      <c r="L760" s="665">
        <v>3</v>
      </c>
      <c r="M760" s="665">
        <v>253</v>
      </c>
      <c r="N760" s="665">
        <v>3</v>
      </c>
      <c r="O760" s="665">
        <v>759</v>
      </c>
      <c r="P760" s="678">
        <v>3</v>
      </c>
      <c r="Q760" s="666">
        <v>253</v>
      </c>
    </row>
    <row r="761" spans="1:17" ht="14.4" customHeight="1" x14ac:dyDescent="0.3">
      <c r="A761" s="661" t="s">
        <v>10151</v>
      </c>
      <c r="B761" s="662" t="s">
        <v>9963</v>
      </c>
      <c r="C761" s="662" t="s">
        <v>9855</v>
      </c>
      <c r="D761" s="662" t="s">
        <v>10033</v>
      </c>
      <c r="E761" s="662" t="s">
        <v>10034</v>
      </c>
      <c r="F761" s="665">
        <v>4</v>
      </c>
      <c r="G761" s="665">
        <v>1056</v>
      </c>
      <c r="H761" s="665">
        <v>1</v>
      </c>
      <c r="I761" s="665">
        <v>264</v>
      </c>
      <c r="J761" s="665">
        <v>1</v>
      </c>
      <c r="K761" s="665">
        <v>264</v>
      </c>
      <c r="L761" s="665">
        <v>0.25</v>
      </c>
      <c r="M761" s="665">
        <v>264</v>
      </c>
      <c r="N761" s="665">
        <v>3</v>
      </c>
      <c r="O761" s="665">
        <v>795</v>
      </c>
      <c r="P761" s="678">
        <v>0.75284090909090906</v>
      </c>
      <c r="Q761" s="666">
        <v>265</v>
      </c>
    </row>
    <row r="762" spans="1:17" ht="14.4" customHeight="1" x14ac:dyDescent="0.3">
      <c r="A762" s="661" t="s">
        <v>10151</v>
      </c>
      <c r="B762" s="662" t="s">
        <v>9963</v>
      </c>
      <c r="C762" s="662" t="s">
        <v>9855</v>
      </c>
      <c r="D762" s="662" t="s">
        <v>10035</v>
      </c>
      <c r="E762" s="662" t="s">
        <v>10036</v>
      </c>
      <c r="F762" s="665">
        <v>3</v>
      </c>
      <c r="G762" s="665">
        <v>567</v>
      </c>
      <c r="H762" s="665">
        <v>1</v>
      </c>
      <c r="I762" s="665">
        <v>189</v>
      </c>
      <c r="J762" s="665"/>
      <c r="K762" s="665"/>
      <c r="L762" s="665"/>
      <c r="M762" s="665"/>
      <c r="N762" s="665"/>
      <c r="O762" s="665"/>
      <c r="P762" s="678"/>
      <c r="Q762" s="666"/>
    </row>
    <row r="763" spans="1:17" ht="14.4" customHeight="1" x14ac:dyDescent="0.3">
      <c r="A763" s="661" t="s">
        <v>10151</v>
      </c>
      <c r="B763" s="662" t="s">
        <v>9963</v>
      </c>
      <c r="C763" s="662" t="s">
        <v>9855</v>
      </c>
      <c r="D763" s="662" t="s">
        <v>10039</v>
      </c>
      <c r="E763" s="662" t="s">
        <v>10040</v>
      </c>
      <c r="F763" s="665">
        <v>17</v>
      </c>
      <c r="G763" s="665">
        <v>3672</v>
      </c>
      <c r="H763" s="665">
        <v>1</v>
      </c>
      <c r="I763" s="665">
        <v>216</v>
      </c>
      <c r="J763" s="665">
        <v>9</v>
      </c>
      <c r="K763" s="665">
        <v>1944</v>
      </c>
      <c r="L763" s="665">
        <v>0.52941176470588236</v>
      </c>
      <c r="M763" s="665">
        <v>216</v>
      </c>
      <c r="N763" s="665">
        <v>17</v>
      </c>
      <c r="O763" s="665">
        <v>3672</v>
      </c>
      <c r="P763" s="678">
        <v>1</v>
      </c>
      <c r="Q763" s="666">
        <v>216</v>
      </c>
    </row>
    <row r="764" spans="1:17" ht="14.4" customHeight="1" x14ac:dyDescent="0.3">
      <c r="A764" s="661" t="s">
        <v>10151</v>
      </c>
      <c r="B764" s="662" t="s">
        <v>9963</v>
      </c>
      <c r="C764" s="662" t="s">
        <v>9855</v>
      </c>
      <c r="D764" s="662" t="s">
        <v>10043</v>
      </c>
      <c r="E764" s="662" t="s">
        <v>10044</v>
      </c>
      <c r="F764" s="665">
        <v>4</v>
      </c>
      <c r="G764" s="665">
        <v>2360</v>
      </c>
      <c r="H764" s="665">
        <v>1</v>
      </c>
      <c r="I764" s="665">
        <v>590</v>
      </c>
      <c r="J764" s="665">
        <v>1</v>
      </c>
      <c r="K764" s="665">
        <v>590</v>
      </c>
      <c r="L764" s="665">
        <v>0.25</v>
      </c>
      <c r="M764" s="665">
        <v>590</v>
      </c>
      <c r="N764" s="665">
        <v>3</v>
      </c>
      <c r="O764" s="665">
        <v>1773</v>
      </c>
      <c r="P764" s="678">
        <v>0.75127118644067792</v>
      </c>
      <c r="Q764" s="666">
        <v>591</v>
      </c>
    </row>
    <row r="765" spans="1:17" ht="14.4" customHeight="1" x14ac:dyDescent="0.3">
      <c r="A765" s="661" t="s">
        <v>10151</v>
      </c>
      <c r="B765" s="662" t="s">
        <v>9963</v>
      </c>
      <c r="C765" s="662" t="s">
        <v>9855</v>
      </c>
      <c r="D765" s="662" t="s">
        <v>10045</v>
      </c>
      <c r="E765" s="662" t="s">
        <v>10046</v>
      </c>
      <c r="F765" s="665">
        <v>2</v>
      </c>
      <c r="G765" s="665">
        <v>100</v>
      </c>
      <c r="H765" s="665">
        <v>1</v>
      </c>
      <c r="I765" s="665">
        <v>50</v>
      </c>
      <c r="J765" s="665"/>
      <c r="K765" s="665"/>
      <c r="L765" s="665"/>
      <c r="M765" s="665"/>
      <c r="N765" s="665"/>
      <c r="O765" s="665"/>
      <c r="P765" s="678"/>
      <c r="Q765" s="666"/>
    </row>
    <row r="766" spans="1:17" ht="14.4" customHeight="1" x14ac:dyDescent="0.3">
      <c r="A766" s="661" t="s">
        <v>10151</v>
      </c>
      <c r="B766" s="662" t="s">
        <v>9963</v>
      </c>
      <c r="C766" s="662" t="s">
        <v>9855</v>
      </c>
      <c r="D766" s="662" t="s">
        <v>10047</v>
      </c>
      <c r="E766" s="662" t="s">
        <v>10048</v>
      </c>
      <c r="F766" s="665">
        <v>4</v>
      </c>
      <c r="G766" s="665">
        <v>2180</v>
      </c>
      <c r="H766" s="665">
        <v>1</v>
      </c>
      <c r="I766" s="665">
        <v>545</v>
      </c>
      <c r="J766" s="665">
        <v>1</v>
      </c>
      <c r="K766" s="665">
        <v>545</v>
      </c>
      <c r="L766" s="665">
        <v>0.25</v>
      </c>
      <c r="M766" s="665">
        <v>545</v>
      </c>
      <c r="N766" s="665">
        <v>3</v>
      </c>
      <c r="O766" s="665">
        <v>1638</v>
      </c>
      <c r="P766" s="678">
        <v>0.75137614678899078</v>
      </c>
      <c r="Q766" s="666">
        <v>546</v>
      </c>
    </row>
    <row r="767" spans="1:17" ht="14.4" customHeight="1" x14ac:dyDescent="0.3">
      <c r="A767" s="661" t="s">
        <v>10151</v>
      </c>
      <c r="B767" s="662" t="s">
        <v>9963</v>
      </c>
      <c r="C767" s="662" t="s">
        <v>9855</v>
      </c>
      <c r="D767" s="662" t="s">
        <v>10051</v>
      </c>
      <c r="E767" s="662" t="s">
        <v>10052</v>
      </c>
      <c r="F767" s="665">
        <v>4</v>
      </c>
      <c r="G767" s="665">
        <v>2936</v>
      </c>
      <c r="H767" s="665">
        <v>1</v>
      </c>
      <c r="I767" s="665">
        <v>734</v>
      </c>
      <c r="J767" s="665">
        <v>1</v>
      </c>
      <c r="K767" s="665">
        <v>734</v>
      </c>
      <c r="L767" s="665">
        <v>0.25</v>
      </c>
      <c r="M767" s="665">
        <v>734</v>
      </c>
      <c r="N767" s="665">
        <v>3</v>
      </c>
      <c r="O767" s="665">
        <v>2205</v>
      </c>
      <c r="P767" s="678">
        <v>0.75102179836512262</v>
      </c>
      <c r="Q767" s="666">
        <v>735</v>
      </c>
    </row>
    <row r="768" spans="1:17" ht="14.4" customHeight="1" x14ac:dyDescent="0.3">
      <c r="A768" s="661" t="s">
        <v>10151</v>
      </c>
      <c r="B768" s="662" t="s">
        <v>9963</v>
      </c>
      <c r="C768" s="662" t="s">
        <v>9855</v>
      </c>
      <c r="D768" s="662" t="s">
        <v>10053</v>
      </c>
      <c r="E768" s="662" t="s">
        <v>10054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327</v>
      </c>
      <c r="P768" s="678"/>
      <c r="Q768" s="666">
        <v>327</v>
      </c>
    </row>
    <row r="769" spans="1:17" ht="14.4" customHeight="1" x14ac:dyDescent="0.3">
      <c r="A769" s="661" t="s">
        <v>10151</v>
      </c>
      <c r="B769" s="662" t="s">
        <v>9963</v>
      </c>
      <c r="C769" s="662" t="s">
        <v>9855</v>
      </c>
      <c r="D769" s="662" t="s">
        <v>10055</v>
      </c>
      <c r="E769" s="662" t="s">
        <v>10056</v>
      </c>
      <c r="F769" s="665">
        <v>4</v>
      </c>
      <c r="G769" s="665">
        <v>1376</v>
      </c>
      <c r="H769" s="665">
        <v>1</v>
      </c>
      <c r="I769" s="665">
        <v>344</v>
      </c>
      <c r="J769" s="665">
        <v>1</v>
      </c>
      <c r="K769" s="665">
        <v>344</v>
      </c>
      <c r="L769" s="665">
        <v>0.25</v>
      </c>
      <c r="M769" s="665">
        <v>344</v>
      </c>
      <c r="N769" s="665">
        <v>3</v>
      </c>
      <c r="O769" s="665">
        <v>1035</v>
      </c>
      <c r="P769" s="678">
        <v>0.75218023255813948</v>
      </c>
      <c r="Q769" s="666">
        <v>345</v>
      </c>
    </row>
    <row r="770" spans="1:17" ht="14.4" customHeight="1" x14ac:dyDescent="0.3">
      <c r="A770" s="661" t="s">
        <v>10151</v>
      </c>
      <c r="B770" s="662" t="s">
        <v>9963</v>
      </c>
      <c r="C770" s="662" t="s">
        <v>9855</v>
      </c>
      <c r="D770" s="662" t="s">
        <v>10057</v>
      </c>
      <c r="E770" s="662" t="s">
        <v>10058</v>
      </c>
      <c r="F770" s="665">
        <v>1</v>
      </c>
      <c r="G770" s="665">
        <v>751</v>
      </c>
      <c r="H770" s="665">
        <v>1</v>
      </c>
      <c r="I770" s="665">
        <v>751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10151</v>
      </c>
      <c r="B771" s="662" t="s">
        <v>9963</v>
      </c>
      <c r="C771" s="662" t="s">
        <v>9855</v>
      </c>
      <c r="D771" s="662" t="s">
        <v>10059</v>
      </c>
      <c r="E771" s="662" t="s">
        <v>10060</v>
      </c>
      <c r="F771" s="665">
        <v>1</v>
      </c>
      <c r="G771" s="665">
        <v>230</v>
      </c>
      <c r="H771" s="665">
        <v>1</v>
      </c>
      <c r="I771" s="665">
        <v>230</v>
      </c>
      <c r="J771" s="665">
        <v>1</v>
      </c>
      <c r="K771" s="665">
        <v>230</v>
      </c>
      <c r="L771" s="665">
        <v>1</v>
      </c>
      <c r="M771" s="665">
        <v>230</v>
      </c>
      <c r="N771" s="665">
        <v>3</v>
      </c>
      <c r="O771" s="665">
        <v>693</v>
      </c>
      <c r="P771" s="678">
        <v>3.0130434782608697</v>
      </c>
      <c r="Q771" s="666">
        <v>231</v>
      </c>
    </row>
    <row r="772" spans="1:17" ht="14.4" customHeight="1" x14ac:dyDescent="0.3">
      <c r="A772" s="661" t="s">
        <v>10151</v>
      </c>
      <c r="B772" s="662" t="s">
        <v>9963</v>
      </c>
      <c r="C772" s="662" t="s">
        <v>9855</v>
      </c>
      <c r="D772" s="662" t="s">
        <v>10063</v>
      </c>
      <c r="E772" s="662" t="s">
        <v>10064</v>
      </c>
      <c r="F772" s="665">
        <v>4</v>
      </c>
      <c r="G772" s="665">
        <v>916</v>
      </c>
      <c r="H772" s="665">
        <v>1</v>
      </c>
      <c r="I772" s="665">
        <v>229</v>
      </c>
      <c r="J772" s="665">
        <v>1</v>
      </c>
      <c r="K772" s="665">
        <v>229</v>
      </c>
      <c r="L772" s="665">
        <v>0.25</v>
      </c>
      <c r="M772" s="665">
        <v>229</v>
      </c>
      <c r="N772" s="665">
        <v>2</v>
      </c>
      <c r="O772" s="665">
        <v>460</v>
      </c>
      <c r="P772" s="678">
        <v>0.50218340611353707</v>
      </c>
      <c r="Q772" s="666">
        <v>230</v>
      </c>
    </row>
    <row r="773" spans="1:17" ht="14.4" customHeight="1" x14ac:dyDescent="0.3">
      <c r="A773" s="661" t="s">
        <v>10151</v>
      </c>
      <c r="B773" s="662" t="s">
        <v>9963</v>
      </c>
      <c r="C773" s="662" t="s">
        <v>9855</v>
      </c>
      <c r="D773" s="662" t="s">
        <v>1410</v>
      </c>
      <c r="E773" s="662" t="s">
        <v>10079</v>
      </c>
      <c r="F773" s="665">
        <v>6</v>
      </c>
      <c r="G773" s="665">
        <v>4710</v>
      </c>
      <c r="H773" s="665">
        <v>1</v>
      </c>
      <c r="I773" s="665">
        <v>785</v>
      </c>
      <c r="J773" s="665">
        <v>2</v>
      </c>
      <c r="K773" s="665">
        <v>1570</v>
      </c>
      <c r="L773" s="665">
        <v>0.33333333333333331</v>
      </c>
      <c r="M773" s="665">
        <v>785</v>
      </c>
      <c r="N773" s="665">
        <v>4</v>
      </c>
      <c r="O773" s="665">
        <v>3144</v>
      </c>
      <c r="P773" s="678">
        <v>0.66751592356687894</v>
      </c>
      <c r="Q773" s="666">
        <v>786</v>
      </c>
    </row>
    <row r="774" spans="1:17" ht="14.4" customHeight="1" x14ac:dyDescent="0.3">
      <c r="A774" s="661" t="s">
        <v>10151</v>
      </c>
      <c r="B774" s="662" t="s">
        <v>9963</v>
      </c>
      <c r="C774" s="662" t="s">
        <v>9855</v>
      </c>
      <c r="D774" s="662" t="s">
        <v>10080</v>
      </c>
      <c r="E774" s="662" t="s">
        <v>10081</v>
      </c>
      <c r="F774" s="665"/>
      <c r="G774" s="665"/>
      <c r="H774" s="665"/>
      <c r="I774" s="665"/>
      <c r="J774" s="665"/>
      <c r="K774" s="665"/>
      <c r="L774" s="665"/>
      <c r="M774" s="665"/>
      <c r="N774" s="665">
        <v>1</v>
      </c>
      <c r="O774" s="665">
        <v>222</v>
      </c>
      <c r="P774" s="678"/>
      <c r="Q774" s="666">
        <v>222</v>
      </c>
    </row>
    <row r="775" spans="1:17" ht="14.4" customHeight="1" x14ac:dyDescent="0.3">
      <c r="A775" s="661" t="s">
        <v>10152</v>
      </c>
      <c r="B775" s="662" t="s">
        <v>9667</v>
      </c>
      <c r="C775" s="662" t="s">
        <v>9848</v>
      </c>
      <c r="D775" s="662" t="s">
        <v>9849</v>
      </c>
      <c r="E775" s="662" t="s">
        <v>9850</v>
      </c>
      <c r="F775" s="665">
        <v>3</v>
      </c>
      <c r="G775" s="665">
        <v>1695.3000000000002</v>
      </c>
      <c r="H775" s="665">
        <v>1</v>
      </c>
      <c r="I775" s="665">
        <v>565.1</v>
      </c>
      <c r="J775" s="665">
        <v>2</v>
      </c>
      <c r="K775" s="665">
        <v>1130.2</v>
      </c>
      <c r="L775" s="665">
        <v>0.66666666666666663</v>
      </c>
      <c r="M775" s="665">
        <v>565.1</v>
      </c>
      <c r="N775" s="665">
        <v>1</v>
      </c>
      <c r="O775" s="665">
        <v>565.1</v>
      </c>
      <c r="P775" s="678">
        <v>0.33333333333333331</v>
      </c>
      <c r="Q775" s="666">
        <v>565.1</v>
      </c>
    </row>
    <row r="776" spans="1:17" ht="14.4" customHeight="1" x14ac:dyDescent="0.3">
      <c r="A776" s="661" t="s">
        <v>10152</v>
      </c>
      <c r="B776" s="662" t="s">
        <v>9667</v>
      </c>
      <c r="C776" s="662" t="s">
        <v>9848</v>
      </c>
      <c r="D776" s="662" t="s">
        <v>9851</v>
      </c>
      <c r="E776" s="662" t="s">
        <v>9852</v>
      </c>
      <c r="F776" s="665">
        <v>3</v>
      </c>
      <c r="G776" s="665">
        <v>3147</v>
      </c>
      <c r="H776" s="665">
        <v>1</v>
      </c>
      <c r="I776" s="665">
        <v>1049</v>
      </c>
      <c r="J776" s="665">
        <v>1</v>
      </c>
      <c r="K776" s="665">
        <v>1049</v>
      </c>
      <c r="L776" s="665">
        <v>0.33333333333333331</v>
      </c>
      <c r="M776" s="665">
        <v>1049</v>
      </c>
      <c r="N776" s="665">
        <v>1</v>
      </c>
      <c r="O776" s="665">
        <v>1049</v>
      </c>
      <c r="P776" s="678">
        <v>0.33333333333333331</v>
      </c>
      <c r="Q776" s="666">
        <v>1049</v>
      </c>
    </row>
    <row r="777" spans="1:17" ht="14.4" customHeight="1" x14ac:dyDescent="0.3">
      <c r="A777" s="661" t="s">
        <v>10152</v>
      </c>
      <c r="B777" s="662" t="s">
        <v>9667</v>
      </c>
      <c r="C777" s="662" t="s">
        <v>9855</v>
      </c>
      <c r="D777" s="662" t="s">
        <v>9860</v>
      </c>
      <c r="E777" s="662" t="s">
        <v>9861</v>
      </c>
      <c r="F777" s="665">
        <v>11</v>
      </c>
      <c r="G777" s="665">
        <v>374</v>
      </c>
      <c r="H777" s="665">
        <v>1</v>
      </c>
      <c r="I777" s="665">
        <v>34</v>
      </c>
      <c r="J777" s="665">
        <v>21</v>
      </c>
      <c r="K777" s="665">
        <v>731</v>
      </c>
      <c r="L777" s="665">
        <v>1.9545454545454546</v>
      </c>
      <c r="M777" s="665">
        <v>34.80952380952381</v>
      </c>
      <c r="N777" s="665">
        <v>14</v>
      </c>
      <c r="O777" s="665">
        <v>490</v>
      </c>
      <c r="P777" s="678">
        <v>1.3101604278074865</v>
      </c>
      <c r="Q777" s="666">
        <v>35</v>
      </c>
    </row>
    <row r="778" spans="1:17" ht="14.4" customHeight="1" x14ac:dyDescent="0.3">
      <c r="A778" s="661" t="s">
        <v>10152</v>
      </c>
      <c r="B778" s="662" t="s">
        <v>9667</v>
      </c>
      <c r="C778" s="662" t="s">
        <v>9855</v>
      </c>
      <c r="D778" s="662" t="s">
        <v>9864</v>
      </c>
      <c r="E778" s="662" t="s">
        <v>9865</v>
      </c>
      <c r="F778" s="665">
        <v>3</v>
      </c>
      <c r="G778" s="665">
        <v>489</v>
      </c>
      <c r="H778" s="665">
        <v>1</v>
      </c>
      <c r="I778" s="665">
        <v>163</v>
      </c>
      <c r="J778" s="665">
        <v>2</v>
      </c>
      <c r="K778" s="665">
        <v>326</v>
      </c>
      <c r="L778" s="665">
        <v>0.66666666666666663</v>
      </c>
      <c r="M778" s="665">
        <v>163</v>
      </c>
      <c r="N778" s="665">
        <v>1</v>
      </c>
      <c r="O778" s="665">
        <v>165</v>
      </c>
      <c r="P778" s="678">
        <v>0.33742331288343558</v>
      </c>
      <c r="Q778" s="666">
        <v>165</v>
      </c>
    </row>
    <row r="779" spans="1:17" ht="14.4" customHeight="1" x14ac:dyDescent="0.3">
      <c r="A779" s="661" t="s">
        <v>10152</v>
      </c>
      <c r="B779" s="662" t="s">
        <v>9667</v>
      </c>
      <c r="C779" s="662" t="s">
        <v>9855</v>
      </c>
      <c r="D779" s="662" t="s">
        <v>9868</v>
      </c>
      <c r="E779" s="662" t="s">
        <v>9869</v>
      </c>
      <c r="F779" s="665">
        <v>3</v>
      </c>
      <c r="G779" s="665">
        <v>138</v>
      </c>
      <c r="H779" s="665">
        <v>1</v>
      </c>
      <c r="I779" s="665">
        <v>46</v>
      </c>
      <c r="J779" s="665">
        <v>2</v>
      </c>
      <c r="K779" s="665">
        <v>92</v>
      </c>
      <c r="L779" s="665">
        <v>0.66666666666666663</v>
      </c>
      <c r="M779" s="665">
        <v>46</v>
      </c>
      <c r="N779" s="665">
        <v>1</v>
      </c>
      <c r="O779" s="665">
        <v>47</v>
      </c>
      <c r="P779" s="678">
        <v>0.34057971014492755</v>
      </c>
      <c r="Q779" s="666">
        <v>47</v>
      </c>
    </row>
    <row r="780" spans="1:17" ht="14.4" customHeight="1" x14ac:dyDescent="0.3">
      <c r="A780" s="661" t="s">
        <v>10152</v>
      </c>
      <c r="B780" s="662" t="s">
        <v>9667</v>
      </c>
      <c r="C780" s="662" t="s">
        <v>9855</v>
      </c>
      <c r="D780" s="662" t="s">
        <v>9882</v>
      </c>
      <c r="E780" s="662" t="s">
        <v>9883</v>
      </c>
      <c r="F780" s="665">
        <v>1</v>
      </c>
      <c r="G780" s="665">
        <v>0</v>
      </c>
      <c r="H780" s="665"/>
      <c r="I780" s="665">
        <v>0</v>
      </c>
      <c r="J780" s="665"/>
      <c r="K780" s="665"/>
      <c r="L780" s="665"/>
      <c r="M780" s="665"/>
      <c r="N780" s="665">
        <v>2</v>
      </c>
      <c r="O780" s="665">
        <v>33.33</v>
      </c>
      <c r="P780" s="678"/>
      <c r="Q780" s="666">
        <v>16.664999999999999</v>
      </c>
    </row>
    <row r="781" spans="1:17" ht="14.4" customHeight="1" x14ac:dyDescent="0.3">
      <c r="A781" s="661" t="s">
        <v>10152</v>
      </c>
      <c r="B781" s="662" t="s">
        <v>9667</v>
      </c>
      <c r="C781" s="662" t="s">
        <v>9855</v>
      </c>
      <c r="D781" s="662" t="s">
        <v>9886</v>
      </c>
      <c r="E781" s="662" t="s">
        <v>9887</v>
      </c>
      <c r="F781" s="665">
        <v>6</v>
      </c>
      <c r="G781" s="665">
        <v>486</v>
      </c>
      <c r="H781" s="665">
        <v>1</v>
      </c>
      <c r="I781" s="665">
        <v>81</v>
      </c>
      <c r="J781" s="665">
        <v>2</v>
      </c>
      <c r="K781" s="665">
        <v>162</v>
      </c>
      <c r="L781" s="665">
        <v>0.33333333333333331</v>
      </c>
      <c r="M781" s="665">
        <v>81</v>
      </c>
      <c r="N781" s="665">
        <v>2</v>
      </c>
      <c r="O781" s="665">
        <v>164</v>
      </c>
      <c r="P781" s="678">
        <v>0.33744855967078191</v>
      </c>
      <c r="Q781" s="666">
        <v>82</v>
      </c>
    </row>
    <row r="782" spans="1:17" ht="14.4" customHeight="1" x14ac:dyDescent="0.3">
      <c r="A782" s="661" t="s">
        <v>10152</v>
      </c>
      <c r="B782" s="662" t="s">
        <v>9667</v>
      </c>
      <c r="C782" s="662" t="s">
        <v>9855</v>
      </c>
      <c r="D782" s="662" t="s">
        <v>9896</v>
      </c>
      <c r="E782" s="662" t="s">
        <v>9897</v>
      </c>
      <c r="F782" s="665"/>
      <c r="G782" s="665"/>
      <c r="H782" s="665"/>
      <c r="I782" s="665"/>
      <c r="J782" s="665">
        <v>1</v>
      </c>
      <c r="K782" s="665">
        <v>327</v>
      </c>
      <c r="L782" s="665"/>
      <c r="M782" s="665">
        <v>327</v>
      </c>
      <c r="N782" s="665">
        <v>4</v>
      </c>
      <c r="O782" s="665">
        <v>1324</v>
      </c>
      <c r="P782" s="678"/>
      <c r="Q782" s="666">
        <v>331</v>
      </c>
    </row>
    <row r="783" spans="1:17" ht="14.4" customHeight="1" x14ac:dyDescent="0.3">
      <c r="A783" s="661" t="s">
        <v>10152</v>
      </c>
      <c r="B783" s="662" t="s">
        <v>9667</v>
      </c>
      <c r="C783" s="662" t="s">
        <v>9855</v>
      </c>
      <c r="D783" s="662" t="s">
        <v>9902</v>
      </c>
      <c r="E783" s="662" t="s">
        <v>9903</v>
      </c>
      <c r="F783" s="665">
        <v>3</v>
      </c>
      <c r="G783" s="665">
        <v>1314</v>
      </c>
      <c r="H783" s="665">
        <v>1</v>
      </c>
      <c r="I783" s="665">
        <v>438</v>
      </c>
      <c r="J783" s="665">
        <v>1</v>
      </c>
      <c r="K783" s="665">
        <v>438</v>
      </c>
      <c r="L783" s="665">
        <v>0.33333333333333331</v>
      </c>
      <c r="M783" s="665">
        <v>438</v>
      </c>
      <c r="N783" s="665">
        <v>1</v>
      </c>
      <c r="O783" s="665">
        <v>443</v>
      </c>
      <c r="P783" s="678">
        <v>0.33713850837138509</v>
      </c>
      <c r="Q783" s="666">
        <v>443</v>
      </c>
    </row>
    <row r="784" spans="1:17" ht="14.4" customHeight="1" x14ac:dyDescent="0.3">
      <c r="A784" s="661" t="s">
        <v>10152</v>
      </c>
      <c r="B784" s="662" t="s">
        <v>9667</v>
      </c>
      <c r="C784" s="662" t="s">
        <v>9855</v>
      </c>
      <c r="D784" s="662" t="s">
        <v>9904</v>
      </c>
      <c r="E784" s="662" t="s">
        <v>9905</v>
      </c>
      <c r="F784" s="665">
        <v>5</v>
      </c>
      <c r="G784" s="665">
        <v>795</v>
      </c>
      <c r="H784" s="665">
        <v>1</v>
      </c>
      <c r="I784" s="665">
        <v>159</v>
      </c>
      <c r="J784" s="665">
        <v>2</v>
      </c>
      <c r="K784" s="665">
        <v>319</v>
      </c>
      <c r="L784" s="665">
        <v>0.40125786163522015</v>
      </c>
      <c r="M784" s="665">
        <v>159.5</v>
      </c>
      <c r="N784" s="665">
        <v>10</v>
      </c>
      <c r="O784" s="665">
        <v>1610</v>
      </c>
      <c r="P784" s="678">
        <v>2.0251572327044025</v>
      </c>
      <c r="Q784" s="666">
        <v>161</v>
      </c>
    </row>
    <row r="785" spans="1:17" ht="14.4" customHeight="1" x14ac:dyDescent="0.3">
      <c r="A785" s="661" t="s">
        <v>10152</v>
      </c>
      <c r="B785" s="662" t="s">
        <v>9667</v>
      </c>
      <c r="C785" s="662" t="s">
        <v>9855</v>
      </c>
      <c r="D785" s="662" t="s">
        <v>9910</v>
      </c>
      <c r="E785" s="662" t="s">
        <v>9911</v>
      </c>
      <c r="F785" s="665">
        <v>4</v>
      </c>
      <c r="G785" s="665">
        <v>652</v>
      </c>
      <c r="H785" s="665">
        <v>1</v>
      </c>
      <c r="I785" s="665">
        <v>163</v>
      </c>
      <c r="J785" s="665">
        <v>1</v>
      </c>
      <c r="K785" s="665">
        <v>164</v>
      </c>
      <c r="L785" s="665">
        <v>0.25153374233128833</v>
      </c>
      <c r="M785" s="665">
        <v>164</v>
      </c>
      <c r="N785" s="665">
        <v>5</v>
      </c>
      <c r="O785" s="665">
        <v>825</v>
      </c>
      <c r="P785" s="678">
        <v>1.2653374233128833</v>
      </c>
      <c r="Q785" s="666">
        <v>165</v>
      </c>
    </row>
    <row r="786" spans="1:17" ht="14.4" customHeight="1" x14ac:dyDescent="0.3">
      <c r="A786" s="661" t="s">
        <v>10152</v>
      </c>
      <c r="B786" s="662" t="s">
        <v>9667</v>
      </c>
      <c r="C786" s="662" t="s">
        <v>9855</v>
      </c>
      <c r="D786" s="662" t="s">
        <v>9912</v>
      </c>
      <c r="E786" s="662" t="s">
        <v>9913</v>
      </c>
      <c r="F786" s="665">
        <v>8</v>
      </c>
      <c r="G786" s="665">
        <v>5160</v>
      </c>
      <c r="H786" s="665">
        <v>1</v>
      </c>
      <c r="I786" s="665">
        <v>645</v>
      </c>
      <c r="J786" s="665">
        <v>9</v>
      </c>
      <c r="K786" s="665">
        <v>5853</v>
      </c>
      <c r="L786" s="665">
        <v>1.1343023255813953</v>
      </c>
      <c r="M786" s="665">
        <v>650.33333333333337</v>
      </c>
      <c r="N786" s="665">
        <v>5</v>
      </c>
      <c r="O786" s="665">
        <v>3265</v>
      </c>
      <c r="P786" s="678">
        <v>0.63275193798449614</v>
      </c>
      <c r="Q786" s="666">
        <v>653</v>
      </c>
    </row>
    <row r="787" spans="1:17" ht="14.4" customHeight="1" x14ac:dyDescent="0.3">
      <c r="A787" s="661" t="s">
        <v>10152</v>
      </c>
      <c r="B787" s="662" t="s">
        <v>9930</v>
      </c>
      <c r="C787" s="662" t="s">
        <v>9855</v>
      </c>
      <c r="D787" s="662" t="s">
        <v>9931</v>
      </c>
      <c r="E787" s="662" t="s">
        <v>9932</v>
      </c>
      <c r="F787" s="665">
        <v>2</v>
      </c>
      <c r="G787" s="665">
        <v>1808</v>
      </c>
      <c r="H787" s="665">
        <v>1</v>
      </c>
      <c r="I787" s="665">
        <v>904</v>
      </c>
      <c r="J787" s="665"/>
      <c r="K787" s="665"/>
      <c r="L787" s="665"/>
      <c r="M787" s="665"/>
      <c r="N787" s="665">
        <v>4</v>
      </c>
      <c r="O787" s="665">
        <v>3688</v>
      </c>
      <c r="P787" s="678">
        <v>2.0398230088495577</v>
      </c>
      <c r="Q787" s="666">
        <v>922</v>
      </c>
    </row>
    <row r="788" spans="1:17" ht="14.4" customHeight="1" x14ac:dyDescent="0.3">
      <c r="A788" s="661" t="s">
        <v>10152</v>
      </c>
      <c r="B788" s="662" t="s">
        <v>9930</v>
      </c>
      <c r="C788" s="662" t="s">
        <v>9855</v>
      </c>
      <c r="D788" s="662" t="s">
        <v>9933</v>
      </c>
      <c r="E788" s="662" t="s">
        <v>9934</v>
      </c>
      <c r="F788" s="665"/>
      <c r="G788" s="665"/>
      <c r="H788" s="665"/>
      <c r="I788" s="665"/>
      <c r="J788" s="665"/>
      <c r="K788" s="665"/>
      <c r="L788" s="665"/>
      <c r="M788" s="665"/>
      <c r="N788" s="665">
        <v>1</v>
      </c>
      <c r="O788" s="665">
        <v>10205</v>
      </c>
      <c r="P788" s="678"/>
      <c r="Q788" s="666">
        <v>10205</v>
      </c>
    </row>
    <row r="789" spans="1:17" ht="14.4" customHeight="1" x14ac:dyDescent="0.3">
      <c r="A789" s="661" t="s">
        <v>10152</v>
      </c>
      <c r="B789" s="662" t="s">
        <v>9930</v>
      </c>
      <c r="C789" s="662" t="s">
        <v>9855</v>
      </c>
      <c r="D789" s="662" t="s">
        <v>9935</v>
      </c>
      <c r="E789" s="662" t="s">
        <v>9936</v>
      </c>
      <c r="F789" s="665">
        <v>2</v>
      </c>
      <c r="G789" s="665">
        <v>594</v>
      </c>
      <c r="H789" s="665">
        <v>1</v>
      </c>
      <c r="I789" s="665">
        <v>297</v>
      </c>
      <c r="J789" s="665">
        <v>3</v>
      </c>
      <c r="K789" s="665">
        <v>891</v>
      </c>
      <c r="L789" s="665">
        <v>1.5</v>
      </c>
      <c r="M789" s="665">
        <v>297</v>
      </c>
      <c r="N789" s="665"/>
      <c r="O789" s="665"/>
      <c r="P789" s="678"/>
      <c r="Q789" s="666"/>
    </row>
    <row r="790" spans="1:17" ht="14.4" customHeight="1" x14ac:dyDescent="0.3">
      <c r="A790" s="661" t="s">
        <v>10152</v>
      </c>
      <c r="B790" s="662" t="s">
        <v>9930</v>
      </c>
      <c r="C790" s="662" t="s">
        <v>9855</v>
      </c>
      <c r="D790" s="662" t="s">
        <v>9937</v>
      </c>
      <c r="E790" s="662" t="s">
        <v>9938</v>
      </c>
      <c r="F790" s="665">
        <v>21</v>
      </c>
      <c r="G790" s="665">
        <v>483</v>
      </c>
      <c r="H790" s="665">
        <v>1</v>
      </c>
      <c r="I790" s="665">
        <v>23</v>
      </c>
      <c r="J790" s="665">
        <v>4</v>
      </c>
      <c r="K790" s="665">
        <v>92</v>
      </c>
      <c r="L790" s="665">
        <v>0.19047619047619047</v>
      </c>
      <c r="M790" s="665">
        <v>23</v>
      </c>
      <c r="N790" s="665">
        <v>5</v>
      </c>
      <c r="O790" s="665">
        <v>115</v>
      </c>
      <c r="P790" s="678">
        <v>0.23809523809523808</v>
      </c>
      <c r="Q790" s="666">
        <v>23</v>
      </c>
    </row>
    <row r="791" spans="1:17" ht="14.4" customHeight="1" x14ac:dyDescent="0.3">
      <c r="A791" s="661" t="s">
        <v>10152</v>
      </c>
      <c r="B791" s="662" t="s">
        <v>9930</v>
      </c>
      <c r="C791" s="662" t="s">
        <v>9855</v>
      </c>
      <c r="D791" s="662" t="s">
        <v>9941</v>
      </c>
      <c r="E791" s="662" t="s">
        <v>9942</v>
      </c>
      <c r="F791" s="665">
        <v>22</v>
      </c>
      <c r="G791" s="665">
        <v>27390</v>
      </c>
      <c r="H791" s="665">
        <v>1</v>
      </c>
      <c r="I791" s="665">
        <v>1245</v>
      </c>
      <c r="J791" s="665">
        <v>15</v>
      </c>
      <c r="K791" s="665">
        <v>18787</v>
      </c>
      <c r="L791" s="665">
        <v>0.68590726542533775</v>
      </c>
      <c r="M791" s="665">
        <v>1252.4666666666667</v>
      </c>
      <c r="N791" s="665">
        <v>14</v>
      </c>
      <c r="O791" s="665">
        <v>17752</v>
      </c>
      <c r="P791" s="678">
        <v>0.64811975173420955</v>
      </c>
      <c r="Q791" s="666">
        <v>1268</v>
      </c>
    </row>
    <row r="792" spans="1:17" ht="14.4" customHeight="1" x14ac:dyDescent="0.3">
      <c r="A792" s="661" t="s">
        <v>10152</v>
      </c>
      <c r="B792" s="662" t="s">
        <v>9930</v>
      </c>
      <c r="C792" s="662" t="s">
        <v>9855</v>
      </c>
      <c r="D792" s="662" t="s">
        <v>9943</v>
      </c>
      <c r="E792" s="662" t="s">
        <v>9944</v>
      </c>
      <c r="F792" s="665">
        <v>14</v>
      </c>
      <c r="G792" s="665">
        <v>130718</v>
      </c>
      <c r="H792" s="665">
        <v>1</v>
      </c>
      <c r="I792" s="665">
        <v>9337</v>
      </c>
      <c r="J792" s="665">
        <v>6</v>
      </c>
      <c r="K792" s="665">
        <v>56172</v>
      </c>
      <c r="L792" s="665">
        <v>0.4297189369482397</v>
      </c>
      <c r="M792" s="665">
        <v>9362</v>
      </c>
      <c r="N792" s="665">
        <v>7</v>
      </c>
      <c r="O792" s="665">
        <v>66122</v>
      </c>
      <c r="P792" s="678">
        <v>0.505836992610046</v>
      </c>
      <c r="Q792" s="666">
        <v>9446</v>
      </c>
    </row>
    <row r="793" spans="1:17" ht="14.4" customHeight="1" x14ac:dyDescent="0.3">
      <c r="A793" s="661" t="s">
        <v>10152</v>
      </c>
      <c r="B793" s="662" t="s">
        <v>9930</v>
      </c>
      <c r="C793" s="662" t="s">
        <v>9855</v>
      </c>
      <c r="D793" s="662" t="s">
        <v>9945</v>
      </c>
      <c r="E793" s="662" t="s">
        <v>9946</v>
      </c>
      <c r="F793" s="665">
        <v>4</v>
      </c>
      <c r="G793" s="665">
        <v>38988</v>
      </c>
      <c r="H793" s="665">
        <v>1</v>
      </c>
      <c r="I793" s="665">
        <v>9747</v>
      </c>
      <c r="J793" s="665">
        <v>3</v>
      </c>
      <c r="K793" s="665">
        <v>29241</v>
      </c>
      <c r="L793" s="665">
        <v>0.75</v>
      </c>
      <c r="M793" s="665">
        <v>9747</v>
      </c>
      <c r="N793" s="665"/>
      <c r="O793" s="665"/>
      <c r="P793" s="678"/>
      <c r="Q793" s="666"/>
    </row>
    <row r="794" spans="1:17" ht="14.4" customHeight="1" x14ac:dyDescent="0.3">
      <c r="A794" s="661" t="s">
        <v>10152</v>
      </c>
      <c r="B794" s="662" t="s">
        <v>9930</v>
      </c>
      <c r="C794" s="662" t="s">
        <v>9855</v>
      </c>
      <c r="D794" s="662" t="s">
        <v>9947</v>
      </c>
      <c r="E794" s="662" t="s">
        <v>9948</v>
      </c>
      <c r="F794" s="665">
        <v>18</v>
      </c>
      <c r="G794" s="665">
        <v>7632</v>
      </c>
      <c r="H794" s="665">
        <v>1</v>
      </c>
      <c r="I794" s="665">
        <v>424</v>
      </c>
      <c r="J794" s="665">
        <v>2</v>
      </c>
      <c r="K794" s="665">
        <v>860</v>
      </c>
      <c r="L794" s="665">
        <v>0.11268343815513626</v>
      </c>
      <c r="M794" s="665">
        <v>430</v>
      </c>
      <c r="N794" s="665">
        <v>5</v>
      </c>
      <c r="O794" s="665">
        <v>2160</v>
      </c>
      <c r="P794" s="678">
        <v>0.28301886792452829</v>
      </c>
      <c r="Q794" s="666">
        <v>432</v>
      </c>
    </row>
    <row r="795" spans="1:17" ht="14.4" customHeight="1" x14ac:dyDescent="0.3">
      <c r="A795" s="661" t="s">
        <v>10152</v>
      </c>
      <c r="B795" s="662" t="s">
        <v>9930</v>
      </c>
      <c r="C795" s="662" t="s">
        <v>9855</v>
      </c>
      <c r="D795" s="662" t="s">
        <v>9951</v>
      </c>
      <c r="E795" s="662" t="s">
        <v>9952</v>
      </c>
      <c r="F795" s="665">
        <v>30</v>
      </c>
      <c r="G795" s="665">
        <v>30060</v>
      </c>
      <c r="H795" s="665">
        <v>1</v>
      </c>
      <c r="I795" s="665">
        <v>1002</v>
      </c>
      <c r="J795" s="665">
        <v>13</v>
      </c>
      <c r="K795" s="665">
        <v>13046</v>
      </c>
      <c r="L795" s="665">
        <v>0.43399866932801062</v>
      </c>
      <c r="M795" s="665">
        <v>1003.5384615384615</v>
      </c>
      <c r="N795" s="665">
        <v>23</v>
      </c>
      <c r="O795" s="665">
        <v>23184</v>
      </c>
      <c r="P795" s="678">
        <v>0.77125748502994007</v>
      </c>
      <c r="Q795" s="666">
        <v>1008</v>
      </c>
    </row>
    <row r="796" spans="1:17" ht="14.4" customHeight="1" x14ac:dyDescent="0.3">
      <c r="A796" s="661" t="s">
        <v>10152</v>
      </c>
      <c r="B796" s="662" t="s">
        <v>9930</v>
      </c>
      <c r="C796" s="662" t="s">
        <v>9855</v>
      </c>
      <c r="D796" s="662" t="s">
        <v>9953</v>
      </c>
      <c r="E796" s="662" t="s">
        <v>9954</v>
      </c>
      <c r="F796" s="665">
        <v>40</v>
      </c>
      <c r="G796" s="665">
        <v>89320</v>
      </c>
      <c r="H796" s="665">
        <v>1</v>
      </c>
      <c r="I796" s="665">
        <v>2233</v>
      </c>
      <c r="J796" s="665">
        <v>46</v>
      </c>
      <c r="K796" s="665">
        <v>103054</v>
      </c>
      <c r="L796" s="665">
        <v>1.1537617554858934</v>
      </c>
      <c r="M796" s="665">
        <v>2240.304347826087</v>
      </c>
      <c r="N796" s="665">
        <v>8</v>
      </c>
      <c r="O796" s="665">
        <v>18112</v>
      </c>
      <c r="P796" s="678">
        <v>0.20277653381101657</v>
      </c>
      <c r="Q796" s="666">
        <v>2264</v>
      </c>
    </row>
    <row r="797" spans="1:17" ht="14.4" customHeight="1" x14ac:dyDescent="0.3">
      <c r="A797" s="661" t="s">
        <v>10152</v>
      </c>
      <c r="B797" s="662" t="s">
        <v>9930</v>
      </c>
      <c r="C797" s="662" t="s">
        <v>9855</v>
      </c>
      <c r="D797" s="662" t="s">
        <v>9955</v>
      </c>
      <c r="E797" s="662" t="s">
        <v>9956</v>
      </c>
      <c r="F797" s="665">
        <v>7</v>
      </c>
      <c r="G797" s="665">
        <v>2562</v>
      </c>
      <c r="H797" s="665">
        <v>1</v>
      </c>
      <c r="I797" s="665">
        <v>366</v>
      </c>
      <c r="J797" s="665">
        <v>5</v>
      </c>
      <c r="K797" s="665">
        <v>1834</v>
      </c>
      <c r="L797" s="665">
        <v>0.71584699453551914</v>
      </c>
      <c r="M797" s="665">
        <v>366.8</v>
      </c>
      <c r="N797" s="665">
        <v>3</v>
      </c>
      <c r="O797" s="665">
        <v>1113</v>
      </c>
      <c r="P797" s="678">
        <v>0.4344262295081967</v>
      </c>
      <c r="Q797" s="666">
        <v>371</v>
      </c>
    </row>
    <row r="798" spans="1:17" ht="14.4" customHeight="1" x14ac:dyDescent="0.3">
      <c r="A798" s="661" t="s">
        <v>10152</v>
      </c>
      <c r="B798" s="662" t="s">
        <v>9963</v>
      </c>
      <c r="C798" s="662" t="s">
        <v>9855</v>
      </c>
      <c r="D798" s="662" t="s">
        <v>9966</v>
      </c>
      <c r="E798" s="662" t="s">
        <v>9967</v>
      </c>
      <c r="F798" s="665">
        <v>4</v>
      </c>
      <c r="G798" s="665">
        <v>868</v>
      </c>
      <c r="H798" s="665">
        <v>1</v>
      </c>
      <c r="I798" s="665">
        <v>217</v>
      </c>
      <c r="J798" s="665">
        <v>1</v>
      </c>
      <c r="K798" s="665">
        <v>218</v>
      </c>
      <c r="L798" s="665">
        <v>0.25115207373271892</v>
      </c>
      <c r="M798" s="665">
        <v>218</v>
      </c>
      <c r="N798" s="665">
        <v>6</v>
      </c>
      <c r="O798" s="665">
        <v>1314</v>
      </c>
      <c r="P798" s="678">
        <v>1.5138248847926268</v>
      </c>
      <c r="Q798" s="666">
        <v>219</v>
      </c>
    </row>
    <row r="799" spans="1:17" ht="14.4" customHeight="1" x14ac:dyDescent="0.3">
      <c r="A799" s="661" t="s">
        <v>10152</v>
      </c>
      <c r="B799" s="662" t="s">
        <v>9963</v>
      </c>
      <c r="C799" s="662" t="s">
        <v>9855</v>
      </c>
      <c r="D799" s="662" t="s">
        <v>9968</v>
      </c>
      <c r="E799" s="662" t="s">
        <v>9969</v>
      </c>
      <c r="F799" s="665">
        <v>5</v>
      </c>
      <c r="G799" s="665">
        <v>2485</v>
      </c>
      <c r="H799" s="665">
        <v>1</v>
      </c>
      <c r="I799" s="665">
        <v>497</v>
      </c>
      <c r="J799" s="665">
        <v>5</v>
      </c>
      <c r="K799" s="665">
        <v>2493</v>
      </c>
      <c r="L799" s="665">
        <v>1.0032193158953722</v>
      </c>
      <c r="M799" s="665">
        <v>498.6</v>
      </c>
      <c r="N799" s="665">
        <v>9</v>
      </c>
      <c r="O799" s="665">
        <v>4527</v>
      </c>
      <c r="P799" s="678">
        <v>1.8217303822937625</v>
      </c>
      <c r="Q799" s="666">
        <v>503</v>
      </c>
    </row>
    <row r="800" spans="1:17" ht="14.4" customHeight="1" x14ac:dyDescent="0.3">
      <c r="A800" s="661" t="s">
        <v>10152</v>
      </c>
      <c r="B800" s="662" t="s">
        <v>9963</v>
      </c>
      <c r="C800" s="662" t="s">
        <v>9855</v>
      </c>
      <c r="D800" s="662" t="s">
        <v>9974</v>
      </c>
      <c r="E800" s="662" t="s">
        <v>9975</v>
      </c>
      <c r="F800" s="665">
        <v>94</v>
      </c>
      <c r="G800" s="665">
        <v>32900</v>
      </c>
      <c r="H800" s="665">
        <v>1</v>
      </c>
      <c r="I800" s="665">
        <v>350</v>
      </c>
      <c r="J800" s="665">
        <v>67</v>
      </c>
      <c r="K800" s="665">
        <v>23502</v>
      </c>
      <c r="L800" s="665">
        <v>0.71434650455927051</v>
      </c>
      <c r="M800" s="665">
        <v>350.7761194029851</v>
      </c>
      <c r="N800" s="665">
        <v>117</v>
      </c>
      <c r="O800" s="665">
        <v>41067</v>
      </c>
      <c r="P800" s="678">
        <v>1.2482370820668693</v>
      </c>
      <c r="Q800" s="666">
        <v>351</v>
      </c>
    </row>
    <row r="801" spans="1:17" ht="14.4" customHeight="1" x14ac:dyDescent="0.3">
      <c r="A801" s="661" t="s">
        <v>10152</v>
      </c>
      <c r="B801" s="662" t="s">
        <v>9963</v>
      </c>
      <c r="C801" s="662" t="s">
        <v>9855</v>
      </c>
      <c r="D801" s="662" t="s">
        <v>9978</v>
      </c>
      <c r="E801" s="662" t="s">
        <v>9979</v>
      </c>
      <c r="F801" s="665">
        <v>3218</v>
      </c>
      <c r="G801" s="665">
        <v>209170</v>
      </c>
      <c r="H801" s="665">
        <v>1</v>
      </c>
      <c r="I801" s="665">
        <v>65</v>
      </c>
      <c r="J801" s="665">
        <v>3420</v>
      </c>
      <c r="K801" s="665">
        <v>222300</v>
      </c>
      <c r="L801" s="665">
        <v>1.0627719080174021</v>
      </c>
      <c r="M801" s="665">
        <v>65</v>
      </c>
      <c r="N801" s="665">
        <v>3373</v>
      </c>
      <c r="O801" s="665">
        <v>219245</v>
      </c>
      <c r="P801" s="678">
        <v>1.04816656308266</v>
      </c>
      <c r="Q801" s="666">
        <v>65</v>
      </c>
    </row>
    <row r="802" spans="1:17" ht="14.4" customHeight="1" x14ac:dyDescent="0.3">
      <c r="A802" s="661" t="s">
        <v>10152</v>
      </c>
      <c r="B802" s="662" t="s">
        <v>9963</v>
      </c>
      <c r="C802" s="662" t="s">
        <v>9855</v>
      </c>
      <c r="D802" s="662" t="s">
        <v>9980</v>
      </c>
      <c r="E802" s="662" t="s">
        <v>9981</v>
      </c>
      <c r="F802" s="665"/>
      <c r="G802" s="665"/>
      <c r="H802" s="665"/>
      <c r="I802" s="665"/>
      <c r="J802" s="665">
        <v>1</v>
      </c>
      <c r="K802" s="665">
        <v>544</v>
      </c>
      <c r="L802" s="665"/>
      <c r="M802" s="665">
        <v>544</v>
      </c>
      <c r="N802" s="665"/>
      <c r="O802" s="665"/>
      <c r="P802" s="678"/>
      <c r="Q802" s="666"/>
    </row>
    <row r="803" spans="1:17" ht="14.4" customHeight="1" x14ac:dyDescent="0.3">
      <c r="A803" s="661" t="s">
        <v>10152</v>
      </c>
      <c r="B803" s="662" t="s">
        <v>9963</v>
      </c>
      <c r="C803" s="662" t="s">
        <v>9855</v>
      </c>
      <c r="D803" s="662" t="s">
        <v>1322</v>
      </c>
      <c r="E803" s="662" t="s">
        <v>9982</v>
      </c>
      <c r="F803" s="665">
        <v>10</v>
      </c>
      <c r="G803" s="665">
        <v>5900</v>
      </c>
      <c r="H803" s="665">
        <v>1</v>
      </c>
      <c r="I803" s="665">
        <v>590</v>
      </c>
      <c r="J803" s="665">
        <v>7</v>
      </c>
      <c r="K803" s="665">
        <v>4135</v>
      </c>
      <c r="L803" s="665">
        <v>0.70084745762711864</v>
      </c>
      <c r="M803" s="665">
        <v>590.71428571428567</v>
      </c>
      <c r="N803" s="665">
        <v>10</v>
      </c>
      <c r="O803" s="665">
        <v>5910</v>
      </c>
      <c r="P803" s="678">
        <v>1.0016949152542374</v>
      </c>
      <c r="Q803" s="666">
        <v>591</v>
      </c>
    </row>
    <row r="804" spans="1:17" ht="14.4" customHeight="1" x14ac:dyDescent="0.3">
      <c r="A804" s="661" t="s">
        <v>10152</v>
      </c>
      <c r="B804" s="662" t="s">
        <v>9963</v>
      </c>
      <c r="C804" s="662" t="s">
        <v>9855</v>
      </c>
      <c r="D804" s="662" t="s">
        <v>9983</v>
      </c>
      <c r="E804" s="662" t="s">
        <v>9984</v>
      </c>
      <c r="F804" s="665">
        <v>10</v>
      </c>
      <c r="G804" s="665">
        <v>6150</v>
      </c>
      <c r="H804" s="665">
        <v>1</v>
      </c>
      <c r="I804" s="665">
        <v>615</v>
      </c>
      <c r="J804" s="665">
        <v>6</v>
      </c>
      <c r="K804" s="665">
        <v>3694</v>
      </c>
      <c r="L804" s="665">
        <v>0.60065040650406509</v>
      </c>
      <c r="M804" s="665">
        <v>615.66666666666663</v>
      </c>
      <c r="N804" s="665">
        <v>10</v>
      </c>
      <c r="O804" s="665">
        <v>6160</v>
      </c>
      <c r="P804" s="678">
        <v>1.0016260162601627</v>
      </c>
      <c r="Q804" s="666">
        <v>616</v>
      </c>
    </row>
    <row r="805" spans="1:17" ht="14.4" customHeight="1" x14ac:dyDescent="0.3">
      <c r="A805" s="661" t="s">
        <v>10152</v>
      </c>
      <c r="B805" s="662" t="s">
        <v>9963</v>
      </c>
      <c r="C805" s="662" t="s">
        <v>9855</v>
      </c>
      <c r="D805" s="662" t="s">
        <v>9985</v>
      </c>
      <c r="E805" s="662" t="s">
        <v>9986</v>
      </c>
      <c r="F805" s="665">
        <v>3</v>
      </c>
      <c r="G805" s="665">
        <v>447</v>
      </c>
      <c r="H805" s="665">
        <v>1</v>
      </c>
      <c r="I805" s="665">
        <v>149</v>
      </c>
      <c r="J805" s="665"/>
      <c r="K805" s="665"/>
      <c r="L805" s="665"/>
      <c r="M805" s="665"/>
      <c r="N805" s="665">
        <v>2</v>
      </c>
      <c r="O805" s="665">
        <v>300</v>
      </c>
      <c r="P805" s="678">
        <v>0.67114093959731547</v>
      </c>
      <c r="Q805" s="666">
        <v>150</v>
      </c>
    </row>
    <row r="806" spans="1:17" ht="14.4" customHeight="1" x14ac:dyDescent="0.3">
      <c r="A806" s="661" t="s">
        <v>10152</v>
      </c>
      <c r="B806" s="662" t="s">
        <v>9963</v>
      </c>
      <c r="C806" s="662" t="s">
        <v>9855</v>
      </c>
      <c r="D806" s="662" t="s">
        <v>9987</v>
      </c>
      <c r="E806" s="662" t="s">
        <v>9988</v>
      </c>
      <c r="F806" s="665"/>
      <c r="G806" s="665"/>
      <c r="H806" s="665"/>
      <c r="I806" s="665"/>
      <c r="J806" s="665"/>
      <c r="K806" s="665"/>
      <c r="L806" s="665"/>
      <c r="M806" s="665"/>
      <c r="N806" s="665">
        <v>1</v>
      </c>
      <c r="O806" s="665">
        <v>676</v>
      </c>
      <c r="P806" s="678"/>
      <c r="Q806" s="666">
        <v>676</v>
      </c>
    </row>
    <row r="807" spans="1:17" ht="14.4" customHeight="1" x14ac:dyDescent="0.3">
      <c r="A807" s="661" t="s">
        <v>10152</v>
      </c>
      <c r="B807" s="662" t="s">
        <v>9963</v>
      </c>
      <c r="C807" s="662" t="s">
        <v>9855</v>
      </c>
      <c r="D807" s="662" t="s">
        <v>9989</v>
      </c>
      <c r="E807" s="662" t="s">
        <v>9990</v>
      </c>
      <c r="F807" s="665">
        <v>70</v>
      </c>
      <c r="G807" s="665">
        <v>1610</v>
      </c>
      <c r="H807" s="665">
        <v>1</v>
      </c>
      <c r="I807" s="665">
        <v>23</v>
      </c>
      <c r="J807" s="665">
        <v>49</v>
      </c>
      <c r="K807" s="665">
        <v>1163</v>
      </c>
      <c r="L807" s="665">
        <v>0.72236024844720492</v>
      </c>
      <c r="M807" s="665">
        <v>23.73469387755102</v>
      </c>
      <c r="N807" s="665">
        <v>59</v>
      </c>
      <c r="O807" s="665">
        <v>1416</v>
      </c>
      <c r="P807" s="678">
        <v>0.87950310559006206</v>
      </c>
      <c r="Q807" s="666">
        <v>24</v>
      </c>
    </row>
    <row r="808" spans="1:17" ht="14.4" customHeight="1" x14ac:dyDescent="0.3">
      <c r="A808" s="661" t="s">
        <v>10152</v>
      </c>
      <c r="B808" s="662" t="s">
        <v>9963</v>
      </c>
      <c r="C808" s="662" t="s">
        <v>9855</v>
      </c>
      <c r="D808" s="662" t="s">
        <v>9993</v>
      </c>
      <c r="E808" s="662" t="s">
        <v>9994</v>
      </c>
      <c r="F808" s="665">
        <v>9</v>
      </c>
      <c r="G808" s="665">
        <v>486</v>
      </c>
      <c r="H808" s="665">
        <v>1</v>
      </c>
      <c r="I808" s="665">
        <v>54</v>
      </c>
      <c r="J808" s="665">
        <v>24</v>
      </c>
      <c r="K808" s="665">
        <v>1296</v>
      </c>
      <c r="L808" s="665">
        <v>2.6666666666666665</v>
      </c>
      <c r="M808" s="665">
        <v>54</v>
      </c>
      <c r="N808" s="665">
        <v>7</v>
      </c>
      <c r="O808" s="665">
        <v>378</v>
      </c>
      <c r="P808" s="678">
        <v>0.77777777777777779</v>
      </c>
      <c r="Q808" s="666">
        <v>54</v>
      </c>
    </row>
    <row r="809" spans="1:17" ht="14.4" customHeight="1" x14ac:dyDescent="0.3">
      <c r="A809" s="661" t="s">
        <v>10152</v>
      </c>
      <c r="B809" s="662" t="s">
        <v>9963</v>
      </c>
      <c r="C809" s="662" t="s">
        <v>9855</v>
      </c>
      <c r="D809" s="662" t="s">
        <v>9995</v>
      </c>
      <c r="E809" s="662" t="s">
        <v>9996</v>
      </c>
      <c r="F809" s="665">
        <v>1816</v>
      </c>
      <c r="G809" s="665">
        <v>139832</v>
      </c>
      <c r="H809" s="665">
        <v>1</v>
      </c>
      <c r="I809" s="665">
        <v>77</v>
      </c>
      <c r="J809" s="665">
        <v>1939</v>
      </c>
      <c r="K809" s="665">
        <v>149303</v>
      </c>
      <c r="L809" s="665">
        <v>1.0677312775330396</v>
      </c>
      <c r="M809" s="665">
        <v>77</v>
      </c>
      <c r="N809" s="665">
        <v>1992</v>
      </c>
      <c r="O809" s="665">
        <v>153384</v>
      </c>
      <c r="P809" s="678">
        <v>1.0969162995594715</v>
      </c>
      <c r="Q809" s="666">
        <v>77</v>
      </c>
    </row>
    <row r="810" spans="1:17" ht="14.4" customHeight="1" x14ac:dyDescent="0.3">
      <c r="A810" s="661" t="s">
        <v>10152</v>
      </c>
      <c r="B810" s="662" t="s">
        <v>9963</v>
      </c>
      <c r="C810" s="662" t="s">
        <v>9855</v>
      </c>
      <c r="D810" s="662" t="s">
        <v>9999</v>
      </c>
      <c r="E810" s="662" t="s">
        <v>10000</v>
      </c>
      <c r="F810" s="665">
        <v>522</v>
      </c>
      <c r="G810" s="665">
        <v>11484</v>
      </c>
      <c r="H810" s="665">
        <v>1</v>
      </c>
      <c r="I810" s="665">
        <v>22</v>
      </c>
      <c r="J810" s="665">
        <v>565</v>
      </c>
      <c r="K810" s="665">
        <v>12830</v>
      </c>
      <c r="L810" s="665">
        <v>1.1172065482410309</v>
      </c>
      <c r="M810" s="665">
        <v>22.707964601769913</v>
      </c>
      <c r="N810" s="665">
        <v>542</v>
      </c>
      <c r="O810" s="665">
        <v>12466</v>
      </c>
      <c r="P810" s="678">
        <v>1.0855102751654475</v>
      </c>
      <c r="Q810" s="666">
        <v>23</v>
      </c>
    </row>
    <row r="811" spans="1:17" ht="14.4" customHeight="1" x14ac:dyDescent="0.3">
      <c r="A811" s="661" t="s">
        <v>10152</v>
      </c>
      <c r="B811" s="662" t="s">
        <v>9963</v>
      </c>
      <c r="C811" s="662" t="s">
        <v>9855</v>
      </c>
      <c r="D811" s="662" t="s">
        <v>10007</v>
      </c>
      <c r="E811" s="662" t="s">
        <v>10008</v>
      </c>
      <c r="F811" s="665">
        <v>5</v>
      </c>
      <c r="G811" s="665">
        <v>3135</v>
      </c>
      <c r="H811" s="665">
        <v>1</v>
      </c>
      <c r="I811" s="665">
        <v>627</v>
      </c>
      <c r="J811" s="665">
        <v>3</v>
      </c>
      <c r="K811" s="665">
        <v>1883</v>
      </c>
      <c r="L811" s="665">
        <v>0.60063795853269542</v>
      </c>
      <c r="M811" s="665">
        <v>627.66666666666663</v>
      </c>
      <c r="N811" s="665">
        <v>6</v>
      </c>
      <c r="O811" s="665">
        <v>3768</v>
      </c>
      <c r="P811" s="678">
        <v>1.201913875598086</v>
      </c>
      <c r="Q811" s="666">
        <v>628</v>
      </c>
    </row>
    <row r="812" spans="1:17" ht="14.4" customHeight="1" x14ac:dyDescent="0.3">
      <c r="A812" s="661" t="s">
        <v>10152</v>
      </c>
      <c r="B812" s="662" t="s">
        <v>9963</v>
      </c>
      <c r="C812" s="662" t="s">
        <v>9855</v>
      </c>
      <c r="D812" s="662" t="s">
        <v>10009</v>
      </c>
      <c r="E812" s="662" t="s">
        <v>10010</v>
      </c>
      <c r="F812" s="665">
        <v>225</v>
      </c>
      <c r="G812" s="665">
        <v>47025</v>
      </c>
      <c r="H812" s="665">
        <v>1</v>
      </c>
      <c r="I812" s="665">
        <v>209</v>
      </c>
      <c r="J812" s="665">
        <v>1</v>
      </c>
      <c r="K812" s="665">
        <v>209</v>
      </c>
      <c r="L812" s="665">
        <v>4.4444444444444444E-3</v>
      </c>
      <c r="M812" s="665">
        <v>209</v>
      </c>
      <c r="N812" s="665"/>
      <c r="O812" s="665"/>
      <c r="P812" s="678"/>
      <c r="Q812" s="666"/>
    </row>
    <row r="813" spans="1:17" ht="14.4" customHeight="1" x14ac:dyDescent="0.3">
      <c r="A813" s="661" t="s">
        <v>10152</v>
      </c>
      <c r="B813" s="662" t="s">
        <v>9963</v>
      </c>
      <c r="C813" s="662" t="s">
        <v>9855</v>
      </c>
      <c r="D813" s="662" t="s">
        <v>10011</v>
      </c>
      <c r="E813" s="662" t="s">
        <v>10012</v>
      </c>
      <c r="F813" s="665">
        <v>121</v>
      </c>
      <c r="G813" s="665">
        <v>7986</v>
      </c>
      <c r="H813" s="665">
        <v>1</v>
      </c>
      <c r="I813" s="665">
        <v>66</v>
      </c>
      <c r="J813" s="665">
        <v>107</v>
      </c>
      <c r="K813" s="665">
        <v>7062</v>
      </c>
      <c r="L813" s="665">
        <v>0.88429752066115708</v>
      </c>
      <c r="M813" s="665">
        <v>66</v>
      </c>
      <c r="N813" s="665">
        <v>119</v>
      </c>
      <c r="O813" s="665">
        <v>7854</v>
      </c>
      <c r="P813" s="678">
        <v>0.98347107438016534</v>
      </c>
      <c r="Q813" s="666">
        <v>66</v>
      </c>
    </row>
    <row r="814" spans="1:17" ht="14.4" customHeight="1" x14ac:dyDescent="0.3">
      <c r="A814" s="661" t="s">
        <v>10152</v>
      </c>
      <c r="B814" s="662" t="s">
        <v>9963</v>
      </c>
      <c r="C814" s="662" t="s">
        <v>9855</v>
      </c>
      <c r="D814" s="662" t="s">
        <v>10013</v>
      </c>
      <c r="E814" s="662" t="s">
        <v>10014</v>
      </c>
      <c r="F814" s="665"/>
      <c r="G814" s="665"/>
      <c r="H814" s="665"/>
      <c r="I814" s="665"/>
      <c r="J814" s="665">
        <v>1</v>
      </c>
      <c r="K814" s="665">
        <v>295</v>
      </c>
      <c r="L814" s="665"/>
      <c r="M814" s="665">
        <v>295</v>
      </c>
      <c r="N814" s="665">
        <v>2</v>
      </c>
      <c r="O814" s="665">
        <v>592</v>
      </c>
      <c r="P814" s="678"/>
      <c r="Q814" s="666">
        <v>296</v>
      </c>
    </row>
    <row r="815" spans="1:17" ht="14.4" customHeight="1" x14ac:dyDescent="0.3">
      <c r="A815" s="661" t="s">
        <v>10152</v>
      </c>
      <c r="B815" s="662" t="s">
        <v>9963</v>
      </c>
      <c r="C815" s="662" t="s">
        <v>9855</v>
      </c>
      <c r="D815" s="662" t="s">
        <v>10015</v>
      </c>
      <c r="E815" s="662" t="s">
        <v>10016</v>
      </c>
      <c r="F815" s="665">
        <v>2242</v>
      </c>
      <c r="G815" s="665">
        <v>35872</v>
      </c>
      <c r="H815" s="665">
        <v>1</v>
      </c>
      <c r="I815" s="665">
        <v>16</v>
      </c>
      <c r="J815" s="665">
        <v>2248</v>
      </c>
      <c r="K815" s="665">
        <v>35968</v>
      </c>
      <c r="L815" s="665">
        <v>1.0026761819803747</v>
      </c>
      <c r="M815" s="665">
        <v>16</v>
      </c>
      <c r="N815" s="665">
        <v>2247</v>
      </c>
      <c r="O815" s="665">
        <v>35952</v>
      </c>
      <c r="P815" s="678">
        <v>1.0022301516503123</v>
      </c>
      <c r="Q815" s="666">
        <v>16</v>
      </c>
    </row>
    <row r="816" spans="1:17" ht="14.4" customHeight="1" x14ac:dyDescent="0.3">
      <c r="A816" s="661" t="s">
        <v>10152</v>
      </c>
      <c r="B816" s="662" t="s">
        <v>9963</v>
      </c>
      <c r="C816" s="662" t="s">
        <v>9855</v>
      </c>
      <c r="D816" s="662" t="s">
        <v>10019</v>
      </c>
      <c r="E816" s="662" t="s">
        <v>10020</v>
      </c>
      <c r="F816" s="665">
        <v>214</v>
      </c>
      <c r="G816" s="665">
        <v>74472</v>
      </c>
      <c r="H816" s="665">
        <v>1</v>
      </c>
      <c r="I816" s="665">
        <v>348</v>
      </c>
      <c r="J816" s="665">
        <v>144</v>
      </c>
      <c r="K816" s="665">
        <v>50171</v>
      </c>
      <c r="L816" s="665">
        <v>0.67368944032656564</v>
      </c>
      <c r="M816" s="665">
        <v>348.40972222222223</v>
      </c>
      <c r="N816" s="665">
        <v>262</v>
      </c>
      <c r="O816" s="665">
        <v>91438</v>
      </c>
      <c r="P816" s="678">
        <v>1.2278171661832635</v>
      </c>
      <c r="Q816" s="666">
        <v>349</v>
      </c>
    </row>
    <row r="817" spans="1:17" ht="14.4" customHeight="1" x14ac:dyDescent="0.3">
      <c r="A817" s="661" t="s">
        <v>10152</v>
      </c>
      <c r="B817" s="662" t="s">
        <v>9963</v>
      </c>
      <c r="C817" s="662" t="s">
        <v>9855</v>
      </c>
      <c r="D817" s="662" t="s">
        <v>10021</v>
      </c>
      <c r="E817" s="662" t="s">
        <v>10022</v>
      </c>
      <c r="F817" s="665">
        <v>445</v>
      </c>
      <c r="G817" s="665">
        <v>10680</v>
      </c>
      <c r="H817" s="665">
        <v>1</v>
      </c>
      <c r="I817" s="665">
        <v>24</v>
      </c>
      <c r="J817" s="665">
        <v>497</v>
      </c>
      <c r="K817" s="665">
        <v>11928</v>
      </c>
      <c r="L817" s="665">
        <v>1.1168539325842697</v>
      </c>
      <c r="M817" s="665">
        <v>24</v>
      </c>
      <c r="N817" s="665">
        <v>472</v>
      </c>
      <c r="O817" s="665">
        <v>11328</v>
      </c>
      <c r="P817" s="678">
        <v>1.0606741573033709</v>
      </c>
      <c r="Q817" s="666">
        <v>24</v>
      </c>
    </row>
    <row r="818" spans="1:17" ht="14.4" customHeight="1" x14ac:dyDescent="0.3">
      <c r="A818" s="661" t="s">
        <v>10152</v>
      </c>
      <c r="B818" s="662" t="s">
        <v>9963</v>
      </c>
      <c r="C818" s="662" t="s">
        <v>9855</v>
      </c>
      <c r="D818" s="662" t="s">
        <v>10023</v>
      </c>
      <c r="E818" s="662" t="s">
        <v>10024</v>
      </c>
      <c r="F818" s="665">
        <v>9</v>
      </c>
      <c r="G818" s="665">
        <v>6642</v>
      </c>
      <c r="H818" s="665">
        <v>1</v>
      </c>
      <c r="I818" s="665">
        <v>738</v>
      </c>
      <c r="J818" s="665">
        <v>5</v>
      </c>
      <c r="K818" s="665">
        <v>3693</v>
      </c>
      <c r="L818" s="665">
        <v>0.5560072267389341</v>
      </c>
      <c r="M818" s="665">
        <v>738.6</v>
      </c>
      <c r="N818" s="665">
        <v>10</v>
      </c>
      <c r="O818" s="665">
        <v>7390</v>
      </c>
      <c r="P818" s="678">
        <v>1.1126166817223728</v>
      </c>
      <c r="Q818" s="666">
        <v>739</v>
      </c>
    </row>
    <row r="819" spans="1:17" ht="14.4" customHeight="1" x14ac:dyDescent="0.3">
      <c r="A819" s="661" t="s">
        <v>10152</v>
      </c>
      <c r="B819" s="662" t="s">
        <v>9963</v>
      </c>
      <c r="C819" s="662" t="s">
        <v>9855</v>
      </c>
      <c r="D819" s="662" t="s">
        <v>10025</v>
      </c>
      <c r="E819" s="662" t="s">
        <v>10026</v>
      </c>
      <c r="F819" s="665">
        <v>28</v>
      </c>
      <c r="G819" s="665">
        <v>5040</v>
      </c>
      <c r="H819" s="665">
        <v>1</v>
      </c>
      <c r="I819" s="665">
        <v>180</v>
      </c>
      <c r="J819" s="665">
        <v>16</v>
      </c>
      <c r="K819" s="665">
        <v>2880</v>
      </c>
      <c r="L819" s="665">
        <v>0.5714285714285714</v>
      </c>
      <c r="M819" s="665">
        <v>180</v>
      </c>
      <c r="N819" s="665">
        <v>19</v>
      </c>
      <c r="O819" s="665">
        <v>3420</v>
      </c>
      <c r="P819" s="678">
        <v>0.6785714285714286</v>
      </c>
      <c r="Q819" s="666">
        <v>180</v>
      </c>
    </row>
    <row r="820" spans="1:17" ht="14.4" customHeight="1" x14ac:dyDescent="0.3">
      <c r="A820" s="661" t="s">
        <v>10152</v>
      </c>
      <c r="B820" s="662" t="s">
        <v>9963</v>
      </c>
      <c r="C820" s="662" t="s">
        <v>9855</v>
      </c>
      <c r="D820" s="662" t="s">
        <v>10031</v>
      </c>
      <c r="E820" s="662" t="s">
        <v>10032</v>
      </c>
      <c r="F820" s="665">
        <v>114</v>
      </c>
      <c r="G820" s="665">
        <v>28842</v>
      </c>
      <c r="H820" s="665">
        <v>1</v>
      </c>
      <c r="I820" s="665">
        <v>253</v>
      </c>
      <c r="J820" s="665">
        <v>356</v>
      </c>
      <c r="K820" s="665">
        <v>90068</v>
      </c>
      <c r="L820" s="665">
        <v>3.1228070175438596</v>
      </c>
      <c r="M820" s="665">
        <v>253</v>
      </c>
      <c r="N820" s="665">
        <v>383</v>
      </c>
      <c r="O820" s="665">
        <v>96899</v>
      </c>
      <c r="P820" s="678">
        <v>3.3596491228070176</v>
      </c>
      <c r="Q820" s="666">
        <v>253</v>
      </c>
    </row>
    <row r="821" spans="1:17" ht="14.4" customHeight="1" x14ac:dyDescent="0.3">
      <c r="A821" s="661" t="s">
        <v>10152</v>
      </c>
      <c r="B821" s="662" t="s">
        <v>9963</v>
      </c>
      <c r="C821" s="662" t="s">
        <v>9855</v>
      </c>
      <c r="D821" s="662" t="s">
        <v>10033</v>
      </c>
      <c r="E821" s="662" t="s">
        <v>10034</v>
      </c>
      <c r="F821" s="665">
        <v>10</v>
      </c>
      <c r="G821" s="665">
        <v>2640</v>
      </c>
      <c r="H821" s="665">
        <v>1</v>
      </c>
      <c r="I821" s="665">
        <v>264</v>
      </c>
      <c r="J821" s="665">
        <v>5</v>
      </c>
      <c r="K821" s="665">
        <v>1323</v>
      </c>
      <c r="L821" s="665">
        <v>0.5011363636363636</v>
      </c>
      <c r="M821" s="665">
        <v>264.60000000000002</v>
      </c>
      <c r="N821" s="665">
        <v>10</v>
      </c>
      <c r="O821" s="665">
        <v>2650</v>
      </c>
      <c r="P821" s="678">
        <v>1.0037878787878789</v>
      </c>
      <c r="Q821" s="666">
        <v>265</v>
      </c>
    </row>
    <row r="822" spans="1:17" ht="14.4" customHeight="1" x14ac:dyDescent="0.3">
      <c r="A822" s="661" t="s">
        <v>10152</v>
      </c>
      <c r="B822" s="662" t="s">
        <v>9963</v>
      </c>
      <c r="C822" s="662" t="s">
        <v>9855</v>
      </c>
      <c r="D822" s="662" t="s">
        <v>10035</v>
      </c>
      <c r="E822" s="662" t="s">
        <v>10036</v>
      </c>
      <c r="F822" s="665">
        <v>5</v>
      </c>
      <c r="G822" s="665">
        <v>945</v>
      </c>
      <c r="H822" s="665">
        <v>1</v>
      </c>
      <c r="I822" s="665">
        <v>189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10152</v>
      </c>
      <c r="B823" s="662" t="s">
        <v>9963</v>
      </c>
      <c r="C823" s="662" t="s">
        <v>9855</v>
      </c>
      <c r="D823" s="662" t="s">
        <v>10039</v>
      </c>
      <c r="E823" s="662" t="s">
        <v>10040</v>
      </c>
      <c r="F823" s="665">
        <v>13</v>
      </c>
      <c r="G823" s="665">
        <v>2808</v>
      </c>
      <c r="H823" s="665">
        <v>1</v>
      </c>
      <c r="I823" s="665">
        <v>216</v>
      </c>
      <c r="J823" s="665">
        <v>19</v>
      </c>
      <c r="K823" s="665">
        <v>4104</v>
      </c>
      <c r="L823" s="665">
        <v>1.4615384615384615</v>
      </c>
      <c r="M823" s="665">
        <v>216</v>
      </c>
      <c r="N823" s="665">
        <v>11</v>
      </c>
      <c r="O823" s="665">
        <v>2376</v>
      </c>
      <c r="P823" s="678">
        <v>0.84615384615384615</v>
      </c>
      <c r="Q823" s="666">
        <v>216</v>
      </c>
    </row>
    <row r="824" spans="1:17" ht="14.4" customHeight="1" x14ac:dyDescent="0.3">
      <c r="A824" s="661" t="s">
        <v>10152</v>
      </c>
      <c r="B824" s="662" t="s">
        <v>9963</v>
      </c>
      <c r="C824" s="662" t="s">
        <v>9855</v>
      </c>
      <c r="D824" s="662" t="s">
        <v>10041</v>
      </c>
      <c r="E824" s="662" t="s">
        <v>10042</v>
      </c>
      <c r="F824" s="665">
        <v>5</v>
      </c>
      <c r="G824" s="665">
        <v>175</v>
      </c>
      <c r="H824" s="665">
        <v>1</v>
      </c>
      <c r="I824" s="665">
        <v>35</v>
      </c>
      <c r="J824" s="665">
        <v>10</v>
      </c>
      <c r="K824" s="665">
        <v>360</v>
      </c>
      <c r="L824" s="665">
        <v>2.0571428571428569</v>
      </c>
      <c r="M824" s="665">
        <v>36</v>
      </c>
      <c r="N824" s="665">
        <v>7</v>
      </c>
      <c r="O824" s="665">
        <v>252</v>
      </c>
      <c r="P824" s="678">
        <v>1.44</v>
      </c>
      <c r="Q824" s="666">
        <v>36</v>
      </c>
    </row>
    <row r="825" spans="1:17" ht="14.4" customHeight="1" x14ac:dyDescent="0.3">
      <c r="A825" s="661" t="s">
        <v>10152</v>
      </c>
      <c r="B825" s="662" t="s">
        <v>9963</v>
      </c>
      <c r="C825" s="662" t="s">
        <v>9855</v>
      </c>
      <c r="D825" s="662" t="s">
        <v>10043</v>
      </c>
      <c r="E825" s="662" t="s">
        <v>10044</v>
      </c>
      <c r="F825" s="665">
        <v>10</v>
      </c>
      <c r="G825" s="665">
        <v>5900</v>
      </c>
      <c r="H825" s="665">
        <v>1</v>
      </c>
      <c r="I825" s="665">
        <v>590</v>
      </c>
      <c r="J825" s="665">
        <v>6</v>
      </c>
      <c r="K825" s="665">
        <v>3544</v>
      </c>
      <c r="L825" s="665">
        <v>0.60067796610169488</v>
      </c>
      <c r="M825" s="665">
        <v>590.66666666666663</v>
      </c>
      <c r="N825" s="665">
        <v>10</v>
      </c>
      <c r="O825" s="665">
        <v>5910</v>
      </c>
      <c r="P825" s="678">
        <v>1.0016949152542374</v>
      </c>
      <c r="Q825" s="666">
        <v>591</v>
      </c>
    </row>
    <row r="826" spans="1:17" ht="14.4" customHeight="1" x14ac:dyDescent="0.3">
      <c r="A826" s="661" t="s">
        <v>10152</v>
      </c>
      <c r="B826" s="662" t="s">
        <v>9963</v>
      </c>
      <c r="C826" s="662" t="s">
        <v>9855</v>
      </c>
      <c r="D826" s="662" t="s">
        <v>10045</v>
      </c>
      <c r="E826" s="662" t="s">
        <v>10046</v>
      </c>
      <c r="F826" s="665">
        <v>10</v>
      </c>
      <c r="G826" s="665">
        <v>500</v>
      </c>
      <c r="H826" s="665">
        <v>1</v>
      </c>
      <c r="I826" s="665">
        <v>50</v>
      </c>
      <c r="J826" s="665">
        <v>19</v>
      </c>
      <c r="K826" s="665">
        <v>950</v>
      </c>
      <c r="L826" s="665">
        <v>1.9</v>
      </c>
      <c r="M826" s="665">
        <v>50</v>
      </c>
      <c r="N826" s="665">
        <v>16</v>
      </c>
      <c r="O826" s="665">
        <v>800</v>
      </c>
      <c r="P826" s="678">
        <v>1.6</v>
      </c>
      <c r="Q826" s="666">
        <v>50</v>
      </c>
    </row>
    <row r="827" spans="1:17" ht="14.4" customHeight="1" x14ac:dyDescent="0.3">
      <c r="A827" s="661" t="s">
        <v>10152</v>
      </c>
      <c r="B827" s="662" t="s">
        <v>9963</v>
      </c>
      <c r="C827" s="662" t="s">
        <v>9855</v>
      </c>
      <c r="D827" s="662" t="s">
        <v>10047</v>
      </c>
      <c r="E827" s="662" t="s">
        <v>10048</v>
      </c>
      <c r="F827" s="665">
        <v>10</v>
      </c>
      <c r="G827" s="665">
        <v>5450</v>
      </c>
      <c r="H827" s="665">
        <v>1</v>
      </c>
      <c r="I827" s="665">
        <v>545</v>
      </c>
      <c r="J827" s="665">
        <v>6</v>
      </c>
      <c r="K827" s="665">
        <v>3274</v>
      </c>
      <c r="L827" s="665">
        <v>0.60073394495412846</v>
      </c>
      <c r="M827" s="665">
        <v>545.66666666666663</v>
      </c>
      <c r="N827" s="665">
        <v>10</v>
      </c>
      <c r="O827" s="665">
        <v>5460</v>
      </c>
      <c r="P827" s="678">
        <v>1.001834862385321</v>
      </c>
      <c r="Q827" s="666">
        <v>546</v>
      </c>
    </row>
    <row r="828" spans="1:17" ht="14.4" customHeight="1" x14ac:dyDescent="0.3">
      <c r="A828" s="661" t="s">
        <v>10152</v>
      </c>
      <c r="B828" s="662" t="s">
        <v>9963</v>
      </c>
      <c r="C828" s="662" t="s">
        <v>9855</v>
      </c>
      <c r="D828" s="662" t="s">
        <v>10049</v>
      </c>
      <c r="E828" s="662" t="s">
        <v>10050</v>
      </c>
      <c r="F828" s="665">
        <v>5</v>
      </c>
      <c r="G828" s="665">
        <v>2395</v>
      </c>
      <c r="H828" s="665">
        <v>1</v>
      </c>
      <c r="I828" s="665">
        <v>479</v>
      </c>
      <c r="J828" s="665">
        <v>3</v>
      </c>
      <c r="K828" s="665">
        <v>1437</v>
      </c>
      <c r="L828" s="665">
        <v>0.6</v>
      </c>
      <c r="M828" s="665">
        <v>479</v>
      </c>
      <c r="N828" s="665">
        <v>1</v>
      </c>
      <c r="O828" s="665">
        <v>485</v>
      </c>
      <c r="P828" s="678">
        <v>0.20250521920668058</v>
      </c>
      <c r="Q828" s="666">
        <v>485</v>
      </c>
    </row>
    <row r="829" spans="1:17" ht="14.4" customHeight="1" x14ac:dyDescent="0.3">
      <c r="A829" s="661" t="s">
        <v>10152</v>
      </c>
      <c r="B829" s="662" t="s">
        <v>9963</v>
      </c>
      <c r="C829" s="662" t="s">
        <v>9855</v>
      </c>
      <c r="D829" s="662" t="s">
        <v>10051</v>
      </c>
      <c r="E829" s="662" t="s">
        <v>10052</v>
      </c>
      <c r="F829" s="665">
        <v>10</v>
      </c>
      <c r="G829" s="665">
        <v>7340</v>
      </c>
      <c r="H829" s="665">
        <v>1</v>
      </c>
      <c r="I829" s="665">
        <v>734</v>
      </c>
      <c r="J829" s="665">
        <v>5</v>
      </c>
      <c r="K829" s="665">
        <v>3673</v>
      </c>
      <c r="L829" s="665">
        <v>0.50040871934604902</v>
      </c>
      <c r="M829" s="665">
        <v>734.6</v>
      </c>
      <c r="N829" s="665">
        <v>10</v>
      </c>
      <c r="O829" s="665">
        <v>7350</v>
      </c>
      <c r="P829" s="678">
        <v>1.0013623978201636</v>
      </c>
      <c r="Q829" s="666">
        <v>735</v>
      </c>
    </row>
    <row r="830" spans="1:17" ht="14.4" customHeight="1" x14ac:dyDescent="0.3">
      <c r="A830" s="661" t="s">
        <v>10152</v>
      </c>
      <c r="B830" s="662" t="s">
        <v>9963</v>
      </c>
      <c r="C830" s="662" t="s">
        <v>9855</v>
      </c>
      <c r="D830" s="662" t="s">
        <v>10053</v>
      </c>
      <c r="E830" s="662" t="s">
        <v>10054</v>
      </c>
      <c r="F830" s="665">
        <v>3</v>
      </c>
      <c r="G830" s="665">
        <v>978</v>
      </c>
      <c r="H830" s="665">
        <v>1</v>
      </c>
      <c r="I830" s="665">
        <v>326</v>
      </c>
      <c r="J830" s="665">
        <v>1</v>
      </c>
      <c r="K830" s="665">
        <v>327</v>
      </c>
      <c r="L830" s="665">
        <v>0.33435582822085891</v>
      </c>
      <c r="M830" s="665">
        <v>327</v>
      </c>
      <c r="N830" s="665">
        <v>3</v>
      </c>
      <c r="O830" s="665">
        <v>981</v>
      </c>
      <c r="P830" s="678">
        <v>1.0030674846625767</v>
      </c>
      <c r="Q830" s="666">
        <v>327</v>
      </c>
    </row>
    <row r="831" spans="1:17" ht="14.4" customHeight="1" x14ac:dyDescent="0.3">
      <c r="A831" s="661" t="s">
        <v>10152</v>
      </c>
      <c r="B831" s="662" t="s">
        <v>9963</v>
      </c>
      <c r="C831" s="662" t="s">
        <v>9855</v>
      </c>
      <c r="D831" s="662" t="s">
        <v>10055</v>
      </c>
      <c r="E831" s="662" t="s">
        <v>10056</v>
      </c>
      <c r="F831" s="665">
        <v>10</v>
      </c>
      <c r="G831" s="665">
        <v>3440</v>
      </c>
      <c r="H831" s="665">
        <v>1</v>
      </c>
      <c r="I831" s="665">
        <v>344</v>
      </c>
      <c r="J831" s="665">
        <v>5</v>
      </c>
      <c r="K831" s="665">
        <v>1723</v>
      </c>
      <c r="L831" s="665">
        <v>0.50087209302325586</v>
      </c>
      <c r="M831" s="665">
        <v>344.6</v>
      </c>
      <c r="N831" s="665">
        <v>10</v>
      </c>
      <c r="O831" s="665">
        <v>3450</v>
      </c>
      <c r="P831" s="678">
        <v>1.0029069767441861</v>
      </c>
      <c r="Q831" s="666">
        <v>345</v>
      </c>
    </row>
    <row r="832" spans="1:17" ht="14.4" customHeight="1" x14ac:dyDescent="0.3">
      <c r="A832" s="661" t="s">
        <v>10152</v>
      </c>
      <c r="B832" s="662" t="s">
        <v>9963</v>
      </c>
      <c r="C832" s="662" t="s">
        <v>9855</v>
      </c>
      <c r="D832" s="662" t="s">
        <v>10057</v>
      </c>
      <c r="E832" s="662" t="s">
        <v>10058</v>
      </c>
      <c r="F832" s="665"/>
      <c r="G832" s="665"/>
      <c r="H832" s="665"/>
      <c r="I832" s="665"/>
      <c r="J832" s="665">
        <v>1</v>
      </c>
      <c r="K832" s="665">
        <v>752</v>
      </c>
      <c r="L832" s="665"/>
      <c r="M832" s="665">
        <v>752</v>
      </c>
      <c r="N832" s="665"/>
      <c r="O832" s="665"/>
      <c r="P832" s="678"/>
      <c r="Q832" s="666"/>
    </row>
    <row r="833" spans="1:17" ht="14.4" customHeight="1" x14ac:dyDescent="0.3">
      <c r="A833" s="661" t="s">
        <v>10152</v>
      </c>
      <c r="B833" s="662" t="s">
        <v>9963</v>
      </c>
      <c r="C833" s="662" t="s">
        <v>9855</v>
      </c>
      <c r="D833" s="662" t="s">
        <v>10059</v>
      </c>
      <c r="E833" s="662" t="s">
        <v>10060</v>
      </c>
      <c r="F833" s="665">
        <v>4</v>
      </c>
      <c r="G833" s="665">
        <v>920</v>
      </c>
      <c r="H833" s="665">
        <v>1</v>
      </c>
      <c r="I833" s="665">
        <v>230</v>
      </c>
      <c r="J833" s="665">
        <v>6</v>
      </c>
      <c r="K833" s="665">
        <v>1384</v>
      </c>
      <c r="L833" s="665">
        <v>1.5043478260869565</v>
      </c>
      <c r="M833" s="665">
        <v>230.66666666666666</v>
      </c>
      <c r="N833" s="665">
        <v>16</v>
      </c>
      <c r="O833" s="665">
        <v>3696</v>
      </c>
      <c r="P833" s="678">
        <v>4.017391304347826</v>
      </c>
      <c r="Q833" s="666">
        <v>231</v>
      </c>
    </row>
    <row r="834" spans="1:17" ht="14.4" customHeight="1" x14ac:dyDescent="0.3">
      <c r="A834" s="661" t="s">
        <v>10152</v>
      </c>
      <c r="B834" s="662" t="s">
        <v>9963</v>
      </c>
      <c r="C834" s="662" t="s">
        <v>9855</v>
      </c>
      <c r="D834" s="662" t="s">
        <v>10063</v>
      </c>
      <c r="E834" s="662" t="s">
        <v>10064</v>
      </c>
      <c r="F834" s="665">
        <v>3</v>
      </c>
      <c r="G834" s="665">
        <v>687</v>
      </c>
      <c r="H834" s="665">
        <v>1</v>
      </c>
      <c r="I834" s="665">
        <v>229</v>
      </c>
      <c r="J834" s="665"/>
      <c r="K834" s="665"/>
      <c r="L834" s="665"/>
      <c r="M834" s="665"/>
      <c r="N834" s="665">
        <v>2</v>
      </c>
      <c r="O834" s="665">
        <v>460</v>
      </c>
      <c r="P834" s="678">
        <v>0.66957787481804953</v>
      </c>
      <c r="Q834" s="666">
        <v>230</v>
      </c>
    </row>
    <row r="835" spans="1:17" ht="14.4" customHeight="1" x14ac:dyDescent="0.3">
      <c r="A835" s="661" t="s">
        <v>10152</v>
      </c>
      <c r="B835" s="662" t="s">
        <v>9963</v>
      </c>
      <c r="C835" s="662" t="s">
        <v>9855</v>
      </c>
      <c r="D835" s="662" t="s">
        <v>10065</v>
      </c>
      <c r="E835" s="662" t="s">
        <v>10066</v>
      </c>
      <c r="F835" s="665"/>
      <c r="G835" s="665"/>
      <c r="H835" s="665"/>
      <c r="I835" s="665"/>
      <c r="J835" s="665"/>
      <c r="K835" s="665"/>
      <c r="L835" s="665"/>
      <c r="M835" s="665"/>
      <c r="N835" s="665">
        <v>1</v>
      </c>
      <c r="O835" s="665">
        <v>407</v>
      </c>
      <c r="P835" s="678"/>
      <c r="Q835" s="666">
        <v>407</v>
      </c>
    </row>
    <row r="836" spans="1:17" ht="14.4" customHeight="1" x14ac:dyDescent="0.3">
      <c r="A836" s="661" t="s">
        <v>10152</v>
      </c>
      <c r="B836" s="662" t="s">
        <v>9963</v>
      </c>
      <c r="C836" s="662" t="s">
        <v>9855</v>
      </c>
      <c r="D836" s="662" t="s">
        <v>10067</v>
      </c>
      <c r="E836" s="662" t="s">
        <v>10068</v>
      </c>
      <c r="F836" s="665">
        <v>1</v>
      </c>
      <c r="G836" s="665">
        <v>650</v>
      </c>
      <c r="H836" s="665">
        <v>1</v>
      </c>
      <c r="I836" s="665">
        <v>650</v>
      </c>
      <c r="J836" s="665">
        <v>1</v>
      </c>
      <c r="K836" s="665">
        <v>651</v>
      </c>
      <c r="L836" s="665">
        <v>1.0015384615384615</v>
      </c>
      <c r="M836" s="665">
        <v>651</v>
      </c>
      <c r="N836" s="665">
        <v>1</v>
      </c>
      <c r="O836" s="665">
        <v>651</v>
      </c>
      <c r="P836" s="678">
        <v>1.0015384615384615</v>
      </c>
      <c r="Q836" s="666">
        <v>651</v>
      </c>
    </row>
    <row r="837" spans="1:17" ht="14.4" customHeight="1" x14ac:dyDescent="0.3">
      <c r="A837" s="661" t="s">
        <v>10152</v>
      </c>
      <c r="B837" s="662" t="s">
        <v>9963</v>
      </c>
      <c r="C837" s="662" t="s">
        <v>9855</v>
      </c>
      <c r="D837" s="662" t="s">
        <v>10069</v>
      </c>
      <c r="E837" s="662" t="s">
        <v>10070</v>
      </c>
      <c r="F837" s="665"/>
      <c r="G837" s="665"/>
      <c r="H837" s="665"/>
      <c r="I837" s="665"/>
      <c r="J837" s="665"/>
      <c r="K837" s="665"/>
      <c r="L837" s="665"/>
      <c r="M837" s="665"/>
      <c r="N837" s="665">
        <v>1</v>
      </c>
      <c r="O837" s="665">
        <v>587</v>
      </c>
      <c r="P837" s="678"/>
      <c r="Q837" s="666">
        <v>587</v>
      </c>
    </row>
    <row r="838" spans="1:17" ht="14.4" customHeight="1" x14ac:dyDescent="0.3">
      <c r="A838" s="661" t="s">
        <v>10152</v>
      </c>
      <c r="B838" s="662" t="s">
        <v>9963</v>
      </c>
      <c r="C838" s="662" t="s">
        <v>9855</v>
      </c>
      <c r="D838" s="662" t="s">
        <v>10071</v>
      </c>
      <c r="E838" s="662" t="s">
        <v>10072</v>
      </c>
      <c r="F838" s="665"/>
      <c r="G838" s="665"/>
      <c r="H838" s="665"/>
      <c r="I838" s="665"/>
      <c r="J838" s="665"/>
      <c r="K838" s="665"/>
      <c r="L838" s="665"/>
      <c r="M838" s="665"/>
      <c r="N838" s="665">
        <v>1</v>
      </c>
      <c r="O838" s="665">
        <v>386</v>
      </c>
      <c r="P838" s="678"/>
      <c r="Q838" s="666">
        <v>386</v>
      </c>
    </row>
    <row r="839" spans="1:17" ht="14.4" customHeight="1" x14ac:dyDescent="0.3">
      <c r="A839" s="661" t="s">
        <v>10152</v>
      </c>
      <c r="B839" s="662" t="s">
        <v>9963</v>
      </c>
      <c r="C839" s="662" t="s">
        <v>9855</v>
      </c>
      <c r="D839" s="662" t="s">
        <v>10077</v>
      </c>
      <c r="E839" s="662" t="s">
        <v>10078</v>
      </c>
      <c r="F839" s="665">
        <v>1</v>
      </c>
      <c r="G839" s="665">
        <v>164</v>
      </c>
      <c r="H839" s="665">
        <v>1</v>
      </c>
      <c r="I839" s="665">
        <v>164</v>
      </c>
      <c r="J839" s="665"/>
      <c r="K839" s="665"/>
      <c r="L839" s="665"/>
      <c r="M839" s="665"/>
      <c r="N839" s="665"/>
      <c r="O839" s="665"/>
      <c r="P839" s="678"/>
      <c r="Q839" s="666"/>
    </row>
    <row r="840" spans="1:17" ht="14.4" customHeight="1" x14ac:dyDescent="0.3">
      <c r="A840" s="661" t="s">
        <v>10152</v>
      </c>
      <c r="B840" s="662" t="s">
        <v>9963</v>
      </c>
      <c r="C840" s="662" t="s">
        <v>9855</v>
      </c>
      <c r="D840" s="662" t="s">
        <v>1410</v>
      </c>
      <c r="E840" s="662" t="s">
        <v>10079</v>
      </c>
      <c r="F840" s="665">
        <v>18</v>
      </c>
      <c r="G840" s="665">
        <v>14130</v>
      </c>
      <c r="H840" s="665">
        <v>1</v>
      </c>
      <c r="I840" s="665">
        <v>785</v>
      </c>
      <c r="J840" s="665">
        <v>10</v>
      </c>
      <c r="K840" s="665">
        <v>7856</v>
      </c>
      <c r="L840" s="665">
        <v>0.55598018400566174</v>
      </c>
      <c r="M840" s="665">
        <v>785.6</v>
      </c>
      <c r="N840" s="665">
        <v>24</v>
      </c>
      <c r="O840" s="665">
        <v>18864</v>
      </c>
      <c r="P840" s="678">
        <v>1.3350318471337579</v>
      </c>
      <c r="Q840" s="666">
        <v>786</v>
      </c>
    </row>
    <row r="841" spans="1:17" ht="14.4" customHeight="1" x14ac:dyDescent="0.3">
      <c r="A841" s="661" t="s">
        <v>10152</v>
      </c>
      <c r="B841" s="662" t="s">
        <v>9963</v>
      </c>
      <c r="C841" s="662" t="s">
        <v>9855</v>
      </c>
      <c r="D841" s="662" t="s">
        <v>10080</v>
      </c>
      <c r="E841" s="662" t="s">
        <v>10081</v>
      </c>
      <c r="F841" s="665">
        <v>1</v>
      </c>
      <c r="G841" s="665">
        <v>221</v>
      </c>
      <c r="H841" s="665">
        <v>1</v>
      </c>
      <c r="I841" s="665">
        <v>221</v>
      </c>
      <c r="J841" s="665">
        <v>1</v>
      </c>
      <c r="K841" s="665">
        <v>222</v>
      </c>
      <c r="L841" s="665">
        <v>1.004524886877828</v>
      </c>
      <c r="M841" s="665">
        <v>222</v>
      </c>
      <c r="N841" s="665">
        <v>3</v>
      </c>
      <c r="O841" s="665">
        <v>666</v>
      </c>
      <c r="P841" s="678">
        <v>3.0135746606334841</v>
      </c>
      <c r="Q841" s="666">
        <v>222</v>
      </c>
    </row>
    <row r="842" spans="1:17" ht="14.4" customHeight="1" x14ac:dyDescent="0.3">
      <c r="A842" s="661" t="s">
        <v>10152</v>
      </c>
      <c r="B842" s="662" t="s">
        <v>9963</v>
      </c>
      <c r="C842" s="662" t="s">
        <v>9855</v>
      </c>
      <c r="D842" s="662" t="s">
        <v>10084</v>
      </c>
      <c r="E842" s="662" t="s">
        <v>10085</v>
      </c>
      <c r="F842" s="665">
        <v>3</v>
      </c>
      <c r="G842" s="665">
        <v>2745</v>
      </c>
      <c r="H842" s="665">
        <v>1</v>
      </c>
      <c r="I842" s="665">
        <v>915</v>
      </c>
      <c r="J842" s="665"/>
      <c r="K842" s="665"/>
      <c r="L842" s="665"/>
      <c r="M842" s="665"/>
      <c r="N842" s="665"/>
      <c r="O842" s="665"/>
      <c r="P842" s="678"/>
      <c r="Q842" s="666"/>
    </row>
    <row r="843" spans="1:17" ht="14.4" customHeight="1" x14ac:dyDescent="0.3">
      <c r="A843" s="661" t="s">
        <v>10152</v>
      </c>
      <c r="B843" s="662" t="s">
        <v>9963</v>
      </c>
      <c r="C843" s="662" t="s">
        <v>9855</v>
      </c>
      <c r="D843" s="662" t="s">
        <v>10086</v>
      </c>
      <c r="E843" s="662" t="s">
        <v>10087</v>
      </c>
      <c r="F843" s="665">
        <v>3</v>
      </c>
      <c r="G843" s="665">
        <v>2676</v>
      </c>
      <c r="H843" s="665">
        <v>1</v>
      </c>
      <c r="I843" s="665">
        <v>892</v>
      </c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10152</v>
      </c>
      <c r="B844" s="662" t="s">
        <v>9963</v>
      </c>
      <c r="C844" s="662" t="s">
        <v>9855</v>
      </c>
      <c r="D844" s="662" t="s">
        <v>10090</v>
      </c>
      <c r="E844" s="662" t="s">
        <v>10091</v>
      </c>
      <c r="F844" s="665"/>
      <c r="G844" s="665"/>
      <c r="H844" s="665"/>
      <c r="I844" s="665"/>
      <c r="J844" s="665">
        <v>1</v>
      </c>
      <c r="K844" s="665">
        <v>345</v>
      </c>
      <c r="L844" s="665"/>
      <c r="M844" s="665">
        <v>345</v>
      </c>
      <c r="N844" s="665"/>
      <c r="O844" s="665"/>
      <c r="P844" s="678"/>
      <c r="Q844" s="666"/>
    </row>
    <row r="845" spans="1:17" ht="14.4" customHeight="1" x14ac:dyDescent="0.3">
      <c r="A845" s="661" t="s">
        <v>10152</v>
      </c>
      <c r="B845" s="662" t="s">
        <v>9963</v>
      </c>
      <c r="C845" s="662" t="s">
        <v>9855</v>
      </c>
      <c r="D845" s="662" t="s">
        <v>10094</v>
      </c>
      <c r="E845" s="662" t="s">
        <v>10095</v>
      </c>
      <c r="F845" s="665"/>
      <c r="G845" s="665"/>
      <c r="H845" s="665"/>
      <c r="I845" s="665"/>
      <c r="J845" s="665">
        <v>1</v>
      </c>
      <c r="K845" s="665">
        <v>417</v>
      </c>
      <c r="L845" s="665"/>
      <c r="M845" s="665">
        <v>417</v>
      </c>
      <c r="N845" s="665"/>
      <c r="O845" s="665"/>
      <c r="P845" s="678"/>
      <c r="Q845" s="666"/>
    </row>
    <row r="846" spans="1:17" ht="14.4" customHeight="1" x14ac:dyDescent="0.3">
      <c r="A846" s="661" t="s">
        <v>10153</v>
      </c>
      <c r="B846" s="662" t="s">
        <v>9667</v>
      </c>
      <c r="C846" s="662" t="s">
        <v>9831</v>
      </c>
      <c r="D846" s="662" t="s">
        <v>9832</v>
      </c>
      <c r="E846" s="662" t="s">
        <v>9833</v>
      </c>
      <c r="F846" s="665"/>
      <c r="G846" s="665"/>
      <c r="H846" s="665"/>
      <c r="I846" s="665"/>
      <c r="J846" s="665">
        <v>1</v>
      </c>
      <c r="K846" s="665">
        <v>1865.58</v>
      </c>
      <c r="L846" s="665"/>
      <c r="M846" s="665">
        <v>1865.58</v>
      </c>
      <c r="N846" s="665">
        <v>1</v>
      </c>
      <c r="O846" s="665">
        <v>1865.58</v>
      </c>
      <c r="P846" s="678"/>
      <c r="Q846" s="666">
        <v>1865.58</v>
      </c>
    </row>
    <row r="847" spans="1:17" ht="14.4" customHeight="1" x14ac:dyDescent="0.3">
      <c r="A847" s="661" t="s">
        <v>10153</v>
      </c>
      <c r="B847" s="662" t="s">
        <v>9667</v>
      </c>
      <c r="C847" s="662" t="s">
        <v>9831</v>
      </c>
      <c r="D847" s="662" t="s">
        <v>9844</v>
      </c>
      <c r="E847" s="662" t="s">
        <v>9845</v>
      </c>
      <c r="F847" s="665"/>
      <c r="G847" s="665"/>
      <c r="H847" s="665"/>
      <c r="I847" s="665"/>
      <c r="J847" s="665">
        <v>1</v>
      </c>
      <c r="K847" s="665">
        <v>238.68</v>
      </c>
      <c r="L847" s="665"/>
      <c r="M847" s="665">
        <v>238.68</v>
      </c>
      <c r="N847" s="665">
        <v>1</v>
      </c>
      <c r="O847" s="665">
        <v>238.68</v>
      </c>
      <c r="P847" s="678"/>
      <c r="Q847" s="666">
        <v>238.68</v>
      </c>
    </row>
    <row r="848" spans="1:17" ht="14.4" customHeight="1" x14ac:dyDescent="0.3">
      <c r="A848" s="661" t="s">
        <v>10153</v>
      </c>
      <c r="B848" s="662" t="s">
        <v>9667</v>
      </c>
      <c r="C848" s="662" t="s">
        <v>9848</v>
      </c>
      <c r="D848" s="662" t="s">
        <v>9849</v>
      </c>
      <c r="E848" s="662" t="s">
        <v>9850</v>
      </c>
      <c r="F848" s="665"/>
      <c r="G848" s="665"/>
      <c r="H848" s="665"/>
      <c r="I848" s="665"/>
      <c r="J848" s="665">
        <v>4</v>
      </c>
      <c r="K848" s="665">
        <v>2260.4</v>
      </c>
      <c r="L848" s="665"/>
      <c r="M848" s="665">
        <v>565.1</v>
      </c>
      <c r="N848" s="665">
        <v>1</v>
      </c>
      <c r="O848" s="665">
        <v>565.1</v>
      </c>
      <c r="P848" s="678"/>
      <c r="Q848" s="666">
        <v>565.1</v>
      </c>
    </row>
    <row r="849" spans="1:17" ht="14.4" customHeight="1" x14ac:dyDescent="0.3">
      <c r="A849" s="661" t="s">
        <v>10153</v>
      </c>
      <c r="B849" s="662" t="s">
        <v>9667</v>
      </c>
      <c r="C849" s="662" t="s">
        <v>9848</v>
      </c>
      <c r="D849" s="662" t="s">
        <v>9851</v>
      </c>
      <c r="E849" s="662" t="s">
        <v>9852</v>
      </c>
      <c r="F849" s="665"/>
      <c r="G849" s="665"/>
      <c r="H849" s="665"/>
      <c r="I849" s="665"/>
      <c r="J849" s="665">
        <v>1</v>
      </c>
      <c r="K849" s="665">
        <v>1049</v>
      </c>
      <c r="L849" s="665"/>
      <c r="M849" s="665">
        <v>1049</v>
      </c>
      <c r="N849" s="665">
        <v>1</v>
      </c>
      <c r="O849" s="665">
        <v>1049</v>
      </c>
      <c r="P849" s="678"/>
      <c r="Q849" s="666">
        <v>1049</v>
      </c>
    </row>
    <row r="850" spans="1:17" ht="14.4" customHeight="1" x14ac:dyDescent="0.3">
      <c r="A850" s="661" t="s">
        <v>10153</v>
      </c>
      <c r="B850" s="662" t="s">
        <v>9667</v>
      </c>
      <c r="C850" s="662" t="s">
        <v>9848</v>
      </c>
      <c r="D850" s="662" t="s">
        <v>9853</v>
      </c>
      <c r="E850" s="662" t="s">
        <v>9854</v>
      </c>
      <c r="F850" s="665"/>
      <c r="G850" s="665"/>
      <c r="H850" s="665"/>
      <c r="I850" s="665"/>
      <c r="J850" s="665">
        <v>1</v>
      </c>
      <c r="K850" s="665">
        <v>1003</v>
      </c>
      <c r="L850" s="665"/>
      <c r="M850" s="665">
        <v>1003</v>
      </c>
      <c r="N850" s="665"/>
      <c r="O850" s="665"/>
      <c r="P850" s="678"/>
      <c r="Q850" s="666"/>
    </row>
    <row r="851" spans="1:17" ht="14.4" customHeight="1" x14ac:dyDescent="0.3">
      <c r="A851" s="661" t="s">
        <v>10153</v>
      </c>
      <c r="B851" s="662" t="s">
        <v>9667</v>
      </c>
      <c r="C851" s="662" t="s">
        <v>9855</v>
      </c>
      <c r="D851" s="662" t="s">
        <v>9858</v>
      </c>
      <c r="E851" s="662" t="s">
        <v>9859</v>
      </c>
      <c r="F851" s="665"/>
      <c r="G851" s="665"/>
      <c r="H851" s="665"/>
      <c r="I851" s="665"/>
      <c r="J851" s="665">
        <v>1</v>
      </c>
      <c r="K851" s="665">
        <v>188</v>
      </c>
      <c r="L851" s="665"/>
      <c r="M851" s="665">
        <v>188</v>
      </c>
      <c r="N851" s="665">
        <v>1</v>
      </c>
      <c r="O851" s="665">
        <v>189</v>
      </c>
      <c r="P851" s="678"/>
      <c r="Q851" s="666">
        <v>189</v>
      </c>
    </row>
    <row r="852" spans="1:17" ht="14.4" customHeight="1" x14ac:dyDescent="0.3">
      <c r="A852" s="661" t="s">
        <v>10153</v>
      </c>
      <c r="B852" s="662" t="s">
        <v>9667</v>
      </c>
      <c r="C852" s="662" t="s">
        <v>9855</v>
      </c>
      <c r="D852" s="662" t="s">
        <v>9860</v>
      </c>
      <c r="E852" s="662" t="s">
        <v>9861</v>
      </c>
      <c r="F852" s="665">
        <v>11</v>
      </c>
      <c r="G852" s="665">
        <v>374</v>
      </c>
      <c r="H852" s="665">
        <v>1</v>
      </c>
      <c r="I852" s="665">
        <v>34</v>
      </c>
      <c r="J852" s="665">
        <v>12</v>
      </c>
      <c r="K852" s="665">
        <v>420</v>
      </c>
      <c r="L852" s="665">
        <v>1.1229946524064172</v>
      </c>
      <c r="M852" s="665">
        <v>35</v>
      </c>
      <c r="N852" s="665">
        <v>3</v>
      </c>
      <c r="O852" s="665">
        <v>105</v>
      </c>
      <c r="P852" s="678">
        <v>0.28074866310160429</v>
      </c>
      <c r="Q852" s="666">
        <v>35</v>
      </c>
    </row>
    <row r="853" spans="1:17" ht="14.4" customHeight="1" x14ac:dyDescent="0.3">
      <c r="A853" s="661" t="s">
        <v>10153</v>
      </c>
      <c r="B853" s="662" t="s">
        <v>9667</v>
      </c>
      <c r="C853" s="662" t="s">
        <v>9855</v>
      </c>
      <c r="D853" s="662" t="s">
        <v>9862</v>
      </c>
      <c r="E853" s="662" t="s">
        <v>9863</v>
      </c>
      <c r="F853" s="665"/>
      <c r="G853" s="665"/>
      <c r="H853" s="665"/>
      <c r="I853" s="665"/>
      <c r="J853" s="665"/>
      <c r="K853" s="665"/>
      <c r="L853" s="665"/>
      <c r="M853" s="665"/>
      <c r="N853" s="665">
        <v>1</v>
      </c>
      <c r="O853" s="665">
        <v>143</v>
      </c>
      <c r="P853" s="678"/>
      <c r="Q853" s="666">
        <v>143</v>
      </c>
    </row>
    <row r="854" spans="1:17" ht="14.4" customHeight="1" x14ac:dyDescent="0.3">
      <c r="A854" s="661" t="s">
        <v>10153</v>
      </c>
      <c r="B854" s="662" t="s">
        <v>9667</v>
      </c>
      <c r="C854" s="662" t="s">
        <v>9855</v>
      </c>
      <c r="D854" s="662" t="s">
        <v>9864</v>
      </c>
      <c r="E854" s="662" t="s">
        <v>9865</v>
      </c>
      <c r="F854" s="665"/>
      <c r="G854" s="665"/>
      <c r="H854" s="665"/>
      <c r="I854" s="665"/>
      <c r="J854" s="665">
        <v>4</v>
      </c>
      <c r="K854" s="665">
        <v>656</v>
      </c>
      <c r="L854" s="665"/>
      <c r="M854" s="665">
        <v>164</v>
      </c>
      <c r="N854" s="665">
        <v>1</v>
      </c>
      <c r="O854" s="665">
        <v>165</v>
      </c>
      <c r="P854" s="678"/>
      <c r="Q854" s="666">
        <v>165</v>
      </c>
    </row>
    <row r="855" spans="1:17" ht="14.4" customHeight="1" x14ac:dyDescent="0.3">
      <c r="A855" s="661" t="s">
        <v>10153</v>
      </c>
      <c r="B855" s="662" t="s">
        <v>9667</v>
      </c>
      <c r="C855" s="662" t="s">
        <v>9855</v>
      </c>
      <c r="D855" s="662" t="s">
        <v>9868</v>
      </c>
      <c r="E855" s="662" t="s">
        <v>9869</v>
      </c>
      <c r="F855" s="665"/>
      <c r="G855" s="665"/>
      <c r="H855" s="665"/>
      <c r="I855" s="665"/>
      <c r="J855" s="665">
        <v>5</v>
      </c>
      <c r="K855" s="665">
        <v>235</v>
      </c>
      <c r="L855" s="665"/>
      <c r="M855" s="665">
        <v>47</v>
      </c>
      <c r="N855" s="665">
        <v>1</v>
      </c>
      <c r="O855" s="665">
        <v>47</v>
      </c>
      <c r="P855" s="678"/>
      <c r="Q855" s="666">
        <v>47</v>
      </c>
    </row>
    <row r="856" spans="1:17" ht="14.4" customHeight="1" x14ac:dyDescent="0.3">
      <c r="A856" s="661" t="s">
        <v>10153</v>
      </c>
      <c r="B856" s="662" t="s">
        <v>9667</v>
      </c>
      <c r="C856" s="662" t="s">
        <v>9855</v>
      </c>
      <c r="D856" s="662" t="s">
        <v>9882</v>
      </c>
      <c r="E856" s="662" t="s">
        <v>9883</v>
      </c>
      <c r="F856" s="665"/>
      <c r="G856" s="665"/>
      <c r="H856" s="665"/>
      <c r="I856" s="665"/>
      <c r="J856" s="665">
        <v>1</v>
      </c>
      <c r="K856" s="665">
        <v>0</v>
      </c>
      <c r="L856" s="665"/>
      <c r="M856" s="665">
        <v>0</v>
      </c>
      <c r="N856" s="665">
        <v>2</v>
      </c>
      <c r="O856" s="665">
        <v>0</v>
      </c>
      <c r="P856" s="678"/>
      <c r="Q856" s="666">
        <v>0</v>
      </c>
    </row>
    <row r="857" spans="1:17" ht="14.4" customHeight="1" x14ac:dyDescent="0.3">
      <c r="A857" s="661" t="s">
        <v>10153</v>
      </c>
      <c r="B857" s="662" t="s">
        <v>9667</v>
      </c>
      <c r="C857" s="662" t="s">
        <v>9855</v>
      </c>
      <c r="D857" s="662" t="s">
        <v>9886</v>
      </c>
      <c r="E857" s="662" t="s">
        <v>9887</v>
      </c>
      <c r="F857" s="665"/>
      <c r="G857" s="665"/>
      <c r="H857" s="665"/>
      <c r="I857" s="665"/>
      <c r="J857" s="665">
        <v>4</v>
      </c>
      <c r="K857" s="665">
        <v>328</v>
      </c>
      <c r="L857" s="665"/>
      <c r="M857" s="665">
        <v>82</v>
      </c>
      <c r="N857" s="665">
        <v>1</v>
      </c>
      <c r="O857" s="665">
        <v>82</v>
      </c>
      <c r="P857" s="678"/>
      <c r="Q857" s="666">
        <v>82</v>
      </c>
    </row>
    <row r="858" spans="1:17" ht="14.4" customHeight="1" x14ac:dyDescent="0.3">
      <c r="A858" s="661" t="s">
        <v>10153</v>
      </c>
      <c r="B858" s="662" t="s">
        <v>9667</v>
      </c>
      <c r="C858" s="662" t="s">
        <v>9855</v>
      </c>
      <c r="D858" s="662" t="s">
        <v>9896</v>
      </c>
      <c r="E858" s="662" t="s">
        <v>9897</v>
      </c>
      <c r="F858" s="665">
        <v>2</v>
      </c>
      <c r="G858" s="665">
        <v>654</v>
      </c>
      <c r="H858" s="665">
        <v>1</v>
      </c>
      <c r="I858" s="665">
        <v>327</v>
      </c>
      <c r="J858" s="665">
        <v>4</v>
      </c>
      <c r="K858" s="665">
        <v>1320</v>
      </c>
      <c r="L858" s="665">
        <v>2.0183486238532109</v>
      </c>
      <c r="M858" s="665">
        <v>330</v>
      </c>
      <c r="N858" s="665">
        <v>3</v>
      </c>
      <c r="O858" s="665">
        <v>993</v>
      </c>
      <c r="P858" s="678">
        <v>1.5183486238532109</v>
      </c>
      <c r="Q858" s="666">
        <v>331</v>
      </c>
    </row>
    <row r="859" spans="1:17" ht="14.4" customHeight="1" x14ac:dyDescent="0.3">
      <c r="A859" s="661" t="s">
        <v>10153</v>
      </c>
      <c r="B859" s="662" t="s">
        <v>9667</v>
      </c>
      <c r="C859" s="662" t="s">
        <v>9855</v>
      </c>
      <c r="D859" s="662" t="s">
        <v>9902</v>
      </c>
      <c r="E859" s="662" t="s">
        <v>9903</v>
      </c>
      <c r="F859" s="665"/>
      <c r="G859" s="665"/>
      <c r="H859" s="665"/>
      <c r="I859" s="665"/>
      <c r="J859" s="665">
        <v>2</v>
      </c>
      <c r="K859" s="665">
        <v>882</v>
      </c>
      <c r="L859" s="665"/>
      <c r="M859" s="665">
        <v>441</v>
      </c>
      <c r="N859" s="665">
        <v>1</v>
      </c>
      <c r="O859" s="665">
        <v>443</v>
      </c>
      <c r="P859" s="678"/>
      <c r="Q859" s="666">
        <v>443</v>
      </c>
    </row>
    <row r="860" spans="1:17" ht="14.4" customHeight="1" x14ac:dyDescent="0.3">
      <c r="A860" s="661" t="s">
        <v>10153</v>
      </c>
      <c r="B860" s="662" t="s">
        <v>9667</v>
      </c>
      <c r="C860" s="662" t="s">
        <v>9855</v>
      </c>
      <c r="D860" s="662" t="s">
        <v>9904</v>
      </c>
      <c r="E860" s="662" t="s">
        <v>9905</v>
      </c>
      <c r="F860" s="665">
        <v>4</v>
      </c>
      <c r="G860" s="665">
        <v>636</v>
      </c>
      <c r="H860" s="665">
        <v>1</v>
      </c>
      <c r="I860" s="665">
        <v>159</v>
      </c>
      <c r="J860" s="665">
        <v>4</v>
      </c>
      <c r="K860" s="665">
        <v>639</v>
      </c>
      <c r="L860" s="665">
        <v>1.0047169811320755</v>
      </c>
      <c r="M860" s="665">
        <v>159.75</v>
      </c>
      <c r="N860" s="665">
        <v>5</v>
      </c>
      <c r="O860" s="665">
        <v>805</v>
      </c>
      <c r="P860" s="678">
        <v>1.2657232704402517</v>
      </c>
      <c r="Q860" s="666">
        <v>161</v>
      </c>
    </row>
    <row r="861" spans="1:17" ht="14.4" customHeight="1" x14ac:dyDescent="0.3">
      <c r="A861" s="661" t="s">
        <v>10153</v>
      </c>
      <c r="B861" s="662" t="s">
        <v>9667</v>
      </c>
      <c r="C861" s="662" t="s">
        <v>9855</v>
      </c>
      <c r="D861" s="662" t="s">
        <v>9910</v>
      </c>
      <c r="E861" s="662" t="s">
        <v>9911</v>
      </c>
      <c r="F861" s="665">
        <v>1</v>
      </c>
      <c r="G861" s="665">
        <v>163</v>
      </c>
      <c r="H861" s="665">
        <v>1</v>
      </c>
      <c r="I861" s="665">
        <v>163</v>
      </c>
      <c r="J861" s="665">
        <v>2</v>
      </c>
      <c r="K861" s="665">
        <v>328</v>
      </c>
      <c r="L861" s="665">
        <v>2.0122699386503067</v>
      </c>
      <c r="M861" s="665">
        <v>164</v>
      </c>
      <c r="N861" s="665">
        <v>8</v>
      </c>
      <c r="O861" s="665">
        <v>1320</v>
      </c>
      <c r="P861" s="678">
        <v>8.0981595092024534</v>
      </c>
      <c r="Q861" s="666">
        <v>165</v>
      </c>
    </row>
    <row r="862" spans="1:17" ht="14.4" customHeight="1" x14ac:dyDescent="0.3">
      <c r="A862" s="661" t="s">
        <v>10153</v>
      </c>
      <c r="B862" s="662" t="s">
        <v>9667</v>
      </c>
      <c r="C862" s="662" t="s">
        <v>9855</v>
      </c>
      <c r="D862" s="662" t="s">
        <v>9912</v>
      </c>
      <c r="E862" s="662" t="s">
        <v>9913</v>
      </c>
      <c r="F862" s="665">
        <v>11</v>
      </c>
      <c r="G862" s="665">
        <v>7095</v>
      </c>
      <c r="H862" s="665">
        <v>1</v>
      </c>
      <c r="I862" s="665">
        <v>645</v>
      </c>
      <c r="J862" s="665">
        <v>8</v>
      </c>
      <c r="K862" s="665">
        <v>5196</v>
      </c>
      <c r="L862" s="665">
        <v>0.73234672304439752</v>
      </c>
      <c r="M862" s="665">
        <v>649.5</v>
      </c>
      <c r="N862" s="665">
        <v>12</v>
      </c>
      <c r="O862" s="665">
        <v>7836</v>
      </c>
      <c r="P862" s="678">
        <v>1.1044397463002114</v>
      </c>
      <c r="Q862" s="666">
        <v>653</v>
      </c>
    </row>
    <row r="863" spans="1:17" ht="14.4" customHeight="1" x14ac:dyDescent="0.3">
      <c r="A863" s="661" t="s">
        <v>10153</v>
      </c>
      <c r="B863" s="662" t="s">
        <v>9930</v>
      </c>
      <c r="C863" s="662" t="s">
        <v>9855</v>
      </c>
      <c r="D863" s="662" t="s">
        <v>9931</v>
      </c>
      <c r="E863" s="662" t="s">
        <v>9932</v>
      </c>
      <c r="F863" s="665">
        <v>2</v>
      </c>
      <c r="G863" s="665">
        <v>1808</v>
      </c>
      <c r="H863" s="665">
        <v>1</v>
      </c>
      <c r="I863" s="665">
        <v>904</v>
      </c>
      <c r="J863" s="665"/>
      <c r="K863" s="665"/>
      <c r="L863" s="665"/>
      <c r="M863" s="665"/>
      <c r="N863" s="665">
        <v>5</v>
      </c>
      <c r="O863" s="665">
        <v>4610</v>
      </c>
      <c r="P863" s="678">
        <v>2.5497787610619471</v>
      </c>
      <c r="Q863" s="666">
        <v>922</v>
      </c>
    </row>
    <row r="864" spans="1:17" ht="14.4" customHeight="1" x14ac:dyDescent="0.3">
      <c r="A864" s="661" t="s">
        <v>10153</v>
      </c>
      <c r="B864" s="662" t="s">
        <v>9930</v>
      </c>
      <c r="C864" s="662" t="s">
        <v>9855</v>
      </c>
      <c r="D864" s="662" t="s">
        <v>9933</v>
      </c>
      <c r="E864" s="662" t="s">
        <v>9934</v>
      </c>
      <c r="F864" s="665"/>
      <c r="G864" s="665"/>
      <c r="H864" s="665"/>
      <c r="I864" s="665"/>
      <c r="J864" s="665"/>
      <c r="K864" s="665"/>
      <c r="L864" s="665"/>
      <c r="M864" s="665"/>
      <c r="N864" s="665">
        <v>1</v>
      </c>
      <c r="O864" s="665">
        <v>10205</v>
      </c>
      <c r="P864" s="678"/>
      <c r="Q864" s="666">
        <v>10205</v>
      </c>
    </row>
    <row r="865" spans="1:17" ht="14.4" customHeight="1" x14ac:dyDescent="0.3">
      <c r="A865" s="661" t="s">
        <v>10153</v>
      </c>
      <c r="B865" s="662" t="s">
        <v>9930</v>
      </c>
      <c r="C865" s="662" t="s">
        <v>9855</v>
      </c>
      <c r="D865" s="662" t="s">
        <v>9935</v>
      </c>
      <c r="E865" s="662" t="s">
        <v>9936</v>
      </c>
      <c r="F865" s="665"/>
      <c r="G865" s="665"/>
      <c r="H865" s="665"/>
      <c r="I865" s="665"/>
      <c r="J865" s="665">
        <v>1</v>
      </c>
      <c r="K865" s="665">
        <v>301</v>
      </c>
      <c r="L865" s="665"/>
      <c r="M865" s="665">
        <v>301</v>
      </c>
      <c r="N865" s="665">
        <v>1</v>
      </c>
      <c r="O865" s="665">
        <v>303</v>
      </c>
      <c r="P865" s="678"/>
      <c r="Q865" s="666">
        <v>303</v>
      </c>
    </row>
    <row r="866" spans="1:17" ht="14.4" customHeight="1" x14ac:dyDescent="0.3">
      <c r="A866" s="661" t="s">
        <v>10153</v>
      </c>
      <c r="B866" s="662" t="s">
        <v>9930</v>
      </c>
      <c r="C866" s="662" t="s">
        <v>9855</v>
      </c>
      <c r="D866" s="662" t="s">
        <v>9937</v>
      </c>
      <c r="E866" s="662" t="s">
        <v>9938</v>
      </c>
      <c r="F866" s="665">
        <v>829</v>
      </c>
      <c r="G866" s="665">
        <v>19067</v>
      </c>
      <c r="H866" s="665">
        <v>1</v>
      </c>
      <c r="I866" s="665">
        <v>23</v>
      </c>
      <c r="J866" s="665">
        <v>1003</v>
      </c>
      <c r="K866" s="665">
        <v>20171</v>
      </c>
      <c r="L866" s="665">
        <v>1.0579010856453559</v>
      </c>
      <c r="M866" s="665">
        <v>20.110667996011966</v>
      </c>
      <c r="N866" s="665">
        <v>265</v>
      </c>
      <c r="O866" s="665">
        <v>6095</v>
      </c>
      <c r="P866" s="678">
        <v>0.31966224366706875</v>
      </c>
      <c r="Q866" s="666">
        <v>23</v>
      </c>
    </row>
    <row r="867" spans="1:17" ht="14.4" customHeight="1" x14ac:dyDescent="0.3">
      <c r="A867" s="661" t="s">
        <v>10153</v>
      </c>
      <c r="B867" s="662" t="s">
        <v>9930</v>
      </c>
      <c r="C867" s="662" t="s">
        <v>9855</v>
      </c>
      <c r="D867" s="662" t="s">
        <v>9941</v>
      </c>
      <c r="E867" s="662" t="s">
        <v>9942</v>
      </c>
      <c r="F867" s="665">
        <v>435</v>
      </c>
      <c r="G867" s="665">
        <v>541575</v>
      </c>
      <c r="H867" s="665">
        <v>1</v>
      </c>
      <c r="I867" s="665">
        <v>1245</v>
      </c>
      <c r="J867" s="665">
        <v>502</v>
      </c>
      <c r="K867" s="665">
        <v>578700</v>
      </c>
      <c r="L867" s="665">
        <v>1.0685500623182385</v>
      </c>
      <c r="M867" s="665">
        <v>1152.788844621514</v>
      </c>
      <c r="N867" s="665">
        <v>156</v>
      </c>
      <c r="O867" s="665">
        <v>197808</v>
      </c>
      <c r="P867" s="678">
        <v>0.36524581082952501</v>
      </c>
      <c r="Q867" s="666">
        <v>1268</v>
      </c>
    </row>
    <row r="868" spans="1:17" ht="14.4" customHeight="1" x14ac:dyDescent="0.3">
      <c r="A868" s="661" t="s">
        <v>10153</v>
      </c>
      <c r="B868" s="662" t="s">
        <v>9930</v>
      </c>
      <c r="C868" s="662" t="s">
        <v>9855</v>
      </c>
      <c r="D868" s="662" t="s">
        <v>9943</v>
      </c>
      <c r="E868" s="662" t="s">
        <v>9944</v>
      </c>
      <c r="F868" s="665">
        <v>2</v>
      </c>
      <c r="G868" s="665">
        <v>18674</v>
      </c>
      <c r="H868" s="665">
        <v>1</v>
      </c>
      <c r="I868" s="665">
        <v>9337</v>
      </c>
      <c r="J868" s="665">
        <v>5</v>
      </c>
      <c r="K868" s="665">
        <v>46685</v>
      </c>
      <c r="L868" s="665">
        <v>2.5</v>
      </c>
      <c r="M868" s="665">
        <v>9337</v>
      </c>
      <c r="N868" s="665">
        <v>9</v>
      </c>
      <c r="O868" s="665">
        <v>85014</v>
      </c>
      <c r="P868" s="678">
        <v>4.5525329334904141</v>
      </c>
      <c r="Q868" s="666">
        <v>9446</v>
      </c>
    </row>
    <row r="869" spans="1:17" ht="14.4" customHeight="1" x14ac:dyDescent="0.3">
      <c r="A869" s="661" t="s">
        <v>10153</v>
      </c>
      <c r="B869" s="662" t="s">
        <v>9930</v>
      </c>
      <c r="C869" s="662" t="s">
        <v>9855</v>
      </c>
      <c r="D869" s="662" t="s">
        <v>9945</v>
      </c>
      <c r="E869" s="662" t="s">
        <v>9946</v>
      </c>
      <c r="F869" s="665"/>
      <c r="G869" s="665"/>
      <c r="H869" s="665"/>
      <c r="I869" s="665"/>
      <c r="J869" s="665">
        <v>1</v>
      </c>
      <c r="K869" s="665">
        <v>9828</v>
      </c>
      <c r="L869" s="665"/>
      <c r="M869" s="665">
        <v>9828</v>
      </c>
      <c r="N869" s="665">
        <v>1</v>
      </c>
      <c r="O869" s="665">
        <v>9864</v>
      </c>
      <c r="P869" s="678"/>
      <c r="Q869" s="666">
        <v>9864</v>
      </c>
    </row>
    <row r="870" spans="1:17" ht="14.4" customHeight="1" x14ac:dyDescent="0.3">
      <c r="A870" s="661" t="s">
        <v>10153</v>
      </c>
      <c r="B870" s="662" t="s">
        <v>9930</v>
      </c>
      <c r="C870" s="662" t="s">
        <v>9855</v>
      </c>
      <c r="D870" s="662" t="s">
        <v>9947</v>
      </c>
      <c r="E870" s="662" t="s">
        <v>9948</v>
      </c>
      <c r="F870" s="665">
        <v>621</v>
      </c>
      <c r="G870" s="665">
        <v>263304</v>
      </c>
      <c r="H870" s="665">
        <v>1</v>
      </c>
      <c r="I870" s="665">
        <v>424</v>
      </c>
      <c r="J870" s="665">
        <v>719</v>
      </c>
      <c r="K870" s="665">
        <v>280900</v>
      </c>
      <c r="L870" s="665">
        <v>1.0668276972624799</v>
      </c>
      <c r="M870" s="665">
        <v>390.68150208623086</v>
      </c>
      <c r="N870" s="665">
        <v>194</v>
      </c>
      <c r="O870" s="665">
        <v>83808</v>
      </c>
      <c r="P870" s="678">
        <v>0.31829368334700575</v>
      </c>
      <c r="Q870" s="666">
        <v>432</v>
      </c>
    </row>
    <row r="871" spans="1:17" ht="14.4" customHeight="1" x14ac:dyDescent="0.3">
      <c r="A871" s="661" t="s">
        <v>10153</v>
      </c>
      <c r="B871" s="662" t="s">
        <v>9930</v>
      </c>
      <c r="C871" s="662" t="s">
        <v>9855</v>
      </c>
      <c r="D871" s="662" t="s">
        <v>9951</v>
      </c>
      <c r="E871" s="662" t="s">
        <v>9952</v>
      </c>
      <c r="F871" s="665">
        <v>651</v>
      </c>
      <c r="G871" s="665">
        <v>652302</v>
      </c>
      <c r="H871" s="665">
        <v>1</v>
      </c>
      <c r="I871" s="665">
        <v>1002</v>
      </c>
      <c r="J871" s="665">
        <v>772</v>
      </c>
      <c r="K871" s="665">
        <v>713732</v>
      </c>
      <c r="L871" s="665">
        <v>1.0941741708595099</v>
      </c>
      <c r="M871" s="665">
        <v>924.52331606217615</v>
      </c>
      <c r="N871" s="665">
        <v>221</v>
      </c>
      <c r="O871" s="665">
        <v>222768</v>
      </c>
      <c r="P871" s="678">
        <v>0.34151052733243192</v>
      </c>
      <c r="Q871" s="666">
        <v>1008</v>
      </c>
    </row>
    <row r="872" spans="1:17" ht="14.4" customHeight="1" x14ac:dyDescent="0.3">
      <c r="A872" s="661" t="s">
        <v>10153</v>
      </c>
      <c r="B872" s="662" t="s">
        <v>9930</v>
      </c>
      <c r="C872" s="662" t="s">
        <v>9855</v>
      </c>
      <c r="D872" s="662" t="s">
        <v>9953</v>
      </c>
      <c r="E872" s="662" t="s">
        <v>9954</v>
      </c>
      <c r="F872" s="665">
        <v>218</v>
      </c>
      <c r="G872" s="665">
        <v>486794</v>
      </c>
      <c r="H872" s="665">
        <v>1</v>
      </c>
      <c r="I872" s="665">
        <v>2233</v>
      </c>
      <c r="J872" s="665">
        <v>264</v>
      </c>
      <c r="K872" s="665">
        <v>544607</v>
      </c>
      <c r="L872" s="665">
        <v>1.1187627620718414</v>
      </c>
      <c r="M872" s="665">
        <v>2062.905303030303</v>
      </c>
      <c r="N872" s="665">
        <v>86</v>
      </c>
      <c r="O872" s="665">
        <v>194704</v>
      </c>
      <c r="P872" s="678">
        <v>0.39997206210429875</v>
      </c>
      <c r="Q872" s="666">
        <v>2264</v>
      </c>
    </row>
    <row r="873" spans="1:17" ht="14.4" customHeight="1" x14ac:dyDescent="0.3">
      <c r="A873" s="661" t="s">
        <v>10153</v>
      </c>
      <c r="B873" s="662" t="s">
        <v>9930</v>
      </c>
      <c r="C873" s="662" t="s">
        <v>9855</v>
      </c>
      <c r="D873" s="662" t="s">
        <v>9955</v>
      </c>
      <c r="E873" s="662" t="s">
        <v>9956</v>
      </c>
      <c r="F873" s="665"/>
      <c r="G873" s="665"/>
      <c r="H873" s="665"/>
      <c r="I873" s="665"/>
      <c r="J873" s="665">
        <v>4</v>
      </c>
      <c r="K873" s="665">
        <v>1480</v>
      </c>
      <c r="L873" s="665"/>
      <c r="M873" s="665">
        <v>370</v>
      </c>
      <c r="N873" s="665">
        <v>4</v>
      </c>
      <c r="O873" s="665">
        <v>1484</v>
      </c>
      <c r="P873" s="678"/>
      <c r="Q873" s="666">
        <v>371</v>
      </c>
    </row>
    <row r="874" spans="1:17" ht="14.4" customHeight="1" x14ac:dyDescent="0.3">
      <c r="A874" s="661" t="s">
        <v>10153</v>
      </c>
      <c r="B874" s="662" t="s">
        <v>9963</v>
      </c>
      <c r="C874" s="662" t="s">
        <v>9855</v>
      </c>
      <c r="D874" s="662" t="s">
        <v>9966</v>
      </c>
      <c r="E874" s="662" t="s">
        <v>9967</v>
      </c>
      <c r="F874" s="665">
        <v>2</v>
      </c>
      <c r="G874" s="665">
        <v>434</v>
      </c>
      <c r="H874" s="665">
        <v>1</v>
      </c>
      <c r="I874" s="665">
        <v>217</v>
      </c>
      <c r="J874" s="665">
        <v>4</v>
      </c>
      <c r="K874" s="665">
        <v>871</v>
      </c>
      <c r="L874" s="665">
        <v>2.0069124423963132</v>
      </c>
      <c r="M874" s="665">
        <v>217.75</v>
      </c>
      <c r="N874" s="665"/>
      <c r="O874" s="665"/>
      <c r="P874" s="678"/>
      <c r="Q874" s="666"/>
    </row>
    <row r="875" spans="1:17" ht="14.4" customHeight="1" x14ac:dyDescent="0.3">
      <c r="A875" s="661" t="s">
        <v>10153</v>
      </c>
      <c r="B875" s="662" t="s">
        <v>9963</v>
      </c>
      <c r="C875" s="662" t="s">
        <v>9855</v>
      </c>
      <c r="D875" s="662" t="s">
        <v>9968</v>
      </c>
      <c r="E875" s="662" t="s">
        <v>9969</v>
      </c>
      <c r="F875" s="665">
        <v>3</v>
      </c>
      <c r="G875" s="665">
        <v>1491</v>
      </c>
      <c r="H875" s="665">
        <v>1</v>
      </c>
      <c r="I875" s="665">
        <v>497</v>
      </c>
      <c r="J875" s="665">
        <v>4</v>
      </c>
      <c r="K875" s="665">
        <v>2000</v>
      </c>
      <c r="L875" s="665">
        <v>1.3413816230717639</v>
      </c>
      <c r="M875" s="665">
        <v>500</v>
      </c>
      <c r="N875" s="665">
        <v>2</v>
      </c>
      <c r="O875" s="665">
        <v>1006</v>
      </c>
      <c r="P875" s="678">
        <v>0.67471495640509727</v>
      </c>
      <c r="Q875" s="666">
        <v>503</v>
      </c>
    </row>
    <row r="876" spans="1:17" ht="14.4" customHeight="1" x14ac:dyDescent="0.3">
      <c r="A876" s="661" t="s">
        <v>10153</v>
      </c>
      <c r="B876" s="662" t="s">
        <v>9963</v>
      </c>
      <c r="C876" s="662" t="s">
        <v>9855</v>
      </c>
      <c r="D876" s="662" t="s">
        <v>9970</v>
      </c>
      <c r="E876" s="662" t="s">
        <v>9971</v>
      </c>
      <c r="F876" s="665">
        <v>209</v>
      </c>
      <c r="G876" s="665">
        <v>61446</v>
      </c>
      <c r="H876" s="665">
        <v>1</v>
      </c>
      <c r="I876" s="665">
        <v>294</v>
      </c>
      <c r="J876" s="665">
        <v>245</v>
      </c>
      <c r="K876" s="665">
        <v>66924</v>
      </c>
      <c r="L876" s="665">
        <v>1.0891514500537056</v>
      </c>
      <c r="M876" s="665">
        <v>273.15918367346939</v>
      </c>
      <c r="N876" s="665">
        <v>64</v>
      </c>
      <c r="O876" s="665">
        <v>18880</v>
      </c>
      <c r="P876" s="678">
        <v>0.30726166064511928</v>
      </c>
      <c r="Q876" s="666">
        <v>295</v>
      </c>
    </row>
    <row r="877" spans="1:17" ht="14.4" customHeight="1" x14ac:dyDescent="0.3">
      <c r="A877" s="661" t="s">
        <v>10153</v>
      </c>
      <c r="B877" s="662" t="s">
        <v>9963</v>
      </c>
      <c r="C877" s="662" t="s">
        <v>9855</v>
      </c>
      <c r="D877" s="662" t="s">
        <v>9974</v>
      </c>
      <c r="E877" s="662" t="s">
        <v>9975</v>
      </c>
      <c r="F877" s="665">
        <v>37</v>
      </c>
      <c r="G877" s="665">
        <v>12950</v>
      </c>
      <c r="H877" s="665">
        <v>1</v>
      </c>
      <c r="I877" s="665">
        <v>350</v>
      </c>
      <c r="J877" s="665">
        <v>107</v>
      </c>
      <c r="K877" s="665">
        <v>36128</v>
      </c>
      <c r="L877" s="665">
        <v>2.78980694980695</v>
      </c>
      <c r="M877" s="665">
        <v>337.64485981308411</v>
      </c>
      <c r="N877" s="665">
        <v>115</v>
      </c>
      <c r="O877" s="665">
        <v>40365</v>
      </c>
      <c r="P877" s="678">
        <v>3.1169884169884168</v>
      </c>
      <c r="Q877" s="666">
        <v>351</v>
      </c>
    </row>
    <row r="878" spans="1:17" ht="14.4" customHeight="1" x14ac:dyDescent="0.3">
      <c r="A878" s="661" t="s">
        <v>10153</v>
      </c>
      <c r="B878" s="662" t="s">
        <v>9963</v>
      </c>
      <c r="C878" s="662" t="s">
        <v>9855</v>
      </c>
      <c r="D878" s="662" t="s">
        <v>9978</v>
      </c>
      <c r="E878" s="662" t="s">
        <v>9979</v>
      </c>
      <c r="F878" s="665">
        <v>3297</v>
      </c>
      <c r="G878" s="665">
        <v>214305</v>
      </c>
      <c r="H878" s="665">
        <v>1</v>
      </c>
      <c r="I878" s="665">
        <v>65</v>
      </c>
      <c r="J878" s="665">
        <v>4124</v>
      </c>
      <c r="K878" s="665">
        <v>261950</v>
      </c>
      <c r="L878" s="665">
        <v>1.2223233242341522</v>
      </c>
      <c r="M878" s="665">
        <v>63.518428709990303</v>
      </c>
      <c r="N878" s="665">
        <v>4556</v>
      </c>
      <c r="O878" s="665">
        <v>296140</v>
      </c>
      <c r="P878" s="678">
        <v>1.3818622990597513</v>
      </c>
      <c r="Q878" s="666">
        <v>65</v>
      </c>
    </row>
    <row r="879" spans="1:17" ht="14.4" customHeight="1" x14ac:dyDescent="0.3">
      <c r="A879" s="661" t="s">
        <v>10153</v>
      </c>
      <c r="B879" s="662" t="s">
        <v>9963</v>
      </c>
      <c r="C879" s="662" t="s">
        <v>9855</v>
      </c>
      <c r="D879" s="662" t="s">
        <v>9980</v>
      </c>
      <c r="E879" s="662" t="s">
        <v>9981</v>
      </c>
      <c r="F879" s="665">
        <v>1</v>
      </c>
      <c r="G879" s="665">
        <v>543</v>
      </c>
      <c r="H879" s="665">
        <v>1</v>
      </c>
      <c r="I879" s="665">
        <v>543</v>
      </c>
      <c r="J879" s="665"/>
      <c r="K879" s="665"/>
      <c r="L879" s="665"/>
      <c r="M879" s="665"/>
      <c r="N879" s="665"/>
      <c r="O879" s="665"/>
      <c r="P879" s="678"/>
      <c r="Q879" s="666"/>
    </row>
    <row r="880" spans="1:17" ht="14.4" customHeight="1" x14ac:dyDescent="0.3">
      <c r="A880" s="661" t="s">
        <v>10153</v>
      </c>
      <c r="B880" s="662" t="s">
        <v>9963</v>
      </c>
      <c r="C880" s="662" t="s">
        <v>9855</v>
      </c>
      <c r="D880" s="662" t="s">
        <v>1322</v>
      </c>
      <c r="E880" s="662" t="s">
        <v>9982</v>
      </c>
      <c r="F880" s="665">
        <v>241</v>
      </c>
      <c r="G880" s="665">
        <v>142190</v>
      </c>
      <c r="H880" s="665">
        <v>1</v>
      </c>
      <c r="I880" s="665">
        <v>590</v>
      </c>
      <c r="J880" s="665">
        <v>267</v>
      </c>
      <c r="K880" s="665">
        <v>147117</v>
      </c>
      <c r="L880" s="665">
        <v>1.0346508193262536</v>
      </c>
      <c r="M880" s="665">
        <v>551</v>
      </c>
      <c r="N880" s="665">
        <v>92</v>
      </c>
      <c r="O880" s="665">
        <v>54372</v>
      </c>
      <c r="P880" s="678">
        <v>0.38238976018004078</v>
      </c>
      <c r="Q880" s="666">
        <v>591</v>
      </c>
    </row>
    <row r="881" spans="1:17" ht="14.4" customHeight="1" x14ac:dyDescent="0.3">
      <c r="A881" s="661" t="s">
        <v>10153</v>
      </c>
      <c r="B881" s="662" t="s">
        <v>9963</v>
      </c>
      <c r="C881" s="662" t="s">
        <v>9855</v>
      </c>
      <c r="D881" s="662" t="s">
        <v>9983</v>
      </c>
      <c r="E881" s="662" t="s">
        <v>9984</v>
      </c>
      <c r="F881" s="665">
        <v>240</v>
      </c>
      <c r="G881" s="665">
        <v>147600</v>
      </c>
      <c r="H881" s="665">
        <v>1</v>
      </c>
      <c r="I881" s="665">
        <v>615</v>
      </c>
      <c r="J881" s="665">
        <v>267</v>
      </c>
      <c r="K881" s="665">
        <v>153342</v>
      </c>
      <c r="L881" s="665">
        <v>1.0389024390243902</v>
      </c>
      <c r="M881" s="665">
        <v>574.31460674157302</v>
      </c>
      <c r="N881" s="665">
        <v>92</v>
      </c>
      <c r="O881" s="665">
        <v>56672</v>
      </c>
      <c r="P881" s="678">
        <v>0.38395663956639564</v>
      </c>
      <c r="Q881" s="666">
        <v>616</v>
      </c>
    </row>
    <row r="882" spans="1:17" ht="14.4" customHeight="1" x14ac:dyDescent="0.3">
      <c r="A882" s="661" t="s">
        <v>10153</v>
      </c>
      <c r="B882" s="662" t="s">
        <v>9963</v>
      </c>
      <c r="C882" s="662" t="s">
        <v>9855</v>
      </c>
      <c r="D882" s="662" t="s">
        <v>9985</v>
      </c>
      <c r="E882" s="662" t="s">
        <v>9986</v>
      </c>
      <c r="F882" s="665">
        <v>7</v>
      </c>
      <c r="G882" s="665">
        <v>1043</v>
      </c>
      <c r="H882" s="665">
        <v>1</v>
      </c>
      <c r="I882" s="665">
        <v>149</v>
      </c>
      <c r="J882" s="665">
        <v>6</v>
      </c>
      <c r="K882" s="665">
        <v>900</v>
      </c>
      <c r="L882" s="665">
        <v>0.86289549376797703</v>
      </c>
      <c r="M882" s="665">
        <v>150</v>
      </c>
      <c r="N882" s="665">
        <v>9</v>
      </c>
      <c r="O882" s="665">
        <v>1350</v>
      </c>
      <c r="P882" s="678">
        <v>1.2943432406519655</v>
      </c>
      <c r="Q882" s="666">
        <v>150</v>
      </c>
    </row>
    <row r="883" spans="1:17" ht="14.4" customHeight="1" x14ac:dyDescent="0.3">
      <c r="A883" s="661" t="s">
        <v>10153</v>
      </c>
      <c r="B883" s="662" t="s">
        <v>9963</v>
      </c>
      <c r="C883" s="662" t="s">
        <v>9855</v>
      </c>
      <c r="D883" s="662" t="s">
        <v>9987</v>
      </c>
      <c r="E883" s="662" t="s">
        <v>9988</v>
      </c>
      <c r="F883" s="665">
        <v>1</v>
      </c>
      <c r="G883" s="665">
        <v>675</v>
      </c>
      <c r="H883" s="665">
        <v>1</v>
      </c>
      <c r="I883" s="665">
        <v>675</v>
      </c>
      <c r="J883" s="665"/>
      <c r="K883" s="665"/>
      <c r="L883" s="665"/>
      <c r="M883" s="665"/>
      <c r="N883" s="665"/>
      <c r="O883" s="665"/>
      <c r="P883" s="678"/>
      <c r="Q883" s="666"/>
    </row>
    <row r="884" spans="1:17" ht="14.4" customHeight="1" x14ac:dyDescent="0.3">
      <c r="A884" s="661" t="s">
        <v>10153</v>
      </c>
      <c r="B884" s="662" t="s">
        <v>9963</v>
      </c>
      <c r="C884" s="662" t="s">
        <v>9855</v>
      </c>
      <c r="D884" s="662" t="s">
        <v>9989</v>
      </c>
      <c r="E884" s="662" t="s">
        <v>9990</v>
      </c>
      <c r="F884" s="665">
        <v>29</v>
      </c>
      <c r="G884" s="665">
        <v>667</v>
      </c>
      <c r="H884" s="665">
        <v>1</v>
      </c>
      <c r="I884" s="665">
        <v>23</v>
      </c>
      <c r="J884" s="665">
        <v>23</v>
      </c>
      <c r="K884" s="665">
        <v>547</v>
      </c>
      <c r="L884" s="665">
        <v>0.82008995502248871</v>
      </c>
      <c r="M884" s="665">
        <v>23.782608695652176</v>
      </c>
      <c r="N884" s="665">
        <v>17</v>
      </c>
      <c r="O884" s="665">
        <v>408</v>
      </c>
      <c r="P884" s="678">
        <v>0.61169415292353824</v>
      </c>
      <c r="Q884" s="666">
        <v>24</v>
      </c>
    </row>
    <row r="885" spans="1:17" ht="14.4" customHeight="1" x14ac:dyDescent="0.3">
      <c r="A885" s="661" t="s">
        <v>10153</v>
      </c>
      <c r="B885" s="662" t="s">
        <v>9963</v>
      </c>
      <c r="C885" s="662" t="s">
        <v>9855</v>
      </c>
      <c r="D885" s="662" t="s">
        <v>9993</v>
      </c>
      <c r="E885" s="662" t="s">
        <v>9994</v>
      </c>
      <c r="F885" s="665">
        <v>681</v>
      </c>
      <c r="G885" s="665">
        <v>36774</v>
      </c>
      <c r="H885" s="665">
        <v>1</v>
      </c>
      <c r="I885" s="665">
        <v>54</v>
      </c>
      <c r="J885" s="665">
        <v>802</v>
      </c>
      <c r="K885" s="665">
        <v>40932</v>
      </c>
      <c r="L885" s="665">
        <v>1.1130690161527166</v>
      </c>
      <c r="M885" s="665">
        <v>51.037406483790527</v>
      </c>
      <c r="N885" s="665">
        <v>797</v>
      </c>
      <c r="O885" s="665">
        <v>43038</v>
      </c>
      <c r="P885" s="678">
        <v>1.1703377386196769</v>
      </c>
      <c r="Q885" s="666">
        <v>54</v>
      </c>
    </row>
    <row r="886" spans="1:17" ht="14.4" customHeight="1" x14ac:dyDescent="0.3">
      <c r="A886" s="661" t="s">
        <v>10153</v>
      </c>
      <c r="B886" s="662" t="s">
        <v>9963</v>
      </c>
      <c r="C886" s="662" t="s">
        <v>9855</v>
      </c>
      <c r="D886" s="662" t="s">
        <v>9995</v>
      </c>
      <c r="E886" s="662" t="s">
        <v>9996</v>
      </c>
      <c r="F886" s="665">
        <v>2397</v>
      </c>
      <c r="G886" s="665">
        <v>184569</v>
      </c>
      <c r="H886" s="665">
        <v>1</v>
      </c>
      <c r="I886" s="665">
        <v>77</v>
      </c>
      <c r="J886" s="665">
        <v>2756</v>
      </c>
      <c r="K886" s="665">
        <v>206052</v>
      </c>
      <c r="L886" s="665">
        <v>1.1163954943679599</v>
      </c>
      <c r="M886" s="665">
        <v>74.764876632801162</v>
      </c>
      <c r="N886" s="665">
        <v>3199</v>
      </c>
      <c r="O886" s="665">
        <v>246323</v>
      </c>
      <c r="P886" s="678">
        <v>1.3345848977889028</v>
      </c>
      <c r="Q886" s="666">
        <v>77</v>
      </c>
    </row>
    <row r="887" spans="1:17" ht="14.4" customHeight="1" x14ac:dyDescent="0.3">
      <c r="A887" s="661" t="s">
        <v>10153</v>
      </c>
      <c r="B887" s="662" t="s">
        <v>9963</v>
      </c>
      <c r="C887" s="662" t="s">
        <v>9855</v>
      </c>
      <c r="D887" s="662" t="s">
        <v>9999</v>
      </c>
      <c r="E887" s="662" t="s">
        <v>10000</v>
      </c>
      <c r="F887" s="665">
        <v>272</v>
      </c>
      <c r="G887" s="665">
        <v>5984</v>
      </c>
      <c r="H887" s="665">
        <v>1</v>
      </c>
      <c r="I887" s="665">
        <v>22</v>
      </c>
      <c r="J887" s="665">
        <v>379</v>
      </c>
      <c r="K887" s="665">
        <v>8585</v>
      </c>
      <c r="L887" s="665">
        <v>1.4346590909090908</v>
      </c>
      <c r="M887" s="665">
        <v>22.651715039577837</v>
      </c>
      <c r="N887" s="665">
        <v>367</v>
      </c>
      <c r="O887" s="665">
        <v>8441</v>
      </c>
      <c r="P887" s="678">
        <v>1.4105949197860963</v>
      </c>
      <c r="Q887" s="666">
        <v>23</v>
      </c>
    </row>
    <row r="888" spans="1:17" ht="14.4" customHeight="1" x14ac:dyDescent="0.3">
      <c r="A888" s="661" t="s">
        <v>10153</v>
      </c>
      <c r="B888" s="662" t="s">
        <v>9963</v>
      </c>
      <c r="C888" s="662" t="s">
        <v>9855</v>
      </c>
      <c r="D888" s="662" t="s">
        <v>10007</v>
      </c>
      <c r="E888" s="662" t="s">
        <v>10008</v>
      </c>
      <c r="F888" s="665">
        <v>2</v>
      </c>
      <c r="G888" s="665">
        <v>1254</v>
      </c>
      <c r="H888" s="665">
        <v>1</v>
      </c>
      <c r="I888" s="665">
        <v>627</v>
      </c>
      <c r="J888" s="665"/>
      <c r="K888" s="665"/>
      <c r="L888" s="665"/>
      <c r="M888" s="665"/>
      <c r="N888" s="665"/>
      <c r="O888" s="665"/>
      <c r="P888" s="678"/>
      <c r="Q888" s="666"/>
    </row>
    <row r="889" spans="1:17" ht="14.4" customHeight="1" x14ac:dyDescent="0.3">
      <c r="A889" s="661" t="s">
        <v>10153</v>
      </c>
      <c r="B889" s="662" t="s">
        <v>9963</v>
      </c>
      <c r="C889" s="662" t="s">
        <v>9855</v>
      </c>
      <c r="D889" s="662" t="s">
        <v>10009</v>
      </c>
      <c r="E889" s="662" t="s">
        <v>10010</v>
      </c>
      <c r="F889" s="665">
        <v>426</v>
      </c>
      <c r="G889" s="665">
        <v>89034</v>
      </c>
      <c r="H889" s="665">
        <v>1</v>
      </c>
      <c r="I889" s="665">
        <v>209</v>
      </c>
      <c r="J889" s="665">
        <v>4</v>
      </c>
      <c r="K889" s="665">
        <v>836</v>
      </c>
      <c r="L889" s="665">
        <v>9.3896713615023476E-3</v>
      </c>
      <c r="M889" s="665">
        <v>209</v>
      </c>
      <c r="N889" s="665">
        <v>3</v>
      </c>
      <c r="O889" s="665">
        <v>627</v>
      </c>
      <c r="P889" s="678">
        <v>7.0422535211267607E-3</v>
      </c>
      <c r="Q889" s="666">
        <v>209</v>
      </c>
    </row>
    <row r="890" spans="1:17" ht="14.4" customHeight="1" x14ac:dyDescent="0.3">
      <c r="A890" s="661" t="s">
        <v>10153</v>
      </c>
      <c r="B890" s="662" t="s">
        <v>9963</v>
      </c>
      <c r="C890" s="662" t="s">
        <v>9855</v>
      </c>
      <c r="D890" s="662" t="s">
        <v>10011</v>
      </c>
      <c r="E890" s="662" t="s">
        <v>10012</v>
      </c>
      <c r="F890" s="665">
        <v>70</v>
      </c>
      <c r="G890" s="665">
        <v>4620</v>
      </c>
      <c r="H890" s="665">
        <v>1</v>
      </c>
      <c r="I890" s="665">
        <v>66</v>
      </c>
      <c r="J890" s="665">
        <v>31</v>
      </c>
      <c r="K890" s="665">
        <v>1914</v>
      </c>
      <c r="L890" s="665">
        <v>0.41428571428571431</v>
      </c>
      <c r="M890" s="665">
        <v>61.741935483870968</v>
      </c>
      <c r="N890" s="665">
        <v>51</v>
      </c>
      <c r="O890" s="665">
        <v>3366</v>
      </c>
      <c r="P890" s="678">
        <v>0.72857142857142854</v>
      </c>
      <c r="Q890" s="666">
        <v>66</v>
      </c>
    </row>
    <row r="891" spans="1:17" ht="14.4" customHeight="1" x14ac:dyDescent="0.3">
      <c r="A891" s="661" t="s">
        <v>10153</v>
      </c>
      <c r="B891" s="662" t="s">
        <v>9963</v>
      </c>
      <c r="C891" s="662" t="s">
        <v>9855</v>
      </c>
      <c r="D891" s="662" t="s">
        <v>10013</v>
      </c>
      <c r="E891" s="662" t="s">
        <v>10014</v>
      </c>
      <c r="F891" s="665"/>
      <c r="G891" s="665"/>
      <c r="H891" s="665"/>
      <c r="I891" s="665"/>
      <c r="J891" s="665">
        <v>2</v>
      </c>
      <c r="K891" s="665">
        <v>589</v>
      </c>
      <c r="L891" s="665"/>
      <c r="M891" s="665">
        <v>294.5</v>
      </c>
      <c r="N891" s="665"/>
      <c r="O891" s="665"/>
      <c r="P891" s="678"/>
      <c r="Q891" s="666"/>
    </row>
    <row r="892" spans="1:17" ht="14.4" customHeight="1" x14ac:dyDescent="0.3">
      <c r="A892" s="661" t="s">
        <v>10153</v>
      </c>
      <c r="B892" s="662" t="s">
        <v>9963</v>
      </c>
      <c r="C892" s="662" t="s">
        <v>9855</v>
      </c>
      <c r="D892" s="662" t="s">
        <v>10015</v>
      </c>
      <c r="E892" s="662" t="s">
        <v>10016</v>
      </c>
      <c r="F892" s="665">
        <v>2755</v>
      </c>
      <c r="G892" s="665">
        <v>44080</v>
      </c>
      <c r="H892" s="665">
        <v>1</v>
      </c>
      <c r="I892" s="665">
        <v>16</v>
      </c>
      <c r="J892" s="665">
        <v>3196</v>
      </c>
      <c r="K892" s="665">
        <v>49536</v>
      </c>
      <c r="L892" s="665">
        <v>1.1237749546279492</v>
      </c>
      <c r="M892" s="665">
        <v>15.499374217772216</v>
      </c>
      <c r="N892" s="665">
        <v>3588</v>
      </c>
      <c r="O892" s="665">
        <v>57408</v>
      </c>
      <c r="P892" s="678">
        <v>1.3023593466424683</v>
      </c>
      <c r="Q892" s="666">
        <v>16</v>
      </c>
    </row>
    <row r="893" spans="1:17" ht="14.4" customHeight="1" x14ac:dyDescent="0.3">
      <c r="A893" s="661" t="s">
        <v>10153</v>
      </c>
      <c r="B893" s="662" t="s">
        <v>9963</v>
      </c>
      <c r="C893" s="662" t="s">
        <v>9855</v>
      </c>
      <c r="D893" s="662" t="s">
        <v>10019</v>
      </c>
      <c r="E893" s="662" t="s">
        <v>10020</v>
      </c>
      <c r="F893" s="665">
        <v>123</v>
      </c>
      <c r="G893" s="665">
        <v>42804</v>
      </c>
      <c r="H893" s="665">
        <v>1</v>
      </c>
      <c r="I893" s="665">
        <v>348</v>
      </c>
      <c r="J893" s="665">
        <v>122</v>
      </c>
      <c r="K893" s="665">
        <v>42563</v>
      </c>
      <c r="L893" s="665">
        <v>0.99436968507616108</v>
      </c>
      <c r="M893" s="665">
        <v>348.87704918032784</v>
      </c>
      <c r="N893" s="665">
        <v>43</v>
      </c>
      <c r="O893" s="665">
        <v>15007</v>
      </c>
      <c r="P893" s="678">
        <v>0.35059807494626671</v>
      </c>
      <c r="Q893" s="666">
        <v>349</v>
      </c>
    </row>
    <row r="894" spans="1:17" ht="14.4" customHeight="1" x14ac:dyDescent="0.3">
      <c r="A894" s="661" t="s">
        <v>10153</v>
      </c>
      <c r="B894" s="662" t="s">
        <v>9963</v>
      </c>
      <c r="C894" s="662" t="s">
        <v>9855</v>
      </c>
      <c r="D894" s="662" t="s">
        <v>10021</v>
      </c>
      <c r="E894" s="662" t="s">
        <v>10022</v>
      </c>
      <c r="F894" s="665">
        <v>240</v>
      </c>
      <c r="G894" s="665">
        <v>5760</v>
      </c>
      <c r="H894" s="665">
        <v>1</v>
      </c>
      <c r="I894" s="665">
        <v>24</v>
      </c>
      <c r="J894" s="665">
        <v>346</v>
      </c>
      <c r="K894" s="665">
        <v>8256</v>
      </c>
      <c r="L894" s="665">
        <v>1.4333333333333333</v>
      </c>
      <c r="M894" s="665">
        <v>23.861271676300579</v>
      </c>
      <c r="N894" s="665">
        <v>342</v>
      </c>
      <c r="O894" s="665">
        <v>8208</v>
      </c>
      <c r="P894" s="678">
        <v>1.425</v>
      </c>
      <c r="Q894" s="666">
        <v>24</v>
      </c>
    </row>
    <row r="895" spans="1:17" ht="14.4" customHeight="1" x14ac:dyDescent="0.3">
      <c r="A895" s="661" t="s">
        <v>10153</v>
      </c>
      <c r="B895" s="662" t="s">
        <v>9963</v>
      </c>
      <c r="C895" s="662" t="s">
        <v>9855</v>
      </c>
      <c r="D895" s="662" t="s">
        <v>10023</v>
      </c>
      <c r="E895" s="662" t="s">
        <v>10024</v>
      </c>
      <c r="F895" s="665">
        <v>239</v>
      </c>
      <c r="G895" s="665">
        <v>176382</v>
      </c>
      <c r="H895" s="665">
        <v>1</v>
      </c>
      <c r="I895" s="665">
        <v>738</v>
      </c>
      <c r="J895" s="665">
        <v>265</v>
      </c>
      <c r="K895" s="665">
        <v>182491</v>
      </c>
      <c r="L895" s="665">
        <v>1.0346350534635054</v>
      </c>
      <c r="M895" s="665">
        <v>688.64528301886787</v>
      </c>
      <c r="N895" s="665">
        <v>91</v>
      </c>
      <c r="O895" s="665">
        <v>67249</v>
      </c>
      <c r="P895" s="678">
        <v>0.38126906373666247</v>
      </c>
      <c r="Q895" s="666">
        <v>739</v>
      </c>
    </row>
    <row r="896" spans="1:17" ht="14.4" customHeight="1" x14ac:dyDescent="0.3">
      <c r="A896" s="661" t="s">
        <v>10153</v>
      </c>
      <c r="B896" s="662" t="s">
        <v>9963</v>
      </c>
      <c r="C896" s="662" t="s">
        <v>9855</v>
      </c>
      <c r="D896" s="662" t="s">
        <v>10025</v>
      </c>
      <c r="E896" s="662" t="s">
        <v>10026</v>
      </c>
      <c r="F896" s="665">
        <v>270</v>
      </c>
      <c r="G896" s="665">
        <v>48600</v>
      </c>
      <c r="H896" s="665">
        <v>1</v>
      </c>
      <c r="I896" s="665">
        <v>180</v>
      </c>
      <c r="J896" s="665">
        <v>383</v>
      </c>
      <c r="K896" s="665">
        <v>64260</v>
      </c>
      <c r="L896" s="665">
        <v>1.3222222222222222</v>
      </c>
      <c r="M896" s="665">
        <v>167.78067885117494</v>
      </c>
      <c r="N896" s="665">
        <v>164</v>
      </c>
      <c r="O896" s="665">
        <v>29520</v>
      </c>
      <c r="P896" s="678">
        <v>0.6074074074074074</v>
      </c>
      <c r="Q896" s="666">
        <v>180</v>
      </c>
    </row>
    <row r="897" spans="1:17" ht="14.4" customHeight="1" x14ac:dyDescent="0.3">
      <c r="A897" s="661" t="s">
        <v>10153</v>
      </c>
      <c r="B897" s="662" t="s">
        <v>9963</v>
      </c>
      <c r="C897" s="662" t="s">
        <v>9855</v>
      </c>
      <c r="D897" s="662" t="s">
        <v>10031</v>
      </c>
      <c r="E897" s="662" t="s">
        <v>10032</v>
      </c>
      <c r="F897" s="665">
        <v>310</v>
      </c>
      <c r="G897" s="665">
        <v>78430</v>
      </c>
      <c r="H897" s="665">
        <v>1</v>
      </c>
      <c r="I897" s="665">
        <v>253</v>
      </c>
      <c r="J897" s="665">
        <v>947</v>
      </c>
      <c r="K897" s="665">
        <v>226941</v>
      </c>
      <c r="L897" s="665">
        <v>2.8935483870967742</v>
      </c>
      <c r="M897" s="665">
        <v>239.64202745512142</v>
      </c>
      <c r="N897" s="665">
        <v>859</v>
      </c>
      <c r="O897" s="665">
        <v>217327</v>
      </c>
      <c r="P897" s="678">
        <v>2.7709677419354839</v>
      </c>
      <c r="Q897" s="666">
        <v>253</v>
      </c>
    </row>
    <row r="898" spans="1:17" ht="14.4" customHeight="1" x14ac:dyDescent="0.3">
      <c r="A898" s="661" t="s">
        <v>10153</v>
      </c>
      <c r="B898" s="662" t="s">
        <v>9963</v>
      </c>
      <c r="C898" s="662" t="s">
        <v>9855</v>
      </c>
      <c r="D898" s="662" t="s">
        <v>10033</v>
      </c>
      <c r="E898" s="662" t="s">
        <v>10034</v>
      </c>
      <c r="F898" s="665">
        <v>241</v>
      </c>
      <c r="G898" s="665">
        <v>63624</v>
      </c>
      <c r="H898" s="665">
        <v>1</v>
      </c>
      <c r="I898" s="665">
        <v>264</v>
      </c>
      <c r="J898" s="665">
        <v>267</v>
      </c>
      <c r="K898" s="665">
        <v>65943</v>
      </c>
      <c r="L898" s="665">
        <v>1.0364485099962277</v>
      </c>
      <c r="M898" s="665">
        <v>246.97752808988764</v>
      </c>
      <c r="N898" s="665">
        <v>91</v>
      </c>
      <c r="O898" s="665">
        <v>24115</v>
      </c>
      <c r="P898" s="678">
        <v>0.37902363887841067</v>
      </c>
      <c r="Q898" s="666">
        <v>265</v>
      </c>
    </row>
    <row r="899" spans="1:17" ht="14.4" customHeight="1" x14ac:dyDescent="0.3">
      <c r="A899" s="661" t="s">
        <v>10153</v>
      </c>
      <c r="B899" s="662" t="s">
        <v>9963</v>
      </c>
      <c r="C899" s="662" t="s">
        <v>9855</v>
      </c>
      <c r="D899" s="662" t="s">
        <v>10035</v>
      </c>
      <c r="E899" s="662" t="s">
        <v>10036</v>
      </c>
      <c r="F899" s="665">
        <v>251</v>
      </c>
      <c r="G899" s="665">
        <v>47439</v>
      </c>
      <c r="H899" s="665">
        <v>1</v>
      </c>
      <c r="I899" s="665">
        <v>189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10153</v>
      </c>
      <c r="B900" s="662" t="s">
        <v>9963</v>
      </c>
      <c r="C900" s="662" t="s">
        <v>9855</v>
      </c>
      <c r="D900" s="662" t="s">
        <v>10039</v>
      </c>
      <c r="E900" s="662" t="s">
        <v>10040</v>
      </c>
      <c r="F900" s="665">
        <v>824</v>
      </c>
      <c r="G900" s="665">
        <v>177984</v>
      </c>
      <c r="H900" s="665">
        <v>1</v>
      </c>
      <c r="I900" s="665">
        <v>216</v>
      </c>
      <c r="J900" s="665">
        <v>847</v>
      </c>
      <c r="K900" s="665">
        <v>173880</v>
      </c>
      <c r="L900" s="665">
        <v>0.97694174757281549</v>
      </c>
      <c r="M900" s="665">
        <v>205.28925619834712</v>
      </c>
      <c r="N900" s="665">
        <v>847</v>
      </c>
      <c r="O900" s="665">
        <v>182952</v>
      </c>
      <c r="P900" s="678">
        <v>1.0279126213592233</v>
      </c>
      <c r="Q900" s="666">
        <v>216</v>
      </c>
    </row>
    <row r="901" spans="1:17" ht="14.4" customHeight="1" x14ac:dyDescent="0.3">
      <c r="A901" s="661" t="s">
        <v>10153</v>
      </c>
      <c r="B901" s="662" t="s">
        <v>9963</v>
      </c>
      <c r="C901" s="662" t="s">
        <v>9855</v>
      </c>
      <c r="D901" s="662" t="s">
        <v>10041</v>
      </c>
      <c r="E901" s="662" t="s">
        <v>10042</v>
      </c>
      <c r="F901" s="665">
        <v>1</v>
      </c>
      <c r="G901" s="665">
        <v>35</v>
      </c>
      <c r="H901" s="665">
        <v>1</v>
      </c>
      <c r="I901" s="665">
        <v>35</v>
      </c>
      <c r="J901" s="665">
        <v>8</v>
      </c>
      <c r="K901" s="665">
        <v>285</v>
      </c>
      <c r="L901" s="665">
        <v>8.1428571428571423</v>
      </c>
      <c r="M901" s="665">
        <v>35.625</v>
      </c>
      <c r="N901" s="665">
        <v>5</v>
      </c>
      <c r="O901" s="665">
        <v>180</v>
      </c>
      <c r="P901" s="678">
        <v>5.1428571428571432</v>
      </c>
      <c r="Q901" s="666">
        <v>36</v>
      </c>
    </row>
    <row r="902" spans="1:17" ht="14.4" customHeight="1" x14ac:dyDescent="0.3">
      <c r="A902" s="661" t="s">
        <v>10153</v>
      </c>
      <c r="B902" s="662" t="s">
        <v>9963</v>
      </c>
      <c r="C902" s="662" t="s">
        <v>9855</v>
      </c>
      <c r="D902" s="662" t="s">
        <v>10043</v>
      </c>
      <c r="E902" s="662" t="s">
        <v>10044</v>
      </c>
      <c r="F902" s="665">
        <v>241</v>
      </c>
      <c r="G902" s="665">
        <v>142190</v>
      </c>
      <c r="H902" s="665">
        <v>1</v>
      </c>
      <c r="I902" s="665">
        <v>590</v>
      </c>
      <c r="J902" s="665">
        <v>267</v>
      </c>
      <c r="K902" s="665">
        <v>147117</v>
      </c>
      <c r="L902" s="665">
        <v>1.0346508193262536</v>
      </c>
      <c r="M902" s="665">
        <v>551</v>
      </c>
      <c r="N902" s="665">
        <v>92</v>
      </c>
      <c r="O902" s="665">
        <v>54372</v>
      </c>
      <c r="P902" s="678">
        <v>0.38238976018004078</v>
      </c>
      <c r="Q902" s="666">
        <v>591</v>
      </c>
    </row>
    <row r="903" spans="1:17" ht="14.4" customHeight="1" x14ac:dyDescent="0.3">
      <c r="A903" s="661" t="s">
        <v>10153</v>
      </c>
      <c r="B903" s="662" t="s">
        <v>9963</v>
      </c>
      <c r="C903" s="662" t="s">
        <v>9855</v>
      </c>
      <c r="D903" s="662" t="s">
        <v>10045</v>
      </c>
      <c r="E903" s="662" t="s">
        <v>10046</v>
      </c>
      <c r="F903" s="665">
        <v>5</v>
      </c>
      <c r="G903" s="665">
        <v>250</v>
      </c>
      <c r="H903" s="665">
        <v>1</v>
      </c>
      <c r="I903" s="665">
        <v>50</v>
      </c>
      <c r="J903" s="665">
        <v>3</v>
      </c>
      <c r="K903" s="665">
        <v>150</v>
      </c>
      <c r="L903" s="665">
        <v>0.6</v>
      </c>
      <c r="M903" s="665">
        <v>50</v>
      </c>
      <c r="N903" s="665">
        <v>2</v>
      </c>
      <c r="O903" s="665">
        <v>100</v>
      </c>
      <c r="P903" s="678">
        <v>0.4</v>
      </c>
      <c r="Q903" s="666">
        <v>50</v>
      </c>
    </row>
    <row r="904" spans="1:17" ht="14.4" customHeight="1" x14ac:dyDescent="0.3">
      <c r="A904" s="661" t="s">
        <v>10153</v>
      </c>
      <c r="B904" s="662" t="s">
        <v>9963</v>
      </c>
      <c r="C904" s="662" t="s">
        <v>9855</v>
      </c>
      <c r="D904" s="662" t="s">
        <v>10047</v>
      </c>
      <c r="E904" s="662" t="s">
        <v>10048</v>
      </c>
      <c r="F904" s="665">
        <v>246</v>
      </c>
      <c r="G904" s="665">
        <v>134070</v>
      </c>
      <c r="H904" s="665">
        <v>1</v>
      </c>
      <c r="I904" s="665">
        <v>545</v>
      </c>
      <c r="J904" s="665">
        <v>270</v>
      </c>
      <c r="K904" s="665">
        <v>137547</v>
      </c>
      <c r="L904" s="665">
        <v>1.0259342134705751</v>
      </c>
      <c r="M904" s="665">
        <v>509.43333333333334</v>
      </c>
      <c r="N904" s="665">
        <v>92</v>
      </c>
      <c r="O904" s="665">
        <v>50232</v>
      </c>
      <c r="P904" s="678">
        <v>0.37466994853434771</v>
      </c>
      <c r="Q904" s="666">
        <v>546</v>
      </c>
    </row>
    <row r="905" spans="1:17" ht="14.4" customHeight="1" x14ac:dyDescent="0.3">
      <c r="A905" s="661" t="s">
        <v>10153</v>
      </c>
      <c r="B905" s="662" t="s">
        <v>9963</v>
      </c>
      <c r="C905" s="662" t="s">
        <v>9855</v>
      </c>
      <c r="D905" s="662" t="s">
        <v>10049</v>
      </c>
      <c r="E905" s="662" t="s">
        <v>10050</v>
      </c>
      <c r="F905" s="665"/>
      <c r="G905" s="665"/>
      <c r="H905" s="665"/>
      <c r="I905" s="665"/>
      <c r="J905" s="665">
        <v>2</v>
      </c>
      <c r="K905" s="665">
        <v>966</v>
      </c>
      <c r="L905" s="665"/>
      <c r="M905" s="665">
        <v>483</v>
      </c>
      <c r="N905" s="665">
        <v>1</v>
      </c>
      <c r="O905" s="665">
        <v>485</v>
      </c>
      <c r="P905" s="678"/>
      <c r="Q905" s="666">
        <v>485</v>
      </c>
    </row>
    <row r="906" spans="1:17" ht="14.4" customHeight="1" x14ac:dyDescent="0.3">
      <c r="A906" s="661" t="s">
        <v>10153</v>
      </c>
      <c r="B906" s="662" t="s">
        <v>9963</v>
      </c>
      <c r="C906" s="662" t="s">
        <v>9855</v>
      </c>
      <c r="D906" s="662" t="s">
        <v>10051</v>
      </c>
      <c r="E906" s="662" t="s">
        <v>10052</v>
      </c>
      <c r="F906" s="665">
        <v>242</v>
      </c>
      <c r="G906" s="665">
        <v>177628</v>
      </c>
      <c r="H906" s="665">
        <v>1</v>
      </c>
      <c r="I906" s="665">
        <v>734</v>
      </c>
      <c r="J906" s="665">
        <v>267</v>
      </c>
      <c r="K906" s="665">
        <v>182973</v>
      </c>
      <c r="L906" s="665">
        <v>1.0300909766478259</v>
      </c>
      <c r="M906" s="665">
        <v>685.29213483146066</v>
      </c>
      <c r="N906" s="665">
        <v>91</v>
      </c>
      <c r="O906" s="665">
        <v>66885</v>
      </c>
      <c r="P906" s="678">
        <v>0.3765453644695656</v>
      </c>
      <c r="Q906" s="666">
        <v>735</v>
      </c>
    </row>
    <row r="907" spans="1:17" ht="14.4" customHeight="1" x14ac:dyDescent="0.3">
      <c r="A907" s="661" t="s">
        <v>10153</v>
      </c>
      <c r="B907" s="662" t="s">
        <v>9963</v>
      </c>
      <c r="C907" s="662" t="s">
        <v>9855</v>
      </c>
      <c r="D907" s="662" t="s">
        <v>10053</v>
      </c>
      <c r="E907" s="662" t="s">
        <v>10054</v>
      </c>
      <c r="F907" s="665">
        <v>17</v>
      </c>
      <c r="G907" s="665">
        <v>5542</v>
      </c>
      <c r="H907" s="665">
        <v>1</v>
      </c>
      <c r="I907" s="665">
        <v>326</v>
      </c>
      <c r="J907" s="665">
        <v>22</v>
      </c>
      <c r="K907" s="665">
        <v>7187</v>
      </c>
      <c r="L907" s="665">
        <v>1.2968242511728618</v>
      </c>
      <c r="M907" s="665">
        <v>326.68181818181819</v>
      </c>
      <c r="N907" s="665">
        <v>16</v>
      </c>
      <c r="O907" s="665">
        <v>5232</v>
      </c>
      <c r="P907" s="678">
        <v>0.94406351497654273</v>
      </c>
      <c r="Q907" s="666">
        <v>327</v>
      </c>
    </row>
    <row r="908" spans="1:17" ht="14.4" customHeight="1" x14ac:dyDescent="0.3">
      <c r="A908" s="661" t="s">
        <v>10153</v>
      </c>
      <c r="B908" s="662" t="s">
        <v>9963</v>
      </c>
      <c r="C908" s="662" t="s">
        <v>9855</v>
      </c>
      <c r="D908" s="662" t="s">
        <v>10055</v>
      </c>
      <c r="E908" s="662" t="s">
        <v>10056</v>
      </c>
      <c r="F908" s="665">
        <v>240</v>
      </c>
      <c r="G908" s="665">
        <v>82560</v>
      </c>
      <c r="H908" s="665">
        <v>1</v>
      </c>
      <c r="I908" s="665">
        <v>344</v>
      </c>
      <c r="J908" s="665">
        <v>267</v>
      </c>
      <c r="K908" s="665">
        <v>85863</v>
      </c>
      <c r="L908" s="665">
        <v>1.0400072674418606</v>
      </c>
      <c r="M908" s="665">
        <v>321.58426966292137</v>
      </c>
      <c r="N908" s="665">
        <v>91</v>
      </c>
      <c r="O908" s="665">
        <v>31395</v>
      </c>
      <c r="P908" s="678">
        <v>0.38026889534883723</v>
      </c>
      <c r="Q908" s="666">
        <v>345</v>
      </c>
    </row>
    <row r="909" spans="1:17" ht="14.4" customHeight="1" x14ac:dyDescent="0.3">
      <c r="A909" s="661" t="s">
        <v>10153</v>
      </c>
      <c r="B909" s="662" t="s">
        <v>9963</v>
      </c>
      <c r="C909" s="662" t="s">
        <v>9855</v>
      </c>
      <c r="D909" s="662" t="s">
        <v>10059</v>
      </c>
      <c r="E909" s="662" t="s">
        <v>10060</v>
      </c>
      <c r="F909" s="665">
        <v>109</v>
      </c>
      <c r="G909" s="665">
        <v>25070</v>
      </c>
      <c r="H909" s="665">
        <v>1</v>
      </c>
      <c r="I909" s="665">
        <v>230</v>
      </c>
      <c r="J909" s="665">
        <v>444</v>
      </c>
      <c r="K909" s="665">
        <v>98317</v>
      </c>
      <c r="L909" s="665">
        <v>3.9216992421220582</v>
      </c>
      <c r="M909" s="665">
        <v>221.4346846846847</v>
      </c>
      <c r="N909" s="665">
        <v>264</v>
      </c>
      <c r="O909" s="665">
        <v>60984</v>
      </c>
      <c r="P909" s="678">
        <v>2.4325488631830874</v>
      </c>
      <c r="Q909" s="666">
        <v>231</v>
      </c>
    </row>
    <row r="910" spans="1:17" ht="14.4" customHeight="1" x14ac:dyDescent="0.3">
      <c r="A910" s="661" t="s">
        <v>10153</v>
      </c>
      <c r="B910" s="662" t="s">
        <v>9963</v>
      </c>
      <c r="C910" s="662" t="s">
        <v>9855</v>
      </c>
      <c r="D910" s="662" t="s">
        <v>10063</v>
      </c>
      <c r="E910" s="662" t="s">
        <v>10064</v>
      </c>
      <c r="F910" s="665">
        <v>1</v>
      </c>
      <c r="G910" s="665">
        <v>229</v>
      </c>
      <c r="H910" s="665">
        <v>1</v>
      </c>
      <c r="I910" s="665">
        <v>229</v>
      </c>
      <c r="J910" s="665">
        <v>1</v>
      </c>
      <c r="K910" s="665">
        <v>230</v>
      </c>
      <c r="L910" s="665">
        <v>1.0043668122270741</v>
      </c>
      <c r="M910" s="665">
        <v>230</v>
      </c>
      <c r="N910" s="665">
        <v>2</v>
      </c>
      <c r="O910" s="665">
        <v>460</v>
      </c>
      <c r="P910" s="678">
        <v>2.0087336244541483</v>
      </c>
      <c r="Q910" s="666">
        <v>230</v>
      </c>
    </row>
    <row r="911" spans="1:17" ht="14.4" customHeight="1" x14ac:dyDescent="0.3">
      <c r="A911" s="661" t="s">
        <v>10153</v>
      </c>
      <c r="B911" s="662" t="s">
        <v>9963</v>
      </c>
      <c r="C911" s="662" t="s">
        <v>9855</v>
      </c>
      <c r="D911" s="662" t="s">
        <v>10065</v>
      </c>
      <c r="E911" s="662" t="s">
        <v>10066</v>
      </c>
      <c r="F911" s="665">
        <v>237</v>
      </c>
      <c r="G911" s="665">
        <v>96222</v>
      </c>
      <c r="H911" s="665">
        <v>1</v>
      </c>
      <c r="I911" s="665">
        <v>406</v>
      </c>
      <c r="J911" s="665">
        <v>262</v>
      </c>
      <c r="K911" s="665">
        <v>99265</v>
      </c>
      <c r="L911" s="665">
        <v>1.0316247843528508</v>
      </c>
      <c r="M911" s="665">
        <v>378.87404580152673</v>
      </c>
      <c r="N911" s="665">
        <v>77</v>
      </c>
      <c r="O911" s="665">
        <v>31339</v>
      </c>
      <c r="P911" s="678">
        <v>0.32569474756292738</v>
      </c>
      <c r="Q911" s="666">
        <v>407</v>
      </c>
    </row>
    <row r="912" spans="1:17" ht="14.4" customHeight="1" x14ac:dyDescent="0.3">
      <c r="A912" s="661" t="s">
        <v>10153</v>
      </c>
      <c r="B912" s="662" t="s">
        <v>9963</v>
      </c>
      <c r="C912" s="662" t="s">
        <v>9855</v>
      </c>
      <c r="D912" s="662" t="s">
        <v>10067</v>
      </c>
      <c r="E912" s="662" t="s">
        <v>10068</v>
      </c>
      <c r="F912" s="665">
        <v>1</v>
      </c>
      <c r="G912" s="665">
        <v>650</v>
      </c>
      <c r="H912" s="665">
        <v>1</v>
      </c>
      <c r="I912" s="665">
        <v>650</v>
      </c>
      <c r="J912" s="665"/>
      <c r="K912" s="665"/>
      <c r="L912" s="665"/>
      <c r="M912" s="665"/>
      <c r="N912" s="665">
        <v>1</v>
      </c>
      <c r="O912" s="665">
        <v>651</v>
      </c>
      <c r="P912" s="678">
        <v>1.0015384615384615</v>
      </c>
      <c r="Q912" s="666">
        <v>651</v>
      </c>
    </row>
    <row r="913" spans="1:17" ht="14.4" customHeight="1" x14ac:dyDescent="0.3">
      <c r="A913" s="661" t="s">
        <v>10153</v>
      </c>
      <c r="B913" s="662" t="s">
        <v>9963</v>
      </c>
      <c r="C913" s="662" t="s">
        <v>9855</v>
      </c>
      <c r="D913" s="662" t="s">
        <v>10069</v>
      </c>
      <c r="E913" s="662" t="s">
        <v>10070</v>
      </c>
      <c r="F913" s="665">
        <v>237</v>
      </c>
      <c r="G913" s="665">
        <v>138882</v>
      </c>
      <c r="H913" s="665">
        <v>1</v>
      </c>
      <c r="I913" s="665">
        <v>586</v>
      </c>
      <c r="J913" s="665">
        <v>260</v>
      </c>
      <c r="K913" s="665">
        <v>142011</v>
      </c>
      <c r="L913" s="665">
        <v>1.0225299174839071</v>
      </c>
      <c r="M913" s="665">
        <v>546.19615384615383</v>
      </c>
      <c r="N913" s="665">
        <v>77</v>
      </c>
      <c r="O913" s="665">
        <v>45199</v>
      </c>
      <c r="P913" s="678">
        <v>0.32544894226753646</v>
      </c>
      <c r="Q913" s="666">
        <v>587</v>
      </c>
    </row>
    <row r="914" spans="1:17" ht="14.4" customHeight="1" x14ac:dyDescent="0.3">
      <c r="A914" s="661" t="s">
        <v>10153</v>
      </c>
      <c r="B914" s="662" t="s">
        <v>9963</v>
      </c>
      <c r="C914" s="662" t="s">
        <v>9855</v>
      </c>
      <c r="D914" s="662" t="s">
        <v>10071</v>
      </c>
      <c r="E914" s="662" t="s">
        <v>10072</v>
      </c>
      <c r="F914" s="665">
        <v>3</v>
      </c>
      <c r="G914" s="665">
        <v>1155</v>
      </c>
      <c r="H914" s="665">
        <v>1</v>
      </c>
      <c r="I914" s="665">
        <v>385</v>
      </c>
      <c r="J914" s="665">
        <v>3</v>
      </c>
      <c r="K914" s="665">
        <v>1156</v>
      </c>
      <c r="L914" s="665">
        <v>1.0008658008658009</v>
      </c>
      <c r="M914" s="665">
        <v>385.33333333333331</v>
      </c>
      <c r="N914" s="665">
        <v>2</v>
      </c>
      <c r="O914" s="665">
        <v>772</v>
      </c>
      <c r="P914" s="678">
        <v>0.66839826839826844</v>
      </c>
      <c r="Q914" s="666">
        <v>386</v>
      </c>
    </row>
    <row r="915" spans="1:17" ht="14.4" customHeight="1" x14ac:dyDescent="0.3">
      <c r="A915" s="661" t="s">
        <v>10153</v>
      </c>
      <c r="B915" s="662" t="s">
        <v>9963</v>
      </c>
      <c r="C915" s="662" t="s">
        <v>9855</v>
      </c>
      <c r="D915" s="662" t="s">
        <v>10073</v>
      </c>
      <c r="E915" s="662" t="s">
        <v>10074</v>
      </c>
      <c r="F915" s="665">
        <v>3</v>
      </c>
      <c r="G915" s="665">
        <v>264</v>
      </c>
      <c r="H915" s="665">
        <v>1</v>
      </c>
      <c r="I915" s="665">
        <v>88</v>
      </c>
      <c r="J915" s="665"/>
      <c r="K915" s="665"/>
      <c r="L915" s="665"/>
      <c r="M915" s="665"/>
      <c r="N915" s="665"/>
      <c r="O915" s="665"/>
      <c r="P915" s="678"/>
      <c r="Q915" s="666"/>
    </row>
    <row r="916" spans="1:17" ht="14.4" customHeight="1" x14ac:dyDescent="0.3">
      <c r="A916" s="661" t="s">
        <v>10153</v>
      </c>
      <c r="B916" s="662" t="s">
        <v>9963</v>
      </c>
      <c r="C916" s="662" t="s">
        <v>9855</v>
      </c>
      <c r="D916" s="662" t="s">
        <v>1410</v>
      </c>
      <c r="E916" s="662" t="s">
        <v>10079</v>
      </c>
      <c r="F916" s="665">
        <v>126</v>
      </c>
      <c r="G916" s="665">
        <v>98910</v>
      </c>
      <c r="H916" s="665">
        <v>1</v>
      </c>
      <c r="I916" s="665">
        <v>785</v>
      </c>
      <c r="J916" s="665">
        <v>368</v>
      </c>
      <c r="K916" s="665">
        <v>289156</v>
      </c>
      <c r="L916" s="665">
        <v>2.9234253361641898</v>
      </c>
      <c r="M916" s="665">
        <v>785.75</v>
      </c>
      <c r="N916" s="665">
        <v>438</v>
      </c>
      <c r="O916" s="665">
        <v>344268</v>
      </c>
      <c r="P916" s="678">
        <v>3.4806187443130119</v>
      </c>
      <c r="Q916" s="666">
        <v>786</v>
      </c>
    </row>
    <row r="917" spans="1:17" ht="14.4" customHeight="1" x14ac:dyDescent="0.3">
      <c r="A917" s="661" t="s">
        <v>10153</v>
      </c>
      <c r="B917" s="662" t="s">
        <v>9963</v>
      </c>
      <c r="C917" s="662" t="s">
        <v>9855</v>
      </c>
      <c r="D917" s="662" t="s">
        <v>10080</v>
      </c>
      <c r="E917" s="662" t="s">
        <v>10081</v>
      </c>
      <c r="F917" s="665">
        <v>1</v>
      </c>
      <c r="G917" s="665">
        <v>221</v>
      </c>
      <c r="H917" s="665">
        <v>1</v>
      </c>
      <c r="I917" s="665">
        <v>221</v>
      </c>
      <c r="J917" s="665">
        <v>23</v>
      </c>
      <c r="K917" s="665">
        <v>5098</v>
      </c>
      <c r="L917" s="665">
        <v>23.067873303167421</v>
      </c>
      <c r="M917" s="665">
        <v>221.65217391304347</v>
      </c>
      <c r="N917" s="665">
        <v>16</v>
      </c>
      <c r="O917" s="665">
        <v>3552</v>
      </c>
      <c r="P917" s="678">
        <v>16.072398190045249</v>
      </c>
      <c r="Q917" s="666">
        <v>222</v>
      </c>
    </row>
    <row r="918" spans="1:17" ht="14.4" customHeight="1" x14ac:dyDescent="0.3">
      <c r="A918" s="661" t="s">
        <v>10153</v>
      </c>
      <c r="B918" s="662" t="s">
        <v>9963</v>
      </c>
      <c r="C918" s="662" t="s">
        <v>9855</v>
      </c>
      <c r="D918" s="662" t="s">
        <v>10082</v>
      </c>
      <c r="E918" s="662" t="s">
        <v>10083</v>
      </c>
      <c r="F918" s="665">
        <v>1</v>
      </c>
      <c r="G918" s="665">
        <v>564</v>
      </c>
      <c r="H918" s="665">
        <v>1</v>
      </c>
      <c r="I918" s="665">
        <v>564</v>
      </c>
      <c r="J918" s="665">
        <v>1</v>
      </c>
      <c r="K918" s="665">
        <v>565</v>
      </c>
      <c r="L918" s="665">
        <v>1.00177304964539</v>
      </c>
      <c r="M918" s="665">
        <v>565</v>
      </c>
      <c r="N918" s="665">
        <v>2</v>
      </c>
      <c r="O918" s="665">
        <v>1130</v>
      </c>
      <c r="P918" s="678">
        <v>2.0035460992907801</v>
      </c>
      <c r="Q918" s="666">
        <v>565</v>
      </c>
    </row>
    <row r="919" spans="1:17" ht="14.4" customHeight="1" x14ac:dyDescent="0.3">
      <c r="A919" s="661" t="s">
        <v>10153</v>
      </c>
      <c r="B919" s="662" t="s">
        <v>9963</v>
      </c>
      <c r="C919" s="662" t="s">
        <v>9855</v>
      </c>
      <c r="D919" s="662" t="s">
        <v>10084</v>
      </c>
      <c r="E919" s="662" t="s">
        <v>10085</v>
      </c>
      <c r="F919" s="665">
        <v>228</v>
      </c>
      <c r="G919" s="665">
        <v>208620</v>
      </c>
      <c r="H919" s="665">
        <v>1</v>
      </c>
      <c r="I919" s="665">
        <v>915</v>
      </c>
      <c r="J919" s="665">
        <v>255</v>
      </c>
      <c r="K919" s="665">
        <v>217051</v>
      </c>
      <c r="L919" s="665">
        <v>1.0404131914485668</v>
      </c>
      <c r="M919" s="665">
        <v>851.18039215686269</v>
      </c>
      <c r="N919" s="665">
        <v>77</v>
      </c>
      <c r="O919" s="665">
        <v>70532</v>
      </c>
      <c r="P919" s="678">
        <v>0.33808839037484423</v>
      </c>
      <c r="Q919" s="666">
        <v>916</v>
      </c>
    </row>
    <row r="920" spans="1:17" ht="14.4" customHeight="1" x14ac:dyDescent="0.3">
      <c r="A920" s="661" t="s">
        <v>10153</v>
      </c>
      <c r="B920" s="662" t="s">
        <v>9963</v>
      </c>
      <c r="C920" s="662" t="s">
        <v>9855</v>
      </c>
      <c r="D920" s="662" t="s">
        <v>10086</v>
      </c>
      <c r="E920" s="662" t="s">
        <v>10087</v>
      </c>
      <c r="F920" s="665">
        <v>228</v>
      </c>
      <c r="G920" s="665">
        <v>203376</v>
      </c>
      <c r="H920" s="665">
        <v>1</v>
      </c>
      <c r="I920" s="665">
        <v>892</v>
      </c>
      <c r="J920" s="665">
        <v>255</v>
      </c>
      <c r="K920" s="665">
        <v>211600</v>
      </c>
      <c r="L920" s="665">
        <v>1.0404374164109826</v>
      </c>
      <c r="M920" s="665">
        <v>829.8039215686274</v>
      </c>
      <c r="N920" s="665">
        <v>77</v>
      </c>
      <c r="O920" s="665">
        <v>68761</v>
      </c>
      <c r="P920" s="678">
        <v>0.33809790732436473</v>
      </c>
      <c r="Q920" s="666">
        <v>893</v>
      </c>
    </row>
    <row r="921" spans="1:17" ht="14.4" customHeight="1" x14ac:dyDescent="0.3">
      <c r="A921" s="661" t="s">
        <v>10154</v>
      </c>
      <c r="B921" s="662" t="s">
        <v>9667</v>
      </c>
      <c r="C921" s="662" t="s">
        <v>9855</v>
      </c>
      <c r="D921" s="662" t="s">
        <v>9860</v>
      </c>
      <c r="E921" s="662" t="s">
        <v>9861</v>
      </c>
      <c r="F921" s="665">
        <v>2</v>
      </c>
      <c r="G921" s="665">
        <v>68</v>
      </c>
      <c r="H921" s="665">
        <v>1</v>
      </c>
      <c r="I921" s="665">
        <v>34</v>
      </c>
      <c r="J921" s="665">
        <v>2</v>
      </c>
      <c r="K921" s="665">
        <v>69</v>
      </c>
      <c r="L921" s="665">
        <v>1.0147058823529411</v>
      </c>
      <c r="M921" s="665">
        <v>34.5</v>
      </c>
      <c r="N921" s="665">
        <v>4</v>
      </c>
      <c r="O921" s="665">
        <v>140</v>
      </c>
      <c r="P921" s="678">
        <v>2.0588235294117645</v>
      </c>
      <c r="Q921" s="666">
        <v>35</v>
      </c>
    </row>
    <row r="922" spans="1:17" ht="14.4" customHeight="1" x14ac:dyDescent="0.3">
      <c r="A922" s="661" t="s">
        <v>10154</v>
      </c>
      <c r="B922" s="662" t="s">
        <v>9667</v>
      </c>
      <c r="C922" s="662" t="s">
        <v>9855</v>
      </c>
      <c r="D922" s="662" t="s">
        <v>9978</v>
      </c>
      <c r="E922" s="662" t="s">
        <v>9979</v>
      </c>
      <c r="F922" s="665"/>
      <c r="G922" s="665"/>
      <c r="H922" s="665"/>
      <c r="I922" s="665"/>
      <c r="J922" s="665">
        <v>1</v>
      </c>
      <c r="K922" s="665">
        <v>65</v>
      </c>
      <c r="L922" s="665"/>
      <c r="M922" s="665">
        <v>65</v>
      </c>
      <c r="N922" s="665"/>
      <c r="O922" s="665"/>
      <c r="P922" s="678"/>
      <c r="Q922" s="666"/>
    </row>
    <row r="923" spans="1:17" ht="14.4" customHeight="1" x14ac:dyDescent="0.3">
      <c r="A923" s="661" t="s">
        <v>10154</v>
      </c>
      <c r="B923" s="662" t="s">
        <v>9667</v>
      </c>
      <c r="C923" s="662" t="s">
        <v>9855</v>
      </c>
      <c r="D923" s="662" t="s">
        <v>9904</v>
      </c>
      <c r="E923" s="662" t="s">
        <v>9905</v>
      </c>
      <c r="F923" s="665">
        <v>2</v>
      </c>
      <c r="G923" s="665">
        <v>318</v>
      </c>
      <c r="H923" s="665">
        <v>1</v>
      </c>
      <c r="I923" s="665">
        <v>159</v>
      </c>
      <c r="J923" s="665">
        <v>4</v>
      </c>
      <c r="K923" s="665">
        <v>638</v>
      </c>
      <c r="L923" s="665">
        <v>2.0062893081761008</v>
      </c>
      <c r="M923" s="665">
        <v>159.5</v>
      </c>
      <c r="N923" s="665">
        <v>1</v>
      </c>
      <c r="O923" s="665">
        <v>161</v>
      </c>
      <c r="P923" s="678">
        <v>0.50628930817610063</v>
      </c>
      <c r="Q923" s="666">
        <v>161</v>
      </c>
    </row>
    <row r="924" spans="1:17" ht="14.4" customHeight="1" x14ac:dyDescent="0.3">
      <c r="A924" s="661" t="s">
        <v>10154</v>
      </c>
      <c r="B924" s="662" t="s">
        <v>9667</v>
      </c>
      <c r="C924" s="662" t="s">
        <v>9855</v>
      </c>
      <c r="D924" s="662" t="s">
        <v>9910</v>
      </c>
      <c r="E924" s="662" t="s">
        <v>9911</v>
      </c>
      <c r="F924" s="665"/>
      <c r="G924" s="665"/>
      <c r="H924" s="665"/>
      <c r="I924" s="665"/>
      <c r="J924" s="665">
        <v>2</v>
      </c>
      <c r="K924" s="665">
        <v>328</v>
      </c>
      <c r="L924" s="665"/>
      <c r="M924" s="665">
        <v>164</v>
      </c>
      <c r="N924" s="665"/>
      <c r="O924" s="665"/>
      <c r="P924" s="678"/>
      <c r="Q924" s="666"/>
    </row>
    <row r="925" spans="1:17" ht="14.4" customHeight="1" x14ac:dyDescent="0.3">
      <c r="A925" s="661" t="s">
        <v>10154</v>
      </c>
      <c r="B925" s="662" t="s">
        <v>9667</v>
      </c>
      <c r="C925" s="662" t="s">
        <v>9855</v>
      </c>
      <c r="D925" s="662" t="s">
        <v>9912</v>
      </c>
      <c r="E925" s="662" t="s">
        <v>9913</v>
      </c>
      <c r="F925" s="665">
        <v>1</v>
      </c>
      <c r="G925" s="665">
        <v>645</v>
      </c>
      <c r="H925" s="665">
        <v>1</v>
      </c>
      <c r="I925" s="665">
        <v>645</v>
      </c>
      <c r="J925" s="665"/>
      <c r="K925" s="665"/>
      <c r="L925" s="665"/>
      <c r="M925" s="665"/>
      <c r="N925" s="665">
        <v>1</v>
      </c>
      <c r="O925" s="665">
        <v>653</v>
      </c>
      <c r="P925" s="678">
        <v>1.0124031007751939</v>
      </c>
      <c r="Q925" s="666">
        <v>653</v>
      </c>
    </row>
    <row r="926" spans="1:17" ht="14.4" customHeight="1" x14ac:dyDescent="0.3">
      <c r="A926" s="661" t="s">
        <v>10154</v>
      </c>
      <c r="B926" s="662" t="s">
        <v>9963</v>
      </c>
      <c r="C926" s="662" t="s">
        <v>9855</v>
      </c>
      <c r="D926" s="662" t="s">
        <v>9974</v>
      </c>
      <c r="E926" s="662" t="s">
        <v>9975</v>
      </c>
      <c r="F926" s="665"/>
      <c r="G926" s="665"/>
      <c r="H926" s="665"/>
      <c r="I926" s="665"/>
      <c r="J926" s="665"/>
      <c r="K926" s="665"/>
      <c r="L926" s="665"/>
      <c r="M926" s="665"/>
      <c r="N926" s="665">
        <v>2</v>
      </c>
      <c r="O926" s="665">
        <v>702</v>
      </c>
      <c r="P926" s="678"/>
      <c r="Q926" s="666">
        <v>351</v>
      </c>
    </row>
    <row r="927" spans="1:17" ht="14.4" customHeight="1" x14ac:dyDescent="0.3">
      <c r="A927" s="661" t="s">
        <v>10154</v>
      </c>
      <c r="B927" s="662" t="s">
        <v>9963</v>
      </c>
      <c r="C927" s="662" t="s">
        <v>9855</v>
      </c>
      <c r="D927" s="662" t="s">
        <v>9978</v>
      </c>
      <c r="E927" s="662" t="s">
        <v>9979</v>
      </c>
      <c r="F927" s="665">
        <v>668</v>
      </c>
      <c r="G927" s="665">
        <v>43420</v>
      </c>
      <c r="H927" s="665">
        <v>1</v>
      </c>
      <c r="I927" s="665">
        <v>65</v>
      </c>
      <c r="J927" s="665">
        <v>702</v>
      </c>
      <c r="K927" s="665">
        <v>45630</v>
      </c>
      <c r="L927" s="665">
        <v>1.0508982035928143</v>
      </c>
      <c r="M927" s="665">
        <v>65</v>
      </c>
      <c r="N927" s="665">
        <v>773</v>
      </c>
      <c r="O927" s="665">
        <v>50245</v>
      </c>
      <c r="P927" s="678">
        <v>1.1571856287425151</v>
      </c>
      <c r="Q927" s="666">
        <v>65</v>
      </c>
    </row>
    <row r="928" spans="1:17" ht="14.4" customHeight="1" x14ac:dyDescent="0.3">
      <c r="A928" s="661" t="s">
        <v>10154</v>
      </c>
      <c r="B928" s="662" t="s">
        <v>9963</v>
      </c>
      <c r="C928" s="662" t="s">
        <v>9855</v>
      </c>
      <c r="D928" s="662" t="s">
        <v>1322</v>
      </c>
      <c r="E928" s="662" t="s">
        <v>9982</v>
      </c>
      <c r="F928" s="665"/>
      <c r="G928" s="665"/>
      <c r="H928" s="665"/>
      <c r="I928" s="665"/>
      <c r="J928" s="665"/>
      <c r="K928" s="665"/>
      <c r="L928" s="665"/>
      <c r="M928" s="665"/>
      <c r="N928" s="665">
        <v>1</v>
      </c>
      <c r="O928" s="665">
        <v>591</v>
      </c>
      <c r="P928" s="678"/>
      <c r="Q928" s="666">
        <v>591</v>
      </c>
    </row>
    <row r="929" spans="1:17" ht="14.4" customHeight="1" x14ac:dyDescent="0.3">
      <c r="A929" s="661" t="s">
        <v>10154</v>
      </c>
      <c r="B929" s="662" t="s">
        <v>9963</v>
      </c>
      <c r="C929" s="662" t="s">
        <v>9855</v>
      </c>
      <c r="D929" s="662" t="s">
        <v>9983</v>
      </c>
      <c r="E929" s="662" t="s">
        <v>9984</v>
      </c>
      <c r="F929" s="665"/>
      <c r="G929" s="665"/>
      <c r="H929" s="665"/>
      <c r="I929" s="665"/>
      <c r="J929" s="665"/>
      <c r="K929" s="665"/>
      <c r="L929" s="665"/>
      <c r="M929" s="665"/>
      <c r="N929" s="665">
        <v>1</v>
      </c>
      <c r="O929" s="665">
        <v>616</v>
      </c>
      <c r="P929" s="678"/>
      <c r="Q929" s="666">
        <v>616</v>
      </c>
    </row>
    <row r="930" spans="1:17" ht="14.4" customHeight="1" x14ac:dyDescent="0.3">
      <c r="A930" s="661" t="s">
        <v>10154</v>
      </c>
      <c r="B930" s="662" t="s">
        <v>9963</v>
      </c>
      <c r="C930" s="662" t="s">
        <v>9855</v>
      </c>
      <c r="D930" s="662" t="s">
        <v>9985</v>
      </c>
      <c r="E930" s="662" t="s">
        <v>9986</v>
      </c>
      <c r="F930" s="665"/>
      <c r="G930" s="665"/>
      <c r="H930" s="665"/>
      <c r="I930" s="665"/>
      <c r="J930" s="665">
        <v>1</v>
      </c>
      <c r="K930" s="665">
        <v>150</v>
      </c>
      <c r="L930" s="665"/>
      <c r="M930" s="665">
        <v>150</v>
      </c>
      <c r="N930" s="665"/>
      <c r="O930" s="665"/>
      <c r="P930" s="678"/>
      <c r="Q930" s="666"/>
    </row>
    <row r="931" spans="1:17" ht="14.4" customHeight="1" x14ac:dyDescent="0.3">
      <c r="A931" s="661" t="s">
        <v>10154</v>
      </c>
      <c r="B931" s="662" t="s">
        <v>9963</v>
      </c>
      <c r="C931" s="662" t="s">
        <v>9855</v>
      </c>
      <c r="D931" s="662" t="s">
        <v>9989</v>
      </c>
      <c r="E931" s="662" t="s">
        <v>9990</v>
      </c>
      <c r="F931" s="665">
        <v>17</v>
      </c>
      <c r="G931" s="665">
        <v>391</v>
      </c>
      <c r="H931" s="665">
        <v>1</v>
      </c>
      <c r="I931" s="665">
        <v>23</v>
      </c>
      <c r="J931" s="665">
        <v>11</v>
      </c>
      <c r="K931" s="665">
        <v>259</v>
      </c>
      <c r="L931" s="665">
        <v>0.66240409207161122</v>
      </c>
      <c r="M931" s="665">
        <v>23.545454545454547</v>
      </c>
      <c r="N931" s="665">
        <v>8</v>
      </c>
      <c r="O931" s="665">
        <v>192</v>
      </c>
      <c r="P931" s="678">
        <v>0.49104859335038364</v>
      </c>
      <c r="Q931" s="666">
        <v>24</v>
      </c>
    </row>
    <row r="932" spans="1:17" ht="14.4" customHeight="1" x14ac:dyDescent="0.3">
      <c r="A932" s="661" t="s">
        <v>10154</v>
      </c>
      <c r="B932" s="662" t="s">
        <v>9963</v>
      </c>
      <c r="C932" s="662" t="s">
        <v>9855</v>
      </c>
      <c r="D932" s="662" t="s">
        <v>9993</v>
      </c>
      <c r="E932" s="662" t="s">
        <v>9994</v>
      </c>
      <c r="F932" s="665">
        <v>5</v>
      </c>
      <c r="G932" s="665">
        <v>270</v>
      </c>
      <c r="H932" s="665">
        <v>1</v>
      </c>
      <c r="I932" s="665">
        <v>54</v>
      </c>
      <c r="J932" s="665">
        <v>10</v>
      </c>
      <c r="K932" s="665">
        <v>540</v>
      </c>
      <c r="L932" s="665">
        <v>2</v>
      </c>
      <c r="M932" s="665">
        <v>54</v>
      </c>
      <c r="N932" s="665">
        <v>2</v>
      </c>
      <c r="O932" s="665">
        <v>108</v>
      </c>
      <c r="P932" s="678">
        <v>0.4</v>
      </c>
      <c r="Q932" s="666">
        <v>54</v>
      </c>
    </row>
    <row r="933" spans="1:17" ht="14.4" customHeight="1" x14ac:dyDescent="0.3">
      <c r="A933" s="661" t="s">
        <v>10154</v>
      </c>
      <c r="B933" s="662" t="s">
        <v>9963</v>
      </c>
      <c r="C933" s="662" t="s">
        <v>9855</v>
      </c>
      <c r="D933" s="662" t="s">
        <v>9995</v>
      </c>
      <c r="E933" s="662" t="s">
        <v>9996</v>
      </c>
      <c r="F933" s="665">
        <v>114</v>
      </c>
      <c r="G933" s="665">
        <v>8778</v>
      </c>
      <c r="H933" s="665">
        <v>1</v>
      </c>
      <c r="I933" s="665">
        <v>77</v>
      </c>
      <c r="J933" s="665">
        <v>149</v>
      </c>
      <c r="K933" s="665">
        <v>11473</v>
      </c>
      <c r="L933" s="665">
        <v>1.3070175438596492</v>
      </c>
      <c r="M933" s="665">
        <v>77</v>
      </c>
      <c r="N933" s="665">
        <v>129</v>
      </c>
      <c r="O933" s="665">
        <v>9933</v>
      </c>
      <c r="P933" s="678">
        <v>1.131578947368421</v>
      </c>
      <c r="Q933" s="666">
        <v>77</v>
      </c>
    </row>
    <row r="934" spans="1:17" ht="14.4" customHeight="1" x14ac:dyDescent="0.3">
      <c r="A934" s="661" t="s">
        <v>10154</v>
      </c>
      <c r="B934" s="662" t="s">
        <v>9963</v>
      </c>
      <c r="C934" s="662" t="s">
        <v>9855</v>
      </c>
      <c r="D934" s="662" t="s">
        <v>9999</v>
      </c>
      <c r="E934" s="662" t="s">
        <v>10000</v>
      </c>
      <c r="F934" s="665">
        <v>64</v>
      </c>
      <c r="G934" s="665">
        <v>1408</v>
      </c>
      <c r="H934" s="665">
        <v>1</v>
      </c>
      <c r="I934" s="665">
        <v>22</v>
      </c>
      <c r="J934" s="665">
        <v>73</v>
      </c>
      <c r="K934" s="665">
        <v>1664</v>
      </c>
      <c r="L934" s="665">
        <v>1.1818181818181819</v>
      </c>
      <c r="M934" s="665">
        <v>22.794520547945204</v>
      </c>
      <c r="N934" s="665">
        <v>55</v>
      </c>
      <c r="O934" s="665">
        <v>1265</v>
      </c>
      <c r="P934" s="678">
        <v>0.8984375</v>
      </c>
      <c r="Q934" s="666">
        <v>23</v>
      </c>
    </row>
    <row r="935" spans="1:17" ht="14.4" customHeight="1" x14ac:dyDescent="0.3">
      <c r="A935" s="661" t="s">
        <v>10154</v>
      </c>
      <c r="B935" s="662" t="s">
        <v>9963</v>
      </c>
      <c r="C935" s="662" t="s">
        <v>9855</v>
      </c>
      <c r="D935" s="662" t="s">
        <v>10009</v>
      </c>
      <c r="E935" s="662" t="s">
        <v>10010</v>
      </c>
      <c r="F935" s="665">
        <v>15</v>
      </c>
      <c r="G935" s="665">
        <v>3135</v>
      </c>
      <c r="H935" s="665">
        <v>1</v>
      </c>
      <c r="I935" s="665">
        <v>209</v>
      </c>
      <c r="J935" s="665"/>
      <c r="K935" s="665"/>
      <c r="L935" s="665"/>
      <c r="M935" s="665"/>
      <c r="N935" s="665"/>
      <c r="O935" s="665"/>
      <c r="P935" s="678"/>
      <c r="Q935" s="666"/>
    </row>
    <row r="936" spans="1:17" ht="14.4" customHeight="1" x14ac:dyDescent="0.3">
      <c r="A936" s="661" t="s">
        <v>10154</v>
      </c>
      <c r="B936" s="662" t="s">
        <v>9963</v>
      </c>
      <c r="C936" s="662" t="s">
        <v>9855</v>
      </c>
      <c r="D936" s="662" t="s">
        <v>10011</v>
      </c>
      <c r="E936" s="662" t="s">
        <v>10012</v>
      </c>
      <c r="F936" s="665">
        <v>1</v>
      </c>
      <c r="G936" s="665">
        <v>66</v>
      </c>
      <c r="H936" s="665">
        <v>1</v>
      </c>
      <c r="I936" s="665">
        <v>66</v>
      </c>
      <c r="J936" s="665">
        <v>11</v>
      </c>
      <c r="K936" s="665">
        <v>726</v>
      </c>
      <c r="L936" s="665">
        <v>11</v>
      </c>
      <c r="M936" s="665">
        <v>66</v>
      </c>
      <c r="N936" s="665">
        <v>5</v>
      </c>
      <c r="O936" s="665">
        <v>330</v>
      </c>
      <c r="P936" s="678">
        <v>5</v>
      </c>
      <c r="Q936" s="666">
        <v>66</v>
      </c>
    </row>
    <row r="937" spans="1:17" ht="14.4" customHeight="1" x14ac:dyDescent="0.3">
      <c r="A937" s="661" t="s">
        <v>10154</v>
      </c>
      <c r="B937" s="662" t="s">
        <v>9963</v>
      </c>
      <c r="C937" s="662" t="s">
        <v>9855</v>
      </c>
      <c r="D937" s="662" t="s">
        <v>10015</v>
      </c>
      <c r="E937" s="662" t="s">
        <v>10016</v>
      </c>
      <c r="F937" s="665">
        <v>124</v>
      </c>
      <c r="G937" s="665">
        <v>1984</v>
      </c>
      <c r="H937" s="665">
        <v>1</v>
      </c>
      <c r="I937" s="665">
        <v>16</v>
      </c>
      <c r="J937" s="665">
        <v>151</v>
      </c>
      <c r="K937" s="665">
        <v>2416</v>
      </c>
      <c r="L937" s="665">
        <v>1.217741935483871</v>
      </c>
      <c r="M937" s="665">
        <v>16</v>
      </c>
      <c r="N937" s="665">
        <v>132</v>
      </c>
      <c r="O937" s="665">
        <v>2112</v>
      </c>
      <c r="P937" s="678">
        <v>1.064516129032258</v>
      </c>
      <c r="Q937" s="666">
        <v>16</v>
      </c>
    </row>
    <row r="938" spans="1:17" ht="14.4" customHeight="1" x14ac:dyDescent="0.3">
      <c r="A938" s="661" t="s">
        <v>10154</v>
      </c>
      <c r="B938" s="662" t="s">
        <v>9963</v>
      </c>
      <c r="C938" s="662" t="s">
        <v>9855</v>
      </c>
      <c r="D938" s="662" t="s">
        <v>10021</v>
      </c>
      <c r="E938" s="662" t="s">
        <v>10022</v>
      </c>
      <c r="F938" s="665">
        <v>46</v>
      </c>
      <c r="G938" s="665">
        <v>1104</v>
      </c>
      <c r="H938" s="665">
        <v>1</v>
      </c>
      <c r="I938" s="665">
        <v>24</v>
      </c>
      <c r="J938" s="665">
        <v>62</v>
      </c>
      <c r="K938" s="665">
        <v>1488</v>
      </c>
      <c r="L938" s="665">
        <v>1.3478260869565217</v>
      </c>
      <c r="M938" s="665">
        <v>24</v>
      </c>
      <c r="N938" s="665">
        <v>47</v>
      </c>
      <c r="O938" s="665">
        <v>1128</v>
      </c>
      <c r="P938" s="678">
        <v>1.0217391304347827</v>
      </c>
      <c r="Q938" s="666">
        <v>24</v>
      </c>
    </row>
    <row r="939" spans="1:17" ht="14.4" customHeight="1" x14ac:dyDescent="0.3">
      <c r="A939" s="661" t="s">
        <v>10154</v>
      </c>
      <c r="B939" s="662" t="s">
        <v>9963</v>
      </c>
      <c r="C939" s="662" t="s">
        <v>9855</v>
      </c>
      <c r="D939" s="662" t="s">
        <v>10023</v>
      </c>
      <c r="E939" s="662" t="s">
        <v>10024</v>
      </c>
      <c r="F939" s="665"/>
      <c r="G939" s="665"/>
      <c r="H939" s="665"/>
      <c r="I939" s="665"/>
      <c r="J939" s="665"/>
      <c r="K939" s="665"/>
      <c r="L939" s="665"/>
      <c r="M939" s="665"/>
      <c r="N939" s="665">
        <v>1</v>
      </c>
      <c r="O939" s="665">
        <v>739</v>
      </c>
      <c r="P939" s="678"/>
      <c r="Q939" s="666">
        <v>739</v>
      </c>
    </row>
    <row r="940" spans="1:17" ht="14.4" customHeight="1" x14ac:dyDescent="0.3">
      <c r="A940" s="661" t="s">
        <v>10154</v>
      </c>
      <c r="B940" s="662" t="s">
        <v>9963</v>
      </c>
      <c r="C940" s="662" t="s">
        <v>9855</v>
      </c>
      <c r="D940" s="662" t="s">
        <v>10025</v>
      </c>
      <c r="E940" s="662" t="s">
        <v>10026</v>
      </c>
      <c r="F940" s="665">
        <v>3</v>
      </c>
      <c r="G940" s="665">
        <v>540</v>
      </c>
      <c r="H940" s="665">
        <v>1</v>
      </c>
      <c r="I940" s="665">
        <v>180</v>
      </c>
      <c r="J940" s="665">
        <v>7</v>
      </c>
      <c r="K940" s="665">
        <v>1260</v>
      </c>
      <c r="L940" s="665">
        <v>2.3333333333333335</v>
      </c>
      <c r="M940" s="665">
        <v>180</v>
      </c>
      <c r="N940" s="665">
        <v>4</v>
      </c>
      <c r="O940" s="665">
        <v>720</v>
      </c>
      <c r="P940" s="678">
        <v>1.3333333333333333</v>
      </c>
      <c r="Q940" s="666">
        <v>180</v>
      </c>
    </row>
    <row r="941" spans="1:17" ht="14.4" customHeight="1" x14ac:dyDescent="0.3">
      <c r="A941" s="661" t="s">
        <v>10154</v>
      </c>
      <c r="B941" s="662" t="s">
        <v>9963</v>
      </c>
      <c r="C941" s="662" t="s">
        <v>9855</v>
      </c>
      <c r="D941" s="662" t="s">
        <v>10031</v>
      </c>
      <c r="E941" s="662" t="s">
        <v>10032</v>
      </c>
      <c r="F941" s="665">
        <v>11</v>
      </c>
      <c r="G941" s="665">
        <v>2783</v>
      </c>
      <c r="H941" s="665">
        <v>1</v>
      </c>
      <c r="I941" s="665">
        <v>253</v>
      </c>
      <c r="J941" s="665">
        <v>48</v>
      </c>
      <c r="K941" s="665">
        <v>12144</v>
      </c>
      <c r="L941" s="665">
        <v>4.3636363636363633</v>
      </c>
      <c r="M941" s="665">
        <v>253</v>
      </c>
      <c r="N941" s="665">
        <v>55</v>
      </c>
      <c r="O941" s="665">
        <v>13915</v>
      </c>
      <c r="P941" s="678">
        <v>5</v>
      </c>
      <c r="Q941" s="666">
        <v>253</v>
      </c>
    </row>
    <row r="942" spans="1:17" ht="14.4" customHeight="1" x14ac:dyDescent="0.3">
      <c r="A942" s="661" t="s">
        <v>10154</v>
      </c>
      <c r="B942" s="662" t="s">
        <v>9963</v>
      </c>
      <c r="C942" s="662" t="s">
        <v>9855</v>
      </c>
      <c r="D942" s="662" t="s">
        <v>10033</v>
      </c>
      <c r="E942" s="662" t="s">
        <v>10034</v>
      </c>
      <c r="F942" s="665"/>
      <c r="G942" s="665"/>
      <c r="H942" s="665"/>
      <c r="I942" s="665"/>
      <c r="J942" s="665"/>
      <c r="K942" s="665"/>
      <c r="L942" s="665"/>
      <c r="M942" s="665"/>
      <c r="N942" s="665">
        <v>1</v>
      </c>
      <c r="O942" s="665">
        <v>265</v>
      </c>
      <c r="P942" s="678"/>
      <c r="Q942" s="666">
        <v>265</v>
      </c>
    </row>
    <row r="943" spans="1:17" ht="14.4" customHeight="1" x14ac:dyDescent="0.3">
      <c r="A943" s="661" t="s">
        <v>10154</v>
      </c>
      <c r="B943" s="662" t="s">
        <v>9963</v>
      </c>
      <c r="C943" s="662" t="s">
        <v>9855</v>
      </c>
      <c r="D943" s="662" t="s">
        <v>10035</v>
      </c>
      <c r="E943" s="662" t="s">
        <v>10036</v>
      </c>
      <c r="F943" s="665">
        <v>1</v>
      </c>
      <c r="G943" s="665">
        <v>189</v>
      </c>
      <c r="H943" s="665">
        <v>1</v>
      </c>
      <c r="I943" s="665">
        <v>189</v>
      </c>
      <c r="J943" s="665"/>
      <c r="K943" s="665"/>
      <c r="L943" s="665"/>
      <c r="M943" s="665"/>
      <c r="N943" s="665"/>
      <c r="O943" s="665"/>
      <c r="P943" s="678"/>
      <c r="Q943" s="666"/>
    </row>
    <row r="944" spans="1:17" ht="14.4" customHeight="1" x14ac:dyDescent="0.3">
      <c r="A944" s="661" t="s">
        <v>10154</v>
      </c>
      <c r="B944" s="662" t="s">
        <v>9963</v>
      </c>
      <c r="C944" s="662" t="s">
        <v>9855</v>
      </c>
      <c r="D944" s="662" t="s">
        <v>10039</v>
      </c>
      <c r="E944" s="662" t="s">
        <v>10040</v>
      </c>
      <c r="F944" s="665">
        <v>7</v>
      </c>
      <c r="G944" s="665">
        <v>1512</v>
      </c>
      <c r="H944" s="665">
        <v>1</v>
      </c>
      <c r="I944" s="665">
        <v>216</v>
      </c>
      <c r="J944" s="665">
        <v>11</v>
      </c>
      <c r="K944" s="665">
        <v>2376</v>
      </c>
      <c r="L944" s="665">
        <v>1.5714285714285714</v>
      </c>
      <c r="M944" s="665">
        <v>216</v>
      </c>
      <c r="N944" s="665">
        <v>6</v>
      </c>
      <c r="O944" s="665">
        <v>1296</v>
      </c>
      <c r="P944" s="678">
        <v>0.8571428571428571</v>
      </c>
      <c r="Q944" s="666">
        <v>216</v>
      </c>
    </row>
    <row r="945" spans="1:17" ht="14.4" customHeight="1" x14ac:dyDescent="0.3">
      <c r="A945" s="661" t="s">
        <v>10154</v>
      </c>
      <c r="B945" s="662" t="s">
        <v>9963</v>
      </c>
      <c r="C945" s="662" t="s">
        <v>9855</v>
      </c>
      <c r="D945" s="662" t="s">
        <v>10043</v>
      </c>
      <c r="E945" s="662" t="s">
        <v>10044</v>
      </c>
      <c r="F945" s="665"/>
      <c r="G945" s="665"/>
      <c r="H945" s="665"/>
      <c r="I945" s="665"/>
      <c r="J945" s="665"/>
      <c r="K945" s="665"/>
      <c r="L945" s="665"/>
      <c r="M945" s="665"/>
      <c r="N945" s="665">
        <v>1</v>
      </c>
      <c r="O945" s="665">
        <v>591</v>
      </c>
      <c r="P945" s="678"/>
      <c r="Q945" s="666">
        <v>591</v>
      </c>
    </row>
    <row r="946" spans="1:17" ht="14.4" customHeight="1" x14ac:dyDescent="0.3">
      <c r="A946" s="661" t="s">
        <v>10154</v>
      </c>
      <c r="B946" s="662" t="s">
        <v>9963</v>
      </c>
      <c r="C946" s="662" t="s">
        <v>9855</v>
      </c>
      <c r="D946" s="662" t="s">
        <v>10047</v>
      </c>
      <c r="E946" s="662" t="s">
        <v>10048</v>
      </c>
      <c r="F946" s="665"/>
      <c r="G946" s="665"/>
      <c r="H946" s="665"/>
      <c r="I946" s="665"/>
      <c r="J946" s="665"/>
      <c r="K946" s="665"/>
      <c r="L946" s="665"/>
      <c r="M946" s="665"/>
      <c r="N946" s="665">
        <v>1</v>
      </c>
      <c r="O946" s="665">
        <v>546</v>
      </c>
      <c r="P946" s="678"/>
      <c r="Q946" s="666">
        <v>546</v>
      </c>
    </row>
    <row r="947" spans="1:17" ht="14.4" customHeight="1" x14ac:dyDescent="0.3">
      <c r="A947" s="661" t="s">
        <v>10154</v>
      </c>
      <c r="B947" s="662" t="s">
        <v>9963</v>
      </c>
      <c r="C947" s="662" t="s">
        <v>9855</v>
      </c>
      <c r="D947" s="662" t="s">
        <v>10051</v>
      </c>
      <c r="E947" s="662" t="s">
        <v>10052</v>
      </c>
      <c r="F947" s="665"/>
      <c r="G947" s="665"/>
      <c r="H947" s="665"/>
      <c r="I947" s="665"/>
      <c r="J947" s="665"/>
      <c r="K947" s="665"/>
      <c r="L947" s="665"/>
      <c r="M947" s="665"/>
      <c r="N947" s="665">
        <v>1</v>
      </c>
      <c r="O947" s="665">
        <v>735</v>
      </c>
      <c r="P947" s="678"/>
      <c r="Q947" s="666">
        <v>735</v>
      </c>
    </row>
    <row r="948" spans="1:17" ht="14.4" customHeight="1" x14ac:dyDescent="0.3">
      <c r="A948" s="661" t="s">
        <v>10154</v>
      </c>
      <c r="B948" s="662" t="s">
        <v>9963</v>
      </c>
      <c r="C948" s="662" t="s">
        <v>9855</v>
      </c>
      <c r="D948" s="662" t="s">
        <v>10053</v>
      </c>
      <c r="E948" s="662" t="s">
        <v>10054</v>
      </c>
      <c r="F948" s="665">
        <v>1</v>
      </c>
      <c r="G948" s="665">
        <v>326</v>
      </c>
      <c r="H948" s="665">
        <v>1</v>
      </c>
      <c r="I948" s="665">
        <v>326</v>
      </c>
      <c r="J948" s="665"/>
      <c r="K948" s="665"/>
      <c r="L948" s="665"/>
      <c r="M948" s="665"/>
      <c r="N948" s="665"/>
      <c r="O948" s="665"/>
      <c r="P948" s="678"/>
      <c r="Q948" s="666"/>
    </row>
    <row r="949" spans="1:17" ht="14.4" customHeight="1" x14ac:dyDescent="0.3">
      <c r="A949" s="661" t="s">
        <v>10154</v>
      </c>
      <c r="B949" s="662" t="s">
        <v>9963</v>
      </c>
      <c r="C949" s="662" t="s">
        <v>9855</v>
      </c>
      <c r="D949" s="662" t="s">
        <v>10055</v>
      </c>
      <c r="E949" s="662" t="s">
        <v>10056</v>
      </c>
      <c r="F949" s="665"/>
      <c r="G949" s="665"/>
      <c r="H949" s="665"/>
      <c r="I949" s="665"/>
      <c r="J949" s="665"/>
      <c r="K949" s="665"/>
      <c r="L949" s="665"/>
      <c r="M949" s="665"/>
      <c r="N949" s="665">
        <v>1</v>
      </c>
      <c r="O949" s="665">
        <v>345</v>
      </c>
      <c r="P949" s="678"/>
      <c r="Q949" s="666">
        <v>345</v>
      </c>
    </row>
    <row r="950" spans="1:17" ht="14.4" customHeight="1" x14ac:dyDescent="0.3">
      <c r="A950" s="661" t="s">
        <v>10154</v>
      </c>
      <c r="B950" s="662" t="s">
        <v>9963</v>
      </c>
      <c r="C950" s="662" t="s">
        <v>9855</v>
      </c>
      <c r="D950" s="662" t="s">
        <v>10059</v>
      </c>
      <c r="E950" s="662" t="s">
        <v>10060</v>
      </c>
      <c r="F950" s="665"/>
      <c r="G950" s="665"/>
      <c r="H950" s="665"/>
      <c r="I950" s="665"/>
      <c r="J950" s="665">
        <v>1</v>
      </c>
      <c r="K950" s="665">
        <v>231</v>
      </c>
      <c r="L950" s="665"/>
      <c r="M950" s="665">
        <v>231</v>
      </c>
      <c r="N950" s="665">
        <v>2</v>
      </c>
      <c r="O950" s="665">
        <v>462</v>
      </c>
      <c r="P950" s="678"/>
      <c r="Q950" s="666">
        <v>231</v>
      </c>
    </row>
    <row r="951" spans="1:17" ht="14.4" customHeight="1" x14ac:dyDescent="0.3">
      <c r="A951" s="661" t="s">
        <v>10154</v>
      </c>
      <c r="B951" s="662" t="s">
        <v>9963</v>
      </c>
      <c r="C951" s="662" t="s">
        <v>9855</v>
      </c>
      <c r="D951" s="662" t="s">
        <v>10063</v>
      </c>
      <c r="E951" s="662" t="s">
        <v>10064</v>
      </c>
      <c r="F951" s="665"/>
      <c r="G951" s="665"/>
      <c r="H951" s="665"/>
      <c r="I951" s="665"/>
      <c r="J951" s="665">
        <v>1</v>
      </c>
      <c r="K951" s="665">
        <v>230</v>
      </c>
      <c r="L951" s="665"/>
      <c r="M951" s="665">
        <v>230</v>
      </c>
      <c r="N951" s="665"/>
      <c r="O951" s="665"/>
      <c r="P951" s="678"/>
      <c r="Q951" s="666"/>
    </row>
    <row r="952" spans="1:17" ht="14.4" customHeight="1" x14ac:dyDescent="0.3">
      <c r="A952" s="661" t="s">
        <v>10154</v>
      </c>
      <c r="B952" s="662" t="s">
        <v>9963</v>
      </c>
      <c r="C952" s="662" t="s">
        <v>9855</v>
      </c>
      <c r="D952" s="662" t="s">
        <v>10071</v>
      </c>
      <c r="E952" s="662" t="s">
        <v>10072</v>
      </c>
      <c r="F952" s="665"/>
      <c r="G952" s="665"/>
      <c r="H952" s="665"/>
      <c r="I952" s="665"/>
      <c r="J952" s="665">
        <v>1</v>
      </c>
      <c r="K952" s="665">
        <v>386</v>
      </c>
      <c r="L952" s="665"/>
      <c r="M952" s="665">
        <v>386</v>
      </c>
      <c r="N952" s="665"/>
      <c r="O952" s="665"/>
      <c r="P952" s="678"/>
      <c r="Q952" s="666"/>
    </row>
    <row r="953" spans="1:17" ht="14.4" customHeight="1" x14ac:dyDescent="0.3">
      <c r="A953" s="661" t="s">
        <v>10154</v>
      </c>
      <c r="B953" s="662" t="s">
        <v>9963</v>
      </c>
      <c r="C953" s="662" t="s">
        <v>9855</v>
      </c>
      <c r="D953" s="662" t="s">
        <v>1410</v>
      </c>
      <c r="E953" s="662" t="s">
        <v>10079</v>
      </c>
      <c r="F953" s="665"/>
      <c r="G953" s="665"/>
      <c r="H953" s="665"/>
      <c r="I953" s="665"/>
      <c r="J953" s="665">
        <v>2</v>
      </c>
      <c r="K953" s="665">
        <v>1572</v>
      </c>
      <c r="L953" s="665"/>
      <c r="M953" s="665">
        <v>786</v>
      </c>
      <c r="N953" s="665"/>
      <c r="O953" s="665"/>
      <c r="P953" s="678"/>
      <c r="Q953" s="666"/>
    </row>
    <row r="954" spans="1:17" ht="14.4" customHeight="1" x14ac:dyDescent="0.3">
      <c r="A954" s="661" t="s">
        <v>10155</v>
      </c>
      <c r="B954" s="662" t="s">
        <v>9667</v>
      </c>
      <c r="C954" s="662" t="s">
        <v>9855</v>
      </c>
      <c r="D954" s="662" t="s">
        <v>9860</v>
      </c>
      <c r="E954" s="662" t="s">
        <v>9861</v>
      </c>
      <c r="F954" s="665">
        <v>1</v>
      </c>
      <c r="G954" s="665">
        <v>34</v>
      </c>
      <c r="H954" s="665">
        <v>1</v>
      </c>
      <c r="I954" s="665">
        <v>34</v>
      </c>
      <c r="J954" s="665">
        <v>3</v>
      </c>
      <c r="K954" s="665">
        <v>105</v>
      </c>
      <c r="L954" s="665">
        <v>3.0882352941176472</v>
      </c>
      <c r="M954" s="665">
        <v>35</v>
      </c>
      <c r="N954" s="665">
        <v>2</v>
      </c>
      <c r="O954" s="665">
        <v>70</v>
      </c>
      <c r="P954" s="678">
        <v>2.0588235294117645</v>
      </c>
      <c r="Q954" s="666">
        <v>35</v>
      </c>
    </row>
    <row r="955" spans="1:17" ht="14.4" customHeight="1" x14ac:dyDescent="0.3">
      <c r="A955" s="661" t="s">
        <v>10155</v>
      </c>
      <c r="B955" s="662" t="s">
        <v>9667</v>
      </c>
      <c r="C955" s="662" t="s">
        <v>9855</v>
      </c>
      <c r="D955" s="662" t="s">
        <v>9910</v>
      </c>
      <c r="E955" s="662" t="s">
        <v>9911</v>
      </c>
      <c r="F955" s="665">
        <v>2</v>
      </c>
      <c r="G955" s="665">
        <v>326</v>
      </c>
      <c r="H955" s="665">
        <v>1</v>
      </c>
      <c r="I955" s="665">
        <v>163</v>
      </c>
      <c r="J955" s="665">
        <v>1</v>
      </c>
      <c r="K955" s="665">
        <v>163</v>
      </c>
      <c r="L955" s="665">
        <v>0.5</v>
      </c>
      <c r="M955" s="665">
        <v>163</v>
      </c>
      <c r="N955" s="665">
        <v>2</v>
      </c>
      <c r="O955" s="665">
        <v>330</v>
      </c>
      <c r="P955" s="678">
        <v>1.0122699386503067</v>
      </c>
      <c r="Q955" s="666">
        <v>165</v>
      </c>
    </row>
    <row r="956" spans="1:17" ht="14.4" customHeight="1" x14ac:dyDescent="0.3">
      <c r="A956" s="661" t="s">
        <v>10155</v>
      </c>
      <c r="B956" s="662" t="s">
        <v>9667</v>
      </c>
      <c r="C956" s="662" t="s">
        <v>9855</v>
      </c>
      <c r="D956" s="662" t="s">
        <v>9912</v>
      </c>
      <c r="E956" s="662" t="s">
        <v>9913</v>
      </c>
      <c r="F956" s="665"/>
      <c r="G956" s="665"/>
      <c r="H956" s="665"/>
      <c r="I956" s="665"/>
      <c r="J956" s="665">
        <v>1</v>
      </c>
      <c r="K956" s="665">
        <v>651</v>
      </c>
      <c r="L956" s="665"/>
      <c r="M956" s="665">
        <v>651</v>
      </c>
      <c r="N956" s="665">
        <v>1</v>
      </c>
      <c r="O956" s="665">
        <v>653</v>
      </c>
      <c r="P956" s="678"/>
      <c r="Q956" s="666">
        <v>653</v>
      </c>
    </row>
    <row r="957" spans="1:17" ht="14.4" customHeight="1" x14ac:dyDescent="0.3">
      <c r="A957" s="661" t="s">
        <v>10155</v>
      </c>
      <c r="B957" s="662" t="s">
        <v>9930</v>
      </c>
      <c r="C957" s="662" t="s">
        <v>9855</v>
      </c>
      <c r="D957" s="662" t="s">
        <v>9937</v>
      </c>
      <c r="E957" s="662" t="s">
        <v>9938</v>
      </c>
      <c r="F957" s="665">
        <v>4</v>
      </c>
      <c r="G957" s="665">
        <v>92</v>
      </c>
      <c r="H957" s="665">
        <v>1</v>
      </c>
      <c r="I957" s="665">
        <v>23</v>
      </c>
      <c r="J957" s="665">
        <v>3</v>
      </c>
      <c r="K957" s="665">
        <v>69</v>
      </c>
      <c r="L957" s="665">
        <v>0.75</v>
      </c>
      <c r="M957" s="665">
        <v>23</v>
      </c>
      <c r="N957" s="665"/>
      <c r="O957" s="665"/>
      <c r="P957" s="678"/>
      <c r="Q957" s="666"/>
    </row>
    <row r="958" spans="1:17" ht="14.4" customHeight="1" x14ac:dyDescent="0.3">
      <c r="A958" s="661" t="s">
        <v>10155</v>
      </c>
      <c r="B958" s="662" t="s">
        <v>9930</v>
      </c>
      <c r="C958" s="662" t="s">
        <v>9855</v>
      </c>
      <c r="D958" s="662" t="s">
        <v>9941</v>
      </c>
      <c r="E958" s="662" t="s">
        <v>9942</v>
      </c>
      <c r="F958" s="665">
        <v>2</v>
      </c>
      <c r="G958" s="665">
        <v>2490</v>
      </c>
      <c r="H958" s="665">
        <v>1</v>
      </c>
      <c r="I958" s="665">
        <v>1245</v>
      </c>
      <c r="J958" s="665">
        <v>1</v>
      </c>
      <c r="K958" s="665">
        <v>1261</v>
      </c>
      <c r="L958" s="665">
        <v>0.50642570281124499</v>
      </c>
      <c r="M958" s="665">
        <v>1261</v>
      </c>
      <c r="N958" s="665"/>
      <c r="O958" s="665"/>
      <c r="P958" s="678"/>
      <c r="Q958" s="666"/>
    </row>
    <row r="959" spans="1:17" ht="14.4" customHeight="1" x14ac:dyDescent="0.3">
      <c r="A959" s="661" t="s">
        <v>10155</v>
      </c>
      <c r="B959" s="662" t="s">
        <v>9930</v>
      </c>
      <c r="C959" s="662" t="s">
        <v>9855</v>
      </c>
      <c r="D959" s="662" t="s">
        <v>9947</v>
      </c>
      <c r="E959" s="662" t="s">
        <v>9948</v>
      </c>
      <c r="F959" s="665">
        <v>3</v>
      </c>
      <c r="G959" s="665">
        <v>1272</v>
      </c>
      <c r="H959" s="665">
        <v>1</v>
      </c>
      <c r="I959" s="665">
        <v>424</v>
      </c>
      <c r="J959" s="665">
        <v>3</v>
      </c>
      <c r="K959" s="665">
        <v>1290</v>
      </c>
      <c r="L959" s="665">
        <v>1.0141509433962264</v>
      </c>
      <c r="M959" s="665">
        <v>430</v>
      </c>
      <c r="N959" s="665"/>
      <c r="O959" s="665"/>
      <c r="P959" s="678"/>
      <c r="Q959" s="666"/>
    </row>
    <row r="960" spans="1:17" ht="14.4" customHeight="1" x14ac:dyDescent="0.3">
      <c r="A960" s="661" t="s">
        <v>10155</v>
      </c>
      <c r="B960" s="662" t="s">
        <v>9930</v>
      </c>
      <c r="C960" s="662" t="s">
        <v>9855</v>
      </c>
      <c r="D960" s="662" t="s">
        <v>9951</v>
      </c>
      <c r="E960" s="662" t="s">
        <v>9952</v>
      </c>
      <c r="F960" s="665">
        <v>3</v>
      </c>
      <c r="G960" s="665">
        <v>3006</v>
      </c>
      <c r="H960" s="665">
        <v>1</v>
      </c>
      <c r="I960" s="665">
        <v>1002</v>
      </c>
      <c r="J960" s="665">
        <v>3</v>
      </c>
      <c r="K960" s="665">
        <v>3018</v>
      </c>
      <c r="L960" s="665">
        <v>1.003992015968064</v>
      </c>
      <c r="M960" s="665">
        <v>1006</v>
      </c>
      <c r="N960" s="665"/>
      <c r="O960" s="665"/>
      <c r="P960" s="678"/>
      <c r="Q960" s="666"/>
    </row>
    <row r="961" spans="1:17" ht="14.4" customHeight="1" x14ac:dyDescent="0.3">
      <c r="A961" s="661" t="s">
        <v>10155</v>
      </c>
      <c r="B961" s="662" t="s">
        <v>9930</v>
      </c>
      <c r="C961" s="662" t="s">
        <v>9855</v>
      </c>
      <c r="D961" s="662" t="s">
        <v>9953</v>
      </c>
      <c r="E961" s="662" t="s">
        <v>9954</v>
      </c>
      <c r="F961" s="665">
        <v>1</v>
      </c>
      <c r="G961" s="665">
        <v>2233</v>
      </c>
      <c r="H961" s="665">
        <v>1</v>
      </c>
      <c r="I961" s="665">
        <v>2233</v>
      </c>
      <c r="J961" s="665"/>
      <c r="K961" s="665"/>
      <c r="L961" s="665"/>
      <c r="M961" s="665"/>
      <c r="N961" s="665"/>
      <c r="O961" s="665"/>
      <c r="P961" s="678"/>
      <c r="Q961" s="666"/>
    </row>
    <row r="962" spans="1:17" ht="14.4" customHeight="1" x14ac:dyDescent="0.3">
      <c r="A962" s="661" t="s">
        <v>10155</v>
      </c>
      <c r="B962" s="662" t="s">
        <v>9963</v>
      </c>
      <c r="C962" s="662" t="s">
        <v>9855</v>
      </c>
      <c r="D962" s="662" t="s">
        <v>9974</v>
      </c>
      <c r="E962" s="662" t="s">
        <v>9975</v>
      </c>
      <c r="F962" s="665"/>
      <c r="G962" s="665"/>
      <c r="H962" s="665"/>
      <c r="I962" s="665"/>
      <c r="J962" s="665">
        <v>4</v>
      </c>
      <c r="K962" s="665">
        <v>1403</v>
      </c>
      <c r="L962" s="665"/>
      <c r="M962" s="665">
        <v>350.75</v>
      </c>
      <c r="N962" s="665">
        <v>2</v>
      </c>
      <c r="O962" s="665">
        <v>702</v>
      </c>
      <c r="P962" s="678"/>
      <c r="Q962" s="666">
        <v>351</v>
      </c>
    </row>
    <row r="963" spans="1:17" ht="14.4" customHeight="1" x14ac:dyDescent="0.3">
      <c r="A963" s="661" t="s">
        <v>10155</v>
      </c>
      <c r="B963" s="662" t="s">
        <v>9963</v>
      </c>
      <c r="C963" s="662" t="s">
        <v>9855</v>
      </c>
      <c r="D963" s="662" t="s">
        <v>9978</v>
      </c>
      <c r="E963" s="662" t="s">
        <v>9979</v>
      </c>
      <c r="F963" s="665">
        <v>848</v>
      </c>
      <c r="G963" s="665">
        <v>55120</v>
      </c>
      <c r="H963" s="665">
        <v>1</v>
      </c>
      <c r="I963" s="665">
        <v>65</v>
      </c>
      <c r="J963" s="665">
        <v>871</v>
      </c>
      <c r="K963" s="665">
        <v>56615</v>
      </c>
      <c r="L963" s="665">
        <v>1.0271226415094339</v>
      </c>
      <c r="M963" s="665">
        <v>65</v>
      </c>
      <c r="N963" s="665">
        <v>898</v>
      </c>
      <c r="O963" s="665">
        <v>58370</v>
      </c>
      <c r="P963" s="678">
        <v>1.0589622641509433</v>
      </c>
      <c r="Q963" s="666">
        <v>65</v>
      </c>
    </row>
    <row r="964" spans="1:17" ht="14.4" customHeight="1" x14ac:dyDescent="0.3">
      <c r="A964" s="661" t="s">
        <v>10155</v>
      </c>
      <c r="B964" s="662" t="s">
        <v>9963</v>
      </c>
      <c r="C964" s="662" t="s">
        <v>9855</v>
      </c>
      <c r="D964" s="662" t="s">
        <v>9980</v>
      </c>
      <c r="E964" s="662" t="s">
        <v>9981</v>
      </c>
      <c r="F964" s="665"/>
      <c r="G964" s="665"/>
      <c r="H964" s="665"/>
      <c r="I964" s="665"/>
      <c r="J964" s="665">
        <v>1</v>
      </c>
      <c r="K964" s="665">
        <v>544</v>
      </c>
      <c r="L964" s="665"/>
      <c r="M964" s="665">
        <v>544</v>
      </c>
      <c r="N964" s="665"/>
      <c r="O964" s="665"/>
      <c r="P964" s="678"/>
      <c r="Q964" s="666"/>
    </row>
    <row r="965" spans="1:17" ht="14.4" customHeight="1" x14ac:dyDescent="0.3">
      <c r="A965" s="661" t="s">
        <v>10155</v>
      </c>
      <c r="B965" s="662" t="s">
        <v>9963</v>
      </c>
      <c r="C965" s="662" t="s">
        <v>9855</v>
      </c>
      <c r="D965" s="662" t="s">
        <v>1322</v>
      </c>
      <c r="E965" s="662" t="s">
        <v>9982</v>
      </c>
      <c r="F965" s="665">
        <v>4</v>
      </c>
      <c r="G965" s="665">
        <v>2360</v>
      </c>
      <c r="H965" s="665">
        <v>1</v>
      </c>
      <c r="I965" s="665">
        <v>590</v>
      </c>
      <c r="J965" s="665">
        <v>3</v>
      </c>
      <c r="K965" s="665">
        <v>1773</v>
      </c>
      <c r="L965" s="665">
        <v>0.75127118644067792</v>
      </c>
      <c r="M965" s="665">
        <v>591</v>
      </c>
      <c r="N965" s="665"/>
      <c r="O965" s="665"/>
      <c r="P965" s="678"/>
      <c r="Q965" s="666"/>
    </row>
    <row r="966" spans="1:17" ht="14.4" customHeight="1" x14ac:dyDescent="0.3">
      <c r="A966" s="661" t="s">
        <v>10155</v>
      </c>
      <c r="B966" s="662" t="s">
        <v>9963</v>
      </c>
      <c r="C966" s="662" t="s">
        <v>9855</v>
      </c>
      <c r="D966" s="662" t="s">
        <v>9983</v>
      </c>
      <c r="E966" s="662" t="s">
        <v>9984</v>
      </c>
      <c r="F966" s="665">
        <v>4</v>
      </c>
      <c r="G966" s="665">
        <v>2460</v>
      </c>
      <c r="H966" s="665">
        <v>1</v>
      </c>
      <c r="I966" s="665">
        <v>615</v>
      </c>
      <c r="J966" s="665">
        <v>3</v>
      </c>
      <c r="K966" s="665">
        <v>1848</v>
      </c>
      <c r="L966" s="665">
        <v>0.75121951219512195</v>
      </c>
      <c r="M966" s="665">
        <v>616</v>
      </c>
      <c r="N966" s="665"/>
      <c r="O966" s="665"/>
      <c r="P966" s="678"/>
      <c r="Q966" s="666"/>
    </row>
    <row r="967" spans="1:17" ht="14.4" customHeight="1" x14ac:dyDescent="0.3">
      <c r="A967" s="661" t="s">
        <v>10155</v>
      </c>
      <c r="B967" s="662" t="s">
        <v>9963</v>
      </c>
      <c r="C967" s="662" t="s">
        <v>9855</v>
      </c>
      <c r="D967" s="662" t="s">
        <v>9989</v>
      </c>
      <c r="E967" s="662" t="s">
        <v>9990</v>
      </c>
      <c r="F967" s="665">
        <v>11</v>
      </c>
      <c r="G967" s="665">
        <v>253</v>
      </c>
      <c r="H967" s="665">
        <v>1</v>
      </c>
      <c r="I967" s="665">
        <v>23</v>
      </c>
      <c r="J967" s="665">
        <v>7</v>
      </c>
      <c r="K967" s="665">
        <v>165</v>
      </c>
      <c r="L967" s="665">
        <v>0.65217391304347827</v>
      </c>
      <c r="M967" s="665">
        <v>23.571428571428573</v>
      </c>
      <c r="N967" s="665">
        <v>3</v>
      </c>
      <c r="O967" s="665">
        <v>72</v>
      </c>
      <c r="P967" s="678">
        <v>0.28458498023715417</v>
      </c>
      <c r="Q967" s="666">
        <v>24</v>
      </c>
    </row>
    <row r="968" spans="1:17" ht="14.4" customHeight="1" x14ac:dyDescent="0.3">
      <c r="A968" s="661" t="s">
        <v>10155</v>
      </c>
      <c r="B968" s="662" t="s">
        <v>9963</v>
      </c>
      <c r="C968" s="662" t="s">
        <v>9855</v>
      </c>
      <c r="D968" s="662" t="s">
        <v>9993</v>
      </c>
      <c r="E968" s="662" t="s">
        <v>9994</v>
      </c>
      <c r="F968" s="665">
        <v>1</v>
      </c>
      <c r="G968" s="665">
        <v>54</v>
      </c>
      <c r="H968" s="665">
        <v>1</v>
      </c>
      <c r="I968" s="665">
        <v>54</v>
      </c>
      <c r="J968" s="665">
        <v>2</v>
      </c>
      <c r="K968" s="665">
        <v>108</v>
      </c>
      <c r="L968" s="665">
        <v>2</v>
      </c>
      <c r="M968" s="665">
        <v>54</v>
      </c>
      <c r="N968" s="665">
        <v>5</v>
      </c>
      <c r="O968" s="665">
        <v>270</v>
      </c>
      <c r="P968" s="678">
        <v>5</v>
      </c>
      <c r="Q968" s="666">
        <v>54</v>
      </c>
    </row>
    <row r="969" spans="1:17" ht="14.4" customHeight="1" x14ac:dyDescent="0.3">
      <c r="A969" s="661" t="s">
        <v>10155</v>
      </c>
      <c r="B969" s="662" t="s">
        <v>9963</v>
      </c>
      <c r="C969" s="662" t="s">
        <v>9855</v>
      </c>
      <c r="D969" s="662" t="s">
        <v>9995</v>
      </c>
      <c r="E969" s="662" t="s">
        <v>9996</v>
      </c>
      <c r="F969" s="665">
        <v>116</v>
      </c>
      <c r="G969" s="665">
        <v>8932</v>
      </c>
      <c r="H969" s="665">
        <v>1</v>
      </c>
      <c r="I969" s="665">
        <v>77</v>
      </c>
      <c r="J969" s="665">
        <v>123</v>
      </c>
      <c r="K969" s="665">
        <v>9471</v>
      </c>
      <c r="L969" s="665">
        <v>1.0603448275862069</v>
      </c>
      <c r="M969" s="665">
        <v>77</v>
      </c>
      <c r="N969" s="665">
        <v>163</v>
      </c>
      <c r="O969" s="665">
        <v>12551</v>
      </c>
      <c r="P969" s="678">
        <v>1.4051724137931034</v>
      </c>
      <c r="Q969" s="666">
        <v>77</v>
      </c>
    </row>
    <row r="970" spans="1:17" ht="14.4" customHeight="1" x14ac:dyDescent="0.3">
      <c r="A970" s="661" t="s">
        <v>10155</v>
      </c>
      <c r="B970" s="662" t="s">
        <v>9963</v>
      </c>
      <c r="C970" s="662" t="s">
        <v>9855</v>
      </c>
      <c r="D970" s="662" t="s">
        <v>9999</v>
      </c>
      <c r="E970" s="662" t="s">
        <v>10000</v>
      </c>
      <c r="F970" s="665">
        <v>88</v>
      </c>
      <c r="G970" s="665">
        <v>1936</v>
      </c>
      <c r="H970" s="665">
        <v>1</v>
      </c>
      <c r="I970" s="665">
        <v>22</v>
      </c>
      <c r="J970" s="665">
        <v>105</v>
      </c>
      <c r="K970" s="665">
        <v>2384</v>
      </c>
      <c r="L970" s="665">
        <v>1.2314049586776858</v>
      </c>
      <c r="M970" s="665">
        <v>22.704761904761906</v>
      </c>
      <c r="N970" s="665">
        <v>88</v>
      </c>
      <c r="O970" s="665">
        <v>2024</v>
      </c>
      <c r="P970" s="678">
        <v>1.0454545454545454</v>
      </c>
      <c r="Q970" s="666">
        <v>23</v>
      </c>
    </row>
    <row r="971" spans="1:17" ht="14.4" customHeight="1" x14ac:dyDescent="0.3">
      <c r="A971" s="661" t="s">
        <v>10155</v>
      </c>
      <c r="B971" s="662" t="s">
        <v>9963</v>
      </c>
      <c r="C971" s="662" t="s">
        <v>9855</v>
      </c>
      <c r="D971" s="662" t="s">
        <v>10009</v>
      </c>
      <c r="E971" s="662" t="s">
        <v>10010</v>
      </c>
      <c r="F971" s="665">
        <v>6</v>
      </c>
      <c r="G971" s="665">
        <v>1254</v>
      </c>
      <c r="H971" s="665">
        <v>1</v>
      </c>
      <c r="I971" s="665">
        <v>209</v>
      </c>
      <c r="J971" s="665"/>
      <c r="K971" s="665"/>
      <c r="L971" s="665"/>
      <c r="M971" s="665"/>
      <c r="N971" s="665"/>
      <c r="O971" s="665"/>
      <c r="P971" s="678"/>
      <c r="Q971" s="666"/>
    </row>
    <row r="972" spans="1:17" ht="14.4" customHeight="1" x14ac:dyDescent="0.3">
      <c r="A972" s="661" t="s">
        <v>10155</v>
      </c>
      <c r="B972" s="662" t="s">
        <v>9963</v>
      </c>
      <c r="C972" s="662" t="s">
        <v>9855</v>
      </c>
      <c r="D972" s="662" t="s">
        <v>10011</v>
      </c>
      <c r="E972" s="662" t="s">
        <v>10012</v>
      </c>
      <c r="F972" s="665">
        <v>8</v>
      </c>
      <c r="G972" s="665">
        <v>528</v>
      </c>
      <c r="H972" s="665">
        <v>1</v>
      </c>
      <c r="I972" s="665">
        <v>66</v>
      </c>
      <c r="J972" s="665">
        <v>13</v>
      </c>
      <c r="K972" s="665">
        <v>858</v>
      </c>
      <c r="L972" s="665">
        <v>1.625</v>
      </c>
      <c r="M972" s="665">
        <v>66</v>
      </c>
      <c r="N972" s="665">
        <v>16</v>
      </c>
      <c r="O972" s="665">
        <v>1056</v>
      </c>
      <c r="P972" s="678">
        <v>2</v>
      </c>
      <c r="Q972" s="666">
        <v>66</v>
      </c>
    </row>
    <row r="973" spans="1:17" ht="14.4" customHeight="1" x14ac:dyDescent="0.3">
      <c r="A973" s="661" t="s">
        <v>10155</v>
      </c>
      <c r="B973" s="662" t="s">
        <v>9963</v>
      </c>
      <c r="C973" s="662" t="s">
        <v>9855</v>
      </c>
      <c r="D973" s="662" t="s">
        <v>10015</v>
      </c>
      <c r="E973" s="662" t="s">
        <v>10016</v>
      </c>
      <c r="F973" s="665">
        <v>148</v>
      </c>
      <c r="G973" s="665">
        <v>2368</v>
      </c>
      <c r="H973" s="665">
        <v>1</v>
      </c>
      <c r="I973" s="665">
        <v>16</v>
      </c>
      <c r="J973" s="665">
        <v>146</v>
      </c>
      <c r="K973" s="665">
        <v>2336</v>
      </c>
      <c r="L973" s="665">
        <v>0.98648648648648651</v>
      </c>
      <c r="M973" s="665">
        <v>16</v>
      </c>
      <c r="N973" s="665">
        <v>171</v>
      </c>
      <c r="O973" s="665">
        <v>2736</v>
      </c>
      <c r="P973" s="678">
        <v>1.1554054054054055</v>
      </c>
      <c r="Q973" s="666">
        <v>16</v>
      </c>
    </row>
    <row r="974" spans="1:17" ht="14.4" customHeight="1" x14ac:dyDescent="0.3">
      <c r="A974" s="661" t="s">
        <v>10155</v>
      </c>
      <c r="B974" s="662" t="s">
        <v>9963</v>
      </c>
      <c r="C974" s="662" t="s">
        <v>9855</v>
      </c>
      <c r="D974" s="662" t="s">
        <v>10021</v>
      </c>
      <c r="E974" s="662" t="s">
        <v>10022</v>
      </c>
      <c r="F974" s="665">
        <v>76</v>
      </c>
      <c r="G974" s="665">
        <v>1824</v>
      </c>
      <c r="H974" s="665">
        <v>1</v>
      </c>
      <c r="I974" s="665">
        <v>24</v>
      </c>
      <c r="J974" s="665">
        <v>96</v>
      </c>
      <c r="K974" s="665">
        <v>2304</v>
      </c>
      <c r="L974" s="665">
        <v>1.263157894736842</v>
      </c>
      <c r="M974" s="665">
        <v>24</v>
      </c>
      <c r="N974" s="665">
        <v>84</v>
      </c>
      <c r="O974" s="665">
        <v>2016</v>
      </c>
      <c r="P974" s="678">
        <v>1.1052631578947369</v>
      </c>
      <c r="Q974" s="666">
        <v>24</v>
      </c>
    </row>
    <row r="975" spans="1:17" ht="14.4" customHeight="1" x14ac:dyDescent="0.3">
      <c r="A975" s="661" t="s">
        <v>10155</v>
      </c>
      <c r="B975" s="662" t="s">
        <v>9963</v>
      </c>
      <c r="C975" s="662" t="s">
        <v>9855</v>
      </c>
      <c r="D975" s="662" t="s">
        <v>10023</v>
      </c>
      <c r="E975" s="662" t="s">
        <v>10024</v>
      </c>
      <c r="F975" s="665">
        <v>4</v>
      </c>
      <c r="G975" s="665">
        <v>2952</v>
      </c>
      <c r="H975" s="665">
        <v>1</v>
      </c>
      <c r="I975" s="665">
        <v>738</v>
      </c>
      <c r="J975" s="665">
        <v>2</v>
      </c>
      <c r="K975" s="665">
        <v>1478</v>
      </c>
      <c r="L975" s="665">
        <v>0.50067750677506773</v>
      </c>
      <c r="M975" s="665">
        <v>739</v>
      </c>
      <c r="N975" s="665"/>
      <c r="O975" s="665"/>
      <c r="P975" s="678"/>
      <c r="Q975" s="666"/>
    </row>
    <row r="976" spans="1:17" ht="14.4" customHeight="1" x14ac:dyDescent="0.3">
      <c r="A976" s="661" t="s">
        <v>10155</v>
      </c>
      <c r="B976" s="662" t="s">
        <v>9963</v>
      </c>
      <c r="C976" s="662" t="s">
        <v>9855</v>
      </c>
      <c r="D976" s="662" t="s">
        <v>10025</v>
      </c>
      <c r="E976" s="662" t="s">
        <v>10026</v>
      </c>
      <c r="F976" s="665">
        <v>4</v>
      </c>
      <c r="G976" s="665">
        <v>720</v>
      </c>
      <c r="H976" s="665">
        <v>1</v>
      </c>
      <c r="I976" s="665">
        <v>180</v>
      </c>
      <c r="J976" s="665">
        <v>5</v>
      </c>
      <c r="K976" s="665">
        <v>900</v>
      </c>
      <c r="L976" s="665">
        <v>1.25</v>
      </c>
      <c r="M976" s="665">
        <v>180</v>
      </c>
      <c r="N976" s="665">
        <v>6</v>
      </c>
      <c r="O976" s="665">
        <v>1080</v>
      </c>
      <c r="P976" s="678">
        <v>1.5</v>
      </c>
      <c r="Q976" s="666">
        <v>180</v>
      </c>
    </row>
    <row r="977" spans="1:17" ht="14.4" customHeight="1" x14ac:dyDescent="0.3">
      <c r="A977" s="661" t="s">
        <v>10155</v>
      </c>
      <c r="B977" s="662" t="s">
        <v>9963</v>
      </c>
      <c r="C977" s="662" t="s">
        <v>9855</v>
      </c>
      <c r="D977" s="662" t="s">
        <v>10031</v>
      </c>
      <c r="E977" s="662" t="s">
        <v>10032</v>
      </c>
      <c r="F977" s="665">
        <v>6</v>
      </c>
      <c r="G977" s="665">
        <v>1518</v>
      </c>
      <c r="H977" s="665">
        <v>1</v>
      </c>
      <c r="I977" s="665">
        <v>253</v>
      </c>
      <c r="J977" s="665">
        <v>29</v>
      </c>
      <c r="K977" s="665">
        <v>7337</v>
      </c>
      <c r="L977" s="665">
        <v>4.833333333333333</v>
      </c>
      <c r="M977" s="665">
        <v>253</v>
      </c>
      <c r="N977" s="665">
        <v>14</v>
      </c>
      <c r="O977" s="665">
        <v>3542</v>
      </c>
      <c r="P977" s="678">
        <v>2.3333333333333335</v>
      </c>
      <c r="Q977" s="666">
        <v>253</v>
      </c>
    </row>
    <row r="978" spans="1:17" ht="14.4" customHeight="1" x14ac:dyDescent="0.3">
      <c r="A978" s="661" t="s">
        <v>10155</v>
      </c>
      <c r="B978" s="662" t="s">
        <v>9963</v>
      </c>
      <c r="C978" s="662" t="s">
        <v>9855</v>
      </c>
      <c r="D978" s="662" t="s">
        <v>10033</v>
      </c>
      <c r="E978" s="662" t="s">
        <v>10034</v>
      </c>
      <c r="F978" s="665">
        <v>4</v>
      </c>
      <c r="G978" s="665">
        <v>1056</v>
      </c>
      <c r="H978" s="665">
        <v>1</v>
      </c>
      <c r="I978" s="665">
        <v>264</v>
      </c>
      <c r="J978" s="665">
        <v>2</v>
      </c>
      <c r="K978" s="665">
        <v>530</v>
      </c>
      <c r="L978" s="665">
        <v>0.50189393939393945</v>
      </c>
      <c r="M978" s="665">
        <v>265</v>
      </c>
      <c r="N978" s="665"/>
      <c r="O978" s="665"/>
      <c r="P978" s="678"/>
      <c r="Q978" s="666"/>
    </row>
    <row r="979" spans="1:17" ht="14.4" customHeight="1" x14ac:dyDescent="0.3">
      <c r="A979" s="661" t="s">
        <v>10155</v>
      </c>
      <c r="B979" s="662" t="s">
        <v>9963</v>
      </c>
      <c r="C979" s="662" t="s">
        <v>9855</v>
      </c>
      <c r="D979" s="662" t="s">
        <v>10035</v>
      </c>
      <c r="E979" s="662" t="s">
        <v>10036</v>
      </c>
      <c r="F979" s="665">
        <v>3</v>
      </c>
      <c r="G979" s="665">
        <v>567</v>
      </c>
      <c r="H979" s="665">
        <v>1</v>
      </c>
      <c r="I979" s="665">
        <v>189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10155</v>
      </c>
      <c r="B980" s="662" t="s">
        <v>9963</v>
      </c>
      <c r="C980" s="662" t="s">
        <v>9855</v>
      </c>
      <c r="D980" s="662" t="s">
        <v>10039</v>
      </c>
      <c r="E980" s="662" t="s">
        <v>10040</v>
      </c>
      <c r="F980" s="665">
        <v>1</v>
      </c>
      <c r="G980" s="665">
        <v>216</v>
      </c>
      <c r="H980" s="665">
        <v>1</v>
      </c>
      <c r="I980" s="665">
        <v>216</v>
      </c>
      <c r="J980" s="665">
        <v>2</v>
      </c>
      <c r="K980" s="665">
        <v>432</v>
      </c>
      <c r="L980" s="665">
        <v>2</v>
      </c>
      <c r="M980" s="665">
        <v>216</v>
      </c>
      <c r="N980" s="665">
        <v>6</v>
      </c>
      <c r="O980" s="665">
        <v>1296</v>
      </c>
      <c r="P980" s="678">
        <v>6</v>
      </c>
      <c r="Q980" s="666">
        <v>216</v>
      </c>
    </row>
    <row r="981" spans="1:17" ht="14.4" customHeight="1" x14ac:dyDescent="0.3">
      <c r="A981" s="661" t="s">
        <v>10155</v>
      </c>
      <c r="B981" s="662" t="s">
        <v>9963</v>
      </c>
      <c r="C981" s="662" t="s">
        <v>9855</v>
      </c>
      <c r="D981" s="662" t="s">
        <v>10041</v>
      </c>
      <c r="E981" s="662" t="s">
        <v>10042</v>
      </c>
      <c r="F981" s="665">
        <v>1</v>
      </c>
      <c r="G981" s="665">
        <v>35</v>
      </c>
      <c r="H981" s="665">
        <v>1</v>
      </c>
      <c r="I981" s="665">
        <v>35</v>
      </c>
      <c r="J981" s="665">
        <v>1</v>
      </c>
      <c r="K981" s="665">
        <v>36</v>
      </c>
      <c r="L981" s="665">
        <v>1.0285714285714285</v>
      </c>
      <c r="M981" s="665">
        <v>36</v>
      </c>
      <c r="N981" s="665">
        <v>1</v>
      </c>
      <c r="O981" s="665">
        <v>36</v>
      </c>
      <c r="P981" s="678">
        <v>1.0285714285714285</v>
      </c>
      <c r="Q981" s="666">
        <v>36</v>
      </c>
    </row>
    <row r="982" spans="1:17" ht="14.4" customHeight="1" x14ac:dyDescent="0.3">
      <c r="A982" s="661" t="s">
        <v>10155</v>
      </c>
      <c r="B982" s="662" t="s">
        <v>9963</v>
      </c>
      <c r="C982" s="662" t="s">
        <v>9855</v>
      </c>
      <c r="D982" s="662" t="s">
        <v>10043</v>
      </c>
      <c r="E982" s="662" t="s">
        <v>10044</v>
      </c>
      <c r="F982" s="665">
        <v>4</v>
      </c>
      <c r="G982" s="665">
        <v>2360</v>
      </c>
      <c r="H982" s="665">
        <v>1</v>
      </c>
      <c r="I982" s="665">
        <v>590</v>
      </c>
      <c r="J982" s="665">
        <v>3</v>
      </c>
      <c r="K982" s="665">
        <v>1773</v>
      </c>
      <c r="L982" s="665">
        <v>0.75127118644067792</v>
      </c>
      <c r="M982" s="665">
        <v>591</v>
      </c>
      <c r="N982" s="665"/>
      <c r="O982" s="665"/>
      <c r="P982" s="678"/>
      <c r="Q982" s="666"/>
    </row>
    <row r="983" spans="1:17" ht="14.4" customHeight="1" x14ac:dyDescent="0.3">
      <c r="A983" s="661" t="s">
        <v>10155</v>
      </c>
      <c r="B983" s="662" t="s">
        <v>9963</v>
      </c>
      <c r="C983" s="662" t="s">
        <v>9855</v>
      </c>
      <c r="D983" s="662" t="s">
        <v>10045</v>
      </c>
      <c r="E983" s="662" t="s">
        <v>10046</v>
      </c>
      <c r="F983" s="665">
        <v>1</v>
      </c>
      <c r="G983" s="665">
        <v>50</v>
      </c>
      <c r="H983" s="665">
        <v>1</v>
      </c>
      <c r="I983" s="665">
        <v>50</v>
      </c>
      <c r="J983" s="665"/>
      <c r="K983" s="665"/>
      <c r="L983" s="665"/>
      <c r="M983" s="665"/>
      <c r="N983" s="665">
        <v>5</v>
      </c>
      <c r="O983" s="665">
        <v>250</v>
      </c>
      <c r="P983" s="678">
        <v>5</v>
      </c>
      <c r="Q983" s="666">
        <v>50</v>
      </c>
    </row>
    <row r="984" spans="1:17" ht="14.4" customHeight="1" x14ac:dyDescent="0.3">
      <c r="A984" s="661" t="s">
        <v>10155</v>
      </c>
      <c r="B984" s="662" t="s">
        <v>9963</v>
      </c>
      <c r="C984" s="662" t="s">
        <v>9855</v>
      </c>
      <c r="D984" s="662" t="s">
        <v>10047</v>
      </c>
      <c r="E984" s="662" t="s">
        <v>10048</v>
      </c>
      <c r="F984" s="665">
        <v>4</v>
      </c>
      <c r="G984" s="665">
        <v>2180</v>
      </c>
      <c r="H984" s="665">
        <v>1</v>
      </c>
      <c r="I984" s="665">
        <v>545</v>
      </c>
      <c r="J984" s="665">
        <v>3</v>
      </c>
      <c r="K984" s="665">
        <v>1638</v>
      </c>
      <c r="L984" s="665">
        <v>0.75137614678899078</v>
      </c>
      <c r="M984" s="665">
        <v>546</v>
      </c>
      <c r="N984" s="665"/>
      <c r="O984" s="665"/>
      <c r="P984" s="678"/>
      <c r="Q984" s="666"/>
    </row>
    <row r="985" spans="1:17" ht="14.4" customHeight="1" x14ac:dyDescent="0.3">
      <c r="A985" s="661" t="s">
        <v>10155</v>
      </c>
      <c r="B985" s="662" t="s">
        <v>9963</v>
      </c>
      <c r="C985" s="662" t="s">
        <v>9855</v>
      </c>
      <c r="D985" s="662" t="s">
        <v>10051</v>
      </c>
      <c r="E985" s="662" t="s">
        <v>10052</v>
      </c>
      <c r="F985" s="665">
        <v>4</v>
      </c>
      <c r="G985" s="665">
        <v>2936</v>
      </c>
      <c r="H985" s="665">
        <v>1</v>
      </c>
      <c r="I985" s="665">
        <v>734</v>
      </c>
      <c r="J985" s="665">
        <v>4</v>
      </c>
      <c r="K985" s="665">
        <v>2940</v>
      </c>
      <c r="L985" s="665">
        <v>1.0013623978201636</v>
      </c>
      <c r="M985" s="665">
        <v>735</v>
      </c>
      <c r="N985" s="665"/>
      <c r="O985" s="665"/>
      <c r="P985" s="678"/>
      <c r="Q985" s="666"/>
    </row>
    <row r="986" spans="1:17" ht="14.4" customHeight="1" x14ac:dyDescent="0.3">
      <c r="A986" s="661" t="s">
        <v>10155</v>
      </c>
      <c r="B986" s="662" t="s">
        <v>9963</v>
      </c>
      <c r="C986" s="662" t="s">
        <v>9855</v>
      </c>
      <c r="D986" s="662" t="s">
        <v>10053</v>
      </c>
      <c r="E986" s="662" t="s">
        <v>10054</v>
      </c>
      <c r="F986" s="665"/>
      <c r="G986" s="665"/>
      <c r="H986" s="665"/>
      <c r="I986" s="665"/>
      <c r="J986" s="665">
        <v>1</v>
      </c>
      <c r="K986" s="665">
        <v>327</v>
      </c>
      <c r="L986" s="665"/>
      <c r="M986" s="665">
        <v>327</v>
      </c>
      <c r="N986" s="665"/>
      <c r="O986" s="665"/>
      <c r="P986" s="678"/>
      <c r="Q986" s="666"/>
    </row>
    <row r="987" spans="1:17" ht="14.4" customHeight="1" x14ac:dyDescent="0.3">
      <c r="A987" s="661" t="s">
        <v>10155</v>
      </c>
      <c r="B987" s="662" t="s">
        <v>9963</v>
      </c>
      <c r="C987" s="662" t="s">
        <v>9855</v>
      </c>
      <c r="D987" s="662" t="s">
        <v>10055</v>
      </c>
      <c r="E987" s="662" t="s">
        <v>10056</v>
      </c>
      <c r="F987" s="665">
        <v>4</v>
      </c>
      <c r="G987" s="665">
        <v>1376</v>
      </c>
      <c r="H987" s="665">
        <v>1</v>
      </c>
      <c r="I987" s="665">
        <v>344</v>
      </c>
      <c r="J987" s="665">
        <v>2</v>
      </c>
      <c r="K987" s="665">
        <v>690</v>
      </c>
      <c r="L987" s="665">
        <v>0.50145348837209303</v>
      </c>
      <c r="M987" s="665">
        <v>345</v>
      </c>
      <c r="N987" s="665"/>
      <c r="O987" s="665"/>
      <c r="P987" s="678"/>
      <c r="Q987" s="666"/>
    </row>
    <row r="988" spans="1:17" ht="14.4" customHeight="1" x14ac:dyDescent="0.3">
      <c r="A988" s="661" t="s">
        <v>10155</v>
      </c>
      <c r="B988" s="662" t="s">
        <v>9963</v>
      </c>
      <c r="C988" s="662" t="s">
        <v>9855</v>
      </c>
      <c r="D988" s="662" t="s">
        <v>10057</v>
      </c>
      <c r="E988" s="662" t="s">
        <v>10058</v>
      </c>
      <c r="F988" s="665"/>
      <c r="G988" s="665"/>
      <c r="H988" s="665"/>
      <c r="I988" s="665"/>
      <c r="J988" s="665">
        <v>1</v>
      </c>
      <c r="K988" s="665">
        <v>752</v>
      </c>
      <c r="L988" s="665"/>
      <c r="M988" s="665">
        <v>752</v>
      </c>
      <c r="N988" s="665"/>
      <c r="O988" s="665"/>
      <c r="P988" s="678"/>
      <c r="Q988" s="666"/>
    </row>
    <row r="989" spans="1:17" ht="14.4" customHeight="1" x14ac:dyDescent="0.3">
      <c r="A989" s="661" t="s">
        <v>10155</v>
      </c>
      <c r="B989" s="662" t="s">
        <v>9963</v>
      </c>
      <c r="C989" s="662" t="s">
        <v>9855</v>
      </c>
      <c r="D989" s="662" t="s">
        <v>10059</v>
      </c>
      <c r="E989" s="662" t="s">
        <v>10060</v>
      </c>
      <c r="F989" s="665"/>
      <c r="G989" s="665"/>
      <c r="H989" s="665"/>
      <c r="I989" s="665"/>
      <c r="J989" s="665">
        <v>6</v>
      </c>
      <c r="K989" s="665">
        <v>1385</v>
      </c>
      <c r="L989" s="665"/>
      <c r="M989" s="665">
        <v>230.83333333333334</v>
      </c>
      <c r="N989" s="665">
        <v>1</v>
      </c>
      <c r="O989" s="665">
        <v>231</v>
      </c>
      <c r="P989" s="678"/>
      <c r="Q989" s="666">
        <v>231</v>
      </c>
    </row>
    <row r="990" spans="1:17" ht="14.4" customHeight="1" x14ac:dyDescent="0.3">
      <c r="A990" s="661" t="s">
        <v>10155</v>
      </c>
      <c r="B990" s="662" t="s">
        <v>9963</v>
      </c>
      <c r="C990" s="662" t="s">
        <v>9855</v>
      </c>
      <c r="D990" s="662" t="s">
        <v>10067</v>
      </c>
      <c r="E990" s="662" t="s">
        <v>10068</v>
      </c>
      <c r="F990" s="665"/>
      <c r="G990" s="665"/>
      <c r="H990" s="665"/>
      <c r="I990" s="665"/>
      <c r="J990" s="665">
        <v>1</v>
      </c>
      <c r="K990" s="665">
        <v>651</v>
      </c>
      <c r="L990" s="665"/>
      <c r="M990" s="665">
        <v>651</v>
      </c>
      <c r="N990" s="665"/>
      <c r="O990" s="665"/>
      <c r="P990" s="678"/>
      <c r="Q990" s="666"/>
    </row>
    <row r="991" spans="1:17" ht="14.4" customHeight="1" x14ac:dyDescent="0.3">
      <c r="A991" s="661" t="s">
        <v>10155</v>
      </c>
      <c r="B991" s="662" t="s">
        <v>9963</v>
      </c>
      <c r="C991" s="662" t="s">
        <v>9855</v>
      </c>
      <c r="D991" s="662" t="s">
        <v>1410</v>
      </c>
      <c r="E991" s="662" t="s">
        <v>10079</v>
      </c>
      <c r="F991" s="665"/>
      <c r="G991" s="665"/>
      <c r="H991" s="665"/>
      <c r="I991" s="665"/>
      <c r="J991" s="665">
        <v>10</v>
      </c>
      <c r="K991" s="665">
        <v>7860</v>
      </c>
      <c r="L991" s="665"/>
      <c r="M991" s="665">
        <v>786</v>
      </c>
      <c r="N991" s="665">
        <v>2</v>
      </c>
      <c r="O991" s="665">
        <v>1572</v>
      </c>
      <c r="P991" s="678"/>
      <c r="Q991" s="666">
        <v>786</v>
      </c>
    </row>
    <row r="992" spans="1:17" ht="14.4" customHeight="1" x14ac:dyDescent="0.3">
      <c r="A992" s="661" t="s">
        <v>10155</v>
      </c>
      <c r="B992" s="662" t="s">
        <v>9963</v>
      </c>
      <c r="C992" s="662" t="s">
        <v>9855</v>
      </c>
      <c r="D992" s="662" t="s">
        <v>10080</v>
      </c>
      <c r="E992" s="662" t="s">
        <v>10081</v>
      </c>
      <c r="F992" s="665"/>
      <c r="G992" s="665"/>
      <c r="H992" s="665"/>
      <c r="I992" s="665"/>
      <c r="J992" s="665">
        <v>1</v>
      </c>
      <c r="K992" s="665">
        <v>222</v>
      </c>
      <c r="L992" s="665"/>
      <c r="M992" s="665">
        <v>222</v>
      </c>
      <c r="N992" s="665"/>
      <c r="O992" s="665"/>
      <c r="P992" s="678"/>
      <c r="Q992" s="666"/>
    </row>
    <row r="993" spans="1:17" ht="14.4" customHeight="1" x14ac:dyDescent="0.3">
      <c r="A993" s="661" t="s">
        <v>10155</v>
      </c>
      <c r="B993" s="662" t="s">
        <v>9963</v>
      </c>
      <c r="C993" s="662" t="s">
        <v>9855</v>
      </c>
      <c r="D993" s="662" t="s">
        <v>10082</v>
      </c>
      <c r="E993" s="662" t="s">
        <v>10083</v>
      </c>
      <c r="F993" s="665"/>
      <c r="G993" s="665"/>
      <c r="H993" s="665"/>
      <c r="I993" s="665"/>
      <c r="J993" s="665">
        <v>1</v>
      </c>
      <c r="K993" s="665">
        <v>565</v>
      </c>
      <c r="L993" s="665"/>
      <c r="M993" s="665">
        <v>565</v>
      </c>
      <c r="N993" s="665"/>
      <c r="O993" s="665"/>
      <c r="P993" s="678"/>
      <c r="Q993" s="666"/>
    </row>
    <row r="994" spans="1:17" ht="14.4" customHeight="1" x14ac:dyDescent="0.3">
      <c r="A994" s="661" t="s">
        <v>10155</v>
      </c>
      <c r="B994" s="662" t="s">
        <v>9963</v>
      </c>
      <c r="C994" s="662" t="s">
        <v>9855</v>
      </c>
      <c r="D994" s="662" t="s">
        <v>10084</v>
      </c>
      <c r="E994" s="662" t="s">
        <v>10085</v>
      </c>
      <c r="F994" s="665">
        <v>1</v>
      </c>
      <c r="G994" s="665">
        <v>915</v>
      </c>
      <c r="H994" s="665">
        <v>1</v>
      </c>
      <c r="I994" s="665">
        <v>915</v>
      </c>
      <c r="J994" s="665"/>
      <c r="K994" s="665"/>
      <c r="L994" s="665"/>
      <c r="M994" s="665"/>
      <c r="N994" s="665"/>
      <c r="O994" s="665"/>
      <c r="P994" s="678"/>
      <c r="Q994" s="666"/>
    </row>
    <row r="995" spans="1:17" ht="14.4" customHeight="1" x14ac:dyDescent="0.3">
      <c r="A995" s="661" t="s">
        <v>10155</v>
      </c>
      <c r="B995" s="662" t="s">
        <v>9963</v>
      </c>
      <c r="C995" s="662" t="s">
        <v>9855</v>
      </c>
      <c r="D995" s="662" t="s">
        <v>10086</v>
      </c>
      <c r="E995" s="662" t="s">
        <v>10087</v>
      </c>
      <c r="F995" s="665">
        <v>1</v>
      </c>
      <c r="G995" s="665">
        <v>892</v>
      </c>
      <c r="H995" s="665">
        <v>1</v>
      </c>
      <c r="I995" s="665">
        <v>892</v>
      </c>
      <c r="J995" s="665"/>
      <c r="K995" s="665"/>
      <c r="L995" s="665"/>
      <c r="M995" s="665"/>
      <c r="N995" s="665"/>
      <c r="O995" s="665"/>
      <c r="P995" s="678"/>
      <c r="Q995" s="666"/>
    </row>
    <row r="996" spans="1:17" ht="14.4" customHeight="1" x14ac:dyDescent="0.3">
      <c r="A996" s="661" t="s">
        <v>10156</v>
      </c>
      <c r="B996" s="662" t="s">
        <v>9667</v>
      </c>
      <c r="C996" s="662" t="s">
        <v>9848</v>
      </c>
      <c r="D996" s="662" t="s">
        <v>9849</v>
      </c>
      <c r="E996" s="662" t="s">
        <v>9850</v>
      </c>
      <c r="F996" s="665">
        <v>1</v>
      </c>
      <c r="G996" s="665">
        <v>565.1</v>
      </c>
      <c r="H996" s="665">
        <v>1</v>
      </c>
      <c r="I996" s="665">
        <v>565.1</v>
      </c>
      <c r="J996" s="665"/>
      <c r="K996" s="665"/>
      <c r="L996" s="665"/>
      <c r="M996" s="665"/>
      <c r="N996" s="665">
        <v>2</v>
      </c>
      <c r="O996" s="665">
        <v>1130.2</v>
      </c>
      <c r="P996" s="678">
        <v>2</v>
      </c>
      <c r="Q996" s="666">
        <v>565.1</v>
      </c>
    </row>
    <row r="997" spans="1:17" ht="14.4" customHeight="1" x14ac:dyDescent="0.3">
      <c r="A997" s="661" t="s">
        <v>10156</v>
      </c>
      <c r="B997" s="662" t="s">
        <v>9667</v>
      </c>
      <c r="C997" s="662" t="s">
        <v>9848</v>
      </c>
      <c r="D997" s="662" t="s">
        <v>9851</v>
      </c>
      <c r="E997" s="662" t="s">
        <v>9852</v>
      </c>
      <c r="F997" s="665"/>
      <c r="G997" s="665"/>
      <c r="H997" s="665"/>
      <c r="I997" s="665"/>
      <c r="J997" s="665"/>
      <c r="K997" s="665"/>
      <c r="L997" s="665"/>
      <c r="M997" s="665"/>
      <c r="N997" s="665">
        <v>1</v>
      </c>
      <c r="O997" s="665">
        <v>1049</v>
      </c>
      <c r="P997" s="678"/>
      <c r="Q997" s="666">
        <v>1049</v>
      </c>
    </row>
    <row r="998" spans="1:17" ht="14.4" customHeight="1" x14ac:dyDescent="0.3">
      <c r="A998" s="661" t="s">
        <v>10156</v>
      </c>
      <c r="B998" s="662" t="s">
        <v>9667</v>
      </c>
      <c r="C998" s="662" t="s">
        <v>9855</v>
      </c>
      <c r="D998" s="662" t="s">
        <v>9860</v>
      </c>
      <c r="E998" s="662" t="s">
        <v>9861</v>
      </c>
      <c r="F998" s="665">
        <v>1</v>
      </c>
      <c r="G998" s="665">
        <v>34</v>
      </c>
      <c r="H998" s="665">
        <v>1</v>
      </c>
      <c r="I998" s="665">
        <v>34</v>
      </c>
      <c r="J998" s="665">
        <v>5</v>
      </c>
      <c r="K998" s="665">
        <v>172</v>
      </c>
      <c r="L998" s="665">
        <v>5.0588235294117645</v>
      </c>
      <c r="M998" s="665">
        <v>34.4</v>
      </c>
      <c r="N998" s="665">
        <v>3</v>
      </c>
      <c r="O998" s="665">
        <v>105</v>
      </c>
      <c r="P998" s="678">
        <v>3.0882352941176472</v>
      </c>
      <c r="Q998" s="666">
        <v>35</v>
      </c>
    </row>
    <row r="999" spans="1:17" ht="14.4" customHeight="1" x14ac:dyDescent="0.3">
      <c r="A999" s="661" t="s">
        <v>10156</v>
      </c>
      <c r="B999" s="662" t="s">
        <v>9667</v>
      </c>
      <c r="C999" s="662" t="s">
        <v>9855</v>
      </c>
      <c r="D999" s="662" t="s">
        <v>9864</v>
      </c>
      <c r="E999" s="662" t="s">
        <v>9865</v>
      </c>
      <c r="F999" s="665">
        <v>1</v>
      </c>
      <c r="G999" s="665">
        <v>163</v>
      </c>
      <c r="H999" s="665">
        <v>1</v>
      </c>
      <c r="I999" s="665">
        <v>163</v>
      </c>
      <c r="J999" s="665"/>
      <c r="K999" s="665"/>
      <c r="L999" s="665"/>
      <c r="M999" s="665"/>
      <c r="N999" s="665">
        <v>2</v>
      </c>
      <c r="O999" s="665">
        <v>330</v>
      </c>
      <c r="P999" s="678">
        <v>2.0245398773006134</v>
      </c>
      <c r="Q999" s="666">
        <v>165</v>
      </c>
    </row>
    <row r="1000" spans="1:17" ht="14.4" customHeight="1" x14ac:dyDescent="0.3">
      <c r="A1000" s="661" t="s">
        <v>10156</v>
      </c>
      <c r="B1000" s="662" t="s">
        <v>9667</v>
      </c>
      <c r="C1000" s="662" t="s">
        <v>9855</v>
      </c>
      <c r="D1000" s="662" t="s">
        <v>9866</v>
      </c>
      <c r="E1000" s="662" t="s">
        <v>9867</v>
      </c>
      <c r="F1000" s="665"/>
      <c r="G1000" s="665"/>
      <c r="H1000" s="665"/>
      <c r="I1000" s="665"/>
      <c r="J1000" s="665"/>
      <c r="K1000" s="665"/>
      <c r="L1000" s="665"/>
      <c r="M1000" s="665"/>
      <c r="N1000" s="665">
        <v>2</v>
      </c>
      <c r="O1000" s="665">
        <v>20908</v>
      </c>
      <c r="P1000" s="678"/>
      <c r="Q1000" s="666">
        <v>10454</v>
      </c>
    </row>
    <row r="1001" spans="1:17" ht="14.4" customHeight="1" x14ac:dyDescent="0.3">
      <c r="A1001" s="661" t="s">
        <v>10156</v>
      </c>
      <c r="B1001" s="662" t="s">
        <v>9667</v>
      </c>
      <c r="C1001" s="662" t="s">
        <v>9855</v>
      </c>
      <c r="D1001" s="662" t="s">
        <v>9868</v>
      </c>
      <c r="E1001" s="662" t="s">
        <v>9869</v>
      </c>
      <c r="F1001" s="665">
        <v>1</v>
      </c>
      <c r="G1001" s="665">
        <v>46</v>
      </c>
      <c r="H1001" s="665">
        <v>1</v>
      </c>
      <c r="I1001" s="665">
        <v>46</v>
      </c>
      <c r="J1001" s="665"/>
      <c r="K1001" s="665"/>
      <c r="L1001" s="665"/>
      <c r="M1001" s="665"/>
      <c r="N1001" s="665">
        <v>2</v>
      </c>
      <c r="O1001" s="665">
        <v>94</v>
      </c>
      <c r="P1001" s="678">
        <v>2.0434782608695654</v>
      </c>
      <c r="Q1001" s="666">
        <v>47</v>
      </c>
    </row>
    <row r="1002" spans="1:17" ht="14.4" customHeight="1" x14ac:dyDescent="0.3">
      <c r="A1002" s="661" t="s">
        <v>10156</v>
      </c>
      <c r="B1002" s="662" t="s">
        <v>9667</v>
      </c>
      <c r="C1002" s="662" t="s">
        <v>9855</v>
      </c>
      <c r="D1002" s="662" t="s">
        <v>9886</v>
      </c>
      <c r="E1002" s="662" t="s">
        <v>9887</v>
      </c>
      <c r="F1002" s="665">
        <v>1</v>
      </c>
      <c r="G1002" s="665">
        <v>81</v>
      </c>
      <c r="H1002" s="665">
        <v>1</v>
      </c>
      <c r="I1002" s="665">
        <v>81</v>
      </c>
      <c r="J1002" s="665"/>
      <c r="K1002" s="665"/>
      <c r="L1002" s="665"/>
      <c r="M1002" s="665"/>
      <c r="N1002" s="665">
        <v>2</v>
      </c>
      <c r="O1002" s="665">
        <v>164</v>
      </c>
      <c r="P1002" s="678">
        <v>2.0246913580246915</v>
      </c>
      <c r="Q1002" s="666">
        <v>82</v>
      </c>
    </row>
    <row r="1003" spans="1:17" ht="14.4" customHeight="1" x14ac:dyDescent="0.3">
      <c r="A1003" s="661" t="s">
        <v>10156</v>
      </c>
      <c r="B1003" s="662" t="s">
        <v>9667</v>
      </c>
      <c r="C1003" s="662" t="s">
        <v>9855</v>
      </c>
      <c r="D1003" s="662" t="s">
        <v>9896</v>
      </c>
      <c r="E1003" s="662" t="s">
        <v>9897</v>
      </c>
      <c r="F1003" s="665"/>
      <c r="G1003" s="665"/>
      <c r="H1003" s="665"/>
      <c r="I1003" s="665"/>
      <c r="J1003" s="665"/>
      <c r="K1003" s="665"/>
      <c r="L1003" s="665"/>
      <c r="M1003" s="665"/>
      <c r="N1003" s="665">
        <v>1</v>
      </c>
      <c r="O1003" s="665">
        <v>331</v>
      </c>
      <c r="P1003" s="678"/>
      <c r="Q1003" s="666">
        <v>331</v>
      </c>
    </row>
    <row r="1004" spans="1:17" ht="14.4" customHeight="1" x14ac:dyDescent="0.3">
      <c r="A1004" s="661" t="s">
        <v>10156</v>
      </c>
      <c r="B1004" s="662" t="s">
        <v>9667</v>
      </c>
      <c r="C1004" s="662" t="s">
        <v>9855</v>
      </c>
      <c r="D1004" s="662" t="s">
        <v>9902</v>
      </c>
      <c r="E1004" s="662" t="s">
        <v>9903</v>
      </c>
      <c r="F1004" s="665"/>
      <c r="G1004" s="665"/>
      <c r="H1004" s="665"/>
      <c r="I1004" s="665"/>
      <c r="J1004" s="665"/>
      <c r="K1004" s="665"/>
      <c r="L1004" s="665"/>
      <c r="M1004" s="665"/>
      <c r="N1004" s="665">
        <v>1</v>
      </c>
      <c r="O1004" s="665">
        <v>443</v>
      </c>
      <c r="P1004" s="678"/>
      <c r="Q1004" s="666">
        <v>443</v>
      </c>
    </row>
    <row r="1005" spans="1:17" ht="14.4" customHeight="1" x14ac:dyDescent="0.3">
      <c r="A1005" s="661" t="s">
        <v>10156</v>
      </c>
      <c r="B1005" s="662" t="s">
        <v>9667</v>
      </c>
      <c r="C1005" s="662" t="s">
        <v>9855</v>
      </c>
      <c r="D1005" s="662" t="s">
        <v>9904</v>
      </c>
      <c r="E1005" s="662" t="s">
        <v>9905</v>
      </c>
      <c r="F1005" s="665">
        <v>1</v>
      </c>
      <c r="G1005" s="665">
        <v>159</v>
      </c>
      <c r="H1005" s="665">
        <v>1</v>
      </c>
      <c r="I1005" s="665">
        <v>159</v>
      </c>
      <c r="J1005" s="665"/>
      <c r="K1005" s="665"/>
      <c r="L1005" s="665"/>
      <c r="M1005" s="665"/>
      <c r="N1005" s="665">
        <v>1</v>
      </c>
      <c r="O1005" s="665">
        <v>161</v>
      </c>
      <c r="P1005" s="678">
        <v>1.0125786163522013</v>
      </c>
      <c r="Q1005" s="666">
        <v>161</v>
      </c>
    </row>
    <row r="1006" spans="1:17" ht="14.4" customHeight="1" x14ac:dyDescent="0.3">
      <c r="A1006" s="661" t="s">
        <v>10156</v>
      </c>
      <c r="B1006" s="662" t="s">
        <v>9667</v>
      </c>
      <c r="C1006" s="662" t="s">
        <v>9855</v>
      </c>
      <c r="D1006" s="662" t="s">
        <v>9910</v>
      </c>
      <c r="E1006" s="662" t="s">
        <v>9911</v>
      </c>
      <c r="F1006" s="665"/>
      <c r="G1006" s="665"/>
      <c r="H1006" s="665"/>
      <c r="I1006" s="665"/>
      <c r="J1006" s="665"/>
      <c r="K1006" s="665"/>
      <c r="L1006" s="665"/>
      <c r="M1006" s="665"/>
      <c r="N1006" s="665">
        <v>1</v>
      </c>
      <c r="O1006" s="665">
        <v>165</v>
      </c>
      <c r="P1006" s="678"/>
      <c r="Q1006" s="666">
        <v>165</v>
      </c>
    </row>
    <row r="1007" spans="1:17" ht="14.4" customHeight="1" x14ac:dyDescent="0.3">
      <c r="A1007" s="661" t="s">
        <v>10156</v>
      </c>
      <c r="B1007" s="662" t="s">
        <v>9667</v>
      </c>
      <c r="C1007" s="662" t="s">
        <v>9855</v>
      </c>
      <c r="D1007" s="662" t="s">
        <v>9912</v>
      </c>
      <c r="E1007" s="662" t="s">
        <v>9913</v>
      </c>
      <c r="F1007" s="665">
        <v>1</v>
      </c>
      <c r="G1007" s="665">
        <v>645</v>
      </c>
      <c r="H1007" s="665">
        <v>1</v>
      </c>
      <c r="I1007" s="665">
        <v>645</v>
      </c>
      <c r="J1007" s="665"/>
      <c r="K1007" s="665"/>
      <c r="L1007" s="665"/>
      <c r="M1007" s="665"/>
      <c r="N1007" s="665">
        <v>1</v>
      </c>
      <c r="O1007" s="665">
        <v>653</v>
      </c>
      <c r="P1007" s="678">
        <v>1.0124031007751939</v>
      </c>
      <c r="Q1007" s="666">
        <v>653</v>
      </c>
    </row>
    <row r="1008" spans="1:17" ht="14.4" customHeight="1" x14ac:dyDescent="0.3">
      <c r="A1008" s="661" t="s">
        <v>10156</v>
      </c>
      <c r="B1008" s="662" t="s">
        <v>9930</v>
      </c>
      <c r="C1008" s="662" t="s">
        <v>9855</v>
      </c>
      <c r="D1008" s="662" t="s">
        <v>9937</v>
      </c>
      <c r="E1008" s="662" t="s">
        <v>9938</v>
      </c>
      <c r="F1008" s="665">
        <v>3</v>
      </c>
      <c r="G1008" s="665">
        <v>69</v>
      </c>
      <c r="H1008" s="665">
        <v>1</v>
      </c>
      <c r="I1008" s="665">
        <v>23</v>
      </c>
      <c r="J1008" s="665"/>
      <c r="K1008" s="665"/>
      <c r="L1008" s="665"/>
      <c r="M1008" s="665"/>
      <c r="N1008" s="665"/>
      <c r="O1008" s="665"/>
      <c r="P1008" s="678"/>
      <c r="Q1008" s="666"/>
    </row>
    <row r="1009" spans="1:17" ht="14.4" customHeight="1" x14ac:dyDescent="0.3">
      <c r="A1009" s="661" t="s">
        <v>10156</v>
      </c>
      <c r="B1009" s="662" t="s">
        <v>9930</v>
      </c>
      <c r="C1009" s="662" t="s">
        <v>9855</v>
      </c>
      <c r="D1009" s="662" t="s">
        <v>9941</v>
      </c>
      <c r="E1009" s="662" t="s">
        <v>9942</v>
      </c>
      <c r="F1009" s="665">
        <v>1</v>
      </c>
      <c r="G1009" s="665">
        <v>1245</v>
      </c>
      <c r="H1009" s="665">
        <v>1</v>
      </c>
      <c r="I1009" s="665">
        <v>1245</v>
      </c>
      <c r="J1009" s="665"/>
      <c r="K1009" s="665"/>
      <c r="L1009" s="665"/>
      <c r="M1009" s="665"/>
      <c r="N1009" s="665">
        <v>2</v>
      </c>
      <c r="O1009" s="665">
        <v>2536</v>
      </c>
      <c r="P1009" s="678">
        <v>2.0369477911646587</v>
      </c>
      <c r="Q1009" s="666">
        <v>1268</v>
      </c>
    </row>
    <row r="1010" spans="1:17" ht="14.4" customHeight="1" x14ac:dyDescent="0.3">
      <c r="A1010" s="661" t="s">
        <v>10156</v>
      </c>
      <c r="B1010" s="662" t="s">
        <v>9930</v>
      </c>
      <c r="C1010" s="662" t="s">
        <v>9855</v>
      </c>
      <c r="D1010" s="662" t="s">
        <v>9947</v>
      </c>
      <c r="E1010" s="662" t="s">
        <v>9948</v>
      </c>
      <c r="F1010" s="665">
        <v>3</v>
      </c>
      <c r="G1010" s="665">
        <v>1272</v>
      </c>
      <c r="H1010" s="665">
        <v>1</v>
      </c>
      <c r="I1010" s="665">
        <v>424</v>
      </c>
      <c r="J1010" s="665"/>
      <c r="K1010" s="665"/>
      <c r="L1010" s="665"/>
      <c r="M1010" s="665"/>
      <c r="N1010" s="665"/>
      <c r="O1010" s="665"/>
      <c r="P1010" s="678"/>
      <c r="Q1010" s="666"/>
    </row>
    <row r="1011" spans="1:17" ht="14.4" customHeight="1" x14ac:dyDescent="0.3">
      <c r="A1011" s="661" t="s">
        <v>10156</v>
      </c>
      <c r="B1011" s="662" t="s">
        <v>9930</v>
      </c>
      <c r="C1011" s="662" t="s">
        <v>9855</v>
      </c>
      <c r="D1011" s="662" t="s">
        <v>9951</v>
      </c>
      <c r="E1011" s="662" t="s">
        <v>9952</v>
      </c>
      <c r="F1011" s="665">
        <v>3</v>
      </c>
      <c r="G1011" s="665">
        <v>3006</v>
      </c>
      <c r="H1011" s="665">
        <v>1</v>
      </c>
      <c r="I1011" s="665">
        <v>1002</v>
      </c>
      <c r="J1011" s="665"/>
      <c r="K1011" s="665"/>
      <c r="L1011" s="665"/>
      <c r="M1011" s="665"/>
      <c r="N1011" s="665">
        <v>4</v>
      </c>
      <c r="O1011" s="665">
        <v>4032</v>
      </c>
      <c r="P1011" s="678">
        <v>1.341317365269461</v>
      </c>
      <c r="Q1011" s="666">
        <v>1008</v>
      </c>
    </row>
    <row r="1012" spans="1:17" ht="14.4" customHeight="1" x14ac:dyDescent="0.3">
      <c r="A1012" s="661" t="s">
        <v>10156</v>
      </c>
      <c r="B1012" s="662" t="s">
        <v>9930</v>
      </c>
      <c r="C1012" s="662" t="s">
        <v>9855</v>
      </c>
      <c r="D1012" s="662" t="s">
        <v>9953</v>
      </c>
      <c r="E1012" s="662" t="s">
        <v>9954</v>
      </c>
      <c r="F1012" s="665"/>
      <c r="G1012" s="665"/>
      <c r="H1012" s="665"/>
      <c r="I1012" s="665"/>
      <c r="J1012" s="665"/>
      <c r="K1012" s="665"/>
      <c r="L1012" s="665"/>
      <c r="M1012" s="665"/>
      <c r="N1012" s="665">
        <v>6</v>
      </c>
      <c r="O1012" s="665">
        <v>13584</v>
      </c>
      <c r="P1012" s="678"/>
      <c r="Q1012" s="666">
        <v>2264</v>
      </c>
    </row>
    <row r="1013" spans="1:17" ht="14.4" customHeight="1" x14ac:dyDescent="0.3">
      <c r="A1013" s="661" t="s">
        <v>10156</v>
      </c>
      <c r="B1013" s="662" t="s">
        <v>9930</v>
      </c>
      <c r="C1013" s="662" t="s">
        <v>9855</v>
      </c>
      <c r="D1013" s="662" t="s">
        <v>9955</v>
      </c>
      <c r="E1013" s="662" t="s">
        <v>9956</v>
      </c>
      <c r="F1013" s="665"/>
      <c r="G1013" s="665"/>
      <c r="H1013" s="665"/>
      <c r="I1013" s="665"/>
      <c r="J1013" s="665"/>
      <c r="K1013" s="665"/>
      <c r="L1013" s="665"/>
      <c r="M1013" s="665"/>
      <c r="N1013" s="665">
        <v>2</v>
      </c>
      <c r="O1013" s="665">
        <v>742</v>
      </c>
      <c r="P1013" s="678"/>
      <c r="Q1013" s="666">
        <v>371</v>
      </c>
    </row>
    <row r="1014" spans="1:17" ht="14.4" customHeight="1" x14ac:dyDescent="0.3">
      <c r="A1014" s="661" t="s">
        <v>10156</v>
      </c>
      <c r="B1014" s="662" t="s">
        <v>9963</v>
      </c>
      <c r="C1014" s="662" t="s">
        <v>9855</v>
      </c>
      <c r="D1014" s="662" t="s">
        <v>9966</v>
      </c>
      <c r="E1014" s="662" t="s">
        <v>9967</v>
      </c>
      <c r="F1014" s="665"/>
      <c r="G1014" s="665"/>
      <c r="H1014" s="665"/>
      <c r="I1014" s="665"/>
      <c r="J1014" s="665">
        <v>1</v>
      </c>
      <c r="K1014" s="665">
        <v>217</v>
      </c>
      <c r="L1014" s="665"/>
      <c r="M1014" s="665">
        <v>217</v>
      </c>
      <c r="N1014" s="665"/>
      <c r="O1014" s="665"/>
      <c r="P1014" s="678"/>
      <c r="Q1014" s="666"/>
    </row>
    <row r="1015" spans="1:17" ht="14.4" customHeight="1" x14ac:dyDescent="0.3">
      <c r="A1015" s="661" t="s">
        <v>10156</v>
      </c>
      <c r="B1015" s="662" t="s">
        <v>9963</v>
      </c>
      <c r="C1015" s="662" t="s">
        <v>9855</v>
      </c>
      <c r="D1015" s="662" t="s">
        <v>9968</v>
      </c>
      <c r="E1015" s="662" t="s">
        <v>9969</v>
      </c>
      <c r="F1015" s="665"/>
      <c r="G1015" s="665"/>
      <c r="H1015" s="665"/>
      <c r="I1015" s="665"/>
      <c r="J1015" s="665">
        <v>1</v>
      </c>
      <c r="K1015" s="665">
        <v>497</v>
      </c>
      <c r="L1015" s="665"/>
      <c r="M1015" s="665">
        <v>497</v>
      </c>
      <c r="N1015" s="665"/>
      <c r="O1015" s="665"/>
      <c r="P1015" s="678"/>
      <c r="Q1015" s="666"/>
    </row>
    <row r="1016" spans="1:17" ht="14.4" customHeight="1" x14ac:dyDescent="0.3">
      <c r="A1016" s="661" t="s">
        <v>10156</v>
      </c>
      <c r="B1016" s="662" t="s">
        <v>9963</v>
      </c>
      <c r="C1016" s="662" t="s">
        <v>9855</v>
      </c>
      <c r="D1016" s="662" t="s">
        <v>9974</v>
      </c>
      <c r="E1016" s="662" t="s">
        <v>9975</v>
      </c>
      <c r="F1016" s="665">
        <v>10</v>
      </c>
      <c r="G1016" s="665">
        <v>3500</v>
      </c>
      <c r="H1016" s="665">
        <v>1</v>
      </c>
      <c r="I1016" s="665">
        <v>350</v>
      </c>
      <c r="J1016" s="665">
        <v>31</v>
      </c>
      <c r="K1016" s="665">
        <v>10878</v>
      </c>
      <c r="L1016" s="665">
        <v>3.1080000000000001</v>
      </c>
      <c r="M1016" s="665">
        <v>350.90322580645159</v>
      </c>
      <c r="N1016" s="665">
        <v>31</v>
      </c>
      <c r="O1016" s="665">
        <v>10881</v>
      </c>
      <c r="P1016" s="678">
        <v>3.108857142857143</v>
      </c>
      <c r="Q1016" s="666">
        <v>351</v>
      </c>
    </row>
    <row r="1017" spans="1:17" ht="14.4" customHeight="1" x14ac:dyDescent="0.3">
      <c r="A1017" s="661" t="s">
        <v>10156</v>
      </c>
      <c r="B1017" s="662" t="s">
        <v>9963</v>
      </c>
      <c r="C1017" s="662" t="s">
        <v>9855</v>
      </c>
      <c r="D1017" s="662" t="s">
        <v>9978</v>
      </c>
      <c r="E1017" s="662" t="s">
        <v>9979</v>
      </c>
      <c r="F1017" s="665">
        <v>4237</v>
      </c>
      <c r="G1017" s="665">
        <v>275405</v>
      </c>
      <c r="H1017" s="665">
        <v>1</v>
      </c>
      <c r="I1017" s="665">
        <v>65</v>
      </c>
      <c r="J1017" s="665">
        <v>4864</v>
      </c>
      <c r="K1017" s="665">
        <v>315900</v>
      </c>
      <c r="L1017" s="665">
        <v>1.1470379985839037</v>
      </c>
      <c r="M1017" s="665">
        <v>64.946546052631575</v>
      </c>
      <c r="N1017" s="665">
        <v>4424</v>
      </c>
      <c r="O1017" s="665">
        <v>287560</v>
      </c>
      <c r="P1017" s="678">
        <v>1.0441350011800803</v>
      </c>
      <c r="Q1017" s="666">
        <v>65</v>
      </c>
    </row>
    <row r="1018" spans="1:17" ht="14.4" customHeight="1" x14ac:dyDescent="0.3">
      <c r="A1018" s="661" t="s">
        <v>10156</v>
      </c>
      <c r="B1018" s="662" t="s">
        <v>9963</v>
      </c>
      <c r="C1018" s="662" t="s">
        <v>9855</v>
      </c>
      <c r="D1018" s="662" t="s">
        <v>1322</v>
      </c>
      <c r="E1018" s="662" t="s">
        <v>9982</v>
      </c>
      <c r="F1018" s="665">
        <v>1</v>
      </c>
      <c r="G1018" s="665">
        <v>590</v>
      </c>
      <c r="H1018" s="665">
        <v>1</v>
      </c>
      <c r="I1018" s="665">
        <v>590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10156</v>
      </c>
      <c r="B1019" s="662" t="s">
        <v>9963</v>
      </c>
      <c r="C1019" s="662" t="s">
        <v>9855</v>
      </c>
      <c r="D1019" s="662" t="s">
        <v>9983</v>
      </c>
      <c r="E1019" s="662" t="s">
        <v>9984</v>
      </c>
      <c r="F1019" s="665">
        <v>1</v>
      </c>
      <c r="G1019" s="665">
        <v>615</v>
      </c>
      <c r="H1019" s="665">
        <v>1</v>
      </c>
      <c r="I1019" s="665">
        <v>615</v>
      </c>
      <c r="J1019" s="665"/>
      <c r="K1019" s="665"/>
      <c r="L1019" s="665"/>
      <c r="M1019" s="665"/>
      <c r="N1019" s="665"/>
      <c r="O1019" s="665"/>
      <c r="P1019" s="678"/>
      <c r="Q1019" s="666"/>
    </row>
    <row r="1020" spans="1:17" ht="14.4" customHeight="1" x14ac:dyDescent="0.3">
      <c r="A1020" s="661" t="s">
        <v>10156</v>
      </c>
      <c r="B1020" s="662" t="s">
        <v>9963</v>
      </c>
      <c r="C1020" s="662" t="s">
        <v>9855</v>
      </c>
      <c r="D1020" s="662" t="s">
        <v>9989</v>
      </c>
      <c r="E1020" s="662" t="s">
        <v>9990</v>
      </c>
      <c r="F1020" s="665">
        <v>143</v>
      </c>
      <c r="G1020" s="665">
        <v>3289</v>
      </c>
      <c r="H1020" s="665">
        <v>1</v>
      </c>
      <c r="I1020" s="665">
        <v>23</v>
      </c>
      <c r="J1020" s="665">
        <v>100</v>
      </c>
      <c r="K1020" s="665">
        <v>2380</v>
      </c>
      <c r="L1020" s="665">
        <v>0.72362420188507148</v>
      </c>
      <c r="M1020" s="665">
        <v>23.8</v>
      </c>
      <c r="N1020" s="665">
        <v>80</v>
      </c>
      <c r="O1020" s="665">
        <v>1920</v>
      </c>
      <c r="P1020" s="678">
        <v>0.58376406202493158</v>
      </c>
      <c r="Q1020" s="666">
        <v>24</v>
      </c>
    </row>
    <row r="1021" spans="1:17" ht="14.4" customHeight="1" x14ac:dyDescent="0.3">
      <c r="A1021" s="661" t="s">
        <v>10156</v>
      </c>
      <c r="B1021" s="662" t="s">
        <v>9963</v>
      </c>
      <c r="C1021" s="662" t="s">
        <v>9855</v>
      </c>
      <c r="D1021" s="662" t="s">
        <v>9993</v>
      </c>
      <c r="E1021" s="662" t="s">
        <v>9994</v>
      </c>
      <c r="F1021" s="665">
        <v>30</v>
      </c>
      <c r="G1021" s="665">
        <v>1620</v>
      </c>
      <c r="H1021" s="665">
        <v>1</v>
      </c>
      <c r="I1021" s="665">
        <v>54</v>
      </c>
      <c r="J1021" s="665">
        <v>75</v>
      </c>
      <c r="K1021" s="665">
        <v>4050</v>
      </c>
      <c r="L1021" s="665">
        <v>2.5</v>
      </c>
      <c r="M1021" s="665">
        <v>54</v>
      </c>
      <c r="N1021" s="665">
        <v>26</v>
      </c>
      <c r="O1021" s="665">
        <v>1404</v>
      </c>
      <c r="P1021" s="678">
        <v>0.8666666666666667</v>
      </c>
      <c r="Q1021" s="666">
        <v>54</v>
      </c>
    </row>
    <row r="1022" spans="1:17" ht="14.4" customHeight="1" x14ac:dyDescent="0.3">
      <c r="A1022" s="661" t="s">
        <v>10156</v>
      </c>
      <c r="B1022" s="662" t="s">
        <v>9963</v>
      </c>
      <c r="C1022" s="662" t="s">
        <v>9855</v>
      </c>
      <c r="D1022" s="662" t="s">
        <v>9995</v>
      </c>
      <c r="E1022" s="662" t="s">
        <v>9996</v>
      </c>
      <c r="F1022" s="665">
        <v>1298</v>
      </c>
      <c r="G1022" s="665">
        <v>99946</v>
      </c>
      <c r="H1022" s="665">
        <v>1</v>
      </c>
      <c r="I1022" s="665">
        <v>77</v>
      </c>
      <c r="J1022" s="665">
        <v>1410</v>
      </c>
      <c r="K1022" s="665">
        <v>108570</v>
      </c>
      <c r="L1022" s="665">
        <v>1.0862865947611711</v>
      </c>
      <c r="M1022" s="665">
        <v>77</v>
      </c>
      <c r="N1022" s="665">
        <v>1318</v>
      </c>
      <c r="O1022" s="665">
        <v>101486</v>
      </c>
      <c r="P1022" s="678">
        <v>1.0154083204930662</v>
      </c>
      <c r="Q1022" s="666">
        <v>77</v>
      </c>
    </row>
    <row r="1023" spans="1:17" ht="14.4" customHeight="1" x14ac:dyDescent="0.3">
      <c r="A1023" s="661" t="s">
        <v>10156</v>
      </c>
      <c r="B1023" s="662" t="s">
        <v>9963</v>
      </c>
      <c r="C1023" s="662" t="s">
        <v>9855</v>
      </c>
      <c r="D1023" s="662" t="s">
        <v>9999</v>
      </c>
      <c r="E1023" s="662" t="s">
        <v>10000</v>
      </c>
      <c r="F1023" s="665">
        <v>1006</v>
      </c>
      <c r="G1023" s="665">
        <v>22132</v>
      </c>
      <c r="H1023" s="665">
        <v>1</v>
      </c>
      <c r="I1023" s="665">
        <v>22</v>
      </c>
      <c r="J1023" s="665">
        <v>1088</v>
      </c>
      <c r="K1023" s="665">
        <v>24724</v>
      </c>
      <c r="L1023" s="665">
        <v>1.1171154888848727</v>
      </c>
      <c r="M1023" s="665">
        <v>22.724264705882351</v>
      </c>
      <c r="N1023" s="665">
        <v>576</v>
      </c>
      <c r="O1023" s="665">
        <v>13248</v>
      </c>
      <c r="P1023" s="678">
        <v>0.59859027652268204</v>
      </c>
      <c r="Q1023" s="666">
        <v>23</v>
      </c>
    </row>
    <row r="1024" spans="1:17" ht="14.4" customHeight="1" x14ac:dyDescent="0.3">
      <c r="A1024" s="661" t="s">
        <v>10156</v>
      </c>
      <c r="B1024" s="662" t="s">
        <v>9963</v>
      </c>
      <c r="C1024" s="662" t="s">
        <v>9855</v>
      </c>
      <c r="D1024" s="662" t="s">
        <v>10007</v>
      </c>
      <c r="E1024" s="662" t="s">
        <v>10008</v>
      </c>
      <c r="F1024" s="665">
        <v>1</v>
      </c>
      <c r="G1024" s="665">
        <v>627</v>
      </c>
      <c r="H1024" s="665">
        <v>1</v>
      </c>
      <c r="I1024" s="665">
        <v>627</v>
      </c>
      <c r="J1024" s="665">
        <v>3</v>
      </c>
      <c r="K1024" s="665">
        <v>1884</v>
      </c>
      <c r="L1024" s="665">
        <v>3.0047846889952154</v>
      </c>
      <c r="M1024" s="665">
        <v>628</v>
      </c>
      <c r="N1024" s="665">
        <v>5</v>
      </c>
      <c r="O1024" s="665">
        <v>3140</v>
      </c>
      <c r="P1024" s="678">
        <v>5.0079744816586924</v>
      </c>
      <c r="Q1024" s="666">
        <v>628</v>
      </c>
    </row>
    <row r="1025" spans="1:17" ht="14.4" customHeight="1" x14ac:dyDescent="0.3">
      <c r="A1025" s="661" t="s">
        <v>10156</v>
      </c>
      <c r="B1025" s="662" t="s">
        <v>9963</v>
      </c>
      <c r="C1025" s="662" t="s">
        <v>9855</v>
      </c>
      <c r="D1025" s="662" t="s">
        <v>10009</v>
      </c>
      <c r="E1025" s="662" t="s">
        <v>10010</v>
      </c>
      <c r="F1025" s="665">
        <v>513</v>
      </c>
      <c r="G1025" s="665">
        <v>107217</v>
      </c>
      <c r="H1025" s="665">
        <v>1</v>
      </c>
      <c r="I1025" s="665">
        <v>209</v>
      </c>
      <c r="J1025" s="665"/>
      <c r="K1025" s="665"/>
      <c r="L1025" s="665"/>
      <c r="M1025" s="665"/>
      <c r="N1025" s="665"/>
      <c r="O1025" s="665"/>
      <c r="P1025" s="678"/>
      <c r="Q1025" s="666"/>
    </row>
    <row r="1026" spans="1:17" ht="14.4" customHeight="1" x14ac:dyDescent="0.3">
      <c r="A1026" s="661" t="s">
        <v>10156</v>
      </c>
      <c r="B1026" s="662" t="s">
        <v>9963</v>
      </c>
      <c r="C1026" s="662" t="s">
        <v>9855</v>
      </c>
      <c r="D1026" s="662" t="s">
        <v>10011</v>
      </c>
      <c r="E1026" s="662" t="s">
        <v>10012</v>
      </c>
      <c r="F1026" s="665">
        <v>1025</v>
      </c>
      <c r="G1026" s="665">
        <v>67650</v>
      </c>
      <c r="H1026" s="665">
        <v>1</v>
      </c>
      <c r="I1026" s="665">
        <v>66</v>
      </c>
      <c r="J1026" s="665">
        <v>982</v>
      </c>
      <c r="K1026" s="665">
        <v>64812</v>
      </c>
      <c r="L1026" s="665">
        <v>0.95804878048780484</v>
      </c>
      <c r="M1026" s="665">
        <v>66</v>
      </c>
      <c r="N1026" s="665">
        <v>518</v>
      </c>
      <c r="O1026" s="665">
        <v>34188</v>
      </c>
      <c r="P1026" s="678">
        <v>0.50536585365853659</v>
      </c>
      <c r="Q1026" s="666">
        <v>66</v>
      </c>
    </row>
    <row r="1027" spans="1:17" ht="14.4" customHeight="1" x14ac:dyDescent="0.3">
      <c r="A1027" s="661" t="s">
        <v>10156</v>
      </c>
      <c r="B1027" s="662" t="s">
        <v>9963</v>
      </c>
      <c r="C1027" s="662" t="s">
        <v>9855</v>
      </c>
      <c r="D1027" s="662" t="s">
        <v>10015</v>
      </c>
      <c r="E1027" s="662" t="s">
        <v>10016</v>
      </c>
      <c r="F1027" s="665">
        <v>1329</v>
      </c>
      <c r="G1027" s="665">
        <v>21264</v>
      </c>
      <c r="H1027" s="665">
        <v>1</v>
      </c>
      <c r="I1027" s="665">
        <v>16</v>
      </c>
      <c r="J1027" s="665">
        <v>1474</v>
      </c>
      <c r="K1027" s="665">
        <v>23584</v>
      </c>
      <c r="L1027" s="665">
        <v>1.1091045899172309</v>
      </c>
      <c r="M1027" s="665">
        <v>16</v>
      </c>
      <c r="N1027" s="665">
        <v>1344</v>
      </c>
      <c r="O1027" s="665">
        <v>21504</v>
      </c>
      <c r="P1027" s="678">
        <v>1.0112866817155757</v>
      </c>
      <c r="Q1027" s="666">
        <v>16</v>
      </c>
    </row>
    <row r="1028" spans="1:17" ht="14.4" customHeight="1" x14ac:dyDescent="0.3">
      <c r="A1028" s="661" t="s">
        <v>10156</v>
      </c>
      <c r="B1028" s="662" t="s">
        <v>9963</v>
      </c>
      <c r="C1028" s="662" t="s">
        <v>9855</v>
      </c>
      <c r="D1028" s="662" t="s">
        <v>10017</v>
      </c>
      <c r="E1028" s="662" t="s">
        <v>10018</v>
      </c>
      <c r="F1028" s="665"/>
      <c r="G1028" s="665"/>
      <c r="H1028" s="665"/>
      <c r="I1028" s="665"/>
      <c r="J1028" s="665"/>
      <c r="K1028" s="665"/>
      <c r="L1028" s="665"/>
      <c r="M1028" s="665"/>
      <c r="N1028" s="665">
        <v>1</v>
      </c>
      <c r="O1028" s="665">
        <v>100</v>
      </c>
      <c r="P1028" s="678"/>
      <c r="Q1028" s="666">
        <v>100</v>
      </c>
    </row>
    <row r="1029" spans="1:17" ht="14.4" customHeight="1" x14ac:dyDescent="0.3">
      <c r="A1029" s="661" t="s">
        <v>10156</v>
      </c>
      <c r="B1029" s="662" t="s">
        <v>9963</v>
      </c>
      <c r="C1029" s="662" t="s">
        <v>9855</v>
      </c>
      <c r="D1029" s="662" t="s">
        <v>10019</v>
      </c>
      <c r="E1029" s="662" t="s">
        <v>10020</v>
      </c>
      <c r="F1029" s="665"/>
      <c r="G1029" s="665"/>
      <c r="H1029" s="665"/>
      <c r="I1029" s="665"/>
      <c r="J1029" s="665">
        <v>30</v>
      </c>
      <c r="K1029" s="665">
        <v>10440</v>
      </c>
      <c r="L1029" s="665"/>
      <c r="M1029" s="665">
        <v>348</v>
      </c>
      <c r="N1029" s="665">
        <v>34</v>
      </c>
      <c r="O1029" s="665">
        <v>11866</v>
      </c>
      <c r="P1029" s="678"/>
      <c r="Q1029" s="666">
        <v>349</v>
      </c>
    </row>
    <row r="1030" spans="1:17" ht="14.4" customHeight="1" x14ac:dyDescent="0.3">
      <c r="A1030" s="661" t="s">
        <v>10156</v>
      </c>
      <c r="B1030" s="662" t="s">
        <v>9963</v>
      </c>
      <c r="C1030" s="662" t="s">
        <v>9855</v>
      </c>
      <c r="D1030" s="662" t="s">
        <v>10021</v>
      </c>
      <c r="E1030" s="662" t="s">
        <v>10022</v>
      </c>
      <c r="F1030" s="665">
        <v>860</v>
      </c>
      <c r="G1030" s="665">
        <v>20640</v>
      </c>
      <c r="H1030" s="665">
        <v>1</v>
      </c>
      <c r="I1030" s="665">
        <v>24</v>
      </c>
      <c r="J1030" s="665">
        <v>982</v>
      </c>
      <c r="K1030" s="665">
        <v>23520</v>
      </c>
      <c r="L1030" s="665">
        <v>1.1395348837209303</v>
      </c>
      <c r="M1030" s="665">
        <v>23.951120162932789</v>
      </c>
      <c r="N1030" s="665">
        <v>483</v>
      </c>
      <c r="O1030" s="665">
        <v>11592</v>
      </c>
      <c r="P1030" s="678">
        <v>0.56162790697674414</v>
      </c>
      <c r="Q1030" s="666">
        <v>24</v>
      </c>
    </row>
    <row r="1031" spans="1:17" ht="14.4" customHeight="1" x14ac:dyDescent="0.3">
      <c r="A1031" s="661" t="s">
        <v>10156</v>
      </c>
      <c r="B1031" s="662" t="s">
        <v>9963</v>
      </c>
      <c r="C1031" s="662" t="s">
        <v>9855</v>
      </c>
      <c r="D1031" s="662" t="s">
        <v>10023</v>
      </c>
      <c r="E1031" s="662" t="s">
        <v>10024</v>
      </c>
      <c r="F1031" s="665">
        <v>1</v>
      </c>
      <c r="G1031" s="665">
        <v>738</v>
      </c>
      <c r="H1031" s="665">
        <v>1</v>
      </c>
      <c r="I1031" s="665">
        <v>738</v>
      </c>
      <c r="J1031" s="665"/>
      <c r="K1031" s="665"/>
      <c r="L1031" s="665"/>
      <c r="M1031" s="665"/>
      <c r="N1031" s="665"/>
      <c r="O1031" s="665"/>
      <c r="P1031" s="678"/>
      <c r="Q1031" s="666"/>
    </row>
    <row r="1032" spans="1:17" ht="14.4" customHeight="1" x14ac:dyDescent="0.3">
      <c r="A1032" s="661" t="s">
        <v>10156</v>
      </c>
      <c r="B1032" s="662" t="s">
        <v>9963</v>
      </c>
      <c r="C1032" s="662" t="s">
        <v>9855</v>
      </c>
      <c r="D1032" s="662" t="s">
        <v>10025</v>
      </c>
      <c r="E1032" s="662" t="s">
        <v>10026</v>
      </c>
      <c r="F1032" s="665">
        <v>618</v>
      </c>
      <c r="G1032" s="665">
        <v>111240</v>
      </c>
      <c r="H1032" s="665">
        <v>1</v>
      </c>
      <c r="I1032" s="665">
        <v>180</v>
      </c>
      <c r="J1032" s="665">
        <v>567</v>
      </c>
      <c r="K1032" s="665">
        <v>102060</v>
      </c>
      <c r="L1032" s="665">
        <v>0.91747572815533984</v>
      </c>
      <c r="M1032" s="665">
        <v>180</v>
      </c>
      <c r="N1032" s="665">
        <v>302</v>
      </c>
      <c r="O1032" s="665">
        <v>54360</v>
      </c>
      <c r="P1032" s="678">
        <v>0.48867313915857608</v>
      </c>
      <c r="Q1032" s="666">
        <v>180</v>
      </c>
    </row>
    <row r="1033" spans="1:17" ht="14.4" customHeight="1" x14ac:dyDescent="0.3">
      <c r="A1033" s="661" t="s">
        <v>10156</v>
      </c>
      <c r="B1033" s="662" t="s">
        <v>9963</v>
      </c>
      <c r="C1033" s="662" t="s">
        <v>9855</v>
      </c>
      <c r="D1033" s="662" t="s">
        <v>10031</v>
      </c>
      <c r="E1033" s="662" t="s">
        <v>10032</v>
      </c>
      <c r="F1033" s="665">
        <v>255</v>
      </c>
      <c r="G1033" s="665">
        <v>64515</v>
      </c>
      <c r="H1033" s="665">
        <v>1</v>
      </c>
      <c r="I1033" s="665">
        <v>253</v>
      </c>
      <c r="J1033" s="665">
        <v>809</v>
      </c>
      <c r="K1033" s="665">
        <v>204677</v>
      </c>
      <c r="L1033" s="665">
        <v>3.172549019607843</v>
      </c>
      <c r="M1033" s="665">
        <v>253</v>
      </c>
      <c r="N1033" s="665">
        <v>582</v>
      </c>
      <c r="O1033" s="665">
        <v>147246</v>
      </c>
      <c r="P1033" s="678">
        <v>2.2823529411764705</v>
      </c>
      <c r="Q1033" s="666">
        <v>253</v>
      </c>
    </row>
    <row r="1034" spans="1:17" ht="14.4" customHeight="1" x14ac:dyDescent="0.3">
      <c r="A1034" s="661" t="s">
        <v>10156</v>
      </c>
      <c r="B1034" s="662" t="s">
        <v>9963</v>
      </c>
      <c r="C1034" s="662" t="s">
        <v>9855</v>
      </c>
      <c r="D1034" s="662" t="s">
        <v>10033</v>
      </c>
      <c r="E1034" s="662" t="s">
        <v>10034</v>
      </c>
      <c r="F1034" s="665">
        <v>1</v>
      </c>
      <c r="G1034" s="665">
        <v>264</v>
      </c>
      <c r="H1034" s="665">
        <v>1</v>
      </c>
      <c r="I1034" s="665">
        <v>264</v>
      </c>
      <c r="J1034" s="665"/>
      <c r="K1034" s="665"/>
      <c r="L1034" s="665"/>
      <c r="M1034" s="665"/>
      <c r="N1034" s="665"/>
      <c r="O1034" s="665"/>
      <c r="P1034" s="678"/>
      <c r="Q1034" s="666"/>
    </row>
    <row r="1035" spans="1:17" ht="14.4" customHeight="1" x14ac:dyDescent="0.3">
      <c r="A1035" s="661" t="s">
        <v>10156</v>
      </c>
      <c r="B1035" s="662" t="s">
        <v>9963</v>
      </c>
      <c r="C1035" s="662" t="s">
        <v>9855</v>
      </c>
      <c r="D1035" s="662" t="s">
        <v>10035</v>
      </c>
      <c r="E1035" s="662" t="s">
        <v>10036</v>
      </c>
      <c r="F1035" s="665">
        <v>2</v>
      </c>
      <c r="G1035" s="665">
        <v>378</v>
      </c>
      <c r="H1035" s="665">
        <v>1</v>
      </c>
      <c r="I1035" s="665">
        <v>189</v>
      </c>
      <c r="J1035" s="665"/>
      <c r="K1035" s="665"/>
      <c r="L1035" s="665"/>
      <c r="M1035" s="665"/>
      <c r="N1035" s="665"/>
      <c r="O1035" s="665"/>
      <c r="P1035" s="678"/>
      <c r="Q1035" s="666"/>
    </row>
    <row r="1036" spans="1:17" ht="14.4" customHeight="1" x14ac:dyDescent="0.3">
      <c r="A1036" s="661" t="s">
        <v>10156</v>
      </c>
      <c r="B1036" s="662" t="s">
        <v>9963</v>
      </c>
      <c r="C1036" s="662" t="s">
        <v>9855</v>
      </c>
      <c r="D1036" s="662" t="s">
        <v>10039</v>
      </c>
      <c r="E1036" s="662" t="s">
        <v>10040</v>
      </c>
      <c r="F1036" s="665">
        <v>632</v>
      </c>
      <c r="G1036" s="665">
        <v>136512</v>
      </c>
      <c r="H1036" s="665">
        <v>1</v>
      </c>
      <c r="I1036" s="665">
        <v>216</v>
      </c>
      <c r="J1036" s="665">
        <v>622</v>
      </c>
      <c r="K1036" s="665">
        <v>134352</v>
      </c>
      <c r="L1036" s="665">
        <v>0.98417721518987344</v>
      </c>
      <c r="M1036" s="665">
        <v>216</v>
      </c>
      <c r="N1036" s="665">
        <v>313</v>
      </c>
      <c r="O1036" s="665">
        <v>67608</v>
      </c>
      <c r="P1036" s="678">
        <v>0.495253164556962</v>
      </c>
      <c r="Q1036" s="666">
        <v>216</v>
      </c>
    </row>
    <row r="1037" spans="1:17" ht="14.4" customHeight="1" x14ac:dyDescent="0.3">
      <c r="A1037" s="661" t="s">
        <v>10156</v>
      </c>
      <c r="B1037" s="662" t="s">
        <v>9963</v>
      </c>
      <c r="C1037" s="662" t="s">
        <v>9855</v>
      </c>
      <c r="D1037" s="662" t="s">
        <v>10041</v>
      </c>
      <c r="E1037" s="662" t="s">
        <v>10042</v>
      </c>
      <c r="F1037" s="665">
        <v>2</v>
      </c>
      <c r="G1037" s="665">
        <v>70</v>
      </c>
      <c r="H1037" s="665">
        <v>1</v>
      </c>
      <c r="I1037" s="665">
        <v>35</v>
      </c>
      <c r="J1037" s="665">
        <v>1</v>
      </c>
      <c r="K1037" s="665">
        <v>36</v>
      </c>
      <c r="L1037" s="665">
        <v>0.51428571428571423</v>
      </c>
      <c r="M1037" s="665">
        <v>36</v>
      </c>
      <c r="N1037" s="665">
        <v>11</v>
      </c>
      <c r="O1037" s="665">
        <v>396</v>
      </c>
      <c r="P1037" s="678">
        <v>5.6571428571428575</v>
      </c>
      <c r="Q1037" s="666">
        <v>36</v>
      </c>
    </row>
    <row r="1038" spans="1:17" ht="14.4" customHeight="1" x14ac:dyDescent="0.3">
      <c r="A1038" s="661" t="s">
        <v>10156</v>
      </c>
      <c r="B1038" s="662" t="s">
        <v>9963</v>
      </c>
      <c r="C1038" s="662" t="s">
        <v>9855</v>
      </c>
      <c r="D1038" s="662" t="s">
        <v>10043</v>
      </c>
      <c r="E1038" s="662" t="s">
        <v>10044</v>
      </c>
      <c r="F1038" s="665">
        <v>1</v>
      </c>
      <c r="G1038" s="665">
        <v>590</v>
      </c>
      <c r="H1038" s="665">
        <v>1</v>
      </c>
      <c r="I1038" s="665">
        <v>590</v>
      </c>
      <c r="J1038" s="665"/>
      <c r="K1038" s="665"/>
      <c r="L1038" s="665"/>
      <c r="M1038" s="665"/>
      <c r="N1038" s="665"/>
      <c r="O1038" s="665"/>
      <c r="P1038" s="678"/>
      <c r="Q1038" s="666"/>
    </row>
    <row r="1039" spans="1:17" ht="14.4" customHeight="1" x14ac:dyDescent="0.3">
      <c r="A1039" s="661" t="s">
        <v>10156</v>
      </c>
      <c r="B1039" s="662" t="s">
        <v>9963</v>
      </c>
      <c r="C1039" s="662" t="s">
        <v>9855</v>
      </c>
      <c r="D1039" s="662" t="s">
        <v>10045</v>
      </c>
      <c r="E1039" s="662" t="s">
        <v>10046</v>
      </c>
      <c r="F1039" s="665">
        <v>33</v>
      </c>
      <c r="G1039" s="665">
        <v>1650</v>
      </c>
      <c r="H1039" s="665">
        <v>1</v>
      </c>
      <c r="I1039" s="665">
        <v>50</v>
      </c>
      <c r="J1039" s="665">
        <v>55</v>
      </c>
      <c r="K1039" s="665">
        <v>2750</v>
      </c>
      <c r="L1039" s="665">
        <v>1.6666666666666667</v>
      </c>
      <c r="M1039" s="665">
        <v>50</v>
      </c>
      <c r="N1039" s="665">
        <v>24</v>
      </c>
      <c r="O1039" s="665">
        <v>1200</v>
      </c>
      <c r="P1039" s="678">
        <v>0.72727272727272729</v>
      </c>
      <c r="Q1039" s="666">
        <v>50</v>
      </c>
    </row>
    <row r="1040" spans="1:17" ht="14.4" customHeight="1" x14ac:dyDescent="0.3">
      <c r="A1040" s="661" t="s">
        <v>10156</v>
      </c>
      <c r="B1040" s="662" t="s">
        <v>9963</v>
      </c>
      <c r="C1040" s="662" t="s">
        <v>9855</v>
      </c>
      <c r="D1040" s="662" t="s">
        <v>10047</v>
      </c>
      <c r="E1040" s="662" t="s">
        <v>10048</v>
      </c>
      <c r="F1040" s="665">
        <v>1</v>
      </c>
      <c r="G1040" s="665">
        <v>545</v>
      </c>
      <c r="H1040" s="665">
        <v>1</v>
      </c>
      <c r="I1040" s="665">
        <v>545</v>
      </c>
      <c r="J1040" s="665"/>
      <c r="K1040" s="665"/>
      <c r="L1040" s="665"/>
      <c r="M1040" s="665"/>
      <c r="N1040" s="665"/>
      <c r="O1040" s="665"/>
      <c r="P1040" s="678"/>
      <c r="Q1040" s="666"/>
    </row>
    <row r="1041" spans="1:17" ht="14.4" customHeight="1" x14ac:dyDescent="0.3">
      <c r="A1041" s="661" t="s">
        <v>10156</v>
      </c>
      <c r="B1041" s="662" t="s">
        <v>9963</v>
      </c>
      <c r="C1041" s="662" t="s">
        <v>9855</v>
      </c>
      <c r="D1041" s="662" t="s">
        <v>10049</v>
      </c>
      <c r="E1041" s="662" t="s">
        <v>10050</v>
      </c>
      <c r="F1041" s="665">
        <v>3</v>
      </c>
      <c r="G1041" s="665">
        <v>1437</v>
      </c>
      <c r="H1041" s="665">
        <v>1</v>
      </c>
      <c r="I1041" s="665">
        <v>479</v>
      </c>
      <c r="J1041" s="665">
        <v>2</v>
      </c>
      <c r="K1041" s="665">
        <v>958</v>
      </c>
      <c r="L1041" s="665">
        <v>0.66666666666666663</v>
      </c>
      <c r="M1041" s="665">
        <v>479</v>
      </c>
      <c r="N1041" s="665">
        <v>2</v>
      </c>
      <c r="O1041" s="665">
        <v>970</v>
      </c>
      <c r="P1041" s="678">
        <v>0.67501739735560196</v>
      </c>
      <c r="Q1041" s="666">
        <v>485</v>
      </c>
    </row>
    <row r="1042" spans="1:17" ht="14.4" customHeight="1" x14ac:dyDescent="0.3">
      <c r="A1042" s="661" t="s">
        <v>10156</v>
      </c>
      <c r="B1042" s="662" t="s">
        <v>9963</v>
      </c>
      <c r="C1042" s="662" t="s">
        <v>9855</v>
      </c>
      <c r="D1042" s="662" t="s">
        <v>10051</v>
      </c>
      <c r="E1042" s="662" t="s">
        <v>10052</v>
      </c>
      <c r="F1042" s="665">
        <v>1</v>
      </c>
      <c r="G1042" s="665">
        <v>734</v>
      </c>
      <c r="H1042" s="665">
        <v>1</v>
      </c>
      <c r="I1042" s="665">
        <v>734</v>
      </c>
      <c r="J1042" s="665"/>
      <c r="K1042" s="665"/>
      <c r="L1042" s="665"/>
      <c r="M1042" s="665"/>
      <c r="N1042" s="665"/>
      <c r="O1042" s="665"/>
      <c r="P1042" s="678"/>
      <c r="Q1042" s="666"/>
    </row>
    <row r="1043" spans="1:17" ht="14.4" customHeight="1" x14ac:dyDescent="0.3">
      <c r="A1043" s="661" t="s">
        <v>10156</v>
      </c>
      <c r="B1043" s="662" t="s">
        <v>9963</v>
      </c>
      <c r="C1043" s="662" t="s">
        <v>9855</v>
      </c>
      <c r="D1043" s="662" t="s">
        <v>10055</v>
      </c>
      <c r="E1043" s="662" t="s">
        <v>10056</v>
      </c>
      <c r="F1043" s="665">
        <v>1</v>
      </c>
      <c r="G1043" s="665">
        <v>344</v>
      </c>
      <c r="H1043" s="665">
        <v>1</v>
      </c>
      <c r="I1043" s="665">
        <v>344</v>
      </c>
      <c r="J1043" s="665"/>
      <c r="K1043" s="665"/>
      <c r="L1043" s="665"/>
      <c r="M1043" s="665"/>
      <c r="N1043" s="665"/>
      <c r="O1043" s="665"/>
      <c r="P1043" s="678"/>
      <c r="Q1043" s="666"/>
    </row>
    <row r="1044" spans="1:17" ht="14.4" customHeight="1" x14ac:dyDescent="0.3">
      <c r="A1044" s="661" t="s">
        <v>10156</v>
      </c>
      <c r="B1044" s="662" t="s">
        <v>9963</v>
      </c>
      <c r="C1044" s="662" t="s">
        <v>9855</v>
      </c>
      <c r="D1044" s="662" t="s">
        <v>10059</v>
      </c>
      <c r="E1044" s="662" t="s">
        <v>10060</v>
      </c>
      <c r="F1044" s="665">
        <v>1</v>
      </c>
      <c r="G1044" s="665">
        <v>230</v>
      </c>
      <c r="H1044" s="665">
        <v>1</v>
      </c>
      <c r="I1044" s="665">
        <v>230</v>
      </c>
      <c r="J1044" s="665"/>
      <c r="K1044" s="665"/>
      <c r="L1044" s="665"/>
      <c r="M1044" s="665"/>
      <c r="N1044" s="665"/>
      <c r="O1044" s="665"/>
      <c r="P1044" s="678"/>
      <c r="Q1044" s="666"/>
    </row>
    <row r="1045" spans="1:17" ht="14.4" customHeight="1" x14ac:dyDescent="0.3">
      <c r="A1045" s="661" t="s">
        <v>10157</v>
      </c>
      <c r="B1045" s="662" t="s">
        <v>9667</v>
      </c>
      <c r="C1045" s="662" t="s">
        <v>9855</v>
      </c>
      <c r="D1045" s="662" t="s">
        <v>9860</v>
      </c>
      <c r="E1045" s="662" t="s">
        <v>9861</v>
      </c>
      <c r="F1045" s="665"/>
      <c r="G1045" s="665"/>
      <c r="H1045" s="665"/>
      <c r="I1045" s="665"/>
      <c r="J1045" s="665">
        <v>1</v>
      </c>
      <c r="K1045" s="665">
        <v>35</v>
      </c>
      <c r="L1045" s="665"/>
      <c r="M1045" s="665">
        <v>35</v>
      </c>
      <c r="N1045" s="665"/>
      <c r="O1045" s="665"/>
      <c r="P1045" s="678"/>
      <c r="Q1045" s="666"/>
    </row>
    <row r="1046" spans="1:17" ht="14.4" customHeight="1" x14ac:dyDescent="0.3">
      <c r="A1046" s="661" t="s">
        <v>10157</v>
      </c>
      <c r="B1046" s="662" t="s">
        <v>9667</v>
      </c>
      <c r="C1046" s="662" t="s">
        <v>9855</v>
      </c>
      <c r="D1046" s="662" t="s">
        <v>9910</v>
      </c>
      <c r="E1046" s="662" t="s">
        <v>9911</v>
      </c>
      <c r="F1046" s="665"/>
      <c r="G1046" s="665"/>
      <c r="H1046" s="665"/>
      <c r="I1046" s="665"/>
      <c r="J1046" s="665">
        <v>1</v>
      </c>
      <c r="K1046" s="665">
        <v>164</v>
      </c>
      <c r="L1046" s="665"/>
      <c r="M1046" s="665">
        <v>164</v>
      </c>
      <c r="N1046" s="665"/>
      <c r="O1046" s="665"/>
      <c r="P1046" s="678"/>
      <c r="Q1046" s="666"/>
    </row>
    <row r="1047" spans="1:17" ht="14.4" customHeight="1" x14ac:dyDescent="0.3">
      <c r="A1047" s="661" t="s">
        <v>10157</v>
      </c>
      <c r="B1047" s="662" t="s">
        <v>9963</v>
      </c>
      <c r="C1047" s="662" t="s">
        <v>9855</v>
      </c>
      <c r="D1047" s="662" t="s">
        <v>9978</v>
      </c>
      <c r="E1047" s="662" t="s">
        <v>9979</v>
      </c>
      <c r="F1047" s="665">
        <v>280</v>
      </c>
      <c r="G1047" s="665">
        <v>18200</v>
      </c>
      <c r="H1047" s="665">
        <v>1</v>
      </c>
      <c r="I1047" s="665">
        <v>65</v>
      </c>
      <c r="J1047" s="665">
        <v>307</v>
      </c>
      <c r="K1047" s="665">
        <v>19955</v>
      </c>
      <c r="L1047" s="665">
        <v>1.0964285714285715</v>
      </c>
      <c r="M1047" s="665">
        <v>65</v>
      </c>
      <c r="N1047" s="665">
        <v>263</v>
      </c>
      <c r="O1047" s="665">
        <v>17095</v>
      </c>
      <c r="P1047" s="678">
        <v>0.93928571428571428</v>
      </c>
      <c r="Q1047" s="666">
        <v>65</v>
      </c>
    </row>
    <row r="1048" spans="1:17" ht="14.4" customHeight="1" x14ac:dyDescent="0.3">
      <c r="A1048" s="661" t="s">
        <v>10157</v>
      </c>
      <c r="B1048" s="662" t="s">
        <v>9963</v>
      </c>
      <c r="C1048" s="662" t="s">
        <v>9855</v>
      </c>
      <c r="D1048" s="662" t="s">
        <v>1322</v>
      </c>
      <c r="E1048" s="662" t="s">
        <v>9982</v>
      </c>
      <c r="F1048" s="665"/>
      <c r="G1048" s="665"/>
      <c r="H1048" s="665"/>
      <c r="I1048" s="665"/>
      <c r="J1048" s="665"/>
      <c r="K1048" s="665"/>
      <c r="L1048" s="665"/>
      <c r="M1048" s="665"/>
      <c r="N1048" s="665">
        <v>1</v>
      </c>
      <c r="O1048" s="665">
        <v>591</v>
      </c>
      <c r="P1048" s="678"/>
      <c r="Q1048" s="666">
        <v>591</v>
      </c>
    </row>
    <row r="1049" spans="1:17" ht="14.4" customHeight="1" x14ac:dyDescent="0.3">
      <c r="A1049" s="661" t="s">
        <v>10157</v>
      </c>
      <c r="B1049" s="662" t="s">
        <v>9963</v>
      </c>
      <c r="C1049" s="662" t="s">
        <v>9855</v>
      </c>
      <c r="D1049" s="662" t="s">
        <v>9983</v>
      </c>
      <c r="E1049" s="662" t="s">
        <v>9984</v>
      </c>
      <c r="F1049" s="665"/>
      <c r="G1049" s="665"/>
      <c r="H1049" s="665"/>
      <c r="I1049" s="665"/>
      <c r="J1049" s="665"/>
      <c r="K1049" s="665"/>
      <c r="L1049" s="665"/>
      <c r="M1049" s="665"/>
      <c r="N1049" s="665">
        <v>1</v>
      </c>
      <c r="O1049" s="665">
        <v>616</v>
      </c>
      <c r="P1049" s="678"/>
      <c r="Q1049" s="666">
        <v>616</v>
      </c>
    </row>
    <row r="1050" spans="1:17" ht="14.4" customHeight="1" x14ac:dyDescent="0.3">
      <c r="A1050" s="661" t="s">
        <v>10157</v>
      </c>
      <c r="B1050" s="662" t="s">
        <v>9963</v>
      </c>
      <c r="C1050" s="662" t="s">
        <v>9855</v>
      </c>
      <c r="D1050" s="662" t="s">
        <v>9989</v>
      </c>
      <c r="E1050" s="662" t="s">
        <v>9990</v>
      </c>
      <c r="F1050" s="665"/>
      <c r="G1050" s="665"/>
      <c r="H1050" s="665"/>
      <c r="I1050" s="665"/>
      <c r="J1050" s="665"/>
      <c r="K1050" s="665"/>
      <c r="L1050" s="665"/>
      <c r="M1050" s="665"/>
      <c r="N1050" s="665">
        <v>1</v>
      </c>
      <c r="O1050" s="665">
        <v>24</v>
      </c>
      <c r="P1050" s="678"/>
      <c r="Q1050" s="666">
        <v>24</v>
      </c>
    </row>
    <row r="1051" spans="1:17" ht="14.4" customHeight="1" x14ac:dyDescent="0.3">
      <c r="A1051" s="661" t="s">
        <v>10157</v>
      </c>
      <c r="B1051" s="662" t="s">
        <v>9963</v>
      </c>
      <c r="C1051" s="662" t="s">
        <v>9855</v>
      </c>
      <c r="D1051" s="662" t="s">
        <v>9995</v>
      </c>
      <c r="E1051" s="662" t="s">
        <v>9996</v>
      </c>
      <c r="F1051" s="665">
        <v>2</v>
      </c>
      <c r="G1051" s="665">
        <v>154</v>
      </c>
      <c r="H1051" s="665">
        <v>1</v>
      </c>
      <c r="I1051" s="665">
        <v>77</v>
      </c>
      <c r="J1051" s="665">
        <v>1</v>
      </c>
      <c r="K1051" s="665">
        <v>77</v>
      </c>
      <c r="L1051" s="665">
        <v>0.5</v>
      </c>
      <c r="M1051" s="665">
        <v>77</v>
      </c>
      <c r="N1051" s="665">
        <v>1</v>
      </c>
      <c r="O1051" s="665">
        <v>77</v>
      </c>
      <c r="P1051" s="678">
        <v>0.5</v>
      </c>
      <c r="Q1051" s="666">
        <v>77</v>
      </c>
    </row>
    <row r="1052" spans="1:17" ht="14.4" customHeight="1" x14ac:dyDescent="0.3">
      <c r="A1052" s="661" t="s">
        <v>10157</v>
      </c>
      <c r="B1052" s="662" t="s">
        <v>9963</v>
      </c>
      <c r="C1052" s="662" t="s">
        <v>9855</v>
      </c>
      <c r="D1052" s="662" t="s">
        <v>9999</v>
      </c>
      <c r="E1052" s="662" t="s">
        <v>10000</v>
      </c>
      <c r="F1052" s="665">
        <v>8</v>
      </c>
      <c r="G1052" s="665">
        <v>176</v>
      </c>
      <c r="H1052" s="665">
        <v>1</v>
      </c>
      <c r="I1052" s="665">
        <v>22</v>
      </c>
      <c r="J1052" s="665">
        <v>16</v>
      </c>
      <c r="K1052" s="665">
        <v>363</v>
      </c>
      <c r="L1052" s="665">
        <v>2.0625</v>
      </c>
      <c r="M1052" s="665">
        <v>22.6875</v>
      </c>
      <c r="N1052" s="665">
        <v>9</v>
      </c>
      <c r="O1052" s="665">
        <v>207</v>
      </c>
      <c r="P1052" s="678">
        <v>1.1761363636363635</v>
      </c>
      <c r="Q1052" s="666">
        <v>23</v>
      </c>
    </row>
    <row r="1053" spans="1:17" ht="14.4" customHeight="1" x14ac:dyDescent="0.3">
      <c r="A1053" s="661" t="s">
        <v>10157</v>
      </c>
      <c r="B1053" s="662" t="s">
        <v>9963</v>
      </c>
      <c r="C1053" s="662" t="s">
        <v>9855</v>
      </c>
      <c r="D1053" s="662" t="s">
        <v>10011</v>
      </c>
      <c r="E1053" s="662" t="s">
        <v>10012</v>
      </c>
      <c r="F1053" s="665">
        <v>1</v>
      </c>
      <c r="G1053" s="665">
        <v>66</v>
      </c>
      <c r="H1053" s="665">
        <v>1</v>
      </c>
      <c r="I1053" s="665">
        <v>66</v>
      </c>
      <c r="J1053" s="665">
        <v>1</v>
      </c>
      <c r="K1053" s="665">
        <v>66</v>
      </c>
      <c r="L1053" s="665">
        <v>1</v>
      </c>
      <c r="M1053" s="665">
        <v>66</v>
      </c>
      <c r="N1053" s="665"/>
      <c r="O1053" s="665"/>
      <c r="P1053" s="678"/>
      <c r="Q1053" s="666"/>
    </row>
    <row r="1054" spans="1:17" ht="14.4" customHeight="1" x14ac:dyDescent="0.3">
      <c r="A1054" s="661" t="s">
        <v>10157</v>
      </c>
      <c r="B1054" s="662" t="s">
        <v>9963</v>
      </c>
      <c r="C1054" s="662" t="s">
        <v>9855</v>
      </c>
      <c r="D1054" s="662" t="s">
        <v>10015</v>
      </c>
      <c r="E1054" s="662" t="s">
        <v>10016</v>
      </c>
      <c r="F1054" s="665">
        <v>5</v>
      </c>
      <c r="G1054" s="665">
        <v>80</v>
      </c>
      <c r="H1054" s="665">
        <v>1</v>
      </c>
      <c r="I1054" s="665">
        <v>16</v>
      </c>
      <c r="J1054" s="665">
        <v>1</v>
      </c>
      <c r="K1054" s="665">
        <v>16</v>
      </c>
      <c r="L1054" s="665">
        <v>0.2</v>
      </c>
      <c r="M1054" s="665">
        <v>16</v>
      </c>
      <c r="N1054" s="665">
        <v>3</v>
      </c>
      <c r="O1054" s="665">
        <v>48</v>
      </c>
      <c r="P1054" s="678">
        <v>0.6</v>
      </c>
      <c r="Q1054" s="666">
        <v>16</v>
      </c>
    </row>
    <row r="1055" spans="1:17" ht="14.4" customHeight="1" x14ac:dyDescent="0.3">
      <c r="A1055" s="661" t="s">
        <v>10157</v>
      </c>
      <c r="B1055" s="662" t="s">
        <v>9963</v>
      </c>
      <c r="C1055" s="662" t="s">
        <v>9855</v>
      </c>
      <c r="D1055" s="662" t="s">
        <v>10021</v>
      </c>
      <c r="E1055" s="662" t="s">
        <v>10022</v>
      </c>
      <c r="F1055" s="665">
        <v>8</v>
      </c>
      <c r="G1055" s="665">
        <v>192</v>
      </c>
      <c r="H1055" s="665">
        <v>1</v>
      </c>
      <c r="I1055" s="665">
        <v>24</v>
      </c>
      <c r="J1055" s="665">
        <v>16</v>
      </c>
      <c r="K1055" s="665">
        <v>384</v>
      </c>
      <c r="L1055" s="665">
        <v>2</v>
      </c>
      <c r="M1055" s="665">
        <v>24</v>
      </c>
      <c r="N1055" s="665">
        <v>8</v>
      </c>
      <c r="O1055" s="665">
        <v>192</v>
      </c>
      <c r="P1055" s="678">
        <v>1</v>
      </c>
      <c r="Q1055" s="666">
        <v>24</v>
      </c>
    </row>
    <row r="1056" spans="1:17" ht="14.4" customHeight="1" x14ac:dyDescent="0.3">
      <c r="A1056" s="661" t="s">
        <v>10157</v>
      </c>
      <c r="B1056" s="662" t="s">
        <v>9963</v>
      </c>
      <c r="C1056" s="662" t="s">
        <v>9855</v>
      </c>
      <c r="D1056" s="662" t="s">
        <v>10023</v>
      </c>
      <c r="E1056" s="662" t="s">
        <v>10024</v>
      </c>
      <c r="F1056" s="665"/>
      <c r="G1056" s="665"/>
      <c r="H1056" s="665"/>
      <c r="I1056" s="665"/>
      <c r="J1056" s="665"/>
      <c r="K1056" s="665"/>
      <c r="L1056" s="665"/>
      <c r="M1056" s="665"/>
      <c r="N1056" s="665">
        <v>1</v>
      </c>
      <c r="O1056" s="665">
        <v>739</v>
      </c>
      <c r="P1056" s="678"/>
      <c r="Q1056" s="666">
        <v>739</v>
      </c>
    </row>
    <row r="1057" spans="1:17" ht="14.4" customHeight="1" x14ac:dyDescent="0.3">
      <c r="A1057" s="661" t="s">
        <v>10157</v>
      </c>
      <c r="B1057" s="662" t="s">
        <v>9963</v>
      </c>
      <c r="C1057" s="662" t="s">
        <v>9855</v>
      </c>
      <c r="D1057" s="662" t="s">
        <v>10025</v>
      </c>
      <c r="E1057" s="662" t="s">
        <v>10026</v>
      </c>
      <c r="F1057" s="665"/>
      <c r="G1057" s="665"/>
      <c r="H1057" s="665"/>
      <c r="I1057" s="665"/>
      <c r="J1057" s="665"/>
      <c r="K1057" s="665"/>
      <c r="L1057" s="665"/>
      <c r="M1057" s="665"/>
      <c r="N1057" s="665">
        <v>1</v>
      </c>
      <c r="O1057" s="665">
        <v>180</v>
      </c>
      <c r="P1057" s="678"/>
      <c r="Q1057" s="666">
        <v>180</v>
      </c>
    </row>
    <row r="1058" spans="1:17" ht="14.4" customHeight="1" x14ac:dyDescent="0.3">
      <c r="A1058" s="661" t="s">
        <v>10157</v>
      </c>
      <c r="B1058" s="662" t="s">
        <v>9963</v>
      </c>
      <c r="C1058" s="662" t="s">
        <v>9855</v>
      </c>
      <c r="D1058" s="662" t="s">
        <v>10033</v>
      </c>
      <c r="E1058" s="662" t="s">
        <v>10034</v>
      </c>
      <c r="F1058" s="665"/>
      <c r="G1058" s="665"/>
      <c r="H1058" s="665"/>
      <c r="I1058" s="665"/>
      <c r="J1058" s="665"/>
      <c r="K1058" s="665"/>
      <c r="L1058" s="665"/>
      <c r="M1058" s="665"/>
      <c r="N1058" s="665">
        <v>1</v>
      </c>
      <c r="O1058" s="665">
        <v>265</v>
      </c>
      <c r="P1058" s="678"/>
      <c r="Q1058" s="666">
        <v>265</v>
      </c>
    </row>
    <row r="1059" spans="1:17" ht="14.4" customHeight="1" x14ac:dyDescent="0.3">
      <c r="A1059" s="661" t="s">
        <v>10157</v>
      </c>
      <c r="B1059" s="662" t="s">
        <v>9963</v>
      </c>
      <c r="C1059" s="662" t="s">
        <v>9855</v>
      </c>
      <c r="D1059" s="662" t="s">
        <v>10043</v>
      </c>
      <c r="E1059" s="662" t="s">
        <v>10044</v>
      </c>
      <c r="F1059" s="665"/>
      <c r="G1059" s="665"/>
      <c r="H1059" s="665"/>
      <c r="I1059" s="665"/>
      <c r="J1059" s="665"/>
      <c r="K1059" s="665"/>
      <c r="L1059" s="665"/>
      <c r="M1059" s="665"/>
      <c r="N1059" s="665">
        <v>1</v>
      </c>
      <c r="O1059" s="665">
        <v>591</v>
      </c>
      <c r="P1059" s="678"/>
      <c r="Q1059" s="666">
        <v>591</v>
      </c>
    </row>
    <row r="1060" spans="1:17" ht="14.4" customHeight="1" x14ac:dyDescent="0.3">
      <c r="A1060" s="661" t="s">
        <v>10157</v>
      </c>
      <c r="B1060" s="662" t="s">
        <v>9963</v>
      </c>
      <c r="C1060" s="662" t="s">
        <v>9855</v>
      </c>
      <c r="D1060" s="662" t="s">
        <v>10047</v>
      </c>
      <c r="E1060" s="662" t="s">
        <v>10048</v>
      </c>
      <c r="F1060" s="665"/>
      <c r="G1060" s="665"/>
      <c r="H1060" s="665"/>
      <c r="I1060" s="665"/>
      <c r="J1060" s="665"/>
      <c r="K1060" s="665"/>
      <c r="L1060" s="665"/>
      <c r="M1060" s="665"/>
      <c r="N1060" s="665">
        <v>1</v>
      </c>
      <c r="O1060" s="665">
        <v>546</v>
      </c>
      <c r="P1060" s="678"/>
      <c r="Q1060" s="666">
        <v>546</v>
      </c>
    </row>
    <row r="1061" spans="1:17" ht="14.4" customHeight="1" x14ac:dyDescent="0.3">
      <c r="A1061" s="661" t="s">
        <v>10157</v>
      </c>
      <c r="B1061" s="662" t="s">
        <v>9963</v>
      </c>
      <c r="C1061" s="662" t="s">
        <v>9855</v>
      </c>
      <c r="D1061" s="662" t="s">
        <v>10051</v>
      </c>
      <c r="E1061" s="662" t="s">
        <v>10052</v>
      </c>
      <c r="F1061" s="665"/>
      <c r="G1061" s="665"/>
      <c r="H1061" s="665"/>
      <c r="I1061" s="665"/>
      <c r="J1061" s="665"/>
      <c r="K1061" s="665"/>
      <c r="L1061" s="665"/>
      <c r="M1061" s="665"/>
      <c r="N1061" s="665">
        <v>1</v>
      </c>
      <c r="O1061" s="665">
        <v>735</v>
      </c>
      <c r="P1061" s="678"/>
      <c r="Q1061" s="666">
        <v>735</v>
      </c>
    </row>
    <row r="1062" spans="1:17" ht="14.4" customHeight="1" x14ac:dyDescent="0.3">
      <c r="A1062" s="661" t="s">
        <v>10157</v>
      </c>
      <c r="B1062" s="662" t="s">
        <v>9963</v>
      </c>
      <c r="C1062" s="662" t="s">
        <v>9855</v>
      </c>
      <c r="D1062" s="662" t="s">
        <v>10055</v>
      </c>
      <c r="E1062" s="662" t="s">
        <v>10056</v>
      </c>
      <c r="F1062" s="665"/>
      <c r="G1062" s="665"/>
      <c r="H1062" s="665"/>
      <c r="I1062" s="665"/>
      <c r="J1062" s="665"/>
      <c r="K1062" s="665"/>
      <c r="L1062" s="665"/>
      <c r="M1062" s="665"/>
      <c r="N1062" s="665">
        <v>1</v>
      </c>
      <c r="O1062" s="665">
        <v>345</v>
      </c>
      <c r="P1062" s="678"/>
      <c r="Q1062" s="666">
        <v>345</v>
      </c>
    </row>
    <row r="1063" spans="1:17" ht="14.4" customHeight="1" x14ac:dyDescent="0.3">
      <c r="A1063" s="661" t="s">
        <v>10157</v>
      </c>
      <c r="B1063" s="662" t="s">
        <v>9963</v>
      </c>
      <c r="C1063" s="662" t="s">
        <v>9855</v>
      </c>
      <c r="D1063" s="662" t="s">
        <v>10059</v>
      </c>
      <c r="E1063" s="662" t="s">
        <v>10060</v>
      </c>
      <c r="F1063" s="665"/>
      <c r="G1063" s="665"/>
      <c r="H1063" s="665"/>
      <c r="I1063" s="665"/>
      <c r="J1063" s="665"/>
      <c r="K1063" s="665"/>
      <c r="L1063" s="665"/>
      <c r="M1063" s="665"/>
      <c r="N1063" s="665">
        <v>1</v>
      </c>
      <c r="O1063" s="665">
        <v>231</v>
      </c>
      <c r="P1063" s="678"/>
      <c r="Q1063" s="666">
        <v>231</v>
      </c>
    </row>
    <row r="1064" spans="1:17" ht="14.4" customHeight="1" x14ac:dyDescent="0.3">
      <c r="A1064" s="661" t="s">
        <v>10158</v>
      </c>
      <c r="B1064" s="662" t="s">
        <v>9667</v>
      </c>
      <c r="C1064" s="662" t="s">
        <v>9668</v>
      </c>
      <c r="D1064" s="662" t="s">
        <v>9694</v>
      </c>
      <c r="E1064" s="662" t="s">
        <v>9695</v>
      </c>
      <c r="F1064" s="665"/>
      <c r="G1064" s="665"/>
      <c r="H1064" s="665"/>
      <c r="I1064" s="665"/>
      <c r="J1064" s="665">
        <v>0.25</v>
      </c>
      <c r="K1064" s="665">
        <v>6149.62</v>
      </c>
      <c r="L1064" s="665"/>
      <c r="M1064" s="665">
        <v>24598.48</v>
      </c>
      <c r="N1064" s="665"/>
      <c r="O1064" s="665"/>
      <c r="P1064" s="678"/>
      <c r="Q1064" s="666"/>
    </row>
    <row r="1065" spans="1:17" ht="14.4" customHeight="1" x14ac:dyDescent="0.3">
      <c r="A1065" s="661" t="s">
        <v>10158</v>
      </c>
      <c r="B1065" s="662" t="s">
        <v>9667</v>
      </c>
      <c r="C1065" s="662" t="s">
        <v>9668</v>
      </c>
      <c r="D1065" s="662" t="s">
        <v>9730</v>
      </c>
      <c r="E1065" s="662" t="s">
        <v>9731</v>
      </c>
      <c r="F1065" s="665"/>
      <c r="G1065" s="665"/>
      <c r="H1065" s="665"/>
      <c r="I1065" s="665"/>
      <c r="J1065" s="665">
        <v>2</v>
      </c>
      <c r="K1065" s="665">
        <v>9022.1</v>
      </c>
      <c r="L1065" s="665"/>
      <c r="M1065" s="665">
        <v>4511.05</v>
      </c>
      <c r="N1065" s="665"/>
      <c r="O1065" s="665"/>
      <c r="P1065" s="678"/>
      <c r="Q1065" s="666"/>
    </row>
    <row r="1066" spans="1:17" ht="14.4" customHeight="1" x14ac:dyDescent="0.3">
      <c r="A1066" s="661" t="s">
        <v>10158</v>
      </c>
      <c r="B1066" s="662" t="s">
        <v>9667</v>
      </c>
      <c r="C1066" s="662" t="s">
        <v>9668</v>
      </c>
      <c r="D1066" s="662" t="s">
        <v>9732</v>
      </c>
      <c r="E1066" s="662" t="s">
        <v>3465</v>
      </c>
      <c r="F1066" s="665"/>
      <c r="G1066" s="665"/>
      <c r="H1066" s="665"/>
      <c r="I1066" s="665"/>
      <c r="J1066" s="665">
        <v>3</v>
      </c>
      <c r="K1066" s="665">
        <v>27066.27</v>
      </c>
      <c r="L1066" s="665"/>
      <c r="M1066" s="665">
        <v>9022.09</v>
      </c>
      <c r="N1066" s="665"/>
      <c r="O1066" s="665"/>
      <c r="P1066" s="678"/>
      <c r="Q1066" s="666"/>
    </row>
    <row r="1067" spans="1:17" ht="14.4" customHeight="1" x14ac:dyDescent="0.3">
      <c r="A1067" s="661" t="s">
        <v>10158</v>
      </c>
      <c r="B1067" s="662" t="s">
        <v>9667</v>
      </c>
      <c r="C1067" s="662" t="s">
        <v>9668</v>
      </c>
      <c r="D1067" s="662" t="s">
        <v>9775</v>
      </c>
      <c r="E1067" s="662" t="s">
        <v>2752</v>
      </c>
      <c r="F1067" s="665"/>
      <c r="G1067" s="665"/>
      <c r="H1067" s="665"/>
      <c r="I1067" s="665"/>
      <c r="J1067" s="665">
        <v>0.2</v>
      </c>
      <c r="K1067" s="665">
        <v>1400.34</v>
      </c>
      <c r="L1067" s="665"/>
      <c r="M1067" s="665">
        <v>7001.6999999999989</v>
      </c>
      <c r="N1067" s="665"/>
      <c r="O1067" s="665"/>
      <c r="P1067" s="678"/>
      <c r="Q1067" s="666"/>
    </row>
    <row r="1068" spans="1:17" ht="14.4" customHeight="1" x14ac:dyDescent="0.3">
      <c r="A1068" s="661" t="s">
        <v>10158</v>
      </c>
      <c r="B1068" s="662" t="s">
        <v>9667</v>
      </c>
      <c r="C1068" s="662" t="s">
        <v>9831</v>
      </c>
      <c r="D1068" s="662" t="s">
        <v>9832</v>
      </c>
      <c r="E1068" s="662" t="s">
        <v>9833</v>
      </c>
      <c r="F1068" s="665"/>
      <c r="G1068" s="665"/>
      <c r="H1068" s="665"/>
      <c r="I1068" s="665"/>
      <c r="J1068" s="665">
        <v>2</v>
      </c>
      <c r="K1068" s="665">
        <v>3731.16</v>
      </c>
      <c r="L1068" s="665"/>
      <c r="M1068" s="665">
        <v>1865.58</v>
      </c>
      <c r="N1068" s="665"/>
      <c r="O1068" s="665"/>
      <c r="P1068" s="678"/>
      <c r="Q1068" s="666"/>
    </row>
    <row r="1069" spans="1:17" ht="14.4" customHeight="1" x14ac:dyDescent="0.3">
      <c r="A1069" s="661" t="s">
        <v>10158</v>
      </c>
      <c r="B1069" s="662" t="s">
        <v>9667</v>
      </c>
      <c r="C1069" s="662" t="s">
        <v>9831</v>
      </c>
      <c r="D1069" s="662" t="s">
        <v>9834</v>
      </c>
      <c r="E1069" s="662" t="s">
        <v>9835</v>
      </c>
      <c r="F1069" s="665"/>
      <c r="G1069" s="665"/>
      <c r="H1069" s="665"/>
      <c r="I1069" s="665"/>
      <c r="J1069" s="665">
        <v>1</v>
      </c>
      <c r="K1069" s="665">
        <v>2728.71</v>
      </c>
      <c r="L1069" s="665"/>
      <c r="M1069" s="665">
        <v>2728.71</v>
      </c>
      <c r="N1069" s="665"/>
      <c r="O1069" s="665"/>
      <c r="P1069" s="678"/>
      <c r="Q1069" s="666"/>
    </row>
    <row r="1070" spans="1:17" ht="14.4" customHeight="1" x14ac:dyDescent="0.3">
      <c r="A1070" s="661" t="s">
        <v>10158</v>
      </c>
      <c r="B1070" s="662" t="s">
        <v>9667</v>
      </c>
      <c r="C1070" s="662" t="s">
        <v>9831</v>
      </c>
      <c r="D1070" s="662" t="s">
        <v>9836</v>
      </c>
      <c r="E1070" s="662" t="s">
        <v>9837</v>
      </c>
      <c r="F1070" s="665"/>
      <c r="G1070" s="665"/>
      <c r="H1070" s="665"/>
      <c r="I1070" s="665"/>
      <c r="J1070" s="665">
        <v>1</v>
      </c>
      <c r="K1070" s="665">
        <v>8191.63</v>
      </c>
      <c r="L1070" s="665"/>
      <c r="M1070" s="665">
        <v>8191.63</v>
      </c>
      <c r="N1070" s="665"/>
      <c r="O1070" s="665"/>
      <c r="P1070" s="678"/>
      <c r="Q1070" s="666"/>
    </row>
    <row r="1071" spans="1:17" ht="14.4" customHeight="1" x14ac:dyDescent="0.3">
      <c r="A1071" s="661" t="s">
        <v>10158</v>
      </c>
      <c r="B1071" s="662" t="s">
        <v>9667</v>
      </c>
      <c r="C1071" s="662" t="s">
        <v>9831</v>
      </c>
      <c r="D1071" s="662" t="s">
        <v>9838</v>
      </c>
      <c r="E1071" s="662" t="s">
        <v>9839</v>
      </c>
      <c r="F1071" s="665"/>
      <c r="G1071" s="665"/>
      <c r="H1071" s="665"/>
      <c r="I1071" s="665"/>
      <c r="J1071" s="665">
        <v>1</v>
      </c>
      <c r="K1071" s="665">
        <v>8074.36</v>
      </c>
      <c r="L1071" s="665"/>
      <c r="M1071" s="665">
        <v>8074.36</v>
      </c>
      <c r="N1071" s="665"/>
      <c r="O1071" s="665"/>
      <c r="P1071" s="678"/>
      <c r="Q1071" s="666"/>
    </row>
    <row r="1072" spans="1:17" ht="14.4" customHeight="1" x14ac:dyDescent="0.3">
      <c r="A1072" s="661" t="s">
        <v>10158</v>
      </c>
      <c r="B1072" s="662" t="s">
        <v>9667</v>
      </c>
      <c r="C1072" s="662" t="s">
        <v>9831</v>
      </c>
      <c r="D1072" s="662" t="s">
        <v>9840</v>
      </c>
      <c r="E1072" s="662" t="s">
        <v>9841</v>
      </c>
      <c r="F1072" s="665"/>
      <c r="G1072" s="665"/>
      <c r="H1072" s="665"/>
      <c r="I1072" s="665"/>
      <c r="J1072" s="665">
        <v>1</v>
      </c>
      <c r="K1072" s="665">
        <v>9686.1</v>
      </c>
      <c r="L1072" s="665"/>
      <c r="M1072" s="665">
        <v>9686.1</v>
      </c>
      <c r="N1072" s="665">
        <v>1</v>
      </c>
      <c r="O1072" s="665">
        <v>9686.1</v>
      </c>
      <c r="P1072" s="678"/>
      <c r="Q1072" s="666">
        <v>9686.1</v>
      </c>
    </row>
    <row r="1073" spans="1:17" ht="14.4" customHeight="1" x14ac:dyDescent="0.3">
      <c r="A1073" s="661" t="s">
        <v>10158</v>
      </c>
      <c r="B1073" s="662" t="s">
        <v>9667</v>
      </c>
      <c r="C1073" s="662" t="s">
        <v>9831</v>
      </c>
      <c r="D1073" s="662" t="s">
        <v>9844</v>
      </c>
      <c r="E1073" s="662" t="s">
        <v>9845</v>
      </c>
      <c r="F1073" s="665"/>
      <c r="G1073" s="665"/>
      <c r="H1073" s="665"/>
      <c r="I1073" s="665"/>
      <c r="J1073" s="665">
        <v>3</v>
      </c>
      <c r="K1073" s="665">
        <v>716.04</v>
      </c>
      <c r="L1073" s="665"/>
      <c r="M1073" s="665">
        <v>238.67999999999998</v>
      </c>
      <c r="N1073" s="665"/>
      <c r="O1073" s="665"/>
      <c r="P1073" s="678"/>
      <c r="Q1073" s="666"/>
    </row>
    <row r="1074" spans="1:17" ht="14.4" customHeight="1" x14ac:dyDescent="0.3">
      <c r="A1074" s="661" t="s">
        <v>10158</v>
      </c>
      <c r="B1074" s="662" t="s">
        <v>9667</v>
      </c>
      <c r="C1074" s="662" t="s">
        <v>9855</v>
      </c>
      <c r="D1074" s="662" t="s">
        <v>9858</v>
      </c>
      <c r="E1074" s="662" t="s">
        <v>9859</v>
      </c>
      <c r="F1074" s="665"/>
      <c r="G1074" s="665"/>
      <c r="H1074" s="665"/>
      <c r="I1074" s="665"/>
      <c r="J1074" s="665">
        <v>5</v>
      </c>
      <c r="K1074" s="665">
        <v>934</v>
      </c>
      <c r="L1074" s="665"/>
      <c r="M1074" s="665">
        <v>186.8</v>
      </c>
      <c r="N1074" s="665">
        <v>1</v>
      </c>
      <c r="O1074" s="665">
        <v>189</v>
      </c>
      <c r="P1074" s="678"/>
      <c r="Q1074" s="666">
        <v>189</v>
      </c>
    </row>
    <row r="1075" spans="1:17" ht="14.4" customHeight="1" x14ac:dyDescent="0.3">
      <c r="A1075" s="661" t="s">
        <v>10158</v>
      </c>
      <c r="B1075" s="662" t="s">
        <v>9667</v>
      </c>
      <c r="C1075" s="662" t="s">
        <v>9855</v>
      </c>
      <c r="D1075" s="662" t="s">
        <v>9860</v>
      </c>
      <c r="E1075" s="662" t="s">
        <v>9861</v>
      </c>
      <c r="F1075" s="665"/>
      <c r="G1075" s="665"/>
      <c r="H1075" s="665"/>
      <c r="I1075" s="665"/>
      <c r="J1075" s="665">
        <v>8</v>
      </c>
      <c r="K1075" s="665">
        <v>278</v>
      </c>
      <c r="L1075" s="665"/>
      <c r="M1075" s="665">
        <v>34.75</v>
      </c>
      <c r="N1075" s="665">
        <v>1</v>
      </c>
      <c r="O1075" s="665">
        <v>35</v>
      </c>
      <c r="P1075" s="678"/>
      <c r="Q1075" s="666">
        <v>35</v>
      </c>
    </row>
    <row r="1076" spans="1:17" ht="14.4" customHeight="1" x14ac:dyDescent="0.3">
      <c r="A1076" s="661" t="s">
        <v>10158</v>
      </c>
      <c r="B1076" s="662" t="s">
        <v>9667</v>
      </c>
      <c r="C1076" s="662" t="s">
        <v>9855</v>
      </c>
      <c r="D1076" s="662" t="s">
        <v>9872</v>
      </c>
      <c r="E1076" s="662" t="s">
        <v>9873</v>
      </c>
      <c r="F1076" s="665"/>
      <c r="G1076" s="665"/>
      <c r="H1076" s="665"/>
      <c r="I1076" s="665"/>
      <c r="J1076" s="665">
        <v>2</v>
      </c>
      <c r="K1076" s="665">
        <v>0</v>
      </c>
      <c r="L1076" s="665"/>
      <c r="M1076" s="665">
        <v>0</v>
      </c>
      <c r="N1076" s="665"/>
      <c r="O1076" s="665"/>
      <c r="P1076" s="678"/>
      <c r="Q1076" s="666"/>
    </row>
    <row r="1077" spans="1:17" ht="14.4" customHeight="1" x14ac:dyDescent="0.3">
      <c r="A1077" s="661" t="s">
        <v>10158</v>
      </c>
      <c r="B1077" s="662" t="s">
        <v>9667</v>
      </c>
      <c r="C1077" s="662" t="s">
        <v>9855</v>
      </c>
      <c r="D1077" s="662" t="s">
        <v>9874</v>
      </c>
      <c r="E1077" s="662" t="s">
        <v>9875</v>
      </c>
      <c r="F1077" s="665"/>
      <c r="G1077" s="665"/>
      <c r="H1077" s="665"/>
      <c r="I1077" s="665"/>
      <c r="J1077" s="665">
        <v>4</v>
      </c>
      <c r="K1077" s="665">
        <v>0</v>
      </c>
      <c r="L1077" s="665"/>
      <c r="M1077" s="665">
        <v>0</v>
      </c>
      <c r="N1077" s="665"/>
      <c r="O1077" s="665"/>
      <c r="P1077" s="678"/>
      <c r="Q1077" s="666"/>
    </row>
    <row r="1078" spans="1:17" ht="14.4" customHeight="1" x14ac:dyDescent="0.3">
      <c r="A1078" s="661" t="s">
        <v>10158</v>
      </c>
      <c r="B1078" s="662" t="s">
        <v>9667</v>
      </c>
      <c r="C1078" s="662" t="s">
        <v>9855</v>
      </c>
      <c r="D1078" s="662" t="s">
        <v>9882</v>
      </c>
      <c r="E1078" s="662" t="s">
        <v>9883</v>
      </c>
      <c r="F1078" s="665">
        <v>2</v>
      </c>
      <c r="G1078" s="665">
        <v>0</v>
      </c>
      <c r="H1078" s="665"/>
      <c r="I1078" s="665">
        <v>0</v>
      </c>
      <c r="J1078" s="665">
        <v>3</v>
      </c>
      <c r="K1078" s="665">
        <v>0</v>
      </c>
      <c r="L1078" s="665"/>
      <c r="M1078" s="665">
        <v>0</v>
      </c>
      <c r="N1078" s="665">
        <v>2</v>
      </c>
      <c r="O1078" s="665">
        <v>33.33</v>
      </c>
      <c r="P1078" s="678"/>
      <c r="Q1078" s="666">
        <v>16.664999999999999</v>
      </c>
    </row>
    <row r="1079" spans="1:17" ht="14.4" customHeight="1" x14ac:dyDescent="0.3">
      <c r="A1079" s="661" t="s">
        <v>10158</v>
      </c>
      <c r="B1079" s="662" t="s">
        <v>9667</v>
      </c>
      <c r="C1079" s="662" t="s">
        <v>9855</v>
      </c>
      <c r="D1079" s="662" t="s">
        <v>9896</v>
      </c>
      <c r="E1079" s="662" t="s">
        <v>9897</v>
      </c>
      <c r="F1079" s="665">
        <v>1</v>
      </c>
      <c r="G1079" s="665">
        <v>327</v>
      </c>
      <c r="H1079" s="665">
        <v>1</v>
      </c>
      <c r="I1079" s="665">
        <v>327</v>
      </c>
      <c r="J1079" s="665">
        <v>1</v>
      </c>
      <c r="K1079" s="665">
        <v>330</v>
      </c>
      <c r="L1079" s="665">
        <v>1.0091743119266054</v>
      </c>
      <c r="M1079" s="665">
        <v>330</v>
      </c>
      <c r="N1079" s="665">
        <v>1</v>
      </c>
      <c r="O1079" s="665">
        <v>331</v>
      </c>
      <c r="P1079" s="678">
        <v>1.0122324159021407</v>
      </c>
      <c r="Q1079" s="666">
        <v>331</v>
      </c>
    </row>
    <row r="1080" spans="1:17" ht="14.4" customHeight="1" x14ac:dyDescent="0.3">
      <c r="A1080" s="661" t="s">
        <v>10158</v>
      </c>
      <c r="B1080" s="662" t="s">
        <v>9667</v>
      </c>
      <c r="C1080" s="662" t="s">
        <v>9855</v>
      </c>
      <c r="D1080" s="662" t="s">
        <v>9904</v>
      </c>
      <c r="E1080" s="662" t="s">
        <v>9905</v>
      </c>
      <c r="F1080" s="665">
        <v>7</v>
      </c>
      <c r="G1080" s="665">
        <v>1113</v>
      </c>
      <c r="H1080" s="665">
        <v>1</v>
      </c>
      <c r="I1080" s="665">
        <v>159</v>
      </c>
      <c r="J1080" s="665">
        <v>1</v>
      </c>
      <c r="K1080" s="665">
        <v>160</v>
      </c>
      <c r="L1080" s="665">
        <v>0.14375561545372867</v>
      </c>
      <c r="M1080" s="665">
        <v>160</v>
      </c>
      <c r="N1080" s="665">
        <v>2</v>
      </c>
      <c r="O1080" s="665">
        <v>322</v>
      </c>
      <c r="P1080" s="678">
        <v>0.28930817610062892</v>
      </c>
      <c r="Q1080" s="666">
        <v>161</v>
      </c>
    </row>
    <row r="1081" spans="1:17" ht="14.4" customHeight="1" x14ac:dyDescent="0.3">
      <c r="A1081" s="661" t="s">
        <v>10158</v>
      </c>
      <c r="B1081" s="662" t="s">
        <v>9667</v>
      </c>
      <c r="C1081" s="662" t="s">
        <v>9855</v>
      </c>
      <c r="D1081" s="662" t="s">
        <v>9910</v>
      </c>
      <c r="E1081" s="662" t="s">
        <v>9911</v>
      </c>
      <c r="F1081" s="665">
        <v>3</v>
      </c>
      <c r="G1081" s="665">
        <v>489</v>
      </c>
      <c r="H1081" s="665">
        <v>1</v>
      </c>
      <c r="I1081" s="665">
        <v>163</v>
      </c>
      <c r="J1081" s="665">
        <v>7</v>
      </c>
      <c r="K1081" s="665">
        <v>819</v>
      </c>
      <c r="L1081" s="665">
        <v>1.6748466257668713</v>
      </c>
      <c r="M1081" s="665">
        <v>117</v>
      </c>
      <c r="N1081" s="665">
        <v>3</v>
      </c>
      <c r="O1081" s="665">
        <v>495</v>
      </c>
      <c r="P1081" s="678">
        <v>1.0122699386503067</v>
      </c>
      <c r="Q1081" s="666">
        <v>165</v>
      </c>
    </row>
    <row r="1082" spans="1:17" ht="14.4" customHeight="1" x14ac:dyDescent="0.3">
      <c r="A1082" s="661" t="s">
        <v>10158</v>
      </c>
      <c r="B1082" s="662" t="s">
        <v>9667</v>
      </c>
      <c r="C1082" s="662" t="s">
        <v>9855</v>
      </c>
      <c r="D1082" s="662" t="s">
        <v>9912</v>
      </c>
      <c r="E1082" s="662" t="s">
        <v>9913</v>
      </c>
      <c r="F1082" s="665"/>
      <c r="G1082" s="665"/>
      <c r="H1082" s="665"/>
      <c r="I1082" s="665"/>
      <c r="J1082" s="665">
        <v>2</v>
      </c>
      <c r="K1082" s="665">
        <v>1302</v>
      </c>
      <c r="L1082" s="665"/>
      <c r="M1082" s="665">
        <v>651</v>
      </c>
      <c r="N1082" s="665">
        <v>1</v>
      </c>
      <c r="O1082" s="665">
        <v>653</v>
      </c>
      <c r="P1082" s="678"/>
      <c r="Q1082" s="666">
        <v>653</v>
      </c>
    </row>
    <row r="1083" spans="1:17" ht="14.4" customHeight="1" x14ac:dyDescent="0.3">
      <c r="A1083" s="661" t="s">
        <v>10158</v>
      </c>
      <c r="B1083" s="662" t="s">
        <v>9930</v>
      </c>
      <c r="C1083" s="662" t="s">
        <v>9855</v>
      </c>
      <c r="D1083" s="662" t="s">
        <v>9931</v>
      </c>
      <c r="E1083" s="662" t="s">
        <v>9932</v>
      </c>
      <c r="F1083" s="665">
        <v>2</v>
      </c>
      <c r="G1083" s="665">
        <v>1808</v>
      </c>
      <c r="H1083" s="665">
        <v>1</v>
      </c>
      <c r="I1083" s="665">
        <v>904</v>
      </c>
      <c r="J1083" s="665"/>
      <c r="K1083" s="665"/>
      <c r="L1083" s="665"/>
      <c r="M1083" s="665"/>
      <c r="N1083" s="665"/>
      <c r="O1083" s="665"/>
      <c r="P1083" s="678"/>
      <c r="Q1083" s="666"/>
    </row>
    <row r="1084" spans="1:17" ht="14.4" customHeight="1" x14ac:dyDescent="0.3">
      <c r="A1084" s="661" t="s">
        <v>10158</v>
      </c>
      <c r="B1084" s="662" t="s">
        <v>9930</v>
      </c>
      <c r="C1084" s="662" t="s">
        <v>9855</v>
      </c>
      <c r="D1084" s="662" t="s">
        <v>9933</v>
      </c>
      <c r="E1084" s="662" t="s">
        <v>9934</v>
      </c>
      <c r="F1084" s="665">
        <v>1</v>
      </c>
      <c r="G1084" s="665">
        <v>10084</v>
      </c>
      <c r="H1084" s="665">
        <v>1</v>
      </c>
      <c r="I1084" s="665">
        <v>10084</v>
      </c>
      <c r="J1084" s="665"/>
      <c r="K1084" s="665"/>
      <c r="L1084" s="665"/>
      <c r="M1084" s="665"/>
      <c r="N1084" s="665"/>
      <c r="O1084" s="665"/>
      <c r="P1084" s="678"/>
      <c r="Q1084" s="666"/>
    </row>
    <row r="1085" spans="1:17" ht="14.4" customHeight="1" x14ac:dyDescent="0.3">
      <c r="A1085" s="661" t="s">
        <v>10158</v>
      </c>
      <c r="B1085" s="662" t="s">
        <v>9930</v>
      </c>
      <c r="C1085" s="662" t="s">
        <v>9855</v>
      </c>
      <c r="D1085" s="662" t="s">
        <v>9941</v>
      </c>
      <c r="E1085" s="662" t="s">
        <v>9942</v>
      </c>
      <c r="F1085" s="665">
        <v>4</v>
      </c>
      <c r="G1085" s="665">
        <v>4980</v>
      </c>
      <c r="H1085" s="665">
        <v>1</v>
      </c>
      <c r="I1085" s="665">
        <v>1245</v>
      </c>
      <c r="J1085" s="665"/>
      <c r="K1085" s="665"/>
      <c r="L1085" s="665"/>
      <c r="M1085" s="665"/>
      <c r="N1085" s="665"/>
      <c r="O1085" s="665"/>
      <c r="P1085" s="678"/>
      <c r="Q1085" s="666"/>
    </row>
    <row r="1086" spans="1:17" ht="14.4" customHeight="1" x14ac:dyDescent="0.3">
      <c r="A1086" s="661" t="s">
        <v>10158</v>
      </c>
      <c r="B1086" s="662" t="s">
        <v>9930</v>
      </c>
      <c r="C1086" s="662" t="s">
        <v>9855</v>
      </c>
      <c r="D1086" s="662" t="s">
        <v>9943</v>
      </c>
      <c r="E1086" s="662" t="s">
        <v>9944</v>
      </c>
      <c r="F1086" s="665">
        <v>1</v>
      </c>
      <c r="G1086" s="665">
        <v>9337</v>
      </c>
      <c r="H1086" s="665">
        <v>1</v>
      </c>
      <c r="I1086" s="665">
        <v>9337</v>
      </c>
      <c r="J1086" s="665"/>
      <c r="K1086" s="665"/>
      <c r="L1086" s="665"/>
      <c r="M1086" s="665"/>
      <c r="N1086" s="665"/>
      <c r="O1086" s="665"/>
      <c r="P1086" s="678"/>
      <c r="Q1086" s="666"/>
    </row>
    <row r="1087" spans="1:17" ht="14.4" customHeight="1" x14ac:dyDescent="0.3">
      <c r="A1087" s="661" t="s">
        <v>10158</v>
      </c>
      <c r="B1087" s="662" t="s">
        <v>9930</v>
      </c>
      <c r="C1087" s="662" t="s">
        <v>9855</v>
      </c>
      <c r="D1087" s="662" t="s">
        <v>9951</v>
      </c>
      <c r="E1087" s="662" t="s">
        <v>9952</v>
      </c>
      <c r="F1087" s="665">
        <v>2</v>
      </c>
      <c r="G1087" s="665">
        <v>2004</v>
      </c>
      <c r="H1087" s="665">
        <v>1</v>
      </c>
      <c r="I1087" s="665">
        <v>1002</v>
      </c>
      <c r="J1087" s="665"/>
      <c r="K1087" s="665"/>
      <c r="L1087" s="665"/>
      <c r="M1087" s="665"/>
      <c r="N1087" s="665"/>
      <c r="O1087" s="665"/>
      <c r="P1087" s="678"/>
      <c r="Q1087" s="666"/>
    </row>
    <row r="1088" spans="1:17" ht="14.4" customHeight="1" x14ac:dyDescent="0.3">
      <c r="A1088" s="661" t="s">
        <v>10158</v>
      </c>
      <c r="B1088" s="662" t="s">
        <v>9930</v>
      </c>
      <c r="C1088" s="662" t="s">
        <v>9855</v>
      </c>
      <c r="D1088" s="662" t="s">
        <v>9953</v>
      </c>
      <c r="E1088" s="662" t="s">
        <v>9954</v>
      </c>
      <c r="F1088" s="665">
        <v>4</v>
      </c>
      <c r="G1088" s="665">
        <v>8932</v>
      </c>
      <c r="H1088" s="665">
        <v>1</v>
      </c>
      <c r="I1088" s="665">
        <v>2233</v>
      </c>
      <c r="J1088" s="665"/>
      <c r="K1088" s="665"/>
      <c r="L1088" s="665"/>
      <c r="M1088" s="665"/>
      <c r="N1088" s="665"/>
      <c r="O1088" s="665"/>
      <c r="P1088" s="678"/>
      <c r="Q1088" s="666"/>
    </row>
    <row r="1089" spans="1:17" ht="14.4" customHeight="1" x14ac:dyDescent="0.3">
      <c r="A1089" s="661" t="s">
        <v>10158</v>
      </c>
      <c r="B1089" s="662" t="s">
        <v>9930</v>
      </c>
      <c r="C1089" s="662" t="s">
        <v>9855</v>
      </c>
      <c r="D1089" s="662" t="s">
        <v>9955</v>
      </c>
      <c r="E1089" s="662" t="s">
        <v>9956</v>
      </c>
      <c r="F1089" s="665">
        <v>2</v>
      </c>
      <c r="G1089" s="665">
        <v>732</v>
      </c>
      <c r="H1089" s="665">
        <v>1</v>
      </c>
      <c r="I1089" s="665">
        <v>366</v>
      </c>
      <c r="J1089" s="665"/>
      <c r="K1089" s="665"/>
      <c r="L1089" s="665"/>
      <c r="M1089" s="665"/>
      <c r="N1089" s="665"/>
      <c r="O1089" s="665"/>
      <c r="P1089" s="678"/>
      <c r="Q1089" s="666"/>
    </row>
    <row r="1090" spans="1:17" ht="14.4" customHeight="1" x14ac:dyDescent="0.3">
      <c r="A1090" s="661" t="s">
        <v>10158</v>
      </c>
      <c r="B1090" s="662" t="s">
        <v>9963</v>
      </c>
      <c r="C1090" s="662" t="s">
        <v>9855</v>
      </c>
      <c r="D1090" s="662" t="s">
        <v>9968</v>
      </c>
      <c r="E1090" s="662" t="s">
        <v>9969</v>
      </c>
      <c r="F1090" s="665">
        <v>2</v>
      </c>
      <c r="G1090" s="665">
        <v>994</v>
      </c>
      <c r="H1090" s="665">
        <v>1</v>
      </c>
      <c r="I1090" s="665">
        <v>497</v>
      </c>
      <c r="J1090" s="665"/>
      <c r="K1090" s="665"/>
      <c r="L1090" s="665"/>
      <c r="M1090" s="665"/>
      <c r="N1090" s="665"/>
      <c r="O1090" s="665"/>
      <c r="P1090" s="678"/>
      <c r="Q1090" s="666"/>
    </row>
    <row r="1091" spans="1:17" ht="14.4" customHeight="1" x14ac:dyDescent="0.3">
      <c r="A1091" s="661" t="s">
        <v>10158</v>
      </c>
      <c r="B1091" s="662" t="s">
        <v>9963</v>
      </c>
      <c r="C1091" s="662" t="s">
        <v>9855</v>
      </c>
      <c r="D1091" s="662" t="s">
        <v>9974</v>
      </c>
      <c r="E1091" s="662" t="s">
        <v>9975</v>
      </c>
      <c r="F1091" s="665">
        <v>3</v>
      </c>
      <c r="G1091" s="665">
        <v>1050</v>
      </c>
      <c r="H1091" s="665">
        <v>1</v>
      </c>
      <c r="I1091" s="665">
        <v>350</v>
      </c>
      <c r="J1091" s="665"/>
      <c r="K1091" s="665"/>
      <c r="L1091" s="665"/>
      <c r="M1091" s="665"/>
      <c r="N1091" s="665">
        <v>1</v>
      </c>
      <c r="O1091" s="665">
        <v>351</v>
      </c>
      <c r="P1091" s="678">
        <v>0.3342857142857143</v>
      </c>
      <c r="Q1091" s="666">
        <v>351</v>
      </c>
    </row>
    <row r="1092" spans="1:17" ht="14.4" customHeight="1" x14ac:dyDescent="0.3">
      <c r="A1092" s="661" t="s">
        <v>10158</v>
      </c>
      <c r="B1092" s="662" t="s">
        <v>9963</v>
      </c>
      <c r="C1092" s="662" t="s">
        <v>9855</v>
      </c>
      <c r="D1092" s="662" t="s">
        <v>9978</v>
      </c>
      <c r="E1092" s="662" t="s">
        <v>9979</v>
      </c>
      <c r="F1092" s="665">
        <v>227</v>
      </c>
      <c r="G1092" s="665">
        <v>14755</v>
      </c>
      <c r="H1092" s="665">
        <v>1</v>
      </c>
      <c r="I1092" s="665">
        <v>65</v>
      </c>
      <c r="J1092" s="665">
        <v>266</v>
      </c>
      <c r="K1092" s="665">
        <v>17290</v>
      </c>
      <c r="L1092" s="665">
        <v>1.1718061674008811</v>
      </c>
      <c r="M1092" s="665">
        <v>65</v>
      </c>
      <c r="N1092" s="665">
        <v>138</v>
      </c>
      <c r="O1092" s="665">
        <v>8970</v>
      </c>
      <c r="P1092" s="678">
        <v>0.60792951541850215</v>
      </c>
      <c r="Q1092" s="666">
        <v>65</v>
      </c>
    </row>
    <row r="1093" spans="1:17" ht="14.4" customHeight="1" x14ac:dyDescent="0.3">
      <c r="A1093" s="661" t="s">
        <v>10158</v>
      </c>
      <c r="B1093" s="662" t="s">
        <v>9963</v>
      </c>
      <c r="C1093" s="662" t="s">
        <v>9855</v>
      </c>
      <c r="D1093" s="662" t="s">
        <v>1322</v>
      </c>
      <c r="E1093" s="662" t="s">
        <v>9982</v>
      </c>
      <c r="F1093" s="665">
        <v>10</v>
      </c>
      <c r="G1093" s="665">
        <v>5900</v>
      </c>
      <c r="H1093" s="665">
        <v>1</v>
      </c>
      <c r="I1093" s="665">
        <v>590</v>
      </c>
      <c r="J1093" s="665">
        <v>5</v>
      </c>
      <c r="K1093" s="665">
        <v>2954</v>
      </c>
      <c r="L1093" s="665">
        <v>0.5006779661016949</v>
      </c>
      <c r="M1093" s="665">
        <v>590.79999999999995</v>
      </c>
      <c r="N1093" s="665"/>
      <c r="O1093" s="665"/>
      <c r="P1093" s="678"/>
      <c r="Q1093" s="666"/>
    </row>
    <row r="1094" spans="1:17" ht="14.4" customHeight="1" x14ac:dyDescent="0.3">
      <c r="A1094" s="661" t="s">
        <v>10158</v>
      </c>
      <c r="B1094" s="662" t="s">
        <v>9963</v>
      </c>
      <c r="C1094" s="662" t="s">
        <v>9855</v>
      </c>
      <c r="D1094" s="662" t="s">
        <v>9989</v>
      </c>
      <c r="E1094" s="662" t="s">
        <v>9990</v>
      </c>
      <c r="F1094" s="665">
        <v>4</v>
      </c>
      <c r="G1094" s="665">
        <v>92</v>
      </c>
      <c r="H1094" s="665">
        <v>1</v>
      </c>
      <c r="I1094" s="665">
        <v>23</v>
      </c>
      <c r="J1094" s="665">
        <v>4</v>
      </c>
      <c r="K1094" s="665">
        <v>96</v>
      </c>
      <c r="L1094" s="665">
        <v>1.0434782608695652</v>
      </c>
      <c r="M1094" s="665">
        <v>24</v>
      </c>
      <c r="N1094" s="665">
        <v>6</v>
      </c>
      <c r="O1094" s="665">
        <v>144</v>
      </c>
      <c r="P1094" s="678">
        <v>1.5652173913043479</v>
      </c>
      <c r="Q1094" s="666">
        <v>24</v>
      </c>
    </row>
    <row r="1095" spans="1:17" ht="14.4" customHeight="1" x14ac:dyDescent="0.3">
      <c r="A1095" s="661" t="s">
        <v>10158</v>
      </c>
      <c r="B1095" s="662" t="s">
        <v>9963</v>
      </c>
      <c r="C1095" s="662" t="s">
        <v>9855</v>
      </c>
      <c r="D1095" s="662" t="s">
        <v>9993</v>
      </c>
      <c r="E1095" s="662" t="s">
        <v>9994</v>
      </c>
      <c r="F1095" s="665">
        <v>4</v>
      </c>
      <c r="G1095" s="665">
        <v>216</v>
      </c>
      <c r="H1095" s="665">
        <v>1</v>
      </c>
      <c r="I1095" s="665">
        <v>54</v>
      </c>
      <c r="J1095" s="665">
        <v>7</v>
      </c>
      <c r="K1095" s="665">
        <v>378</v>
      </c>
      <c r="L1095" s="665">
        <v>1.75</v>
      </c>
      <c r="M1095" s="665">
        <v>54</v>
      </c>
      <c r="N1095" s="665">
        <v>3</v>
      </c>
      <c r="O1095" s="665">
        <v>162</v>
      </c>
      <c r="P1095" s="678">
        <v>0.75</v>
      </c>
      <c r="Q1095" s="666">
        <v>54</v>
      </c>
    </row>
    <row r="1096" spans="1:17" ht="14.4" customHeight="1" x14ac:dyDescent="0.3">
      <c r="A1096" s="661" t="s">
        <v>10158</v>
      </c>
      <c r="B1096" s="662" t="s">
        <v>9963</v>
      </c>
      <c r="C1096" s="662" t="s">
        <v>9855</v>
      </c>
      <c r="D1096" s="662" t="s">
        <v>9995</v>
      </c>
      <c r="E1096" s="662" t="s">
        <v>9996</v>
      </c>
      <c r="F1096" s="665">
        <v>230</v>
      </c>
      <c r="G1096" s="665">
        <v>17710</v>
      </c>
      <c r="H1096" s="665">
        <v>1</v>
      </c>
      <c r="I1096" s="665">
        <v>77</v>
      </c>
      <c r="J1096" s="665">
        <v>246</v>
      </c>
      <c r="K1096" s="665">
        <v>18942</v>
      </c>
      <c r="L1096" s="665">
        <v>1.0695652173913044</v>
      </c>
      <c r="M1096" s="665">
        <v>77</v>
      </c>
      <c r="N1096" s="665">
        <v>248</v>
      </c>
      <c r="O1096" s="665">
        <v>19096</v>
      </c>
      <c r="P1096" s="678">
        <v>1.0782608695652174</v>
      </c>
      <c r="Q1096" s="666">
        <v>77</v>
      </c>
    </row>
    <row r="1097" spans="1:17" ht="14.4" customHeight="1" x14ac:dyDescent="0.3">
      <c r="A1097" s="661" t="s">
        <v>10158</v>
      </c>
      <c r="B1097" s="662" t="s">
        <v>9963</v>
      </c>
      <c r="C1097" s="662" t="s">
        <v>9855</v>
      </c>
      <c r="D1097" s="662" t="s">
        <v>9999</v>
      </c>
      <c r="E1097" s="662" t="s">
        <v>10000</v>
      </c>
      <c r="F1097" s="665">
        <v>29</v>
      </c>
      <c r="G1097" s="665">
        <v>638</v>
      </c>
      <c r="H1097" s="665">
        <v>1</v>
      </c>
      <c r="I1097" s="665">
        <v>22</v>
      </c>
      <c r="J1097" s="665">
        <v>28</v>
      </c>
      <c r="K1097" s="665">
        <v>638</v>
      </c>
      <c r="L1097" s="665">
        <v>1</v>
      </c>
      <c r="M1097" s="665">
        <v>22.785714285714285</v>
      </c>
      <c r="N1097" s="665">
        <v>26</v>
      </c>
      <c r="O1097" s="665">
        <v>598</v>
      </c>
      <c r="P1097" s="678">
        <v>0.93730407523510972</v>
      </c>
      <c r="Q1097" s="666">
        <v>23</v>
      </c>
    </row>
    <row r="1098" spans="1:17" ht="14.4" customHeight="1" x14ac:dyDescent="0.3">
      <c r="A1098" s="661" t="s">
        <v>10158</v>
      </c>
      <c r="B1098" s="662" t="s">
        <v>9963</v>
      </c>
      <c r="C1098" s="662" t="s">
        <v>9855</v>
      </c>
      <c r="D1098" s="662" t="s">
        <v>10009</v>
      </c>
      <c r="E1098" s="662" t="s">
        <v>10010</v>
      </c>
      <c r="F1098" s="665">
        <v>2</v>
      </c>
      <c r="G1098" s="665">
        <v>418</v>
      </c>
      <c r="H1098" s="665">
        <v>1</v>
      </c>
      <c r="I1098" s="665">
        <v>209</v>
      </c>
      <c r="J1098" s="665"/>
      <c r="K1098" s="665"/>
      <c r="L1098" s="665"/>
      <c r="M1098" s="665"/>
      <c r="N1098" s="665"/>
      <c r="O1098" s="665"/>
      <c r="P1098" s="678"/>
      <c r="Q1098" s="666"/>
    </row>
    <row r="1099" spans="1:17" ht="14.4" customHeight="1" x14ac:dyDescent="0.3">
      <c r="A1099" s="661" t="s">
        <v>10158</v>
      </c>
      <c r="B1099" s="662" t="s">
        <v>9963</v>
      </c>
      <c r="C1099" s="662" t="s">
        <v>9855</v>
      </c>
      <c r="D1099" s="662" t="s">
        <v>10011</v>
      </c>
      <c r="E1099" s="662" t="s">
        <v>10012</v>
      </c>
      <c r="F1099" s="665">
        <v>1</v>
      </c>
      <c r="G1099" s="665">
        <v>66</v>
      </c>
      <c r="H1099" s="665">
        <v>1</v>
      </c>
      <c r="I1099" s="665">
        <v>66</v>
      </c>
      <c r="J1099" s="665">
        <v>3</v>
      </c>
      <c r="K1099" s="665">
        <v>198</v>
      </c>
      <c r="L1099" s="665">
        <v>3</v>
      </c>
      <c r="M1099" s="665">
        <v>66</v>
      </c>
      <c r="N1099" s="665">
        <v>7</v>
      </c>
      <c r="O1099" s="665">
        <v>462</v>
      </c>
      <c r="P1099" s="678">
        <v>7</v>
      </c>
      <c r="Q1099" s="666">
        <v>66</v>
      </c>
    </row>
    <row r="1100" spans="1:17" ht="14.4" customHeight="1" x14ac:dyDescent="0.3">
      <c r="A1100" s="661" t="s">
        <v>10158</v>
      </c>
      <c r="B1100" s="662" t="s">
        <v>9963</v>
      </c>
      <c r="C1100" s="662" t="s">
        <v>9855</v>
      </c>
      <c r="D1100" s="662" t="s">
        <v>10015</v>
      </c>
      <c r="E1100" s="662" t="s">
        <v>10016</v>
      </c>
      <c r="F1100" s="665">
        <v>264</v>
      </c>
      <c r="G1100" s="665">
        <v>4224</v>
      </c>
      <c r="H1100" s="665">
        <v>1</v>
      </c>
      <c r="I1100" s="665">
        <v>16</v>
      </c>
      <c r="J1100" s="665">
        <v>285</v>
      </c>
      <c r="K1100" s="665">
        <v>4560</v>
      </c>
      <c r="L1100" s="665">
        <v>1.0795454545454546</v>
      </c>
      <c r="M1100" s="665">
        <v>16</v>
      </c>
      <c r="N1100" s="665">
        <v>293</v>
      </c>
      <c r="O1100" s="665">
        <v>4688</v>
      </c>
      <c r="P1100" s="678">
        <v>1.1098484848484849</v>
      </c>
      <c r="Q1100" s="666">
        <v>16</v>
      </c>
    </row>
    <row r="1101" spans="1:17" ht="14.4" customHeight="1" x14ac:dyDescent="0.3">
      <c r="A1101" s="661" t="s">
        <v>10158</v>
      </c>
      <c r="B1101" s="662" t="s">
        <v>9963</v>
      </c>
      <c r="C1101" s="662" t="s">
        <v>9855</v>
      </c>
      <c r="D1101" s="662" t="s">
        <v>10019</v>
      </c>
      <c r="E1101" s="662" t="s">
        <v>10020</v>
      </c>
      <c r="F1101" s="665">
        <v>19</v>
      </c>
      <c r="G1101" s="665">
        <v>6612</v>
      </c>
      <c r="H1101" s="665">
        <v>1</v>
      </c>
      <c r="I1101" s="665">
        <v>348</v>
      </c>
      <c r="J1101" s="665"/>
      <c r="K1101" s="665"/>
      <c r="L1101" s="665"/>
      <c r="M1101" s="665"/>
      <c r="N1101" s="665"/>
      <c r="O1101" s="665"/>
      <c r="P1101" s="678"/>
      <c r="Q1101" s="666"/>
    </row>
    <row r="1102" spans="1:17" ht="14.4" customHeight="1" x14ac:dyDescent="0.3">
      <c r="A1102" s="661" t="s">
        <v>10158</v>
      </c>
      <c r="B1102" s="662" t="s">
        <v>9963</v>
      </c>
      <c r="C1102" s="662" t="s">
        <v>9855</v>
      </c>
      <c r="D1102" s="662" t="s">
        <v>10021</v>
      </c>
      <c r="E1102" s="662" t="s">
        <v>10022</v>
      </c>
      <c r="F1102" s="665">
        <v>25</v>
      </c>
      <c r="G1102" s="665">
        <v>600</v>
      </c>
      <c r="H1102" s="665">
        <v>1</v>
      </c>
      <c r="I1102" s="665">
        <v>24</v>
      </c>
      <c r="J1102" s="665">
        <v>24</v>
      </c>
      <c r="K1102" s="665">
        <v>576</v>
      </c>
      <c r="L1102" s="665">
        <v>0.96</v>
      </c>
      <c r="M1102" s="665">
        <v>24</v>
      </c>
      <c r="N1102" s="665">
        <v>20</v>
      </c>
      <c r="O1102" s="665">
        <v>480</v>
      </c>
      <c r="P1102" s="678">
        <v>0.8</v>
      </c>
      <c r="Q1102" s="666">
        <v>24</v>
      </c>
    </row>
    <row r="1103" spans="1:17" ht="14.4" customHeight="1" x14ac:dyDescent="0.3">
      <c r="A1103" s="661" t="s">
        <v>10158</v>
      </c>
      <c r="B1103" s="662" t="s">
        <v>9963</v>
      </c>
      <c r="C1103" s="662" t="s">
        <v>9855</v>
      </c>
      <c r="D1103" s="662" t="s">
        <v>10025</v>
      </c>
      <c r="E1103" s="662" t="s">
        <v>10026</v>
      </c>
      <c r="F1103" s="665">
        <v>8</v>
      </c>
      <c r="G1103" s="665">
        <v>1440</v>
      </c>
      <c r="H1103" s="665">
        <v>1</v>
      </c>
      <c r="I1103" s="665">
        <v>180</v>
      </c>
      <c r="J1103" s="665">
        <v>3</v>
      </c>
      <c r="K1103" s="665">
        <v>540</v>
      </c>
      <c r="L1103" s="665">
        <v>0.375</v>
      </c>
      <c r="M1103" s="665">
        <v>180</v>
      </c>
      <c r="N1103" s="665">
        <v>7</v>
      </c>
      <c r="O1103" s="665">
        <v>1260</v>
      </c>
      <c r="P1103" s="678">
        <v>0.875</v>
      </c>
      <c r="Q1103" s="666">
        <v>180</v>
      </c>
    </row>
    <row r="1104" spans="1:17" ht="14.4" customHeight="1" x14ac:dyDescent="0.3">
      <c r="A1104" s="661" t="s">
        <v>10158</v>
      </c>
      <c r="B1104" s="662" t="s">
        <v>9963</v>
      </c>
      <c r="C1104" s="662" t="s">
        <v>9855</v>
      </c>
      <c r="D1104" s="662" t="s">
        <v>10031</v>
      </c>
      <c r="E1104" s="662" t="s">
        <v>10032</v>
      </c>
      <c r="F1104" s="665">
        <v>5</v>
      </c>
      <c r="G1104" s="665">
        <v>1265</v>
      </c>
      <c r="H1104" s="665">
        <v>1</v>
      </c>
      <c r="I1104" s="665">
        <v>253</v>
      </c>
      <c r="J1104" s="665">
        <v>5</v>
      </c>
      <c r="K1104" s="665">
        <v>1265</v>
      </c>
      <c r="L1104" s="665">
        <v>1</v>
      </c>
      <c r="M1104" s="665">
        <v>253</v>
      </c>
      <c r="N1104" s="665">
        <v>5</v>
      </c>
      <c r="O1104" s="665">
        <v>1265</v>
      </c>
      <c r="P1104" s="678">
        <v>1</v>
      </c>
      <c r="Q1104" s="666">
        <v>253</v>
      </c>
    </row>
    <row r="1105" spans="1:17" ht="14.4" customHeight="1" x14ac:dyDescent="0.3">
      <c r="A1105" s="661" t="s">
        <v>10158</v>
      </c>
      <c r="B1105" s="662" t="s">
        <v>9963</v>
      </c>
      <c r="C1105" s="662" t="s">
        <v>9855</v>
      </c>
      <c r="D1105" s="662" t="s">
        <v>10039</v>
      </c>
      <c r="E1105" s="662" t="s">
        <v>10040</v>
      </c>
      <c r="F1105" s="665">
        <v>12</v>
      </c>
      <c r="G1105" s="665">
        <v>2592</v>
      </c>
      <c r="H1105" s="665">
        <v>1</v>
      </c>
      <c r="I1105" s="665">
        <v>216</v>
      </c>
      <c r="J1105" s="665">
        <v>9</v>
      </c>
      <c r="K1105" s="665">
        <v>1944</v>
      </c>
      <c r="L1105" s="665">
        <v>0.75</v>
      </c>
      <c r="M1105" s="665">
        <v>216</v>
      </c>
      <c r="N1105" s="665">
        <v>10</v>
      </c>
      <c r="O1105" s="665">
        <v>2160</v>
      </c>
      <c r="P1105" s="678">
        <v>0.83333333333333337</v>
      </c>
      <c r="Q1105" s="666">
        <v>216</v>
      </c>
    </row>
    <row r="1106" spans="1:17" ht="14.4" customHeight="1" x14ac:dyDescent="0.3">
      <c r="A1106" s="661" t="s">
        <v>10158</v>
      </c>
      <c r="B1106" s="662" t="s">
        <v>9963</v>
      </c>
      <c r="C1106" s="662" t="s">
        <v>9855</v>
      </c>
      <c r="D1106" s="662" t="s">
        <v>10043</v>
      </c>
      <c r="E1106" s="662" t="s">
        <v>10044</v>
      </c>
      <c r="F1106" s="665">
        <v>6</v>
      </c>
      <c r="G1106" s="665">
        <v>3540</v>
      </c>
      <c r="H1106" s="665">
        <v>1</v>
      </c>
      <c r="I1106" s="665">
        <v>590</v>
      </c>
      <c r="J1106" s="665"/>
      <c r="K1106" s="665"/>
      <c r="L1106" s="665"/>
      <c r="M1106" s="665"/>
      <c r="N1106" s="665">
        <v>3</v>
      </c>
      <c r="O1106" s="665">
        <v>1773</v>
      </c>
      <c r="P1106" s="678">
        <v>0.50084745762711869</v>
      </c>
      <c r="Q1106" s="666">
        <v>591</v>
      </c>
    </row>
    <row r="1107" spans="1:17" ht="14.4" customHeight="1" x14ac:dyDescent="0.3">
      <c r="A1107" s="661" t="s">
        <v>10158</v>
      </c>
      <c r="B1107" s="662" t="s">
        <v>9963</v>
      </c>
      <c r="C1107" s="662" t="s">
        <v>9855</v>
      </c>
      <c r="D1107" s="662" t="s">
        <v>10059</v>
      </c>
      <c r="E1107" s="662" t="s">
        <v>10060</v>
      </c>
      <c r="F1107" s="665"/>
      <c r="G1107" s="665"/>
      <c r="H1107" s="665"/>
      <c r="I1107" s="665"/>
      <c r="J1107" s="665"/>
      <c r="K1107" s="665"/>
      <c r="L1107" s="665"/>
      <c r="M1107" s="665"/>
      <c r="N1107" s="665">
        <v>1</v>
      </c>
      <c r="O1107" s="665">
        <v>231</v>
      </c>
      <c r="P1107" s="678"/>
      <c r="Q1107" s="666">
        <v>231</v>
      </c>
    </row>
    <row r="1108" spans="1:17" ht="14.4" customHeight="1" x14ac:dyDescent="0.3">
      <c r="A1108" s="661" t="s">
        <v>10158</v>
      </c>
      <c r="B1108" s="662" t="s">
        <v>9963</v>
      </c>
      <c r="C1108" s="662" t="s">
        <v>9855</v>
      </c>
      <c r="D1108" s="662" t="s">
        <v>10065</v>
      </c>
      <c r="E1108" s="662" t="s">
        <v>10066</v>
      </c>
      <c r="F1108" s="665"/>
      <c r="G1108" s="665"/>
      <c r="H1108" s="665"/>
      <c r="I1108" s="665"/>
      <c r="J1108" s="665">
        <v>5</v>
      </c>
      <c r="K1108" s="665">
        <v>2034</v>
      </c>
      <c r="L1108" s="665"/>
      <c r="M1108" s="665">
        <v>406.8</v>
      </c>
      <c r="N1108" s="665">
        <v>1</v>
      </c>
      <c r="O1108" s="665">
        <v>407</v>
      </c>
      <c r="P1108" s="678"/>
      <c r="Q1108" s="666">
        <v>407</v>
      </c>
    </row>
    <row r="1109" spans="1:17" ht="14.4" customHeight="1" x14ac:dyDescent="0.3">
      <c r="A1109" s="661" t="s">
        <v>10158</v>
      </c>
      <c r="B1109" s="662" t="s">
        <v>9963</v>
      </c>
      <c r="C1109" s="662" t="s">
        <v>9855</v>
      </c>
      <c r="D1109" s="662" t="s">
        <v>10067</v>
      </c>
      <c r="E1109" s="662" t="s">
        <v>10068</v>
      </c>
      <c r="F1109" s="665"/>
      <c r="G1109" s="665"/>
      <c r="H1109" s="665"/>
      <c r="I1109" s="665"/>
      <c r="J1109" s="665"/>
      <c r="K1109" s="665"/>
      <c r="L1109" s="665"/>
      <c r="M1109" s="665"/>
      <c r="N1109" s="665">
        <v>1</v>
      </c>
      <c r="O1109" s="665">
        <v>651</v>
      </c>
      <c r="P1109" s="678"/>
      <c r="Q1109" s="666">
        <v>651</v>
      </c>
    </row>
    <row r="1110" spans="1:17" ht="14.4" customHeight="1" x14ac:dyDescent="0.3">
      <c r="A1110" s="661" t="s">
        <v>10158</v>
      </c>
      <c r="B1110" s="662" t="s">
        <v>9963</v>
      </c>
      <c r="C1110" s="662" t="s">
        <v>9855</v>
      </c>
      <c r="D1110" s="662" t="s">
        <v>10069</v>
      </c>
      <c r="E1110" s="662" t="s">
        <v>10070</v>
      </c>
      <c r="F1110" s="665"/>
      <c r="G1110" s="665"/>
      <c r="H1110" s="665"/>
      <c r="I1110" s="665"/>
      <c r="J1110" s="665">
        <v>5</v>
      </c>
      <c r="K1110" s="665">
        <v>2934</v>
      </c>
      <c r="L1110" s="665"/>
      <c r="M1110" s="665">
        <v>586.79999999999995</v>
      </c>
      <c r="N1110" s="665">
        <v>1</v>
      </c>
      <c r="O1110" s="665">
        <v>587</v>
      </c>
      <c r="P1110" s="678"/>
      <c r="Q1110" s="666">
        <v>587</v>
      </c>
    </row>
    <row r="1111" spans="1:17" ht="14.4" customHeight="1" x14ac:dyDescent="0.3">
      <c r="A1111" s="661" t="s">
        <v>10159</v>
      </c>
      <c r="B1111" s="662" t="s">
        <v>9667</v>
      </c>
      <c r="C1111" s="662" t="s">
        <v>9668</v>
      </c>
      <c r="D1111" s="662" t="s">
        <v>9697</v>
      </c>
      <c r="E1111" s="662" t="s">
        <v>9921</v>
      </c>
      <c r="F1111" s="665"/>
      <c r="G1111" s="665"/>
      <c r="H1111" s="665"/>
      <c r="I1111" s="665"/>
      <c r="J1111" s="665"/>
      <c r="K1111" s="665"/>
      <c r="L1111" s="665"/>
      <c r="M1111" s="665"/>
      <c r="N1111" s="665">
        <v>-1.1102230246251565E-16</v>
      </c>
      <c r="O1111" s="665">
        <v>3.637978807091713E-12</v>
      </c>
      <c r="P1111" s="678"/>
      <c r="Q1111" s="666">
        <v>-32768</v>
      </c>
    </row>
    <row r="1112" spans="1:17" ht="14.4" customHeight="1" x14ac:dyDescent="0.3">
      <c r="A1112" s="661" t="s">
        <v>10159</v>
      </c>
      <c r="B1112" s="662" t="s">
        <v>9667</v>
      </c>
      <c r="C1112" s="662" t="s">
        <v>9668</v>
      </c>
      <c r="D1112" s="662" t="s">
        <v>9697</v>
      </c>
      <c r="E1112" s="662" t="s">
        <v>9698</v>
      </c>
      <c r="F1112" s="665"/>
      <c r="G1112" s="665"/>
      <c r="H1112" s="665"/>
      <c r="I1112" s="665"/>
      <c r="J1112" s="665"/>
      <c r="K1112" s="665"/>
      <c r="L1112" s="665"/>
      <c r="M1112" s="665"/>
      <c r="N1112" s="665">
        <v>1.5699999999999998</v>
      </c>
      <c r="O1112" s="665">
        <v>43187.69</v>
      </c>
      <c r="P1112" s="678"/>
      <c r="Q1112" s="666">
        <v>27508.082802547775</v>
      </c>
    </row>
    <row r="1113" spans="1:17" ht="14.4" customHeight="1" x14ac:dyDescent="0.3">
      <c r="A1113" s="661" t="s">
        <v>10159</v>
      </c>
      <c r="B1113" s="662" t="s">
        <v>9667</v>
      </c>
      <c r="C1113" s="662" t="s">
        <v>9848</v>
      </c>
      <c r="D1113" s="662" t="s">
        <v>9849</v>
      </c>
      <c r="E1113" s="662" t="s">
        <v>9850</v>
      </c>
      <c r="F1113" s="665"/>
      <c r="G1113" s="665"/>
      <c r="H1113" s="665"/>
      <c r="I1113" s="665"/>
      <c r="J1113" s="665">
        <v>1</v>
      </c>
      <c r="K1113" s="665">
        <v>565.1</v>
      </c>
      <c r="L1113" s="665"/>
      <c r="M1113" s="665">
        <v>565.1</v>
      </c>
      <c r="N1113" s="665">
        <v>1</v>
      </c>
      <c r="O1113" s="665">
        <v>565.1</v>
      </c>
      <c r="P1113" s="678"/>
      <c r="Q1113" s="666">
        <v>565.1</v>
      </c>
    </row>
    <row r="1114" spans="1:17" ht="14.4" customHeight="1" x14ac:dyDescent="0.3">
      <c r="A1114" s="661" t="s">
        <v>10159</v>
      </c>
      <c r="B1114" s="662" t="s">
        <v>9667</v>
      </c>
      <c r="C1114" s="662" t="s">
        <v>9848</v>
      </c>
      <c r="D1114" s="662" t="s">
        <v>9851</v>
      </c>
      <c r="E1114" s="662" t="s">
        <v>9852</v>
      </c>
      <c r="F1114" s="665"/>
      <c r="G1114" s="665"/>
      <c r="H1114" s="665"/>
      <c r="I1114" s="665"/>
      <c r="J1114" s="665"/>
      <c r="K1114" s="665"/>
      <c r="L1114" s="665"/>
      <c r="M1114" s="665"/>
      <c r="N1114" s="665">
        <v>1</v>
      </c>
      <c r="O1114" s="665">
        <v>1049</v>
      </c>
      <c r="P1114" s="678"/>
      <c r="Q1114" s="666">
        <v>1049</v>
      </c>
    </row>
    <row r="1115" spans="1:17" ht="14.4" customHeight="1" x14ac:dyDescent="0.3">
      <c r="A1115" s="661" t="s">
        <v>10159</v>
      </c>
      <c r="B1115" s="662" t="s">
        <v>9667</v>
      </c>
      <c r="C1115" s="662" t="s">
        <v>9855</v>
      </c>
      <c r="D1115" s="662" t="s">
        <v>9860</v>
      </c>
      <c r="E1115" s="662" t="s">
        <v>9861</v>
      </c>
      <c r="F1115" s="665"/>
      <c r="G1115" s="665"/>
      <c r="H1115" s="665"/>
      <c r="I1115" s="665"/>
      <c r="J1115" s="665"/>
      <c r="K1115" s="665"/>
      <c r="L1115" s="665"/>
      <c r="M1115" s="665"/>
      <c r="N1115" s="665">
        <v>10</v>
      </c>
      <c r="O1115" s="665">
        <v>350</v>
      </c>
      <c r="P1115" s="678"/>
      <c r="Q1115" s="666">
        <v>35</v>
      </c>
    </row>
    <row r="1116" spans="1:17" ht="14.4" customHeight="1" x14ac:dyDescent="0.3">
      <c r="A1116" s="661" t="s">
        <v>10159</v>
      </c>
      <c r="B1116" s="662" t="s">
        <v>9667</v>
      </c>
      <c r="C1116" s="662" t="s">
        <v>9855</v>
      </c>
      <c r="D1116" s="662" t="s">
        <v>9864</v>
      </c>
      <c r="E1116" s="662" t="s">
        <v>9865</v>
      </c>
      <c r="F1116" s="665"/>
      <c r="G1116" s="665"/>
      <c r="H1116" s="665"/>
      <c r="I1116" s="665"/>
      <c r="J1116" s="665">
        <v>1</v>
      </c>
      <c r="K1116" s="665">
        <v>164</v>
      </c>
      <c r="L1116" s="665"/>
      <c r="M1116" s="665">
        <v>164</v>
      </c>
      <c r="N1116" s="665">
        <v>1</v>
      </c>
      <c r="O1116" s="665">
        <v>165</v>
      </c>
      <c r="P1116" s="678"/>
      <c r="Q1116" s="666">
        <v>165</v>
      </c>
    </row>
    <row r="1117" spans="1:17" ht="14.4" customHeight="1" x14ac:dyDescent="0.3">
      <c r="A1117" s="661" t="s">
        <v>10159</v>
      </c>
      <c r="B1117" s="662" t="s">
        <v>9667</v>
      </c>
      <c r="C1117" s="662" t="s">
        <v>9855</v>
      </c>
      <c r="D1117" s="662" t="s">
        <v>9868</v>
      </c>
      <c r="E1117" s="662" t="s">
        <v>9869</v>
      </c>
      <c r="F1117" s="665"/>
      <c r="G1117" s="665"/>
      <c r="H1117" s="665"/>
      <c r="I1117" s="665"/>
      <c r="J1117" s="665">
        <v>1</v>
      </c>
      <c r="K1117" s="665">
        <v>47</v>
      </c>
      <c r="L1117" s="665"/>
      <c r="M1117" s="665">
        <v>47</v>
      </c>
      <c r="N1117" s="665">
        <v>1</v>
      </c>
      <c r="O1117" s="665">
        <v>47</v>
      </c>
      <c r="P1117" s="678"/>
      <c r="Q1117" s="666">
        <v>47</v>
      </c>
    </row>
    <row r="1118" spans="1:17" ht="14.4" customHeight="1" x14ac:dyDescent="0.3">
      <c r="A1118" s="661" t="s">
        <v>10159</v>
      </c>
      <c r="B1118" s="662" t="s">
        <v>9667</v>
      </c>
      <c r="C1118" s="662" t="s">
        <v>9855</v>
      </c>
      <c r="D1118" s="662" t="s">
        <v>9886</v>
      </c>
      <c r="E1118" s="662" t="s">
        <v>9887</v>
      </c>
      <c r="F1118" s="665"/>
      <c r="G1118" s="665"/>
      <c r="H1118" s="665"/>
      <c r="I1118" s="665"/>
      <c r="J1118" s="665">
        <v>1</v>
      </c>
      <c r="K1118" s="665">
        <v>82</v>
      </c>
      <c r="L1118" s="665"/>
      <c r="M1118" s="665">
        <v>82</v>
      </c>
      <c r="N1118" s="665">
        <v>1</v>
      </c>
      <c r="O1118" s="665">
        <v>82</v>
      </c>
      <c r="P1118" s="678"/>
      <c r="Q1118" s="666">
        <v>82</v>
      </c>
    </row>
    <row r="1119" spans="1:17" ht="14.4" customHeight="1" x14ac:dyDescent="0.3">
      <c r="A1119" s="661" t="s">
        <v>10159</v>
      </c>
      <c r="B1119" s="662" t="s">
        <v>9667</v>
      </c>
      <c r="C1119" s="662" t="s">
        <v>9855</v>
      </c>
      <c r="D1119" s="662" t="s">
        <v>9888</v>
      </c>
      <c r="E1119" s="662" t="s">
        <v>9889</v>
      </c>
      <c r="F1119" s="665"/>
      <c r="G1119" s="665"/>
      <c r="H1119" s="665"/>
      <c r="I1119" s="665"/>
      <c r="J1119" s="665"/>
      <c r="K1119" s="665"/>
      <c r="L1119" s="665"/>
      <c r="M1119" s="665"/>
      <c r="N1119" s="665">
        <v>1</v>
      </c>
      <c r="O1119" s="665">
        <v>31</v>
      </c>
      <c r="P1119" s="678"/>
      <c r="Q1119" s="666">
        <v>31</v>
      </c>
    </row>
    <row r="1120" spans="1:17" ht="14.4" customHeight="1" x14ac:dyDescent="0.3">
      <c r="A1120" s="661" t="s">
        <v>10159</v>
      </c>
      <c r="B1120" s="662" t="s">
        <v>9667</v>
      </c>
      <c r="C1120" s="662" t="s">
        <v>9855</v>
      </c>
      <c r="D1120" s="662" t="s">
        <v>9896</v>
      </c>
      <c r="E1120" s="662" t="s">
        <v>9897</v>
      </c>
      <c r="F1120" s="665"/>
      <c r="G1120" s="665"/>
      <c r="H1120" s="665"/>
      <c r="I1120" s="665"/>
      <c r="J1120" s="665"/>
      <c r="K1120" s="665"/>
      <c r="L1120" s="665"/>
      <c r="M1120" s="665"/>
      <c r="N1120" s="665">
        <v>3</v>
      </c>
      <c r="O1120" s="665">
        <v>993</v>
      </c>
      <c r="P1120" s="678"/>
      <c r="Q1120" s="666">
        <v>331</v>
      </c>
    </row>
    <row r="1121" spans="1:17" ht="14.4" customHeight="1" x14ac:dyDescent="0.3">
      <c r="A1121" s="661" t="s">
        <v>10159</v>
      </c>
      <c r="B1121" s="662" t="s">
        <v>9667</v>
      </c>
      <c r="C1121" s="662" t="s">
        <v>9855</v>
      </c>
      <c r="D1121" s="662" t="s">
        <v>9900</v>
      </c>
      <c r="E1121" s="662" t="s">
        <v>9901</v>
      </c>
      <c r="F1121" s="665"/>
      <c r="G1121" s="665"/>
      <c r="H1121" s="665"/>
      <c r="I1121" s="665"/>
      <c r="J1121" s="665"/>
      <c r="K1121" s="665"/>
      <c r="L1121" s="665"/>
      <c r="M1121" s="665"/>
      <c r="N1121" s="665">
        <v>1</v>
      </c>
      <c r="O1121" s="665">
        <v>0</v>
      </c>
      <c r="P1121" s="678"/>
      <c r="Q1121" s="666">
        <v>0</v>
      </c>
    </row>
    <row r="1122" spans="1:17" ht="14.4" customHeight="1" x14ac:dyDescent="0.3">
      <c r="A1122" s="661" t="s">
        <v>10159</v>
      </c>
      <c r="B1122" s="662" t="s">
        <v>9667</v>
      </c>
      <c r="C1122" s="662" t="s">
        <v>9855</v>
      </c>
      <c r="D1122" s="662" t="s">
        <v>9902</v>
      </c>
      <c r="E1122" s="662" t="s">
        <v>9903</v>
      </c>
      <c r="F1122" s="665"/>
      <c r="G1122" s="665"/>
      <c r="H1122" s="665"/>
      <c r="I1122" s="665"/>
      <c r="J1122" s="665"/>
      <c r="K1122" s="665"/>
      <c r="L1122" s="665"/>
      <c r="M1122" s="665"/>
      <c r="N1122" s="665">
        <v>1</v>
      </c>
      <c r="O1122" s="665">
        <v>443</v>
      </c>
      <c r="P1122" s="678"/>
      <c r="Q1122" s="666">
        <v>443</v>
      </c>
    </row>
    <row r="1123" spans="1:17" ht="14.4" customHeight="1" x14ac:dyDescent="0.3">
      <c r="A1123" s="661" t="s">
        <v>10159</v>
      </c>
      <c r="B1123" s="662" t="s">
        <v>9667</v>
      </c>
      <c r="C1123" s="662" t="s">
        <v>9855</v>
      </c>
      <c r="D1123" s="662" t="s">
        <v>9904</v>
      </c>
      <c r="E1123" s="662" t="s">
        <v>9905</v>
      </c>
      <c r="F1123" s="665">
        <v>1</v>
      </c>
      <c r="G1123" s="665">
        <v>159</v>
      </c>
      <c r="H1123" s="665">
        <v>1</v>
      </c>
      <c r="I1123" s="665">
        <v>159</v>
      </c>
      <c r="J1123" s="665"/>
      <c r="K1123" s="665"/>
      <c r="L1123" s="665"/>
      <c r="M1123" s="665"/>
      <c r="N1123" s="665"/>
      <c r="O1123" s="665"/>
      <c r="P1123" s="678"/>
      <c r="Q1123" s="666"/>
    </row>
    <row r="1124" spans="1:17" ht="14.4" customHeight="1" x14ac:dyDescent="0.3">
      <c r="A1124" s="661" t="s">
        <v>10159</v>
      </c>
      <c r="B1124" s="662" t="s">
        <v>9667</v>
      </c>
      <c r="C1124" s="662" t="s">
        <v>9855</v>
      </c>
      <c r="D1124" s="662" t="s">
        <v>9910</v>
      </c>
      <c r="E1124" s="662" t="s">
        <v>9911</v>
      </c>
      <c r="F1124" s="665">
        <v>1</v>
      </c>
      <c r="G1124" s="665">
        <v>163</v>
      </c>
      <c r="H1124" s="665">
        <v>1</v>
      </c>
      <c r="I1124" s="665">
        <v>163</v>
      </c>
      <c r="J1124" s="665"/>
      <c r="K1124" s="665"/>
      <c r="L1124" s="665"/>
      <c r="M1124" s="665"/>
      <c r="N1124" s="665">
        <v>4</v>
      </c>
      <c r="O1124" s="665">
        <v>660</v>
      </c>
      <c r="P1124" s="678">
        <v>4.0490797546012267</v>
      </c>
      <c r="Q1124" s="666">
        <v>165</v>
      </c>
    </row>
    <row r="1125" spans="1:17" ht="14.4" customHeight="1" x14ac:dyDescent="0.3">
      <c r="A1125" s="661" t="s">
        <v>10159</v>
      </c>
      <c r="B1125" s="662" t="s">
        <v>9667</v>
      </c>
      <c r="C1125" s="662" t="s">
        <v>9855</v>
      </c>
      <c r="D1125" s="662" t="s">
        <v>9912</v>
      </c>
      <c r="E1125" s="662" t="s">
        <v>9913</v>
      </c>
      <c r="F1125" s="665"/>
      <c r="G1125" s="665"/>
      <c r="H1125" s="665"/>
      <c r="I1125" s="665"/>
      <c r="J1125" s="665"/>
      <c r="K1125" s="665"/>
      <c r="L1125" s="665"/>
      <c r="M1125" s="665"/>
      <c r="N1125" s="665">
        <v>1</v>
      </c>
      <c r="O1125" s="665">
        <v>653</v>
      </c>
      <c r="P1125" s="678"/>
      <c r="Q1125" s="666">
        <v>653</v>
      </c>
    </row>
    <row r="1126" spans="1:17" ht="14.4" customHeight="1" x14ac:dyDescent="0.3">
      <c r="A1126" s="661" t="s">
        <v>10159</v>
      </c>
      <c r="B1126" s="662" t="s">
        <v>9930</v>
      </c>
      <c r="C1126" s="662" t="s">
        <v>9855</v>
      </c>
      <c r="D1126" s="662" t="s">
        <v>9931</v>
      </c>
      <c r="E1126" s="662" t="s">
        <v>9932</v>
      </c>
      <c r="F1126" s="665">
        <v>2</v>
      </c>
      <c r="G1126" s="665">
        <v>1808</v>
      </c>
      <c r="H1126" s="665">
        <v>1</v>
      </c>
      <c r="I1126" s="665">
        <v>904</v>
      </c>
      <c r="J1126" s="665"/>
      <c r="K1126" s="665"/>
      <c r="L1126" s="665"/>
      <c r="M1126" s="665"/>
      <c r="N1126" s="665"/>
      <c r="O1126" s="665"/>
      <c r="P1126" s="678"/>
      <c r="Q1126" s="666"/>
    </row>
    <row r="1127" spans="1:17" ht="14.4" customHeight="1" x14ac:dyDescent="0.3">
      <c r="A1127" s="661" t="s">
        <v>10159</v>
      </c>
      <c r="B1127" s="662" t="s">
        <v>9930</v>
      </c>
      <c r="C1127" s="662" t="s">
        <v>9855</v>
      </c>
      <c r="D1127" s="662" t="s">
        <v>9935</v>
      </c>
      <c r="E1127" s="662" t="s">
        <v>9936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1</v>
      </c>
      <c r="O1127" s="665">
        <v>303</v>
      </c>
      <c r="P1127" s="678"/>
      <c r="Q1127" s="666">
        <v>303</v>
      </c>
    </row>
    <row r="1128" spans="1:17" ht="14.4" customHeight="1" x14ac:dyDescent="0.3">
      <c r="A1128" s="661" t="s">
        <v>10159</v>
      </c>
      <c r="B1128" s="662" t="s">
        <v>9930</v>
      </c>
      <c r="C1128" s="662" t="s">
        <v>9855</v>
      </c>
      <c r="D1128" s="662" t="s">
        <v>9937</v>
      </c>
      <c r="E1128" s="662" t="s">
        <v>9938</v>
      </c>
      <c r="F1128" s="665">
        <v>3</v>
      </c>
      <c r="G1128" s="665">
        <v>69</v>
      </c>
      <c r="H1128" s="665">
        <v>1</v>
      </c>
      <c r="I1128" s="665">
        <v>23</v>
      </c>
      <c r="J1128" s="665"/>
      <c r="K1128" s="665"/>
      <c r="L1128" s="665"/>
      <c r="M1128" s="665"/>
      <c r="N1128" s="665"/>
      <c r="O1128" s="665"/>
      <c r="P1128" s="678"/>
      <c r="Q1128" s="666"/>
    </row>
    <row r="1129" spans="1:17" ht="14.4" customHeight="1" x14ac:dyDescent="0.3">
      <c r="A1129" s="661" t="s">
        <v>10159</v>
      </c>
      <c r="B1129" s="662" t="s">
        <v>9930</v>
      </c>
      <c r="C1129" s="662" t="s">
        <v>9855</v>
      </c>
      <c r="D1129" s="662" t="s">
        <v>9941</v>
      </c>
      <c r="E1129" s="662" t="s">
        <v>9942</v>
      </c>
      <c r="F1129" s="665">
        <v>2</v>
      </c>
      <c r="G1129" s="665">
        <v>2490</v>
      </c>
      <c r="H1129" s="665">
        <v>1</v>
      </c>
      <c r="I1129" s="665">
        <v>1245</v>
      </c>
      <c r="J1129" s="665"/>
      <c r="K1129" s="665"/>
      <c r="L1129" s="665"/>
      <c r="M1129" s="665"/>
      <c r="N1129" s="665"/>
      <c r="O1129" s="665"/>
      <c r="P1129" s="678"/>
      <c r="Q1129" s="666"/>
    </row>
    <row r="1130" spans="1:17" ht="14.4" customHeight="1" x14ac:dyDescent="0.3">
      <c r="A1130" s="661" t="s">
        <v>10159</v>
      </c>
      <c r="B1130" s="662" t="s">
        <v>9930</v>
      </c>
      <c r="C1130" s="662" t="s">
        <v>9855</v>
      </c>
      <c r="D1130" s="662" t="s">
        <v>9945</v>
      </c>
      <c r="E1130" s="662" t="s">
        <v>9946</v>
      </c>
      <c r="F1130" s="665"/>
      <c r="G1130" s="665"/>
      <c r="H1130" s="665"/>
      <c r="I1130" s="665"/>
      <c r="J1130" s="665"/>
      <c r="K1130" s="665"/>
      <c r="L1130" s="665"/>
      <c r="M1130" s="665"/>
      <c r="N1130" s="665">
        <v>1</v>
      </c>
      <c r="O1130" s="665">
        <v>9864</v>
      </c>
      <c r="P1130" s="678"/>
      <c r="Q1130" s="666">
        <v>9864</v>
      </c>
    </row>
    <row r="1131" spans="1:17" ht="14.4" customHeight="1" x14ac:dyDescent="0.3">
      <c r="A1131" s="661" t="s">
        <v>10159</v>
      </c>
      <c r="B1131" s="662" t="s">
        <v>9930</v>
      </c>
      <c r="C1131" s="662" t="s">
        <v>9855</v>
      </c>
      <c r="D1131" s="662" t="s">
        <v>9947</v>
      </c>
      <c r="E1131" s="662" t="s">
        <v>9948</v>
      </c>
      <c r="F1131" s="665">
        <v>3</v>
      </c>
      <c r="G1131" s="665">
        <v>1272</v>
      </c>
      <c r="H1131" s="665">
        <v>1</v>
      </c>
      <c r="I1131" s="665">
        <v>424</v>
      </c>
      <c r="J1131" s="665"/>
      <c r="K1131" s="665"/>
      <c r="L1131" s="665"/>
      <c r="M1131" s="665"/>
      <c r="N1131" s="665"/>
      <c r="O1131" s="665"/>
      <c r="P1131" s="678"/>
      <c r="Q1131" s="666"/>
    </row>
    <row r="1132" spans="1:17" ht="14.4" customHeight="1" x14ac:dyDescent="0.3">
      <c r="A1132" s="661" t="s">
        <v>10159</v>
      </c>
      <c r="B1132" s="662" t="s">
        <v>9930</v>
      </c>
      <c r="C1132" s="662" t="s">
        <v>9855</v>
      </c>
      <c r="D1132" s="662" t="s">
        <v>9951</v>
      </c>
      <c r="E1132" s="662" t="s">
        <v>9952</v>
      </c>
      <c r="F1132" s="665">
        <v>5</v>
      </c>
      <c r="G1132" s="665">
        <v>5010</v>
      </c>
      <c r="H1132" s="665">
        <v>1</v>
      </c>
      <c r="I1132" s="665">
        <v>1002</v>
      </c>
      <c r="J1132" s="665"/>
      <c r="K1132" s="665"/>
      <c r="L1132" s="665"/>
      <c r="M1132" s="665"/>
      <c r="N1132" s="665"/>
      <c r="O1132" s="665"/>
      <c r="P1132" s="678"/>
      <c r="Q1132" s="666"/>
    </row>
    <row r="1133" spans="1:17" ht="14.4" customHeight="1" x14ac:dyDescent="0.3">
      <c r="A1133" s="661" t="s">
        <v>10159</v>
      </c>
      <c r="B1133" s="662" t="s">
        <v>9930</v>
      </c>
      <c r="C1133" s="662" t="s">
        <v>9855</v>
      </c>
      <c r="D1133" s="662" t="s">
        <v>9953</v>
      </c>
      <c r="E1133" s="662" t="s">
        <v>9954</v>
      </c>
      <c r="F1133" s="665">
        <v>13</v>
      </c>
      <c r="G1133" s="665">
        <v>29029</v>
      </c>
      <c r="H1133" s="665">
        <v>1</v>
      </c>
      <c r="I1133" s="665">
        <v>2233</v>
      </c>
      <c r="J1133" s="665"/>
      <c r="K1133" s="665"/>
      <c r="L1133" s="665"/>
      <c r="M1133" s="665"/>
      <c r="N1133" s="665"/>
      <c r="O1133" s="665"/>
      <c r="P1133" s="678"/>
      <c r="Q1133" s="666"/>
    </row>
    <row r="1134" spans="1:17" ht="14.4" customHeight="1" x14ac:dyDescent="0.3">
      <c r="A1134" s="661" t="s">
        <v>10159</v>
      </c>
      <c r="B1134" s="662" t="s">
        <v>9930</v>
      </c>
      <c r="C1134" s="662" t="s">
        <v>9855</v>
      </c>
      <c r="D1134" s="662" t="s">
        <v>9955</v>
      </c>
      <c r="E1134" s="662" t="s">
        <v>9956</v>
      </c>
      <c r="F1134" s="665">
        <v>2</v>
      </c>
      <c r="G1134" s="665">
        <v>732</v>
      </c>
      <c r="H1134" s="665">
        <v>1</v>
      </c>
      <c r="I1134" s="665">
        <v>366</v>
      </c>
      <c r="J1134" s="665"/>
      <c r="K1134" s="665"/>
      <c r="L1134" s="665"/>
      <c r="M1134" s="665"/>
      <c r="N1134" s="665"/>
      <c r="O1134" s="665"/>
      <c r="P1134" s="678"/>
      <c r="Q1134" s="666"/>
    </row>
    <row r="1135" spans="1:17" ht="14.4" customHeight="1" x14ac:dyDescent="0.3">
      <c r="A1135" s="661" t="s">
        <v>10159</v>
      </c>
      <c r="B1135" s="662" t="s">
        <v>9963</v>
      </c>
      <c r="C1135" s="662" t="s">
        <v>9855</v>
      </c>
      <c r="D1135" s="662" t="s">
        <v>9974</v>
      </c>
      <c r="E1135" s="662" t="s">
        <v>9975</v>
      </c>
      <c r="F1135" s="665">
        <v>27</v>
      </c>
      <c r="G1135" s="665">
        <v>9450</v>
      </c>
      <c r="H1135" s="665">
        <v>1</v>
      </c>
      <c r="I1135" s="665">
        <v>350</v>
      </c>
      <c r="J1135" s="665">
        <v>19</v>
      </c>
      <c r="K1135" s="665">
        <v>6667</v>
      </c>
      <c r="L1135" s="665">
        <v>0.70550264550264552</v>
      </c>
      <c r="M1135" s="665">
        <v>350.89473684210526</v>
      </c>
      <c r="N1135" s="665">
        <v>6</v>
      </c>
      <c r="O1135" s="665">
        <v>2106</v>
      </c>
      <c r="P1135" s="678">
        <v>0.22285714285714286</v>
      </c>
      <c r="Q1135" s="666">
        <v>351</v>
      </c>
    </row>
    <row r="1136" spans="1:17" ht="14.4" customHeight="1" x14ac:dyDescent="0.3">
      <c r="A1136" s="661" t="s">
        <v>10159</v>
      </c>
      <c r="B1136" s="662" t="s">
        <v>9963</v>
      </c>
      <c r="C1136" s="662" t="s">
        <v>9855</v>
      </c>
      <c r="D1136" s="662" t="s">
        <v>9978</v>
      </c>
      <c r="E1136" s="662" t="s">
        <v>9979</v>
      </c>
      <c r="F1136" s="665">
        <v>292</v>
      </c>
      <c r="G1136" s="665">
        <v>18980</v>
      </c>
      <c r="H1136" s="665">
        <v>1</v>
      </c>
      <c r="I1136" s="665">
        <v>65</v>
      </c>
      <c r="J1136" s="665">
        <v>238</v>
      </c>
      <c r="K1136" s="665">
        <v>15470</v>
      </c>
      <c r="L1136" s="665">
        <v>0.81506849315068497</v>
      </c>
      <c r="M1136" s="665">
        <v>65</v>
      </c>
      <c r="N1136" s="665">
        <v>157</v>
      </c>
      <c r="O1136" s="665">
        <v>10205</v>
      </c>
      <c r="P1136" s="678">
        <v>0.53767123287671237</v>
      </c>
      <c r="Q1136" s="666">
        <v>65</v>
      </c>
    </row>
    <row r="1137" spans="1:17" ht="14.4" customHeight="1" x14ac:dyDescent="0.3">
      <c r="A1137" s="661" t="s">
        <v>10159</v>
      </c>
      <c r="B1137" s="662" t="s">
        <v>9963</v>
      </c>
      <c r="C1137" s="662" t="s">
        <v>9855</v>
      </c>
      <c r="D1137" s="662" t="s">
        <v>1322</v>
      </c>
      <c r="E1137" s="662" t="s">
        <v>9982</v>
      </c>
      <c r="F1137" s="665">
        <v>1</v>
      </c>
      <c r="G1137" s="665">
        <v>590</v>
      </c>
      <c r="H1137" s="665">
        <v>1</v>
      </c>
      <c r="I1137" s="665">
        <v>590</v>
      </c>
      <c r="J1137" s="665">
        <v>1</v>
      </c>
      <c r="K1137" s="665">
        <v>591</v>
      </c>
      <c r="L1137" s="665">
        <v>1.0016949152542374</v>
      </c>
      <c r="M1137" s="665">
        <v>591</v>
      </c>
      <c r="N1137" s="665">
        <v>1</v>
      </c>
      <c r="O1137" s="665">
        <v>591</v>
      </c>
      <c r="P1137" s="678">
        <v>1.0016949152542374</v>
      </c>
      <c r="Q1137" s="666">
        <v>591</v>
      </c>
    </row>
    <row r="1138" spans="1:17" ht="14.4" customHeight="1" x14ac:dyDescent="0.3">
      <c r="A1138" s="661" t="s">
        <v>10159</v>
      </c>
      <c r="B1138" s="662" t="s">
        <v>9963</v>
      </c>
      <c r="C1138" s="662" t="s">
        <v>9855</v>
      </c>
      <c r="D1138" s="662" t="s">
        <v>9983</v>
      </c>
      <c r="E1138" s="662" t="s">
        <v>9984</v>
      </c>
      <c r="F1138" s="665">
        <v>1</v>
      </c>
      <c r="G1138" s="665">
        <v>615</v>
      </c>
      <c r="H1138" s="665">
        <v>1</v>
      </c>
      <c r="I1138" s="665">
        <v>615</v>
      </c>
      <c r="J1138" s="665"/>
      <c r="K1138" s="665"/>
      <c r="L1138" s="665"/>
      <c r="M1138" s="665"/>
      <c r="N1138" s="665">
        <v>1</v>
      </c>
      <c r="O1138" s="665">
        <v>616</v>
      </c>
      <c r="P1138" s="678">
        <v>1.0016260162601627</v>
      </c>
      <c r="Q1138" s="666">
        <v>616</v>
      </c>
    </row>
    <row r="1139" spans="1:17" ht="14.4" customHeight="1" x14ac:dyDescent="0.3">
      <c r="A1139" s="661" t="s">
        <v>10159</v>
      </c>
      <c r="B1139" s="662" t="s">
        <v>9963</v>
      </c>
      <c r="C1139" s="662" t="s">
        <v>9855</v>
      </c>
      <c r="D1139" s="662" t="s">
        <v>9989</v>
      </c>
      <c r="E1139" s="662" t="s">
        <v>9990</v>
      </c>
      <c r="F1139" s="665">
        <v>4</v>
      </c>
      <c r="G1139" s="665">
        <v>92</v>
      </c>
      <c r="H1139" s="665">
        <v>1</v>
      </c>
      <c r="I1139" s="665">
        <v>23</v>
      </c>
      <c r="J1139" s="665">
        <v>1</v>
      </c>
      <c r="K1139" s="665">
        <v>23</v>
      </c>
      <c r="L1139" s="665">
        <v>0.25</v>
      </c>
      <c r="M1139" s="665">
        <v>23</v>
      </c>
      <c r="N1139" s="665"/>
      <c r="O1139" s="665"/>
      <c r="P1139" s="678"/>
      <c r="Q1139" s="666"/>
    </row>
    <row r="1140" spans="1:17" ht="14.4" customHeight="1" x14ac:dyDescent="0.3">
      <c r="A1140" s="661" t="s">
        <v>10159</v>
      </c>
      <c r="B1140" s="662" t="s">
        <v>9963</v>
      </c>
      <c r="C1140" s="662" t="s">
        <v>9855</v>
      </c>
      <c r="D1140" s="662" t="s">
        <v>9993</v>
      </c>
      <c r="E1140" s="662" t="s">
        <v>9994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1</v>
      </c>
      <c r="O1140" s="665">
        <v>54</v>
      </c>
      <c r="P1140" s="678"/>
      <c r="Q1140" s="666">
        <v>54</v>
      </c>
    </row>
    <row r="1141" spans="1:17" ht="14.4" customHeight="1" x14ac:dyDescent="0.3">
      <c r="A1141" s="661" t="s">
        <v>10159</v>
      </c>
      <c r="B1141" s="662" t="s">
        <v>9963</v>
      </c>
      <c r="C1141" s="662" t="s">
        <v>9855</v>
      </c>
      <c r="D1141" s="662" t="s">
        <v>9995</v>
      </c>
      <c r="E1141" s="662" t="s">
        <v>9996</v>
      </c>
      <c r="F1141" s="665">
        <v>73</v>
      </c>
      <c r="G1141" s="665">
        <v>5621</v>
      </c>
      <c r="H1141" s="665">
        <v>1</v>
      </c>
      <c r="I1141" s="665">
        <v>77</v>
      </c>
      <c r="J1141" s="665">
        <v>120</v>
      </c>
      <c r="K1141" s="665">
        <v>9240</v>
      </c>
      <c r="L1141" s="665">
        <v>1.6438356164383561</v>
      </c>
      <c r="M1141" s="665">
        <v>77</v>
      </c>
      <c r="N1141" s="665">
        <v>87</v>
      </c>
      <c r="O1141" s="665">
        <v>6699</v>
      </c>
      <c r="P1141" s="678">
        <v>1.1917808219178083</v>
      </c>
      <c r="Q1141" s="666">
        <v>77</v>
      </c>
    </row>
    <row r="1142" spans="1:17" ht="14.4" customHeight="1" x14ac:dyDescent="0.3">
      <c r="A1142" s="661" t="s">
        <v>10159</v>
      </c>
      <c r="B1142" s="662" t="s">
        <v>9963</v>
      </c>
      <c r="C1142" s="662" t="s">
        <v>9855</v>
      </c>
      <c r="D1142" s="662" t="s">
        <v>9999</v>
      </c>
      <c r="E1142" s="662" t="s">
        <v>10000</v>
      </c>
      <c r="F1142" s="665">
        <v>35</v>
      </c>
      <c r="G1142" s="665">
        <v>770</v>
      </c>
      <c r="H1142" s="665">
        <v>1</v>
      </c>
      <c r="I1142" s="665">
        <v>22</v>
      </c>
      <c r="J1142" s="665">
        <v>16</v>
      </c>
      <c r="K1142" s="665">
        <v>362</v>
      </c>
      <c r="L1142" s="665">
        <v>0.47012987012987012</v>
      </c>
      <c r="M1142" s="665">
        <v>22.625</v>
      </c>
      <c r="N1142" s="665">
        <v>17</v>
      </c>
      <c r="O1142" s="665">
        <v>391</v>
      </c>
      <c r="P1142" s="678">
        <v>0.50779220779220779</v>
      </c>
      <c r="Q1142" s="666">
        <v>23</v>
      </c>
    </row>
    <row r="1143" spans="1:17" ht="14.4" customHeight="1" x14ac:dyDescent="0.3">
      <c r="A1143" s="661" t="s">
        <v>10159</v>
      </c>
      <c r="B1143" s="662" t="s">
        <v>9963</v>
      </c>
      <c r="C1143" s="662" t="s">
        <v>9855</v>
      </c>
      <c r="D1143" s="662" t="s">
        <v>10009</v>
      </c>
      <c r="E1143" s="662" t="s">
        <v>10010</v>
      </c>
      <c r="F1143" s="665">
        <v>6</v>
      </c>
      <c r="G1143" s="665">
        <v>1254</v>
      </c>
      <c r="H1143" s="665">
        <v>1</v>
      </c>
      <c r="I1143" s="665">
        <v>209</v>
      </c>
      <c r="J1143" s="665"/>
      <c r="K1143" s="665"/>
      <c r="L1143" s="665"/>
      <c r="M1143" s="665"/>
      <c r="N1143" s="665"/>
      <c r="O1143" s="665"/>
      <c r="P1143" s="678"/>
      <c r="Q1143" s="666"/>
    </row>
    <row r="1144" spans="1:17" ht="14.4" customHeight="1" x14ac:dyDescent="0.3">
      <c r="A1144" s="661" t="s">
        <v>10159</v>
      </c>
      <c r="B1144" s="662" t="s">
        <v>9963</v>
      </c>
      <c r="C1144" s="662" t="s">
        <v>9855</v>
      </c>
      <c r="D1144" s="662" t="s">
        <v>10011</v>
      </c>
      <c r="E1144" s="662" t="s">
        <v>10012</v>
      </c>
      <c r="F1144" s="665"/>
      <c r="G1144" s="665"/>
      <c r="H1144" s="665"/>
      <c r="I1144" s="665"/>
      <c r="J1144" s="665">
        <v>1</v>
      </c>
      <c r="K1144" s="665">
        <v>66</v>
      </c>
      <c r="L1144" s="665"/>
      <c r="M1144" s="665">
        <v>66</v>
      </c>
      <c r="N1144" s="665">
        <v>1</v>
      </c>
      <c r="O1144" s="665">
        <v>66</v>
      </c>
      <c r="P1144" s="678"/>
      <c r="Q1144" s="666">
        <v>66</v>
      </c>
    </row>
    <row r="1145" spans="1:17" ht="14.4" customHeight="1" x14ac:dyDescent="0.3">
      <c r="A1145" s="661" t="s">
        <v>10159</v>
      </c>
      <c r="B1145" s="662" t="s">
        <v>9963</v>
      </c>
      <c r="C1145" s="662" t="s">
        <v>9855</v>
      </c>
      <c r="D1145" s="662" t="s">
        <v>10015</v>
      </c>
      <c r="E1145" s="662" t="s">
        <v>10016</v>
      </c>
      <c r="F1145" s="665">
        <v>105</v>
      </c>
      <c r="G1145" s="665">
        <v>1680</v>
      </c>
      <c r="H1145" s="665">
        <v>1</v>
      </c>
      <c r="I1145" s="665">
        <v>16</v>
      </c>
      <c r="J1145" s="665">
        <v>166</v>
      </c>
      <c r="K1145" s="665">
        <v>2656</v>
      </c>
      <c r="L1145" s="665">
        <v>1.5809523809523809</v>
      </c>
      <c r="M1145" s="665">
        <v>16</v>
      </c>
      <c r="N1145" s="665">
        <v>114</v>
      </c>
      <c r="O1145" s="665">
        <v>1824</v>
      </c>
      <c r="P1145" s="678">
        <v>1.0857142857142856</v>
      </c>
      <c r="Q1145" s="666">
        <v>16</v>
      </c>
    </row>
    <row r="1146" spans="1:17" ht="14.4" customHeight="1" x14ac:dyDescent="0.3">
      <c r="A1146" s="661" t="s">
        <v>10159</v>
      </c>
      <c r="B1146" s="662" t="s">
        <v>9963</v>
      </c>
      <c r="C1146" s="662" t="s">
        <v>9855</v>
      </c>
      <c r="D1146" s="662" t="s">
        <v>10019</v>
      </c>
      <c r="E1146" s="662" t="s">
        <v>10020</v>
      </c>
      <c r="F1146" s="665"/>
      <c r="G1146" s="665"/>
      <c r="H1146" s="665"/>
      <c r="I1146" s="665"/>
      <c r="J1146" s="665"/>
      <c r="K1146" s="665"/>
      <c r="L1146" s="665"/>
      <c r="M1146" s="665"/>
      <c r="N1146" s="665">
        <v>10</v>
      </c>
      <c r="O1146" s="665">
        <v>3490</v>
      </c>
      <c r="P1146" s="678"/>
      <c r="Q1146" s="666">
        <v>349</v>
      </c>
    </row>
    <row r="1147" spans="1:17" ht="14.4" customHeight="1" x14ac:dyDescent="0.3">
      <c r="A1147" s="661" t="s">
        <v>10159</v>
      </c>
      <c r="B1147" s="662" t="s">
        <v>9963</v>
      </c>
      <c r="C1147" s="662" t="s">
        <v>9855</v>
      </c>
      <c r="D1147" s="662" t="s">
        <v>10021</v>
      </c>
      <c r="E1147" s="662" t="s">
        <v>10022</v>
      </c>
      <c r="F1147" s="665">
        <v>31</v>
      </c>
      <c r="G1147" s="665">
        <v>744</v>
      </c>
      <c r="H1147" s="665">
        <v>1</v>
      </c>
      <c r="I1147" s="665">
        <v>24</v>
      </c>
      <c r="J1147" s="665">
        <v>15</v>
      </c>
      <c r="K1147" s="665">
        <v>360</v>
      </c>
      <c r="L1147" s="665">
        <v>0.4838709677419355</v>
      </c>
      <c r="M1147" s="665">
        <v>24</v>
      </c>
      <c r="N1147" s="665">
        <v>17</v>
      </c>
      <c r="O1147" s="665">
        <v>408</v>
      </c>
      <c r="P1147" s="678">
        <v>0.54838709677419351</v>
      </c>
      <c r="Q1147" s="666">
        <v>24</v>
      </c>
    </row>
    <row r="1148" spans="1:17" ht="14.4" customHeight="1" x14ac:dyDescent="0.3">
      <c r="A1148" s="661" t="s">
        <v>10159</v>
      </c>
      <c r="B1148" s="662" t="s">
        <v>9963</v>
      </c>
      <c r="C1148" s="662" t="s">
        <v>9855</v>
      </c>
      <c r="D1148" s="662" t="s">
        <v>10023</v>
      </c>
      <c r="E1148" s="662" t="s">
        <v>10024</v>
      </c>
      <c r="F1148" s="665">
        <v>1</v>
      </c>
      <c r="G1148" s="665">
        <v>738</v>
      </c>
      <c r="H1148" s="665">
        <v>1</v>
      </c>
      <c r="I1148" s="665">
        <v>738</v>
      </c>
      <c r="J1148" s="665">
        <v>1</v>
      </c>
      <c r="K1148" s="665">
        <v>739</v>
      </c>
      <c r="L1148" s="665">
        <v>1.0013550135501355</v>
      </c>
      <c r="M1148" s="665">
        <v>739</v>
      </c>
      <c r="N1148" s="665">
        <v>1</v>
      </c>
      <c r="O1148" s="665">
        <v>739</v>
      </c>
      <c r="P1148" s="678">
        <v>1.0013550135501355</v>
      </c>
      <c r="Q1148" s="666">
        <v>739</v>
      </c>
    </row>
    <row r="1149" spans="1:17" ht="14.4" customHeight="1" x14ac:dyDescent="0.3">
      <c r="A1149" s="661" t="s">
        <v>10159</v>
      </c>
      <c r="B1149" s="662" t="s">
        <v>9963</v>
      </c>
      <c r="C1149" s="662" t="s">
        <v>9855</v>
      </c>
      <c r="D1149" s="662" t="s">
        <v>10025</v>
      </c>
      <c r="E1149" s="662" t="s">
        <v>10026</v>
      </c>
      <c r="F1149" s="665">
        <v>1</v>
      </c>
      <c r="G1149" s="665">
        <v>180</v>
      </c>
      <c r="H1149" s="665">
        <v>1</v>
      </c>
      <c r="I1149" s="665">
        <v>180</v>
      </c>
      <c r="J1149" s="665">
        <v>1</v>
      </c>
      <c r="K1149" s="665">
        <v>180</v>
      </c>
      <c r="L1149" s="665">
        <v>1</v>
      </c>
      <c r="M1149" s="665">
        <v>180</v>
      </c>
      <c r="N1149" s="665">
        <v>2</v>
      </c>
      <c r="O1149" s="665">
        <v>360</v>
      </c>
      <c r="P1149" s="678">
        <v>2</v>
      </c>
      <c r="Q1149" s="666">
        <v>180</v>
      </c>
    </row>
    <row r="1150" spans="1:17" ht="14.4" customHeight="1" x14ac:dyDescent="0.3">
      <c r="A1150" s="661" t="s">
        <v>10159</v>
      </c>
      <c r="B1150" s="662" t="s">
        <v>9963</v>
      </c>
      <c r="C1150" s="662" t="s">
        <v>9855</v>
      </c>
      <c r="D1150" s="662" t="s">
        <v>10031</v>
      </c>
      <c r="E1150" s="662" t="s">
        <v>10032</v>
      </c>
      <c r="F1150" s="665"/>
      <c r="G1150" s="665"/>
      <c r="H1150" s="665"/>
      <c r="I1150" s="665"/>
      <c r="J1150" s="665">
        <v>8</v>
      </c>
      <c r="K1150" s="665">
        <v>2024</v>
      </c>
      <c r="L1150" s="665"/>
      <c r="M1150" s="665">
        <v>253</v>
      </c>
      <c r="N1150" s="665">
        <v>8</v>
      </c>
      <c r="O1150" s="665">
        <v>2024</v>
      </c>
      <c r="P1150" s="678"/>
      <c r="Q1150" s="666">
        <v>253</v>
      </c>
    </row>
    <row r="1151" spans="1:17" ht="14.4" customHeight="1" x14ac:dyDescent="0.3">
      <c r="A1151" s="661" t="s">
        <v>10159</v>
      </c>
      <c r="B1151" s="662" t="s">
        <v>9963</v>
      </c>
      <c r="C1151" s="662" t="s">
        <v>9855</v>
      </c>
      <c r="D1151" s="662" t="s">
        <v>10033</v>
      </c>
      <c r="E1151" s="662" t="s">
        <v>10034</v>
      </c>
      <c r="F1151" s="665">
        <v>1</v>
      </c>
      <c r="G1151" s="665">
        <v>264</v>
      </c>
      <c r="H1151" s="665">
        <v>1</v>
      </c>
      <c r="I1151" s="665">
        <v>264</v>
      </c>
      <c r="J1151" s="665">
        <v>1</v>
      </c>
      <c r="K1151" s="665">
        <v>265</v>
      </c>
      <c r="L1151" s="665">
        <v>1.0037878787878789</v>
      </c>
      <c r="M1151" s="665">
        <v>265</v>
      </c>
      <c r="N1151" s="665">
        <v>1</v>
      </c>
      <c r="O1151" s="665">
        <v>265</v>
      </c>
      <c r="P1151" s="678">
        <v>1.0037878787878789</v>
      </c>
      <c r="Q1151" s="666">
        <v>265</v>
      </c>
    </row>
    <row r="1152" spans="1:17" ht="14.4" customHeight="1" x14ac:dyDescent="0.3">
      <c r="A1152" s="661" t="s">
        <v>10159</v>
      </c>
      <c r="B1152" s="662" t="s">
        <v>9963</v>
      </c>
      <c r="C1152" s="662" t="s">
        <v>9855</v>
      </c>
      <c r="D1152" s="662" t="s">
        <v>10039</v>
      </c>
      <c r="E1152" s="662" t="s">
        <v>10040</v>
      </c>
      <c r="F1152" s="665"/>
      <c r="G1152" s="665"/>
      <c r="H1152" s="665"/>
      <c r="I1152" s="665"/>
      <c r="J1152" s="665">
        <v>3</v>
      </c>
      <c r="K1152" s="665">
        <v>648</v>
      </c>
      <c r="L1152" s="665"/>
      <c r="M1152" s="665">
        <v>216</v>
      </c>
      <c r="N1152" s="665">
        <v>9</v>
      </c>
      <c r="O1152" s="665">
        <v>1944</v>
      </c>
      <c r="P1152" s="678"/>
      <c r="Q1152" s="666">
        <v>216</v>
      </c>
    </row>
    <row r="1153" spans="1:17" ht="14.4" customHeight="1" x14ac:dyDescent="0.3">
      <c r="A1153" s="661" t="s">
        <v>10159</v>
      </c>
      <c r="B1153" s="662" t="s">
        <v>9963</v>
      </c>
      <c r="C1153" s="662" t="s">
        <v>9855</v>
      </c>
      <c r="D1153" s="662" t="s">
        <v>10043</v>
      </c>
      <c r="E1153" s="662" t="s">
        <v>10044</v>
      </c>
      <c r="F1153" s="665">
        <v>1</v>
      </c>
      <c r="G1153" s="665">
        <v>590</v>
      </c>
      <c r="H1153" s="665">
        <v>1</v>
      </c>
      <c r="I1153" s="665">
        <v>590</v>
      </c>
      <c r="J1153" s="665"/>
      <c r="K1153" s="665"/>
      <c r="L1153" s="665"/>
      <c r="M1153" s="665"/>
      <c r="N1153" s="665">
        <v>1</v>
      </c>
      <c r="O1153" s="665">
        <v>591</v>
      </c>
      <c r="P1153" s="678">
        <v>1.0016949152542374</v>
      </c>
      <c r="Q1153" s="666">
        <v>591</v>
      </c>
    </row>
    <row r="1154" spans="1:17" ht="14.4" customHeight="1" x14ac:dyDescent="0.3">
      <c r="A1154" s="661" t="s">
        <v>10159</v>
      </c>
      <c r="B1154" s="662" t="s">
        <v>9963</v>
      </c>
      <c r="C1154" s="662" t="s">
        <v>9855</v>
      </c>
      <c r="D1154" s="662" t="s">
        <v>10045</v>
      </c>
      <c r="E1154" s="662" t="s">
        <v>10046</v>
      </c>
      <c r="F1154" s="665"/>
      <c r="G1154" s="665"/>
      <c r="H1154" s="665"/>
      <c r="I1154" s="665"/>
      <c r="J1154" s="665"/>
      <c r="K1154" s="665"/>
      <c r="L1154" s="665"/>
      <c r="M1154" s="665"/>
      <c r="N1154" s="665">
        <v>1</v>
      </c>
      <c r="O1154" s="665">
        <v>50</v>
      </c>
      <c r="P1154" s="678"/>
      <c r="Q1154" s="666">
        <v>50</v>
      </c>
    </row>
    <row r="1155" spans="1:17" ht="14.4" customHeight="1" x14ac:dyDescent="0.3">
      <c r="A1155" s="661" t="s">
        <v>10159</v>
      </c>
      <c r="B1155" s="662" t="s">
        <v>9963</v>
      </c>
      <c r="C1155" s="662" t="s">
        <v>9855</v>
      </c>
      <c r="D1155" s="662" t="s">
        <v>10047</v>
      </c>
      <c r="E1155" s="662" t="s">
        <v>10048</v>
      </c>
      <c r="F1155" s="665">
        <v>1</v>
      </c>
      <c r="G1155" s="665">
        <v>545</v>
      </c>
      <c r="H1155" s="665">
        <v>1</v>
      </c>
      <c r="I1155" s="665">
        <v>545</v>
      </c>
      <c r="J1155" s="665">
        <v>1</v>
      </c>
      <c r="K1155" s="665">
        <v>546</v>
      </c>
      <c r="L1155" s="665">
        <v>1.001834862385321</v>
      </c>
      <c r="M1155" s="665">
        <v>546</v>
      </c>
      <c r="N1155" s="665">
        <v>1</v>
      </c>
      <c r="O1155" s="665">
        <v>546</v>
      </c>
      <c r="P1155" s="678">
        <v>1.001834862385321</v>
      </c>
      <c r="Q1155" s="666">
        <v>546</v>
      </c>
    </row>
    <row r="1156" spans="1:17" ht="14.4" customHeight="1" x14ac:dyDescent="0.3">
      <c r="A1156" s="661" t="s">
        <v>10159</v>
      </c>
      <c r="B1156" s="662" t="s">
        <v>9963</v>
      </c>
      <c r="C1156" s="662" t="s">
        <v>9855</v>
      </c>
      <c r="D1156" s="662" t="s">
        <v>10049</v>
      </c>
      <c r="E1156" s="662" t="s">
        <v>10050</v>
      </c>
      <c r="F1156" s="665"/>
      <c r="G1156" s="665"/>
      <c r="H1156" s="665"/>
      <c r="I1156" s="665"/>
      <c r="J1156" s="665">
        <v>1</v>
      </c>
      <c r="K1156" s="665">
        <v>483</v>
      </c>
      <c r="L1156" s="665"/>
      <c r="M1156" s="665">
        <v>483</v>
      </c>
      <c r="N1156" s="665">
        <v>1</v>
      </c>
      <c r="O1156" s="665">
        <v>485</v>
      </c>
      <c r="P1156" s="678"/>
      <c r="Q1156" s="666">
        <v>485</v>
      </c>
    </row>
    <row r="1157" spans="1:17" ht="14.4" customHeight="1" x14ac:dyDescent="0.3">
      <c r="A1157" s="661" t="s">
        <v>10159</v>
      </c>
      <c r="B1157" s="662" t="s">
        <v>9963</v>
      </c>
      <c r="C1157" s="662" t="s">
        <v>9855</v>
      </c>
      <c r="D1157" s="662" t="s">
        <v>10051</v>
      </c>
      <c r="E1157" s="662" t="s">
        <v>10052</v>
      </c>
      <c r="F1157" s="665">
        <v>1</v>
      </c>
      <c r="G1157" s="665">
        <v>734</v>
      </c>
      <c r="H1157" s="665">
        <v>1</v>
      </c>
      <c r="I1157" s="665">
        <v>734</v>
      </c>
      <c r="J1157" s="665">
        <v>1</v>
      </c>
      <c r="K1157" s="665">
        <v>735</v>
      </c>
      <c r="L1157" s="665">
        <v>1.0013623978201636</v>
      </c>
      <c r="M1157" s="665">
        <v>735</v>
      </c>
      <c r="N1157" s="665">
        <v>1</v>
      </c>
      <c r="O1157" s="665">
        <v>735</v>
      </c>
      <c r="P1157" s="678">
        <v>1.0013623978201636</v>
      </c>
      <c r="Q1157" s="666">
        <v>735</v>
      </c>
    </row>
    <row r="1158" spans="1:17" ht="14.4" customHeight="1" x14ac:dyDescent="0.3">
      <c r="A1158" s="661" t="s">
        <v>10159</v>
      </c>
      <c r="B1158" s="662" t="s">
        <v>9963</v>
      </c>
      <c r="C1158" s="662" t="s">
        <v>9855</v>
      </c>
      <c r="D1158" s="662" t="s">
        <v>10055</v>
      </c>
      <c r="E1158" s="662" t="s">
        <v>10056</v>
      </c>
      <c r="F1158" s="665">
        <v>1</v>
      </c>
      <c r="G1158" s="665">
        <v>344</v>
      </c>
      <c r="H1158" s="665">
        <v>1</v>
      </c>
      <c r="I1158" s="665">
        <v>344</v>
      </c>
      <c r="J1158" s="665"/>
      <c r="K1158" s="665"/>
      <c r="L1158" s="665"/>
      <c r="M1158" s="665"/>
      <c r="N1158" s="665">
        <v>1</v>
      </c>
      <c r="O1158" s="665">
        <v>345</v>
      </c>
      <c r="P1158" s="678">
        <v>1.0029069767441861</v>
      </c>
      <c r="Q1158" s="666">
        <v>345</v>
      </c>
    </row>
    <row r="1159" spans="1:17" ht="14.4" customHeight="1" x14ac:dyDescent="0.3">
      <c r="A1159" s="661" t="s">
        <v>10159</v>
      </c>
      <c r="B1159" s="662" t="s">
        <v>9963</v>
      </c>
      <c r="C1159" s="662" t="s">
        <v>9855</v>
      </c>
      <c r="D1159" s="662" t="s">
        <v>10059</v>
      </c>
      <c r="E1159" s="662" t="s">
        <v>10060</v>
      </c>
      <c r="F1159" s="665">
        <v>1</v>
      </c>
      <c r="G1159" s="665">
        <v>230</v>
      </c>
      <c r="H1159" s="665">
        <v>1</v>
      </c>
      <c r="I1159" s="665">
        <v>230</v>
      </c>
      <c r="J1159" s="665">
        <v>1</v>
      </c>
      <c r="K1159" s="665">
        <v>231</v>
      </c>
      <c r="L1159" s="665">
        <v>1.0043478260869565</v>
      </c>
      <c r="M1159" s="665">
        <v>231</v>
      </c>
      <c r="N1159" s="665">
        <v>1</v>
      </c>
      <c r="O1159" s="665">
        <v>231</v>
      </c>
      <c r="P1159" s="678">
        <v>1.0043478260869565</v>
      </c>
      <c r="Q1159" s="666">
        <v>231</v>
      </c>
    </row>
    <row r="1160" spans="1:17" ht="14.4" customHeight="1" x14ac:dyDescent="0.3">
      <c r="A1160" s="661" t="s">
        <v>10159</v>
      </c>
      <c r="B1160" s="662" t="s">
        <v>9963</v>
      </c>
      <c r="C1160" s="662" t="s">
        <v>9855</v>
      </c>
      <c r="D1160" s="662" t="s">
        <v>10065</v>
      </c>
      <c r="E1160" s="662" t="s">
        <v>10066</v>
      </c>
      <c r="F1160" s="665"/>
      <c r="G1160" s="665"/>
      <c r="H1160" s="665"/>
      <c r="I1160" s="665"/>
      <c r="J1160" s="665">
        <v>1</v>
      </c>
      <c r="K1160" s="665">
        <v>407</v>
      </c>
      <c r="L1160" s="665"/>
      <c r="M1160" s="665">
        <v>407</v>
      </c>
      <c r="N1160" s="665">
        <v>1</v>
      </c>
      <c r="O1160" s="665">
        <v>407</v>
      </c>
      <c r="P1160" s="678"/>
      <c r="Q1160" s="666">
        <v>407</v>
      </c>
    </row>
    <row r="1161" spans="1:17" ht="14.4" customHeight="1" x14ac:dyDescent="0.3">
      <c r="A1161" s="661" t="s">
        <v>10159</v>
      </c>
      <c r="B1161" s="662" t="s">
        <v>9963</v>
      </c>
      <c r="C1161" s="662" t="s">
        <v>9855</v>
      </c>
      <c r="D1161" s="662" t="s">
        <v>10069</v>
      </c>
      <c r="E1161" s="662" t="s">
        <v>10070</v>
      </c>
      <c r="F1161" s="665"/>
      <c r="G1161" s="665"/>
      <c r="H1161" s="665"/>
      <c r="I1161" s="665"/>
      <c r="J1161" s="665">
        <v>1</v>
      </c>
      <c r="K1161" s="665">
        <v>587</v>
      </c>
      <c r="L1161" s="665"/>
      <c r="M1161" s="665">
        <v>587</v>
      </c>
      <c r="N1161" s="665">
        <v>1</v>
      </c>
      <c r="O1161" s="665">
        <v>587</v>
      </c>
      <c r="P1161" s="678"/>
      <c r="Q1161" s="666">
        <v>587</v>
      </c>
    </row>
    <row r="1162" spans="1:17" ht="14.4" customHeight="1" x14ac:dyDescent="0.3">
      <c r="A1162" s="661" t="s">
        <v>10159</v>
      </c>
      <c r="B1162" s="662" t="s">
        <v>9963</v>
      </c>
      <c r="C1162" s="662" t="s">
        <v>9855</v>
      </c>
      <c r="D1162" s="662" t="s">
        <v>1410</v>
      </c>
      <c r="E1162" s="662" t="s">
        <v>10079</v>
      </c>
      <c r="F1162" s="665">
        <v>2</v>
      </c>
      <c r="G1162" s="665">
        <v>1570</v>
      </c>
      <c r="H1162" s="665">
        <v>1</v>
      </c>
      <c r="I1162" s="665">
        <v>785</v>
      </c>
      <c r="J1162" s="665">
        <v>4</v>
      </c>
      <c r="K1162" s="665">
        <v>3142</v>
      </c>
      <c r="L1162" s="665">
        <v>2.0012738853503187</v>
      </c>
      <c r="M1162" s="665">
        <v>785.5</v>
      </c>
      <c r="N1162" s="665"/>
      <c r="O1162" s="665"/>
      <c r="P1162" s="678"/>
      <c r="Q1162" s="666"/>
    </row>
    <row r="1163" spans="1:17" ht="14.4" customHeight="1" x14ac:dyDescent="0.3">
      <c r="A1163" s="661" t="s">
        <v>10159</v>
      </c>
      <c r="B1163" s="662" t="s">
        <v>9963</v>
      </c>
      <c r="C1163" s="662" t="s">
        <v>9855</v>
      </c>
      <c r="D1163" s="662" t="s">
        <v>10084</v>
      </c>
      <c r="E1163" s="662" t="s">
        <v>10085</v>
      </c>
      <c r="F1163" s="665"/>
      <c r="G1163" s="665"/>
      <c r="H1163" s="665"/>
      <c r="I1163" s="665"/>
      <c r="J1163" s="665">
        <v>1</v>
      </c>
      <c r="K1163" s="665">
        <v>916</v>
      </c>
      <c r="L1163" s="665"/>
      <c r="M1163" s="665">
        <v>916</v>
      </c>
      <c r="N1163" s="665">
        <v>1</v>
      </c>
      <c r="O1163" s="665">
        <v>916</v>
      </c>
      <c r="P1163" s="678"/>
      <c r="Q1163" s="666">
        <v>916</v>
      </c>
    </row>
    <row r="1164" spans="1:17" ht="14.4" customHeight="1" x14ac:dyDescent="0.3">
      <c r="A1164" s="661" t="s">
        <v>10159</v>
      </c>
      <c r="B1164" s="662" t="s">
        <v>9963</v>
      </c>
      <c r="C1164" s="662" t="s">
        <v>9855</v>
      </c>
      <c r="D1164" s="662" t="s">
        <v>10086</v>
      </c>
      <c r="E1164" s="662" t="s">
        <v>10087</v>
      </c>
      <c r="F1164" s="665"/>
      <c r="G1164" s="665"/>
      <c r="H1164" s="665"/>
      <c r="I1164" s="665"/>
      <c r="J1164" s="665">
        <v>1</v>
      </c>
      <c r="K1164" s="665">
        <v>893</v>
      </c>
      <c r="L1164" s="665"/>
      <c r="M1164" s="665">
        <v>893</v>
      </c>
      <c r="N1164" s="665">
        <v>1</v>
      </c>
      <c r="O1164" s="665">
        <v>893</v>
      </c>
      <c r="P1164" s="678"/>
      <c r="Q1164" s="666">
        <v>893</v>
      </c>
    </row>
    <row r="1165" spans="1:17" ht="14.4" customHeight="1" x14ac:dyDescent="0.3">
      <c r="A1165" s="661" t="s">
        <v>10160</v>
      </c>
      <c r="B1165" s="662" t="s">
        <v>9963</v>
      </c>
      <c r="C1165" s="662" t="s">
        <v>9855</v>
      </c>
      <c r="D1165" s="662" t="s">
        <v>9978</v>
      </c>
      <c r="E1165" s="662" t="s">
        <v>9979</v>
      </c>
      <c r="F1165" s="665">
        <v>1</v>
      </c>
      <c r="G1165" s="665">
        <v>65</v>
      </c>
      <c r="H1165" s="665">
        <v>1</v>
      </c>
      <c r="I1165" s="665">
        <v>65</v>
      </c>
      <c r="J1165" s="665"/>
      <c r="K1165" s="665"/>
      <c r="L1165" s="665"/>
      <c r="M1165" s="665"/>
      <c r="N1165" s="665"/>
      <c r="O1165" s="665"/>
      <c r="P1165" s="678"/>
      <c r="Q1165" s="666"/>
    </row>
    <row r="1166" spans="1:17" ht="14.4" customHeight="1" x14ac:dyDescent="0.3">
      <c r="A1166" s="661" t="s">
        <v>10161</v>
      </c>
      <c r="B1166" s="662" t="s">
        <v>9667</v>
      </c>
      <c r="C1166" s="662" t="s">
        <v>9855</v>
      </c>
      <c r="D1166" s="662" t="s">
        <v>9860</v>
      </c>
      <c r="E1166" s="662" t="s">
        <v>9861</v>
      </c>
      <c r="F1166" s="665">
        <v>2</v>
      </c>
      <c r="G1166" s="665">
        <v>68</v>
      </c>
      <c r="H1166" s="665">
        <v>1</v>
      </c>
      <c r="I1166" s="665">
        <v>34</v>
      </c>
      <c r="J1166" s="665">
        <v>5</v>
      </c>
      <c r="K1166" s="665">
        <v>174</v>
      </c>
      <c r="L1166" s="665">
        <v>2.5588235294117645</v>
      </c>
      <c r="M1166" s="665">
        <v>34.799999999999997</v>
      </c>
      <c r="N1166" s="665">
        <v>10</v>
      </c>
      <c r="O1166" s="665">
        <v>350</v>
      </c>
      <c r="P1166" s="678">
        <v>5.1470588235294121</v>
      </c>
      <c r="Q1166" s="666">
        <v>35</v>
      </c>
    </row>
    <row r="1167" spans="1:17" ht="14.4" customHeight="1" x14ac:dyDescent="0.3">
      <c r="A1167" s="661" t="s">
        <v>10161</v>
      </c>
      <c r="B1167" s="662" t="s">
        <v>9667</v>
      </c>
      <c r="C1167" s="662" t="s">
        <v>9855</v>
      </c>
      <c r="D1167" s="662" t="s">
        <v>9882</v>
      </c>
      <c r="E1167" s="662" t="s">
        <v>9883</v>
      </c>
      <c r="F1167" s="665"/>
      <c r="G1167" s="665"/>
      <c r="H1167" s="665"/>
      <c r="I1167" s="665"/>
      <c r="J1167" s="665">
        <v>1</v>
      </c>
      <c r="K1167" s="665">
        <v>0</v>
      </c>
      <c r="L1167" s="665"/>
      <c r="M1167" s="665">
        <v>0</v>
      </c>
      <c r="N1167" s="665"/>
      <c r="O1167" s="665"/>
      <c r="P1167" s="678"/>
      <c r="Q1167" s="666"/>
    </row>
    <row r="1168" spans="1:17" ht="14.4" customHeight="1" x14ac:dyDescent="0.3">
      <c r="A1168" s="661" t="s">
        <v>10161</v>
      </c>
      <c r="B1168" s="662" t="s">
        <v>9667</v>
      </c>
      <c r="C1168" s="662" t="s">
        <v>9855</v>
      </c>
      <c r="D1168" s="662" t="s">
        <v>9904</v>
      </c>
      <c r="E1168" s="662" t="s">
        <v>9905</v>
      </c>
      <c r="F1168" s="665">
        <v>2</v>
      </c>
      <c r="G1168" s="665">
        <v>318</v>
      </c>
      <c r="H1168" s="665">
        <v>1</v>
      </c>
      <c r="I1168" s="665">
        <v>159</v>
      </c>
      <c r="J1168" s="665">
        <v>3</v>
      </c>
      <c r="K1168" s="665">
        <v>480</v>
      </c>
      <c r="L1168" s="665">
        <v>1.5094339622641511</v>
      </c>
      <c r="M1168" s="665">
        <v>160</v>
      </c>
      <c r="N1168" s="665">
        <v>1</v>
      </c>
      <c r="O1168" s="665">
        <v>161</v>
      </c>
      <c r="P1168" s="678">
        <v>0.50628930817610063</v>
      </c>
      <c r="Q1168" s="666">
        <v>161</v>
      </c>
    </row>
    <row r="1169" spans="1:17" ht="14.4" customHeight="1" x14ac:dyDescent="0.3">
      <c r="A1169" s="661" t="s">
        <v>10161</v>
      </c>
      <c r="B1169" s="662" t="s">
        <v>9667</v>
      </c>
      <c r="C1169" s="662" t="s">
        <v>9855</v>
      </c>
      <c r="D1169" s="662" t="s">
        <v>9910</v>
      </c>
      <c r="E1169" s="662" t="s">
        <v>9911</v>
      </c>
      <c r="F1169" s="665">
        <v>2</v>
      </c>
      <c r="G1169" s="665">
        <v>326</v>
      </c>
      <c r="H1169" s="665">
        <v>1</v>
      </c>
      <c r="I1169" s="665">
        <v>163</v>
      </c>
      <c r="J1169" s="665">
        <v>3</v>
      </c>
      <c r="K1169" s="665">
        <v>492</v>
      </c>
      <c r="L1169" s="665">
        <v>1.50920245398773</v>
      </c>
      <c r="M1169" s="665">
        <v>164</v>
      </c>
      <c r="N1169" s="665">
        <v>1</v>
      </c>
      <c r="O1169" s="665">
        <v>165</v>
      </c>
      <c r="P1169" s="678">
        <v>0.50613496932515334</v>
      </c>
      <c r="Q1169" s="666">
        <v>165</v>
      </c>
    </row>
    <row r="1170" spans="1:17" ht="14.4" customHeight="1" x14ac:dyDescent="0.3">
      <c r="A1170" s="661" t="s">
        <v>10161</v>
      </c>
      <c r="B1170" s="662" t="s">
        <v>9667</v>
      </c>
      <c r="C1170" s="662" t="s">
        <v>9855</v>
      </c>
      <c r="D1170" s="662" t="s">
        <v>9912</v>
      </c>
      <c r="E1170" s="662" t="s">
        <v>9913</v>
      </c>
      <c r="F1170" s="665">
        <v>2</v>
      </c>
      <c r="G1170" s="665">
        <v>1290</v>
      </c>
      <c r="H1170" s="665">
        <v>1</v>
      </c>
      <c r="I1170" s="665">
        <v>645</v>
      </c>
      <c r="J1170" s="665">
        <v>2</v>
      </c>
      <c r="K1170" s="665">
        <v>1296</v>
      </c>
      <c r="L1170" s="665">
        <v>1.0046511627906978</v>
      </c>
      <c r="M1170" s="665">
        <v>648</v>
      </c>
      <c r="N1170" s="665">
        <v>2</v>
      </c>
      <c r="O1170" s="665">
        <v>1306</v>
      </c>
      <c r="P1170" s="678">
        <v>1.0124031007751939</v>
      </c>
      <c r="Q1170" s="666">
        <v>653</v>
      </c>
    </row>
    <row r="1171" spans="1:17" ht="14.4" customHeight="1" x14ac:dyDescent="0.3">
      <c r="A1171" s="661" t="s">
        <v>10161</v>
      </c>
      <c r="B1171" s="662" t="s">
        <v>9930</v>
      </c>
      <c r="C1171" s="662" t="s">
        <v>9855</v>
      </c>
      <c r="D1171" s="662" t="s">
        <v>9943</v>
      </c>
      <c r="E1171" s="662" t="s">
        <v>9944</v>
      </c>
      <c r="F1171" s="665"/>
      <c r="G1171" s="665"/>
      <c r="H1171" s="665"/>
      <c r="I1171" s="665"/>
      <c r="J1171" s="665">
        <v>7</v>
      </c>
      <c r="K1171" s="665">
        <v>65359</v>
      </c>
      <c r="L1171" s="665"/>
      <c r="M1171" s="665">
        <v>9337</v>
      </c>
      <c r="N1171" s="665"/>
      <c r="O1171" s="665"/>
      <c r="P1171" s="678"/>
      <c r="Q1171" s="666"/>
    </row>
    <row r="1172" spans="1:17" ht="14.4" customHeight="1" x14ac:dyDescent="0.3">
      <c r="A1172" s="661" t="s">
        <v>10161</v>
      </c>
      <c r="B1172" s="662" t="s">
        <v>9963</v>
      </c>
      <c r="C1172" s="662" t="s">
        <v>9855</v>
      </c>
      <c r="D1172" s="662" t="s">
        <v>9974</v>
      </c>
      <c r="E1172" s="662" t="s">
        <v>9975</v>
      </c>
      <c r="F1172" s="665">
        <v>26</v>
      </c>
      <c r="G1172" s="665">
        <v>9100</v>
      </c>
      <c r="H1172" s="665">
        <v>1</v>
      </c>
      <c r="I1172" s="665">
        <v>350</v>
      </c>
      <c r="J1172" s="665">
        <v>64</v>
      </c>
      <c r="K1172" s="665">
        <v>22448</v>
      </c>
      <c r="L1172" s="665">
        <v>2.4668131868131868</v>
      </c>
      <c r="M1172" s="665">
        <v>350.75</v>
      </c>
      <c r="N1172" s="665">
        <v>77</v>
      </c>
      <c r="O1172" s="665">
        <v>27027</v>
      </c>
      <c r="P1172" s="678">
        <v>2.97</v>
      </c>
      <c r="Q1172" s="666">
        <v>351</v>
      </c>
    </row>
    <row r="1173" spans="1:17" ht="14.4" customHeight="1" x14ac:dyDescent="0.3">
      <c r="A1173" s="661" t="s">
        <v>10161</v>
      </c>
      <c r="B1173" s="662" t="s">
        <v>9963</v>
      </c>
      <c r="C1173" s="662" t="s">
        <v>9855</v>
      </c>
      <c r="D1173" s="662" t="s">
        <v>9978</v>
      </c>
      <c r="E1173" s="662" t="s">
        <v>9979</v>
      </c>
      <c r="F1173" s="665">
        <v>673</v>
      </c>
      <c r="G1173" s="665">
        <v>43745</v>
      </c>
      <c r="H1173" s="665">
        <v>1</v>
      </c>
      <c r="I1173" s="665">
        <v>65</v>
      </c>
      <c r="J1173" s="665">
        <v>771</v>
      </c>
      <c r="K1173" s="665">
        <v>50115</v>
      </c>
      <c r="L1173" s="665">
        <v>1.1456166419019316</v>
      </c>
      <c r="M1173" s="665">
        <v>65</v>
      </c>
      <c r="N1173" s="665">
        <v>803</v>
      </c>
      <c r="O1173" s="665">
        <v>52195</v>
      </c>
      <c r="P1173" s="678">
        <v>1.1931649331352154</v>
      </c>
      <c r="Q1173" s="666">
        <v>65</v>
      </c>
    </row>
    <row r="1174" spans="1:17" ht="14.4" customHeight="1" x14ac:dyDescent="0.3">
      <c r="A1174" s="661" t="s">
        <v>10161</v>
      </c>
      <c r="B1174" s="662" t="s">
        <v>9963</v>
      </c>
      <c r="C1174" s="662" t="s">
        <v>9855</v>
      </c>
      <c r="D1174" s="662" t="s">
        <v>9980</v>
      </c>
      <c r="E1174" s="662" t="s">
        <v>9981</v>
      </c>
      <c r="F1174" s="665"/>
      <c r="G1174" s="665"/>
      <c r="H1174" s="665"/>
      <c r="I1174" s="665"/>
      <c r="J1174" s="665">
        <v>1</v>
      </c>
      <c r="K1174" s="665">
        <v>544</v>
      </c>
      <c r="L1174" s="665"/>
      <c r="M1174" s="665">
        <v>544</v>
      </c>
      <c r="N1174" s="665"/>
      <c r="O1174" s="665"/>
      <c r="P1174" s="678"/>
      <c r="Q1174" s="666"/>
    </row>
    <row r="1175" spans="1:17" ht="14.4" customHeight="1" x14ac:dyDescent="0.3">
      <c r="A1175" s="661" t="s">
        <v>10161</v>
      </c>
      <c r="B1175" s="662" t="s">
        <v>9963</v>
      </c>
      <c r="C1175" s="662" t="s">
        <v>9855</v>
      </c>
      <c r="D1175" s="662" t="s">
        <v>9989</v>
      </c>
      <c r="E1175" s="662" t="s">
        <v>9990</v>
      </c>
      <c r="F1175" s="665">
        <v>17</v>
      </c>
      <c r="G1175" s="665">
        <v>391</v>
      </c>
      <c r="H1175" s="665">
        <v>1</v>
      </c>
      <c r="I1175" s="665">
        <v>23</v>
      </c>
      <c r="J1175" s="665">
        <v>15</v>
      </c>
      <c r="K1175" s="665">
        <v>356</v>
      </c>
      <c r="L1175" s="665">
        <v>0.91048593350383633</v>
      </c>
      <c r="M1175" s="665">
        <v>23.733333333333334</v>
      </c>
      <c r="N1175" s="665">
        <v>5</v>
      </c>
      <c r="O1175" s="665">
        <v>120</v>
      </c>
      <c r="P1175" s="678">
        <v>0.30690537084398978</v>
      </c>
      <c r="Q1175" s="666">
        <v>24</v>
      </c>
    </row>
    <row r="1176" spans="1:17" ht="14.4" customHeight="1" x14ac:dyDescent="0.3">
      <c r="A1176" s="661" t="s">
        <v>10161</v>
      </c>
      <c r="B1176" s="662" t="s">
        <v>9963</v>
      </c>
      <c r="C1176" s="662" t="s">
        <v>9855</v>
      </c>
      <c r="D1176" s="662" t="s">
        <v>9993</v>
      </c>
      <c r="E1176" s="662" t="s">
        <v>9994</v>
      </c>
      <c r="F1176" s="665">
        <v>3</v>
      </c>
      <c r="G1176" s="665">
        <v>162</v>
      </c>
      <c r="H1176" s="665">
        <v>1</v>
      </c>
      <c r="I1176" s="665">
        <v>54</v>
      </c>
      <c r="J1176" s="665">
        <v>3</v>
      </c>
      <c r="K1176" s="665">
        <v>162</v>
      </c>
      <c r="L1176" s="665">
        <v>1</v>
      </c>
      <c r="M1176" s="665">
        <v>54</v>
      </c>
      <c r="N1176" s="665"/>
      <c r="O1176" s="665"/>
      <c r="P1176" s="678"/>
      <c r="Q1176" s="666"/>
    </row>
    <row r="1177" spans="1:17" ht="14.4" customHeight="1" x14ac:dyDescent="0.3">
      <c r="A1177" s="661" t="s">
        <v>10161</v>
      </c>
      <c r="B1177" s="662" t="s">
        <v>9963</v>
      </c>
      <c r="C1177" s="662" t="s">
        <v>9855</v>
      </c>
      <c r="D1177" s="662" t="s">
        <v>9995</v>
      </c>
      <c r="E1177" s="662" t="s">
        <v>9996</v>
      </c>
      <c r="F1177" s="665">
        <v>320</v>
      </c>
      <c r="G1177" s="665">
        <v>24640</v>
      </c>
      <c r="H1177" s="665">
        <v>1</v>
      </c>
      <c r="I1177" s="665">
        <v>77</v>
      </c>
      <c r="J1177" s="665">
        <v>337</v>
      </c>
      <c r="K1177" s="665">
        <v>25949</v>
      </c>
      <c r="L1177" s="665">
        <v>1.0531250000000001</v>
      </c>
      <c r="M1177" s="665">
        <v>77</v>
      </c>
      <c r="N1177" s="665">
        <v>319</v>
      </c>
      <c r="O1177" s="665">
        <v>24563</v>
      </c>
      <c r="P1177" s="678">
        <v>0.99687499999999996</v>
      </c>
      <c r="Q1177" s="666">
        <v>77</v>
      </c>
    </row>
    <row r="1178" spans="1:17" ht="14.4" customHeight="1" x14ac:dyDescent="0.3">
      <c r="A1178" s="661" t="s">
        <v>10161</v>
      </c>
      <c r="B1178" s="662" t="s">
        <v>9963</v>
      </c>
      <c r="C1178" s="662" t="s">
        <v>9855</v>
      </c>
      <c r="D1178" s="662" t="s">
        <v>9999</v>
      </c>
      <c r="E1178" s="662" t="s">
        <v>10000</v>
      </c>
      <c r="F1178" s="665">
        <v>93</v>
      </c>
      <c r="G1178" s="665">
        <v>2046</v>
      </c>
      <c r="H1178" s="665">
        <v>1</v>
      </c>
      <c r="I1178" s="665">
        <v>22</v>
      </c>
      <c r="J1178" s="665">
        <v>101</v>
      </c>
      <c r="K1178" s="665">
        <v>2302</v>
      </c>
      <c r="L1178" s="665">
        <v>1.1251221896383188</v>
      </c>
      <c r="M1178" s="665">
        <v>22.792079207920793</v>
      </c>
      <c r="N1178" s="665">
        <v>76</v>
      </c>
      <c r="O1178" s="665">
        <v>1748</v>
      </c>
      <c r="P1178" s="678">
        <v>0.85434995112414469</v>
      </c>
      <c r="Q1178" s="666">
        <v>23</v>
      </c>
    </row>
    <row r="1179" spans="1:17" ht="14.4" customHeight="1" x14ac:dyDescent="0.3">
      <c r="A1179" s="661" t="s">
        <v>10161</v>
      </c>
      <c r="B1179" s="662" t="s">
        <v>9963</v>
      </c>
      <c r="C1179" s="662" t="s">
        <v>9855</v>
      </c>
      <c r="D1179" s="662" t="s">
        <v>10007</v>
      </c>
      <c r="E1179" s="662" t="s">
        <v>10008</v>
      </c>
      <c r="F1179" s="665"/>
      <c r="G1179" s="665"/>
      <c r="H1179" s="665"/>
      <c r="I1179" s="665"/>
      <c r="J1179" s="665">
        <v>1</v>
      </c>
      <c r="K1179" s="665">
        <v>628</v>
      </c>
      <c r="L1179" s="665"/>
      <c r="M1179" s="665">
        <v>628</v>
      </c>
      <c r="N1179" s="665"/>
      <c r="O1179" s="665"/>
      <c r="P1179" s="678"/>
      <c r="Q1179" s="666"/>
    </row>
    <row r="1180" spans="1:17" ht="14.4" customHeight="1" x14ac:dyDescent="0.3">
      <c r="A1180" s="661" t="s">
        <v>10161</v>
      </c>
      <c r="B1180" s="662" t="s">
        <v>9963</v>
      </c>
      <c r="C1180" s="662" t="s">
        <v>9855</v>
      </c>
      <c r="D1180" s="662" t="s">
        <v>10009</v>
      </c>
      <c r="E1180" s="662" t="s">
        <v>10010</v>
      </c>
      <c r="F1180" s="665">
        <v>13</v>
      </c>
      <c r="G1180" s="665">
        <v>2717</v>
      </c>
      <c r="H1180" s="665">
        <v>1</v>
      </c>
      <c r="I1180" s="665">
        <v>209</v>
      </c>
      <c r="J1180" s="665"/>
      <c r="K1180" s="665"/>
      <c r="L1180" s="665"/>
      <c r="M1180" s="665"/>
      <c r="N1180" s="665"/>
      <c r="O1180" s="665"/>
      <c r="P1180" s="678"/>
      <c r="Q1180" s="666"/>
    </row>
    <row r="1181" spans="1:17" ht="14.4" customHeight="1" x14ac:dyDescent="0.3">
      <c r="A1181" s="661" t="s">
        <v>10161</v>
      </c>
      <c r="B1181" s="662" t="s">
        <v>9963</v>
      </c>
      <c r="C1181" s="662" t="s">
        <v>9855</v>
      </c>
      <c r="D1181" s="662" t="s">
        <v>10011</v>
      </c>
      <c r="E1181" s="662" t="s">
        <v>10012</v>
      </c>
      <c r="F1181" s="665">
        <v>22</v>
      </c>
      <c r="G1181" s="665">
        <v>1452</v>
      </c>
      <c r="H1181" s="665">
        <v>1</v>
      </c>
      <c r="I1181" s="665">
        <v>66</v>
      </c>
      <c r="J1181" s="665">
        <v>11</v>
      </c>
      <c r="K1181" s="665">
        <v>726</v>
      </c>
      <c r="L1181" s="665">
        <v>0.5</v>
      </c>
      <c r="M1181" s="665">
        <v>66</v>
      </c>
      <c r="N1181" s="665">
        <v>12</v>
      </c>
      <c r="O1181" s="665">
        <v>792</v>
      </c>
      <c r="P1181" s="678">
        <v>0.54545454545454541</v>
      </c>
      <c r="Q1181" s="666">
        <v>66</v>
      </c>
    </row>
    <row r="1182" spans="1:17" ht="14.4" customHeight="1" x14ac:dyDescent="0.3">
      <c r="A1182" s="661" t="s">
        <v>10161</v>
      </c>
      <c r="B1182" s="662" t="s">
        <v>9963</v>
      </c>
      <c r="C1182" s="662" t="s">
        <v>9855</v>
      </c>
      <c r="D1182" s="662" t="s">
        <v>10015</v>
      </c>
      <c r="E1182" s="662" t="s">
        <v>10016</v>
      </c>
      <c r="F1182" s="665">
        <v>589</v>
      </c>
      <c r="G1182" s="665">
        <v>9424</v>
      </c>
      <c r="H1182" s="665">
        <v>1</v>
      </c>
      <c r="I1182" s="665">
        <v>16</v>
      </c>
      <c r="J1182" s="665">
        <v>523</v>
      </c>
      <c r="K1182" s="665">
        <v>8336</v>
      </c>
      <c r="L1182" s="665">
        <v>0.88455008488964348</v>
      </c>
      <c r="M1182" s="665">
        <v>15.938814531548758</v>
      </c>
      <c r="N1182" s="665">
        <v>566</v>
      </c>
      <c r="O1182" s="665">
        <v>9056</v>
      </c>
      <c r="P1182" s="678">
        <v>0.96095076400679114</v>
      </c>
      <c r="Q1182" s="666">
        <v>16</v>
      </c>
    </row>
    <row r="1183" spans="1:17" ht="14.4" customHeight="1" x14ac:dyDescent="0.3">
      <c r="A1183" s="661" t="s">
        <v>10161</v>
      </c>
      <c r="B1183" s="662" t="s">
        <v>9963</v>
      </c>
      <c r="C1183" s="662" t="s">
        <v>9855</v>
      </c>
      <c r="D1183" s="662" t="s">
        <v>10021</v>
      </c>
      <c r="E1183" s="662" t="s">
        <v>10022</v>
      </c>
      <c r="F1183" s="665">
        <v>75</v>
      </c>
      <c r="G1183" s="665">
        <v>1800</v>
      </c>
      <c r="H1183" s="665">
        <v>1</v>
      </c>
      <c r="I1183" s="665">
        <v>24</v>
      </c>
      <c r="J1183" s="665">
        <v>86</v>
      </c>
      <c r="K1183" s="665">
        <v>2064</v>
      </c>
      <c r="L1183" s="665">
        <v>1.1466666666666667</v>
      </c>
      <c r="M1183" s="665">
        <v>24</v>
      </c>
      <c r="N1183" s="665">
        <v>70</v>
      </c>
      <c r="O1183" s="665">
        <v>1680</v>
      </c>
      <c r="P1183" s="678">
        <v>0.93333333333333335</v>
      </c>
      <c r="Q1183" s="666">
        <v>24</v>
      </c>
    </row>
    <row r="1184" spans="1:17" ht="14.4" customHeight="1" x14ac:dyDescent="0.3">
      <c r="A1184" s="661" t="s">
        <v>10161</v>
      </c>
      <c r="B1184" s="662" t="s">
        <v>9963</v>
      </c>
      <c r="C1184" s="662" t="s">
        <v>9855</v>
      </c>
      <c r="D1184" s="662" t="s">
        <v>10025</v>
      </c>
      <c r="E1184" s="662" t="s">
        <v>10026</v>
      </c>
      <c r="F1184" s="665">
        <v>1</v>
      </c>
      <c r="G1184" s="665">
        <v>180</v>
      </c>
      <c r="H1184" s="665">
        <v>1</v>
      </c>
      <c r="I1184" s="665">
        <v>180</v>
      </c>
      <c r="J1184" s="665">
        <v>2</v>
      </c>
      <c r="K1184" s="665">
        <v>360</v>
      </c>
      <c r="L1184" s="665">
        <v>2</v>
      </c>
      <c r="M1184" s="665">
        <v>180</v>
      </c>
      <c r="N1184" s="665"/>
      <c r="O1184" s="665"/>
      <c r="P1184" s="678"/>
      <c r="Q1184" s="666"/>
    </row>
    <row r="1185" spans="1:17" ht="14.4" customHeight="1" x14ac:dyDescent="0.3">
      <c r="A1185" s="661" t="s">
        <v>10161</v>
      </c>
      <c r="B1185" s="662" t="s">
        <v>9963</v>
      </c>
      <c r="C1185" s="662" t="s">
        <v>9855</v>
      </c>
      <c r="D1185" s="662" t="s">
        <v>10031</v>
      </c>
      <c r="E1185" s="662" t="s">
        <v>10032</v>
      </c>
      <c r="F1185" s="665">
        <v>7</v>
      </c>
      <c r="G1185" s="665">
        <v>1771</v>
      </c>
      <c r="H1185" s="665">
        <v>1</v>
      </c>
      <c r="I1185" s="665">
        <v>253</v>
      </c>
      <c r="J1185" s="665">
        <v>22</v>
      </c>
      <c r="K1185" s="665">
        <v>5566</v>
      </c>
      <c r="L1185" s="665">
        <v>3.1428571428571428</v>
      </c>
      <c r="M1185" s="665">
        <v>253</v>
      </c>
      <c r="N1185" s="665">
        <v>17</v>
      </c>
      <c r="O1185" s="665">
        <v>4301</v>
      </c>
      <c r="P1185" s="678">
        <v>2.4285714285714284</v>
      </c>
      <c r="Q1185" s="666">
        <v>253</v>
      </c>
    </row>
    <row r="1186" spans="1:17" ht="14.4" customHeight="1" x14ac:dyDescent="0.3">
      <c r="A1186" s="661" t="s">
        <v>10161</v>
      </c>
      <c r="B1186" s="662" t="s">
        <v>9963</v>
      </c>
      <c r="C1186" s="662" t="s">
        <v>9855</v>
      </c>
      <c r="D1186" s="662" t="s">
        <v>10035</v>
      </c>
      <c r="E1186" s="662" t="s">
        <v>10036</v>
      </c>
      <c r="F1186" s="665">
        <v>1</v>
      </c>
      <c r="G1186" s="665">
        <v>189</v>
      </c>
      <c r="H1186" s="665">
        <v>1</v>
      </c>
      <c r="I1186" s="665">
        <v>189</v>
      </c>
      <c r="J1186" s="665"/>
      <c r="K1186" s="665"/>
      <c r="L1186" s="665"/>
      <c r="M1186" s="665"/>
      <c r="N1186" s="665"/>
      <c r="O1186" s="665"/>
      <c r="P1186" s="678"/>
      <c r="Q1186" s="666"/>
    </row>
    <row r="1187" spans="1:17" ht="14.4" customHeight="1" x14ac:dyDescent="0.3">
      <c r="A1187" s="661" t="s">
        <v>10161</v>
      </c>
      <c r="B1187" s="662" t="s">
        <v>9963</v>
      </c>
      <c r="C1187" s="662" t="s">
        <v>9855</v>
      </c>
      <c r="D1187" s="662" t="s">
        <v>10039</v>
      </c>
      <c r="E1187" s="662" t="s">
        <v>10040</v>
      </c>
      <c r="F1187" s="665">
        <v>5</v>
      </c>
      <c r="G1187" s="665">
        <v>1080</v>
      </c>
      <c r="H1187" s="665">
        <v>1</v>
      </c>
      <c r="I1187" s="665">
        <v>216</v>
      </c>
      <c r="J1187" s="665">
        <v>3</v>
      </c>
      <c r="K1187" s="665">
        <v>648</v>
      </c>
      <c r="L1187" s="665">
        <v>0.6</v>
      </c>
      <c r="M1187" s="665">
        <v>216</v>
      </c>
      <c r="N1187" s="665"/>
      <c r="O1187" s="665"/>
      <c r="P1187" s="678"/>
      <c r="Q1187" s="666"/>
    </row>
    <row r="1188" spans="1:17" ht="14.4" customHeight="1" x14ac:dyDescent="0.3">
      <c r="A1188" s="661" t="s">
        <v>10161</v>
      </c>
      <c r="B1188" s="662" t="s">
        <v>9963</v>
      </c>
      <c r="C1188" s="662" t="s">
        <v>9855</v>
      </c>
      <c r="D1188" s="662" t="s">
        <v>10041</v>
      </c>
      <c r="E1188" s="662" t="s">
        <v>10042</v>
      </c>
      <c r="F1188" s="665"/>
      <c r="G1188" s="665"/>
      <c r="H1188" s="665"/>
      <c r="I1188" s="665"/>
      <c r="J1188" s="665"/>
      <c r="K1188" s="665"/>
      <c r="L1188" s="665"/>
      <c r="M1188" s="665"/>
      <c r="N1188" s="665">
        <v>1</v>
      </c>
      <c r="O1188" s="665">
        <v>36</v>
      </c>
      <c r="P1188" s="678"/>
      <c r="Q1188" s="666">
        <v>36</v>
      </c>
    </row>
    <row r="1189" spans="1:17" ht="14.4" customHeight="1" x14ac:dyDescent="0.3">
      <c r="A1189" s="661" t="s">
        <v>10161</v>
      </c>
      <c r="B1189" s="662" t="s">
        <v>9963</v>
      </c>
      <c r="C1189" s="662" t="s">
        <v>9855</v>
      </c>
      <c r="D1189" s="662" t="s">
        <v>10045</v>
      </c>
      <c r="E1189" s="662" t="s">
        <v>10046</v>
      </c>
      <c r="F1189" s="665">
        <v>3</v>
      </c>
      <c r="G1189" s="665">
        <v>150</v>
      </c>
      <c r="H1189" s="665">
        <v>1</v>
      </c>
      <c r="I1189" s="665">
        <v>50</v>
      </c>
      <c r="J1189" s="665">
        <v>1</v>
      </c>
      <c r="K1189" s="665">
        <v>50</v>
      </c>
      <c r="L1189" s="665">
        <v>0.33333333333333331</v>
      </c>
      <c r="M1189" s="665">
        <v>50</v>
      </c>
      <c r="N1189" s="665">
        <v>2</v>
      </c>
      <c r="O1189" s="665">
        <v>100</v>
      </c>
      <c r="P1189" s="678">
        <v>0.66666666666666663</v>
      </c>
      <c r="Q1189" s="666">
        <v>50</v>
      </c>
    </row>
    <row r="1190" spans="1:17" ht="14.4" customHeight="1" x14ac:dyDescent="0.3">
      <c r="A1190" s="661" t="s">
        <v>10161</v>
      </c>
      <c r="B1190" s="662" t="s">
        <v>9963</v>
      </c>
      <c r="C1190" s="662" t="s">
        <v>9855</v>
      </c>
      <c r="D1190" s="662" t="s">
        <v>10047</v>
      </c>
      <c r="E1190" s="662" t="s">
        <v>10048</v>
      </c>
      <c r="F1190" s="665"/>
      <c r="G1190" s="665"/>
      <c r="H1190" s="665"/>
      <c r="I1190" s="665"/>
      <c r="J1190" s="665">
        <v>1</v>
      </c>
      <c r="K1190" s="665">
        <v>546</v>
      </c>
      <c r="L1190" s="665"/>
      <c r="M1190" s="665">
        <v>546</v>
      </c>
      <c r="N1190" s="665"/>
      <c r="O1190" s="665"/>
      <c r="P1190" s="678"/>
      <c r="Q1190" s="666"/>
    </row>
    <row r="1191" spans="1:17" ht="14.4" customHeight="1" x14ac:dyDescent="0.3">
      <c r="A1191" s="661" t="s">
        <v>10161</v>
      </c>
      <c r="B1191" s="662" t="s">
        <v>9963</v>
      </c>
      <c r="C1191" s="662" t="s">
        <v>9855</v>
      </c>
      <c r="D1191" s="662" t="s">
        <v>10053</v>
      </c>
      <c r="E1191" s="662" t="s">
        <v>10054</v>
      </c>
      <c r="F1191" s="665"/>
      <c r="G1191" s="665"/>
      <c r="H1191" s="665"/>
      <c r="I1191" s="665"/>
      <c r="J1191" s="665">
        <v>1</v>
      </c>
      <c r="K1191" s="665">
        <v>327</v>
      </c>
      <c r="L1191" s="665"/>
      <c r="M1191" s="665">
        <v>327</v>
      </c>
      <c r="N1191" s="665"/>
      <c r="O1191" s="665"/>
      <c r="P1191" s="678"/>
      <c r="Q1191" s="666"/>
    </row>
    <row r="1192" spans="1:17" ht="14.4" customHeight="1" x14ac:dyDescent="0.3">
      <c r="A1192" s="661" t="s">
        <v>10161</v>
      </c>
      <c r="B1192" s="662" t="s">
        <v>9963</v>
      </c>
      <c r="C1192" s="662" t="s">
        <v>9855</v>
      </c>
      <c r="D1192" s="662" t="s">
        <v>10059</v>
      </c>
      <c r="E1192" s="662" t="s">
        <v>10060</v>
      </c>
      <c r="F1192" s="665"/>
      <c r="G1192" s="665"/>
      <c r="H1192" s="665"/>
      <c r="I1192" s="665"/>
      <c r="J1192" s="665">
        <v>1</v>
      </c>
      <c r="K1192" s="665">
        <v>231</v>
      </c>
      <c r="L1192" s="665"/>
      <c r="M1192" s="665">
        <v>231</v>
      </c>
      <c r="N1192" s="665"/>
      <c r="O1192" s="665"/>
      <c r="P1192" s="678"/>
      <c r="Q1192" s="666"/>
    </row>
    <row r="1193" spans="1:17" ht="14.4" customHeight="1" x14ac:dyDescent="0.3">
      <c r="A1193" s="661" t="s">
        <v>10161</v>
      </c>
      <c r="B1193" s="662" t="s">
        <v>9963</v>
      </c>
      <c r="C1193" s="662" t="s">
        <v>9855</v>
      </c>
      <c r="D1193" s="662" t="s">
        <v>10067</v>
      </c>
      <c r="E1193" s="662" t="s">
        <v>10068</v>
      </c>
      <c r="F1193" s="665"/>
      <c r="G1193" s="665"/>
      <c r="H1193" s="665"/>
      <c r="I1193" s="665"/>
      <c r="J1193" s="665">
        <v>1</v>
      </c>
      <c r="K1193" s="665">
        <v>651</v>
      </c>
      <c r="L1193" s="665"/>
      <c r="M1193" s="665">
        <v>651</v>
      </c>
      <c r="N1193" s="665"/>
      <c r="O1193" s="665"/>
      <c r="P1193" s="678"/>
      <c r="Q1193" s="666"/>
    </row>
    <row r="1194" spans="1:17" ht="14.4" customHeight="1" x14ac:dyDescent="0.3">
      <c r="A1194" s="661" t="s">
        <v>10161</v>
      </c>
      <c r="B1194" s="662" t="s">
        <v>9963</v>
      </c>
      <c r="C1194" s="662" t="s">
        <v>9855</v>
      </c>
      <c r="D1194" s="662" t="s">
        <v>10071</v>
      </c>
      <c r="E1194" s="662" t="s">
        <v>10072</v>
      </c>
      <c r="F1194" s="665">
        <v>6</v>
      </c>
      <c r="G1194" s="665">
        <v>2310</v>
      </c>
      <c r="H1194" s="665">
        <v>1</v>
      </c>
      <c r="I1194" s="665">
        <v>385</v>
      </c>
      <c r="J1194" s="665"/>
      <c r="K1194" s="665"/>
      <c r="L1194" s="665"/>
      <c r="M1194" s="665"/>
      <c r="N1194" s="665"/>
      <c r="O1194" s="665"/>
      <c r="P1194" s="678"/>
      <c r="Q1194" s="666"/>
    </row>
    <row r="1195" spans="1:17" ht="14.4" customHeight="1" x14ac:dyDescent="0.3">
      <c r="A1195" s="661" t="s">
        <v>10161</v>
      </c>
      <c r="B1195" s="662" t="s">
        <v>9963</v>
      </c>
      <c r="C1195" s="662" t="s">
        <v>9855</v>
      </c>
      <c r="D1195" s="662" t="s">
        <v>10080</v>
      </c>
      <c r="E1195" s="662" t="s">
        <v>10081</v>
      </c>
      <c r="F1195" s="665"/>
      <c r="G1195" s="665"/>
      <c r="H1195" s="665"/>
      <c r="I1195" s="665"/>
      <c r="J1195" s="665">
        <v>1</v>
      </c>
      <c r="K1195" s="665">
        <v>222</v>
      </c>
      <c r="L1195" s="665"/>
      <c r="M1195" s="665">
        <v>222</v>
      </c>
      <c r="N1195" s="665"/>
      <c r="O1195" s="665"/>
      <c r="P1195" s="678"/>
      <c r="Q1195" s="666"/>
    </row>
    <row r="1196" spans="1:17" ht="14.4" customHeight="1" x14ac:dyDescent="0.3">
      <c r="A1196" s="661" t="s">
        <v>10161</v>
      </c>
      <c r="B1196" s="662" t="s">
        <v>9963</v>
      </c>
      <c r="C1196" s="662" t="s">
        <v>9855</v>
      </c>
      <c r="D1196" s="662" t="s">
        <v>10082</v>
      </c>
      <c r="E1196" s="662" t="s">
        <v>10083</v>
      </c>
      <c r="F1196" s="665"/>
      <c r="G1196" s="665"/>
      <c r="H1196" s="665"/>
      <c r="I1196" s="665"/>
      <c r="J1196" s="665">
        <v>1</v>
      </c>
      <c r="K1196" s="665">
        <v>565</v>
      </c>
      <c r="L1196" s="665"/>
      <c r="M1196" s="665">
        <v>565</v>
      </c>
      <c r="N1196" s="665"/>
      <c r="O1196" s="665"/>
      <c r="P1196" s="678"/>
      <c r="Q1196" s="666"/>
    </row>
    <row r="1197" spans="1:17" ht="14.4" customHeight="1" x14ac:dyDescent="0.3">
      <c r="A1197" s="661" t="s">
        <v>10162</v>
      </c>
      <c r="B1197" s="662" t="s">
        <v>9667</v>
      </c>
      <c r="C1197" s="662" t="s">
        <v>9848</v>
      </c>
      <c r="D1197" s="662" t="s">
        <v>9851</v>
      </c>
      <c r="E1197" s="662" t="s">
        <v>9852</v>
      </c>
      <c r="F1197" s="665"/>
      <c r="G1197" s="665"/>
      <c r="H1197" s="665"/>
      <c r="I1197" s="665"/>
      <c r="J1197" s="665"/>
      <c r="K1197" s="665"/>
      <c r="L1197" s="665"/>
      <c r="M1197" s="665"/>
      <c r="N1197" s="665">
        <v>1</v>
      </c>
      <c r="O1197" s="665">
        <v>1049</v>
      </c>
      <c r="P1197" s="678"/>
      <c r="Q1197" s="666">
        <v>1049</v>
      </c>
    </row>
    <row r="1198" spans="1:17" ht="14.4" customHeight="1" x14ac:dyDescent="0.3">
      <c r="A1198" s="661" t="s">
        <v>10162</v>
      </c>
      <c r="B1198" s="662" t="s">
        <v>9667</v>
      </c>
      <c r="C1198" s="662" t="s">
        <v>9855</v>
      </c>
      <c r="D1198" s="662" t="s">
        <v>9860</v>
      </c>
      <c r="E1198" s="662" t="s">
        <v>9861</v>
      </c>
      <c r="F1198" s="665">
        <v>1</v>
      </c>
      <c r="G1198" s="665">
        <v>34</v>
      </c>
      <c r="H1198" s="665">
        <v>1</v>
      </c>
      <c r="I1198" s="665">
        <v>34</v>
      </c>
      <c r="J1198" s="665">
        <v>3</v>
      </c>
      <c r="K1198" s="665">
        <v>104</v>
      </c>
      <c r="L1198" s="665">
        <v>3.0588235294117645</v>
      </c>
      <c r="M1198" s="665">
        <v>34.666666666666664</v>
      </c>
      <c r="N1198" s="665">
        <v>11</v>
      </c>
      <c r="O1198" s="665">
        <v>385</v>
      </c>
      <c r="P1198" s="678">
        <v>11.323529411764707</v>
      </c>
      <c r="Q1198" s="666">
        <v>35</v>
      </c>
    </row>
    <row r="1199" spans="1:17" ht="14.4" customHeight="1" x14ac:dyDescent="0.3">
      <c r="A1199" s="661" t="s">
        <v>10162</v>
      </c>
      <c r="B1199" s="662" t="s">
        <v>9667</v>
      </c>
      <c r="C1199" s="662" t="s">
        <v>9855</v>
      </c>
      <c r="D1199" s="662" t="s">
        <v>9886</v>
      </c>
      <c r="E1199" s="662" t="s">
        <v>9887</v>
      </c>
      <c r="F1199" s="665"/>
      <c r="G1199" s="665"/>
      <c r="H1199" s="665"/>
      <c r="I1199" s="665"/>
      <c r="J1199" s="665"/>
      <c r="K1199" s="665"/>
      <c r="L1199" s="665"/>
      <c r="M1199" s="665"/>
      <c r="N1199" s="665">
        <v>1</v>
      </c>
      <c r="O1199" s="665">
        <v>82</v>
      </c>
      <c r="P1199" s="678"/>
      <c r="Q1199" s="666">
        <v>82</v>
      </c>
    </row>
    <row r="1200" spans="1:17" ht="14.4" customHeight="1" x14ac:dyDescent="0.3">
      <c r="A1200" s="661" t="s">
        <v>10162</v>
      </c>
      <c r="B1200" s="662" t="s">
        <v>9667</v>
      </c>
      <c r="C1200" s="662" t="s">
        <v>9855</v>
      </c>
      <c r="D1200" s="662" t="s">
        <v>9902</v>
      </c>
      <c r="E1200" s="662" t="s">
        <v>9903</v>
      </c>
      <c r="F1200" s="665"/>
      <c r="G1200" s="665"/>
      <c r="H1200" s="665"/>
      <c r="I1200" s="665"/>
      <c r="J1200" s="665"/>
      <c r="K1200" s="665"/>
      <c r="L1200" s="665"/>
      <c r="M1200" s="665"/>
      <c r="N1200" s="665">
        <v>1</v>
      </c>
      <c r="O1200" s="665">
        <v>443</v>
      </c>
      <c r="P1200" s="678"/>
      <c r="Q1200" s="666">
        <v>443</v>
      </c>
    </row>
    <row r="1201" spans="1:17" ht="14.4" customHeight="1" x14ac:dyDescent="0.3">
      <c r="A1201" s="661" t="s">
        <v>10162</v>
      </c>
      <c r="B1201" s="662" t="s">
        <v>9667</v>
      </c>
      <c r="C1201" s="662" t="s">
        <v>9855</v>
      </c>
      <c r="D1201" s="662" t="s">
        <v>9904</v>
      </c>
      <c r="E1201" s="662" t="s">
        <v>9905</v>
      </c>
      <c r="F1201" s="665">
        <v>4</v>
      </c>
      <c r="G1201" s="665">
        <v>636</v>
      </c>
      <c r="H1201" s="665">
        <v>1</v>
      </c>
      <c r="I1201" s="665">
        <v>159</v>
      </c>
      <c r="J1201" s="665">
        <v>6</v>
      </c>
      <c r="K1201" s="665">
        <v>958</v>
      </c>
      <c r="L1201" s="665">
        <v>1.5062893081761006</v>
      </c>
      <c r="M1201" s="665">
        <v>159.66666666666666</v>
      </c>
      <c r="N1201" s="665">
        <v>7</v>
      </c>
      <c r="O1201" s="665">
        <v>1127</v>
      </c>
      <c r="P1201" s="678">
        <v>1.7720125786163523</v>
      </c>
      <c r="Q1201" s="666">
        <v>161</v>
      </c>
    </row>
    <row r="1202" spans="1:17" ht="14.4" customHeight="1" x14ac:dyDescent="0.3">
      <c r="A1202" s="661" t="s">
        <v>10162</v>
      </c>
      <c r="B1202" s="662" t="s">
        <v>9667</v>
      </c>
      <c r="C1202" s="662" t="s">
        <v>9855</v>
      </c>
      <c r="D1202" s="662" t="s">
        <v>9910</v>
      </c>
      <c r="E1202" s="662" t="s">
        <v>9911</v>
      </c>
      <c r="F1202" s="665">
        <v>1</v>
      </c>
      <c r="G1202" s="665">
        <v>163</v>
      </c>
      <c r="H1202" s="665">
        <v>1</v>
      </c>
      <c r="I1202" s="665">
        <v>163</v>
      </c>
      <c r="J1202" s="665">
        <v>1</v>
      </c>
      <c r="K1202" s="665">
        <v>164</v>
      </c>
      <c r="L1202" s="665">
        <v>1.0061349693251533</v>
      </c>
      <c r="M1202" s="665">
        <v>164</v>
      </c>
      <c r="N1202" s="665">
        <v>2</v>
      </c>
      <c r="O1202" s="665">
        <v>330</v>
      </c>
      <c r="P1202" s="678">
        <v>2.0245398773006134</v>
      </c>
      <c r="Q1202" s="666">
        <v>165</v>
      </c>
    </row>
    <row r="1203" spans="1:17" ht="14.4" customHeight="1" x14ac:dyDescent="0.3">
      <c r="A1203" s="661" t="s">
        <v>10162</v>
      </c>
      <c r="B1203" s="662" t="s">
        <v>9667</v>
      </c>
      <c r="C1203" s="662" t="s">
        <v>9855</v>
      </c>
      <c r="D1203" s="662" t="s">
        <v>9912</v>
      </c>
      <c r="E1203" s="662" t="s">
        <v>9913</v>
      </c>
      <c r="F1203" s="665">
        <v>1</v>
      </c>
      <c r="G1203" s="665">
        <v>645</v>
      </c>
      <c r="H1203" s="665">
        <v>1</v>
      </c>
      <c r="I1203" s="665">
        <v>645</v>
      </c>
      <c r="J1203" s="665">
        <v>1</v>
      </c>
      <c r="K1203" s="665">
        <v>651</v>
      </c>
      <c r="L1203" s="665">
        <v>1.0093023255813953</v>
      </c>
      <c r="M1203" s="665">
        <v>651</v>
      </c>
      <c r="N1203" s="665">
        <v>2</v>
      </c>
      <c r="O1203" s="665">
        <v>1306</v>
      </c>
      <c r="P1203" s="678">
        <v>2.0248062015503878</v>
      </c>
      <c r="Q1203" s="666">
        <v>653</v>
      </c>
    </row>
    <row r="1204" spans="1:17" ht="14.4" customHeight="1" x14ac:dyDescent="0.3">
      <c r="A1204" s="661" t="s">
        <v>10162</v>
      </c>
      <c r="B1204" s="662" t="s">
        <v>9930</v>
      </c>
      <c r="C1204" s="662" t="s">
        <v>9855</v>
      </c>
      <c r="D1204" s="662" t="s">
        <v>9931</v>
      </c>
      <c r="E1204" s="662" t="s">
        <v>9932</v>
      </c>
      <c r="F1204" s="665"/>
      <c r="G1204" s="665"/>
      <c r="H1204" s="665"/>
      <c r="I1204" s="665"/>
      <c r="J1204" s="665"/>
      <c r="K1204" s="665"/>
      <c r="L1204" s="665"/>
      <c r="M1204" s="665"/>
      <c r="N1204" s="665">
        <v>2</v>
      </c>
      <c r="O1204" s="665">
        <v>1844</v>
      </c>
      <c r="P1204" s="678"/>
      <c r="Q1204" s="666">
        <v>922</v>
      </c>
    </row>
    <row r="1205" spans="1:17" ht="14.4" customHeight="1" x14ac:dyDescent="0.3">
      <c r="A1205" s="661" t="s">
        <v>10162</v>
      </c>
      <c r="B1205" s="662" t="s">
        <v>9930</v>
      </c>
      <c r="C1205" s="662" t="s">
        <v>9855</v>
      </c>
      <c r="D1205" s="662" t="s">
        <v>9941</v>
      </c>
      <c r="E1205" s="662" t="s">
        <v>9942</v>
      </c>
      <c r="F1205" s="665"/>
      <c r="G1205" s="665"/>
      <c r="H1205" s="665"/>
      <c r="I1205" s="665"/>
      <c r="J1205" s="665"/>
      <c r="K1205" s="665"/>
      <c r="L1205" s="665"/>
      <c r="M1205" s="665"/>
      <c r="N1205" s="665">
        <v>3</v>
      </c>
      <c r="O1205" s="665">
        <v>3804</v>
      </c>
      <c r="P1205" s="678"/>
      <c r="Q1205" s="666">
        <v>1268</v>
      </c>
    </row>
    <row r="1206" spans="1:17" ht="14.4" customHeight="1" x14ac:dyDescent="0.3">
      <c r="A1206" s="661" t="s">
        <v>10162</v>
      </c>
      <c r="B1206" s="662" t="s">
        <v>9930</v>
      </c>
      <c r="C1206" s="662" t="s">
        <v>9855</v>
      </c>
      <c r="D1206" s="662" t="s">
        <v>9951</v>
      </c>
      <c r="E1206" s="662" t="s">
        <v>9952</v>
      </c>
      <c r="F1206" s="665"/>
      <c r="G1206" s="665"/>
      <c r="H1206" s="665"/>
      <c r="I1206" s="665"/>
      <c r="J1206" s="665"/>
      <c r="K1206" s="665"/>
      <c r="L1206" s="665"/>
      <c r="M1206" s="665"/>
      <c r="N1206" s="665">
        <v>14</v>
      </c>
      <c r="O1206" s="665">
        <v>14112</v>
      </c>
      <c r="P1206" s="678"/>
      <c r="Q1206" s="666">
        <v>1008</v>
      </c>
    </row>
    <row r="1207" spans="1:17" ht="14.4" customHeight="1" x14ac:dyDescent="0.3">
      <c r="A1207" s="661" t="s">
        <v>10162</v>
      </c>
      <c r="B1207" s="662" t="s">
        <v>9930</v>
      </c>
      <c r="C1207" s="662" t="s">
        <v>9855</v>
      </c>
      <c r="D1207" s="662" t="s">
        <v>9953</v>
      </c>
      <c r="E1207" s="662" t="s">
        <v>9954</v>
      </c>
      <c r="F1207" s="665"/>
      <c r="G1207" s="665"/>
      <c r="H1207" s="665"/>
      <c r="I1207" s="665"/>
      <c r="J1207" s="665"/>
      <c r="K1207" s="665"/>
      <c r="L1207" s="665"/>
      <c r="M1207" s="665"/>
      <c r="N1207" s="665">
        <v>10</v>
      </c>
      <c r="O1207" s="665">
        <v>22640</v>
      </c>
      <c r="P1207" s="678"/>
      <c r="Q1207" s="666">
        <v>2264</v>
      </c>
    </row>
    <row r="1208" spans="1:17" ht="14.4" customHeight="1" x14ac:dyDescent="0.3">
      <c r="A1208" s="661" t="s">
        <v>10162</v>
      </c>
      <c r="B1208" s="662" t="s">
        <v>9930</v>
      </c>
      <c r="C1208" s="662" t="s">
        <v>9855</v>
      </c>
      <c r="D1208" s="662" t="s">
        <v>9955</v>
      </c>
      <c r="E1208" s="662" t="s">
        <v>9956</v>
      </c>
      <c r="F1208" s="665"/>
      <c r="G1208" s="665"/>
      <c r="H1208" s="665"/>
      <c r="I1208" s="665"/>
      <c r="J1208" s="665"/>
      <c r="K1208" s="665"/>
      <c r="L1208" s="665"/>
      <c r="M1208" s="665"/>
      <c r="N1208" s="665">
        <v>2</v>
      </c>
      <c r="O1208" s="665">
        <v>742</v>
      </c>
      <c r="P1208" s="678"/>
      <c r="Q1208" s="666">
        <v>371</v>
      </c>
    </row>
    <row r="1209" spans="1:17" ht="14.4" customHeight="1" x14ac:dyDescent="0.3">
      <c r="A1209" s="661" t="s">
        <v>10162</v>
      </c>
      <c r="B1209" s="662" t="s">
        <v>9963</v>
      </c>
      <c r="C1209" s="662" t="s">
        <v>9855</v>
      </c>
      <c r="D1209" s="662" t="s">
        <v>9974</v>
      </c>
      <c r="E1209" s="662" t="s">
        <v>9975</v>
      </c>
      <c r="F1209" s="665">
        <v>3</v>
      </c>
      <c r="G1209" s="665">
        <v>1050</v>
      </c>
      <c r="H1209" s="665">
        <v>1</v>
      </c>
      <c r="I1209" s="665">
        <v>350</v>
      </c>
      <c r="J1209" s="665">
        <v>17</v>
      </c>
      <c r="K1209" s="665">
        <v>5961</v>
      </c>
      <c r="L1209" s="665">
        <v>5.677142857142857</v>
      </c>
      <c r="M1209" s="665">
        <v>350.64705882352939</v>
      </c>
      <c r="N1209" s="665">
        <v>28</v>
      </c>
      <c r="O1209" s="665">
        <v>9828</v>
      </c>
      <c r="P1209" s="678">
        <v>9.36</v>
      </c>
      <c r="Q1209" s="666">
        <v>351</v>
      </c>
    </row>
    <row r="1210" spans="1:17" ht="14.4" customHeight="1" x14ac:dyDescent="0.3">
      <c r="A1210" s="661" t="s">
        <v>10162</v>
      </c>
      <c r="B1210" s="662" t="s">
        <v>9963</v>
      </c>
      <c r="C1210" s="662" t="s">
        <v>9855</v>
      </c>
      <c r="D1210" s="662" t="s">
        <v>9978</v>
      </c>
      <c r="E1210" s="662" t="s">
        <v>9979</v>
      </c>
      <c r="F1210" s="665">
        <v>2826</v>
      </c>
      <c r="G1210" s="665">
        <v>183690</v>
      </c>
      <c r="H1210" s="665">
        <v>1</v>
      </c>
      <c r="I1210" s="665">
        <v>65</v>
      </c>
      <c r="J1210" s="665">
        <v>2210</v>
      </c>
      <c r="K1210" s="665">
        <v>143390</v>
      </c>
      <c r="L1210" s="665">
        <v>0.7806086341118188</v>
      </c>
      <c r="M1210" s="665">
        <v>64.882352941176464</v>
      </c>
      <c r="N1210" s="665">
        <v>1155</v>
      </c>
      <c r="O1210" s="665">
        <v>75075</v>
      </c>
      <c r="P1210" s="678">
        <v>0.40870488322717624</v>
      </c>
      <c r="Q1210" s="666">
        <v>65</v>
      </c>
    </row>
    <row r="1211" spans="1:17" ht="14.4" customHeight="1" x14ac:dyDescent="0.3">
      <c r="A1211" s="661" t="s">
        <v>10162</v>
      </c>
      <c r="B1211" s="662" t="s">
        <v>9963</v>
      </c>
      <c r="C1211" s="662" t="s">
        <v>9855</v>
      </c>
      <c r="D1211" s="662" t="s">
        <v>1322</v>
      </c>
      <c r="E1211" s="662" t="s">
        <v>9982</v>
      </c>
      <c r="F1211" s="665">
        <v>2</v>
      </c>
      <c r="G1211" s="665">
        <v>1180</v>
      </c>
      <c r="H1211" s="665">
        <v>1</v>
      </c>
      <c r="I1211" s="665">
        <v>590</v>
      </c>
      <c r="J1211" s="665">
        <v>7</v>
      </c>
      <c r="K1211" s="665">
        <v>4132</v>
      </c>
      <c r="L1211" s="665">
        <v>3.5016949152542374</v>
      </c>
      <c r="M1211" s="665">
        <v>590.28571428571433</v>
      </c>
      <c r="N1211" s="665">
        <v>4</v>
      </c>
      <c r="O1211" s="665">
        <v>2364</v>
      </c>
      <c r="P1211" s="678">
        <v>2.0033898305084747</v>
      </c>
      <c r="Q1211" s="666">
        <v>591</v>
      </c>
    </row>
    <row r="1212" spans="1:17" ht="14.4" customHeight="1" x14ac:dyDescent="0.3">
      <c r="A1212" s="661" t="s">
        <v>10162</v>
      </c>
      <c r="B1212" s="662" t="s">
        <v>9963</v>
      </c>
      <c r="C1212" s="662" t="s">
        <v>9855</v>
      </c>
      <c r="D1212" s="662" t="s">
        <v>9983</v>
      </c>
      <c r="E1212" s="662" t="s">
        <v>9984</v>
      </c>
      <c r="F1212" s="665">
        <v>2</v>
      </c>
      <c r="G1212" s="665">
        <v>1230</v>
      </c>
      <c r="H1212" s="665">
        <v>1</v>
      </c>
      <c r="I1212" s="665">
        <v>615</v>
      </c>
      <c r="J1212" s="665">
        <v>2</v>
      </c>
      <c r="K1212" s="665">
        <v>1232</v>
      </c>
      <c r="L1212" s="665">
        <v>1.0016260162601627</v>
      </c>
      <c r="M1212" s="665">
        <v>616</v>
      </c>
      <c r="N1212" s="665">
        <v>1</v>
      </c>
      <c r="O1212" s="665">
        <v>616</v>
      </c>
      <c r="P1212" s="678">
        <v>0.50081300813008134</v>
      </c>
      <c r="Q1212" s="666">
        <v>616</v>
      </c>
    </row>
    <row r="1213" spans="1:17" ht="14.4" customHeight="1" x14ac:dyDescent="0.3">
      <c r="A1213" s="661" t="s">
        <v>10162</v>
      </c>
      <c r="B1213" s="662" t="s">
        <v>9963</v>
      </c>
      <c r="C1213" s="662" t="s">
        <v>9855</v>
      </c>
      <c r="D1213" s="662" t="s">
        <v>9985</v>
      </c>
      <c r="E1213" s="662" t="s">
        <v>9986</v>
      </c>
      <c r="F1213" s="665"/>
      <c r="G1213" s="665"/>
      <c r="H1213" s="665"/>
      <c r="I1213" s="665"/>
      <c r="J1213" s="665">
        <v>1</v>
      </c>
      <c r="K1213" s="665">
        <v>149</v>
      </c>
      <c r="L1213" s="665"/>
      <c r="M1213" s="665">
        <v>149</v>
      </c>
      <c r="N1213" s="665">
        <v>1</v>
      </c>
      <c r="O1213" s="665">
        <v>150</v>
      </c>
      <c r="P1213" s="678"/>
      <c r="Q1213" s="666">
        <v>150</v>
      </c>
    </row>
    <row r="1214" spans="1:17" ht="14.4" customHeight="1" x14ac:dyDescent="0.3">
      <c r="A1214" s="661" t="s">
        <v>10162</v>
      </c>
      <c r="B1214" s="662" t="s">
        <v>9963</v>
      </c>
      <c r="C1214" s="662" t="s">
        <v>9855</v>
      </c>
      <c r="D1214" s="662" t="s">
        <v>9989</v>
      </c>
      <c r="E1214" s="662" t="s">
        <v>9990</v>
      </c>
      <c r="F1214" s="665">
        <v>21</v>
      </c>
      <c r="G1214" s="665">
        <v>483</v>
      </c>
      <c r="H1214" s="665">
        <v>1</v>
      </c>
      <c r="I1214" s="665">
        <v>23</v>
      </c>
      <c r="J1214" s="665">
        <v>21</v>
      </c>
      <c r="K1214" s="665">
        <v>498</v>
      </c>
      <c r="L1214" s="665">
        <v>1.031055900621118</v>
      </c>
      <c r="M1214" s="665">
        <v>23.714285714285715</v>
      </c>
      <c r="N1214" s="665">
        <v>14</v>
      </c>
      <c r="O1214" s="665">
        <v>336</v>
      </c>
      <c r="P1214" s="678">
        <v>0.69565217391304346</v>
      </c>
      <c r="Q1214" s="666">
        <v>24</v>
      </c>
    </row>
    <row r="1215" spans="1:17" ht="14.4" customHeight="1" x14ac:dyDescent="0.3">
      <c r="A1215" s="661" t="s">
        <v>10162</v>
      </c>
      <c r="B1215" s="662" t="s">
        <v>9963</v>
      </c>
      <c r="C1215" s="662" t="s">
        <v>9855</v>
      </c>
      <c r="D1215" s="662" t="s">
        <v>9993</v>
      </c>
      <c r="E1215" s="662" t="s">
        <v>9994</v>
      </c>
      <c r="F1215" s="665">
        <v>6</v>
      </c>
      <c r="G1215" s="665">
        <v>324</v>
      </c>
      <c r="H1215" s="665">
        <v>1</v>
      </c>
      <c r="I1215" s="665">
        <v>54</v>
      </c>
      <c r="J1215" s="665">
        <v>14</v>
      </c>
      <c r="K1215" s="665">
        <v>756</v>
      </c>
      <c r="L1215" s="665">
        <v>2.3333333333333335</v>
      </c>
      <c r="M1215" s="665">
        <v>54</v>
      </c>
      <c r="N1215" s="665">
        <v>14</v>
      </c>
      <c r="O1215" s="665">
        <v>756</v>
      </c>
      <c r="P1215" s="678">
        <v>2.3333333333333335</v>
      </c>
      <c r="Q1215" s="666">
        <v>54</v>
      </c>
    </row>
    <row r="1216" spans="1:17" ht="14.4" customHeight="1" x14ac:dyDescent="0.3">
      <c r="A1216" s="661" t="s">
        <v>10162</v>
      </c>
      <c r="B1216" s="662" t="s">
        <v>9963</v>
      </c>
      <c r="C1216" s="662" t="s">
        <v>9855</v>
      </c>
      <c r="D1216" s="662" t="s">
        <v>9995</v>
      </c>
      <c r="E1216" s="662" t="s">
        <v>9996</v>
      </c>
      <c r="F1216" s="665">
        <v>1410</v>
      </c>
      <c r="G1216" s="665">
        <v>108570</v>
      </c>
      <c r="H1216" s="665">
        <v>1</v>
      </c>
      <c r="I1216" s="665">
        <v>77</v>
      </c>
      <c r="J1216" s="665">
        <v>1530</v>
      </c>
      <c r="K1216" s="665">
        <v>117502</v>
      </c>
      <c r="L1216" s="665">
        <v>1.0822695035460992</v>
      </c>
      <c r="M1216" s="665">
        <v>76.79869281045751</v>
      </c>
      <c r="N1216" s="665">
        <v>1502</v>
      </c>
      <c r="O1216" s="665">
        <v>115654</v>
      </c>
      <c r="P1216" s="678">
        <v>1.0652482269503547</v>
      </c>
      <c r="Q1216" s="666">
        <v>77</v>
      </c>
    </row>
    <row r="1217" spans="1:17" ht="14.4" customHeight="1" x14ac:dyDescent="0.3">
      <c r="A1217" s="661" t="s">
        <v>10162</v>
      </c>
      <c r="B1217" s="662" t="s">
        <v>9963</v>
      </c>
      <c r="C1217" s="662" t="s">
        <v>9855</v>
      </c>
      <c r="D1217" s="662" t="s">
        <v>9999</v>
      </c>
      <c r="E1217" s="662" t="s">
        <v>10000</v>
      </c>
      <c r="F1217" s="665">
        <v>163</v>
      </c>
      <c r="G1217" s="665">
        <v>3586</v>
      </c>
      <c r="H1217" s="665">
        <v>1</v>
      </c>
      <c r="I1217" s="665">
        <v>22</v>
      </c>
      <c r="J1217" s="665">
        <v>143</v>
      </c>
      <c r="K1217" s="665">
        <v>3251</v>
      </c>
      <c r="L1217" s="665">
        <v>0.90658114891243724</v>
      </c>
      <c r="M1217" s="665">
        <v>22.734265734265733</v>
      </c>
      <c r="N1217" s="665">
        <v>68</v>
      </c>
      <c r="O1217" s="665">
        <v>1564</v>
      </c>
      <c r="P1217" s="678">
        <v>0.4361405465699944</v>
      </c>
      <c r="Q1217" s="666">
        <v>23</v>
      </c>
    </row>
    <row r="1218" spans="1:17" ht="14.4" customHeight="1" x14ac:dyDescent="0.3">
      <c r="A1218" s="661" t="s">
        <v>10162</v>
      </c>
      <c r="B1218" s="662" t="s">
        <v>9963</v>
      </c>
      <c r="C1218" s="662" t="s">
        <v>9855</v>
      </c>
      <c r="D1218" s="662" t="s">
        <v>10009</v>
      </c>
      <c r="E1218" s="662" t="s">
        <v>10010</v>
      </c>
      <c r="F1218" s="665">
        <v>26</v>
      </c>
      <c r="G1218" s="665">
        <v>5434</v>
      </c>
      <c r="H1218" s="665">
        <v>1</v>
      </c>
      <c r="I1218" s="665">
        <v>209</v>
      </c>
      <c r="J1218" s="665"/>
      <c r="K1218" s="665"/>
      <c r="L1218" s="665"/>
      <c r="M1218" s="665"/>
      <c r="N1218" s="665"/>
      <c r="O1218" s="665"/>
      <c r="P1218" s="678"/>
      <c r="Q1218" s="666"/>
    </row>
    <row r="1219" spans="1:17" ht="14.4" customHeight="1" x14ac:dyDescent="0.3">
      <c r="A1219" s="661" t="s">
        <v>10162</v>
      </c>
      <c r="B1219" s="662" t="s">
        <v>9963</v>
      </c>
      <c r="C1219" s="662" t="s">
        <v>9855</v>
      </c>
      <c r="D1219" s="662" t="s">
        <v>10011</v>
      </c>
      <c r="E1219" s="662" t="s">
        <v>10012</v>
      </c>
      <c r="F1219" s="665">
        <v>4</v>
      </c>
      <c r="G1219" s="665">
        <v>264</v>
      </c>
      <c r="H1219" s="665">
        <v>1</v>
      </c>
      <c r="I1219" s="665">
        <v>66</v>
      </c>
      <c r="J1219" s="665">
        <v>30</v>
      </c>
      <c r="K1219" s="665">
        <v>1980</v>
      </c>
      <c r="L1219" s="665">
        <v>7.5</v>
      </c>
      <c r="M1219" s="665">
        <v>66</v>
      </c>
      <c r="N1219" s="665">
        <v>12</v>
      </c>
      <c r="O1219" s="665">
        <v>792</v>
      </c>
      <c r="P1219" s="678">
        <v>3</v>
      </c>
      <c r="Q1219" s="666">
        <v>66</v>
      </c>
    </row>
    <row r="1220" spans="1:17" ht="14.4" customHeight="1" x14ac:dyDescent="0.3">
      <c r="A1220" s="661" t="s">
        <v>10162</v>
      </c>
      <c r="B1220" s="662" t="s">
        <v>9963</v>
      </c>
      <c r="C1220" s="662" t="s">
        <v>9855</v>
      </c>
      <c r="D1220" s="662" t="s">
        <v>10015</v>
      </c>
      <c r="E1220" s="662" t="s">
        <v>10016</v>
      </c>
      <c r="F1220" s="665">
        <v>1406</v>
      </c>
      <c r="G1220" s="665">
        <v>22496</v>
      </c>
      <c r="H1220" s="665">
        <v>1</v>
      </c>
      <c r="I1220" s="665">
        <v>16</v>
      </c>
      <c r="J1220" s="665">
        <v>1561</v>
      </c>
      <c r="K1220" s="665">
        <v>24912</v>
      </c>
      <c r="L1220" s="665">
        <v>1.1073968705547652</v>
      </c>
      <c r="M1220" s="665">
        <v>15.95900064061499</v>
      </c>
      <c r="N1220" s="665">
        <v>1516</v>
      </c>
      <c r="O1220" s="665">
        <v>24256</v>
      </c>
      <c r="P1220" s="678">
        <v>1.0782361308677098</v>
      </c>
      <c r="Q1220" s="666">
        <v>16</v>
      </c>
    </row>
    <row r="1221" spans="1:17" ht="14.4" customHeight="1" x14ac:dyDescent="0.3">
      <c r="A1221" s="661" t="s">
        <v>10162</v>
      </c>
      <c r="B1221" s="662" t="s">
        <v>9963</v>
      </c>
      <c r="C1221" s="662" t="s">
        <v>9855</v>
      </c>
      <c r="D1221" s="662" t="s">
        <v>10017</v>
      </c>
      <c r="E1221" s="662" t="s">
        <v>10018</v>
      </c>
      <c r="F1221" s="665"/>
      <c r="G1221" s="665"/>
      <c r="H1221" s="665"/>
      <c r="I1221" s="665"/>
      <c r="J1221" s="665">
        <v>1</v>
      </c>
      <c r="K1221" s="665">
        <v>100</v>
      </c>
      <c r="L1221" s="665"/>
      <c r="M1221" s="665">
        <v>100</v>
      </c>
      <c r="N1221" s="665"/>
      <c r="O1221" s="665"/>
      <c r="P1221" s="678"/>
      <c r="Q1221" s="666"/>
    </row>
    <row r="1222" spans="1:17" ht="14.4" customHeight="1" x14ac:dyDescent="0.3">
      <c r="A1222" s="661" t="s">
        <v>10162</v>
      </c>
      <c r="B1222" s="662" t="s">
        <v>9963</v>
      </c>
      <c r="C1222" s="662" t="s">
        <v>9855</v>
      </c>
      <c r="D1222" s="662" t="s">
        <v>10019</v>
      </c>
      <c r="E1222" s="662" t="s">
        <v>10020</v>
      </c>
      <c r="F1222" s="665"/>
      <c r="G1222" s="665"/>
      <c r="H1222" s="665"/>
      <c r="I1222" s="665"/>
      <c r="J1222" s="665">
        <v>18</v>
      </c>
      <c r="K1222" s="665">
        <v>6282</v>
      </c>
      <c r="L1222" s="665"/>
      <c r="M1222" s="665">
        <v>349</v>
      </c>
      <c r="N1222" s="665"/>
      <c r="O1222" s="665"/>
      <c r="P1222" s="678"/>
      <c r="Q1222" s="666"/>
    </row>
    <row r="1223" spans="1:17" ht="14.4" customHeight="1" x14ac:dyDescent="0.3">
      <c r="A1223" s="661" t="s">
        <v>10162</v>
      </c>
      <c r="B1223" s="662" t="s">
        <v>9963</v>
      </c>
      <c r="C1223" s="662" t="s">
        <v>9855</v>
      </c>
      <c r="D1223" s="662" t="s">
        <v>10021</v>
      </c>
      <c r="E1223" s="662" t="s">
        <v>10022</v>
      </c>
      <c r="F1223" s="665">
        <v>142</v>
      </c>
      <c r="G1223" s="665">
        <v>3408</v>
      </c>
      <c r="H1223" s="665">
        <v>1</v>
      </c>
      <c r="I1223" s="665">
        <v>24</v>
      </c>
      <c r="J1223" s="665">
        <v>122</v>
      </c>
      <c r="K1223" s="665">
        <v>2928</v>
      </c>
      <c r="L1223" s="665">
        <v>0.85915492957746475</v>
      </c>
      <c r="M1223" s="665">
        <v>24</v>
      </c>
      <c r="N1223" s="665">
        <v>54</v>
      </c>
      <c r="O1223" s="665">
        <v>1296</v>
      </c>
      <c r="P1223" s="678">
        <v>0.38028169014084506</v>
      </c>
      <c r="Q1223" s="666">
        <v>24</v>
      </c>
    </row>
    <row r="1224" spans="1:17" ht="14.4" customHeight="1" x14ac:dyDescent="0.3">
      <c r="A1224" s="661" t="s">
        <v>10162</v>
      </c>
      <c r="B1224" s="662" t="s">
        <v>9963</v>
      </c>
      <c r="C1224" s="662" t="s">
        <v>9855</v>
      </c>
      <c r="D1224" s="662" t="s">
        <v>10023</v>
      </c>
      <c r="E1224" s="662" t="s">
        <v>10024</v>
      </c>
      <c r="F1224" s="665">
        <v>1</v>
      </c>
      <c r="G1224" s="665">
        <v>738</v>
      </c>
      <c r="H1224" s="665">
        <v>1</v>
      </c>
      <c r="I1224" s="665">
        <v>738</v>
      </c>
      <c r="J1224" s="665"/>
      <c r="K1224" s="665"/>
      <c r="L1224" s="665"/>
      <c r="M1224" s="665"/>
      <c r="N1224" s="665">
        <v>1</v>
      </c>
      <c r="O1224" s="665">
        <v>739</v>
      </c>
      <c r="P1224" s="678">
        <v>1.0013550135501355</v>
      </c>
      <c r="Q1224" s="666">
        <v>739</v>
      </c>
    </row>
    <row r="1225" spans="1:17" ht="14.4" customHeight="1" x14ac:dyDescent="0.3">
      <c r="A1225" s="661" t="s">
        <v>10162</v>
      </c>
      <c r="B1225" s="662" t="s">
        <v>9963</v>
      </c>
      <c r="C1225" s="662" t="s">
        <v>9855</v>
      </c>
      <c r="D1225" s="662" t="s">
        <v>10025</v>
      </c>
      <c r="E1225" s="662" t="s">
        <v>10026</v>
      </c>
      <c r="F1225" s="665">
        <v>161</v>
      </c>
      <c r="G1225" s="665">
        <v>28980</v>
      </c>
      <c r="H1225" s="665">
        <v>1</v>
      </c>
      <c r="I1225" s="665">
        <v>180</v>
      </c>
      <c r="J1225" s="665">
        <v>189</v>
      </c>
      <c r="K1225" s="665">
        <v>33660</v>
      </c>
      <c r="L1225" s="665">
        <v>1.1614906832298137</v>
      </c>
      <c r="M1225" s="665">
        <v>178.0952380952381</v>
      </c>
      <c r="N1225" s="665">
        <v>233</v>
      </c>
      <c r="O1225" s="665">
        <v>41940</v>
      </c>
      <c r="P1225" s="678">
        <v>1.4472049689440993</v>
      </c>
      <c r="Q1225" s="666">
        <v>180</v>
      </c>
    </row>
    <row r="1226" spans="1:17" ht="14.4" customHeight="1" x14ac:dyDescent="0.3">
      <c r="A1226" s="661" t="s">
        <v>10162</v>
      </c>
      <c r="B1226" s="662" t="s">
        <v>9963</v>
      </c>
      <c r="C1226" s="662" t="s">
        <v>9855</v>
      </c>
      <c r="D1226" s="662" t="s">
        <v>10031</v>
      </c>
      <c r="E1226" s="662" t="s">
        <v>10032</v>
      </c>
      <c r="F1226" s="665">
        <v>15</v>
      </c>
      <c r="G1226" s="665">
        <v>3795</v>
      </c>
      <c r="H1226" s="665">
        <v>1</v>
      </c>
      <c r="I1226" s="665">
        <v>253</v>
      </c>
      <c r="J1226" s="665">
        <v>69</v>
      </c>
      <c r="K1226" s="665">
        <v>17457</v>
      </c>
      <c r="L1226" s="665">
        <v>4.5999999999999996</v>
      </c>
      <c r="M1226" s="665">
        <v>253</v>
      </c>
      <c r="N1226" s="665">
        <v>56</v>
      </c>
      <c r="O1226" s="665">
        <v>14168</v>
      </c>
      <c r="P1226" s="678">
        <v>3.7333333333333334</v>
      </c>
      <c r="Q1226" s="666">
        <v>253</v>
      </c>
    </row>
    <row r="1227" spans="1:17" ht="14.4" customHeight="1" x14ac:dyDescent="0.3">
      <c r="A1227" s="661" t="s">
        <v>10162</v>
      </c>
      <c r="B1227" s="662" t="s">
        <v>9963</v>
      </c>
      <c r="C1227" s="662" t="s">
        <v>9855</v>
      </c>
      <c r="D1227" s="662" t="s">
        <v>10033</v>
      </c>
      <c r="E1227" s="662" t="s">
        <v>10034</v>
      </c>
      <c r="F1227" s="665">
        <v>1</v>
      </c>
      <c r="G1227" s="665">
        <v>264</v>
      </c>
      <c r="H1227" s="665">
        <v>1</v>
      </c>
      <c r="I1227" s="665">
        <v>264</v>
      </c>
      <c r="J1227" s="665"/>
      <c r="K1227" s="665"/>
      <c r="L1227" s="665"/>
      <c r="M1227" s="665"/>
      <c r="N1227" s="665">
        <v>1</v>
      </c>
      <c r="O1227" s="665">
        <v>265</v>
      </c>
      <c r="P1227" s="678">
        <v>1.0037878787878789</v>
      </c>
      <c r="Q1227" s="666">
        <v>265</v>
      </c>
    </row>
    <row r="1228" spans="1:17" ht="14.4" customHeight="1" x14ac:dyDescent="0.3">
      <c r="A1228" s="661" t="s">
        <v>10162</v>
      </c>
      <c r="B1228" s="662" t="s">
        <v>9963</v>
      </c>
      <c r="C1228" s="662" t="s">
        <v>9855</v>
      </c>
      <c r="D1228" s="662" t="s">
        <v>10035</v>
      </c>
      <c r="E1228" s="662" t="s">
        <v>10036</v>
      </c>
      <c r="F1228" s="665">
        <v>1</v>
      </c>
      <c r="G1228" s="665">
        <v>189</v>
      </c>
      <c r="H1228" s="665">
        <v>1</v>
      </c>
      <c r="I1228" s="665">
        <v>189</v>
      </c>
      <c r="J1228" s="665"/>
      <c r="K1228" s="665"/>
      <c r="L1228" s="665"/>
      <c r="M1228" s="665"/>
      <c r="N1228" s="665"/>
      <c r="O1228" s="665"/>
      <c r="P1228" s="678"/>
      <c r="Q1228" s="666"/>
    </row>
    <row r="1229" spans="1:17" ht="14.4" customHeight="1" x14ac:dyDescent="0.3">
      <c r="A1229" s="661" t="s">
        <v>10162</v>
      </c>
      <c r="B1229" s="662" t="s">
        <v>9963</v>
      </c>
      <c r="C1229" s="662" t="s">
        <v>9855</v>
      </c>
      <c r="D1229" s="662" t="s">
        <v>10039</v>
      </c>
      <c r="E1229" s="662" t="s">
        <v>10040</v>
      </c>
      <c r="F1229" s="665">
        <v>177</v>
      </c>
      <c r="G1229" s="665">
        <v>38232</v>
      </c>
      <c r="H1229" s="665">
        <v>1</v>
      </c>
      <c r="I1229" s="665">
        <v>216</v>
      </c>
      <c r="J1229" s="665">
        <v>201</v>
      </c>
      <c r="K1229" s="665">
        <v>42984</v>
      </c>
      <c r="L1229" s="665">
        <v>1.1242937853107344</v>
      </c>
      <c r="M1229" s="665">
        <v>213.85074626865671</v>
      </c>
      <c r="N1229" s="665">
        <v>249</v>
      </c>
      <c r="O1229" s="665">
        <v>53784</v>
      </c>
      <c r="P1229" s="678">
        <v>1.4067796610169492</v>
      </c>
      <c r="Q1229" s="666">
        <v>216</v>
      </c>
    </row>
    <row r="1230" spans="1:17" ht="14.4" customHeight="1" x14ac:dyDescent="0.3">
      <c r="A1230" s="661" t="s">
        <v>10162</v>
      </c>
      <c r="B1230" s="662" t="s">
        <v>9963</v>
      </c>
      <c r="C1230" s="662" t="s">
        <v>9855</v>
      </c>
      <c r="D1230" s="662" t="s">
        <v>10043</v>
      </c>
      <c r="E1230" s="662" t="s">
        <v>10044</v>
      </c>
      <c r="F1230" s="665">
        <v>2</v>
      </c>
      <c r="G1230" s="665">
        <v>1180</v>
      </c>
      <c r="H1230" s="665">
        <v>1</v>
      </c>
      <c r="I1230" s="665">
        <v>590</v>
      </c>
      <c r="J1230" s="665">
        <v>2</v>
      </c>
      <c r="K1230" s="665">
        <v>1182</v>
      </c>
      <c r="L1230" s="665">
        <v>1.0016949152542374</v>
      </c>
      <c r="M1230" s="665">
        <v>591</v>
      </c>
      <c r="N1230" s="665">
        <v>1</v>
      </c>
      <c r="O1230" s="665">
        <v>591</v>
      </c>
      <c r="P1230" s="678">
        <v>0.50084745762711869</v>
      </c>
      <c r="Q1230" s="666">
        <v>591</v>
      </c>
    </row>
    <row r="1231" spans="1:17" ht="14.4" customHeight="1" x14ac:dyDescent="0.3">
      <c r="A1231" s="661" t="s">
        <v>10162</v>
      </c>
      <c r="B1231" s="662" t="s">
        <v>9963</v>
      </c>
      <c r="C1231" s="662" t="s">
        <v>9855</v>
      </c>
      <c r="D1231" s="662" t="s">
        <v>10045</v>
      </c>
      <c r="E1231" s="662" t="s">
        <v>10046</v>
      </c>
      <c r="F1231" s="665"/>
      <c r="G1231" s="665"/>
      <c r="H1231" s="665"/>
      <c r="I1231" s="665"/>
      <c r="J1231" s="665">
        <v>8</v>
      </c>
      <c r="K1231" s="665">
        <v>400</v>
      </c>
      <c r="L1231" s="665"/>
      <c r="M1231" s="665">
        <v>50</v>
      </c>
      <c r="N1231" s="665">
        <v>1</v>
      </c>
      <c r="O1231" s="665">
        <v>50</v>
      </c>
      <c r="P1231" s="678"/>
      <c r="Q1231" s="666">
        <v>50</v>
      </c>
    </row>
    <row r="1232" spans="1:17" ht="14.4" customHeight="1" x14ac:dyDescent="0.3">
      <c r="A1232" s="661" t="s">
        <v>10162</v>
      </c>
      <c r="B1232" s="662" t="s">
        <v>9963</v>
      </c>
      <c r="C1232" s="662" t="s">
        <v>9855</v>
      </c>
      <c r="D1232" s="662" t="s">
        <v>10047</v>
      </c>
      <c r="E1232" s="662" t="s">
        <v>10048</v>
      </c>
      <c r="F1232" s="665">
        <v>1</v>
      </c>
      <c r="G1232" s="665">
        <v>545</v>
      </c>
      <c r="H1232" s="665">
        <v>1</v>
      </c>
      <c r="I1232" s="665">
        <v>545</v>
      </c>
      <c r="J1232" s="665"/>
      <c r="K1232" s="665"/>
      <c r="L1232" s="665"/>
      <c r="M1232" s="665"/>
      <c r="N1232" s="665">
        <v>1</v>
      </c>
      <c r="O1232" s="665">
        <v>546</v>
      </c>
      <c r="P1232" s="678">
        <v>1.001834862385321</v>
      </c>
      <c r="Q1232" s="666">
        <v>546</v>
      </c>
    </row>
    <row r="1233" spans="1:17" ht="14.4" customHeight="1" x14ac:dyDescent="0.3">
      <c r="A1233" s="661" t="s">
        <v>10162</v>
      </c>
      <c r="B1233" s="662" t="s">
        <v>9963</v>
      </c>
      <c r="C1233" s="662" t="s">
        <v>9855</v>
      </c>
      <c r="D1233" s="662" t="s">
        <v>10051</v>
      </c>
      <c r="E1233" s="662" t="s">
        <v>10052</v>
      </c>
      <c r="F1233" s="665">
        <v>1</v>
      </c>
      <c r="G1233" s="665">
        <v>734</v>
      </c>
      <c r="H1233" s="665">
        <v>1</v>
      </c>
      <c r="I1233" s="665">
        <v>734</v>
      </c>
      <c r="J1233" s="665"/>
      <c r="K1233" s="665"/>
      <c r="L1233" s="665"/>
      <c r="M1233" s="665"/>
      <c r="N1233" s="665">
        <v>1</v>
      </c>
      <c r="O1233" s="665">
        <v>735</v>
      </c>
      <c r="P1233" s="678">
        <v>1.0013623978201636</v>
      </c>
      <c r="Q1233" s="666">
        <v>735</v>
      </c>
    </row>
    <row r="1234" spans="1:17" ht="14.4" customHeight="1" x14ac:dyDescent="0.3">
      <c r="A1234" s="661" t="s">
        <v>10162</v>
      </c>
      <c r="B1234" s="662" t="s">
        <v>9963</v>
      </c>
      <c r="C1234" s="662" t="s">
        <v>9855</v>
      </c>
      <c r="D1234" s="662" t="s">
        <v>10053</v>
      </c>
      <c r="E1234" s="662" t="s">
        <v>10054</v>
      </c>
      <c r="F1234" s="665"/>
      <c r="G1234" s="665"/>
      <c r="H1234" s="665"/>
      <c r="I1234" s="665"/>
      <c r="J1234" s="665">
        <v>1</v>
      </c>
      <c r="K1234" s="665">
        <v>327</v>
      </c>
      <c r="L1234" s="665"/>
      <c r="M1234" s="665">
        <v>327</v>
      </c>
      <c r="N1234" s="665">
        <v>1</v>
      </c>
      <c r="O1234" s="665">
        <v>327</v>
      </c>
      <c r="P1234" s="678"/>
      <c r="Q1234" s="666">
        <v>327</v>
      </c>
    </row>
    <row r="1235" spans="1:17" ht="14.4" customHeight="1" x14ac:dyDescent="0.3">
      <c r="A1235" s="661" t="s">
        <v>10162</v>
      </c>
      <c r="B1235" s="662" t="s">
        <v>9963</v>
      </c>
      <c r="C1235" s="662" t="s">
        <v>9855</v>
      </c>
      <c r="D1235" s="662" t="s">
        <v>10055</v>
      </c>
      <c r="E1235" s="662" t="s">
        <v>10056</v>
      </c>
      <c r="F1235" s="665">
        <v>1</v>
      </c>
      <c r="G1235" s="665">
        <v>344</v>
      </c>
      <c r="H1235" s="665">
        <v>1</v>
      </c>
      <c r="I1235" s="665">
        <v>344</v>
      </c>
      <c r="J1235" s="665"/>
      <c r="K1235" s="665"/>
      <c r="L1235" s="665"/>
      <c r="M1235" s="665"/>
      <c r="N1235" s="665">
        <v>1</v>
      </c>
      <c r="O1235" s="665">
        <v>345</v>
      </c>
      <c r="P1235" s="678">
        <v>1.0029069767441861</v>
      </c>
      <c r="Q1235" s="666">
        <v>345</v>
      </c>
    </row>
    <row r="1236" spans="1:17" ht="14.4" customHeight="1" x14ac:dyDescent="0.3">
      <c r="A1236" s="661" t="s">
        <v>10162</v>
      </c>
      <c r="B1236" s="662" t="s">
        <v>9963</v>
      </c>
      <c r="C1236" s="662" t="s">
        <v>9855</v>
      </c>
      <c r="D1236" s="662" t="s">
        <v>10057</v>
      </c>
      <c r="E1236" s="662" t="s">
        <v>10058</v>
      </c>
      <c r="F1236" s="665">
        <v>1</v>
      </c>
      <c r="G1236" s="665">
        <v>751</v>
      </c>
      <c r="H1236" s="665">
        <v>1</v>
      </c>
      <c r="I1236" s="665">
        <v>751</v>
      </c>
      <c r="J1236" s="665">
        <v>2</v>
      </c>
      <c r="K1236" s="665">
        <v>1504</v>
      </c>
      <c r="L1236" s="665">
        <v>2.0026631158455395</v>
      </c>
      <c r="M1236" s="665">
        <v>752</v>
      </c>
      <c r="N1236" s="665"/>
      <c r="O1236" s="665"/>
      <c r="P1236" s="678"/>
      <c r="Q1236" s="666"/>
    </row>
    <row r="1237" spans="1:17" ht="14.4" customHeight="1" x14ac:dyDescent="0.3">
      <c r="A1237" s="661" t="s">
        <v>10162</v>
      </c>
      <c r="B1237" s="662" t="s">
        <v>9963</v>
      </c>
      <c r="C1237" s="662" t="s">
        <v>9855</v>
      </c>
      <c r="D1237" s="662" t="s">
        <v>10059</v>
      </c>
      <c r="E1237" s="662" t="s">
        <v>10060</v>
      </c>
      <c r="F1237" s="665">
        <v>1</v>
      </c>
      <c r="G1237" s="665">
        <v>230</v>
      </c>
      <c r="H1237" s="665">
        <v>1</v>
      </c>
      <c r="I1237" s="665">
        <v>230</v>
      </c>
      <c r="J1237" s="665">
        <v>2</v>
      </c>
      <c r="K1237" s="665">
        <v>462</v>
      </c>
      <c r="L1237" s="665">
        <v>2.008695652173913</v>
      </c>
      <c r="M1237" s="665">
        <v>231</v>
      </c>
      <c r="N1237" s="665">
        <v>2</v>
      </c>
      <c r="O1237" s="665">
        <v>462</v>
      </c>
      <c r="P1237" s="678">
        <v>2.008695652173913</v>
      </c>
      <c r="Q1237" s="666">
        <v>231</v>
      </c>
    </row>
    <row r="1238" spans="1:17" ht="14.4" customHeight="1" x14ac:dyDescent="0.3">
      <c r="A1238" s="661" t="s">
        <v>10162</v>
      </c>
      <c r="B1238" s="662" t="s">
        <v>9963</v>
      </c>
      <c r="C1238" s="662" t="s">
        <v>9855</v>
      </c>
      <c r="D1238" s="662" t="s">
        <v>10063</v>
      </c>
      <c r="E1238" s="662" t="s">
        <v>10064</v>
      </c>
      <c r="F1238" s="665"/>
      <c r="G1238" s="665"/>
      <c r="H1238" s="665"/>
      <c r="I1238" s="665"/>
      <c r="J1238" s="665">
        <v>1</v>
      </c>
      <c r="K1238" s="665">
        <v>229</v>
      </c>
      <c r="L1238" s="665"/>
      <c r="M1238" s="665">
        <v>229</v>
      </c>
      <c r="N1238" s="665">
        <v>1</v>
      </c>
      <c r="O1238" s="665">
        <v>230</v>
      </c>
      <c r="P1238" s="678"/>
      <c r="Q1238" s="666">
        <v>230</v>
      </c>
    </row>
    <row r="1239" spans="1:17" ht="14.4" customHeight="1" x14ac:dyDescent="0.3">
      <c r="A1239" s="661" t="s">
        <v>10162</v>
      </c>
      <c r="B1239" s="662" t="s">
        <v>9963</v>
      </c>
      <c r="C1239" s="662" t="s">
        <v>9855</v>
      </c>
      <c r="D1239" s="662" t="s">
        <v>10065</v>
      </c>
      <c r="E1239" s="662" t="s">
        <v>10066</v>
      </c>
      <c r="F1239" s="665"/>
      <c r="G1239" s="665"/>
      <c r="H1239" s="665"/>
      <c r="I1239" s="665"/>
      <c r="J1239" s="665">
        <v>6</v>
      </c>
      <c r="K1239" s="665">
        <v>2437</v>
      </c>
      <c r="L1239" s="665"/>
      <c r="M1239" s="665">
        <v>406.16666666666669</v>
      </c>
      <c r="N1239" s="665"/>
      <c r="O1239" s="665"/>
      <c r="P1239" s="678"/>
      <c r="Q1239" s="666"/>
    </row>
    <row r="1240" spans="1:17" ht="14.4" customHeight="1" x14ac:dyDescent="0.3">
      <c r="A1240" s="661" t="s">
        <v>10162</v>
      </c>
      <c r="B1240" s="662" t="s">
        <v>9963</v>
      </c>
      <c r="C1240" s="662" t="s">
        <v>9855</v>
      </c>
      <c r="D1240" s="662" t="s">
        <v>10067</v>
      </c>
      <c r="E1240" s="662" t="s">
        <v>10068</v>
      </c>
      <c r="F1240" s="665">
        <v>1</v>
      </c>
      <c r="G1240" s="665">
        <v>650</v>
      </c>
      <c r="H1240" s="665">
        <v>1</v>
      </c>
      <c r="I1240" s="665">
        <v>650</v>
      </c>
      <c r="J1240" s="665">
        <v>2</v>
      </c>
      <c r="K1240" s="665">
        <v>1301</v>
      </c>
      <c r="L1240" s="665">
        <v>2.0015384615384617</v>
      </c>
      <c r="M1240" s="665">
        <v>650.5</v>
      </c>
      <c r="N1240" s="665">
        <v>1</v>
      </c>
      <c r="O1240" s="665">
        <v>651</v>
      </c>
      <c r="P1240" s="678">
        <v>1.0015384615384615</v>
      </c>
      <c r="Q1240" s="666">
        <v>651</v>
      </c>
    </row>
    <row r="1241" spans="1:17" ht="14.4" customHeight="1" x14ac:dyDescent="0.3">
      <c r="A1241" s="661" t="s">
        <v>10162</v>
      </c>
      <c r="B1241" s="662" t="s">
        <v>9963</v>
      </c>
      <c r="C1241" s="662" t="s">
        <v>9855</v>
      </c>
      <c r="D1241" s="662" t="s">
        <v>10069</v>
      </c>
      <c r="E1241" s="662" t="s">
        <v>10070</v>
      </c>
      <c r="F1241" s="665"/>
      <c r="G1241" s="665"/>
      <c r="H1241" s="665"/>
      <c r="I1241" s="665"/>
      <c r="J1241" s="665">
        <v>6</v>
      </c>
      <c r="K1241" s="665">
        <v>3517</v>
      </c>
      <c r="L1241" s="665"/>
      <c r="M1241" s="665">
        <v>586.16666666666663</v>
      </c>
      <c r="N1241" s="665"/>
      <c r="O1241" s="665"/>
      <c r="P1241" s="678"/>
      <c r="Q1241" s="666"/>
    </row>
    <row r="1242" spans="1:17" ht="14.4" customHeight="1" x14ac:dyDescent="0.3">
      <c r="A1242" s="661" t="s">
        <v>10162</v>
      </c>
      <c r="B1242" s="662" t="s">
        <v>9963</v>
      </c>
      <c r="C1242" s="662" t="s">
        <v>9855</v>
      </c>
      <c r="D1242" s="662" t="s">
        <v>10071</v>
      </c>
      <c r="E1242" s="662" t="s">
        <v>10072</v>
      </c>
      <c r="F1242" s="665"/>
      <c r="G1242" s="665"/>
      <c r="H1242" s="665"/>
      <c r="I1242" s="665"/>
      <c r="J1242" s="665">
        <v>1</v>
      </c>
      <c r="K1242" s="665">
        <v>386</v>
      </c>
      <c r="L1242" s="665"/>
      <c r="M1242" s="665">
        <v>386</v>
      </c>
      <c r="N1242" s="665"/>
      <c r="O1242" s="665"/>
      <c r="P1242" s="678"/>
      <c r="Q1242" s="666"/>
    </row>
    <row r="1243" spans="1:17" ht="14.4" customHeight="1" x14ac:dyDescent="0.3">
      <c r="A1243" s="661" t="s">
        <v>10162</v>
      </c>
      <c r="B1243" s="662" t="s">
        <v>9963</v>
      </c>
      <c r="C1243" s="662" t="s">
        <v>9855</v>
      </c>
      <c r="D1243" s="662" t="s">
        <v>10080</v>
      </c>
      <c r="E1243" s="662" t="s">
        <v>10081</v>
      </c>
      <c r="F1243" s="665"/>
      <c r="G1243" s="665"/>
      <c r="H1243" s="665"/>
      <c r="I1243" s="665"/>
      <c r="J1243" s="665">
        <v>1</v>
      </c>
      <c r="K1243" s="665">
        <v>222</v>
      </c>
      <c r="L1243" s="665"/>
      <c r="M1243" s="665">
        <v>222</v>
      </c>
      <c r="N1243" s="665">
        <v>1</v>
      </c>
      <c r="O1243" s="665">
        <v>222</v>
      </c>
      <c r="P1243" s="678"/>
      <c r="Q1243" s="666">
        <v>222</v>
      </c>
    </row>
    <row r="1244" spans="1:17" ht="14.4" customHeight="1" x14ac:dyDescent="0.3">
      <c r="A1244" s="661" t="s">
        <v>10162</v>
      </c>
      <c r="B1244" s="662" t="s">
        <v>9963</v>
      </c>
      <c r="C1244" s="662" t="s">
        <v>9855</v>
      </c>
      <c r="D1244" s="662" t="s">
        <v>10082</v>
      </c>
      <c r="E1244" s="662" t="s">
        <v>10083</v>
      </c>
      <c r="F1244" s="665"/>
      <c r="G1244" s="665"/>
      <c r="H1244" s="665"/>
      <c r="I1244" s="665"/>
      <c r="J1244" s="665"/>
      <c r="K1244" s="665"/>
      <c r="L1244" s="665"/>
      <c r="M1244" s="665"/>
      <c r="N1244" s="665">
        <v>1</v>
      </c>
      <c r="O1244" s="665">
        <v>565</v>
      </c>
      <c r="P1244" s="678"/>
      <c r="Q1244" s="666">
        <v>565</v>
      </c>
    </row>
    <row r="1245" spans="1:17" ht="14.4" customHeight="1" x14ac:dyDescent="0.3">
      <c r="A1245" s="661" t="s">
        <v>591</v>
      </c>
      <c r="B1245" s="662" t="s">
        <v>10163</v>
      </c>
      <c r="C1245" s="662" t="s">
        <v>9668</v>
      </c>
      <c r="D1245" s="662" t="s">
        <v>9697</v>
      </c>
      <c r="E1245" s="662" t="s">
        <v>9921</v>
      </c>
      <c r="F1245" s="665">
        <v>0</v>
      </c>
      <c r="G1245" s="665">
        <v>-3.637978807091713E-12</v>
      </c>
      <c r="H1245" s="665">
        <v>1</v>
      </c>
      <c r="I1245" s="665"/>
      <c r="J1245" s="665"/>
      <c r="K1245" s="665"/>
      <c r="L1245" s="665"/>
      <c r="M1245" s="665"/>
      <c r="N1245" s="665"/>
      <c r="O1245" s="665"/>
      <c r="P1245" s="678"/>
      <c r="Q1245" s="666"/>
    </row>
    <row r="1246" spans="1:17" ht="14.4" customHeight="1" x14ac:dyDescent="0.3">
      <c r="A1246" s="661" t="s">
        <v>591</v>
      </c>
      <c r="B1246" s="662" t="s">
        <v>9667</v>
      </c>
      <c r="C1246" s="662" t="s">
        <v>9668</v>
      </c>
      <c r="D1246" s="662" t="s">
        <v>9684</v>
      </c>
      <c r="E1246" s="662" t="s">
        <v>9917</v>
      </c>
      <c r="F1246" s="665"/>
      <c r="G1246" s="665"/>
      <c r="H1246" s="665"/>
      <c r="I1246" s="665"/>
      <c r="J1246" s="665">
        <v>-1.1102230246251565E-16</v>
      </c>
      <c r="K1246" s="665">
        <v>2.2737367544323206E-13</v>
      </c>
      <c r="L1246" s="665"/>
      <c r="M1246" s="665">
        <v>-2048</v>
      </c>
      <c r="N1246" s="665">
        <v>0</v>
      </c>
      <c r="O1246" s="665">
        <v>0</v>
      </c>
      <c r="P1246" s="678"/>
      <c r="Q1246" s="666"/>
    </row>
    <row r="1247" spans="1:17" ht="14.4" customHeight="1" x14ac:dyDescent="0.3">
      <c r="A1247" s="661" t="s">
        <v>591</v>
      </c>
      <c r="B1247" s="662" t="s">
        <v>9667</v>
      </c>
      <c r="C1247" s="662" t="s">
        <v>9668</v>
      </c>
      <c r="D1247" s="662" t="s">
        <v>9684</v>
      </c>
      <c r="E1247" s="662" t="s">
        <v>4602</v>
      </c>
      <c r="F1247" s="665"/>
      <c r="G1247" s="665"/>
      <c r="H1247" s="665"/>
      <c r="I1247" s="665"/>
      <c r="J1247" s="665">
        <v>1</v>
      </c>
      <c r="K1247" s="665">
        <v>13063.61</v>
      </c>
      <c r="L1247" s="665"/>
      <c r="M1247" s="665">
        <v>13063.61</v>
      </c>
      <c r="N1247" s="665">
        <v>1</v>
      </c>
      <c r="O1247" s="665">
        <v>12495.63</v>
      </c>
      <c r="P1247" s="678"/>
      <c r="Q1247" s="666">
        <v>12495.63</v>
      </c>
    </row>
    <row r="1248" spans="1:17" ht="14.4" customHeight="1" x14ac:dyDescent="0.3">
      <c r="A1248" s="661" t="s">
        <v>591</v>
      </c>
      <c r="B1248" s="662" t="s">
        <v>9667</v>
      </c>
      <c r="C1248" s="662" t="s">
        <v>9668</v>
      </c>
      <c r="D1248" s="662" t="s">
        <v>9685</v>
      </c>
      <c r="E1248" s="662" t="s">
        <v>9917</v>
      </c>
      <c r="F1248" s="665"/>
      <c r="G1248" s="665"/>
      <c r="H1248" s="665"/>
      <c r="I1248" s="665"/>
      <c r="J1248" s="665">
        <v>0</v>
      </c>
      <c r="K1248" s="665">
        <v>-3.637978807091713E-12</v>
      </c>
      <c r="L1248" s="665"/>
      <c r="M1248" s="665"/>
      <c r="N1248" s="665">
        <v>0</v>
      </c>
      <c r="O1248" s="665">
        <v>0</v>
      </c>
      <c r="P1248" s="678"/>
      <c r="Q1248" s="666"/>
    </row>
    <row r="1249" spans="1:17" ht="14.4" customHeight="1" x14ac:dyDescent="0.3">
      <c r="A1249" s="661" t="s">
        <v>591</v>
      </c>
      <c r="B1249" s="662" t="s">
        <v>9667</v>
      </c>
      <c r="C1249" s="662" t="s">
        <v>9668</v>
      </c>
      <c r="D1249" s="662" t="s">
        <v>9685</v>
      </c>
      <c r="E1249" s="662" t="s">
        <v>9686</v>
      </c>
      <c r="F1249" s="665"/>
      <c r="G1249" s="665"/>
      <c r="H1249" s="665"/>
      <c r="I1249" s="665"/>
      <c r="J1249" s="665">
        <v>1</v>
      </c>
      <c r="K1249" s="665">
        <v>32659.03</v>
      </c>
      <c r="L1249" s="665"/>
      <c r="M1249" s="665">
        <v>32659.03</v>
      </c>
      <c r="N1249" s="665">
        <v>2</v>
      </c>
      <c r="O1249" s="665">
        <v>62478.14</v>
      </c>
      <c r="P1249" s="678"/>
      <c r="Q1249" s="666">
        <v>31239.07</v>
      </c>
    </row>
    <row r="1250" spans="1:17" ht="14.4" customHeight="1" x14ac:dyDescent="0.3">
      <c r="A1250" s="661" t="s">
        <v>591</v>
      </c>
      <c r="B1250" s="662" t="s">
        <v>9667</v>
      </c>
      <c r="C1250" s="662" t="s">
        <v>9668</v>
      </c>
      <c r="D1250" s="662" t="s">
        <v>9697</v>
      </c>
      <c r="E1250" s="662" t="s">
        <v>9921</v>
      </c>
      <c r="F1250" s="665">
        <v>0</v>
      </c>
      <c r="G1250" s="665">
        <v>3.637978807091713E-12</v>
      </c>
      <c r="H1250" s="665">
        <v>1</v>
      </c>
      <c r="I1250" s="665"/>
      <c r="J1250" s="665">
        <v>0</v>
      </c>
      <c r="K1250" s="665">
        <v>0</v>
      </c>
      <c r="L1250" s="665">
        <v>0</v>
      </c>
      <c r="M1250" s="665"/>
      <c r="N1250" s="665"/>
      <c r="O1250" s="665"/>
      <c r="P1250" s="678"/>
      <c r="Q1250" s="666"/>
    </row>
    <row r="1251" spans="1:17" ht="14.4" customHeight="1" x14ac:dyDescent="0.3">
      <c r="A1251" s="661" t="s">
        <v>591</v>
      </c>
      <c r="B1251" s="662" t="s">
        <v>9667</v>
      </c>
      <c r="C1251" s="662" t="s">
        <v>9668</v>
      </c>
      <c r="D1251" s="662" t="s">
        <v>9701</v>
      </c>
      <c r="E1251" s="662" t="s">
        <v>9922</v>
      </c>
      <c r="F1251" s="665">
        <v>0</v>
      </c>
      <c r="G1251" s="665">
        <v>-5.8207660913467407E-11</v>
      </c>
      <c r="H1251" s="665">
        <v>1</v>
      </c>
      <c r="I1251" s="665"/>
      <c r="J1251" s="665">
        <v>0</v>
      </c>
      <c r="K1251" s="665">
        <v>0</v>
      </c>
      <c r="L1251" s="665">
        <v>0</v>
      </c>
      <c r="M1251" s="665"/>
      <c r="N1251" s="665"/>
      <c r="O1251" s="665"/>
      <c r="P1251" s="678"/>
      <c r="Q1251" s="666"/>
    </row>
    <row r="1252" spans="1:17" ht="14.4" customHeight="1" x14ac:dyDescent="0.3">
      <c r="A1252" s="661" t="s">
        <v>591</v>
      </c>
      <c r="B1252" s="662" t="s">
        <v>9667</v>
      </c>
      <c r="C1252" s="662" t="s">
        <v>9668</v>
      </c>
      <c r="D1252" s="662" t="s">
        <v>9702</v>
      </c>
      <c r="E1252" s="662" t="s">
        <v>9922</v>
      </c>
      <c r="F1252" s="665">
        <v>0</v>
      </c>
      <c r="G1252" s="665">
        <v>0</v>
      </c>
      <c r="H1252" s="665"/>
      <c r="I1252" s="665"/>
      <c r="J1252" s="665">
        <v>0</v>
      </c>
      <c r="K1252" s="665">
        <v>0</v>
      </c>
      <c r="L1252" s="665"/>
      <c r="M1252" s="665"/>
      <c r="N1252" s="665"/>
      <c r="O1252" s="665"/>
      <c r="P1252" s="678"/>
      <c r="Q1252" s="666"/>
    </row>
    <row r="1253" spans="1:17" ht="14.4" customHeight="1" x14ac:dyDescent="0.3">
      <c r="A1253" s="661" t="s">
        <v>591</v>
      </c>
      <c r="B1253" s="662" t="s">
        <v>9667</v>
      </c>
      <c r="C1253" s="662" t="s">
        <v>9668</v>
      </c>
      <c r="D1253" s="662" t="s">
        <v>9702</v>
      </c>
      <c r="E1253" s="662" t="s">
        <v>4598</v>
      </c>
      <c r="F1253" s="665"/>
      <c r="G1253" s="665"/>
      <c r="H1253" s="665"/>
      <c r="I1253" s="665"/>
      <c r="J1253" s="665">
        <v>2</v>
      </c>
      <c r="K1253" s="665">
        <v>281887.86</v>
      </c>
      <c r="L1253" s="665"/>
      <c r="M1253" s="665">
        <v>140943.93</v>
      </c>
      <c r="N1253" s="665"/>
      <c r="O1253" s="665"/>
      <c r="P1253" s="678"/>
      <c r="Q1253" s="666"/>
    </row>
    <row r="1254" spans="1:17" ht="14.4" customHeight="1" x14ac:dyDescent="0.3">
      <c r="A1254" s="661" t="s">
        <v>591</v>
      </c>
      <c r="B1254" s="662" t="s">
        <v>9667</v>
      </c>
      <c r="C1254" s="662" t="s">
        <v>9668</v>
      </c>
      <c r="D1254" s="662" t="s">
        <v>9703</v>
      </c>
      <c r="E1254" s="662" t="s">
        <v>9922</v>
      </c>
      <c r="F1254" s="665">
        <v>0</v>
      </c>
      <c r="G1254" s="665">
        <v>5.8207660913467407E-11</v>
      </c>
      <c r="H1254" s="665">
        <v>1</v>
      </c>
      <c r="I1254" s="665"/>
      <c r="J1254" s="665">
        <v>0</v>
      </c>
      <c r="K1254" s="665">
        <v>2.3283064365386963E-10</v>
      </c>
      <c r="L1254" s="665">
        <v>4</v>
      </c>
      <c r="M1254" s="665"/>
      <c r="N1254" s="665"/>
      <c r="O1254" s="665"/>
      <c r="P1254" s="678"/>
      <c r="Q1254" s="666"/>
    </row>
    <row r="1255" spans="1:17" ht="14.4" customHeight="1" x14ac:dyDescent="0.3">
      <c r="A1255" s="661" t="s">
        <v>591</v>
      </c>
      <c r="B1255" s="662" t="s">
        <v>9667</v>
      </c>
      <c r="C1255" s="662" t="s">
        <v>9668</v>
      </c>
      <c r="D1255" s="662" t="s">
        <v>9703</v>
      </c>
      <c r="E1255" s="662" t="s">
        <v>4614</v>
      </c>
      <c r="F1255" s="665"/>
      <c r="G1255" s="665"/>
      <c r="H1255" s="665"/>
      <c r="I1255" s="665"/>
      <c r="J1255" s="665">
        <v>2</v>
      </c>
      <c r="K1255" s="665">
        <v>306330.96000000002</v>
      </c>
      <c r="L1255" s="665"/>
      <c r="M1255" s="665">
        <v>153165.48000000001</v>
      </c>
      <c r="N1255" s="665"/>
      <c r="O1255" s="665"/>
      <c r="P1255" s="678"/>
      <c r="Q1255" s="666"/>
    </row>
    <row r="1256" spans="1:17" ht="14.4" customHeight="1" x14ac:dyDescent="0.3">
      <c r="A1256" s="661" t="s">
        <v>591</v>
      </c>
      <c r="B1256" s="662" t="s">
        <v>9667</v>
      </c>
      <c r="C1256" s="662" t="s">
        <v>9668</v>
      </c>
      <c r="D1256" s="662" t="s">
        <v>9718</v>
      </c>
      <c r="E1256" s="662" t="s">
        <v>9719</v>
      </c>
      <c r="F1256" s="665"/>
      <c r="G1256" s="665"/>
      <c r="H1256" s="665"/>
      <c r="I1256" s="665"/>
      <c r="J1256" s="665"/>
      <c r="K1256" s="665"/>
      <c r="L1256" s="665"/>
      <c r="M1256" s="665"/>
      <c r="N1256" s="665">
        <v>2</v>
      </c>
      <c r="O1256" s="665">
        <v>29198.44</v>
      </c>
      <c r="P1256" s="678"/>
      <c r="Q1256" s="666">
        <v>14599.22</v>
      </c>
    </row>
    <row r="1257" spans="1:17" ht="14.4" customHeight="1" x14ac:dyDescent="0.3">
      <c r="A1257" s="661" t="s">
        <v>591</v>
      </c>
      <c r="B1257" s="662" t="s">
        <v>9667</v>
      </c>
      <c r="C1257" s="662" t="s">
        <v>9668</v>
      </c>
      <c r="D1257" s="662" t="s">
        <v>9720</v>
      </c>
      <c r="E1257" s="662" t="s">
        <v>9721</v>
      </c>
      <c r="F1257" s="665"/>
      <c r="G1257" s="665"/>
      <c r="H1257" s="665"/>
      <c r="I1257" s="665"/>
      <c r="J1257" s="665"/>
      <c r="K1257" s="665"/>
      <c r="L1257" s="665"/>
      <c r="M1257" s="665"/>
      <c r="N1257" s="665">
        <v>2</v>
      </c>
      <c r="O1257" s="665">
        <v>17899.060000000001</v>
      </c>
      <c r="P1257" s="678"/>
      <c r="Q1257" s="666">
        <v>8949.5300000000007</v>
      </c>
    </row>
    <row r="1258" spans="1:17" ht="14.4" customHeight="1" x14ac:dyDescent="0.3">
      <c r="A1258" s="661" t="s">
        <v>591</v>
      </c>
      <c r="B1258" s="662" t="s">
        <v>9667</v>
      </c>
      <c r="C1258" s="662" t="s">
        <v>9668</v>
      </c>
      <c r="D1258" s="662" t="s">
        <v>9725</v>
      </c>
      <c r="E1258" s="662" t="s">
        <v>1647</v>
      </c>
      <c r="F1258" s="665"/>
      <c r="G1258" s="665"/>
      <c r="H1258" s="665"/>
      <c r="I1258" s="665"/>
      <c r="J1258" s="665"/>
      <c r="K1258" s="665"/>
      <c r="L1258" s="665"/>
      <c r="M1258" s="665"/>
      <c r="N1258" s="665">
        <v>1</v>
      </c>
      <c r="O1258" s="665">
        <v>243.24</v>
      </c>
      <c r="P1258" s="678"/>
      <c r="Q1258" s="666">
        <v>243.24</v>
      </c>
    </row>
    <row r="1259" spans="1:17" ht="14.4" customHeight="1" x14ac:dyDescent="0.3">
      <c r="A1259" s="661" t="s">
        <v>591</v>
      </c>
      <c r="B1259" s="662" t="s">
        <v>9667</v>
      </c>
      <c r="C1259" s="662" t="s">
        <v>9668</v>
      </c>
      <c r="D1259" s="662" t="s">
        <v>9732</v>
      </c>
      <c r="E1259" s="662" t="s">
        <v>3465</v>
      </c>
      <c r="F1259" s="665"/>
      <c r="G1259" s="665"/>
      <c r="H1259" s="665"/>
      <c r="I1259" s="665"/>
      <c r="J1259" s="665">
        <v>1</v>
      </c>
      <c r="K1259" s="665">
        <v>-9022.09</v>
      </c>
      <c r="L1259" s="665"/>
      <c r="M1259" s="665">
        <v>-9022.09</v>
      </c>
      <c r="N1259" s="665"/>
      <c r="O1259" s="665"/>
      <c r="P1259" s="678"/>
      <c r="Q1259" s="666"/>
    </row>
    <row r="1260" spans="1:17" ht="14.4" customHeight="1" x14ac:dyDescent="0.3">
      <c r="A1260" s="661" t="s">
        <v>591</v>
      </c>
      <c r="B1260" s="662" t="s">
        <v>9667</v>
      </c>
      <c r="C1260" s="662" t="s">
        <v>9668</v>
      </c>
      <c r="D1260" s="662" t="s">
        <v>9775</v>
      </c>
      <c r="E1260" s="662" t="s">
        <v>2752</v>
      </c>
      <c r="F1260" s="665"/>
      <c r="G1260" s="665"/>
      <c r="H1260" s="665"/>
      <c r="I1260" s="665"/>
      <c r="J1260" s="665"/>
      <c r="K1260" s="665"/>
      <c r="L1260" s="665"/>
      <c r="M1260" s="665"/>
      <c r="N1260" s="665">
        <v>0.8</v>
      </c>
      <c r="O1260" s="665">
        <v>5357.83</v>
      </c>
      <c r="P1260" s="678"/>
      <c r="Q1260" s="666">
        <v>6697.2874999999995</v>
      </c>
    </row>
    <row r="1261" spans="1:17" ht="14.4" customHeight="1" x14ac:dyDescent="0.3">
      <c r="A1261" s="661" t="s">
        <v>591</v>
      </c>
      <c r="B1261" s="662" t="s">
        <v>9667</v>
      </c>
      <c r="C1261" s="662" t="s">
        <v>9668</v>
      </c>
      <c r="D1261" s="662" t="s">
        <v>9776</v>
      </c>
      <c r="E1261" s="662" t="s">
        <v>2770</v>
      </c>
      <c r="F1261" s="665"/>
      <c r="G1261" s="665"/>
      <c r="H1261" s="665"/>
      <c r="I1261" s="665"/>
      <c r="J1261" s="665"/>
      <c r="K1261" s="665"/>
      <c r="L1261" s="665"/>
      <c r="M1261" s="665"/>
      <c r="N1261" s="665">
        <v>0</v>
      </c>
      <c r="O1261" s="665">
        <v>0</v>
      </c>
      <c r="P1261" s="678"/>
      <c r="Q1261" s="666"/>
    </row>
    <row r="1262" spans="1:17" ht="14.4" customHeight="1" x14ac:dyDescent="0.3">
      <c r="A1262" s="661" t="s">
        <v>591</v>
      </c>
      <c r="B1262" s="662" t="s">
        <v>9667</v>
      </c>
      <c r="C1262" s="662" t="s">
        <v>9668</v>
      </c>
      <c r="D1262" s="662" t="s">
        <v>9781</v>
      </c>
      <c r="E1262" s="662" t="s">
        <v>9782</v>
      </c>
      <c r="F1262" s="665"/>
      <c r="G1262" s="665"/>
      <c r="H1262" s="665"/>
      <c r="I1262" s="665"/>
      <c r="J1262" s="665"/>
      <c r="K1262" s="665"/>
      <c r="L1262" s="665"/>
      <c r="M1262" s="665"/>
      <c r="N1262" s="665">
        <v>1</v>
      </c>
      <c r="O1262" s="665">
        <v>117590</v>
      </c>
      <c r="P1262" s="678"/>
      <c r="Q1262" s="666">
        <v>117590</v>
      </c>
    </row>
    <row r="1263" spans="1:17" ht="14.4" customHeight="1" x14ac:dyDescent="0.3">
      <c r="A1263" s="661" t="s">
        <v>591</v>
      </c>
      <c r="B1263" s="662" t="s">
        <v>9667</v>
      </c>
      <c r="C1263" s="662" t="s">
        <v>9668</v>
      </c>
      <c r="D1263" s="662" t="s">
        <v>1728</v>
      </c>
      <c r="E1263" s="662" t="s">
        <v>9782</v>
      </c>
      <c r="F1263" s="665"/>
      <c r="G1263" s="665"/>
      <c r="H1263" s="665"/>
      <c r="I1263" s="665"/>
      <c r="J1263" s="665"/>
      <c r="K1263" s="665"/>
      <c r="L1263" s="665"/>
      <c r="M1263" s="665"/>
      <c r="N1263" s="665">
        <v>3.6</v>
      </c>
      <c r="O1263" s="665">
        <v>347274.78</v>
      </c>
      <c r="P1263" s="678"/>
      <c r="Q1263" s="666">
        <v>96465.216666666674</v>
      </c>
    </row>
    <row r="1264" spans="1:17" ht="14.4" customHeight="1" x14ac:dyDescent="0.3">
      <c r="A1264" s="661" t="s">
        <v>591</v>
      </c>
      <c r="B1264" s="662" t="s">
        <v>9667</v>
      </c>
      <c r="C1264" s="662" t="s">
        <v>9668</v>
      </c>
      <c r="D1264" s="662" t="s">
        <v>9786</v>
      </c>
      <c r="E1264" s="662" t="s">
        <v>9927</v>
      </c>
      <c r="F1264" s="665"/>
      <c r="G1264" s="665"/>
      <c r="H1264" s="665"/>
      <c r="I1264" s="665"/>
      <c r="J1264" s="665"/>
      <c r="K1264" s="665"/>
      <c r="L1264" s="665"/>
      <c r="M1264" s="665"/>
      <c r="N1264" s="665">
        <v>2.2204460492503131E-16</v>
      </c>
      <c r="O1264" s="665">
        <v>-1.4551915228366852E-11</v>
      </c>
      <c r="P1264" s="678"/>
      <c r="Q1264" s="666">
        <v>-65536</v>
      </c>
    </row>
    <row r="1265" spans="1:17" ht="14.4" customHeight="1" x14ac:dyDescent="0.3">
      <c r="A1265" s="661" t="s">
        <v>591</v>
      </c>
      <c r="B1265" s="662" t="s">
        <v>9667</v>
      </c>
      <c r="C1265" s="662" t="s">
        <v>9668</v>
      </c>
      <c r="D1265" s="662" t="s">
        <v>9786</v>
      </c>
      <c r="E1265" s="662" t="s">
        <v>3211</v>
      </c>
      <c r="F1265" s="665"/>
      <c r="G1265" s="665"/>
      <c r="H1265" s="665"/>
      <c r="I1265" s="665"/>
      <c r="J1265" s="665"/>
      <c r="K1265" s="665"/>
      <c r="L1265" s="665"/>
      <c r="M1265" s="665"/>
      <c r="N1265" s="665">
        <v>8.14</v>
      </c>
      <c r="O1265" s="665">
        <v>300185.89999999997</v>
      </c>
      <c r="P1265" s="678"/>
      <c r="Q1265" s="666">
        <v>36877.874692874684</v>
      </c>
    </row>
    <row r="1266" spans="1:17" ht="14.4" customHeight="1" x14ac:dyDescent="0.3">
      <c r="A1266" s="661" t="s">
        <v>591</v>
      </c>
      <c r="B1266" s="662" t="s">
        <v>9667</v>
      </c>
      <c r="C1266" s="662" t="s">
        <v>9668</v>
      </c>
      <c r="D1266" s="662" t="s">
        <v>9787</v>
      </c>
      <c r="E1266" s="662" t="s">
        <v>4628</v>
      </c>
      <c r="F1266" s="665"/>
      <c r="G1266" s="665"/>
      <c r="H1266" s="665"/>
      <c r="I1266" s="665"/>
      <c r="J1266" s="665"/>
      <c r="K1266" s="665"/>
      <c r="L1266" s="665"/>
      <c r="M1266" s="665"/>
      <c r="N1266" s="665">
        <v>1</v>
      </c>
      <c r="O1266" s="665">
        <v>34414.42</v>
      </c>
      <c r="P1266" s="678"/>
      <c r="Q1266" s="666">
        <v>34414.42</v>
      </c>
    </row>
    <row r="1267" spans="1:17" ht="14.4" customHeight="1" x14ac:dyDescent="0.3">
      <c r="A1267" s="661" t="s">
        <v>591</v>
      </c>
      <c r="B1267" s="662" t="s">
        <v>9667</v>
      </c>
      <c r="C1267" s="662" t="s">
        <v>9668</v>
      </c>
      <c r="D1267" s="662" t="s">
        <v>9787</v>
      </c>
      <c r="E1267" s="662" t="s">
        <v>9919</v>
      </c>
      <c r="F1267" s="665"/>
      <c r="G1267" s="665"/>
      <c r="H1267" s="665"/>
      <c r="I1267" s="665"/>
      <c r="J1267" s="665"/>
      <c r="K1267" s="665"/>
      <c r="L1267" s="665"/>
      <c r="M1267" s="665"/>
      <c r="N1267" s="665">
        <v>0</v>
      </c>
      <c r="O1267" s="665">
        <v>0</v>
      </c>
      <c r="P1267" s="678"/>
      <c r="Q1267" s="666"/>
    </row>
    <row r="1268" spans="1:17" ht="14.4" customHeight="1" x14ac:dyDescent="0.3">
      <c r="A1268" s="661" t="s">
        <v>591</v>
      </c>
      <c r="B1268" s="662" t="s">
        <v>9667</v>
      </c>
      <c r="C1268" s="662" t="s">
        <v>9668</v>
      </c>
      <c r="D1268" s="662" t="s">
        <v>9793</v>
      </c>
      <c r="E1268" s="662" t="s">
        <v>4630</v>
      </c>
      <c r="F1268" s="665"/>
      <c r="G1268" s="665"/>
      <c r="H1268" s="665"/>
      <c r="I1268" s="665"/>
      <c r="J1268" s="665"/>
      <c r="K1268" s="665"/>
      <c r="L1268" s="665"/>
      <c r="M1268" s="665"/>
      <c r="N1268" s="665">
        <v>1</v>
      </c>
      <c r="O1268" s="665">
        <v>139749.41</v>
      </c>
      <c r="P1268" s="678"/>
      <c r="Q1268" s="666">
        <v>139749.41</v>
      </c>
    </row>
    <row r="1269" spans="1:17" ht="14.4" customHeight="1" x14ac:dyDescent="0.3">
      <c r="A1269" s="661" t="s">
        <v>591</v>
      </c>
      <c r="B1269" s="662" t="s">
        <v>9667</v>
      </c>
      <c r="C1269" s="662" t="s">
        <v>9668</v>
      </c>
      <c r="D1269" s="662" t="s">
        <v>9793</v>
      </c>
      <c r="E1269" s="662" t="s">
        <v>10164</v>
      </c>
      <c r="F1269" s="665"/>
      <c r="G1269" s="665"/>
      <c r="H1269" s="665"/>
      <c r="I1269" s="665"/>
      <c r="J1269" s="665"/>
      <c r="K1269" s="665"/>
      <c r="L1269" s="665"/>
      <c r="M1269" s="665"/>
      <c r="N1269" s="665">
        <v>0</v>
      </c>
      <c r="O1269" s="665">
        <v>0</v>
      </c>
      <c r="P1269" s="678"/>
      <c r="Q1269" s="666"/>
    </row>
    <row r="1270" spans="1:17" ht="14.4" customHeight="1" x14ac:dyDescent="0.3">
      <c r="A1270" s="661" t="s">
        <v>591</v>
      </c>
      <c r="B1270" s="662" t="s">
        <v>9667</v>
      </c>
      <c r="C1270" s="662" t="s">
        <v>9668</v>
      </c>
      <c r="D1270" s="662" t="s">
        <v>9801</v>
      </c>
      <c r="E1270" s="662" t="s">
        <v>9927</v>
      </c>
      <c r="F1270" s="665"/>
      <c r="G1270" s="665"/>
      <c r="H1270" s="665"/>
      <c r="I1270" s="665"/>
      <c r="J1270" s="665"/>
      <c r="K1270" s="665"/>
      <c r="L1270" s="665"/>
      <c r="M1270" s="665"/>
      <c r="N1270" s="665">
        <v>0</v>
      </c>
      <c r="O1270" s="665">
        <v>0</v>
      </c>
      <c r="P1270" s="678"/>
      <c r="Q1270" s="666"/>
    </row>
    <row r="1271" spans="1:17" ht="14.4" customHeight="1" x14ac:dyDescent="0.3">
      <c r="A1271" s="661" t="s">
        <v>591</v>
      </c>
      <c r="B1271" s="662" t="s">
        <v>9667</v>
      </c>
      <c r="C1271" s="662" t="s">
        <v>9668</v>
      </c>
      <c r="D1271" s="662" t="s">
        <v>9801</v>
      </c>
      <c r="E1271" s="662" t="s">
        <v>3211</v>
      </c>
      <c r="F1271" s="665"/>
      <c r="G1271" s="665"/>
      <c r="H1271" s="665"/>
      <c r="I1271" s="665"/>
      <c r="J1271" s="665"/>
      <c r="K1271" s="665"/>
      <c r="L1271" s="665"/>
      <c r="M1271" s="665"/>
      <c r="N1271" s="665">
        <v>0.25</v>
      </c>
      <c r="O1271" s="665">
        <v>9219.4500000000007</v>
      </c>
      <c r="P1271" s="678"/>
      <c r="Q1271" s="666">
        <v>36877.800000000003</v>
      </c>
    </row>
    <row r="1272" spans="1:17" ht="14.4" customHeight="1" x14ac:dyDescent="0.3">
      <c r="A1272" s="661" t="s">
        <v>591</v>
      </c>
      <c r="B1272" s="662" t="s">
        <v>9667</v>
      </c>
      <c r="C1272" s="662" t="s">
        <v>9668</v>
      </c>
      <c r="D1272" s="662" t="s">
        <v>9828</v>
      </c>
      <c r="E1272" s="662"/>
      <c r="F1272" s="665"/>
      <c r="G1272" s="665"/>
      <c r="H1272" s="665"/>
      <c r="I1272" s="665"/>
      <c r="J1272" s="665"/>
      <c r="K1272" s="665"/>
      <c r="L1272" s="665"/>
      <c r="M1272" s="665"/>
      <c r="N1272" s="665">
        <v>3.05</v>
      </c>
      <c r="O1272" s="665">
        <v>83792.900000000009</v>
      </c>
      <c r="P1272" s="678"/>
      <c r="Q1272" s="666">
        <v>27473.081967213118</v>
      </c>
    </row>
    <row r="1273" spans="1:17" ht="14.4" customHeight="1" x14ac:dyDescent="0.3">
      <c r="A1273" s="661" t="s">
        <v>591</v>
      </c>
      <c r="B1273" s="662" t="s">
        <v>9667</v>
      </c>
      <c r="C1273" s="662" t="s">
        <v>9831</v>
      </c>
      <c r="D1273" s="662" t="s">
        <v>9832</v>
      </c>
      <c r="E1273" s="662" t="s">
        <v>9833</v>
      </c>
      <c r="F1273" s="665">
        <v>6</v>
      </c>
      <c r="G1273" s="665">
        <v>11073.32</v>
      </c>
      <c r="H1273" s="665">
        <v>1</v>
      </c>
      <c r="I1273" s="665">
        <v>1845.5533333333333</v>
      </c>
      <c r="J1273" s="665">
        <v>7</v>
      </c>
      <c r="K1273" s="665">
        <v>13059.06</v>
      </c>
      <c r="L1273" s="665">
        <v>1.179326525378116</v>
      </c>
      <c r="M1273" s="665">
        <v>1865.58</v>
      </c>
      <c r="N1273" s="665">
        <v>15</v>
      </c>
      <c r="O1273" s="665">
        <v>27983.700000000004</v>
      </c>
      <c r="P1273" s="678">
        <v>2.5271282686673922</v>
      </c>
      <c r="Q1273" s="666">
        <v>1865.5800000000004</v>
      </c>
    </row>
    <row r="1274" spans="1:17" ht="14.4" customHeight="1" x14ac:dyDescent="0.3">
      <c r="A1274" s="661" t="s">
        <v>591</v>
      </c>
      <c r="B1274" s="662" t="s">
        <v>9667</v>
      </c>
      <c r="C1274" s="662" t="s">
        <v>9831</v>
      </c>
      <c r="D1274" s="662" t="s">
        <v>9836</v>
      </c>
      <c r="E1274" s="662" t="s">
        <v>9837</v>
      </c>
      <c r="F1274" s="665">
        <v>2</v>
      </c>
      <c r="G1274" s="665">
        <v>15608.42</v>
      </c>
      <c r="H1274" s="665">
        <v>1</v>
      </c>
      <c r="I1274" s="665">
        <v>7804.21</v>
      </c>
      <c r="J1274" s="665">
        <v>5</v>
      </c>
      <c r="K1274" s="665">
        <v>40958.15</v>
      </c>
      <c r="L1274" s="665">
        <v>2.6241060914557655</v>
      </c>
      <c r="M1274" s="665">
        <v>8191.63</v>
      </c>
      <c r="N1274" s="665">
        <v>7</v>
      </c>
      <c r="O1274" s="665">
        <v>57341.409999999996</v>
      </c>
      <c r="P1274" s="678">
        <v>3.6737485280380713</v>
      </c>
      <c r="Q1274" s="666">
        <v>8191.6299999999992</v>
      </c>
    </row>
    <row r="1275" spans="1:17" ht="14.4" customHeight="1" x14ac:dyDescent="0.3">
      <c r="A1275" s="661" t="s">
        <v>591</v>
      </c>
      <c r="B1275" s="662" t="s">
        <v>9667</v>
      </c>
      <c r="C1275" s="662" t="s">
        <v>9831</v>
      </c>
      <c r="D1275" s="662" t="s">
        <v>9844</v>
      </c>
      <c r="E1275" s="662" t="s">
        <v>9845</v>
      </c>
      <c r="F1275" s="665">
        <v>1</v>
      </c>
      <c r="G1275" s="665">
        <v>238.68</v>
      </c>
      <c r="H1275" s="665">
        <v>1</v>
      </c>
      <c r="I1275" s="665">
        <v>238.68</v>
      </c>
      <c r="J1275" s="665">
        <v>5</v>
      </c>
      <c r="K1275" s="665">
        <v>1193.4000000000001</v>
      </c>
      <c r="L1275" s="665">
        <v>5</v>
      </c>
      <c r="M1275" s="665">
        <v>238.68</v>
      </c>
      <c r="N1275" s="665">
        <v>11</v>
      </c>
      <c r="O1275" s="665">
        <v>2625.4800000000005</v>
      </c>
      <c r="P1275" s="678">
        <v>11.000000000000002</v>
      </c>
      <c r="Q1275" s="666">
        <v>238.68000000000004</v>
      </c>
    </row>
    <row r="1276" spans="1:17" ht="14.4" customHeight="1" x14ac:dyDescent="0.3">
      <c r="A1276" s="661" t="s">
        <v>591</v>
      </c>
      <c r="B1276" s="662" t="s">
        <v>9667</v>
      </c>
      <c r="C1276" s="662" t="s">
        <v>9848</v>
      </c>
      <c r="D1276" s="662" t="s">
        <v>9849</v>
      </c>
      <c r="E1276" s="662" t="s">
        <v>9850</v>
      </c>
      <c r="F1276" s="665"/>
      <c r="G1276" s="665"/>
      <c r="H1276" s="665"/>
      <c r="I1276" s="665"/>
      <c r="J1276" s="665">
        <v>3</v>
      </c>
      <c r="K1276" s="665">
        <v>1695.3000000000002</v>
      </c>
      <c r="L1276" s="665"/>
      <c r="M1276" s="665">
        <v>565.1</v>
      </c>
      <c r="N1276" s="665">
        <v>7</v>
      </c>
      <c r="O1276" s="665">
        <v>3955.7</v>
      </c>
      <c r="P1276" s="678"/>
      <c r="Q1276" s="666">
        <v>565.1</v>
      </c>
    </row>
    <row r="1277" spans="1:17" ht="14.4" customHeight="1" x14ac:dyDescent="0.3">
      <c r="A1277" s="661" t="s">
        <v>591</v>
      </c>
      <c r="B1277" s="662" t="s">
        <v>9667</v>
      </c>
      <c r="C1277" s="662" t="s">
        <v>9848</v>
      </c>
      <c r="D1277" s="662" t="s">
        <v>9851</v>
      </c>
      <c r="E1277" s="662" t="s">
        <v>9852</v>
      </c>
      <c r="F1277" s="665"/>
      <c r="G1277" s="665"/>
      <c r="H1277" s="665"/>
      <c r="I1277" s="665"/>
      <c r="J1277" s="665"/>
      <c r="K1277" s="665"/>
      <c r="L1277" s="665"/>
      <c r="M1277" s="665"/>
      <c r="N1277" s="665">
        <v>7</v>
      </c>
      <c r="O1277" s="665">
        <v>7343</v>
      </c>
      <c r="P1277" s="678"/>
      <c r="Q1277" s="666">
        <v>1049</v>
      </c>
    </row>
    <row r="1278" spans="1:17" ht="14.4" customHeight="1" x14ac:dyDescent="0.3">
      <c r="A1278" s="661" t="s">
        <v>591</v>
      </c>
      <c r="B1278" s="662" t="s">
        <v>9667</v>
      </c>
      <c r="C1278" s="662" t="s">
        <v>9848</v>
      </c>
      <c r="D1278" s="662" t="s">
        <v>1728</v>
      </c>
      <c r="E1278" s="662" t="s">
        <v>10165</v>
      </c>
      <c r="F1278" s="665"/>
      <c r="G1278" s="665"/>
      <c r="H1278" s="665"/>
      <c r="I1278" s="665"/>
      <c r="J1278" s="665"/>
      <c r="K1278" s="665"/>
      <c r="L1278" s="665"/>
      <c r="M1278" s="665"/>
      <c r="N1278" s="665">
        <v>5</v>
      </c>
      <c r="O1278" s="665">
        <v>86450</v>
      </c>
      <c r="P1278" s="678"/>
      <c r="Q1278" s="666">
        <v>17290</v>
      </c>
    </row>
    <row r="1279" spans="1:17" ht="14.4" customHeight="1" x14ac:dyDescent="0.3">
      <c r="A1279" s="661" t="s">
        <v>591</v>
      </c>
      <c r="B1279" s="662" t="s">
        <v>9667</v>
      </c>
      <c r="C1279" s="662" t="s">
        <v>9855</v>
      </c>
      <c r="D1279" s="662" t="s">
        <v>9858</v>
      </c>
      <c r="E1279" s="662" t="s">
        <v>9859</v>
      </c>
      <c r="F1279" s="665">
        <v>4</v>
      </c>
      <c r="G1279" s="665">
        <v>740</v>
      </c>
      <c r="H1279" s="665">
        <v>1</v>
      </c>
      <c r="I1279" s="665">
        <v>185</v>
      </c>
      <c r="J1279" s="665">
        <v>6</v>
      </c>
      <c r="K1279" s="665">
        <v>1128</v>
      </c>
      <c r="L1279" s="665">
        <v>1.5243243243243243</v>
      </c>
      <c r="M1279" s="665">
        <v>188</v>
      </c>
      <c r="N1279" s="665">
        <v>12</v>
      </c>
      <c r="O1279" s="665">
        <v>2268</v>
      </c>
      <c r="P1279" s="678">
        <v>3.0648648648648646</v>
      </c>
      <c r="Q1279" s="666">
        <v>189</v>
      </c>
    </row>
    <row r="1280" spans="1:17" ht="14.4" customHeight="1" x14ac:dyDescent="0.3">
      <c r="A1280" s="661" t="s">
        <v>591</v>
      </c>
      <c r="B1280" s="662" t="s">
        <v>9667</v>
      </c>
      <c r="C1280" s="662" t="s">
        <v>9855</v>
      </c>
      <c r="D1280" s="662" t="s">
        <v>9860</v>
      </c>
      <c r="E1280" s="662" t="s">
        <v>9861</v>
      </c>
      <c r="F1280" s="665">
        <v>641</v>
      </c>
      <c r="G1280" s="665">
        <v>21794</v>
      </c>
      <c r="H1280" s="665">
        <v>1</v>
      </c>
      <c r="I1280" s="665">
        <v>34</v>
      </c>
      <c r="J1280" s="665">
        <v>691</v>
      </c>
      <c r="K1280" s="665">
        <v>23815</v>
      </c>
      <c r="L1280" s="665">
        <v>1.0927319445719006</v>
      </c>
      <c r="M1280" s="665">
        <v>34.464544138929085</v>
      </c>
      <c r="N1280" s="665">
        <v>761</v>
      </c>
      <c r="O1280" s="665">
        <v>26635</v>
      </c>
      <c r="P1280" s="678">
        <v>1.2221253556024594</v>
      </c>
      <c r="Q1280" s="666">
        <v>35</v>
      </c>
    </row>
    <row r="1281" spans="1:17" ht="14.4" customHeight="1" x14ac:dyDescent="0.3">
      <c r="A1281" s="661" t="s">
        <v>591</v>
      </c>
      <c r="B1281" s="662" t="s">
        <v>9667</v>
      </c>
      <c r="C1281" s="662" t="s">
        <v>9855</v>
      </c>
      <c r="D1281" s="662" t="s">
        <v>9864</v>
      </c>
      <c r="E1281" s="662" t="s">
        <v>9865</v>
      </c>
      <c r="F1281" s="665"/>
      <c r="G1281" s="665"/>
      <c r="H1281" s="665"/>
      <c r="I1281" s="665"/>
      <c r="J1281" s="665">
        <v>3</v>
      </c>
      <c r="K1281" s="665">
        <v>492</v>
      </c>
      <c r="L1281" s="665"/>
      <c r="M1281" s="665">
        <v>164</v>
      </c>
      <c r="N1281" s="665">
        <v>7</v>
      </c>
      <c r="O1281" s="665">
        <v>1155</v>
      </c>
      <c r="P1281" s="678"/>
      <c r="Q1281" s="666">
        <v>165</v>
      </c>
    </row>
    <row r="1282" spans="1:17" ht="14.4" customHeight="1" x14ac:dyDescent="0.3">
      <c r="A1282" s="661" t="s">
        <v>591</v>
      </c>
      <c r="B1282" s="662" t="s">
        <v>9667</v>
      </c>
      <c r="C1282" s="662" t="s">
        <v>9855</v>
      </c>
      <c r="D1282" s="662" t="s">
        <v>9868</v>
      </c>
      <c r="E1282" s="662" t="s">
        <v>9869</v>
      </c>
      <c r="F1282" s="665">
        <v>1</v>
      </c>
      <c r="G1282" s="665">
        <v>46</v>
      </c>
      <c r="H1282" s="665">
        <v>1</v>
      </c>
      <c r="I1282" s="665">
        <v>46</v>
      </c>
      <c r="J1282" s="665">
        <v>3</v>
      </c>
      <c r="K1282" s="665">
        <v>141</v>
      </c>
      <c r="L1282" s="665">
        <v>3.0652173913043477</v>
      </c>
      <c r="M1282" s="665">
        <v>47</v>
      </c>
      <c r="N1282" s="665">
        <v>7</v>
      </c>
      <c r="O1282" s="665">
        <v>329</v>
      </c>
      <c r="P1282" s="678">
        <v>7.1521739130434785</v>
      </c>
      <c r="Q1282" s="666">
        <v>47</v>
      </c>
    </row>
    <row r="1283" spans="1:17" ht="14.4" customHeight="1" x14ac:dyDescent="0.3">
      <c r="A1283" s="661" t="s">
        <v>591</v>
      </c>
      <c r="B1283" s="662" t="s">
        <v>9667</v>
      </c>
      <c r="C1283" s="662" t="s">
        <v>9855</v>
      </c>
      <c r="D1283" s="662" t="s">
        <v>9876</v>
      </c>
      <c r="E1283" s="662" t="s">
        <v>9877</v>
      </c>
      <c r="F1283" s="665"/>
      <c r="G1283" s="665"/>
      <c r="H1283" s="665"/>
      <c r="I1283" s="665"/>
      <c r="J1283" s="665">
        <v>3</v>
      </c>
      <c r="K1283" s="665">
        <v>0</v>
      </c>
      <c r="L1283" s="665"/>
      <c r="M1283" s="665">
        <v>0</v>
      </c>
      <c r="N1283" s="665">
        <v>13</v>
      </c>
      <c r="O1283" s="665">
        <v>0</v>
      </c>
      <c r="P1283" s="678"/>
      <c r="Q1283" s="666">
        <v>0</v>
      </c>
    </row>
    <row r="1284" spans="1:17" ht="14.4" customHeight="1" x14ac:dyDescent="0.3">
      <c r="A1284" s="661" t="s">
        <v>591</v>
      </c>
      <c r="B1284" s="662" t="s">
        <v>9667</v>
      </c>
      <c r="C1284" s="662" t="s">
        <v>9855</v>
      </c>
      <c r="D1284" s="662" t="s">
        <v>9878</v>
      </c>
      <c r="E1284" s="662" t="s">
        <v>9879</v>
      </c>
      <c r="F1284" s="665"/>
      <c r="G1284" s="665"/>
      <c r="H1284" s="665"/>
      <c r="I1284" s="665"/>
      <c r="J1284" s="665"/>
      <c r="K1284" s="665"/>
      <c r="L1284" s="665"/>
      <c r="M1284" s="665"/>
      <c r="N1284" s="665">
        <v>2</v>
      </c>
      <c r="O1284" s="665">
        <v>0</v>
      </c>
      <c r="P1284" s="678"/>
      <c r="Q1284" s="666">
        <v>0</v>
      </c>
    </row>
    <row r="1285" spans="1:17" ht="14.4" customHeight="1" x14ac:dyDescent="0.3">
      <c r="A1285" s="661" t="s">
        <v>591</v>
      </c>
      <c r="B1285" s="662" t="s">
        <v>9667</v>
      </c>
      <c r="C1285" s="662" t="s">
        <v>9855</v>
      </c>
      <c r="D1285" s="662" t="s">
        <v>9880</v>
      </c>
      <c r="E1285" s="662" t="s">
        <v>9881</v>
      </c>
      <c r="F1285" s="665"/>
      <c r="G1285" s="665"/>
      <c r="H1285" s="665"/>
      <c r="I1285" s="665"/>
      <c r="J1285" s="665">
        <v>1</v>
      </c>
      <c r="K1285" s="665">
        <v>105</v>
      </c>
      <c r="L1285" s="665"/>
      <c r="M1285" s="665">
        <v>105</v>
      </c>
      <c r="N1285" s="665"/>
      <c r="O1285" s="665"/>
      <c r="P1285" s="678"/>
      <c r="Q1285" s="666"/>
    </row>
    <row r="1286" spans="1:17" ht="14.4" customHeight="1" x14ac:dyDescent="0.3">
      <c r="A1286" s="661" t="s">
        <v>591</v>
      </c>
      <c r="B1286" s="662" t="s">
        <v>9667</v>
      </c>
      <c r="C1286" s="662" t="s">
        <v>9855</v>
      </c>
      <c r="D1286" s="662" t="s">
        <v>9882</v>
      </c>
      <c r="E1286" s="662" t="s">
        <v>9883</v>
      </c>
      <c r="F1286" s="665">
        <v>7</v>
      </c>
      <c r="G1286" s="665">
        <v>0</v>
      </c>
      <c r="H1286" s="665"/>
      <c r="I1286" s="665">
        <v>0</v>
      </c>
      <c r="J1286" s="665">
        <v>12</v>
      </c>
      <c r="K1286" s="665">
        <v>0</v>
      </c>
      <c r="L1286" s="665"/>
      <c r="M1286" s="665">
        <v>0</v>
      </c>
      <c r="N1286" s="665">
        <v>29</v>
      </c>
      <c r="O1286" s="665">
        <v>500</v>
      </c>
      <c r="P1286" s="678"/>
      <c r="Q1286" s="666">
        <v>17.241379310344829</v>
      </c>
    </row>
    <row r="1287" spans="1:17" ht="14.4" customHeight="1" x14ac:dyDescent="0.3">
      <c r="A1287" s="661" t="s">
        <v>591</v>
      </c>
      <c r="B1287" s="662" t="s">
        <v>9667</v>
      </c>
      <c r="C1287" s="662" t="s">
        <v>9855</v>
      </c>
      <c r="D1287" s="662" t="s">
        <v>9886</v>
      </c>
      <c r="E1287" s="662" t="s">
        <v>9887</v>
      </c>
      <c r="F1287" s="665"/>
      <c r="G1287" s="665"/>
      <c r="H1287" s="665"/>
      <c r="I1287" s="665"/>
      <c r="J1287" s="665">
        <v>3</v>
      </c>
      <c r="K1287" s="665">
        <v>246</v>
      </c>
      <c r="L1287" s="665"/>
      <c r="M1287" s="665">
        <v>82</v>
      </c>
      <c r="N1287" s="665">
        <v>8</v>
      </c>
      <c r="O1287" s="665">
        <v>656</v>
      </c>
      <c r="P1287" s="678"/>
      <c r="Q1287" s="666">
        <v>82</v>
      </c>
    </row>
    <row r="1288" spans="1:17" ht="14.4" customHeight="1" x14ac:dyDescent="0.3">
      <c r="A1288" s="661" t="s">
        <v>591</v>
      </c>
      <c r="B1288" s="662" t="s">
        <v>9667</v>
      </c>
      <c r="C1288" s="662" t="s">
        <v>9855</v>
      </c>
      <c r="D1288" s="662" t="s">
        <v>9896</v>
      </c>
      <c r="E1288" s="662" t="s">
        <v>9897</v>
      </c>
      <c r="F1288" s="665">
        <v>5</v>
      </c>
      <c r="G1288" s="665">
        <v>1635</v>
      </c>
      <c r="H1288" s="665">
        <v>1</v>
      </c>
      <c r="I1288" s="665">
        <v>327</v>
      </c>
      <c r="J1288" s="665">
        <v>5</v>
      </c>
      <c r="K1288" s="665">
        <v>1650</v>
      </c>
      <c r="L1288" s="665">
        <v>1.0091743119266054</v>
      </c>
      <c r="M1288" s="665">
        <v>330</v>
      </c>
      <c r="N1288" s="665">
        <v>22</v>
      </c>
      <c r="O1288" s="665">
        <v>7282</v>
      </c>
      <c r="P1288" s="678">
        <v>4.4538226299694186</v>
      </c>
      <c r="Q1288" s="666">
        <v>331</v>
      </c>
    </row>
    <row r="1289" spans="1:17" ht="14.4" customHeight="1" x14ac:dyDescent="0.3">
      <c r="A1289" s="661" t="s">
        <v>591</v>
      </c>
      <c r="B1289" s="662" t="s">
        <v>9667</v>
      </c>
      <c r="C1289" s="662" t="s">
        <v>9855</v>
      </c>
      <c r="D1289" s="662" t="s">
        <v>9900</v>
      </c>
      <c r="E1289" s="662" t="s">
        <v>9901</v>
      </c>
      <c r="F1289" s="665"/>
      <c r="G1289" s="665"/>
      <c r="H1289" s="665"/>
      <c r="I1289" s="665"/>
      <c r="J1289" s="665"/>
      <c r="K1289" s="665"/>
      <c r="L1289" s="665"/>
      <c r="M1289" s="665"/>
      <c r="N1289" s="665">
        <v>40</v>
      </c>
      <c r="O1289" s="665">
        <v>0</v>
      </c>
      <c r="P1289" s="678"/>
      <c r="Q1289" s="666">
        <v>0</v>
      </c>
    </row>
    <row r="1290" spans="1:17" ht="14.4" customHeight="1" x14ac:dyDescent="0.3">
      <c r="A1290" s="661" t="s">
        <v>591</v>
      </c>
      <c r="B1290" s="662" t="s">
        <v>9667</v>
      </c>
      <c r="C1290" s="662" t="s">
        <v>9855</v>
      </c>
      <c r="D1290" s="662" t="s">
        <v>9902</v>
      </c>
      <c r="E1290" s="662" t="s">
        <v>9903</v>
      </c>
      <c r="F1290" s="665"/>
      <c r="G1290" s="665"/>
      <c r="H1290" s="665"/>
      <c r="I1290" s="665"/>
      <c r="J1290" s="665"/>
      <c r="K1290" s="665"/>
      <c r="L1290" s="665"/>
      <c r="M1290" s="665"/>
      <c r="N1290" s="665">
        <v>7</v>
      </c>
      <c r="O1290" s="665">
        <v>3101</v>
      </c>
      <c r="P1290" s="678"/>
      <c r="Q1290" s="666">
        <v>443</v>
      </c>
    </row>
    <row r="1291" spans="1:17" ht="14.4" customHeight="1" x14ac:dyDescent="0.3">
      <c r="A1291" s="661" t="s">
        <v>591</v>
      </c>
      <c r="B1291" s="662" t="s">
        <v>9667</v>
      </c>
      <c r="C1291" s="662" t="s">
        <v>9855</v>
      </c>
      <c r="D1291" s="662" t="s">
        <v>9910</v>
      </c>
      <c r="E1291" s="662" t="s">
        <v>9911</v>
      </c>
      <c r="F1291" s="665">
        <v>14</v>
      </c>
      <c r="G1291" s="665">
        <v>2282</v>
      </c>
      <c r="H1291" s="665">
        <v>1</v>
      </c>
      <c r="I1291" s="665">
        <v>163</v>
      </c>
      <c r="J1291" s="665">
        <v>17</v>
      </c>
      <c r="K1291" s="665">
        <v>2784</v>
      </c>
      <c r="L1291" s="665">
        <v>1.2199824715162138</v>
      </c>
      <c r="M1291" s="665">
        <v>163.76470588235293</v>
      </c>
      <c r="N1291" s="665">
        <v>34</v>
      </c>
      <c r="O1291" s="665">
        <v>5610</v>
      </c>
      <c r="P1291" s="678">
        <v>2.458369851007888</v>
      </c>
      <c r="Q1291" s="666">
        <v>165</v>
      </c>
    </row>
    <row r="1292" spans="1:17" ht="14.4" customHeight="1" x14ac:dyDescent="0.3">
      <c r="A1292" s="661" t="s">
        <v>591</v>
      </c>
      <c r="B1292" s="662" t="s">
        <v>9667</v>
      </c>
      <c r="C1292" s="662" t="s">
        <v>9855</v>
      </c>
      <c r="D1292" s="662" t="s">
        <v>9912</v>
      </c>
      <c r="E1292" s="662" t="s">
        <v>9913</v>
      </c>
      <c r="F1292" s="665">
        <v>4</v>
      </c>
      <c r="G1292" s="665">
        <v>2580</v>
      </c>
      <c r="H1292" s="665">
        <v>1</v>
      </c>
      <c r="I1292" s="665">
        <v>645</v>
      </c>
      <c r="J1292" s="665">
        <v>2</v>
      </c>
      <c r="K1292" s="665">
        <v>1302</v>
      </c>
      <c r="L1292" s="665">
        <v>0.50465116279069766</v>
      </c>
      <c r="M1292" s="665">
        <v>651</v>
      </c>
      <c r="N1292" s="665">
        <v>15</v>
      </c>
      <c r="O1292" s="665">
        <v>9795</v>
      </c>
      <c r="P1292" s="678">
        <v>3.7965116279069768</v>
      </c>
      <c r="Q1292" s="666">
        <v>653</v>
      </c>
    </row>
    <row r="1293" spans="1:17" ht="14.4" customHeight="1" x14ac:dyDescent="0.3">
      <c r="A1293" s="661" t="s">
        <v>591</v>
      </c>
      <c r="B1293" s="662" t="s">
        <v>9929</v>
      </c>
      <c r="C1293" s="662" t="s">
        <v>9668</v>
      </c>
      <c r="D1293" s="662" t="s">
        <v>9669</v>
      </c>
      <c r="E1293" s="662" t="s">
        <v>2776</v>
      </c>
      <c r="F1293" s="665">
        <v>3.4</v>
      </c>
      <c r="G1293" s="665">
        <v>12485.51</v>
      </c>
      <c r="H1293" s="665">
        <v>1</v>
      </c>
      <c r="I1293" s="665">
        <v>3672.2088235294118</v>
      </c>
      <c r="J1293" s="665">
        <v>9</v>
      </c>
      <c r="K1293" s="665">
        <v>33049.870000000003</v>
      </c>
      <c r="L1293" s="665">
        <v>2.6470580697144133</v>
      </c>
      <c r="M1293" s="665">
        <v>3672.2077777777781</v>
      </c>
      <c r="N1293" s="665">
        <v>9</v>
      </c>
      <c r="O1293" s="665">
        <v>28010.78</v>
      </c>
      <c r="P1293" s="678">
        <v>2.243463022335491</v>
      </c>
      <c r="Q1293" s="666">
        <v>3112.3088888888888</v>
      </c>
    </row>
    <row r="1294" spans="1:17" ht="14.4" customHeight="1" x14ac:dyDescent="0.3">
      <c r="A1294" s="661" t="s">
        <v>591</v>
      </c>
      <c r="B1294" s="662" t="s">
        <v>9929</v>
      </c>
      <c r="C1294" s="662" t="s">
        <v>9668</v>
      </c>
      <c r="D1294" s="662" t="s">
        <v>9670</v>
      </c>
      <c r="E1294" s="662" t="s">
        <v>2776</v>
      </c>
      <c r="F1294" s="665">
        <v>1</v>
      </c>
      <c r="G1294" s="665">
        <v>2080.12</v>
      </c>
      <c r="H1294" s="665">
        <v>1</v>
      </c>
      <c r="I1294" s="665">
        <v>2080.12</v>
      </c>
      <c r="J1294" s="665"/>
      <c r="K1294" s="665"/>
      <c r="L1294" s="665"/>
      <c r="M1294" s="665"/>
      <c r="N1294" s="665">
        <v>14</v>
      </c>
      <c r="O1294" s="665">
        <v>21786.100000000002</v>
      </c>
      <c r="P1294" s="678">
        <v>10.47348229909813</v>
      </c>
      <c r="Q1294" s="666">
        <v>1556.15</v>
      </c>
    </row>
    <row r="1295" spans="1:17" ht="14.4" customHeight="1" x14ac:dyDescent="0.3">
      <c r="A1295" s="661" t="s">
        <v>591</v>
      </c>
      <c r="B1295" s="662" t="s">
        <v>9929</v>
      </c>
      <c r="C1295" s="662" t="s">
        <v>9668</v>
      </c>
      <c r="D1295" s="662" t="s">
        <v>10166</v>
      </c>
      <c r="E1295" s="662" t="s">
        <v>3920</v>
      </c>
      <c r="F1295" s="665">
        <v>16.880000000000003</v>
      </c>
      <c r="G1295" s="665">
        <v>52655.119999999995</v>
      </c>
      <c r="H1295" s="665">
        <v>1</v>
      </c>
      <c r="I1295" s="665">
        <v>3119.3791469194307</v>
      </c>
      <c r="J1295" s="665">
        <v>29.1</v>
      </c>
      <c r="K1295" s="665">
        <v>90773.87999999999</v>
      </c>
      <c r="L1295" s="665">
        <v>1.7239326394090451</v>
      </c>
      <c r="M1295" s="665">
        <v>3119.3773195876283</v>
      </c>
      <c r="N1295" s="665">
        <v>6.6000000000000005</v>
      </c>
      <c r="O1295" s="665">
        <v>19692.75</v>
      </c>
      <c r="P1295" s="678">
        <v>0.37399496953002864</v>
      </c>
      <c r="Q1295" s="666">
        <v>2983.7499999999995</v>
      </c>
    </row>
    <row r="1296" spans="1:17" ht="14.4" customHeight="1" x14ac:dyDescent="0.3">
      <c r="A1296" s="661" t="s">
        <v>591</v>
      </c>
      <c r="B1296" s="662" t="s">
        <v>9929</v>
      </c>
      <c r="C1296" s="662" t="s">
        <v>9668</v>
      </c>
      <c r="D1296" s="662" t="s">
        <v>10167</v>
      </c>
      <c r="E1296" s="662" t="s">
        <v>10168</v>
      </c>
      <c r="F1296" s="665"/>
      <c r="G1296" s="665"/>
      <c r="H1296" s="665"/>
      <c r="I1296" s="665"/>
      <c r="J1296" s="665"/>
      <c r="K1296" s="665"/>
      <c r="L1296" s="665"/>
      <c r="M1296" s="665"/>
      <c r="N1296" s="665">
        <v>0.2</v>
      </c>
      <c r="O1296" s="665">
        <v>2258.77</v>
      </c>
      <c r="P1296" s="678"/>
      <c r="Q1296" s="666">
        <v>11293.849999999999</v>
      </c>
    </row>
    <row r="1297" spans="1:17" ht="14.4" customHeight="1" x14ac:dyDescent="0.3">
      <c r="A1297" s="661" t="s">
        <v>591</v>
      </c>
      <c r="B1297" s="662" t="s">
        <v>9929</v>
      </c>
      <c r="C1297" s="662" t="s">
        <v>9668</v>
      </c>
      <c r="D1297" s="662" t="s">
        <v>10169</v>
      </c>
      <c r="E1297" s="662" t="s">
        <v>4912</v>
      </c>
      <c r="F1297" s="665">
        <v>604.45000000000005</v>
      </c>
      <c r="G1297" s="665">
        <v>50350.68</v>
      </c>
      <c r="H1297" s="665">
        <v>1</v>
      </c>
      <c r="I1297" s="665">
        <v>83.299991728017204</v>
      </c>
      <c r="J1297" s="665">
        <v>742.5</v>
      </c>
      <c r="K1297" s="665">
        <v>72461.62000000001</v>
      </c>
      <c r="L1297" s="665">
        <v>1.4391388557215119</v>
      </c>
      <c r="M1297" s="665">
        <v>97.591407407407416</v>
      </c>
      <c r="N1297" s="665">
        <v>1235.3</v>
      </c>
      <c r="O1297" s="665">
        <v>108467.84</v>
      </c>
      <c r="P1297" s="678">
        <v>2.1542477678553693</v>
      </c>
      <c r="Q1297" s="666">
        <v>87.80688091961467</v>
      </c>
    </row>
    <row r="1298" spans="1:17" ht="14.4" customHeight="1" x14ac:dyDescent="0.3">
      <c r="A1298" s="661" t="s">
        <v>591</v>
      </c>
      <c r="B1298" s="662" t="s">
        <v>9929</v>
      </c>
      <c r="C1298" s="662" t="s">
        <v>9668</v>
      </c>
      <c r="D1298" s="662" t="s">
        <v>10170</v>
      </c>
      <c r="E1298" s="662" t="s">
        <v>10171</v>
      </c>
      <c r="F1298" s="665">
        <v>31</v>
      </c>
      <c r="G1298" s="665">
        <v>2570.52</v>
      </c>
      <c r="H1298" s="665">
        <v>1</v>
      </c>
      <c r="I1298" s="665">
        <v>82.92</v>
      </c>
      <c r="J1298" s="665"/>
      <c r="K1298" s="665"/>
      <c r="L1298" s="665"/>
      <c r="M1298" s="665"/>
      <c r="N1298" s="665"/>
      <c r="O1298" s="665"/>
      <c r="P1298" s="678"/>
      <c r="Q1298" s="666"/>
    </row>
    <row r="1299" spans="1:17" ht="14.4" customHeight="1" x14ac:dyDescent="0.3">
      <c r="A1299" s="661" t="s">
        <v>591</v>
      </c>
      <c r="B1299" s="662" t="s">
        <v>9929</v>
      </c>
      <c r="C1299" s="662" t="s">
        <v>9668</v>
      </c>
      <c r="D1299" s="662" t="s">
        <v>10172</v>
      </c>
      <c r="E1299" s="662" t="s">
        <v>4924</v>
      </c>
      <c r="F1299" s="665">
        <v>144</v>
      </c>
      <c r="G1299" s="665">
        <v>153262.08000000002</v>
      </c>
      <c r="H1299" s="665">
        <v>1</v>
      </c>
      <c r="I1299" s="665">
        <v>1064.3200000000002</v>
      </c>
      <c r="J1299" s="665">
        <v>266</v>
      </c>
      <c r="K1299" s="665">
        <v>272099.15000000002</v>
      </c>
      <c r="L1299" s="665">
        <v>1.7753846874582415</v>
      </c>
      <c r="M1299" s="665">
        <v>1022.929135338346</v>
      </c>
      <c r="N1299" s="665">
        <v>78</v>
      </c>
      <c r="O1299" s="665">
        <v>67789.509999999995</v>
      </c>
      <c r="P1299" s="678">
        <v>0.44231104001720445</v>
      </c>
      <c r="Q1299" s="666">
        <v>869.09628205128195</v>
      </c>
    </row>
    <row r="1300" spans="1:17" ht="14.4" customHeight="1" x14ac:dyDescent="0.3">
      <c r="A1300" s="661" t="s">
        <v>591</v>
      </c>
      <c r="B1300" s="662" t="s">
        <v>9929</v>
      </c>
      <c r="C1300" s="662" t="s">
        <v>9668</v>
      </c>
      <c r="D1300" s="662" t="s">
        <v>10173</v>
      </c>
      <c r="E1300" s="662" t="s">
        <v>10174</v>
      </c>
      <c r="F1300" s="665"/>
      <c r="G1300" s="665"/>
      <c r="H1300" s="665"/>
      <c r="I1300" s="665"/>
      <c r="J1300" s="665"/>
      <c r="K1300" s="665"/>
      <c r="L1300" s="665"/>
      <c r="M1300" s="665"/>
      <c r="N1300" s="665">
        <v>1</v>
      </c>
      <c r="O1300" s="665">
        <v>434.87</v>
      </c>
      <c r="P1300" s="678"/>
      <c r="Q1300" s="666">
        <v>434.87</v>
      </c>
    </row>
    <row r="1301" spans="1:17" ht="14.4" customHeight="1" x14ac:dyDescent="0.3">
      <c r="A1301" s="661" t="s">
        <v>591</v>
      </c>
      <c r="B1301" s="662" t="s">
        <v>9929</v>
      </c>
      <c r="C1301" s="662" t="s">
        <v>9668</v>
      </c>
      <c r="D1301" s="662" t="s">
        <v>10175</v>
      </c>
      <c r="E1301" s="662" t="s">
        <v>10176</v>
      </c>
      <c r="F1301" s="665">
        <v>6</v>
      </c>
      <c r="G1301" s="665">
        <v>31288.92</v>
      </c>
      <c r="H1301" s="665">
        <v>1</v>
      </c>
      <c r="I1301" s="665">
        <v>5214.82</v>
      </c>
      <c r="J1301" s="665">
        <v>10</v>
      </c>
      <c r="K1301" s="665">
        <v>52148.2</v>
      </c>
      <c r="L1301" s="665">
        <v>1.6666666666666667</v>
      </c>
      <c r="M1301" s="665">
        <v>5214.82</v>
      </c>
      <c r="N1301" s="665">
        <v>5</v>
      </c>
      <c r="O1301" s="665">
        <v>24940.61</v>
      </c>
      <c r="P1301" s="678">
        <v>0.79710677134269903</v>
      </c>
      <c r="Q1301" s="666">
        <v>4988.1220000000003</v>
      </c>
    </row>
    <row r="1302" spans="1:17" ht="14.4" customHeight="1" x14ac:dyDescent="0.3">
      <c r="A1302" s="661" t="s">
        <v>591</v>
      </c>
      <c r="B1302" s="662" t="s">
        <v>9929</v>
      </c>
      <c r="C1302" s="662" t="s">
        <v>9668</v>
      </c>
      <c r="D1302" s="662" t="s">
        <v>10177</v>
      </c>
      <c r="E1302" s="662" t="s">
        <v>10171</v>
      </c>
      <c r="F1302" s="665">
        <v>134.5</v>
      </c>
      <c r="G1302" s="665">
        <v>16564.919999999998</v>
      </c>
      <c r="H1302" s="665">
        <v>1</v>
      </c>
      <c r="I1302" s="665">
        <v>123.1592565055762</v>
      </c>
      <c r="J1302" s="665">
        <v>314</v>
      </c>
      <c r="K1302" s="665">
        <v>37039.440000000002</v>
      </c>
      <c r="L1302" s="665">
        <v>2.236016835577836</v>
      </c>
      <c r="M1302" s="665">
        <v>117.96000000000001</v>
      </c>
      <c r="N1302" s="665">
        <v>109</v>
      </c>
      <c r="O1302" s="665">
        <v>10219.869999999999</v>
      </c>
      <c r="P1302" s="678">
        <v>0.61695860891570864</v>
      </c>
      <c r="Q1302" s="666">
        <v>93.760275229357788</v>
      </c>
    </row>
    <row r="1303" spans="1:17" ht="14.4" customHeight="1" x14ac:dyDescent="0.3">
      <c r="A1303" s="661" t="s">
        <v>591</v>
      </c>
      <c r="B1303" s="662" t="s">
        <v>9929</v>
      </c>
      <c r="C1303" s="662" t="s">
        <v>9668</v>
      </c>
      <c r="D1303" s="662" t="s">
        <v>9673</v>
      </c>
      <c r="E1303" s="662" t="s">
        <v>9674</v>
      </c>
      <c r="F1303" s="665">
        <v>3.2</v>
      </c>
      <c r="G1303" s="665">
        <v>448.24</v>
      </c>
      <c r="H1303" s="665">
        <v>1</v>
      </c>
      <c r="I1303" s="665">
        <v>140.07499999999999</v>
      </c>
      <c r="J1303" s="665">
        <v>3.2</v>
      </c>
      <c r="K1303" s="665">
        <v>461.71</v>
      </c>
      <c r="L1303" s="665">
        <v>1.0300508656077101</v>
      </c>
      <c r="M1303" s="665">
        <v>144.28437499999998</v>
      </c>
      <c r="N1303" s="665">
        <v>13.95</v>
      </c>
      <c r="O1303" s="665">
        <v>1937.73</v>
      </c>
      <c r="P1303" s="678">
        <v>4.3229742994824205</v>
      </c>
      <c r="Q1303" s="666">
        <v>138.90537634408602</v>
      </c>
    </row>
    <row r="1304" spans="1:17" ht="14.4" customHeight="1" x14ac:dyDescent="0.3">
      <c r="A1304" s="661" t="s">
        <v>591</v>
      </c>
      <c r="B1304" s="662" t="s">
        <v>9929</v>
      </c>
      <c r="C1304" s="662" t="s">
        <v>9668</v>
      </c>
      <c r="D1304" s="662" t="s">
        <v>9675</v>
      </c>
      <c r="E1304" s="662" t="s">
        <v>9674</v>
      </c>
      <c r="F1304" s="665">
        <v>147</v>
      </c>
      <c r="G1304" s="665">
        <v>41179.14</v>
      </c>
      <c r="H1304" s="665">
        <v>1</v>
      </c>
      <c r="I1304" s="665">
        <v>280.13020408163266</v>
      </c>
      <c r="J1304" s="665">
        <v>109</v>
      </c>
      <c r="K1304" s="665">
        <v>31193.260000000002</v>
      </c>
      <c r="L1304" s="665">
        <v>0.75750149226040175</v>
      </c>
      <c r="M1304" s="665">
        <v>286.17669724770644</v>
      </c>
      <c r="N1304" s="665">
        <v>129</v>
      </c>
      <c r="O1304" s="665">
        <v>35555.4</v>
      </c>
      <c r="P1304" s="678">
        <v>0.86343231063106229</v>
      </c>
      <c r="Q1304" s="666">
        <v>275.62325581395351</v>
      </c>
    </row>
    <row r="1305" spans="1:17" ht="14.4" customHeight="1" x14ac:dyDescent="0.3">
      <c r="A1305" s="661" t="s">
        <v>591</v>
      </c>
      <c r="B1305" s="662" t="s">
        <v>9929</v>
      </c>
      <c r="C1305" s="662" t="s">
        <v>9668</v>
      </c>
      <c r="D1305" s="662" t="s">
        <v>10178</v>
      </c>
      <c r="E1305" s="662" t="s">
        <v>10179</v>
      </c>
      <c r="F1305" s="665">
        <v>13</v>
      </c>
      <c r="G1305" s="665">
        <v>1093.04</v>
      </c>
      <c r="H1305" s="665">
        <v>1</v>
      </c>
      <c r="I1305" s="665">
        <v>84.08</v>
      </c>
      <c r="J1305" s="665">
        <v>15.75</v>
      </c>
      <c r="K1305" s="665">
        <v>1324.2599999999998</v>
      </c>
      <c r="L1305" s="665">
        <v>1.2115384615384615</v>
      </c>
      <c r="M1305" s="665">
        <v>84.079999999999984</v>
      </c>
      <c r="N1305" s="665"/>
      <c r="O1305" s="665"/>
      <c r="P1305" s="678"/>
      <c r="Q1305" s="666"/>
    </row>
    <row r="1306" spans="1:17" ht="14.4" customHeight="1" x14ac:dyDescent="0.3">
      <c r="A1306" s="661" t="s">
        <v>591</v>
      </c>
      <c r="B1306" s="662" t="s">
        <v>9929</v>
      </c>
      <c r="C1306" s="662" t="s">
        <v>9668</v>
      </c>
      <c r="D1306" s="662" t="s">
        <v>9676</v>
      </c>
      <c r="E1306" s="662" t="s">
        <v>2268</v>
      </c>
      <c r="F1306" s="665">
        <v>784.64</v>
      </c>
      <c r="G1306" s="665">
        <v>200513.12000000002</v>
      </c>
      <c r="H1306" s="665">
        <v>1</v>
      </c>
      <c r="I1306" s="665">
        <v>255.5479200652529</v>
      </c>
      <c r="J1306" s="665">
        <v>733.7</v>
      </c>
      <c r="K1306" s="665">
        <v>187503.5</v>
      </c>
      <c r="L1306" s="665">
        <v>0.93511836033472506</v>
      </c>
      <c r="M1306" s="665">
        <v>255.55881150333923</v>
      </c>
      <c r="N1306" s="665">
        <v>635.65000000000009</v>
      </c>
      <c r="O1306" s="665">
        <v>128151.67000000001</v>
      </c>
      <c r="P1306" s="678">
        <v>0.63911862724992752</v>
      </c>
      <c r="Q1306" s="666">
        <v>201.60728388263982</v>
      </c>
    </row>
    <row r="1307" spans="1:17" ht="14.4" customHeight="1" x14ac:dyDescent="0.3">
      <c r="A1307" s="661" t="s">
        <v>591</v>
      </c>
      <c r="B1307" s="662" t="s">
        <v>9929</v>
      </c>
      <c r="C1307" s="662" t="s">
        <v>9668</v>
      </c>
      <c r="D1307" s="662" t="s">
        <v>10180</v>
      </c>
      <c r="E1307" s="662" t="s">
        <v>10181</v>
      </c>
      <c r="F1307" s="665">
        <v>0.04</v>
      </c>
      <c r="G1307" s="665">
        <v>35.74</v>
      </c>
      <c r="H1307" s="665">
        <v>1</v>
      </c>
      <c r="I1307" s="665">
        <v>893.5</v>
      </c>
      <c r="J1307" s="665">
        <v>0.44000000000000006</v>
      </c>
      <c r="K1307" s="665">
        <v>323.62</v>
      </c>
      <c r="L1307" s="665">
        <v>9.0548405148293227</v>
      </c>
      <c r="M1307" s="665">
        <v>735.49999999999989</v>
      </c>
      <c r="N1307" s="665"/>
      <c r="O1307" s="665"/>
      <c r="P1307" s="678"/>
      <c r="Q1307" s="666"/>
    </row>
    <row r="1308" spans="1:17" ht="14.4" customHeight="1" x14ac:dyDescent="0.3">
      <c r="A1308" s="661" t="s">
        <v>591</v>
      </c>
      <c r="B1308" s="662" t="s">
        <v>9929</v>
      </c>
      <c r="C1308" s="662" t="s">
        <v>9668</v>
      </c>
      <c r="D1308" s="662" t="s">
        <v>10182</v>
      </c>
      <c r="E1308" s="662" t="s">
        <v>3183</v>
      </c>
      <c r="F1308" s="665"/>
      <c r="G1308" s="665"/>
      <c r="H1308" s="665"/>
      <c r="I1308" s="665"/>
      <c r="J1308" s="665">
        <v>11.700000000000001</v>
      </c>
      <c r="K1308" s="665">
        <v>318849.57</v>
      </c>
      <c r="L1308" s="665"/>
      <c r="M1308" s="665">
        <v>27252.1</v>
      </c>
      <c r="N1308" s="665"/>
      <c r="O1308" s="665"/>
      <c r="P1308" s="678"/>
      <c r="Q1308" s="666"/>
    </row>
    <row r="1309" spans="1:17" ht="14.4" customHeight="1" x14ac:dyDescent="0.3">
      <c r="A1309" s="661" t="s">
        <v>591</v>
      </c>
      <c r="B1309" s="662" t="s">
        <v>9929</v>
      </c>
      <c r="C1309" s="662" t="s">
        <v>9668</v>
      </c>
      <c r="D1309" s="662" t="s">
        <v>9677</v>
      </c>
      <c r="E1309" s="662" t="s">
        <v>9678</v>
      </c>
      <c r="F1309" s="665">
        <v>1</v>
      </c>
      <c r="G1309" s="665">
        <v>7248.72</v>
      </c>
      <c r="H1309" s="665">
        <v>1</v>
      </c>
      <c r="I1309" s="665">
        <v>7248.72</v>
      </c>
      <c r="J1309" s="665">
        <v>1</v>
      </c>
      <c r="K1309" s="665">
        <v>7224.3</v>
      </c>
      <c r="L1309" s="665">
        <v>0.99663112935801079</v>
      </c>
      <c r="M1309" s="665">
        <v>7224.3</v>
      </c>
      <c r="N1309" s="665"/>
      <c r="O1309" s="665"/>
      <c r="P1309" s="678"/>
      <c r="Q1309" s="666"/>
    </row>
    <row r="1310" spans="1:17" ht="14.4" customHeight="1" x14ac:dyDescent="0.3">
      <c r="A1310" s="661" t="s">
        <v>591</v>
      </c>
      <c r="B1310" s="662" t="s">
        <v>9929</v>
      </c>
      <c r="C1310" s="662" t="s">
        <v>9668</v>
      </c>
      <c r="D1310" s="662" t="s">
        <v>10183</v>
      </c>
      <c r="E1310" s="662" t="s">
        <v>10184</v>
      </c>
      <c r="F1310" s="665">
        <v>7</v>
      </c>
      <c r="G1310" s="665">
        <v>1290.94</v>
      </c>
      <c r="H1310" s="665">
        <v>1</v>
      </c>
      <c r="I1310" s="665">
        <v>184.42000000000002</v>
      </c>
      <c r="J1310" s="665"/>
      <c r="K1310" s="665"/>
      <c r="L1310" s="665"/>
      <c r="M1310" s="665"/>
      <c r="N1310" s="665"/>
      <c r="O1310" s="665"/>
      <c r="P1310" s="678"/>
      <c r="Q1310" s="666"/>
    </row>
    <row r="1311" spans="1:17" ht="14.4" customHeight="1" x14ac:dyDescent="0.3">
      <c r="A1311" s="661" t="s">
        <v>591</v>
      </c>
      <c r="B1311" s="662" t="s">
        <v>9929</v>
      </c>
      <c r="C1311" s="662" t="s">
        <v>9668</v>
      </c>
      <c r="D1311" s="662" t="s">
        <v>10185</v>
      </c>
      <c r="E1311" s="662" t="s">
        <v>3831</v>
      </c>
      <c r="F1311" s="665">
        <v>1.1400000000000001</v>
      </c>
      <c r="G1311" s="665">
        <v>3196.48</v>
      </c>
      <c r="H1311" s="665">
        <v>1</v>
      </c>
      <c r="I1311" s="665">
        <v>2803.9298245614032</v>
      </c>
      <c r="J1311" s="665">
        <v>0.42</v>
      </c>
      <c r="K1311" s="665">
        <v>431.44</v>
      </c>
      <c r="L1311" s="665">
        <v>0.13497347081789968</v>
      </c>
      <c r="M1311" s="665">
        <v>1027.2380952380952</v>
      </c>
      <c r="N1311" s="665">
        <v>2.6999999999999997</v>
      </c>
      <c r="O1311" s="665">
        <v>2653.46</v>
      </c>
      <c r="P1311" s="678">
        <v>0.8301193813194514</v>
      </c>
      <c r="Q1311" s="666">
        <v>982.76296296296312</v>
      </c>
    </row>
    <row r="1312" spans="1:17" ht="14.4" customHeight="1" x14ac:dyDescent="0.3">
      <c r="A1312" s="661" t="s">
        <v>591</v>
      </c>
      <c r="B1312" s="662" t="s">
        <v>9929</v>
      </c>
      <c r="C1312" s="662" t="s">
        <v>9668</v>
      </c>
      <c r="D1312" s="662" t="s">
        <v>9679</v>
      </c>
      <c r="E1312" s="662" t="s">
        <v>1888</v>
      </c>
      <c r="F1312" s="665">
        <v>1.2000000000000002</v>
      </c>
      <c r="G1312" s="665">
        <v>1053.48</v>
      </c>
      <c r="H1312" s="665">
        <v>1</v>
      </c>
      <c r="I1312" s="665">
        <v>877.89999999999986</v>
      </c>
      <c r="J1312" s="665"/>
      <c r="K1312" s="665"/>
      <c r="L1312" s="665"/>
      <c r="M1312" s="665"/>
      <c r="N1312" s="665">
        <v>23.1</v>
      </c>
      <c r="O1312" s="665">
        <v>19398.060000000001</v>
      </c>
      <c r="P1312" s="678">
        <v>18.413315867410869</v>
      </c>
      <c r="Q1312" s="666">
        <v>839.74285714285713</v>
      </c>
    </row>
    <row r="1313" spans="1:17" ht="14.4" customHeight="1" x14ac:dyDescent="0.3">
      <c r="A1313" s="661" t="s">
        <v>591</v>
      </c>
      <c r="B1313" s="662" t="s">
        <v>9929</v>
      </c>
      <c r="C1313" s="662" t="s">
        <v>9668</v>
      </c>
      <c r="D1313" s="662" t="s">
        <v>10186</v>
      </c>
      <c r="E1313" s="662" t="s">
        <v>1532</v>
      </c>
      <c r="F1313" s="665">
        <v>36.049999999999997</v>
      </c>
      <c r="G1313" s="665">
        <v>31727.040000000005</v>
      </c>
      <c r="H1313" s="665">
        <v>1</v>
      </c>
      <c r="I1313" s="665">
        <v>880.08432732316248</v>
      </c>
      <c r="J1313" s="665">
        <v>123.52</v>
      </c>
      <c r="K1313" s="665">
        <v>89477.87</v>
      </c>
      <c r="L1313" s="665">
        <v>2.8202400854287064</v>
      </c>
      <c r="M1313" s="665">
        <v>724.39985427461136</v>
      </c>
      <c r="N1313" s="665">
        <v>52.429999999999993</v>
      </c>
      <c r="O1313" s="665">
        <v>36328.699999999997</v>
      </c>
      <c r="P1313" s="678">
        <v>1.1450390581661571</v>
      </c>
      <c r="Q1313" s="666">
        <v>692.8991035666603</v>
      </c>
    </row>
    <row r="1314" spans="1:17" ht="14.4" customHeight="1" x14ac:dyDescent="0.3">
      <c r="A1314" s="661" t="s">
        <v>591</v>
      </c>
      <c r="B1314" s="662" t="s">
        <v>9929</v>
      </c>
      <c r="C1314" s="662" t="s">
        <v>9668</v>
      </c>
      <c r="D1314" s="662" t="s">
        <v>10187</v>
      </c>
      <c r="E1314" s="662" t="s">
        <v>4948</v>
      </c>
      <c r="F1314" s="665"/>
      <c r="G1314" s="665"/>
      <c r="H1314" s="665"/>
      <c r="I1314" s="665"/>
      <c r="J1314" s="665"/>
      <c r="K1314" s="665"/>
      <c r="L1314" s="665"/>
      <c r="M1314" s="665"/>
      <c r="N1314" s="665">
        <v>1.2</v>
      </c>
      <c r="O1314" s="665">
        <v>2615.88</v>
      </c>
      <c r="P1314" s="678"/>
      <c r="Q1314" s="666">
        <v>2179.9</v>
      </c>
    </row>
    <row r="1315" spans="1:17" ht="14.4" customHeight="1" x14ac:dyDescent="0.3">
      <c r="A1315" s="661" t="s">
        <v>591</v>
      </c>
      <c r="B1315" s="662" t="s">
        <v>9929</v>
      </c>
      <c r="C1315" s="662" t="s">
        <v>9668</v>
      </c>
      <c r="D1315" s="662" t="s">
        <v>10188</v>
      </c>
      <c r="E1315" s="662" t="s">
        <v>2213</v>
      </c>
      <c r="F1315" s="665">
        <v>10.8</v>
      </c>
      <c r="G1315" s="665">
        <v>7024.75</v>
      </c>
      <c r="H1315" s="665">
        <v>1</v>
      </c>
      <c r="I1315" s="665">
        <v>650.43981481481478</v>
      </c>
      <c r="J1315" s="665">
        <v>12.2</v>
      </c>
      <c r="K1315" s="665">
        <v>7935.3499999999995</v>
      </c>
      <c r="L1315" s="665">
        <v>1.1296273888750488</v>
      </c>
      <c r="M1315" s="665">
        <v>650.43852459016398</v>
      </c>
      <c r="N1315" s="665"/>
      <c r="O1315" s="665"/>
      <c r="P1315" s="678"/>
      <c r="Q1315" s="666"/>
    </row>
    <row r="1316" spans="1:17" ht="14.4" customHeight="1" x14ac:dyDescent="0.3">
      <c r="A1316" s="661" t="s">
        <v>591</v>
      </c>
      <c r="B1316" s="662" t="s">
        <v>9929</v>
      </c>
      <c r="C1316" s="662" t="s">
        <v>9668</v>
      </c>
      <c r="D1316" s="662" t="s">
        <v>10189</v>
      </c>
      <c r="E1316" s="662" t="s">
        <v>3066</v>
      </c>
      <c r="F1316" s="665">
        <v>10.850000000000001</v>
      </c>
      <c r="G1316" s="665">
        <v>8784.26</v>
      </c>
      <c r="H1316" s="665">
        <v>1</v>
      </c>
      <c r="I1316" s="665">
        <v>809.60921658986172</v>
      </c>
      <c r="J1316" s="665">
        <v>6.2</v>
      </c>
      <c r="K1316" s="665">
        <v>4487.16</v>
      </c>
      <c r="L1316" s="665">
        <v>0.510818213486395</v>
      </c>
      <c r="M1316" s="665">
        <v>723.73548387096764</v>
      </c>
      <c r="N1316" s="665">
        <v>6.97</v>
      </c>
      <c r="O1316" s="665">
        <v>4825.0800000000008</v>
      </c>
      <c r="P1316" s="678">
        <v>0.54928702019293607</v>
      </c>
      <c r="Q1316" s="666">
        <v>692.26398852223826</v>
      </c>
    </row>
    <row r="1317" spans="1:17" ht="14.4" customHeight="1" x14ac:dyDescent="0.3">
      <c r="A1317" s="661" t="s">
        <v>591</v>
      </c>
      <c r="B1317" s="662" t="s">
        <v>9929</v>
      </c>
      <c r="C1317" s="662" t="s">
        <v>9668</v>
      </c>
      <c r="D1317" s="662" t="s">
        <v>9681</v>
      </c>
      <c r="E1317" s="662" t="s">
        <v>3242</v>
      </c>
      <c r="F1317" s="665">
        <v>20</v>
      </c>
      <c r="G1317" s="665">
        <v>129400.4</v>
      </c>
      <c r="H1317" s="665">
        <v>1</v>
      </c>
      <c r="I1317" s="665">
        <v>6470.0199999999995</v>
      </c>
      <c r="J1317" s="665">
        <v>12</v>
      </c>
      <c r="K1317" s="665">
        <v>77640.240000000005</v>
      </c>
      <c r="L1317" s="665">
        <v>0.60000000000000009</v>
      </c>
      <c r="M1317" s="665">
        <v>6470.02</v>
      </c>
      <c r="N1317" s="665">
        <v>78</v>
      </c>
      <c r="O1317" s="665">
        <v>482719.38</v>
      </c>
      <c r="P1317" s="678">
        <v>3.7304318997468324</v>
      </c>
      <c r="Q1317" s="666">
        <v>6188.71</v>
      </c>
    </row>
    <row r="1318" spans="1:17" ht="14.4" customHeight="1" x14ac:dyDescent="0.3">
      <c r="A1318" s="661" t="s">
        <v>591</v>
      </c>
      <c r="B1318" s="662" t="s">
        <v>9929</v>
      </c>
      <c r="C1318" s="662" t="s">
        <v>9668</v>
      </c>
      <c r="D1318" s="662" t="s">
        <v>10190</v>
      </c>
      <c r="E1318" s="662" t="s">
        <v>3101</v>
      </c>
      <c r="F1318" s="665">
        <v>1</v>
      </c>
      <c r="G1318" s="665">
        <v>13598.8</v>
      </c>
      <c r="H1318" s="665">
        <v>1</v>
      </c>
      <c r="I1318" s="665">
        <v>13598.8</v>
      </c>
      <c r="J1318" s="665">
        <v>21.900000000000002</v>
      </c>
      <c r="K1318" s="665">
        <v>285029.69000000006</v>
      </c>
      <c r="L1318" s="665">
        <v>20.959914845427544</v>
      </c>
      <c r="M1318" s="665">
        <v>13015.054337899544</v>
      </c>
      <c r="N1318" s="665">
        <v>5.2</v>
      </c>
      <c r="O1318" s="665">
        <v>62469.68</v>
      </c>
      <c r="P1318" s="678">
        <v>4.5937641556607938</v>
      </c>
      <c r="Q1318" s="666">
        <v>12013.4</v>
      </c>
    </row>
    <row r="1319" spans="1:17" ht="14.4" customHeight="1" x14ac:dyDescent="0.3">
      <c r="A1319" s="661" t="s">
        <v>591</v>
      </c>
      <c r="B1319" s="662" t="s">
        <v>9929</v>
      </c>
      <c r="C1319" s="662" t="s">
        <v>9668</v>
      </c>
      <c r="D1319" s="662" t="s">
        <v>9684</v>
      </c>
      <c r="E1319" s="662" t="s">
        <v>9917</v>
      </c>
      <c r="F1319" s="665">
        <v>2.8421709430404007E-14</v>
      </c>
      <c r="G1319" s="665">
        <v>9.3132257461547852E-10</v>
      </c>
      <c r="H1319" s="665">
        <v>1</v>
      </c>
      <c r="I1319" s="665">
        <v>32768</v>
      </c>
      <c r="J1319" s="665">
        <v>1.4210854715202004E-14</v>
      </c>
      <c r="K1319" s="665">
        <v>-2.6193447411060333E-10</v>
      </c>
      <c r="L1319" s="665">
        <v>-0.28125</v>
      </c>
      <c r="M1319" s="665">
        <v>-18432</v>
      </c>
      <c r="N1319" s="665">
        <v>0</v>
      </c>
      <c r="O1319" s="665">
        <v>5.8207660913467407E-10</v>
      </c>
      <c r="P1319" s="678">
        <v>0.625</v>
      </c>
      <c r="Q1319" s="666"/>
    </row>
    <row r="1320" spans="1:17" ht="14.4" customHeight="1" x14ac:dyDescent="0.3">
      <c r="A1320" s="661" t="s">
        <v>591</v>
      </c>
      <c r="B1320" s="662" t="s">
        <v>9929</v>
      </c>
      <c r="C1320" s="662" t="s">
        <v>9668</v>
      </c>
      <c r="D1320" s="662" t="s">
        <v>9684</v>
      </c>
      <c r="E1320" s="662" t="s">
        <v>4602</v>
      </c>
      <c r="F1320" s="665">
        <v>483.36</v>
      </c>
      <c r="G1320" s="665">
        <v>6312835.4700000007</v>
      </c>
      <c r="H1320" s="665">
        <v>1</v>
      </c>
      <c r="I1320" s="665">
        <v>13060.318334160875</v>
      </c>
      <c r="J1320" s="665">
        <v>298.2</v>
      </c>
      <c r="K1320" s="665">
        <v>3895567.75</v>
      </c>
      <c r="L1320" s="665">
        <v>0.61708684924747448</v>
      </c>
      <c r="M1320" s="665">
        <v>13063.60747820255</v>
      </c>
      <c r="N1320" s="665">
        <v>364.70000000000005</v>
      </c>
      <c r="O1320" s="665">
        <v>4558007.32</v>
      </c>
      <c r="P1320" s="678">
        <v>0.72202219456861594</v>
      </c>
      <c r="Q1320" s="666">
        <v>12497.963586509459</v>
      </c>
    </row>
    <row r="1321" spans="1:17" ht="14.4" customHeight="1" x14ac:dyDescent="0.3">
      <c r="A1321" s="661" t="s">
        <v>591</v>
      </c>
      <c r="B1321" s="662" t="s">
        <v>9929</v>
      </c>
      <c r="C1321" s="662" t="s">
        <v>9668</v>
      </c>
      <c r="D1321" s="662" t="s">
        <v>9685</v>
      </c>
      <c r="E1321" s="662" t="s">
        <v>9917</v>
      </c>
      <c r="F1321" s="665">
        <v>0</v>
      </c>
      <c r="G1321" s="665">
        <v>-9.3132257461547852E-10</v>
      </c>
      <c r="H1321" s="665">
        <v>1</v>
      </c>
      <c r="I1321" s="665"/>
      <c r="J1321" s="665">
        <v>0</v>
      </c>
      <c r="K1321" s="665">
        <v>-9.3132257461547852E-10</v>
      </c>
      <c r="L1321" s="665">
        <v>1</v>
      </c>
      <c r="M1321" s="665"/>
      <c r="N1321" s="665">
        <v>-1.7763568394002505E-14</v>
      </c>
      <c r="O1321" s="665">
        <v>-1.8044374883174896E-9</v>
      </c>
      <c r="P1321" s="678">
        <v>1.9375</v>
      </c>
      <c r="Q1321" s="666">
        <v>101580.8</v>
      </c>
    </row>
    <row r="1322" spans="1:17" ht="14.4" customHeight="1" x14ac:dyDescent="0.3">
      <c r="A1322" s="661" t="s">
        <v>591</v>
      </c>
      <c r="B1322" s="662" t="s">
        <v>9929</v>
      </c>
      <c r="C1322" s="662" t="s">
        <v>9668</v>
      </c>
      <c r="D1322" s="662" t="s">
        <v>9685</v>
      </c>
      <c r="E1322" s="662" t="s">
        <v>9686</v>
      </c>
      <c r="F1322" s="665">
        <v>292.60000000000002</v>
      </c>
      <c r="G1322" s="665">
        <v>9554555.3100000024</v>
      </c>
      <c r="H1322" s="665">
        <v>1</v>
      </c>
      <c r="I1322" s="665">
        <v>32653.982604237874</v>
      </c>
      <c r="J1322" s="665">
        <v>243.2</v>
      </c>
      <c r="K1322" s="665">
        <v>7942675.9900000012</v>
      </c>
      <c r="L1322" s="665">
        <v>0.83129729561427379</v>
      </c>
      <c r="M1322" s="665">
        <v>32659.029564144745</v>
      </c>
      <c r="N1322" s="665">
        <v>315.21000000000004</v>
      </c>
      <c r="O1322" s="665">
        <v>9848287.0099999998</v>
      </c>
      <c r="P1322" s="678">
        <v>1.0307425819904534</v>
      </c>
      <c r="Q1322" s="666">
        <v>31243.574156911262</v>
      </c>
    </row>
    <row r="1323" spans="1:17" ht="14.4" customHeight="1" x14ac:dyDescent="0.3">
      <c r="A1323" s="661" t="s">
        <v>591</v>
      </c>
      <c r="B1323" s="662" t="s">
        <v>9929</v>
      </c>
      <c r="C1323" s="662" t="s">
        <v>9668</v>
      </c>
      <c r="D1323" s="662" t="s">
        <v>10191</v>
      </c>
      <c r="E1323" s="662" t="s">
        <v>3193</v>
      </c>
      <c r="F1323" s="665">
        <v>5</v>
      </c>
      <c r="G1323" s="665">
        <v>17512.05</v>
      </c>
      <c r="H1323" s="665">
        <v>1</v>
      </c>
      <c r="I1323" s="665">
        <v>3502.41</v>
      </c>
      <c r="J1323" s="665">
        <v>181.5</v>
      </c>
      <c r="K1323" s="665">
        <v>635687.39999999991</v>
      </c>
      <c r="L1323" s="665">
        <v>36.299999143446939</v>
      </c>
      <c r="M1323" s="665">
        <v>3502.4099173553714</v>
      </c>
      <c r="N1323" s="665">
        <v>85</v>
      </c>
      <c r="O1323" s="665">
        <v>284761.05</v>
      </c>
      <c r="P1323" s="678">
        <v>16.260863234173041</v>
      </c>
      <c r="Q1323" s="666">
        <v>3350.1299999999997</v>
      </c>
    </row>
    <row r="1324" spans="1:17" ht="14.4" customHeight="1" x14ac:dyDescent="0.3">
      <c r="A1324" s="661" t="s">
        <v>591</v>
      </c>
      <c r="B1324" s="662" t="s">
        <v>9929</v>
      </c>
      <c r="C1324" s="662" t="s">
        <v>9668</v>
      </c>
      <c r="D1324" s="662" t="s">
        <v>10192</v>
      </c>
      <c r="E1324" s="662" t="s">
        <v>4338</v>
      </c>
      <c r="F1324" s="665">
        <v>26</v>
      </c>
      <c r="G1324" s="665">
        <v>314649.98</v>
      </c>
      <c r="H1324" s="665">
        <v>1</v>
      </c>
      <c r="I1324" s="665">
        <v>12101.922307692306</v>
      </c>
      <c r="J1324" s="665">
        <v>24</v>
      </c>
      <c r="K1324" s="665">
        <v>290391.59999999998</v>
      </c>
      <c r="L1324" s="665">
        <v>0.92290360228212942</v>
      </c>
      <c r="M1324" s="665">
        <v>12099.65</v>
      </c>
      <c r="N1324" s="665"/>
      <c r="O1324" s="665"/>
      <c r="P1324" s="678"/>
      <c r="Q1324" s="666"/>
    </row>
    <row r="1325" spans="1:17" ht="14.4" customHeight="1" x14ac:dyDescent="0.3">
      <c r="A1325" s="661" t="s">
        <v>591</v>
      </c>
      <c r="B1325" s="662" t="s">
        <v>9929</v>
      </c>
      <c r="C1325" s="662" t="s">
        <v>9668</v>
      </c>
      <c r="D1325" s="662" t="s">
        <v>9694</v>
      </c>
      <c r="E1325" s="662" t="s">
        <v>9695</v>
      </c>
      <c r="F1325" s="665">
        <v>4.5</v>
      </c>
      <c r="G1325" s="665">
        <v>97857.54</v>
      </c>
      <c r="H1325" s="665">
        <v>1</v>
      </c>
      <c r="I1325" s="665">
        <v>21746.12</v>
      </c>
      <c r="J1325" s="665">
        <v>4.75</v>
      </c>
      <c r="K1325" s="665">
        <v>103294.07</v>
      </c>
      <c r="L1325" s="665">
        <v>1.0555555555555558</v>
      </c>
      <c r="M1325" s="665">
        <v>21746.120000000003</v>
      </c>
      <c r="N1325" s="665"/>
      <c r="O1325" s="665"/>
      <c r="P1325" s="678"/>
      <c r="Q1325" s="666"/>
    </row>
    <row r="1326" spans="1:17" ht="14.4" customHeight="1" x14ac:dyDescent="0.3">
      <c r="A1326" s="661" t="s">
        <v>591</v>
      </c>
      <c r="B1326" s="662" t="s">
        <v>9929</v>
      </c>
      <c r="C1326" s="662" t="s">
        <v>9668</v>
      </c>
      <c r="D1326" s="662" t="s">
        <v>9696</v>
      </c>
      <c r="E1326" s="662" t="s">
        <v>3385</v>
      </c>
      <c r="F1326" s="665"/>
      <c r="G1326" s="665"/>
      <c r="H1326" s="665"/>
      <c r="I1326" s="665"/>
      <c r="J1326" s="665">
        <v>5.2</v>
      </c>
      <c r="K1326" s="665">
        <v>51754.3</v>
      </c>
      <c r="L1326" s="665"/>
      <c r="M1326" s="665">
        <v>9952.75</v>
      </c>
      <c r="N1326" s="665"/>
      <c r="O1326" s="665"/>
      <c r="P1326" s="678"/>
      <c r="Q1326" s="666"/>
    </row>
    <row r="1327" spans="1:17" ht="14.4" customHeight="1" x14ac:dyDescent="0.3">
      <c r="A1327" s="661" t="s">
        <v>591</v>
      </c>
      <c r="B1327" s="662" t="s">
        <v>9929</v>
      </c>
      <c r="C1327" s="662" t="s">
        <v>9668</v>
      </c>
      <c r="D1327" s="662" t="s">
        <v>9697</v>
      </c>
      <c r="E1327" s="662" t="s">
        <v>9921</v>
      </c>
      <c r="F1327" s="665">
        <v>1.5987211554602254E-14</v>
      </c>
      <c r="G1327" s="665">
        <v>-2.9103830456733704E-11</v>
      </c>
      <c r="H1327" s="665">
        <v>1</v>
      </c>
      <c r="I1327" s="665">
        <v>-1820.4444444444443</v>
      </c>
      <c r="J1327" s="665">
        <v>-1.5987211554602254E-14</v>
      </c>
      <c r="K1327" s="665">
        <v>-5.8207660913467407E-11</v>
      </c>
      <c r="L1327" s="665">
        <v>2</v>
      </c>
      <c r="M1327" s="665">
        <v>3640.8888888888887</v>
      </c>
      <c r="N1327" s="665">
        <v>-1.3322676295501878E-15</v>
      </c>
      <c r="O1327" s="665">
        <v>-2.0372681319713593E-10</v>
      </c>
      <c r="P1327" s="678">
        <v>7</v>
      </c>
      <c r="Q1327" s="666">
        <v>152917.33333333334</v>
      </c>
    </row>
    <row r="1328" spans="1:17" ht="14.4" customHeight="1" x14ac:dyDescent="0.3">
      <c r="A1328" s="661" t="s">
        <v>591</v>
      </c>
      <c r="B1328" s="662" t="s">
        <v>9929</v>
      </c>
      <c r="C1328" s="662" t="s">
        <v>9668</v>
      </c>
      <c r="D1328" s="662" t="s">
        <v>9697</v>
      </c>
      <c r="E1328" s="662" t="s">
        <v>9698</v>
      </c>
      <c r="F1328" s="665"/>
      <c r="G1328" s="665"/>
      <c r="H1328" s="665"/>
      <c r="I1328" s="665"/>
      <c r="J1328" s="665">
        <v>30.23</v>
      </c>
      <c r="K1328" s="665">
        <v>691020.42999999993</v>
      </c>
      <c r="L1328" s="665"/>
      <c r="M1328" s="665">
        <v>22858.763810783988</v>
      </c>
      <c r="N1328" s="665">
        <v>62.9</v>
      </c>
      <c r="O1328" s="665">
        <v>1711485.6500000001</v>
      </c>
      <c r="P1328" s="678"/>
      <c r="Q1328" s="666">
        <v>27209.628775834663</v>
      </c>
    </row>
    <row r="1329" spans="1:17" ht="14.4" customHeight="1" x14ac:dyDescent="0.3">
      <c r="A1329" s="661" t="s">
        <v>591</v>
      </c>
      <c r="B1329" s="662" t="s">
        <v>9929</v>
      </c>
      <c r="C1329" s="662" t="s">
        <v>9668</v>
      </c>
      <c r="D1329" s="662" t="s">
        <v>9700</v>
      </c>
      <c r="E1329" s="662" t="s">
        <v>4946</v>
      </c>
      <c r="F1329" s="665">
        <v>34</v>
      </c>
      <c r="G1329" s="665">
        <v>840356.92</v>
      </c>
      <c r="H1329" s="665">
        <v>1</v>
      </c>
      <c r="I1329" s="665">
        <v>24716.38</v>
      </c>
      <c r="J1329" s="665">
        <v>23</v>
      </c>
      <c r="K1329" s="665">
        <v>568476.74</v>
      </c>
      <c r="L1329" s="665">
        <v>0.67647058823529405</v>
      </c>
      <c r="M1329" s="665">
        <v>24716.38</v>
      </c>
      <c r="N1329" s="665">
        <v>2</v>
      </c>
      <c r="O1329" s="665">
        <v>47308.95</v>
      </c>
      <c r="P1329" s="678">
        <v>5.6296258023317038E-2</v>
      </c>
      <c r="Q1329" s="666">
        <v>23654.474999999999</v>
      </c>
    </row>
    <row r="1330" spans="1:17" ht="14.4" customHeight="1" x14ac:dyDescent="0.3">
      <c r="A1330" s="661" t="s">
        <v>591</v>
      </c>
      <c r="B1330" s="662" t="s">
        <v>9929</v>
      </c>
      <c r="C1330" s="662" t="s">
        <v>9668</v>
      </c>
      <c r="D1330" s="662" t="s">
        <v>9707</v>
      </c>
      <c r="E1330" s="662" t="s">
        <v>3389</v>
      </c>
      <c r="F1330" s="665"/>
      <c r="G1330" s="665"/>
      <c r="H1330" s="665"/>
      <c r="I1330" s="665"/>
      <c r="J1330" s="665">
        <v>2</v>
      </c>
      <c r="K1330" s="665">
        <v>92226.84</v>
      </c>
      <c r="L1330" s="665"/>
      <c r="M1330" s="665">
        <v>46113.42</v>
      </c>
      <c r="N1330" s="665"/>
      <c r="O1330" s="665"/>
      <c r="P1330" s="678"/>
      <c r="Q1330" s="666"/>
    </row>
    <row r="1331" spans="1:17" ht="14.4" customHeight="1" x14ac:dyDescent="0.3">
      <c r="A1331" s="661" t="s">
        <v>591</v>
      </c>
      <c r="B1331" s="662" t="s">
        <v>9929</v>
      </c>
      <c r="C1331" s="662" t="s">
        <v>9668</v>
      </c>
      <c r="D1331" s="662" t="s">
        <v>9708</v>
      </c>
      <c r="E1331" s="662" t="s">
        <v>3236</v>
      </c>
      <c r="F1331" s="665"/>
      <c r="G1331" s="665"/>
      <c r="H1331" s="665"/>
      <c r="I1331" s="665"/>
      <c r="J1331" s="665"/>
      <c r="K1331" s="665"/>
      <c r="L1331" s="665"/>
      <c r="M1331" s="665"/>
      <c r="N1331" s="665">
        <v>1</v>
      </c>
      <c r="O1331" s="665">
        <v>5710.43</v>
      </c>
      <c r="P1331" s="678"/>
      <c r="Q1331" s="666">
        <v>5710.43</v>
      </c>
    </row>
    <row r="1332" spans="1:17" ht="14.4" customHeight="1" x14ac:dyDescent="0.3">
      <c r="A1332" s="661" t="s">
        <v>591</v>
      </c>
      <c r="B1332" s="662" t="s">
        <v>9929</v>
      </c>
      <c r="C1332" s="662" t="s">
        <v>9668</v>
      </c>
      <c r="D1332" s="662" t="s">
        <v>9709</v>
      </c>
      <c r="E1332" s="662" t="s">
        <v>3236</v>
      </c>
      <c r="F1332" s="665"/>
      <c r="G1332" s="665"/>
      <c r="H1332" s="665"/>
      <c r="I1332" s="665"/>
      <c r="J1332" s="665"/>
      <c r="K1332" s="665"/>
      <c r="L1332" s="665"/>
      <c r="M1332" s="665"/>
      <c r="N1332" s="665">
        <v>11</v>
      </c>
      <c r="O1332" s="665">
        <v>125629.57</v>
      </c>
      <c r="P1332" s="678"/>
      <c r="Q1332" s="666">
        <v>11420.87</v>
      </c>
    </row>
    <row r="1333" spans="1:17" ht="14.4" customHeight="1" x14ac:dyDescent="0.3">
      <c r="A1333" s="661" t="s">
        <v>591</v>
      </c>
      <c r="B1333" s="662" t="s">
        <v>9929</v>
      </c>
      <c r="C1333" s="662" t="s">
        <v>9668</v>
      </c>
      <c r="D1333" s="662" t="s">
        <v>9710</v>
      </c>
      <c r="E1333" s="662" t="s">
        <v>9711</v>
      </c>
      <c r="F1333" s="665"/>
      <c r="G1333" s="665"/>
      <c r="H1333" s="665"/>
      <c r="I1333" s="665"/>
      <c r="J1333" s="665"/>
      <c r="K1333" s="665"/>
      <c r="L1333" s="665"/>
      <c r="M1333" s="665"/>
      <c r="N1333" s="665">
        <v>0.1</v>
      </c>
      <c r="O1333" s="665">
        <v>166.29</v>
      </c>
      <c r="P1333" s="678"/>
      <c r="Q1333" s="666">
        <v>1662.8999999999999</v>
      </c>
    </row>
    <row r="1334" spans="1:17" ht="14.4" customHeight="1" x14ac:dyDescent="0.3">
      <c r="A1334" s="661" t="s">
        <v>591</v>
      </c>
      <c r="B1334" s="662" t="s">
        <v>9929</v>
      </c>
      <c r="C1334" s="662" t="s">
        <v>9668</v>
      </c>
      <c r="D1334" s="662" t="s">
        <v>9712</v>
      </c>
      <c r="E1334" s="662" t="s">
        <v>1892</v>
      </c>
      <c r="F1334" s="665">
        <v>819.8</v>
      </c>
      <c r="G1334" s="665">
        <v>92080.21</v>
      </c>
      <c r="H1334" s="665">
        <v>1</v>
      </c>
      <c r="I1334" s="665">
        <v>112.32033422786047</v>
      </c>
      <c r="J1334" s="665">
        <v>1117.7</v>
      </c>
      <c r="K1334" s="665">
        <v>82228.159999999989</v>
      </c>
      <c r="L1334" s="665">
        <v>0.89300578267577779</v>
      </c>
      <c r="M1334" s="665">
        <v>73.569079359398756</v>
      </c>
      <c r="N1334" s="665">
        <v>834.5</v>
      </c>
      <c r="O1334" s="665">
        <v>40697.410000000003</v>
      </c>
      <c r="P1334" s="678">
        <v>0.44197781477692111</v>
      </c>
      <c r="Q1334" s="666">
        <v>48.768615937687244</v>
      </c>
    </row>
    <row r="1335" spans="1:17" ht="14.4" customHeight="1" x14ac:dyDescent="0.3">
      <c r="A1335" s="661" t="s">
        <v>591</v>
      </c>
      <c r="B1335" s="662" t="s">
        <v>9929</v>
      </c>
      <c r="C1335" s="662" t="s">
        <v>9668</v>
      </c>
      <c r="D1335" s="662" t="s">
        <v>9713</v>
      </c>
      <c r="E1335" s="662" t="s">
        <v>9714</v>
      </c>
      <c r="F1335" s="665">
        <v>767.7</v>
      </c>
      <c r="G1335" s="665">
        <v>610618.24</v>
      </c>
      <c r="H1335" s="665">
        <v>1</v>
      </c>
      <c r="I1335" s="665">
        <v>795.38653119708215</v>
      </c>
      <c r="J1335" s="665">
        <v>1149.25</v>
      </c>
      <c r="K1335" s="665">
        <v>732968.59000000008</v>
      </c>
      <c r="L1335" s="665">
        <v>1.2003712663414707</v>
      </c>
      <c r="M1335" s="665">
        <v>637.77993474004791</v>
      </c>
      <c r="N1335" s="665">
        <v>490.98999999999995</v>
      </c>
      <c r="O1335" s="665">
        <v>236853.41</v>
      </c>
      <c r="P1335" s="678">
        <v>0.38789114783076251</v>
      </c>
      <c r="Q1335" s="666">
        <v>482.39966190757457</v>
      </c>
    </row>
    <row r="1336" spans="1:17" ht="14.4" customHeight="1" x14ac:dyDescent="0.3">
      <c r="A1336" s="661" t="s">
        <v>591</v>
      </c>
      <c r="B1336" s="662" t="s">
        <v>9929</v>
      </c>
      <c r="C1336" s="662" t="s">
        <v>9668</v>
      </c>
      <c r="D1336" s="662" t="s">
        <v>9715</v>
      </c>
      <c r="E1336" s="662" t="s">
        <v>1896</v>
      </c>
      <c r="F1336" s="665">
        <v>720.3</v>
      </c>
      <c r="G1336" s="665">
        <v>218006.49</v>
      </c>
      <c r="H1336" s="665">
        <v>1</v>
      </c>
      <c r="I1336" s="665">
        <v>302.66068304872971</v>
      </c>
      <c r="J1336" s="665">
        <v>670.8</v>
      </c>
      <c r="K1336" s="665">
        <v>128014.01999999999</v>
      </c>
      <c r="L1336" s="665">
        <v>0.58720279382508289</v>
      </c>
      <c r="M1336" s="665">
        <v>190.83783542039356</v>
      </c>
      <c r="N1336" s="665">
        <v>746.85</v>
      </c>
      <c r="O1336" s="665">
        <v>79009.12000000001</v>
      </c>
      <c r="P1336" s="678">
        <v>0.36241636659532483</v>
      </c>
      <c r="Q1336" s="666">
        <v>105.78981053759122</v>
      </c>
    </row>
    <row r="1337" spans="1:17" ht="14.4" customHeight="1" x14ac:dyDescent="0.3">
      <c r="A1337" s="661" t="s">
        <v>591</v>
      </c>
      <c r="B1337" s="662" t="s">
        <v>9929</v>
      </c>
      <c r="C1337" s="662" t="s">
        <v>9668</v>
      </c>
      <c r="D1337" s="662" t="s">
        <v>9716</v>
      </c>
      <c r="E1337" s="662" t="s">
        <v>1896</v>
      </c>
      <c r="F1337" s="665">
        <v>47</v>
      </c>
      <c r="G1337" s="665">
        <v>71105.83</v>
      </c>
      <c r="H1337" s="665">
        <v>1</v>
      </c>
      <c r="I1337" s="665">
        <v>1512.89</v>
      </c>
      <c r="J1337" s="665">
        <v>58</v>
      </c>
      <c r="K1337" s="665">
        <v>48402.47</v>
      </c>
      <c r="L1337" s="665">
        <v>0.68071028774996367</v>
      </c>
      <c r="M1337" s="665">
        <v>834.5253448275862</v>
      </c>
      <c r="N1337" s="665">
        <v>64</v>
      </c>
      <c r="O1337" s="665">
        <v>33854.720000000001</v>
      </c>
      <c r="P1337" s="678">
        <v>0.47611735915325087</v>
      </c>
      <c r="Q1337" s="666">
        <v>528.98</v>
      </c>
    </row>
    <row r="1338" spans="1:17" ht="14.4" customHeight="1" x14ac:dyDescent="0.3">
      <c r="A1338" s="661" t="s">
        <v>591</v>
      </c>
      <c r="B1338" s="662" t="s">
        <v>9929</v>
      </c>
      <c r="C1338" s="662" t="s">
        <v>9668</v>
      </c>
      <c r="D1338" s="662" t="s">
        <v>10193</v>
      </c>
      <c r="E1338" s="662" t="s">
        <v>10194</v>
      </c>
      <c r="F1338" s="665"/>
      <c r="G1338" s="665"/>
      <c r="H1338" s="665"/>
      <c r="I1338" s="665"/>
      <c r="J1338" s="665"/>
      <c r="K1338" s="665"/>
      <c r="L1338" s="665"/>
      <c r="M1338" s="665"/>
      <c r="N1338" s="665">
        <v>1</v>
      </c>
      <c r="O1338" s="665">
        <v>333.39</v>
      </c>
      <c r="P1338" s="678"/>
      <c r="Q1338" s="666">
        <v>333.39</v>
      </c>
    </row>
    <row r="1339" spans="1:17" ht="14.4" customHeight="1" x14ac:dyDescent="0.3">
      <c r="A1339" s="661" t="s">
        <v>591</v>
      </c>
      <c r="B1339" s="662" t="s">
        <v>9929</v>
      </c>
      <c r="C1339" s="662" t="s">
        <v>9668</v>
      </c>
      <c r="D1339" s="662" t="s">
        <v>10195</v>
      </c>
      <c r="E1339" s="662"/>
      <c r="F1339" s="665">
        <v>41.3</v>
      </c>
      <c r="G1339" s="665">
        <v>18232.25</v>
      </c>
      <c r="H1339" s="665">
        <v>1</v>
      </c>
      <c r="I1339" s="665">
        <v>441.45883777239715</v>
      </c>
      <c r="J1339" s="665">
        <v>5.4</v>
      </c>
      <c r="K1339" s="665">
        <v>2383.83</v>
      </c>
      <c r="L1339" s="665">
        <v>0.13074798776892593</v>
      </c>
      <c r="M1339" s="665">
        <v>441.44999999999993</v>
      </c>
      <c r="N1339" s="665"/>
      <c r="O1339" s="665"/>
      <c r="P1339" s="678"/>
      <c r="Q1339" s="666"/>
    </row>
    <row r="1340" spans="1:17" ht="14.4" customHeight="1" x14ac:dyDescent="0.3">
      <c r="A1340" s="661" t="s">
        <v>591</v>
      </c>
      <c r="B1340" s="662" t="s">
        <v>9929</v>
      </c>
      <c r="C1340" s="662" t="s">
        <v>9668</v>
      </c>
      <c r="D1340" s="662" t="s">
        <v>10196</v>
      </c>
      <c r="E1340" s="662" t="s">
        <v>1907</v>
      </c>
      <c r="F1340" s="665"/>
      <c r="G1340" s="665"/>
      <c r="H1340" s="665"/>
      <c r="I1340" s="665"/>
      <c r="J1340" s="665">
        <v>14.6</v>
      </c>
      <c r="K1340" s="665">
        <v>5559.77</v>
      </c>
      <c r="L1340" s="665"/>
      <c r="M1340" s="665">
        <v>380.80616438356168</v>
      </c>
      <c r="N1340" s="665">
        <v>7.75</v>
      </c>
      <c r="O1340" s="665">
        <v>2822.93</v>
      </c>
      <c r="P1340" s="678"/>
      <c r="Q1340" s="666">
        <v>364.24903225806452</v>
      </c>
    </row>
    <row r="1341" spans="1:17" ht="14.4" customHeight="1" x14ac:dyDescent="0.3">
      <c r="A1341" s="661" t="s">
        <v>591</v>
      </c>
      <c r="B1341" s="662" t="s">
        <v>9929</v>
      </c>
      <c r="C1341" s="662" t="s">
        <v>9668</v>
      </c>
      <c r="D1341" s="662" t="s">
        <v>10197</v>
      </c>
      <c r="E1341" s="662" t="s">
        <v>1910</v>
      </c>
      <c r="F1341" s="665">
        <v>242.2</v>
      </c>
      <c r="G1341" s="665">
        <v>196394.85</v>
      </c>
      <c r="H1341" s="665">
        <v>1</v>
      </c>
      <c r="I1341" s="665">
        <v>810.87881915772095</v>
      </c>
      <c r="J1341" s="665">
        <v>318.7</v>
      </c>
      <c r="K1341" s="665">
        <v>246045.56999999998</v>
      </c>
      <c r="L1341" s="665">
        <v>1.2528107025209672</v>
      </c>
      <c r="M1341" s="665">
        <v>772.02877314088482</v>
      </c>
      <c r="N1341" s="665">
        <v>277.3</v>
      </c>
      <c r="O1341" s="665">
        <v>202015.3</v>
      </c>
      <c r="P1341" s="678">
        <v>1.0286181129494993</v>
      </c>
      <c r="Q1341" s="666">
        <v>728.50811395600431</v>
      </c>
    </row>
    <row r="1342" spans="1:17" ht="14.4" customHeight="1" x14ac:dyDescent="0.3">
      <c r="A1342" s="661" t="s">
        <v>591</v>
      </c>
      <c r="B1342" s="662" t="s">
        <v>9929</v>
      </c>
      <c r="C1342" s="662" t="s">
        <v>9668</v>
      </c>
      <c r="D1342" s="662" t="s">
        <v>10198</v>
      </c>
      <c r="E1342" s="662" t="s">
        <v>1913</v>
      </c>
      <c r="F1342" s="665">
        <v>7</v>
      </c>
      <c r="G1342" s="665">
        <v>9174.2000000000007</v>
      </c>
      <c r="H1342" s="665">
        <v>1</v>
      </c>
      <c r="I1342" s="665">
        <v>1310.6000000000001</v>
      </c>
      <c r="J1342" s="665">
        <v>21</v>
      </c>
      <c r="K1342" s="665">
        <v>31988.04</v>
      </c>
      <c r="L1342" s="665">
        <v>3.4867388982145582</v>
      </c>
      <c r="M1342" s="665">
        <v>1523.24</v>
      </c>
      <c r="N1342" s="665">
        <v>22.4</v>
      </c>
      <c r="O1342" s="665">
        <v>32636.99</v>
      </c>
      <c r="P1342" s="678">
        <v>3.5574753111987967</v>
      </c>
      <c r="Q1342" s="666">
        <v>1457.0084821428572</v>
      </c>
    </row>
    <row r="1343" spans="1:17" ht="14.4" customHeight="1" x14ac:dyDescent="0.3">
      <c r="A1343" s="661" t="s">
        <v>591</v>
      </c>
      <c r="B1343" s="662" t="s">
        <v>9929</v>
      </c>
      <c r="C1343" s="662" t="s">
        <v>9668</v>
      </c>
      <c r="D1343" s="662" t="s">
        <v>10199</v>
      </c>
      <c r="E1343" s="662"/>
      <c r="F1343" s="665">
        <v>6</v>
      </c>
      <c r="G1343" s="665">
        <v>5585.76</v>
      </c>
      <c r="H1343" s="665">
        <v>1</v>
      </c>
      <c r="I1343" s="665">
        <v>930.96</v>
      </c>
      <c r="J1343" s="665"/>
      <c r="K1343" s="665"/>
      <c r="L1343" s="665"/>
      <c r="M1343" s="665"/>
      <c r="N1343" s="665"/>
      <c r="O1343" s="665"/>
      <c r="P1343" s="678"/>
      <c r="Q1343" s="666"/>
    </row>
    <row r="1344" spans="1:17" ht="14.4" customHeight="1" x14ac:dyDescent="0.3">
      <c r="A1344" s="661" t="s">
        <v>591</v>
      </c>
      <c r="B1344" s="662" t="s">
        <v>9929</v>
      </c>
      <c r="C1344" s="662" t="s">
        <v>9668</v>
      </c>
      <c r="D1344" s="662" t="s">
        <v>10200</v>
      </c>
      <c r="E1344" s="662" t="s">
        <v>5051</v>
      </c>
      <c r="F1344" s="665">
        <v>172</v>
      </c>
      <c r="G1344" s="665">
        <v>9975.7200000000012</v>
      </c>
      <c r="H1344" s="665">
        <v>1</v>
      </c>
      <c r="I1344" s="665">
        <v>57.998372093023264</v>
      </c>
      <c r="J1344" s="665">
        <v>49</v>
      </c>
      <c r="K1344" s="665">
        <v>1977.6399999999999</v>
      </c>
      <c r="L1344" s="665">
        <v>0.19824533968475455</v>
      </c>
      <c r="M1344" s="665">
        <v>40.36</v>
      </c>
      <c r="N1344" s="665">
        <v>204</v>
      </c>
      <c r="O1344" s="665">
        <v>7876.44</v>
      </c>
      <c r="P1344" s="678">
        <v>0.7895610542396938</v>
      </c>
      <c r="Q1344" s="666">
        <v>38.61</v>
      </c>
    </row>
    <row r="1345" spans="1:17" ht="14.4" customHeight="1" x14ac:dyDescent="0.3">
      <c r="A1345" s="661" t="s">
        <v>591</v>
      </c>
      <c r="B1345" s="662" t="s">
        <v>9929</v>
      </c>
      <c r="C1345" s="662" t="s">
        <v>9668</v>
      </c>
      <c r="D1345" s="662" t="s">
        <v>10201</v>
      </c>
      <c r="E1345" s="662"/>
      <c r="F1345" s="665">
        <v>10</v>
      </c>
      <c r="G1345" s="665">
        <v>2718.9</v>
      </c>
      <c r="H1345" s="665">
        <v>1</v>
      </c>
      <c r="I1345" s="665">
        <v>271.89</v>
      </c>
      <c r="J1345" s="665"/>
      <c r="K1345" s="665"/>
      <c r="L1345" s="665"/>
      <c r="M1345" s="665"/>
      <c r="N1345" s="665"/>
      <c r="O1345" s="665"/>
      <c r="P1345" s="678"/>
      <c r="Q1345" s="666"/>
    </row>
    <row r="1346" spans="1:17" ht="14.4" customHeight="1" x14ac:dyDescent="0.3">
      <c r="A1346" s="661" t="s">
        <v>591</v>
      </c>
      <c r="B1346" s="662" t="s">
        <v>9929</v>
      </c>
      <c r="C1346" s="662" t="s">
        <v>9668</v>
      </c>
      <c r="D1346" s="662" t="s">
        <v>10202</v>
      </c>
      <c r="E1346" s="662"/>
      <c r="F1346" s="665">
        <v>0.36</v>
      </c>
      <c r="G1346" s="665">
        <v>5614.86</v>
      </c>
      <c r="H1346" s="665">
        <v>1</v>
      </c>
      <c r="I1346" s="665">
        <v>15596.833333333332</v>
      </c>
      <c r="J1346" s="665"/>
      <c r="K1346" s="665"/>
      <c r="L1346" s="665"/>
      <c r="M1346" s="665"/>
      <c r="N1346" s="665"/>
      <c r="O1346" s="665"/>
      <c r="P1346" s="678"/>
      <c r="Q1346" s="666"/>
    </row>
    <row r="1347" spans="1:17" ht="14.4" customHeight="1" x14ac:dyDescent="0.3">
      <c r="A1347" s="661" t="s">
        <v>591</v>
      </c>
      <c r="B1347" s="662" t="s">
        <v>9929</v>
      </c>
      <c r="C1347" s="662" t="s">
        <v>9668</v>
      </c>
      <c r="D1347" s="662" t="s">
        <v>10203</v>
      </c>
      <c r="E1347" s="662" t="s">
        <v>10204</v>
      </c>
      <c r="F1347" s="665">
        <v>22</v>
      </c>
      <c r="G1347" s="665">
        <v>1276.22</v>
      </c>
      <c r="H1347" s="665">
        <v>1</v>
      </c>
      <c r="I1347" s="665">
        <v>58.01</v>
      </c>
      <c r="J1347" s="665">
        <v>28</v>
      </c>
      <c r="K1347" s="665">
        <v>1130.08</v>
      </c>
      <c r="L1347" s="665">
        <v>0.88548996254564249</v>
      </c>
      <c r="M1347" s="665">
        <v>40.36</v>
      </c>
      <c r="N1347" s="665">
        <v>3</v>
      </c>
      <c r="O1347" s="665">
        <v>115.83</v>
      </c>
      <c r="P1347" s="678">
        <v>9.0760213756248917E-2</v>
      </c>
      <c r="Q1347" s="666">
        <v>38.61</v>
      </c>
    </row>
    <row r="1348" spans="1:17" ht="14.4" customHeight="1" x14ac:dyDescent="0.3">
      <c r="A1348" s="661" t="s">
        <v>591</v>
      </c>
      <c r="B1348" s="662" t="s">
        <v>9929</v>
      </c>
      <c r="C1348" s="662" t="s">
        <v>9668</v>
      </c>
      <c r="D1348" s="662" t="s">
        <v>3229</v>
      </c>
      <c r="E1348" s="662" t="s">
        <v>4341</v>
      </c>
      <c r="F1348" s="665">
        <v>5</v>
      </c>
      <c r="G1348" s="665">
        <v>34482.5</v>
      </c>
      <c r="H1348" s="665">
        <v>1</v>
      </c>
      <c r="I1348" s="665">
        <v>6896.5</v>
      </c>
      <c r="J1348" s="665">
        <v>14</v>
      </c>
      <c r="K1348" s="665">
        <v>132115.32</v>
      </c>
      <c r="L1348" s="665">
        <v>3.8313730152976149</v>
      </c>
      <c r="M1348" s="665">
        <v>9436.8085714285717</v>
      </c>
      <c r="N1348" s="665">
        <v>22</v>
      </c>
      <c r="O1348" s="665">
        <v>181173.3</v>
      </c>
      <c r="P1348" s="678">
        <v>5.2540651054882908</v>
      </c>
      <c r="Q1348" s="666">
        <v>8235.15</v>
      </c>
    </row>
    <row r="1349" spans="1:17" ht="14.4" customHeight="1" x14ac:dyDescent="0.3">
      <c r="A1349" s="661" t="s">
        <v>591</v>
      </c>
      <c r="B1349" s="662" t="s">
        <v>9929</v>
      </c>
      <c r="C1349" s="662" t="s">
        <v>9668</v>
      </c>
      <c r="D1349" s="662" t="s">
        <v>10205</v>
      </c>
      <c r="E1349" s="662"/>
      <c r="F1349" s="665">
        <v>224.5</v>
      </c>
      <c r="G1349" s="665">
        <v>115974.23999999999</v>
      </c>
      <c r="H1349" s="665">
        <v>1</v>
      </c>
      <c r="I1349" s="665">
        <v>516.58904231625831</v>
      </c>
      <c r="J1349" s="665">
        <v>80.83</v>
      </c>
      <c r="K1349" s="665">
        <v>34841.72</v>
      </c>
      <c r="L1349" s="665">
        <v>0.30042637054573501</v>
      </c>
      <c r="M1349" s="665">
        <v>431.04936286032415</v>
      </c>
      <c r="N1349" s="665"/>
      <c r="O1349" s="665"/>
      <c r="P1349" s="678"/>
      <c r="Q1349" s="666"/>
    </row>
    <row r="1350" spans="1:17" ht="14.4" customHeight="1" x14ac:dyDescent="0.3">
      <c r="A1350" s="661" t="s">
        <v>591</v>
      </c>
      <c r="B1350" s="662" t="s">
        <v>9929</v>
      </c>
      <c r="C1350" s="662" t="s">
        <v>9668</v>
      </c>
      <c r="D1350" s="662" t="s">
        <v>10206</v>
      </c>
      <c r="E1350" s="662" t="s">
        <v>4932</v>
      </c>
      <c r="F1350" s="665">
        <v>57</v>
      </c>
      <c r="G1350" s="665">
        <v>2707.5</v>
      </c>
      <c r="H1350" s="665">
        <v>1</v>
      </c>
      <c r="I1350" s="665">
        <v>47.5</v>
      </c>
      <c r="J1350" s="665">
        <v>83</v>
      </c>
      <c r="K1350" s="665">
        <v>3942.5</v>
      </c>
      <c r="L1350" s="665">
        <v>1.4561403508771931</v>
      </c>
      <c r="M1350" s="665">
        <v>47.5</v>
      </c>
      <c r="N1350" s="665">
        <v>101</v>
      </c>
      <c r="O1350" s="665">
        <v>4430.33</v>
      </c>
      <c r="P1350" s="678">
        <v>1.6363176361957525</v>
      </c>
      <c r="Q1350" s="666">
        <v>43.864653465346535</v>
      </c>
    </row>
    <row r="1351" spans="1:17" ht="14.4" customHeight="1" x14ac:dyDescent="0.3">
      <c r="A1351" s="661" t="s">
        <v>591</v>
      </c>
      <c r="B1351" s="662" t="s">
        <v>9929</v>
      </c>
      <c r="C1351" s="662" t="s">
        <v>9668</v>
      </c>
      <c r="D1351" s="662" t="s">
        <v>10207</v>
      </c>
      <c r="E1351" s="662" t="s">
        <v>10208</v>
      </c>
      <c r="F1351" s="665">
        <v>30</v>
      </c>
      <c r="G1351" s="665">
        <v>17259</v>
      </c>
      <c r="H1351" s="665">
        <v>1</v>
      </c>
      <c r="I1351" s="665">
        <v>575.29999999999995</v>
      </c>
      <c r="J1351" s="665">
        <v>13</v>
      </c>
      <c r="K1351" s="665">
        <v>7478.9000000000005</v>
      </c>
      <c r="L1351" s="665">
        <v>0.43333333333333335</v>
      </c>
      <c r="M1351" s="665">
        <v>575.30000000000007</v>
      </c>
      <c r="N1351" s="665">
        <v>14.649999999999999</v>
      </c>
      <c r="O1351" s="665">
        <v>8078.46</v>
      </c>
      <c r="P1351" s="678">
        <v>0.46807231009907874</v>
      </c>
      <c r="Q1351" s="666">
        <v>551.43071672354949</v>
      </c>
    </row>
    <row r="1352" spans="1:17" ht="14.4" customHeight="1" x14ac:dyDescent="0.3">
      <c r="A1352" s="661" t="s">
        <v>591</v>
      </c>
      <c r="B1352" s="662" t="s">
        <v>9929</v>
      </c>
      <c r="C1352" s="662" t="s">
        <v>9668</v>
      </c>
      <c r="D1352" s="662" t="s">
        <v>10209</v>
      </c>
      <c r="E1352" s="662" t="s">
        <v>3077</v>
      </c>
      <c r="F1352" s="665">
        <v>32</v>
      </c>
      <c r="G1352" s="665">
        <v>3712</v>
      </c>
      <c r="H1352" s="665">
        <v>1</v>
      </c>
      <c r="I1352" s="665">
        <v>116</v>
      </c>
      <c r="J1352" s="665">
        <v>7</v>
      </c>
      <c r="K1352" s="665">
        <v>565.11</v>
      </c>
      <c r="L1352" s="665">
        <v>0.1522386853448276</v>
      </c>
      <c r="M1352" s="665">
        <v>80.73</v>
      </c>
      <c r="N1352" s="665">
        <v>5</v>
      </c>
      <c r="O1352" s="665">
        <v>386.1</v>
      </c>
      <c r="P1352" s="678">
        <v>0.10401400862068966</v>
      </c>
      <c r="Q1352" s="666">
        <v>77.22</v>
      </c>
    </row>
    <row r="1353" spans="1:17" ht="14.4" customHeight="1" x14ac:dyDescent="0.3">
      <c r="A1353" s="661" t="s">
        <v>591</v>
      </c>
      <c r="B1353" s="662" t="s">
        <v>9929</v>
      </c>
      <c r="C1353" s="662" t="s">
        <v>9668</v>
      </c>
      <c r="D1353" s="662" t="s">
        <v>10210</v>
      </c>
      <c r="E1353" s="662" t="s">
        <v>10211</v>
      </c>
      <c r="F1353" s="665">
        <v>0.6</v>
      </c>
      <c r="G1353" s="665">
        <v>169.48</v>
      </c>
      <c r="H1353" s="665">
        <v>1</v>
      </c>
      <c r="I1353" s="665">
        <v>282.46666666666664</v>
      </c>
      <c r="J1353" s="665"/>
      <c r="K1353" s="665"/>
      <c r="L1353" s="665"/>
      <c r="M1353" s="665"/>
      <c r="N1353" s="665"/>
      <c r="O1353" s="665"/>
      <c r="P1353" s="678"/>
      <c r="Q1353" s="666"/>
    </row>
    <row r="1354" spans="1:17" ht="14.4" customHeight="1" x14ac:dyDescent="0.3">
      <c r="A1354" s="661" t="s">
        <v>591</v>
      </c>
      <c r="B1354" s="662" t="s">
        <v>9929</v>
      </c>
      <c r="C1354" s="662" t="s">
        <v>9668</v>
      </c>
      <c r="D1354" s="662" t="s">
        <v>10212</v>
      </c>
      <c r="E1354" s="662" t="s">
        <v>4880</v>
      </c>
      <c r="F1354" s="665">
        <v>44.760000000000005</v>
      </c>
      <c r="G1354" s="665">
        <v>16987.72</v>
      </c>
      <c r="H1354" s="665">
        <v>1</v>
      </c>
      <c r="I1354" s="665">
        <v>379.52904378909739</v>
      </c>
      <c r="J1354" s="665">
        <v>79.239999999999995</v>
      </c>
      <c r="K1354" s="665">
        <v>30091.389999999996</v>
      </c>
      <c r="L1354" s="665">
        <v>1.7713613127600405</v>
      </c>
      <c r="M1354" s="665">
        <v>379.74999999999994</v>
      </c>
      <c r="N1354" s="665">
        <v>45.800000000000004</v>
      </c>
      <c r="O1354" s="665">
        <v>16362.24</v>
      </c>
      <c r="P1354" s="678">
        <v>0.96318046212205044</v>
      </c>
      <c r="Q1354" s="666">
        <v>357.25414847161568</v>
      </c>
    </row>
    <row r="1355" spans="1:17" ht="14.4" customHeight="1" x14ac:dyDescent="0.3">
      <c r="A1355" s="661" t="s">
        <v>591</v>
      </c>
      <c r="B1355" s="662" t="s">
        <v>9929</v>
      </c>
      <c r="C1355" s="662" t="s">
        <v>9668</v>
      </c>
      <c r="D1355" s="662" t="s">
        <v>10213</v>
      </c>
      <c r="E1355" s="662" t="s">
        <v>10214</v>
      </c>
      <c r="F1355" s="665">
        <v>4</v>
      </c>
      <c r="G1355" s="665">
        <v>25031.16</v>
      </c>
      <c r="H1355" s="665">
        <v>1</v>
      </c>
      <c r="I1355" s="665">
        <v>6257.79</v>
      </c>
      <c r="J1355" s="665"/>
      <c r="K1355" s="665"/>
      <c r="L1355" s="665"/>
      <c r="M1355" s="665"/>
      <c r="N1355" s="665">
        <v>13</v>
      </c>
      <c r="O1355" s="665">
        <v>77814.509999999995</v>
      </c>
      <c r="P1355" s="678">
        <v>3.108705709204048</v>
      </c>
      <c r="Q1355" s="666">
        <v>5985.7315384615376</v>
      </c>
    </row>
    <row r="1356" spans="1:17" ht="14.4" customHeight="1" x14ac:dyDescent="0.3">
      <c r="A1356" s="661" t="s">
        <v>591</v>
      </c>
      <c r="B1356" s="662" t="s">
        <v>9929</v>
      </c>
      <c r="C1356" s="662" t="s">
        <v>9668</v>
      </c>
      <c r="D1356" s="662" t="s">
        <v>10215</v>
      </c>
      <c r="E1356" s="662" t="s">
        <v>10216</v>
      </c>
      <c r="F1356" s="665">
        <v>1</v>
      </c>
      <c r="G1356" s="665">
        <v>62.71</v>
      </c>
      <c r="H1356" s="665">
        <v>1</v>
      </c>
      <c r="I1356" s="665">
        <v>62.71</v>
      </c>
      <c r="J1356" s="665">
        <v>1</v>
      </c>
      <c r="K1356" s="665">
        <v>68.739999999999995</v>
      </c>
      <c r="L1356" s="665">
        <v>1.0961569127730824</v>
      </c>
      <c r="M1356" s="665">
        <v>68.739999999999995</v>
      </c>
      <c r="N1356" s="665">
        <v>1</v>
      </c>
      <c r="O1356" s="665">
        <v>59.98</v>
      </c>
      <c r="P1356" s="678">
        <v>0.95646627332163925</v>
      </c>
      <c r="Q1356" s="666">
        <v>59.98</v>
      </c>
    </row>
    <row r="1357" spans="1:17" ht="14.4" customHeight="1" x14ac:dyDescent="0.3">
      <c r="A1357" s="661" t="s">
        <v>591</v>
      </c>
      <c r="B1357" s="662" t="s">
        <v>9929</v>
      </c>
      <c r="C1357" s="662" t="s">
        <v>9668</v>
      </c>
      <c r="D1357" s="662" t="s">
        <v>10217</v>
      </c>
      <c r="E1357" s="662" t="s">
        <v>10218</v>
      </c>
      <c r="F1357" s="665">
        <v>54</v>
      </c>
      <c r="G1357" s="665">
        <v>4514.9399999999996</v>
      </c>
      <c r="H1357" s="665">
        <v>1</v>
      </c>
      <c r="I1357" s="665">
        <v>83.61</v>
      </c>
      <c r="J1357" s="665">
        <v>8</v>
      </c>
      <c r="K1357" s="665">
        <v>668.88</v>
      </c>
      <c r="L1357" s="665">
        <v>0.14814814814814817</v>
      </c>
      <c r="M1357" s="665">
        <v>83.61</v>
      </c>
      <c r="N1357" s="665"/>
      <c r="O1357" s="665"/>
      <c r="P1357" s="678"/>
      <c r="Q1357" s="666"/>
    </row>
    <row r="1358" spans="1:17" ht="14.4" customHeight="1" x14ac:dyDescent="0.3">
      <c r="A1358" s="661" t="s">
        <v>591</v>
      </c>
      <c r="B1358" s="662" t="s">
        <v>9929</v>
      </c>
      <c r="C1358" s="662" t="s">
        <v>9668</v>
      </c>
      <c r="D1358" s="662" t="s">
        <v>10219</v>
      </c>
      <c r="E1358" s="662" t="s">
        <v>10220</v>
      </c>
      <c r="F1358" s="665">
        <v>210</v>
      </c>
      <c r="G1358" s="665">
        <v>8599.4800000000014</v>
      </c>
      <c r="H1358" s="665">
        <v>1</v>
      </c>
      <c r="I1358" s="665">
        <v>40.949904761904769</v>
      </c>
      <c r="J1358" s="665">
        <v>78</v>
      </c>
      <c r="K1358" s="665">
        <v>4571.3599999999997</v>
      </c>
      <c r="L1358" s="665">
        <v>0.53158563075906906</v>
      </c>
      <c r="M1358" s="665">
        <v>58.607179487179486</v>
      </c>
      <c r="N1358" s="665">
        <v>2</v>
      </c>
      <c r="O1358" s="665">
        <v>78.36</v>
      </c>
      <c r="P1358" s="678">
        <v>9.1121788759320321E-3</v>
      </c>
      <c r="Q1358" s="666">
        <v>39.18</v>
      </c>
    </row>
    <row r="1359" spans="1:17" ht="14.4" customHeight="1" x14ac:dyDescent="0.3">
      <c r="A1359" s="661" t="s">
        <v>591</v>
      </c>
      <c r="B1359" s="662" t="s">
        <v>9929</v>
      </c>
      <c r="C1359" s="662" t="s">
        <v>9668</v>
      </c>
      <c r="D1359" s="662" t="s">
        <v>9718</v>
      </c>
      <c r="E1359" s="662" t="s">
        <v>9719</v>
      </c>
      <c r="F1359" s="665">
        <v>37.800000000000004</v>
      </c>
      <c r="G1359" s="665">
        <v>425113.92</v>
      </c>
      <c r="H1359" s="665">
        <v>1</v>
      </c>
      <c r="I1359" s="665">
        <v>11246.399999999998</v>
      </c>
      <c r="J1359" s="665">
        <v>7.0000000000000009</v>
      </c>
      <c r="K1359" s="665">
        <v>33739.199999999997</v>
      </c>
      <c r="L1359" s="665">
        <v>7.9365079365079361E-2</v>
      </c>
      <c r="M1359" s="665">
        <v>4819.8857142857132</v>
      </c>
      <c r="N1359" s="665">
        <v>4.4000000000000004</v>
      </c>
      <c r="O1359" s="665">
        <v>40329.9</v>
      </c>
      <c r="P1359" s="678">
        <v>9.4868453143101036E-2</v>
      </c>
      <c r="Q1359" s="666">
        <v>9165.886363636364</v>
      </c>
    </row>
    <row r="1360" spans="1:17" ht="14.4" customHeight="1" x14ac:dyDescent="0.3">
      <c r="A1360" s="661" t="s">
        <v>591</v>
      </c>
      <c r="B1360" s="662" t="s">
        <v>9929</v>
      </c>
      <c r="C1360" s="662" t="s">
        <v>9668</v>
      </c>
      <c r="D1360" s="662" t="s">
        <v>9720</v>
      </c>
      <c r="E1360" s="662" t="s">
        <v>9721</v>
      </c>
      <c r="F1360" s="665">
        <v>10.799999999999999</v>
      </c>
      <c r="G1360" s="665">
        <v>75913.200000000012</v>
      </c>
      <c r="H1360" s="665">
        <v>1</v>
      </c>
      <c r="I1360" s="665">
        <v>7029.0000000000018</v>
      </c>
      <c r="J1360" s="665">
        <v>5</v>
      </c>
      <c r="K1360" s="665">
        <v>18275.400000000001</v>
      </c>
      <c r="L1360" s="665">
        <v>0.24074074074074073</v>
      </c>
      <c r="M1360" s="665">
        <v>3655.0800000000004</v>
      </c>
      <c r="N1360" s="665">
        <v>3.2</v>
      </c>
      <c r="O1360" s="665">
        <v>20639.419999999998</v>
      </c>
      <c r="P1360" s="678">
        <v>0.27188183346242806</v>
      </c>
      <c r="Q1360" s="666">
        <v>6449.8187499999995</v>
      </c>
    </row>
    <row r="1361" spans="1:17" ht="14.4" customHeight="1" x14ac:dyDescent="0.3">
      <c r="A1361" s="661" t="s">
        <v>591</v>
      </c>
      <c r="B1361" s="662" t="s">
        <v>9929</v>
      </c>
      <c r="C1361" s="662" t="s">
        <v>9668</v>
      </c>
      <c r="D1361" s="662" t="s">
        <v>10221</v>
      </c>
      <c r="E1361" s="662" t="s">
        <v>10222</v>
      </c>
      <c r="F1361" s="665"/>
      <c r="G1361" s="665"/>
      <c r="H1361" s="665"/>
      <c r="I1361" s="665"/>
      <c r="J1361" s="665">
        <v>14</v>
      </c>
      <c r="K1361" s="665">
        <v>962.36</v>
      </c>
      <c r="L1361" s="665"/>
      <c r="M1361" s="665">
        <v>68.739999999999995</v>
      </c>
      <c r="N1361" s="665">
        <v>26</v>
      </c>
      <c r="O1361" s="665">
        <v>1709.5</v>
      </c>
      <c r="P1361" s="678"/>
      <c r="Q1361" s="666">
        <v>65.75</v>
      </c>
    </row>
    <row r="1362" spans="1:17" ht="14.4" customHeight="1" x14ac:dyDescent="0.3">
      <c r="A1362" s="661" t="s">
        <v>591</v>
      </c>
      <c r="B1362" s="662" t="s">
        <v>9929</v>
      </c>
      <c r="C1362" s="662" t="s">
        <v>9668</v>
      </c>
      <c r="D1362" s="662" t="s">
        <v>10223</v>
      </c>
      <c r="E1362" s="662" t="s">
        <v>5050</v>
      </c>
      <c r="F1362" s="665">
        <v>86</v>
      </c>
      <c r="G1362" s="665">
        <v>337627.5</v>
      </c>
      <c r="H1362" s="665">
        <v>1</v>
      </c>
      <c r="I1362" s="665">
        <v>3925.9011627906975</v>
      </c>
      <c r="J1362" s="665">
        <v>96.999999999999986</v>
      </c>
      <c r="K1362" s="665">
        <v>380812.32999999996</v>
      </c>
      <c r="L1362" s="665">
        <v>1.1279067315310511</v>
      </c>
      <c r="M1362" s="665">
        <v>3925.9003092783505</v>
      </c>
      <c r="N1362" s="665"/>
      <c r="O1362" s="665"/>
      <c r="P1362" s="678"/>
      <c r="Q1362" s="666"/>
    </row>
    <row r="1363" spans="1:17" ht="14.4" customHeight="1" x14ac:dyDescent="0.3">
      <c r="A1363" s="661" t="s">
        <v>591</v>
      </c>
      <c r="B1363" s="662" t="s">
        <v>9929</v>
      </c>
      <c r="C1363" s="662" t="s">
        <v>9668</v>
      </c>
      <c r="D1363" s="662" t="s">
        <v>9723</v>
      </c>
      <c r="E1363" s="662" t="s">
        <v>1639</v>
      </c>
      <c r="F1363" s="665">
        <v>54.02</v>
      </c>
      <c r="G1363" s="665">
        <v>18365.370000000003</v>
      </c>
      <c r="H1363" s="665">
        <v>1</v>
      </c>
      <c r="I1363" s="665">
        <v>339.97352832284344</v>
      </c>
      <c r="J1363" s="665">
        <v>51.350000000000009</v>
      </c>
      <c r="K1363" s="665">
        <v>20715.47</v>
      </c>
      <c r="L1363" s="665">
        <v>1.1279636620443803</v>
      </c>
      <c r="M1363" s="665">
        <v>403.41713729308663</v>
      </c>
      <c r="N1363" s="665">
        <v>68.349999999999994</v>
      </c>
      <c r="O1363" s="665">
        <v>33251.990000000005</v>
      </c>
      <c r="P1363" s="678">
        <v>1.8105810010906396</v>
      </c>
      <c r="Q1363" s="666">
        <v>486.49583028529639</v>
      </c>
    </row>
    <row r="1364" spans="1:17" ht="14.4" customHeight="1" x14ac:dyDescent="0.3">
      <c r="A1364" s="661" t="s">
        <v>591</v>
      </c>
      <c r="B1364" s="662" t="s">
        <v>9929</v>
      </c>
      <c r="C1364" s="662" t="s">
        <v>9668</v>
      </c>
      <c r="D1364" s="662" t="s">
        <v>9724</v>
      </c>
      <c r="E1364" s="662" t="s">
        <v>1643</v>
      </c>
      <c r="F1364" s="665">
        <v>246.41000000000003</v>
      </c>
      <c r="G1364" s="665">
        <v>20949.23</v>
      </c>
      <c r="H1364" s="665">
        <v>1</v>
      </c>
      <c r="I1364" s="665">
        <v>85.017775252627729</v>
      </c>
      <c r="J1364" s="665">
        <v>200.82</v>
      </c>
      <c r="K1364" s="665">
        <v>20905.43</v>
      </c>
      <c r="L1364" s="665">
        <v>0.99790923103140305</v>
      </c>
      <c r="M1364" s="665">
        <v>104.10033861169207</v>
      </c>
      <c r="N1364" s="665">
        <v>177.60000000000002</v>
      </c>
      <c r="O1364" s="665">
        <v>21602.42</v>
      </c>
      <c r="P1364" s="678">
        <v>1.0311796662693569</v>
      </c>
      <c r="Q1364" s="666">
        <v>121.63524774774773</v>
      </c>
    </row>
    <row r="1365" spans="1:17" ht="14.4" customHeight="1" x14ac:dyDescent="0.3">
      <c r="A1365" s="661" t="s">
        <v>591</v>
      </c>
      <c r="B1365" s="662" t="s">
        <v>9929</v>
      </c>
      <c r="C1365" s="662" t="s">
        <v>9668</v>
      </c>
      <c r="D1365" s="662" t="s">
        <v>9725</v>
      </c>
      <c r="E1365" s="662" t="s">
        <v>1647</v>
      </c>
      <c r="F1365" s="665">
        <v>103.61</v>
      </c>
      <c r="G1365" s="665">
        <v>17618.8</v>
      </c>
      <c r="H1365" s="665">
        <v>1</v>
      </c>
      <c r="I1365" s="665">
        <v>170.04922304796833</v>
      </c>
      <c r="J1365" s="665">
        <v>139.71</v>
      </c>
      <c r="K1365" s="665">
        <v>29691.37</v>
      </c>
      <c r="L1365" s="665">
        <v>1.6852095488909573</v>
      </c>
      <c r="M1365" s="665">
        <v>212.52143726290171</v>
      </c>
      <c r="N1365" s="665">
        <v>143.35</v>
      </c>
      <c r="O1365" s="665">
        <v>34868.359999999993</v>
      </c>
      <c r="P1365" s="678">
        <v>1.9790428406020839</v>
      </c>
      <c r="Q1365" s="666">
        <v>243.23934426229505</v>
      </c>
    </row>
    <row r="1366" spans="1:17" ht="14.4" customHeight="1" x14ac:dyDescent="0.3">
      <c r="A1366" s="661" t="s">
        <v>591</v>
      </c>
      <c r="B1366" s="662" t="s">
        <v>9929</v>
      </c>
      <c r="C1366" s="662" t="s">
        <v>9668</v>
      </c>
      <c r="D1366" s="662" t="s">
        <v>10224</v>
      </c>
      <c r="E1366" s="662" t="s">
        <v>9729</v>
      </c>
      <c r="F1366" s="665">
        <v>4</v>
      </c>
      <c r="G1366" s="665">
        <v>12940.04</v>
      </c>
      <c r="H1366" s="665">
        <v>1</v>
      </c>
      <c r="I1366" s="665">
        <v>3235.01</v>
      </c>
      <c r="J1366" s="665"/>
      <c r="K1366" s="665"/>
      <c r="L1366" s="665"/>
      <c r="M1366" s="665"/>
      <c r="N1366" s="665"/>
      <c r="O1366" s="665"/>
      <c r="P1366" s="678"/>
      <c r="Q1366" s="666"/>
    </row>
    <row r="1367" spans="1:17" ht="14.4" customHeight="1" x14ac:dyDescent="0.3">
      <c r="A1367" s="661" t="s">
        <v>591</v>
      </c>
      <c r="B1367" s="662" t="s">
        <v>9929</v>
      </c>
      <c r="C1367" s="662" t="s">
        <v>9668</v>
      </c>
      <c r="D1367" s="662" t="s">
        <v>9728</v>
      </c>
      <c r="E1367" s="662" t="s">
        <v>9729</v>
      </c>
      <c r="F1367" s="665">
        <v>409</v>
      </c>
      <c r="G1367" s="665">
        <v>2646238.1800000002</v>
      </c>
      <c r="H1367" s="665">
        <v>1</v>
      </c>
      <c r="I1367" s="665">
        <v>6470.02</v>
      </c>
      <c r="J1367" s="665">
        <v>359</v>
      </c>
      <c r="K1367" s="665">
        <v>2322737.1800000002</v>
      </c>
      <c r="L1367" s="665">
        <v>0.87775061124694376</v>
      </c>
      <c r="M1367" s="665">
        <v>6470.02</v>
      </c>
      <c r="N1367" s="665">
        <v>361</v>
      </c>
      <c r="O1367" s="665">
        <v>2234124.31</v>
      </c>
      <c r="P1367" s="678">
        <v>0.84426425666641991</v>
      </c>
      <c r="Q1367" s="666">
        <v>6188.71</v>
      </c>
    </row>
    <row r="1368" spans="1:17" ht="14.4" customHeight="1" x14ac:dyDescent="0.3">
      <c r="A1368" s="661" t="s">
        <v>591</v>
      </c>
      <c r="B1368" s="662" t="s">
        <v>9929</v>
      </c>
      <c r="C1368" s="662" t="s">
        <v>9668</v>
      </c>
      <c r="D1368" s="662" t="s">
        <v>10225</v>
      </c>
      <c r="E1368" s="662" t="s">
        <v>4896</v>
      </c>
      <c r="F1368" s="665">
        <v>26.9</v>
      </c>
      <c r="G1368" s="665">
        <v>7277.49</v>
      </c>
      <c r="H1368" s="665">
        <v>1</v>
      </c>
      <c r="I1368" s="665">
        <v>270.53866171003716</v>
      </c>
      <c r="J1368" s="665">
        <v>91</v>
      </c>
      <c r="K1368" s="665">
        <v>24619.14</v>
      </c>
      <c r="L1368" s="665">
        <v>3.3829163626470113</v>
      </c>
      <c r="M1368" s="665">
        <v>270.54000000000002</v>
      </c>
      <c r="N1368" s="665"/>
      <c r="O1368" s="665"/>
      <c r="P1368" s="678"/>
      <c r="Q1368" s="666"/>
    </row>
    <row r="1369" spans="1:17" ht="14.4" customHeight="1" x14ac:dyDescent="0.3">
      <c r="A1369" s="661" t="s">
        <v>591</v>
      </c>
      <c r="B1369" s="662" t="s">
        <v>9929</v>
      </c>
      <c r="C1369" s="662" t="s">
        <v>9668</v>
      </c>
      <c r="D1369" s="662" t="s">
        <v>9730</v>
      </c>
      <c r="E1369" s="662" t="s">
        <v>9731</v>
      </c>
      <c r="F1369" s="665">
        <v>5</v>
      </c>
      <c r="G1369" s="665">
        <v>22555.25</v>
      </c>
      <c r="H1369" s="665">
        <v>1</v>
      </c>
      <c r="I1369" s="665">
        <v>4511.05</v>
      </c>
      <c r="J1369" s="665">
        <v>9</v>
      </c>
      <c r="K1369" s="665">
        <v>40599.450000000004</v>
      </c>
      <c r="L1369" s="665">
        <v>1.8000000000000003</v>
      </c>
      <c r="M1369" s="665">
        <v>4511.05</v>
      </c>
      <c r="N1369" s="665">
        <v>9</v>
      </c>
      <c r="O1369" s="665">
        <v>38834.19</v>
      </c>
      <c r="P1369" s="678">
        <v>1.7217361811551635</v>
      </c>
      <c r="Q1369" s="666">
        <v>4314.91</v>
      </c>
    </row>
    <row r="1370" spans="1:17" ht="14.4" customHeight="1" x14ac:dyDescent="0.3">
      <c r="A1370" s="661" t="s">
        <v>591</v>
      </c>
      <c r="B1370" s="662" t="s">
        <v>9929</v>
      </c>
      <c r="C1370" s="662" t="s">
        <v>9668</v>
      </c>
      <c r="D1370" s="662" t="s">
        <v>9732</v>
      </c>
      <c r="E1370" s="662" t="s">
        <v>3465</v>
      </c>
      <c r="F1370" s="665">
        <v>13</v>
      </c>
      <c r="G1370" s="665">
        <v>117287.17</v>
      </c>
      <c r="H1370" s="665">
        <v>1</v>
      </c>
      <c r="I1370" s="665">
        <v>9022.09</v>
      </c>
      <c r="J1370" s="665">
        <v>42</v>
      </c>
      <c r="K1370" s="665">
        <v>378927.77999999997</v>
      </c>
      <c r="L1370" s="665">
        <v>3.2307692307692304</v>
      </c>
      <c r="M1370" s="665">
        <v>9022.09</v>
      </c>
      <c r="N1370" s="665">
        <v>12</v>
      </c>
      <c r="O1370" s="665">
        <v>103557.96</v>
      </c>
      <c r="P1370" s="678">
        <v>0.88294363313566193</v>
      </c>
      <c r="Q1370" s="666">
        <v>8629.83</v>
      </c>
    </row>
    <row r="1371" spans="1:17" ht="14.4" customHeight="1" x14ac:dyDescent="0.3">
      <c r="A1371" s="661" t="s">
        <v>591</v>
      </c>
      <c r="B1371" s="662" t="s">
        <v>9929</v>
      </c>
      <c r="C1371" s="662" t="s">
        <v>9668</v>
      </c>
      <c r="D1371" s="662" t="s">
        <v>9733</v>
      </c>
      <c r="E1371" s="662"/>
      <c r="F1371" s="665">
        <v>0.72</v>
      </c>
      <c r="G1371" s="665">
        <v>1182.79</v>
      </c>
      <c r="H1371" s="665">
        <v>1</v>
      </c>
      <c r="I1371" s="665">
        <v>1642.7638888888889</v>
      </c>
      <c r="J1371" s="665"/>
      <c r="K1371" s="665"/>
      <c r="L1371" s="665"/>
      <c r="M1371" s="665"/>
      <c r="N1371" s="665"/>
      <c r="O1371" s="665"/>
      <c r="P1371" s="678"/>
      <c r="Q1371" s="666"/>
    </row>
    <row r="1372" spans="1:17" ht="14.4" customHeight="1" x14ac:dyDescent="0.3">
      <c r="A1372" s="661" t="s">
        <v>591</v>
      </c>
      <c r="B1372" s="662" t="s">
        <v>9929</v>
      </c>
      <c r="C1372" s="662" t="s">
        <v>9668</v>
      </c>
      <c r="D1372" s="662" t="s">
        <v>9736</v>
      </c>
      <c r="E1372" s="662" t="s">
        <v>9737</v>
      </c>
      <c r="F1372" s="665">
        <v>2</v>
      </c>
      <c r="G1372" s="665">
        <v>10893.4</v>
      </c>
      <c r="H1372" s="665">
        <v>1</v>
      </c>
      <c r="I1372" s="665">
        <v>5446.7</v>
      </c>
      <c r="J1372" s="665"/>
      <c r="K1372" s="665"/>
      <c r="L1372" s="665"/>
      <c r="M1372" s="665"/>
      <c r="N1372" s="665"/>
      <c r="O1372" s="665"/>
      <c r="P1372" s="678"/>
      <c r="Q1372" s="666"/>
    </row>
    <row r="1373" spans="1:17" ht="14.4" customHeight="1" x14ac:dyDescent="0.3">
      <c r="A1373" s="661" t="s">
        <v>591</v>
      </c>
      <c r="B1373" s="662" t="s">
        <v>9929</v>
      </c>
      <c r="C1373" s="662" t="s">
        <v>9668</v>
      </c>
      <c r="D1373" s="662" t="s">
        <v>9738</v>
      </c>
      <c r="E1373" s="662" t="s">
        <v>9739</v>
      </c>
      <c r="F1373" s="665">
        <v>16</v>
      </c>
      <c r="G1373" s="665">
        <v>174294.39999999999</v>
      </c>
      <c r="H1373" s="665">
        <v>1</v>
      </c>
      <c r="I1373" s="665">
        <v>10893.4</v>
      </c>
      <c r="J1373" s="665"/>
      <c r="K1373" s="665"/>
      <c r="L1373" s="665"/>
      <c r="M1373" s="665"/>
      <c r="N1373" s="665">
        <v>14</v>
      </c>
      <c r="O1373" s="665">
        <v>120817.62</v>
      </c>
      <c r="P1373" s="678">
        <v>0.69318130702994474</v>
      </c>
      <c r="Q1373" s="666">
        <v>8629.83</v>
      </c>
    </row>
    <row r="1374" spans="1:17" ht="14.4" customHeight="1" x14ac:dyDescent="0.3">
      <c r="A1374" s="661" t="s">
        <v>591</v>
      </c>
      <c r="B1374" s="662" t="s">
        <v>9929</v>
      </c>
      <c r="C1374" s="662" t="s">
        <v>9668</v>
      </c>
      <c r="D1374" s="662" t="s">
        <v>10226</v>
      </c>
      <c r="E1374" s="662" t="s">
        <v>10227</v>
      </c>
      <c r="F1374" s="665">
        <v>5.5</v>
      </c>
      <c r="G1374" s="665">
        <v>13695.329999999998</v>
      </c>
      <c r="H1374" s="665">
        <v>1</v>
      </c>
      <c r="I1374" s="665">
        <v>2490.0599999999995</v>
      </c>
      <c r="J1374" s="665">
        <v>2</v>
      </c>
      <c r="K1374" s="665">
        <v>4980.12</v>
      </c>
      <c r="L1374" s="665">
        <v>0.3636363636363637</v>
      </c>
      <c r="M1374" s="665">
        <v>2490.06</v>
      </c>
      <c r="N1374" s="665">
        <v>2</v>
      </c>
      <c r="O1374" s="665">
        <v>4763.6000000000004</v>
      </c>
      <c r="P1374" s="678">
        <v>0.34782659490497864</v>
      </c>
      <c r="Q1374" s="666">
        <v>2381.8000000000002</v>
      </c>
    </row>
    <row r="1375" spans="1:17" ht="14.4" customHeight="1" x14ac:dyDescent="0.3">
      <c r="A1375" s="661" t="s">
        <v>591</v>
      </c>
      <c r="B1375" s="662" t="s">
        <v>9929</v>
      </c>
      <c r="C1375" s="662" t="s">
        <v>9668</v>
      </c>
      <c r="D1375" s="662" t="s">
        <v>9743</v>
      </c>
      <c r="E1375" s="662" t="s">
        <v>2907</v>
      </c>
      <c r="F1375" s="665">
        <v>332</v>
      </c>
      <c r="G1375" s="665">
        <v>76081.119999999995</v>
      </c>
      <c r="H1375" s="665">
        <v>1</v>
      </c>
      <c r="I1375" s="665">
        <v>229.16</v>
      </c>
      <c r="J1375" s="665">
        <v>508.75</v>
      </c>
      <c r="K1375" s="665">
        <v>116585.15</v>
      </c>
      <c r="L1375" s="665">
        <v>1.5323795180722892</v>
      </c>
      <c r="M1375" s="665">
        <v>229.16</v>
      </c>
      <c r="N1375" s="665">
        <v>681.1</v>
      </c>
      <c r="O1375" s="665">
        <v>149297.12</v>
      </c>
      <c r="P1375" s="678">
        <v>1.9623412483938196</v>
      </c>
      <c r="Q1375" s="666">
        <v>219.2</v>
      </c>
    </row>
    <row r="1376" spans="1:17" ht="14.4" customHeight="1" x14ac:dyDescent="0.3">
      <c r="A1376" s="661" t="s">
        <v>591</v>
      </c>
      <c r="B1376" s="662" t="s">
        <v>9929</v>
      </c>
      <c r="C1376" s="662" t="s">
        <v>9668</v>
      </c>
      <c r="D1376" s="662" t="s">
        <v>10228</v>
      </c>
      <c r="E1376" s="662" t="s">
        <v>10229</v>
      </c>
      <c r="F1376" s="665">
        <v>108.1</v>
      </c>
      <c r="G1376" s="665">
        <v>7292.42</v>
      </c>
      <c r="H1376" s="665">
        <v>1</v>
      </c>
      <c r="I1376" s="665">
        <v>67.459944495837192</v>
      </c>
      <c r="J1376" s="665">
        <v>8</v>
      </c>
      <c r="K1376" s="665">
        <v>574.88</v>
      </c>
      <c r="L1376" s="665">
        <v>7.8832541186601976E-2</v>
      </c>
      <c r="M1376" s="665">
        <v>71.86</v>
      </c>
      <c r="N1376" s="665">
        <v>308.39999999999998</v>
      </c>
      <c r="O1376" s="665">
        <v>20395.879999999997</v>
      </c>
      <c r="P1376" s="678">
        <v>2.7968603015185627</v>
      </c>
      <c r="Q1376" s="666">
        <v>66.134500648508421</v>
      </c>
    </row>
    <row r="1377" spans="1:17" ht="14.4" customHeight="1" x14ac:dyDescent="0.3">
      <c r="A1377" s="661" t="s">
        <v>591</v>
      </c>
      <c r="B1377" s="662" t="s">
        <v>9929</v>
      </c>
      <c r="C1377" s="662" t="s">
        <v>9668</v>
      </c>
      <c r="D1377" s="662" t="s">
        <v>10230</v>
      </c>
      <c r="E1377" s="662" t="s">
        <v>10229</v>
      </c>
      <c r="F1377" s="665"/>
      <c r="G1377" s="665"/>
      <c r="H1377" s="665"/>
      <c r="I1377" s="665"/>
      <c r="J1377" s="665"/>
      <c r="K1377" s="665"/>
      <c r="L1377" s="665"/>
      <c r="M1377" s="665"/>
      <c r="N1377" s="665">
        <v>2</v>
      </c>
      <c r="O1377" s="665">
        <v>343.68</v>
      </c>
      <c r="P1377" s="678"/>
      <c r="Q1377" s="666">
        <v>171.84</v>
      </c>
    </row>
    <row r="1378" spans="1:17" ht="14.4" customHeight="1" x14ac:dyDescent="0.3">
      <c r="A1378" s="661" t="s">
        <v>591</v>
      </c>
      <c r="B1378" s="662" t="s">
        <v>9929</v>
      </c>
      <c r="C1378" s="662" t="s">
        <v>9668</v>
      </c>
      <c r="D1378" s="662" t="s">
        <v>10231</v>
      </c>
      <c r="E1378" s="662" t="s">
        <v>10229</v>
      </c>
      <c r="F1378" s="665">
        <v>12.6</v>
      </c>
      <c r="G1378" s="665">
        <v>3948.0599999999995</v>
      </c>
      <c r="H1378" s="665">
        <v>1</v>
      </c>
      <c r="I1378" s="665">
        <v>313.33809523809521</v>
      </c>
      <c r="J1378" s="665">
        <v>4</v>
      </c>
      <c r="K1378" s="665">
        <v>1253.3599999999999</v>
      </c>
      <c r="L1378" s="665">
        <v>0.31746224728094308</v>
      </c>
      <c r="M1378" s="665">
        <v>313.33999999999997</v>
      </c>
      <c r="N1378" s="665">
        <v>19.2</v>
      </c>
      <c r="O1378" s="665">
        <v>5754.3600000000006</v>
      </c>
      <c r="P1378" s="678">
        <v>1.4575158432242674</v>
      </c>
      <c r="Q1378" s="666">
        <v>299.70625000000007</v>
      </c>
    </row>
    <row r="1379" spans="1:17" ht="14.4" customHeight="1" x14ac:dyDescent="0.3">
      <c r="A1379" s="661" t="s">
        <v>591</v>
      </c>
      <c r="B1379" s="662" t="s">
        <v>9929</v>
      </c>
      <c r="C1379" s="662" t="s">
        <v>9668</v>
      </c>
      <c r="D1379" s="662" t="s">
        <v>10232</v>
      </c>
      <c r="E1379" s="662" t="s">
        <v>9747</v>
      </c>
      <c r="F1379" s="665">
        <v>22</v>
      </c>
      <c r="G1379" s="665">
        <v>77788.48000000001</v>
      </c>
      <c r="H1379" s="665">
        <v>1</v>
      </c>
      <c r="I1379" s="665">
        <v>3535.8400000000006</v>
      </c>
      <c r="J1379" s="665">
        <v>14</v>
      </c>
      <c r="K1379" s="665">
        <v>49501.760000000002</v>
      </c>
      <c r="L1379" s="665">
        <v>0.63636363636363635</v>
      </c>
      <c r="M1379" s="665">
        <v>3535.84</v>
      </c>
      <c r="N1379" s="665">
        <v>11</v>
      </c>
      <c r="O1379" s="665">
        <v>41277.21</v>
      </c>
      <c r="P1379" s="678">
        <v>0.53063397047994754</v>
      </c>
      <c r="Q1379" s="666">
        <v>3752.4736363636362</v>
      </c>
    </row>
    <row r="1380" spans="1:17" ht="14.4" customHeight="1" x14ac:dyDescent="0.3">
      <c r="A1380" s="661" t="s">
        <v>591</v>
      </c>
      <c r="B1380" s="662" t="s">
        <v>9929</v>
      </c>
      <c r="C1380" s="662" t="s">
        <v>9668</v>
      </c>
      <c r="D1380" s="662" t="s">
        <v>9746</v>
      </c>
      <c r="E1380" s="662" t="s">
        <v>9747</v>
      </c>
      <c r="F1380" s="665">
        <v>2</v>
      </c>
      <c r="G1380" s="665">
        <v>14143.36</v>
      </c>
      <c r="H1380" s="665">
        <v>1</v>
      </c>
      <c r="I1380" s="665">
        <v>7071.68</v>
      </c>
      <c r="J1380" s="665">
        <v>10.5</v>
      </c>
      <c r="K1380" s="665">
        <v>74252.639999999985</v>
      </c>
      <c r="L1380" s="665">
        <v>5.2499999999999991</v>
      </c>
      <c r="M1380" s="665">
        <v>7071.6799999999985</v>
      </c>
      <c r="N1380" s="665">
        <v>11</v>
      </c>
      <c r="O1380" s="665">
        <v>76850.820000000007</v>
      </c>
      <c r="P1380" s="678">
        <v>5.4337031653015977</v>
      </c>
      <c r="Q1380" s="666">
        <v>6986.4381818181828</v>
      </c>
    </row>
    <row r="1381" spans="1:17" ht="14.4" customHeight="1" x14ac:dyDescent="0.3">
      <c r="A1381" s="661" t="s">
        <v>591</v>
      </c>
      <c r="B1381" s="662" t="s">
        <v>9929</v>
      </c>
      <c r="C1381" s="662" t="s">
        <v>9668</v>
      </c>
      <c r="D1381" s="662" t="s">
        <v>10233</v>
      </c>
      <c r="E1381" s="662"/>
      <c r="F1381" s="665">
        <v>11.3</v>
      </c>
      <c r="G1381" s="665">
        <v>11685.330000000002</v>
      </c>
      <c r="H1381" s="665">
        <v>1</v>
      </c>
      <c r="I1381" s="665">
        <v>1034.1000000000001</v>
      </c>
      <c r="J1381" s="665"/>
      <c r="K1381" s="665"/>
      <c r="L1381" s="665"/>
      <c r="M1381" s="665"/>
      <c r="N1381" s="665"/>
      <c r="O1381" s="665"/>
      <c r="P1381" s="678"/>
      <c r="Q1381" s="666"/>
    </row>
    <row r="1382" spans="1:17" ht="14.4" customHeight="1" x14ac:dyDescent="0.3">
      <c r="A1382" s="661" t="s">
        <v>591</v>
      </c>
      <c r="B1382" s="662" t="s">
        <v>9929</v>
      </c>
      <c r="C1382" s="662" t="s">
        <v>9668</v>
      </c>
      <c r="D1382" s="662" t="s">
        <v>10234</v>
      </c>
      <c r="E1382" s="662" t="s">
        <v>10235</v>
      </c>
      <c r="F1382" s="665">
        <v>0.6</v>
      </c>
      <c r="G1382" s="665">
        <v>130.19999999999999</v>
      </c>
      <c r="H1382" s="665">
        <v>1</v>
      </c>
      <c r="I1382" s="665">
        <v>217</v>
      </c>
      <c r="J1382" s="665"/>
      <c r="K1382" s="665"/>
      <c r="L1382" s="665"/>
      <c r="M1382" s="665"/>
      <c r="N1382" s="665"/>
      <c r="O1382" s="665"/>
      <c r="P1382" s="678"/>
      <c r="Q1382" s="666"/>
    </row>
    <row r="1383" spans="1:17" ht="14.4" customHeight="1" x14ac:dyDescent="0.3">
      <c r="A1383" s="661" t="s">
        <v>591</v>
      </c>
      <c r="B1383" s="662" t="s">
        <v>9929</v>
      </c>
      <c r="C1383" s="662" t="s">
        <v>9668</v>
      </c>
      <c r="D1383" s="662" t="s">
        <v>10236</v>
      </c>
      <c r="E1383" s="662" t="s">
        <v>3122</v>
      </c>
      <c r="F1383" s="665">
        <v>16</v>
      </c>
      <c r="G1383" s="665">
        <v>1099.8399999999999</v>
      </c>
      <c r="H1383" s="665">
        <v>1</v>
      </c>
      <c r="I1383" s="665">
        <v>68.739999999999995</v>
      </c>
      <c r="J1383" s="665">
        <v>15</v>
      </c>
      <c r="K1383" s="665">
        <v>1031.0999999999999</v>
      </c>
      <c r="L1383" s="665">
        <v>0.9375</v>
      </c>
      <c r="M1383" s="665">
        <v>68.739999999999995</v>
      </c>
      <c r="N1383" s="665"/>
      <c r="O1383" s="665"/>
      <c r="P1383" s="678"/>
      <c r="Q1383" s="666"/>
    </row>
    <row r="1384" spans="1:17" ht="14.4" customHeight="1" x14ac:dyDescent="0.3">
      <c r="A1384" s="661" t="s">
        <v>591</v>
      </c>
      <c r="B1384" s="662" t="s">
        <v>9929</v>
      </c>
      <c r="C1384" s="662" t="s">
        <v>9668</v>
      </c>
      <c r="D1384" s="662" t="s">
        <v>10237</v>
      </c>
      <c r="E1384" s="662" t="s">
        <v>3058</v>
      </c>
      <c r="F1384" s="665">
        <v>8.6999999999999993</v>
      </c>
      <c r="G1384" s="665">
        <v>843.61</v>
      </c>
      <c r="H1384" s="665">
        <v>1</v>
      </c>
      <c r="I1384" s="665">
        <v>96.966666666666683</v>
      </c>
      <c r="J1384" s="665"/>
      <c r="K1384" s="665"/>
      <c r="L1384" s="665"/>
      <c r="M1384" s="665"/>
      <c r="N1384" s="665"/>
      <c r="O1384" s="665"/>
      <c r="P1384" s="678"/>
      <c r="Q1384" s="666"/>
    </row>
    <row r="1385" spans="1:17" ht="14.4" customHeight="1" x14ac:dyDescent="0.3">
      <c r="A1385" s="661" t="s">
        <v>591</v>
      </c>
      <c r="B1385" s="662" t="s">
        <v>9929</v>
      </c>
      <c r="C1385" s="662" t="s">
        <v>9668</v>
      </c>
      <c r="D1385" s="662" t="s">
        <v>10238</v>
      </c>
      <c r="E1385" s="662" t="s">
        <v>4930</v>
      </c>
      <c r="F1385" s="665">
        <v>1.4</v>
      </c>
      <c r="G1385" s="665">
        <v>89.6</v>
      </c>
      <c r="H1385" s="665">
        <v>1</v>
      </c>
      <c r="I1385" s="665">
        <v>64</v>
      </c>
      <c r="J1385" s="665">
        <v>77</v>
      </c>
      <c r="K1385" s="665">
        <v>4928</v>
      </c>
      <c r="L1385" s="665">
        <v>55</v>
      </c>
      <c r="M1385" s="665">
        <v>64</v>
      </c>
      <c r="N1385" s="665">
        <v>9</v>
      </c>
      <c r="O1385" s="665">
        <v>604.53</v>
      </c>
      <c r="P1385" s="678">
        <v>6.7469866071428575</v>
      </c>
      <c r="Q1385" s="666">
        <v>67.17</v>
      </c>
    </row>
    <row r="1386" spans="1:17" ht="14.4" customHeight="1" x14ac:dyDescent="0.3">
      <c r="A1386" s="661" t="s">
        <v>591</v>
      </c>
      <c r="B1386" s="662" t="s">
        <v>9929</v>
      </c>
      <c r="C1386" s="662" t="s">
        <v>9668</v>
      </c>
      <c r="D1386" s="662" t="s">
        <v>9749</v>
      </c>
      <c r="E1386" s="662" t="s">
        <v>9750</v>
      </c>
      <c r="F1386" s="665">
        <v>427</v>
      </c>
      <c r="G1386" s="665">
        <v>574690.76</v>
      </c>
      <c r="H1386" s="665">
        <v>1</v>
      </c>
      <c r="I1386" s="665">
        <v>1345.88</v>
      </c>
      <c r="J1386" s="665">
        <v>804</v>
      </c>
      <c r="K1386" s="665">
        <v>1082087.52</v>
      </c>
      <c r="L1386" s="665">
        <v>1.8829039812646371</v>
      </c>
      <c r="M1386" s="665">
        <v>1345.88</v>
      </c>
      <c r="N1386" s="665">
        <v>377</v>
      </c>
      <c r="O1386" s="665">
        <v>485393.24000000005</v>
      </c>
      <c r="P1386" s="678">
        <v>0.84461639856537807</v>
      </c>
      <c r="Q1386" s="666">
        <v>1287.5152254641912</v>
      </c>
    </row>
    <row r="1387" spans="1:17" ht="14.4" customHeight="1" x14ac:dyDescent="0.3">
      <c r="A1387" s="661" t="s">
        <v>591</v>
      </c>
      <c r="B1387" s="662" t="s">
        <v>9929</v>
      </c>
      <c r="C1387" s="662" t="s">
        <v>9668</v>
      </c>
      <c r="D1387" s="662" t="s">
        <v>9751</v>
      </c>
      <c r="E1387" s="662" t="s">
        <v>9752</v>
      </c>
      <c r="F1387" s="665">
        <v>23</v>
      </c>
      <c r="G1387" s="665">
        <v>33173.360000000001</v>
      </c>
      <c r="H1387" s="665">
        <v>1</v>
      </c>
      <c r="I1387" s="665">
        <v>1442.32</v>
      </c>
      <c r="J1387" s="665">
        <v>46.800000000000004</v>
      </c>
      <c r="K1387" s="665">
        <v>33351.26</v>
      </c>
      <c r="L1387" s="665">
        <v>1.0053627368466747</v>
      </c>
      <c r="M1387" s="665">
        <v>712.63376068376067</v>
      </c>
      <c r="N1387" s="665">
        <v>36.78</v>
      </c>
      <c r="O1387" s="665">
        <v>19484.510000000002</v>
      </c>
      <c r="P1387" s="678">
        <v>0.58735412994041003</v>
      </c>
      <c r="Q1387" s="666">
        <v>529.75829255029907</v>
      </c>
    </row>
    <row r="1388" spans="1:17" ht="14.4" customHeight="1" x14ac:dyDescent="0.3">
      <c r="A1388" s="661" t="s">
        <v>591</v>
      </c>
      <c r="B1388" s="662" t="s">
        <v>9929</v>
      </c>
      <c r="C1388" s="662" t="s">
        <v>9668</v>
      </c>
      <c r="D1388" s="662" t="s">
        <v>9753</v>
      </c>
      <c r="E1388" s="662" t="s">
        <v>9752</v>
      </c>
      <c r="F1388" s="665">
        <v>193.4</v>
      </c>
      <c r="G1388" s="665">
        <v>58519.16</v>
      </c>
      <c r="H1388" s="665">
        <v>1</v>
      </c>
      <c r="I1388" s="665">
        <v>302.58097207859362</v>
      </c>
      <c r="J1388" s="665">
        <v>64.5</v>
      </c>
      <c r="K1388" s="665">
        <v>13469.7</v>
      </c>
      <c r="L1388" s="665">
        <v>0.23017589452753592</v>
      </c>
      <c r="M1388" s="665">
        <v>208.83255813953488</v>
      </c>
      <c r="N1388" s="665"/>
      <c r="O1388" s="665"/>
      <c r="P1388" s="678"/>
      <c r="Q1388" s="666"/>
    </row>
    <row r="1389" spans="1:17" ht="14.4" customHeight="1" x14ac:dyDescent="0.3">
      <c r="A1389" s="661" t="s">
        <v>591</v>
      </c>
      <c r="B1389" s="662" t="s">
        <v>9929</v>
      </c>
      <c r="C1389" s="662" t="s">
        <v>9668</v>
      </c>
      <c r="D1389" s="662" t="s">
        <v>10239</v>
      </c>
      <c r="E1389" s="662" t="s">
        <v>4908</v>
      </c>
      <c r="F1389" s="665">
        <v>32.61</v>
      </c>
      <c r="G1389" s="665">
        <v>26080</v>
      </c>
      <c r="H1389" s="665">
        <v>1</v>
      </c>
      <c r="I1389" s="665">
        <v>799.7546764796075</v>
      </c>
      <c r="J1389" s="665">
        <v>19.75</v>
      </c>
      <c r="K1389" s="665">
        <v>15800</v>
      </c>
      <c r="L1389" s="665">
        <v>0.60582822085889576</v>
      </c>
      <c r="M1389" s="665">
        <v>800</v>
      </c>
      <c r="N1389" s="665">
        <v>9.7999999999999989</v>
      </c>
      <c r="O1389" s="665">
        <v>7498.96</v>
      </c>
      <c r="P1389" s="678">
        <v>0.28753680981595092</v>
      </c>
      <c r="Q1389" s="666">
        <v>765.2</v>
      </c>
    </row>
    <row r="1390" spans="1:17" ht="14.4" customHeight="1" x14ac:dyDescent="0.3">
      <c r="A1390" s="661" t="s">
        <v>591</v>
      </c>
      <c r="B1390" s="662" t="s">
        <v>9929</v>
      </c>
      <c r="C1390" s="662" t="s">
        <v>9668</v>
      </c>
      <c r="D1390" s="662" t="s">
        <v>10240</v>
      </c>
      <c r="E1390" s="662"/>
      <c r="F1390" s="665">
        <v>1.5</v>
      </c>
      <c r="G1390" s="665">
        <v>4679.07</v>
      </c>
      <c r="H1390" s="665">
        <v>1</v>
      </c>
      <c r="I1390" s="665">
        <v>3119.3799999999997</v>
      </c>
      <c r="J1390" s="665"/>
      <c r="K1390" s="665"/>
      <c r="L1390" s="665"/>
      <c r="M1390" s="665"/>
      <c r="N1390" s="665"/>
      <c r="O1390" s="665"/>
      <c r="P1390" s="678"/>
      <c r="Q1390" s="666"/>
    </row>
    <row r="1391" spans="1:17" ht="14.4" customHeight="1" x14ac:dyDescent="0.3">
      <c r="A1391" s="661" t="s">
        <v>591</v>
      </c>
      <c r="B1391" s="662" t="s">
        <v>9929</v>
      </c>
      <c r="C1391" s="662" t="s">
        <v>9668</v>
      </c>
      <c r="D1391" s="662" t="s">
        <v>10241</v>
      </c>
      <c r="E1391" s="662" t="s">
        <v>3089</v>
      </c>
      <c r="F1391" s="665">
        <v>1.8</v>
      </c>
      <c r="G1391" s="665">
        <v>1746.9</v>
      </c>
      <c r="H1391" s="665">
        <v>1</v>
      </c>
      <c r="I1391" s="665">
        <v>970.5</v>
      </c>
      <c r="J1391" s="665">
        <v>2.8</v>
      </c>
      <c r="K1391" s="665">
        <v>2717.3999999999996</v>
      </c>
      <c r="L1391" s="665">
        <v>1.5555555555555554</v>
      </c>
      <c r="M1391" s="665">
        <v>970.49999999999989</v>
      </c>
      <c r="N1391" s="665">
        <v>5.4</v>
      </c>
      <c r="O1391" s="665">
        <v>5010.12</v>
      </c>
      <c r="P1391" s="678">
        <v>2.8680061823802161</v>
      </c>
      <c r="Q1391" s="666">
        <v>927.8</v>
      </c>
    </row>
    <row r="1392" spans="1:17" ht="14.4" customHeight="1" x14ac:dyDescent="0.3">
      <c r="A1392" s="661" t="s">
        <v>591</v>
      </c>
      <c r="B1392" s="662" t="s">
        <v>9929</v>
      </c>
      <c r="C1392" s="662" t="s">
        <v>9668</v>
      </c>
      <c r="D1392" s="662" t="s">
        <v>10242</v>
      </c>
      <c r="E1392" s="662" t="s">
        <v>1931</v>
      </c>
      <c r="F1392" s="665">
        <v>573.75</v>
      </c>
      <c r="G1392" s="665">
        <v>142525.09</v>
      </c>
      <c r="H1392" s="665">
        <v>1</v>
      </c>
      <c r="I1392" s="665">
        <v>248.40974291938997</v>
      </c>
      <c r="J1392" s="665">
        <v>294.5</v>
      </c>
      <c r="K1392" s="665">
        <v>71537.599999999991</v>
      </c>
      <c r="L1392" s="665">
        <v>0.50192987073363704</v>
      </c>
      <c r="M1392" s="665">
        <v>242.91205432937178</v>
      </c>
      <c r="N1392" s="665">
        <v>766.5</v>
      </c>
      <c r="O1392" s="665">
        <v>168936.6</v>
      </c>
      <c r="P1392" s="678">
        <v>1.1853113020311021</v>
      </c>
      <c r="Q1392" s="666">
        <v>220.4</v>
      </c>
    </row>
    <row r="1393" spans="1:17" ht="14.4" customHeight="1" x14ac:dyDescent="0.3">
      <c r="A1393" s="661" t="s">
        <v>591</v>
      </c>
      <c r="B1393" s="662" t="s">
        <v>9929</v>
      </c>
      <c r="C1393" s="662" t="s">
        <v>9668</v>
      </c>
      <c r="D1393" s="662" t="s">
        <v>3261</v>
      </c>
      <c r="E1393" s="662" t="s">
        <v>9755</v>
      </c>
      <c r="F1393" s="665">
        <v>20</v>
      </c>
      <c r="G1393" s="665">
        <v>135037.80000000002</v>
      </c>
      <c r="H1393" s="665">
        <v>1</v>
      </c>
      <c r="I1393" s="665">
        <v>6751.8900000000012</v>
      </c>
      <c r="J1393" s="665">
        <v>15</v>
      </c>
      <c r="K1393" s="665">
        <v>101278.35</v>
      </c>
      <c r="L1393" s="665">
        <v>0.75</v>
      </c>
      <c r="M1393" s="665">
        <v>6751.89</v>
      </c>
      <c r="N1393" s="665">
        <v>23</v>
      </c>
      <c r="O1393" s="665">
        <v>148541.59</v>
      </c>
      <c r="P1393" s="678">
        <v>1.1000000740533389</v>
      </c>
      <c r="Q1393" s="666">
        <v>6458.33</v>
      </c>
    </row>
    <row r="1394" spans="1:17" ht="14.4" customHeight="1" x14ac:dyDescent="0.3">
      <c r="A1394" s="661" t="s">
        <v>591</v>
      </c>
      <c r="B1394" s="662" t="s">
        <v>9929</v>
      </c>
      <c r="C1394" s="662" t="s">
        <v>9668</v>
      </c>
      <c r="D1394" s="662" t="s">
        <v>3263</v>
      </c>
      <c r="E1394" s="662" t="s">
        <v>9756</v>
      </c>
      <c r="F1394" s="665">
        <v>40</v>
      </c>
      <c r="G1394" s="665">
        <v>540151.19999999995</v>
      </c>
      <c r="H1394" s="665">
        <v>1</v>
      </c>
      <c r="I1394" s="665">
        <v>13503.779999999999</v>
      </c>
      <c r="J1394" s="665">
        <v>32</v>
      </c>
      <c r="K1394" s="665">
        <v>432120.96</v>
      </c>
      <c r="L1394" s="665">
        <v>0.80000000000000016</v>
      </c>
      <c r="M1394" s="665">
        <v>13503.78</v>
      </c>
      <c r="N1394" s="665">
        <v>15</v>
      </c>
      <c r="O1394" s="665">
        <v>193749.90000000002</v>
      </c>
      <c r="P1394" s="678">
        <v>0.3586956763217411</v>
      </c>
      <c r="Q1394" s="666">
        <v>12916.660000000002</v>
      </c>
    </row>
    <row r="1395" spans="1:17" ht="14.4" customHeight="1" x14ac:dyDescent="0.3">
      <c r="A1395" s="661" t="s">
        <v>591</v>
      </c>
      <c r="B1395" s="662" t="s">
        <v>9929</v>
      </c>
      <c r="C1395" s="662" t="s">
        <v>9668</v>
      </c>
      <c r="D1395" s="662" t="s">
        <v>9757</v>
      </c>
      <c r="E1395" s="662" t="s">
        <v>2072</v>
      </c>
      <c r="F1395" s="665">
        <v>10.199999999999999</v>
      </c>
      <c r="G1395" s="665">
        <v>2673.2</v>
      </c>
      <c r="H1395" s="665">
        <v>1</v>
      </c>
      <c r="I1395" s="665">
        <v>262.07843137254901</v>
      </c>
      <c r="J1395" s="665">
        <v>9.2999999999999989</v>
      </c>
      <c r="K1395" s="665">
        <v>2437.33</v>
      </c>
      <c r="L1395" s="665">
        <v>0.91176492593146796</v>
      </c>
      <c r="M1395" s="665">
        <v>262.07849462365596</v>
      </c>
      <c r="N1395" s="665">
        <v>13.65</v>
      </c>
      <c r="O1395" s="665">
        <v>4539.99</v>
      </c>
      <c r="P1395" s="678">
        <v>1.6983353284453091</v>
      </c>
      <c r="Q1395" s="666">
        <v>332.59999999999997</v>
      </c>
    </row>
    <row r="1396" spans="1:17" ht="14.4" customHeight="1" x14ac:dyDescent="0.3">
      <c r="A1396" s="661" t="s">
        <v>591</v>
      </c>
      <c r="B1396" s="662" t="s">
        <v>9929</v>
      </c>
      <c r="C1396" s="662" t="s">
        <v>9668</v>
      </c>
      <c r="D1396" s="662" t="s">
        <v>10243</v>
      </c>
      <c r="E1396" s="662" t="s">
        <v>4891</v>
      </c>
      <c r="F1396" s="665"/>
      <c r="G1396" s="665"/>
      <c r="H1396" s="665"/>
      <c r="I1396" s="665"/>
      <c r="J1396" s="665">
        <v>11.25</v>
      </c>
      <c r="K1396" s="665">
        <v>7024.02</v>
      </c>
      <c r="L1396" s="665"/>
      <c r="M1396" s="665">
        <v>624.35733333333337</v>
      </c>
      <c r="N1396" s="665">
        <v>4.6999999999999993</v>
      </c>
      <c r="O1396" s="665">
        <v>2819.09</v>
      </c>
      <c r="P1396" s="678"/>
      <c r="Q1396" s="666">
        <v>599.80638297872349</v>
      </c>
    </row>
    <row r="1397" spans="1:17" ht="14.4" customHeight="1" x14ac:dyDescent="0.3">
      <c r="A1397" s="661" t="s">
        <v>591</v>
      </c>
      <c r="B1397" s="662" t="s">
        <v>9929</v>
      </c>
      <c r="C1397" s="662" t="s">
        <v>9668</v>
      </c>
      <c r="D1397" s="662" t="s">
        <v>10244</v>
      </c>
      <c r="E1397" s="662" t="s">
        <v>4571</v>
      </c>
      <c r="F1397" s="665">
        <v>20</v>
      </c>
      <c r="G1397" s="665">
        <v>70716.800000000003</v>
      </c>
      <c r="H1397" s="665">
        <v>1</v>
      </c>
      <c r="I1397" s="665">
        <v>3535.84</v>
      </c>
      <c r="J1397" s="665">
        <v>4</v>
      </c>
      <c r="K1397" s="665">
        <v>14143.36</v>
      </c>
      <c r="L1397" s="665">
        <v>0.2</v>
      </c>
      <c r="M1397" s="665">
        <v>3535.84</v>
      </c>
      <c r="N1397" s="665">
        <v>8</v>
      </c>
      <c r="O1397" s="665">
        <v>27056.880000000001</v>
      </c>
      <c r="P1397" s="678">
        <v>0.38260894158106701</v>
      </c>
      <c r="Q1397" s="666">
        <v>3382.11</v>
      </c>
    </row>
    <row r="1398" spans="1:17" ht="14.4" customHeight="1" x14ac:dyDescent="0.3">
      <c r="A1398" s="661" t="s">
        <v>591</v>
      </c>
      <c r="B1398" s="662" t="s">
        <v>9929</v>
      </c>
      <c r="C1398" s="662" t="s">
        <v>9668</v>
      </c>
      <c r="D1398" s="662" t="s">
        <v>10245</v>
      </c>
      <c r="E1398" s="662" t="s">
        <v>3127</v>
      </c>
      <c r="F1398" s="665">
        <v>84</v>
      </c>
      <c r="G1398" s="665">
        <v>23038.68</v>
      </c>
      <c r="H1398" s="665">
        <v>1</v>
      </c>
      <c r="I1398" s="665">
        <v>274.27</v>
      </c>
      <c r="J1398" s="665">
        <v>114</v>
      </c>
      <c r="K1398" s="665">
        <v>11022.659999999998</v>
      </c>
      <c r="L1398" s="665">
        <v>0.47844147320940256</v>
      </c>
      <c r="M1398" s="665">
        <v>96.689999999999984</v>
      </c>
      <c r="N1398" s="665">
        <v>99</v>
      </c>
      <c r="O1398" s="665">
        <v>9156.5</v>
      </c>
      <c r="P1398" s="678">
        <v>0.39744030473968128</v>
      </c>
      <c r="Q1398" s="666">
        <v>92.48989898989899</v>
      </c>
    </row>
    <row r="1399" spans="1:17" ht="14.4" customHeight="1" x14ac:dyDescent="0.3">
      <c r="A1399" s="661" t="s">
        <v>591</v>
      </c>
      <c r="B1399" s="662" t="s">
        <v>9929</v>
      </c>
      <c r="C1399" s="662" t="s">
        <v>9668</v>
      </c>
      <c r="D1399" s="662" t="s">
        <v>3238</v>
      </c>
      <c r="E1399" s="662" t="s">
        <v>3239</v>
      </c>
      <c r="F1399" s="665"/>
      <c r="G1399" s="665"/>
      <c r="H1399" s="665"/>
      <c r="I1399" s="665"/>
      <c r="J1399" s="665"/>
      <c r="K1399" s="665"/>
      <c r="L1399" s="665"/>
      <c r="M1399" s="665"/>
      <c r="N1399" s="665">
        <v>8</v>
      </c>
      <c r="O1399" s="665">
        <v>10298.879999999999</v>
      </c>
      <c r="P1399" s="678"/>
      <c r="Q1399" s="666">
        <v>1287.3599999999999</v>
      </c>
    </row>
    <row r="1400" spans="1:17" ht="14.4" customHeight="1" x14ac:dyDescent="0.3">
      <c r="A1400" s="661" t="s">
        <v>591</v>
      </c>
      <c r="B1400" s="662" t="s">
        <v>9929</v>
      </c>
      <c r="C1400" s="662" t="s">
        <v>9668</v>
      </c>
      <c r="D1400" s="662" t="s">
        <v>10246</v>
      </c>
      <c r="E1400" s="662" t="s">
        <v>10247</v>
      </c>
      <c r="F1400" s="665"/>
      <c r="G1400" s="665"/>
      <c r="H1400" s="665"/>
      <c r="I1400" s="665"/>
      <c r="J1400" s="665">
        <v>22.8</v>
      </c>
      <c r="K1400" s="665">
        <v>49216.84</v>
      </c>
      <c r="L1400" s="665"/>
      <c r="M1400" s="665">
        <v>2158.6333333333332</v>
      </c>
      <c r="N1400" s="665"/>
      <c r="O1400" s="665"/>
      <c r="P1400" s="678"/>
      <c r="Q1400" s="666"/>
    </row>
    <row r="1401" spans="1:17" ht="14.4" customHeight="1" x14ac:dyDescent="0.3">
      <c r="A1401" s="661" t="s">
        <v>591</v>
      </c>
      <c r="B1401" s="662" t="s">
        <v>9929</v>
      </c>
      <c r="C1401" s="662" t="s">
        <v>9668</v>
      </c>
      <c r="D1401" s="662" t="s">
        <v>9760</v>
      </c>
      <c r="E1401" s="662" t="s">
        <v>9761</v>
      </c>
      <c r="F1401" s="665"/>
      <c r="G1401" s="665"/>
      <c r="H1401" s="665"/>
      <c r="I1401" s="665"/>
      <c r="J1401" s="665">
        <v>4</v>
      </c>
      <c r="K1401" s="665">
        <v>25880.080000000002</v>
      </c>
      <c r="L1401" s="665"/>
      <c r="M1401" s="665">
        <v>6470.02</v>
      </c>
      <c r="N1401" s="665"/>
      <c r="O1401" s="665"/>
      <c r="P1401" s="678"/>
      <c r="Q1401" s="666"/>
    </row>
    <row r="1402" spans="1:17" ht="14.4" customHeight="1" x14ac:dyDescent="0.3">
      <c r="A1402" s="661" t="s">
        <v>591</v>
      </c>
      <c r="B1402" s="662" t="s">
        <v>9929</v>
      </c>
      <c r="C1402" s="662" t="s">
        <v>9668</v>
      </c>
      <c r="D1402" s="662" t="s">
        <v>9762</v>
      </c>
      <c r="E1402" s="662" t="s">
        <v>9761</v>
      </c>
      <c r="F1402" s="665"/>
      <c r="G1402" s="665"/>
      <c r="H1402" s="665"/>
      <c r="I1402" s="665"/>
      <c r="J1402" s="665">
        <v>222</v>
      </c>
      <c r="K1402" s="665">
        <v>2872688.88</v>
      </c>
      <c r="L1402" s="665"/>
      <c r="M1402" s="665">
        <v>12940.039999999999</v>
      </c>
      <c r="N1402" s="665"/>
      <c r="O1402" s="665"/>
      <c r="P1402" s="678"/>
      <c r="Q1402" s="666"/>
    </row>
    <row r="1403" spans="1:17" ht="14.4" customHeight="1" x14ac:dyDescent="0.3">
      <c r="A1403" s="661" t="s">
        <v>591</v>
      </c>
      <c r="B1403" s="662" t="s">
        <v>9929</v>
      </c>
      <c r="C1403" s="662" t="s">
        <v>9668</v>
      </c>
      <c r="D1403" s="662" t="s">
        <v>9763</v>
      </c>
      <c r="E1403" s="662" t="s">
        <v>3324</v>
      </c>
      <c r="F1403" s="665">
        <v>53.2</v>
      </c>
      <c r="G1403" s="665">
        <v>321708.38999999996</v>
      </c>
      <c r="H1403" s="665">
        <v>1</v>
      </c>
      <c r="I1403" s="665">
        <v>6047.1501879699235</v>
      </c>
      <c r="J1403" s="665">
        <v>39.200000000000003</v>
      </c>
      <c r="K1403" s="665">
        <v>237048.27999999997</v>
      </c>
      <c r="L1403" s="665">
        <v>0.7368420823591203</v>
      </c>
      <c r="M1403" s="665">
        <v>6047.1499999999987</v>
      </c>
      <c r="N1403" s="665">
        <v>1.2000000000000002</v>
      </c>
      <c r="O1403" s="665">
        <v>6317.34</v>
      </c>
      <c r="P1403" s="678">
        <v>1.9636851870726783E-2</v>
      </c>
      <c r="Q1403" s="666">
        <v>5264.4499999999989</v>
      </c>
    </row>
    <row r="1404" spans="1:17" ht="14.4" customHeight="1" x14ac:dyDescent="0.3">
      <c r="A1404" s="661" t="s">
        <v>591</v>
      </c>
      <c r="B1404" s="662" t="s">
        <v>9929</v>
      </c>
      <c r="C1404" s="662" t="s">
        <v>9668</v>
      </c>
      <c r="D1404" s="662" t="s">
        <v>9764</v>
      </c>
      <c r="E1404" s="662" t="s">
        <v>3481</v>
      </c>
      <c r="F1404" s="665">
        <v>114.79999999999998</v>
      </c>
      <c r="G1404" s="665">
        <v>1080098.7200000002</v>
      </c>
      <c r="H1404" s="665">
        <v>1</v>
      </c>
      <c r="I1404" s="665">
        <v>9408.5254355400721</v>
      </c>
      <c r="J1404" s="665">
        <v>107.39999999999999</v>
      </c>
      <c r="K1404" s="665">
        <v>1010473.44</v>
      </c>
      <c r="L1404" s="665">
        <v>0.93553804044874689</v>
      </c>
      <c r="M1404" s="665">
        <v>9408.5050279329607</v>
      </c>
      <c r="N1404" s="665">
        <v>1.2000000000000002</v>
      </c>
      <c r="O1404" s="665">
        <v>9407.5299999999988</v>
      </c>
      <c r="P1404" s="678">
        <v>8.7098797783965506E-3</v>
      </c>
      <c r="Q1404" s="666">
        <v>7839.6083333333308</v>
      </c>
    </row>
    <row r="1405" spans="1:17" ht="14.4" customHeight="1" x14ac:dyDescent="0.3">
      <c r="A1405" s="661" t="s">
        <v>591</v>
      </c>
      <c r="B1405" s="662" t="s">
        <v>9929</v>
      </c>
      <c r="C1405" s="662" t="s">
        <v>9668</v>
      </c>
      <c r="D1405" s="662" t="s">
        <v>10248</v>
      </c>
      <c r="E1405" s="662" t="s">
        <v>1732</v>
      </c>
      <c r="F1405" s="665">
        <v>36</v>
      </c>
      <c r="G1405" s="665">
        <v>116481.95999999999</v>
      </c>
      <c r="H1405" s="665">
        <v>1</v>
      </c>
      <c r="I1405" s="665">
        <v>3235.6099999999997</v>
      </c>
      <c r="J1405" s="665">
        <v>45</v>
      </c>
      <c r="K1405" s="665">
        <v>145602.44999999998</v>
      </c>
      <c r="L1405" s="665">
        <v>1.25</v>
      </c>
      <c r="M1405" s="665">
        <v>3235.6099999999997</v>
      </c>
      <c r="N1405" s="665">
        <v>88</v>
      </c>
      <c r="O1405" s="665">
        <v>272353.83999999997</v>
      </c>
      <c r="P1405" s="678">
        <v>2.3381632657966951</v>
      </c>
      <c r="Q1405" s="666">
        <v>3094.93</v>
      </c>
    </row>
    <row r="1406" spans="1:17" ht="14.4" customHeight="1" x14ac:dyDescent="0.3">
      <c r="A1406" s="661" t="s">
        <v>591</v>
      </c>
      <c r="B1406" s="662" t="s">
        <v>9929</v>
      </c>
      <c r="C1406" s="662" t="s">
        <v>9668</v>
      </c>
      <c r="D1406" s="662" t="s">
        <v>10249</v>
      </c>
      <c r="E1406" s="662" t="s">
        <v>1822</v>
      </c>
      <c r="F1406" s="665">
        <v>16.2</v>
      </c>
      <c r="G1406" s="665">
        <v>16770.469999999998</v>
      </c>
      <c r="H1406" s="665">
        <v>1</v>
      </c>
      <c r="I1406" s="665">
        <v>1035.2141975308641</v>
      </c>
      <c r="J1406" s="665">
        <v>83.9</v>
      </c>
      <c r="K1406" s="665">
        <v>86854.53</v>
      </c>
      <c r="L1406" s="665">
        <v>5.1790158534614719</v>
      </c>
      <c r="M1406" s="665">
        <v>1035.2148986889154</v>
      </c>
      <c r="N1406" s="665">
        <v>68.58</v>
      </c>
      <c r="O1406" s="665">
        <v>65976.98</v>
      </c>
      <c r="P1406" s="678">
        <v>3.9341163366321878</v>
      </c>
      <c r="Q1406" s="666">
        <v>962.04403616214631</v>
      </c>
    </row>
    <row r="1407" spans="1:17" ht="14.4" customHeight="1" x14ac:dyDescent="0.3">
      <c r="A1407" s="661" t="s">
        <v>591</v>
      </c>
      <c r="B1407" s="662" t="s">
        <v>9929</v>
      </c>
      <c r="C1407" s="662" t="s">
        <v>9668</v>
      </c>
      <c r="D1407" s="662" t="s">
        <v>10250</v>
      </c>
      <c r="E1407" s="662" t="s">
        <v>3044</v>
      </c>
      <c r="F1407" s="665">
        <v>2.4</v>
      </c>
      <c r="G1407" s="665">
        <v>2759.88</v>
      </c>
      <c r="H1407" s="665">
        <v>1</v>
      </c>
      <c r="I1407" s="665">
        <v>1149.95</v>
      </c>
      <c r="J1407" s="665">
        <v>5.5</v>
      </c>
      <c r="K1407" s="665">
        <v>4439.8500000000004</v>
      </c>
      <c r="L1407" s="665">
        <v>1.6087112483151442</v>
      </c>
      <c r="M1407" s="665">
        <v>807.24545454545466</v>
      </c>
      <c r="N1407" s="665">
        <v>8.25</v>
      </c>
      <c r="O1407" s="665">
        <v>6370.1399999999994</v>
      </c>
      <c r="P1407" s="678">
        <v>2.3081220922648806</v>
      </c>
      <c r="Q1407" s="666">
        <v>772.13818181818169</v>
      </c>
    </row>
    <row r="1408" spans="1:17" ht="14.4" customHeight="1" x14ac:dyDescent="0.3">
      <c r="A1408" s="661" t="s">
        <v>591</v>
      </c>
      <c r="B1408" s="662" t="s">
        <v>9929</v>
      </c>
      <c r="C1408" s="662" t="s">
        <v>9668</v>
      </c>
      <c r="D1408" s="662" t="s">
        <v>9768</v>
      </c>
      <c r="E1408" s="662" t="s">
        <v>2044</v>
      </c>
      <c r="F1408" s="665">
        <v>1.03</v>
      </c>
      <c r="G1408" s="665">
        <v>1692.0500000000002</v>
      </c>
      <c r="H1408" s="665">
        <v>1</v>
      </c>
      <c r="I1408" s="665">
        <v>1642.7669902912623</v>
      </c>
      <c r="J1408" s="665">
        <v>2.23</v>
      </c>
      <c r="K1408" s="665">
        <v>3663.36</v>
      </c>
      <c r="L1408" s="665">
        <v>2.1650424041842733</v>
      </c>
      <c r="M1408" s="665">
        <v>1642.7623318385652</v>
      </c>
      <c r="N1408" s="665">
        <v>1.7</v>
      </c>
      <c r="O1408" s="665">
        <v>4046.78</v>
      </c>
      <c r="P1408" s="678">
        <v>2.3916432729529267</v>
      </c>
      <c r="Q1408" s="666">
        <v>2380.4588235294118</v>
      </c>
    </row>
    <row r="1409" spans="1:17" ht="14.4" customHeight="1" x14ac:dyDescent="0.3">
      <c r="A1409" s="661" t="s">
        <v>591</v>
      </c>
      <c r="B1409" s="662" t="s">
        <v>9929</v>
      </c>
      <c r="C1409" s="662" t="s">
        <v>9668</v>
      </c>
      <c r="D1409" s="662" t="s">
        <v>9769</v>
      </c>
      <c r="E1409" s="662" t="s">
        <v>1934</v>
      </c>
      <c r="F1409" s="665">
        <v>15.98</v>
      </c>
      <c r="G1409" s="665">
        <v>2559.06</v>
      </c>
      <c r="H1409" s="665">
        <v>1</v>
      </c>
      <c r="I1409" s="665">
        <v>160.14142678347935</v>
      </c>
      <c r="J1409" s="665">
        <v>29.43</v>
      </c>
      <c r="K1409" s="665">
        <v>4713.84</v>
      </c>
      <c r="L1409" s="665">
        <v>1.8420201167616235</v>
      </c>
      <c r="M1409" s="665">
        <v>160.17125382262998</v>
      </c>
      <c r="N1409" s="665">
        <v>21.1</v>
      </c>
      <c r="O1409" s="665">
        <v>3232.57</v>
      </c>
      <c r="P1409" s="678">
        <v>1.2631864825365564</v>
      </c>
      <c r="Q1409" s="666">
        <v>153.20236966824643</v>
      </c>
    </row>
    <row r="1410" spans="1:17" ht="14.4" customHeight="1" x14ac:dyDescent="0.3">
      <c r="A1410" s="661" t="s">
        <v>591</v>
      </c>
      <c r="B1410" s="662" t="s">
        <v>9929</v>
      </c>
      <c r="C1410" s="662" t="s">
        <v>9668</v>
      </c>
      <c r="D1410" s="662" t="s">
        <v>10251</v>
      </c>
      <c r="E1410" s="662" t="s">
        <v>1916</v>
      </c>
      <c r="F1410" s="665"/>
      <c r="G1410" s="665"/>
      <c r="H1410" s="665"/>
      <c r="I1410" s="665"/>
      <c r="J1410" s="665">
        <v>121.55</v>
      </c>
      <c r="K1410" s="665">
        <v>62806.060000000005</v>
      </c>
      <c r="L1410" s="665"/>
      <c r="M1410" s="665">
        <v>516.70966680378456</v>
      </c>
      <c r="N1410" s="665">
        <v>229.14999999999998</v>
      </c>
      <c r="O1410" s="665">
        <v>113389.85999999999</v>
      </c>
      <c r="P1410" s="678"/>
      <c r="Q1410" s="666">
        <v>494.82810386209906</v>
      </c>
    </row>
    <row r="1411" spans="1:17" ht="14.4" customHeight="1" x14ac:dyDescent="0.3">
      <c r="A1411" s="661" t="s">
        <v>591</v>
      </c>
      <c r="B1411" s="662" t="s">
        <v>9929</v>
      </c>
      <c r="C1411" s="662" t="s">
        <v>9668</v>
      </c>
      <c r="D1411" s="662" t="s">
        <v>10252</v>
      </c>
      <c r="E1411" s="662" t="s">
        <v>1996</v>
      </c>
      <c r="F1411" s="665">
        <v>73.88</v>
      </c>
      <c r="G1411" s="665">
        <v>24920.85</v>
      </c>
      <c r="H1411" s="665">
        <v>1</v>
      </c>
      <c r="I1411" s="665">
        <v>337.31524093123983</v>
      </c>
      <c r="J1411" s="665">
        <v>94.999999999999986</v>
      </c>
      <c r="K1411" s="665">
        <v>34133.500000000007</v>
      </c>
      <c r="L1411" s="665">
        <v>1.3696763954680522</v>
      </c>
      <c r="M1411" s="665">
        <v>359.30000000000013</v>
      </c>
      <c r="N1411" s="665">
        <v>9.4</v>
      </c>
      <c r="O1411" s="665">
        <v>3230.49</v>
      </c>
      <c r="P1411" s="678">
        <v>0.12963000860725055</v>
      </c>
      <c r="Q1411" s="666">
        <v>343.66914893617019</v>
      </c>
    </row>
    <row r="1412" spans="1:17" ht="14.4" customHeight="1" x14ac:dyDescent="0.3">
      <c r="A1412" s="661" t="s">
        <v>591</v>
      </c>
      <c r="B1412" s="662" t="s">
        <v>9929</v>
      </c>
      <c r="C1412" s="662" t="s">
        <v>9668</v>
      </c>
      <c r="D1412" s="662" t="s">
        <v>10253</v>
      </c>
      <c r="E1412" s="662" t="s">
        <v>10254</v>
      </c>
      <c r="F1412" s="665"/>
      <c r="G1412" s="665"/>
      <c r="H1412" s="665"/>
      <c r="I1412" s="665"/>
      <c r="J1412" s="665"/>
      <c r="K1412" s="665"/>
      <c r="L1412" s="665"/>
      <c r="M1412" s="665"/>
      <c r="N1412" s="665">
        <v>3</v>
      </c>
      <c r="O1412" s="665">
        <v>1031.04</v>
      </c>
      <c r="P1412" s="678"/>
      <c r="Q1412" s="666">
        <v>343.68</v>
      </c>
    </row>
    <row r="1413" spans="1:17" ht="14.4" customHeight="1" x14ac:dyDescent="0.3">
      <c r="A1413" s="661" t="s">
        <v>591</v>
      </c>
      <c r="B1413" s="662" t="s">
        <v>9929</v>
      </c>
      <c r="C1413" s="662" t="s">
        <v>9668</v>
      </c>
      <c r="D1413" s="662" t="s">
        <v>10255</v>
      </c>
      <c r="E1413" s="662" t="s">
        <v>10256</v>
      </c>
      <c r="F1413" s="665">
        <v>172.04000000000002</v>
      </c>
      <c r="G1413" s="665">
        <v>623282.91999999993</v>
      </c>
      <c r="H1413" s="665">
        <v>1</v>
      </c>
      <c r="I1413" s="665">
        <v>3622.8953731690294</v>
      </c>
      <c r="J1413" s="665">
        <v>187.12</v>
      </c>
      <c r="K1413" s="665">
        <v>678874.1</v>
      </c>
      <c r="L1413" s="665">
        <v>1.0891909247248426</v>
      </c>
      <c r="M1413" s="665">
        <v>3628.014643009833</v>
      </c>
      <c r="N1413" s="665">
        <v>325.24</v>
      </c>
      <c r="O1413" s="665">
        <v>999905.82</v>
      </c>
      <c r="P1413" s="678">
        <v>1.6042567314374667</v>
      </c>
      <c r="Q1413" s="666">
        <v>3074.3629934817363</v>
      </c>
    </row>
    <row r="1414" spans="1:17" ht="14.4" customHeight="1" x14ac:dyDescent="0.3">
      <c r="A1414" s="661" t="s">
        <v>591</v>
      </c>
      <c r="B1414" s="662" t="s">
        <v>9929</v>
      </c>
      <c r="C1414" s="662" t="s">
        <v>9668</v>
      </c>
      <c r="D1414" s="662" t="s">
        <v>10257</v>
      </c>
      <c r="E1414" s="662" t="s">
        <v>3207</v>
      </c>
      <c r="F1414" s="665"/>
      <c r="G1414" s="665"/>
      <c r="H1414" s="665"/>
      <c r="I1414" s="665"/>
      <c r="J1414" s="665"/>
      <c r="K1414" s="665"/>
      <c r="L1414" s="665"/>
      <c r="M1414" s="665"/>
      <c r="N1414" s="665">
        <v>0.5</v>
      </c>
      <c r="O1414" s="665">
        <v>214.36</v>
      </c>
      <c r="P1414" s="678"/>
      <c r="Q1414" s="666">
        <v>428.72</v>
      </c>
    </row>
    <row r="1415" spans="1:17" ht="14.4" customHeight="1" x14ac:dyDescent="0.3">
      <c r="A1415" s="661" t="s">
        <v>591</v>
      </c>
      <c r="B1415" s="662" t="s">
        <v>9929</v>
      </c>
      <c r="C1415" s="662" t="s">
        <v>9668</v>
      </c>
      <c r="D1415" s="662" t="s">
        <v>10258</v>
      </c>
      <c r="E1415" s="662" t="s">
        <v>2101</v>
      </c>
      <c r="F1415" s="665">
        <v>5</v>
      </c>
      <c r="G1415" s="665">
        <v>19636.849999999999</v>
      </c>
      <c r="H1415" s="665">
        <v>1</v>
      </c>
      <c r="I1415" s="665">
        <v>3927.37</v>
      </c>
      <c r="J1415" s="665">
        <v>5</v>
      </c>
      <c r="K1415" s="665">
        <v>19346.5</v>
      </c>
      <c r="L1415" s="665">
        <v>0.9852140236341369</v>
      </c>
      <c r="M1415" s="665">
        <v>3869.3</v>
      </c>
      <c r="N1415" s="665">
        <v>0.67</v>
      </c>
      <c r="O1415" s="665">
        <v>2516.92</v>
      </c>
      <c r="P1415" s="678">
        <v>0.12817330681855799</v>
      </c>
      <c r="Q1415" s="666">
        <v>3756.5970149253731</v>
      </c>
    </row>
    <row r="1416" spans="1:17" ht="14.4" customHeight="1" x14ac:dyDescent="0.3">
      <c r="A1416" s="661" t="s">
        <v>591</v>
      </c>
      <c r="B1416" s="662" t="s">
        <v>9929</v>
      </c>
      <c r="C1416" s="662" t="s">
        <v>9668</v>
      </c>
      <c r="D1416" s="662" t="s">
        <v>10259</v>
      </c>
      <c r="E1416" s="662" t="s">
        <v>3963</v>
      </c>
      <c r="F1416" s="665">
        <v>1.4</v>
      </c>
      <c r="G1416" s="665">
        <v>32468.400000000001</v>
      </c>
      <c r="H1416" s="665">
        <v>1</v>
      </c>
      <c r="I1416" s="665">
        <v>23191.71428571429</v>
      </c>
      <c r="J1416" s="665"/>
      <c r="K1416" s="665"/>
      <c r="L1416" s="665"/>
      <c r="M1416" s="665"/>
      <c r="N1416" s="665">
        <v>2.15</v>
      </c>
      <c r="O1416" s="665">
        <v>48304.480000000003</v>
      </c>
      <c r="P1416" s="678">
        <v>1.4877382316344507</v>
      </c>
      <c r="Q1416" s="666">
        <v>22467.200000000001</v>
      </c>
    </row>
    <row r="1417" spans="1:17" ht="14.4" customHeight="1" x14ac:dyDescent="0.3">
      <c r="A1417" s="661" t="s">
        <v>591</v>
      </c>
      <c r="B1417" s="662" t="s">
        <v>9929</v>
      </c>
      <c r="C1417" s="662" t="s">
        <v>9668</v>
      </c>
      <c r="D1417" s="662" t="s">
        <v>10260</v>
      </c>
      <c r="E1417" s="662" t="s">
        <v>3183</v>
      </c>
      <c r="F1417" s="665"/>
      <c r="G1417" s="665"/>
      <c r="H1417" s="665"/>
      <c r="I1417" s="665"/>
      <c r="J1417" s="665"/>
      <c r="K1417" s="665"/>
      <c r="L1417" s="665"/>
      <c r="M1417" s="665"/>
      <c r="N1417" s="665">
        <v>0.25</v>
      </c>
      <c r="O1417" s="665">
        <v>6607.64</v>
      </c>
      <c r="P1417" s="678"/>
      <c r="Q1417" s="666">
        <v>26430.560000000001</v>
      </c>
    </row>
    <row r="1418" spans="1:17" ht="14.4" customHeight="1" x14ac:dyDescent="0.3">
      <c r="A1418" s="661" t="s">
        <v>591</v>
      </c>
      <c r="B1418" s="662" t="s">
        <v>9929</v>
      </c>
      <c r="C1418" s="662" t="s">
        <v>9668</v>
      </c>
      <c r="D1418" s="662" t="s">
        <v>9775</v>
      </c>
      <c r="E1418" s="662" t="s">
        <v>2752</v>
      </c>
      <c r="F1418" s="665">
        <v>6.8</v>
      </c>
      <c r="G1418" s="665">
        <v>47611.56</v>
      </c>
      <c r="H1418" s="665">
        <v>1</v>
      </c>
      <c r="I1418" s="665">
        <v>7001.7</v>
      </c>
      <c r="J1418" s="665">
        <v>17.399999999999999</v>
      </c>
      <c r="K1418" s="665">
        <v>121829.58</v>
      </c>
      <c r="L1418" s="665">
        <v>2.5588235294117649</v>
      </c>
      <c r="M1418" s="665">
        <v>7001.7000000000007</v>
      </c>
      <c r="N1418" s="665">
        <v>66.400000000000006</v>
      </c>
      <c r="O1418" s="665">
        <v>350855.99</v>
      </c>
      <c r="P1418" s="678">
        <v>7.3691345127107786</v>
      </c>
      <c r="Q1418" s="666">
        <v>5283.9757530120478</v>
      </c>
    </row>
    <row r="1419" spans="1:17" ht="14.4" customHeight="1" x14ac:dyDescent="0.3">
      <c r="A1419" s="661" t="s">
        <v>591</v>
      </c>
      <c r="B1419" s="662" t="s">
        <v>9929</v>
      </c>
      <c r="C1419" s="662" t="s">
        <v>9668</v>
      </c>
      <c r="D1419" s="662" t="s">
        <v>9776</v>
      </c>
      <c r="E1419" s="662" t="s">
        <v>2770</v>
      </c>
      <c r="F1419" s="665">
        <v>21.4</v>
      </c>
      <c r="G1419" s="665">
        <v>190530.62</v>
      </c>
      <c r="H1419" s="665">
        <v>1</v>
      </c>
      <c r="I1419" s="665">
        <v>8903.3000000000011</v>
      </c>
      <c r="J1419" s="665">
        <v>129.41</v>
      </c>
      <c r="K1419" s="665">
        <v>1152176.05</v>
      </c>
      <c r="L1419" s="665">
        <v>6.0471962459367425</v>
      </c>
      <c r="M1419" s="665">
        <v>8903.299976817867</v>
      </c>
      <c r="N1419" s="665">
        <v>213.00999999999996</v>
      </c>
      <c r="O1419" s="665">
        <v>1626143.85</v>
      </c>
      <c r="P1419" s="678">
        <v>8.5348163460550346</v>
      </c>
      <c r="Q1419" s="666">
        <v>7634.1197596356997</v>
      </c>
    </row>
    <row r="1420" spans="1:17" ht="14.4" customHeight="1" x14ac:dyDescent="0.3">
      <c r="A1420" s="661" t="s">
        <v>591</v>
      </c>
      <c r="B1420" s="662" t="s">
        <v>9929</v>
      </c>
      <c r="C1420" s="662" t="s">
        <v>9668</v>
      </c>
      <c r="D1420" s="662" t="s">
        <v>9778</v>
      </c>
      <c r="E1420" s="662" t="s">
        <v>3324</v>
      </c>
      <c r="F1420" s="665">
        <v>0.2</v>
      </c>
      <c r="G1420" s="665">
        <v>1209.43</v>
      </c>
      <c r="H1420" s="665">
        <v>1</v>
      </c>
      <c r="I1420" s="665">
        <v>6047.15</v>
      </c>
      <c r="J1420" s="665">
        <v>5.6</v>
      </c>
      <c r="K1420" s="665">
        <v>33864.04</v>
      </c>
      <c r="L1420" s="665">
        <v>28</v>
      </c>
      <c r="M1420" s="665">
        <v>6047.1500000000005</v>
      </c>
      <c r="N1420" s="665"/>
      <c r="O1420" s="665"/>
      <c r="P1420" s="678"/>
      <c r="Q1420" s="666"/>
    </row>
    <row r="1421" spans="1:17" ht="14.4" customHeight="1" x14ac:dyDescent="0.3">
      <c r="A1421" s="661" t="s">
        <v>591</v>
      </c>
      <c r="B1421" s="662" t="s">
        <v>9929</v>
      </c>
      <c r="C1421" s="662" t="s">
        <v>9668</v>
      </c>
      <c r="D1421" s="662" t="s">
        <v>9779</v>
      </c>
      <c r="E1421" s="662" t="s">
        <v>3481</v>
      </c>
      <c r="F1421" s="665">
        <v>1.7999999999999998</v>
      </c>
      <c r="G1421" s="665">
        <v>16935.330000000002</v>
      </c>
      <c r="H1421" s="665">
        <v>1</v>
      </c>
      <c r="I1421" s="665">
        <v>9408.5166666666682</v>
      </c>
      <c r="J1421" s="665">
        <v>28.599999999999998</v>
      </c>
      <c r="K1421" s="665">
        <v>269083.25</v>
      </c>
      <c r="L1421" s="665">
        <v>15.888869599824744</v>
      </c>
      <c r="M1421" s="665">
        <v>9408.5052447552462</v>
      </c>
      <c r="N1421" s="665"/>
      <c r="O1421" s="665"/>
      <c r="P1421" s="678"/>
      <c r="Q1421" s="666"/>
    </row>
    <row r="1422" spans="1:17" ht="14.4" customHeight="1" x14ac:dyDescent="0.3">
      <c r="A1422" s="661" t="s">
        <v>591</v>
      </c>
      <c r="B1422" s="662" t="s">
        <v>9929</v>
      </c>
      <c r="C1422" s="662" t="s">
        <v>9668</v>
      </c>
      <c r="D1422" s="662" t="s">
        <v>10261</v>
      </c>
      <c r="E1422" s="662" t="s">
        <v>3179</v>
      </c>
      <c r="F1422" s="665">
        <v>13</v>
      </c>
      <c r="G1422" s="665">
        <v>132973.28</v>
      </c>
      <c r="H1422" s="665">
        <v>1</v>
      </c>
      <c r="I1422" s="665">
        <v>10228.713846153845</v>
      </c>
      <c r="J1422" s="665">
        <v>115</v>
      </c>
      <c r="K1422" s="665">
        <v>1241886.1500000001</v>
      </c>
      <c r="L1422" s="665">
        <v>9.3393661493497042</v>
      </c>
      <c r="M1422" s="665">
        <v>10799.010000000002</v>
      </c>
      <c r="N1422" s="665">
        <v>43</v>
      </c>
      <c r="O1422" s="665">
        <v>444168.07</v>
      </c>
      <c r="P1422" s="678">
        <v>3.3402806187829617</v>
      </c>
      <c r="Q1422" s="666">
        <v>10329.49</v>
      </c>
    </row>
    <row r="1423" spans="1:17" ht="14.4" customHeight="1" x14ac:dyDescent="0.3">
      <c r="A1423" s="661" t="s">
        <v>591</v>
      </c>
      <c r="B1423" s="662" t="s">
        <v>9929</v>
      </c>
      <c r="C1423" s="662" t="s">
        <v>9668</v>
      </c>
      <c r="D1423" s="662" t="s">
        <v>10262</v>
      </c>
      <c r="E1423" s="662"/>
      <c r="F1423" s="665">
        <v>6</v>
      </c>
      <c r="G1423" s="665">
        <v>90840.06</v>
      </c>
      <c r="H1423" s="665">
        <v>1</v>
      </c>
      <c r="I1423" s="665">
        <v>15140.01</v>
      </c>
      <c r="J1423" s="665"/>
      <c r="K1423" s="665"/>
      <c r="L1423" s="665"/>
      <c r="M1423" s="665"/>
      <c r="N1423" s="665"/>
      <c r="O1423" s="665"/>
      <c r="P1423" s="678"/>
      <c r="Q1423" s="666"/>
    </row>
    <row r="1424" spans="1:17" ht="14.4" customHeight="1" x14ac:dyDescent="0.3">
      <c r="A1424" s="661" t="s">
        <v>591</v>
      </c>
      <c r="B1424" s="662" t="s">
        <v>9929</v>
      </c>
      <c r="C1424" s="662" t="s">
        <v>9668</v>
      </c>
      <c r="D1424" s="662" t="s">
        <v>9780</v>
      </c>
      <c r="E1424" s="662" t="s">
        <v>9925</v>
      </c>
      <c r="F1424" s="665">
        <v>0</v>
      </c>
      <c r="G1424" s="665">
        <v>-5.8207660913467407E-11</v>
      </c>
      <c r="H1424" s="665">
        <v>1</v>
      </c>
      <c r="I1424" s="665"/>
      <c r="J1424" s="665">
        <v>0</v>
      </c>
      <c r="K1424" s="665">
        <v>0</v>
      </c>
      <c r="L1424" s="665">
        <v>0</v>
      </c>
      <c r="M1424" s="665"/>
      <c r="N1424" s="665">
        <v>7.1054273576010019E-15</v>
      </c>
      <c r="O1424" s="665">
        <v>1.1641532182693481E-10</v>
      </c>
      <c r="P1424" s="678">
        <v>-2</v>
      </c>
      <c r="Q1424" s="666">
        <v>16384</v>
      </c>
    </row>
    <row r="1425" spans="1:17" ht="14.4" customHeight="1" x14ac:dyDescent="0.3">
      <c r="A1425" s="661" t="s">
        <v>591</v>
      </c>
      <c r="B1425" s="662" t="s">
        <v>9929</v>
      </c>
      <c r="C1425" s="662" t="s">
        <v>9668</v>
      </c>
      <c r="D1425" s="662" t="s">
        <v>9780</v>
      </c>
      <c r="E1425" s="662" t="s">
        <v>3450</v>
      </c>
      <c r="F1425" s="665">
        <v>100.1</v>
      </c>
      <c r="G1425" s="665">
        <v>1081448.18</v>
      </c>
      <c r="H1425" s="665">
        <v>1</v>
      </c>
      <c r="I1425" s="665">
        <v>10803.678121878122</v>
      </c>
      <c r="J1425" s="665">
        <v>11.67</v>
      </c>
      <c r="K1425" s="665">
        <v>120313.49</v>
      </c>
      <c r="L1425" s="665">
        <v>0.11125220072958097</v>
      </c>
      <c r="M1425" s="665">
        <v>10309.639245929735</v>
      </c>
      <c r="N1425" s="665">
        <v>97.12</v>
      </c>
      <c r="O1425" s="665">
        <v>957737.86</v>
      </c>
      <c r="P1425" s="678">
        <v>0.88560679809919329</v>
      </c>
      <c r="Q1425" s="666">
        <v>9861.3865321252051</v>
      </c>
    </row>
    <row r="1426" spans="1:17" ht="14.4" customHeight="1" x14ac:dyDescent="0.3">
      <c r="A1426" s="661" t="s">
        <v>591</v>
      </c>
      <c r="B1426" s="662" t="s">
        <v>9929</v>
      </c>
      <c r="C1426" s="662" t="s">
        <v>9668</v>
      </c>
      <c r="D1426" s="662" t="s">
        <v>1728</v>
      </c>
      <c r="E1426" s="662" t="s">
        <v>9782</v>
      </c>
      <c r="F1426" s="665">
        <v>17.989999999999998</v>
      </c>
      <c r="G1426" s="665">
        <v>397286.26</v>
      </c>
      <c r="H1426" s="665">
        <v>1</v>
      </c>
      <c r="I1426" s="665">
        <v>22083.727626459146</v>
      </c>
      <c r="J1426" s="665"/>
      <c r="K1426" s="665"/>
      <c r="L1426" s="665"/>
      <c r="M1426" s="665"/>
      <c r="N1426" s="665"/>
      <c r="O1426" s="665"/>
      <c r="P1426" s="678"/>
      <c r="Q1426" s="666"/>
    </row>
    <row r="1427" spans="1:17" ht="14.4" customHeight="1" x14ac:dyDescent="0.3">
      <c r="A1427" s="661" t="s">
        <v>591</v>
      </c>
      <c r="B1427" s="662" t="s">
        <v>9929</v>
      </c>
      <c r="C1427" s="662" t="s">
        <v>9668</v>
      </c>
      <c r="D1427" s="662" t="s">
        <v>10263</v>
      </c>
      <c r="E1427" s="662" t="s">
        <v>9729</v>
      </c>
      <c r="F1427" s="665">
        <v>1</v>
      </c>
      <c r="G1427" s="665">
        <v>647</v>
      </c>
      <c r="H1427" s="665">
        <v>1</v>
      </c>
      <c r="I1427" s="665">
        <v>647</v>
      </c>
      <c r="J1427" s="665"/>
      <c r="K1427" s="665"/>
      <c r="L1427" s="665"/>
      <c r="M1427" s="665"/>
      <c r="N1427" s="665"/>
      <c r="O1427" s="665"/>
      <c r="P1427" s="678"/>
      <c r="Q1427" s="666"/>
    </row>
    <row r="1428" spans="1:17" ht="14.4" customHeight="1" x14ac:dyDescent="0.3">
      <c r="A1428" s="661" t="s">
        <v>591</v>
      </c>
      <c r="B1428" s="662" t="s">
        <v>9929</v>
      </c>
      <c r="C1428" s="662" t="s">
        <v>9668</v>
      </c>
      <c r="D1428" s="662" t="s">
        <v>9784</v>
      </c>
      <c r="E1428" s="662" t="s">
        <v>9785</v>
      </c>
      <c r="F1428" s="665">
        <v>4.95</v>
      </c>
      <c r="G1428" s="665">
        <v>401122.26</v>
      </c>
      <c r="H1428" s="665">
        <v>1</v>
      </c>
      <c r="I1428" s="665">
        <v>81034.8</v>
      </c>
      <c r="J1428" s="665">
        <v>3.5</v>
      </c>
      <c r="K1428" s="665">
        <v>325716.25</v>
      </c>
      <c r="L1428" s="665">
        <v>0.8120124024031975</v>
      </c>
      <c r="M1428" s="665">
        <v>93061.78571428571</v>
      </c>
      <c r="N1428" s="665"/>
      <c r="O1428" s="665"/>
      <c r="P1428" s="678"/>
      <c r="Q1428" s="666"/>
    </row>
    <row r="1429" spans="1:17" ht="14.4" customHeight="1" x14ac:dyDescent="0.3">
      <c r="A1429" s="661" t="s">
        <v>591</v>
      </c>
      <c r="B1429" s="662" t="s">
        <v>9929</v>
      </c>
      <c r="C1429" s="662" t="s">
        <v>9668</v>
      </c>
      <c r="D1429" s="662" t="s">
        <v>9784</v>
      </c>
      <c r="E1429" s="662" t="s">
        <v>9926</v>
      </c>
      <c r="F1429" s="665">
        <v>0</v>
      </c>
      <c r="G1429" s="665">
        <v>0</v>
      </c>
      <c r="H1429" s="665"/>
      <c r="I1429" s="665"/>
      <c r="J1429" s="665">
        <v>0</v>
      </c>
      <c r="K1429" s="665">
        <v>0</v>
      </c>
      <c r="L1429" s="665"/>
      <c r="M1429" s="665"/>
      <c r="N1429" s="665"/>
      <c r="O1429" s="665"/>
      <c r="P1429" s="678"/>
      <c r="Q1429" s="666"/>
    </row>
    <row r="1430" spans="1:17" ht="14.4" customHeight="1" x14ac:dyDescent="0.3">
      <c r="A1430" s="661" t="s">
        <v>591</v>
      </c>
      <c r="B1430" s="662" t="s">
        <v>9929</v>
      </c>
      <c r="C1430" s="662" t="s">
        <v>9668</v>
      </c>
      <c r="D1430" s="662" t="s">
        <v>9786</v>
      </c>
      <c r="E1430" s="662" t="s">
        <v>9927</v>
      </c>
      <c r="F1430" s="665">
        <v>0</v>
      </c>
      <c r="G1430" s="665">
        <v>-7.2759576141834259E-12</v>
      </c>
      <c r="H1430" s="665">
        <v>1</v>
      </c>
      <c r="I1430" s="665"/>
      <c r="J1430" s="665"/>
      <c r="K1430" s="665"/>
      <c r="L1430" s="665"/>
      <c r="M1430" s="665"/>
      <c r="N1430" s="665">
        <v>0</v>
      </c>
      <c r="O1430" s="665">
        <v>0</v>
      </c>
      <c r="P1430" s="678">
        <v>0</v>
      </c>
      <c r="Q1430" s="666"/>
    </row>
    <row r="1431" spans="1:17" ht="14.4" customHeight="1" x14ac:dyDescent="0.3">
      <c r="A1431" s="661" t="s">
        <v>591</v>
      </c>
      <c r="B1431" s="662" t="s">
        <v>9929</v>
      </c>
      <c r="C1431" s="662" t="s">
        <v>9668</v>
      </c>
      <c r="D1431" s="662" t="s">
        <v>9786</v>
      </c>
      <c r="E1431" s="662" t="s">
        <v>3211</v>
      </c>
      <c r="F1431" s="665">
        <v>2.92</v>
      </c>
      <c r="G1431" s="665">
        <v>110817.87</v>
      </c>
      <c r="H1431" s="665">
        <v>1</v>
      </c>
      <c r="I1431" s="665">
        <v>37951.325342465752</v>
      </c>
      <c r="J1431" s="665"/>
      <c r="K1431" s="665"/>
      <c r="L1431" s="665"/>
      <c r="M1431" s="665"/>
      <c r="N1431" s="665">
        <v>10.3</v>
      </c>
      <c r="O1431" s="665">
        <v>379842.02</v>
      </c>
      <c r="P1431" s="678">
        <v>3.4276242631265159</v>
      </c>
      <c r="Q1431" s="666">
        <v>36877.866019417474</v>
      </c>
    </row>
    <row r="1432" spans="1:17" ht="14.4" customHeight="1" x14ac:dyDescent="0.3">
      <c r="A1432" s="661" t="s">
        <v>591</v>
      </c>
      <c r="B1432" s="662" t="s">
        <v>9929</v>
      </c>
      <c r="C1432" s="662" t="s">
        <v>9668</v>
      </c>
      <c r="D1432" s="662" t="s">
        <v>3248</v>
      </c>
      <c r="E1432" s="662" t="s">
        <v>3251</v>
      </c>
      <c r="F1432" s="665">
        <v>3</v>
      </c>
      <c r="G1432" s="665">
        <v>10510.17</v>
      </c>
      <c r="H1432" s="665">
        <v>1</v>
      </c>
      <c r="I1432" s="665">
        <v>3503.39</v>
      </c>
      <c r="J1432" s="665">
        <v>3</v>
      </c>
      <c r="K1432" s="665">
        <v>10510.17</v>
      </c>
      <c r="L1432" s="665">
        <v>1</v>
      </c>
      <c r="M1432" s="665">
        <v>3503.39</v>
      </c>
      <c r="N1432" s="665">
        <v>4</v>
      </c>
      <c r="O1432" s="665">
        <v>12691.12</v>
      </c>
      <c r="P1432" s="678">
        <v>1.2075085369694307</v>
      </c>
      <c r="Q1432" s="666">
        <v>3172.78</v>
      </c>
    </row>
    <row r="1433" spans="1:17" ht="14.4" customHeight="1" x14ac:dyDescent="0.3">
      <c r="A1433" s="661" t="s">
        <v>591</v>
      </c>
      <c r="B1433" s="662" t="s">
        <v>9929</v>
      </c>
      <c r="C1433" s="662" t="s">
        <v>9668</v>
      </c>
      <c r="D1433" s="662" t="s">
        <v>3250</v>
      </c>
      <c r="E1433" s="662" t="s">
        <v>3251</v>
      </c>
      <c r="F1433" s="665">
        <v>2</v>
      </c>
      <c r="G1433" s="665">
        <v>14013.56</v>
      </c>
      <c r="H1433" s="665">
        <v>1</v>
      </c>
      <c r="I1433" s="665">
        <v>7006.78</v>
      </c>
      <c r="J1433" s="665">
        <v>6</v>
      </c>
      <c r="K1433" s="665">
        <v>42040.68</v>
      </c>
      <c r="L1433" s="665">
        <v>3</v>
      </c>
      <c r="M1433" s="665">
        <v>7006.78</v>
      </c>
      <c r="N1433" s="665">
        <v>12</v>
      </c>
      <c r="O1433" s="665">
        <v>76146.84</v>
      </c>
      <c r="P1433" s="678">
        <v>5.4337969794970018</v>
      </c>
      <c r="Q1433" s="666">
        <v>6345.57</v>
      </c>
    </row>
    <row r="1434" spans="1:17" ht="14.4" customHeight="1" x14ac:dyDescent="0.3">
      <c r="A1434" s="661" t="s">
        <v>591</v>
      </c>
      <c r="B1434" s="662" t="s">
        <v>9929</v>
      </c>
      <c r="C1434" s="662" t="s">
        <v>9668</v>
      </c>
      <c r="D1434" s="662" t="s">
        <v>10264</v>
      </c>
      <c r="E1434" s="662" t="s">
        <v>5048</v>
      </c>
      <c r="F1434" s="665">
        <v>1</v>
      </c>
      <c r="G1434" s="665">
        <v>541.05999999999995</v>
      </c>
      <c r="H1434" s="665">
        <v>1</v>
      </c>
      <c r="I1434" s="665">
        <v>541.05999999999995</v>
      </c>
      <c r="J1434" s="665">
        <v>10</v>
      </c>
      <c r="K1434" s="665">
        <v>5410.6</v>
      </c>
      <c r="L1434" s="665">
        <v>10.000000000000002</v>
      </c>
      <c r="M1434" s="665">
        <v>541.06000000000006</v>
      </c>
      <c r="N1434" s="665"/>
      <c r="O1434" s="665"/>
      <c r="P1434" s="678"/>
      <c r="Q1434" s="666"/>
    </row>
    <row r="1435" spans="1:17" ht="14.4" customHeight="1" x14ac:dyDescent="0.3">
      <c r="A1435" s="661" t="s">
        <v>591</v>
      </c>
      <c r="B1435" s="662" t="s">
        <v>9929</v>
      </c>
      <c r="C1435" s="662" t="s">
        <v>9668</v>
      </c>
      <c r="D1435" s="662" t="s">
        <v>10265</v>
      </c>
      <c r="E1435" s="662" t="s">
        <v>10266</v>
      </c>
      <c r="F1435" s="665">
        <v>2</v>
      </c>
      <c r="G1435" s="665">
        <v>4346.1000000000004</v>
      </c>
      <c r="H1435" s="665">
        <v>1</v>
      </c>
      <c r="I1435" s="665">
        <v>2173.0500000000002</v>
      </c>
      <c r="J1435" s="665"/>
      <c r="K1435" s="665"/>
      <c r="L1435" s="665"/>
      <c r="M1435" s="665"/>
      <c r="N1435" s="665"/>
      <c r="O1435" s="665"/>
      <c r="P1435" s="678"/>
      <c r="Q1435" s="666"/>
    </row>
    <row r="1436" spans="1:17" ht="14.4" customHeight="1" x14ac:dyDescent="0.3">
      <c r="A1436" s="661" t="s">
        <v>591</v>
      </c>
      <c r="B1436" s="662" t="s">
        <v>9929</v>
      </c>
      <c r="C1436" s="662" t="s">
        <v>9668</v>
      </c>
      <c r="D1436" s="662" t="s">
        <v>10267</v>
      </c>
      <c r="E1436" s="662" t="s">
        <v>4571</v>
      </c>
      <c r="F1436" s="665">
        <v>7</v>
      </c>
      <c r="G1436" s="665">
        <v>49501.760000000002</v>
      </c>
      <c r="H1436" s="665">
        <v>1</v>
      </c>
      <c r="I1436" s="665">
        <v>7071.68</v>
      </c>
      <c r="J1436" s="665"/>
      <c r="K1436" s="665"/>
      <c r="L1436" s="665"/>
      <c r="M1436" s="665"/>
      <c r="N1436" s="665">
        <v>6</v>
      </c>
      <c r="O1436" s="665">
        <v>41400.119999999995</v>
      </c>
      <c r="P1436" s="678">
        <v>0.83633632420342219</v>
      </c>
      <c r="Q1436" s="666">
        <v>6900.0199999999995</v>
      </c>
    </row>
    <row r="1437" spans="1:17" ht="14.4" customHeight="1" x14ac:dyDescent="0.3">
      <c r="A1437" s="661" t="s">
        <v>591</v>
      </c>
      <c r="B1437" s="662" t="s">
        <v>9929</v>
      </c>
      <c r="C1437" s="662" t="s">
        <v>9668</v>
      </c>
      <c r="D1437" s="662" t="s">
        <v>10268</v>
      </c>
      <c r="E1437" s="662" t="s">
        <v>10269</v>
      </c>
      <c r="F1437" s="665"/>
      <c r="G1437" s="665"/>
      <c r="H1437" s="665"/>
      <c r="I1437" s="665"/>
      <c r="J1437" s="665">
        <v>1.9</v>
      </c>
      <c r="K1437" s="665">
        <v>21826.25</v>
      </c>
      <c r="L1437" s="665"/>
      <c r="M1437" s="665">
        <v>11487.5</v>
      </c>
      <c r="N1437" s="665"/>
      <c r="O1437" s="665"/>
      <c r="P1437" s="678"/>
      <c r="Q1437" s="666"/>
    </row>
    <row r="1438" spans="1:17" ht="14.4" customHeight="1" x14ac:dyDescent="0.3">
      <c r="A1438" s="661" t="s">
        <v>591</v>
      </c>
      <c r="B1438" s="662" t="s">
        <v>9929</v>
      </c>
      <c r="C1438" s="662" t="s">
        <v>9668</v>
      </c>
      <c r="D1438" s="662" t="s">
        <v>10270</v>
      </c>
      <c r="E1438" s="662" t="s">
        <v>1924</v>
      </c>
      <c r="F1438" s="665"/>
      <c r="G1438" s="665"/>
      <c r="H1438" s="665"/>
      <c r="I1438" s="665"/>
      <c r="J1438" s="665"/>
      <c r="K1438" s="665"/>
      <c r="L1438" s="665"/>
      <c r="M1438" s="665"/>
      <c r="N1438" s="665">
        <v>23.2</v>
      </c>
      <c r="O1438" s="665">
        <v>10553.9</v>
      </c>
      <c r="P1438" s="678"/>
      <c r="Q1438" s="666">
        <v>454.9094827586207</v>
      </c>
    </row>
    <row r="1439" spans="1:17" ht="14.4" customHeight="1" x14ac:dyDescent="0.3">
      <c r="A1439" s="661" t="s">
        <v>591</v>
      </c>
      <c r="B1439" s="662" t="s">
        <v>9929</v>
      </c>
      <c r="C1439" s="662" t="s">
        <v>9668</v>
      </c>
      <c r="D1439" s="662" t="s">
        <v>10271</v>
      </c>
      <c r="E1439" s="662" t="s">
        <v>10272</v>
      </c>
      <c r="F1439" s="665"/>
      <c r="G1439" s="665"/>
      <c r="H1439" s="665"/>
      <c r="I1439" s="665"/>
      <c r="J1439" s="665">
        <v>0.1</v>
      </c>
      <c r="K1439" s="665">
        <v>20.48</v>
      </c>
      <c r="L1439" s="665"/>
      <c r="M1439" s="665">
        <v>204.79999999999998</v>
      </c>
      <c r="N1439" s="665">
        <v>0.3</v>
      </c>
      <c r="O1439" s="665">
        <v>102.17</v>
      </c>
      <c r="P1439" s="678"/>
      <c r="Q1439" s="666">
        <v>340.56666666666666</v>
      </c>
    </row>
    <row r="1440" spans="1:17" ht="14.4" customHeight="1" x14ac:dyDescent="0.3">
      <c r="A1440" s="661" t="s">
        <v>591</v>
      </c>
      <c r="B1440" s="662" t="s">
        <v>9929</v>
      </c>
      <c r="C1440" s="662" t="s">
        <v>9668</v>
      </c>
      <c r="D1440" s="662" t="s">
        <v>10273</v>
      </c>
      <c r="E1440" s="662" t="s">
        <v>3197</v>
      </c>
      <c r="F1440" s="665"/>
      <c r="G1440" s="665"/>
      <c r="H1440" s="665"/>
      <c r="I1440" s="665"/>
      <c r="J1440" s="665">
        <v>3</v>
      </c>
      <c r="K1440" s="665">
        <v>32594.19</v>
      </c>
      <c r="L1440" s="665"/>
      <c r="M1440" s="665">
        <v>10864.73</v>
      </c>
      <c r="N1440" s="665">
        <v>18</v>
      </c>
      <c r="O1440" s="665">
        <v>187062.3</v>
      </c>
      <c r="P1440" s="678"/>
      <c r="Q1440" s="666">
        <v>10392.349999999999</v>
      </c>
    </row>
    <row r="1441" spans="1:17" ht="14.4" customHeight="1" x14ac:dyDescent="0.3">
      <c r="A1441" s="661" t="s">
        <v>591</v>
      </c>
      <c r="B1441" s="662" t="s">
        <v>9929</v>
      </c>
      <c r="C1441" s="662" t="s">
        <v>9668</v>
      </c>
      <c r="D1441" s="662" t="s">
        <v>10274</v>
      </c>
      <c r="E1441" s="662" t="s">
        <v>10275</v>
      </c>
      <c r="F1441" s="665"/>
      <c r="G1441" s="665"/>
      <c r="H1441" s="665"/>
      <c r="I1441" s="665"/>
      <c r="J1441" s="665">
        <v>1.73</v>
      </c>
      <c r="K1441" s="665">
        <v>109866.73</v>
      </c>
      <c r="L1441" s="665"/>
      <c r="M1441" s="665">
        <v>63506.780346820808</v>
      </c>
      <c r="N1441" s="665">
        <v>0.56000000000000005</v>
      </c>
      <c r="O1441" s="665">
        <v>34017.550000000003</v>
      </c>
      <c r="P1441" s="678"/>
      <c r="Q1441" s="666">
        <v>60745.625</v>
      </c>
    </row>
    <row r="1442" spans="1:17" ht="14.4" customHeight="1" x14ac:dyDescent="0.3">
      <c r="A1442" s="661" t="s">
        <v>591</v>
      </c>
      <c r="B1442" s="662" t="s">
        <v>9929</v>
      </c>
      <c r="C1442" s="662" t="s">
        <v>9668</v>
      </c>
      <c r="D1442" s="662" t="s">
        <v>10276</v>
      </c>
      <c r="E1442" s="662" t="s">
        <v>2904</v>
      </c>
      <c r="F1442" s="665"/>
      <c r="G1442" s="665"/>
      <c r="H1442" s="665"/>
      <c r="I1442" s="665"/>
      <c r="J1442" s="665">
        <v>37.200000000000003</v>
      </c>
      <c r="K1442" s="665">
        <v>146043.49</v>
      </c>
      <c r="L1442" s="665"/>
      <c r="M1442" s="665">
        <v>3925.9002688172036</v>
      </c>
      <c r="N1442" s="665">
        <v>146.52000000000001</v>
      </c>
      <c r="O1442" s="665">
        <v>528243.3600000001</v>
      </c>
      <c r="P1442" s="678"/>
      <c r="Q1442" s="666">
        <v>3605.2645372645379</v>
      </c>
    </row>
    <row r="1443" spans="1:17" ht="14.4" customHeight="1" x14ac:dyDescent="0.3">
      <c r="A1443" s="661" t="s">
        <v>591</v>
      </c>
      <c r="B1443" s="662" t="s">
        <v>9929</v>
      </c>
      <c r="C1443" s="662" t="s">
        <v>9668</v>
      </c>
      <c r="D1443" s="662" t="s">
        <v>10277</v>
      </c>
      <c r="E1443" s="662" t="s">
        <v>3124</v>
      </c>
      <c r="F1443" s="665"/>
      <c r="G1443" s="665"/>
      <c r="H1443" s="665"/>
      <c r="I1443" s="665"/>
      <c r="J1443" s="665"/>
      <c r="K1443" s="665"/>
      <c r="L1443" s="665"/>
      <c r="M1443" s="665"/>
      <c r="N1443" s="665">
        <v>11.8</v>
      </c>
      <c r="O1443" s="665">
        <v>2311.62</v>
      </c>
      <c r="P1443" s="678"/>
      <c r="Q1443" s="666">
        <v>195.89999999999998</v>
      </c>
    </row>
    <row r="1444" spans="1:17" ht="14.4" customHeight="1" x14ac:dyDescent="0.3">
      <c r="A1444" s="661" t="s">
        <v>591</v>
      </c>
      <c r="B1444" s="662" t="s">
        <v>9929</v>
      </c>
      <c r="C1444" s="662" t="s">
        <v>9668</v>
      </c>
      <c r="D1444" s="662" t="s">
        <v>10278</v>
      </c>
      <c r="E1444" s="662" t="s">
        <v>4904</v>
      </c>
      <c r="F1444" s="665"/>
      <c r="G1444" s="665"/>
      <c r="H1444" s="665"/>
      <c r="I1444" s="665"/>
      <c r="J1444" s="665"/>
      <c r="K1444" s="665"/>
      <c r="L1444" s="665"/>
      <c r="M1444" s="665"/>
      <c r="N1444" s="665">
        <v>0.9</v>
      </c>
      <c r="O1444" s="665">
        <v>1030.53</v>
      </c>
      <c r="P1444" s="678"/>
      <c r="Q1444" s="666">
        <v>1145.0333333333333</v>
      </c>
    </row>
    <row r="1445" spans="1:17" ht="14.4" customHeight="1" x14ac:dyDescent="0.3">
      <c r="A1445" s="661" t="s">
        <v>591</v>
      </c>
      <c r="B1445" s="662" t="s">
        <v>9929</v>
      </c>
      <c r="C1445" s="662" t="s">
        <v>9668</v>
      </c>
      <c r="D1445" s="662" t="s">
        <v>10279</v>
      </c>
      <c r="E1445" s="662" t="s">
        <v>1941</v>
      </c>
      <c r="F1445" s="665"/>
      <c r="G1445" s="665"/>
      <c r="H1445" s="665"/>
      <c r="I1445" s="665"/>
      <c r="J1445" s="665">
        <v>28.1</v>
      </c>
      <c r="K1445" s="665">
        <v>17422.82</v>
      </c>
      <c r="L1445" s="665"/>
      <c r="M1445" s="665">
        <v>620.02918149466188</v>
      </c>
      <c r="N1445" s="665">
        <v>11.5</v>
      </c>
      <c r="O1445" s="665">
        <v>6820.3</v>
      </c>
      <c r="P1445" s="678"/>
      <c r="Q1445" s="666">
        <v>593.0695652173913</v>
      </c>
    </row>
    <row r="1446" spans="1:17" ht="14.4" customHeight="1" x14ac:dyDescent="0.3">
      <c r="A1446" s="661" t="s">
        <v>591</v>
      </c>
      <c r="B1446" s="662" t="s">
        <v>9929</v>
      </c>
      <c r="C1446" s="662" t="s">
        <v>9668</v>
      </c>
      <c r="D1446" s="662" t="s">
        <v>10280</v>
      </c>
      <c r="E1446" s="662" t="s">
        <v>10281</v>
      </c>
      <c r="F1446" s="665"/>
      <c r="G1446" s="665"/>
      <c r="H1446" s="665"/>
      <c r="I1446" s="665"/>
      <c r="J1446" s="665">
        <v>0.1</v>
      </c>
      <c r="K1446" s="665">
        <v>220.31</v>
      </c>
      <c r="L1446" s="665"/>
      <c r="M1446" s="665">
        <v>2203.1</v>
      </c>
      <c r="N1446" s="665"/>
      <c r="O1446" s="665"/>
      <c r="P1446" s="678"/>
      <c r="Q1446" s="666"/>
    </row>
    <row r="1447" spans="1:17" ht="14.4" customHeight="1" x14ac:dyDescent="0.3">
      <c r="A1447" s="661" t="s">
        <v>591</v>
      </c>
      <c r="B1447" s="662" t="s">
        <v>9929</v>
      </c>
      <c r="C1447" s="662" t="s">
        <v>9668</v>
      </c>
      <c r="D1447" s="662" t="s">
        <v>9802</v>
      </c>
      <c r="E1447" s="662" t="s">
        <v>2258</v>
      </c>
      <c r="F1447" s="665"/>
      <c r="G1447" s="665"/>
      <c r="H1447" s="665"/>
      <c r="I1447" s="665"/>
      <c r="J1447" s="665">
        <v>6.16</v>
      </c>
      <c r="K1447" s="665">
        <v>33489.08</v>
      </c>
      <c r="L1447" s="665"/>
      <c r="M1447" s="665">
        <v>5436.5389610389611</v>
      </c>
      <c r="N1447" s="665">
        <v>16</v>
      </c>
      <c r="O1447" s="665">
        <v>82922.399999999994</v>
      </c>
      <c r="P1447" s="678"/>
      <c r="Q1447" s="666">
        <v>5182.6499999999996</v>
      </c>
    </row>
    <row r="1448" spans="1:17" ht="14.4" customHeight="1" x14ac:dyDescent="0.3">
      <c r="A1448" s="661" t="s">
        <v>591</v>
      </c>
      <c r="B1448" s="662" t="s">
        <v>9929</v>
      </c>
      <c r="C1448" s="662" t="s">
        <v>9668</v>
      </c>
      <c r="D1448" s="662" t="s">
        <v>10282</v>
      </c>
      <c r="E1448" s="662" t="s">
        <v>10283</v>
      </c>
      <c r="F1448" s="665"/>
      <c r="G1448" s="665"/>
      <c r="H1448" s="665"/>
      <c r="I1448" s="665"/>
      <c r="J1448" s="665">
        <v>127.5</v>
      </c>
      <c r="K1448" s="665">
        <v>55414.05</v>
      </c>
      <c r="L1448" s="665"/>
      <c r="M1448" s="665">
        <v>434.62</v>
      </c>
      <c r="N1448" s="665">
        <v>47</v>
      </c>
      <c r="O1448" s="665">
        <v>14980.64</v>
      </c>
      <c r="P1448" s="678"/>
      <c r="Q1448" s="666">
        <v>318.73702127659573</v>
      </c>
    </row>
    <row r="1449" spans="1:17" ht="14.4" customHeight="1" x14ac:dyDescent="0.3">
      <c r="A1449" s="661" t="s">
        <v>591</v>
      </c>
      <c r="B1449" s="662" t="s">
        <v>9929</v>
      </c>
      <c r="C1449" s="662" t="s">
        <v>9668</v>
      </c>
      <c r="D1449" s="662" t="s">
        <v>10284</v>
      </c>
      <c r="E1449" s="662" t="s">
        <v>1924</v>
      </c>
      <c r="F1449" s="665"/>
      <c r="G1449" s="665"/>
      <c r="H1449" s="665"/>
      <c r="I1449" s="665"/>
      <c r="J1449" s="665">
        <v>12.9</v>
      </c>
      <c r="K1449" s="665">
        <v>941.31</v>
      </c>
      <c r="L1449" s="665"/>
      <c r="M1449" s="665">
        <v>72.969767441860455</v>
      </c>
      <c r="N1449" s="665">
        <v>1</v>
      </c>
      <c r="O1449" s="665">
        <v>45.49</v>
      </c>
      <c r="P1449" s="678"/>
      <c r="Q1449" s="666">
        <v>45.49</v>
      </c>
    </row>
    <row r="1450" spans="1:17" ht="14.4" customHeight="1" x14ac:dyDescent="0.3">
      <c r="A1450" s="661" t="s">
        <v>591</v>
      </c>
      <c r="B1450" s="662" t="s">
        <v>9929</v>
      </c>
      <c r="C1450" s="662" t="s">
        <v>9668</v>
      </c>
      <c r="D1450" s="662" t="s">
        <v>9806</v>
      </c>
      <c r="E1450" s="662" t="s">
        <v>2261</v>
      </c>
      <c r="F1450" s="665"/>
      <c r="G1450" s="665"/>
      <c r="H1450" s="665"/>
      <c r="I1450" s="665"/>
      <c r="J1450" s="665"/>
      <c r="K1450" s="665"/>
      <c r="L1450" s="665"/>
      <c r="M1450" s="665"/>
      <c r="N1450" s="665">
        <v>12</v>
      </c>
      <c r="O1450" s="665">
        <v>82992.479999999996</v>
      </c>
      <c r="P1450" s="678"/>
      <c r="Q1450" s="666">
        <v>6916.04</v>
      </c>
    </row>
    <row r="1451" spans="1:17" ht="14.4" customHeight="1" x14ac:dyDescent="0.3">
      <c r="A1451" s="661" t="s">
        <v>591</v>
      </c>
      <c r="B1451" s="662" t="s">
        <v>9929</v>
      </c>
      <c r="C1451" s="662" t="s">
        <v>9668</v>
      </c>
      <c r="D1451" s="662" t="s">
        <v>9808</v>
      </c>
      <c r="E1451" s="662" t="s">
        <v>9809</v>
      </c>
      <c r="F1451" s="665">
        <v>3</v>
      </c>
      <c r="G1451" s="665">
        <v>1332.36</v>
      </c>
      <c r="H1451" s="665">
        <v>1</v>
      </c>
      <c r="I1451" s="665">
        <v>444.11999999999995</v>
      </c>
      <c r="J1451" s="665">
        <v>3</v>
      </c>
      <c r="K1451" s="665">
        <v>1103.5500000000002</v>
      </c>
      <c r="L1451" s="665">
        <v>0.82826713500855642</v>
      </c>
      <c r="M1451" s="665">
        <v>367.85000000000008</v>
      </c>
      <c r="N1451" s="665"/>
      <c r="O1451" s="665"/>
      <c r="P1451" s="678"/>
      <c r="Q1451" s="666"/>
    </row>
    <row r="1452" spans="1:17" ht="14.4" customHeight="1" x14ac:dyDescent="0.3">
      <c r="A1452" s="661" t="s">
        <v>591</v>
      </c>
      <c r="B1452" s="662" t="s">
        <v>9929</v>
      </c>
      <c r="C1452" s="662" t="s">
        <v>9668</v>
      </c>
      <c r="D1452" s="662" t="s">
        <v>10285</v>
      </c>
      <c r="E1452" s="662" t="s">
        <v>10286</v>
      </c>
      <c r="F1452" s="665">
        <v>4</v>
      </c>
      <c r="G1452" s="665">
        <v>85569.84</v>
      </c>
      <c r="H1452" s="665">
        <v>1</v>
      </c>
      <c r="I1452" s="665">
        <v>21392.46</v>
      </c>
      <c r="J1452" s="665">
        <v>27</v>
      </c>
      <c r="K1452" s="665">
        <v>577596.42000000004</v>
      </c>
      <c r="L1452" s="665">
        <v>6.7500000000000009</v>
      </c>
      <c r="M1452" s="665">
        <v>21392.460000000003</v>
      </c>
      <c r="N1452" s="665">
        <v>6</v>
      </c>
      <c r="O1452" s="665">
        <v>122774.1</v>
      </c>
      <c r="P1452" s="678">
        <v>1.4347823952925471</v>
      </c>
      <c r="Q1452" s="666">
        <v>20462.350000000002</v>
      </c>
    </row>
    <row r="1453" spans="1:17" ht="14.4" customHeight="1" x14ac:dyDescent="0.3">
      <c r="A1453" s="661" t="s">
        <v>591</v>
      </c>
      <c r="B1453" s="662" t="s">
        <v>9929</v>
      </c>
      <c r="C1453" s="662" t="s">
        <v>9668</v>
      </c>
      <c r="D1453" s="662" t="s">
        <v>10287</v>
      </c>
      <c r="E1453" s="662" t="s">
        <v>10288</v>
      </c>
      <c r="F1453" s="665"/>
      <c r="G1453" s="665"/>
      <c r="H1453" s="665"/>
      <c r="I1453" s="665"/>
      <c r="J1453" s="665"/>
      <c r="K1453" s="665"/>
      <c r="L1453" s="665"/>
      <c r="M1453" s="665"/>
      <c r="N1453" s="665">
        <v>12.8</v>
      </c>
      <c r="O1453" s="665">
        <v>582.27</v>
      </c>
      <c r="P1453" s="678"/>
      <c r="Q1453" s="666">
        <v>45.489843749999999</v>
      </c>
    </row>
    <row r="1454" spans="1:17" ht="14.4" customHeight="1" x14ac:dyDescent="0.3">
      <c r="A1454" s="661" t="s">
        <v>591</v>
      </c>
      <c r="B1454" s="662" t="s">
        <v>9929</v>
      </c>
      <c r="C1454" s="662" t="s">
        <v>9668</v>
      </c>
      <c r="D1454" s="662" t="s">
        <v>10289</v>
      </c>
      <c r="E1454" s="662" t="s">
        <v>1941</v>
      </c>
      <c r="F1454" s="665"/>
      <c r="G1454" s="665"/>
      <c r="H1454" s="665"/>
      <c r="I1454" s="665"/>
      <c r="J1454" s="665">
        <v>1.56</v>
      </c>
      <c r="K1454" s="665">
        <v>4440.83</v>
      </c>
      <c r="L1454" s="665"/>
      <c r="M1454" s="665">
        <v>2846.6858974358975</v>
      </c>
      <c r="N1454" s="665">
        <v>0.72</v>
      </c>
      <c r="O1454" s="665">
        <v>1960.5</v>
      </c>
      <c r="P1454" s="678"/>
      <c r="Q1454" s="666">
        <v>2722.916666666667</v>
      </c>
    </row>
    <row r="1455" spans="1:17" ht="14.4" customHeight="1" x14ac:dyDescent="0.3">
      <c r="A1455" s="661" t="s">
        <v>591</v>
      </c>
      <c r="B1455" s="662" t="s">
        <v>9929</v>
      </c>
      <c r="C1455" s="662" t="s">
        <v>9668</v>
      </c>
      <c r="D1455" s="662" t="s">
        <v>10290</v>
      </c>
      <c r="E1455" s="662" t="s">
        <v>10291</v>
      </c>
      <c r="F1455" s="665"/>
      <c r="G1455" s="665"/>
      <c r="H1455" s="665"/>
      <c r="I1455" s="665"/>
      <c r="J1455" s="665">
        <v>0.2</v>
      </c>
      <c r="K1455" s="665">
        <v>204.67</v>
      </c>
      <c r="L1455" s="665"/>
      <c r="M1455" s="665">
        <v>1023.3499999999999</v>
      </c>
      <c r="N1455" s="665"/>
      <c r="O1455" s="665"/>
      <c r="P1455" s="678"/>
      <c r="Q1455" s="666"/>
    </row>
    <row r="1456" spans="1:17" ht="14.4" customHeight="1" x14ac:dyDescent="0.3">
      <c r="A1456" s="661" t="s">
        <v>591</v>
      </c>
      <c r="B1456" s="662" t="s">
        <v>9929</v>
      </c>
      <c r="C1456" s="662" t="s">
        <v>9668</v>
      </c>
      <c r="D1456" s="662" t="s">
        <v>10292</v>
      </c>
      <c r="E1456" s="662" t="s">
        <v>10283</v>
      </c>
      <c r="F1456" s="665"/>
      <c r="G1456" s="665"/>
      <c r="H1456" s="665"/>
      <c r="I1456" s="665"/>
      <c r="J1456" s="665"/>
      <c r="K1456" s="665"/>
      <c r="L1456" s="665"/>
      <c r="M1456" s="665"/>
      <c r="N1456" s="665">
        <v>3</v>
      </c>
      <c r="O1456" s="665">
        <v>3956.72</v>
      </c>
      <c r="P1456" s="678"/>
      <c r="Q1456" s="666">
        <v>1318.9066666666665</v>
      </c>
    </row>
    <row r="1457" spans="1:17" ht="14.4" customHeight="1" x14ac:dyDescent="0.3">
      <c r="A1457" s="661" t="s">
        <v>591</v>
      </c>
      <c r="B1457" s="662" t="s">
        <v>9929</v>
      </c>
      <c r="C1457" s="662" t="s">
        <v>9668</v>
      </c>
      <c r="D1457" s="662" t="s">
        <v>3253</v>
      </c>
      <c r="E1457" s="662" t="s">
        <v>3254</v>
      </c>
      <c r="F1457" s="665"/>
      <c r="G1457" s="665"/>
      <c r="H1457" s="665"/>
      <c r="I1457" s="665"/>
      <c r="J1457" s="665"/>
      <c r="K1457" s="665"/>
      <c r="L1457" s="665"/>
      <c r="M1457" s="665"/>
      <c r="N1457" s="665">
        <v>9</v>
      </c>
      <c r="O1457" s="665">
        <v>51393.87</v>
      </c>
      <c r="P1457" s="678"/>
      <c r="Q1457" s="666">
        <v>5710.43</v>
      </c>
    </row>
    <row r="1458" spans="1:17" ht="14.4" customHeight="1" x14ac:dyDescent="0.3">
      <c r="A1458" s="661" t="s">
        <v>591</v>
      </c>
      <c r="B1458" s="662" t="s">
        <v>9929</v>
      </c>
      <c r="C1458" s="662" t="s">
        <v>9668</v>
      </c>
      <c r="D1458" s="662" t="s">
        <v>10293</v>
      </c>
      <c r="E1458" s="662" t="s">
        <v>2213</v>
      </c>
      <c r="F1458" s="665"/>
      <c r="G1458" s="665"/>
      <c r="H1458" s="665"/>
      <c r="I1458" s="665"/>
      <c r="J1458" s="665"/>
      <c r="K1458" s="665"/>
      <c r="L1458" s="665"/>
      <c r="M1458" s="665"/>
      <c r="N1458" s="665">
        <v>4</v>
      </c>
      <c r="O1458" s="665">
        <v>19505.2</v>
      </c>
      <c r="P1458" s="678"/>
      <c r="Q1458" s="666">
        <v>4876.3</v>
      </c>
    </row>
    <row r="1459" spans="1:17" ht="14.4" customHeight="1" x14ac:dyDescent="0.3">
      <c r="A1459" s="661" t="s">
        <v>591</v>
      </c>
      <c r="B1459" s="662" t="s">
        <v>9929</v>
      </c>
      <c r="C1459" s="662" t="s">
        <v>9831</v>
      </c>
      <c r="D1459" s="662" t="s">
        <v>10294</v>
      </c>
      <c r="E1459" s="662" t="s">
        <v>10295</v>
      </c>
      <c r="F1459" s="665">
        <v>1</v>
      </c>
      <c r="G1459" s="665">
        <v>1215.8499999999999</v>
      </c>
      <c r="H1459" s="665">
        <v>1</v>
      </c>
      <c r="I1459" s="665">
        <v>1215.8499999999999</v>
      </c>
      <c r="J1459" s="665"/>
      <c r="K1459" s="665"/>
      <c r="L1459" s="665"/>
      <c r="M1459" s="665"/>
      <c r="N1459" s="665"/>
      <c r="O1459" s="665"/>
      <c r="P1459" s="678"/>
      <c r="Q1459" s="666"/>
    </row>
    <row r="1460" spans="1:17" ht="14.4" customHeight="1" x14ac:dyDescent="0.3">
      <c r="A1460" s="661" t="s">
        <v>591</v>
      </c>
      <c r="B1460" s="662" t="s">
        <v>9929</v>
      </c>
      <c r="C1460" s="662" t="s">
        <v>9831</v>
      </c>
      <c r="D1460" s="662" t="s">
        <v>10296</v>
      </c>
      <c r="E1460" s="662" t="s">
        <v>10297</v>
      </c>
      <c r="F1460" s="665">
        <v>1</v>
      </c>
      <c r="G1460" s="665">
        <v>1176.6600000000001</v>
      </c>
      <c r="H1460" s="665">
        <v>1</v>
      </c>
      <c r="I1460" s="665">
        <v>1176.6600000000001</v>
      </c>
      <c r="J1460" s="665"/>
      <c r="K1460" s="665"/>
      <c r="L1460" s="665"/>
      <c r="M1460" s="665"/>
      <c r="N1460" s="665">
        <v>1</v>
      </c>
      <c r="O1460" s="665">
        <v>1215.8499999999999</v>
      </c>
      <c r="P1460" s="678">
        <v>1.0333061377118282</v>
      </c>
      <c r="Q1460" s="666">
        <v>1215.8499999999999</v>
      </c>
    </row>
    <row r="1461" spans="1:17" ht="14.4" customHeight="1" x14ac:dyDescent="0.3">
      <c r="A1461" s="661" t="s">
        <v>591</v>
      </c>
      <c r="B1461" s="662" t="s">
        <v>9929</v>
      </c>
      <c r="C1461" s="662" t="s">
        <v>9831</v>
      </c>
      <c r="D1461" s="662" t="s">
        <v>9832</v>
      </c>
      <c r="E1461" s="662" t="s">
        <v>9833</v>
      </c>
      <c r="F1461" s="665">
        <v>657</v>
      </c>
      <c r="G1461" s="665">
        <v>1222621.98</v>
      </c>
      <c r="H1461" s="665">
        <v>1</v>
      </c>
      <c r="I1461" s="665">
        <v>1860.9162557077625</v>
      </c>
      <c r="J1461" s="665">
        <v>611</v>
      </c>
      <c r="K1461" s="665">
        <v>1139869.3799999999</v>
      </c>
      <c r="L1461" s="665">
        <v>0.9323154651611939</v>
      </c>
      <c r="M1461" s="665">
        <v>1865.58</v>
      </c>
      <c r="N1461" s="665">
        <v>617</v>
      </c>
      <c r="O1461" s="665">
        <v>1151062.8599999999</v>
      </c>
      <c r="P1461" s="678">
        <v>0.94147077251138567</v>
      </c>
      <c r="Q1461" s="666">
        <v>1865.5799999999997</v>
      </c>
    </row>
    <row r="1462" spans="1:17" ht="14.4" customHeight="1" x14ac:dyDescent="0.3">
      <c r="A1462" s="661" t="s">
        <v>591</v>
      </c>
      <c r="B1462" s="662" t="s">
        <v>9929</v>
      </c>
      <c r="C1462" s="662" t="s">
        <v>9831</v>
      </c>
      <c r="D1462" s="662" t="s">
        <v>9834</v>
      </c>
      <c r="E1462" s="662" t="s">
        <v>9835</v>
      </c>
      <c r="F1462" s="665">
        <v>286</v>
      </c>
      <c r="G1462" s="665">
        <v>778489.26</v>
      </c>
      <c r="H1462" s="665">
        <v>1</v>
      </c>
      <c r="I1462" s="665">
        <v>2721.9904195804197</v>
      </c>
      <c r="J1462" s="665">
        <v>635</v>
      </c>
      <c r="K1462" s="665">
        <v>1732730.85</v>
      </c>
      <c r="L1462" s="665">
        <v>2.2257607638671857</v>
      </c>
      <c r="M1462" s="665">
        <v>2728.71</v>
      </c>
      <c r="N1462" s="665">
        <v>391</v>
      </c>
      <c r="O1462" s="665">
        <v>1019789.29</v>
      </c>
      <c r="P1462" s="678">
        <v>1.30995935640782</v>
      </c>
      <c r="Q1462" s="666">
        <v>2608.1567519181585</v>
      </c>
    </row>
    <row r="1463" spans="1:17" ht="14.4" customHeight="1" x14ac:dyDescent="0.3">
      <c r="A1463" s="661" t="s">
        <v>591</v>
      </c>
      <c r="B1463" s="662" t="s">
        <v>9929</v>
      </c>
      <c r="C1463" s="662" t="s">
        <v>9831</v>
      </c>
      <c r="D1463" s="662" t="s">
        <v>10298</v>
      </c>
      <c r="E1463" s="662" t="s">
        <v>10299</v>
      </c>
      <c r="F1463" s="665">
        <v>5</v>
      </c>
      <c r="G1463" s="665">
        <v>9327.9</v>
      </c>
      <c r="H1463" s="665">
        <v>1</v>
      </c>
      <c r="I1463" s="665">
        <v>1865.58</v>
      </c>
      <c r="J1463" s="665"/>
      <c r="K1463" s="665"/>
      <c r="L1463" s="665"/>
      <c r="M1463" s="665"/>
      <c r="N1463" s="665"/>
      <c r="O1463" s="665"/>
      <c r="P1463" s="678"/>
      <c r="Q1463" s="666"/>
    </row>
    <row r="1464" spans="1:17" ht="14.4" customHeight="1" x14ac:dyDescent="0.3">
      <c r="A1464" s="661" t="s">
        <v>591</v>
      </c>
      <c r="B1464" s="662" t="s">
        <v>9929</v>
      </c>
      <c r="C1464" s="662" t="s">
        <v>9831</v>
      </c>
      <c r="D1464" s="662" t="s">
        <v>9836</v>
      </c>
      <c r="E1464" s="662" t="s">
        <v>9837</v>
      </c>
      <c r="F1464" s="665">
        <v>76</v>
      </c>
      <c r="G1464" s="665">
        <v>620626.78</v>
      </c>
      <c r="H1464" s="665">
        <v>1</v>
      </c>
      <c r="I1464" s="665">
        <v>8166.1418421052631</v>
      </c>
      <c r="J1464" s="665">
        <v>66</v>
      </c>
      <c r="K1464" s="665">
        <v>540647.57999999996</v>
      </c>
      <c r="L1464" s="665">
        <v>0.87113156799324698</v>
      </c>
      <c r="M1464" s="665">
        <v>8191.6299999999992</v>
      </c>
      <c r="N1464" s="665">
        <v>9</v>
      </c>
      <c r="O1464" s="665">
        <v>73724.67</v>
      </c>
      <c r="P1464" s="678">
        <v>0.1187906683627155</v>
      </c>
      <c r="Q1464" s="666">
        <v>8191.63</v>
      </c>
    </row>
    <row r="1465" spans="1:17" ht="14.4" customHeight="1" x14ac:dyDescent="0.3">
      <c r="A1465" s="661" t="s">
        <v>591</v>
      </c>
      <c r="B1465" s="662" t="s">
        <v>9929</v>
      </c>
      <c r="C1465" s="662" t="s">
        <v>9831</v>
      </c>
      <c r="D1465" s="662" t="s">
        <v>9838</v>
      </c>
      <c r="E1465" s="662" t="s">
        <v>9839</v>
      </c>
      <c r="F1465" s="665">
        <v>157</v>
      </c>
      <c r="G1465" s="665">
        <v>1265897.44</v>
      </c>
      <c r="H1465" s="665">
        <v>1</v>
      </c>
      <c r="I1465" s="665">
        <v>8063.0410191082801</v>
      </c>
      <c r="J1465" s="665">
        <v>248</v>
      </c>
      <c r="K1465" s="665">
        <v>2002441.28</v>
      </c>
      <c r="L1465" s="665">
        <v>1.5818353183493286</v>
      </c>
      <c r="M1465" s="665">
        <v>8074.36</v>
      </c>
      <c r="N1465" s="665">
        <v>148</v>
      </c>
      <c r="O1465" s="665">
        <v>1195005.2799999998</v>
      </c>
      <c r="P1465" s="678">
        <v>0.94399849643427658</v>
      </c>
      <c r="Q1465" s="666">
        <v>8074.3599999999988</v>
      </c>
    </row>
    <row r="1466" spans="1:17" ht="14.4" customHeight="1" x14ac:dyDescent="0.3">
      <c r="A1466" s="661" t="s">
        <v>591</v>
      </c>
      <c r="B1466" s="662" t="s">
        <v>9929</v>
      </c>
      <c r="C1466" s="662" t="s">
        <v>9831</v>
      </c>
      <c r="D1466" s="662" t="s">
        <v>9840</v>
      </c>
      <c r="E1466" s="662" t="s">
        <v>9841</v>
      </c>
      <c r="F1466" s="665">
        <v>221</v>
      </c>
      <c r="G1466" s="665">
        <v>2136757.2900000005</v>
      </c>
      <c r="H1466" s="665">
        <v>1</v>
      </c>
      <c r="I1466" s="665">
        <v>9668.5850226244365</v>
      </c>
      <c r="J1466" s="665">
        <v>476</v>
      </c>
      <c r="K1466" s="665">
        <v>4610583.5999999996</v>
      </c>
      <c r="L1466" s="665">
        <v>2.1577479209161834</v>
      </c>
      <c r="M1466" s="665">
        <v>9686.0999999999985</v>
      </c>
      <c r="N1466" s="665">
        <v>336</v>
      </c>
      <c r="O1466" s="665">
        <v>3254529.6</v>
      </c>
      <c r="P1466" s="678">
        <v>1.5231161794702472</v>
      </c>
      <c r="Q1466" s="666">
        <v>9686.1</v>
      </c>
    </row>
    <row r="1467" spans="1:17" ht="14.4" customHeight="1" x14ac:dyDescent="0.3">
      <c r="A1467" s="661" t="s">
        <v>591</v>
      </c>
      <c r="B1467" s="662" t="s">
        <v>9929</v>
      </c>
      <c r="C1467" s="662" t="s">
        <v>9831</v>
      </c>
      <c r="D1467" s="662" t="s">
        <v>9842</v>
      </c>
      <c r="E1467" s="662" t="s">
        <v>9843</v>
      </c>
      <c r="F1467" s="665">
        <v>88</v>
      </c>
      <c r="G1467" s="665">
        <v>81450.16</v>
      </c>
      <c r="H1467" s="665">
        <v>1</v>
      </c>
      <c r="I1467" s="665">
        <v>925.57</v>
      </c>
      <c r="J1467" s="665">
        <v>108</v>
      </c>
      <c r="K1467" s="665">
        <v>99961.56</v>
      </c>
      <c r="L1467" s="665">
        <v>1.2272727272727273</v>
      </c>
      <c r="M1467" s="665">
        <v>925.56999999999994</v>
      </c>
      <c r="N1467" s="665">
        <v>325</v>
      </c>
      <c r="O1467" s="665">
        <v>300810.25</v>
      </c>
      <c r="P1467" s="678">
        <v>3.6931818181818179</v>
      </c>
      <c r="Q1467" s="666">
        <v>925.57</v>
      </c>
    </row>
    <row r="1468" spans="1:17" ht="14.4" customHeight="1" x14ac:dyDescent="0.3">
      <c r="A1468" s="661" t="s">
        <v>591</v>
      </c>
      <c r="B1468" s="662" t="s">
        <v>9929</v>
      </c>
      <c r="C1468" s="662" t="s">
        <v>9831</v>
      </c>
      <c r="D1468" s="662" t="s">
        <v>10300</v>
      </c>
      <c r="E1468" s="662" t="s">
        <v>10301</v>
      </c>
      <c r="F1468" s="665">
        <v>2</v>
      </c>
      <c r="G1468" s="665">
        <v>28927.34</v>
      </c>
      <c r="H1468" s="665">
        <v>1</v>
      </c>
      <c r="I1468" s="665">
        <v>14463.67</v>
      </c>
      <c r="J1468" s="665">
        <v>19</v>
      </c>
      <c r="K1468" s="665">
        <v>274809.73000000004</v>
      </c>
      <c r="L1468" s="665">
        <v>9.5000000000000018</v>
      </c>
      <c r="M1468" s="665">
        <v>14463.670000000002</v>
      </c>
      <c r="N1468" s="665">
        <v>6</v>
      </c>
      <c r="O1468" s="665">
        <v>86782.02</v>
      </c>
      <c r="P1468" s="678">
        <v>3</v>
      </c>
      <c r="Q1468" s="666">
        <v>14463.67</v>
      </c>
    </row>
    <row r="1469" spans="1:17" ht="14.4" customHeight="1" x14ac:dyDescent="0.3">
      <c r="A1469" s="661" t="s">
        <v>591</v>
      </c>
      <c r="B1469" s="662" t="s">
        <v>9929</v>
      </c>
      <c r="C1469" s="662" t="s">
        <v>9831</v>
      </c>
      <c r="D1469" s="662" t="s">
        <v>9844</v>
      </c>
      <c r="E1469" s="662" t="s">
        <v>9845</v>
      </c>
      <c r="F1469" s="665">
        <v>1262</v>
      </c>
      <c r="G1469" s="665">
        <v>301015.23</v>
      </c>
      <c r="H1469" s="665">
        <v>1</v>
      </c>
      <c r="I1469" s="665">
        <v>238.52236925515055</v>
      </c>
      <c r="J1469" s="665">
        <v>1976</v>
      </c>
      <c r="K1469" s="665">
        <v>471631.68</v>
      </c>
      <c r="L1469" s="665">
        <v>1.5668033806794428</v>
      </c>
      <c r="M1469" s="665">
        <v>238.68</v>
      </c>
      <c r="N1469" s="665">
        <v>1461</v>
      </c>
      <c r="O1469" s="665">
        <v>348711.48000000004</v>
      </c>
      <c r="P1469" s="678">
        <v>1.1584512850064099</v>
      </c>
      <c r="Q1469" s="666">
        <v>238.68000000000004</v>
      </c>
    </row>
    <row r="1470" spans="1:17" ht="14.4" customHeight="1" x14ac:dyDescent="0.3">
      <c r="A1470" s="661" t="s">
        <v>591</v>
      </c>
      <c r="B1470" s="662" t="s">
        <v>9929</v>
      </c>
      <c r="C1470" s="662" t="s">
        <v>9831</v>
      </c>
      <c r="D1470" s="662" t="s">
        <v>10302</v>
      </c>
      <c r="E1470" s="662" t="s">
        <v>10303</v>
      </c>
      <c r="F1470" s="665">
        <v>1</v>
      </c>
      <c r="G1470" s="665">
        <v>2728.71</v>
      </c>
      <c r="H1470" s="665">
        <v>1</v>
      </c>
      <c r="I1470" s="665">
        <v>2728.71</v>
      </c>
      <c r="J1470" s="665">
        <v>7</v>
      </c>
      <c r="K1470" s="665">
        <v>19100.97</v>
      </c>
      <c r="L1470" s="665">
        <v>7</v>
      </c>
      <c r="M1470" s="665">
        <v>2728.71</v>
      </c>
      <c r="N1470" s="665">
        <v>2</v>
      </c>
      <c r="O1470" s="665">
        <v>5189.6000000000004</v>
      </c>
      <c r="P1470" s="678">
        <v>1.9018510578258592</v>
      </c>
      <c r="Q1470" s="666">
        <v>2594.8000000000002</v>
      </c>
    </row>
    <row r="1471" spans="1:17" ht="14.4" customHeight="1" x14ac:dyDescent="0.3">
      <c r="A1471" s="661" t="s">
        <v>591</v>
      </c>
      <c r="B1471" s="662" t="s">
        <v>9929</v>
      </c>
      <c r="C1471" s="662" t="s">
        <v>9848</v>
      </c>
      <c r="D1471" s="662" t="s">
        <v>10304</v>
      </c>
      <c r="E1471" s="662" t="s">
        <v>10305</v>
      </c>
      <c r="F1471" s="665"/>
      <c r="G1471" s="665"/>
      <c r="H1471" s="665"/>
      <c r="I1471" s="665"/>
      <c r="J1471" s="665"/>
      <c r="K1471" s="665"/>
      <c r="L1471" s="665"/>
      <c r="M1471" s="665"/>
      <c r="N1471" s="665">
        <v>1</v>
      </c>
      <c r="O1471" s="665">
        <v>6832.75</v>
      </c>
      <c r="P1471" s="678"/>
      <c r="Q1471" s="666">
        <v>6832.75</v>
      </c>
    </row>
    <row r="1472" spans="1:17" ht="14.4" customHeight="1" x14ac:dyDescent="0.3">
      <c r="A1472" s="661" t="s">
        <v>591</v>
      </c>
      <c r="B1472" s="662" t="s">
        <v>9929</v>
      </c>
      <c r="C1472" s="662" t="s">
        <v>9848</v>
      </c>
      <c r="D1472" s="662" t="s">
        <v>10306</v>
      </c>
      <c r="E1472" s="662" t="s">
        <v>10307</v>
      </c>
      <c r="F1472" s="665">
        <v>8</v>
      </c>
      <c r="G1472" s="665">
        <v>70253.039999999994</v>
      </c>
      <c r="H1472" s="665">
        <v>1</v>
      </c>
      <c r="I1472" s="665">
        <v>8781.6299999999992</v>
      </c>
      <c r="J1472" s="665">
        <v>14</v>
      </c>
      <c r="K1472" s="665">
        <v>122942.81999999998</v>
      </c>
      <c r="L1472" s="665">
        <v>1.7499999999999998</v>
      </c>
      <c r="M1472" s="665">
        <v>8781.6299999999992</v>
      </c>
      <c r="N1472" s="665">
        <v>9</v>
      </c>
      <c r="O1472" s="665">
        <v>79034.67</v>
      </c>
      <c r="P1472" s="678">
        <v>1.125</v>
      </c>
      <c r="Q1472" s="666">
        <v>8781.6299999999992</v>
      </c>
    </row>
    <row r="1473" spans="1:17" ht="14.4" customHeight="1" x14ac:dyDescent="0.3">
      <c r="A1473" s="661" t="s">
        <v>591</v>
      </c>
      <c r="B1473" s="662" t="s">
        <v>9929</v>
      </c>
      <c r="C1473" s="662" t="s">
        <v>9848</v>
      </c>
      <c r="D1473" s="662" t="s">
        <v>10308</v>
      </c>
      <c r="E1473" s="662" t="s">
        <v>10307</v>
      </c>
      <c r="F1473" s="665">
        <v>1</v>
      </c>
      <c r="G1473" s="665">
        <v>9848.0499999999993</v>
      </c>
      <c r="H1473" s="665">
        <v>1</v>
      </c>
      <c r="I1473" s="665">
        <v>9848.0499999999993</v>
      </c>
      <c r="J1473" s="665"/>
      <c r="K1473" s="665"/>
      <c r="L1473" s="665"/>
      <c r="M1473" s="665"/>
      <c r="N1473" s="665"/>
      <c r="O1473" s="665"/>
      <c r="P1473" s="678"/>
      <c r="Q1473" s="666"/>
    </row>
    <row r="1474" spans="1:17" ht="14.4" customHeight="1" x14ac:dyDescent="0.3">
      <c r="A1474" s="661" t="s">
        <v>591</v>
      </c>
      <c r="B1474" s="662" t="s">
        <v>9929</v>
      </c>
      <c r="C1474" s="662" t="s">
        <v>9848</v>
      </c>
      <c r="D1474" s="662" t="s">
        <v>9849</v>
      </c>
      <c r="E1474" s="662" t="s">
        <v>9850</v>
      </c>
      <c r="F1474" s="665">
        <v>105</v>
      </c>
      <c r="G1474" s="665">
        <v>59335.5</v>
      </c>
      <c r="H1474" s="665">
        <v>1</v>
      </c>
      <c r="I1474" s="665">
        <v>565.1</v>
      </c>
      <c r="J1474" s="665">
        <v>108</v>
      </c>
      <c r="K1474" s="665">
        <v>61030.8</v>
      </c>
      <c r="L1474" s="665">
        <v>1.0285714285714287</v>
      </c>
      <c r="M1474" s="665">
        <v>565.1</v>
      </c>
      <c r="N1474" s="665">
        <v>137</v>
      </c>
      <c r="O1474" s="665">
        <v>77418.7</v>
      </c>
      <c r="P1474" s="678">
        <v>1.3047619047619048</v>
      </c>
      <c r="Q1474" s="666">
        <v>565.1</v>
      </c>
    </row>
    <row r="1475" spans="1:17" ht="14.4" customHeight="1" x14ac:dyDescent="0.3">
      <c r="A1475" s="661" t="s">
        <v>591</v>
      </c>
      <c r="B1475" s="662" t="s">
        <v>9929</v>
      </c>
      <c r="C1475" s="662" t="s">
        <v>9848</v>
      </c>
      <c r="D1475" s="662" t="s">
        <v>9851</v>
      </c>
      <c r="E1475" s="662" t="s">
        <v>9852</v>
      </c>
      <c r="F1475" s="665">
        <v>35</v>
      </c>
      <c r="G1475" s="665">
        <v>36715</v>
      </c>
      <c r="H1475" s="665">
        <v>1</v>
      </c>
      <c r="I1475" s="665">
        <v>1049</v>
      </c>
      <c r="J1475" s="665">
        <v>41</v>
      </c>
      <c r="K1475" s="665">
        <v>43009</v>
      </c>
      <c r="L1475" s="665">
        <v>1.1714285714285715</v>
      </c>
      <c r="M1475" s="665">
        <v>1049</v>
      </c>
      <c r="N1475" s="665">
        <v>59</v>
      </c>
      <c r="O1475" s="665">
        <v>61891</v>
      </c>
      <c r="P1475" s="678">
        <v>1.6857142857142857</v>
      </c>
      <c r="Q1475" s="666">
        <v>1049</v>
      </c>
    </row>
    <row r="1476" spans="1:17" ht="14.4" customHeight="1" x14ac:dyDescent="0.3">
      <c r="A1476" s="661" t="s">
        <v>591</v>
      </c>
      <c r="B1476" s="662" t="s">
        <v>9929</v>
      </c>
      <c r="C1476" s="662" t="s">
        <v>9848</v>
      </c>
      <c r="D1476" s="662" t="s">
        <v>9853</v>
      </c>
      <c r="E1476" s="662" t="s">
        <v>9854</v>
      </c>
      <c r="F1476" s="665"/>
      <c r="G1476" s="665"/>
      <c r="H1476" s="665"/>
      <c r="I1476" s="665"/>
      <c r="J1476" s="665">
        <v>1</v>
      </c>
      <c r="K1476" s="665">
        <v>1003</v>
      </c>
      <c r="L1476" s="665"/>
      <c r="M1476" s="665">
        <v>1003</v>
      </c>
      <c r="N1476" s="665"/>
      <c r="O1476" s="665"/>
      <c r="P1476" s="678"/>
      <c r="Q1476" s="666"/>
    </row>
    <row r="1477" spans="1:17" ht="14.4" customHeight="1" x14ac:dyDescent="0.3">
      <c r="A1477" s="661" t="s">
        <v>591</v>
      </c>
      <c r="B1477" s="662" t="s">
        <v>9929</v>
      </c>
      <c r="C1477" s="662" t="s">
        <v>9848</v>
      </c>
      <c r="D1477" s="662" t="s">
        <v>10309</v>
      </c>
      <c r="E1477" s="662" t="s">
        <v>10310</v>
      </c>
      <c r="F1477" s="665">
        <v>18</v>
      </c>
      <c r="G1477" s="665">
        <v>15584.039999999999</v>
      </c>
      <c r="H1477" s="665">
        <v>1</v>
      </c>
      <c r="I1477" s="665">
        <v>865.78</v>
      </c>
      <c r="J1477" s="665">
        <v>11</v>
      </c>
      <c r="K1477" s="665">
        <v>7792.0199999999995</v>
      </c>
      <c r="L1477" s="665">
        <v>0.5</v>
      </c>
      <c r="M1477" s="665">
        <v>708.36545454545455</v>
      </c>
      <c r="N1477" s="665">
        <v>21</v>
      </c>
      <c r="O1477" s="665">
        <v>18181.38</v>
      </c>
      <c r="P1477" s="678">
        <v>1.1666666666666667</v>
      </c>
      <c r="Q1477" s="666">
        <v>865.78000000000009</v>
      </c>
    </row>
    <row r="1478" spans="1:17" ht="14.4" customHeight="1" x14ac:dyDescent="0.3">
      <c r="A1478" s="661" t="s">
        <v>591</v>
      </c>
      <c r="B1478" s="662" t="s">
        <v>9929</v>
      </c>
      <c r="C1478" s="662" t="s">
        <v>9855</v>
      </c>
      <c r="D1478" s="662" t="s">
        <v>10311</v>
      </c>
      <c r="E1478" s="662" t="s">
        <v>10312</v>
      </c>
      <c r="F1478" s="665">
        <v>6751</v>
      </c>
      <c r="G1478" s="665">
        <v>6796298</v>
      </c>
      <c r="H1478" s="665">
        <v>1</v>
      </c>
      <c r="I1478" s="665">
        <v>1006.7098207672938</v>
      </c>
      <c r="J1478" s="665">
        <v>7759</v>
      </c>
      <c r="K1478" s="665">
        <v>7436403</v>
      </c>
      <c r="L1478" s="665">
        <v>1.0941843633107318</v>
      </c>
      <c r="M1478" s="665">
        <v>958.42286377110452</v>
      </c>
      <c r="N1478" s="665">
        <v>8411</v>
      </c>
      <c r="O1478" s="665">
        <v>8647701</v>
      </c>
      <c r="P1478" s="678">
        <v>1.2724134521470365</v>
      </c>
      <c r="Q1478" s="666">
        <v>1028.141838069195</v>
      </c>
    </row>
    <row r="1479" spans="1:17" ht="14.4" customHeight="1" x14ac:dyDescent="0.3">
      <c r="A1479" s="661" t="s">
        <v>591</v>
      </c>
      <c r="B1479" s="662" t="s">
        <v>9929</v>
      </c>
      <c r="C1479" s="662" t="s">
        <v>9855</v>
      </c>
      <c r="D1479" s="662" t="s">
        <v>9858</v>
      </c>
      <c r="E1479" s="662" t="s">
        <v>9859</v>
      </c>
      <c r="F1479" s="665">
        <v>1063</v>
      </c>
      <c r="G1479" s="665">
        <v>196655</v>
      </c>
      <c r="H1479" s="665">
        <v>1</v>
      </c>
      <c r="I1479" s="665">
        <v>185</v>
      </c>
      <c r="J1479" s="665">
        <v>1460</v>
      </c>
      <c r="K1479" s="665">
        <v>273787</v>
      </c>
      <c r="L1479" s="665">
        <v>1.3922198774503571</v>
      </c>
      <c r="M1479" s="665">
        <v>187.52534246575343</v>
      </c>
      <c r="N1479" s="665">
        <v>1184</v>
      </c>
      <c r="O1479" s="665">
        <v>223759</v>
      </c>
      <c r="P1479" s="678">
        <v>1.1378251252192926</v>
      </c>
      <c r="Q1479" s="666">
        <v>188.9856418918919</v>
      </c>
    </row>
    <row r="1480" spans="1:17" ht="14.4" customHeight="1" x14ac:dyDescent="0.3">
      <c r="A1480" s="661" t="s">
        <v>591</v>
      </c>
      <c r="B1480" s="662" t="s">
        <v>9929</v>
      </c>
      <c r="C1480" s="662" t="s">
        <v>9855</v>
      </c>
      <c r="D1480" s="662" t="s">
        <v>9864</v>
      </c>
      <c r="E1480" s="662" t="s">
        <v>9865</v>
      </c>
      <c r="F1480" s="665">
        <v>105</v>
      </c>
      <c r="G1480" s="665">
        <v>17114</v>
      </c>
      <c r="H1480" s="665">
        <v>1</v>
      </c>
      <c r="I1480" s="665">
        <v>162.99047619047619</v>
      </c>
      <c r="J1480" s="665">
        <v>110</v>
      </c>
      <c r="K1480" s="665">
        <v>18011</v>
      </c>
      <c r="L1480" s="665">
        <v>1.0524132289353745</v>
      </c>
      <c r="M1480" s="665">
        <v>163.73636363636365</v>
      </c>
      <c r="N1480" s="665">
        <v>136</v>
      </c>
      <c r="O1480" s="665">
        <v>22438</v>
      </c>
      <c r="P1480" s="678">
        <v>1.3110903353979197</v>
      </c>
      <c r="Q1480" s="666">
        <v>164.98529411764707</v>
      </c>
    </row>
    <row r="1481" spans="1:17" ht="14.4" customHeight="1" x14ac:dyDescent="0.3">
      <c r="A1481" s="661" t="s">
        <v>591</v>
      </c>
      <c r="B1481" s="662" t="s">
        <v>9929</v>
      </c>
      <c r="C1481" s="662" t="s">
        <v>9855</v>
      </c>
      <c r="D1481" s="662" t="s">
        <v>9866</v>
      </c>
      <c r="E1481" s="662" t="s">
        <v>9867</v>
      </c>
      <c r="F1481" s="665">
        <v>70</v>
      </c>
      <c r="G1481" s="665">
        <v>728770</v>
      </c>
      <c r="H1481" s="665">
        <v>1</v>
      </c>
      <c r="I1481" s="665">
        <v>10411</v>
      </c>
      <c r="J1481" s="665">
        <v>114</v>
      </c>
      <c r="K1481" s="665">
        <v>1043620</v>
      </c>
      <c r="L1481" s="665">
        <v>1.43202930965874</v>
      </c>
      <c r="M1481" s="665">
        <v>9154.561403508771</v>
      </c>
      <c r="N1481" s="665">
        <v>75</v>
      </c>
      <c r="O1481" s="665">
        <v>784050</v>
      </c>
      <c r="P1481" s="678">
        <v>1.0758538359153094</v>
      </c>
      <c r="Q1481" s="666">
        <v>10454</v>
      </c>
    </row>
    <row r="1482" spans="1:17" ht="14.4" customHeight="1" x14ac:dyDescent="0.3">
      <c r="A1482" s="661" t="s">
        <v>591</v>
      </c>
      <c r="B1482" s="662" t="s">
        <v>9929</v>
      </c>
      <c r="C1482" s="662" t="s">
        <v>9855</v>
      </c>
      <c r="D1482" s="662" t="s">
        <v>9868</v>
      </c>
      <c r="E1482" s="662" t="s">
        <v>9869</v>
      </c>
      <c r="F1482" s="665">
        <v>105</v>
      </c>
      <c r="G1482" s="665">
        <v>4830</v>
      </c>
      <c r="H1482" s="665">
        <v>1</v>
      </c>
      <c r="I1482" s="665">
        <v>46</v>
      </c>
      <c r="J1482" s="665">
        <v>109</v>
      </c>
      <c r="K1482" s="665">
        <v>5094</v>
      </c>
      <c r="L1482" s="665">
        <v>1.0546583850931677</v>
      </c>
      <c r="M1482" s="665">
        <v>46.73394495412844</v>
      </c>
      <c r="N1482" s="665">
        <v>137</v>
      </c>
      <c r="O1482" s="665">
        <v>6439</v>
      </c>
      <c r="P1482" s="678">
        <v>1.3331262939958592</v>
      </c>
      <c r="Q1482" s="666">
        <v>47</v>
      </c>
    </row>
    <row r="1483" spans="1:17" ht="14.4" customHeight="1" x14ac:dyDescent="0.3">
      <c r="A1483" s="661" t="s">
        <v>591</v>
      </c>
      <c r="B1483" s="662" t="s">
        <v>9929</v>
      </c>
      <c r="C1483" s="662" t="s">
        <v>9855</v>
      </c>
      <c r="D1483" s="662" t="s">
        <v>10313</v>
      </c>
      <c r="E1483" s="662" t="s">
        <v>10314</v>
      </c>
      <c r="F1483" s="665">
        <v>0</v>
      </c>
      <c r="G1483" s="665">
        <v>0</v>
      </c>
      <c r="H1483" s="665"/>
      <c r="I1483" s="665"/>
      <c r="J1483" s="665">
        <v>0</v>
      </c>
      <c r="K1483" s="665">
        <v>0</v>
      </c>
      <c r="L1483" s="665"/>
      <c r="M1483" s="665"/>
      <c r="N1483" s="665">
        <v>0</v>
      </c>
      <c r="O1483" s="665">
        <v>0</v>
      </c>
      <c r="P1483" s="678"/>
      <c r="Q1483" s="666"/>
    </row>
    <row r="1484" spans="1:17" ht="14.4" customHeight="1" x14ac:dyDescent="0.3">
      <c r="A1484" s="661" t="s">
        <v>591</v>
      </c>
      <c r="B1484" s="662" t="s">
        <v>9929</v>
      </c>
      <c r="C1484" s="662" t="s">
        <v>9855</v>
      </c>
      <c r="D1484" s="662" t="s">
        <v>9870</v>
      </c>
      <c r="E1484" s="662" t="s">
        <v>9871</v>
      </c>
      <c r="F1484" s="665">
        <v>19788</v>
      </c>
      <c r="G1484" s="665">
        <v>0</v>
      </c>
      <c r="H1484" s="665"/>
      <c r="I1484" s="665">
        <v>0</v>
      </c>
      <c r="J1484" s="665">
        <v>23881</v>
      </c>
      <c r="K1484" s="665">
        <v>0</v>
      </c>
      <c r="L1484" s="665"/>
      <c r="M1484" s="665">
        <v>0</v>
      </c>
      <c r="N1484" s="665">
        <v>15418</v>
      </c>
      <c r="O1484" s="665">
        <v>0</v>
      </c>
      <c r="P1484" s="678"/>
      <c r="Q1484" s="666">
        <v>0</v>
      </c>
    </row>
    <row r="1485" spans="1:17" ht="14.4" customHeight="1" x14ac:dyDescent="0.3">
      <c r="A1485" s="661" t="s">
        <v>591</v>
      </c>
      <c r="B1485" s="662" t="s">
        <v>9929</v>
      </c>
      <c r="C1485" s="662" t="s">
        <v>9855</v>
      </c>
      <c r="D1485" s="662" t="s">
        <v>9872</v>
      </c>
      <c r="E1485" s="662" t="s">
        <v>9873</v>
      </c>
      <c r="F1485" s="665">
        <v>36</v>
      </c>
      <c r="G1485" s="665">
        <v>0</v>
      </c>
      <c r="H1485" s="665"/>
      <c r="I1485" s="665">
        <v>0</v>
      </c>
      <c r="J1485" s="665"/>
      <c r="K1485" s="665"/>
      <c r="L1485" s="665"/>
      <c r="M1485" s="665"/>
      <c r="N1485" s="665"/>
      <c r="O1485" s="665"/>
      <c r="P1485" s="678"/>
      <c r="Q1485" s="666"/>
    </row>
    <row r="1486" spans="1:17" ht="14.4" customHeight="1" x14ac:dyDescent="0.3">
      <c r="A1486" s="661" t="s">
        <v>591</v>
      </c>
      <c r="B1486" s="662" t="s">
        <v>9929</v>
      </c>
      <c r="C1486" s="662" t="s">
        <v>9855</v>
      </c>
      <c r="D1486" s="662" t="s">
        <v>9876</v>
      </c>
      <c r="E1486" s="662" t="s">
        <v>9877</v>
      </c>
      <c r="F1486" s="665">
        <v>180</v>
      </c>
      <c r="G1486" s="665">
        <v>0</v>
      </c>
      <c r="H1486" s="665"/>
      <c r="I1486" s="665">
        <v>0</v>
      </c>
      <c r="J1486" s="665">
        <v>138</v>
      </c>
      <c r="K1486" s="665">
        <v>0</v>
      </c>
      <c r="L1486" s="665"/>
      <c r="M1486" s="665">
        <v>0</v>
      </c>
      <c r="N1486" s="665">
        <v>216</v>
      </c>
      <c r="O1486" s="665">
        <v>0</v>
      </c>
      <c r="P1486" s="678"/>
      <c r="Q1486" s="666">
        <v>0</v>
      </c>
    </row>
    <row r="1487" spans="1:17" ht="14.4" customHeight="1" x14ac:dyDescent="0.3">
      <c r="A1487" s="661" t="s">
        <v>591</v>
      </c>
      <c r="B1487" s="662" t="s">
        <v>9929</v>
      </c>
      <c r="C1487" s="662" t="s">
        <v>9855</v>
      </c>
      <c r="D1487" s="662" t="s">
        <v>9880</v>
      </c>
      <c r="E1487" s="662" t="s">
        <v>9881</v>
      </c>
      <c r="F1487" s="665">
        <v>853</v>
      </c>
      <c r="G1487" s="665">
        <v>88710</v>
      </c>
      <c r="H1487" s="665">
        <v>1</v>
      </c>
      <c r="I1487" s="665">
        <v>103.9976553341149</v>
      </c>
      <c r="J1487" s="665"/>
      <c r="K1487" s="665"/>
      <c r="L1487" s="665"/>
      <c r="M1487" s="665"/>
      <c r="N1487" s="665"/>
      <c r="O1487" s="665"/>
      <c r="P1487" s="678"/>
      <c r="Q1487" s="666"/>
    </row>
    <row r="1488" spans="1:17" ht="14.4" customHeight="1" x14ac:dyDescent="0.3">
      <c r="A1488" s="661" t="s">
        <v>591</v>
      </c>
      <c r="B1488" s="662" t="s">
        <v>9929</v>
      </c>
      <c r="C1488" s="662" t="s">
        <v>9855</v>
      </c>
      <c r="D1488" s="662" t="s">
        <v>10315</v>
      </c>
      <c r="E1488" s="662" t="s">
        <v>10316</v>
      </c>
      <c r="F1488" s="665">
        <v>147</v>
      </c>
      <c r="G1488" s="665">
        <v>103490</v>
      </c>
      <c r="H1488" s="665">
        <v>1</v>
      </c>
      <c r="I1488" s="665">
        <v>704.01360544217687</v>
      </c>
      <c r="J1488" s="665">
        <v>141</v>
      </c>
      <c r="K1488" s="665">
        <v>98059</v>
      </c>
      <c r="L1488" s="665">
        <v>0.9475214996618031</v>
      </c>
      <c r="M1488" s="665">
        <v>695.45390070921985</v>
      </c>
      <c r="N1488" s="665">
        <v>100</v>
      </c>
      <c r="O1488" s="665">
        <v>70699</v>
      </c>
      <c r="P1488" s="678">
        <v>0.68314813025413079</v>
      </c>
      <c r="Q1488" s="666">
        <v>706.99</v>
      </c>
    </row>
    <row r="1489" spans="1:17" ht="14.4" customHeight="1" x14ac:dyDescent="0.3">
      <c r="A1489" s="661" t="s">
        <v>591</v>
      </c>
      <c r="B1489" s="662" t="s">
        <v>9929</v>
      </c>
      <c r="C1489" s="662" t="s">
        <v>9855</v>
      </c>
      <c r="D1489" s="662" t="s">
        <v>10317</v>
      </c>
      <c r="E1489" s="662" t="s">
        <v>10318</v>
      </c>
      <c r="F1489" s="665">
        <v>4103</v>
      </c>
      <c r="G1489" s="665">
        <v>0</v>
      </c>
      <c r="H1489" s="665"/>
      <c r="I1489" s="665">
        <v>0</v>
      </c>
      <c r="J1489" s="665"/>
      <c r="K1489" s="665"/>
      <c r="L1489" s="665"/>
      <c r="M1489" s="665"/>
      <c r="N1489" s="665"/>
      <c r="O1489" s="665"/>
      <c r="P1489" s="678"/>
      <c r="Q1489" s="666"/>
    </row>
    <row r="1490" spans="1:17" ht="14.4" customHeight="1" x14ac:dyDescent="0.3">
      <c r="A1490" s="661" t="s">
        <v>591</v>
      </c>
      <c r="B1490" s="662" t="s">
        <v>9929</v>
      </c>
      <c r="C1490" s="662" t="s">
        <v>9855</v>
      </c>
      <c r="D1490" s="662" t="s">
        <v>9896</v>
      </c>
      <c r="E1490" s="662" t="s">
        <v>9897</v>
      </c>
      <c r="F1490" s="665">
        <v>1303</v>
      </c>
      <c r="G1490" s="665">
        <v>426171</v>
      </c>
      <c r="H1490" s="665">
        <v>1</v>
      </c>
      <c r="I1490" s="665">
        <v>327.06907137375288</v>
      </c>
      <c r="J1490" s="665">
        <v>1396</v>
      </c>
      <c r="K1490" s="665">
        <v>455961</v>
      </c>
      <c r="L1490" s="665">
        <v>1.0699015184045841</v>
      </c>
      <c r="M1490" s="665">
        <v>326.61962750716333</v>
      </c>
      <c r="N1490" s="665">
        <v>1685</v>
      </c>
      <c r="O1490" s="665">
        <v>557730</v>
      </c>
      <c r="P1490" s="678">
        <v>1.3087000288616542</v>
      </c>
      <c r="Q1490" s="666">
        <v>330.99703264094956</v>
      </c>
    </row>
    <row r="1491" spans="1:17" ht="14.4" customHeight="1" x14ac:dyDescent="0.3">
      <c r="A1491" s="661" t="s">
        <v>591</v>
      </c>
      <c r="B1491" s="662" t="s">
        <v>9929</v>
      </c>
      <c r="C1491" s="662" t="s">
        <v>9855</v>
      </c>
      <c r="D1491" s="662" t="s">
        <v>9900</v>
      </c>
      <c r="E1491" s="662" t="s">
        <v>9901</v>
      </c>
      <c r="F1491" s="665">
        <v>62</v>
      </c>
      <c r="G1491" s="665">
        <v>0</v>
      </c>
      <c r="H1491" s="665"/>
      <c r="I1491" s="665">
        <v>0</v>
      </c>
      <c r="J1491" s="665">
        <v>95</v>
      </c>
      <c r="K1491" s="665">
        <v>0</v>
      </c>
      <c r="L1491" s="665"/>
      <c r="M1491" s="665">
        <v>0</v>
      </c>
      <c r="N1491" s="665">
        <v>114</v>
      </c>
      <c r="O1491" s="665">
        <v>0</v>
      </c>
      <c r="P1491" s="678"/>
      <c r="Q1491" s="666">
        <v>0</v>
      </c>
    </row>
    <row r="1492" spans="1:17" ht="14.4" customHeight="1" x14ac:dyDescent="0.3">
      <c r="A1492" s="661" t="s">
        <v>591</v>
      </c>
      <c r="B1492" s="662" t="s">
        <v>9929</v>
      </c>
      <c r="C1492" s="662" t="s">
        <v>9855</v>
      </c>
      <c r="D1492" s="662" t="s">
        <v>9902</v>
      </c>
      <c r="E1492" s="662" t="s">
        <v>9903</v>
      </c>
      <c r="F1492" s="665">
        <v>35</v>
      </c>
      <c r="G1492" s="665">
        <v>15330</v>
      </c>
      <c r="H1492" s="665">
        <v>1</v>
      </c>
      <c r="I1492" s="665">
        <v>438</v>
      </c>
      <c r="J1492" s="665">
        <v>41</v>
      </c>
      <c r="K1492" s="665">
        <v>18057</v>
      </c>
      <c r="L1492" s="665">
        <v>1.1778864970645793</v>
      </c>
      <c r="M1492" s="665">
        <v>440.41463414634148</v>
      </c>
      <c r="N1492" s="665">
        <v>59</v>
      </c>
      <c r="O1492" s="665">
        <v>26137</v>
      </c>
      <c r="P1492" s="678">
        <v>1.7049575994781474</v>
      </c>
      <c r="Q1492" s="666">
        <v>443</v>
      </c>
    </row>
    <row r="1493" spans="1:17" ht="14.4" customHeight="1" x14ac:dyDescent="0.3">
      <c r="A1493" s="661" t="s">
        <v>591</v>
      </c>
      <c r="B1493" s="662" t="s">
        <v>9929</v>
      </c>
      <c r="C1493" s="662" t="s">
        <v>9855</v>
      </c>
      <c r="D1493" s="662" t="s">
        <v>10319</v>
      </c>
      <c r="E1493" s="662" t="s">
        <v>10320</v>
      </c>
      <c r="F1493" s="665"/>
      <c r="G1493" s="665"/>
      <c r="H1493" s="665"/>
      <c r="I1493" s="665"/>
      <c r="J1493" s="665"/>
      <c r="K1493" s="665"/>
      <c r="L1493" s="665"/>
      <c r="M1493" s="665"/>
      <c r="N1493" s="665">
        <v>1</v>
      </c>
      <c r="O1493" s="665">
        <v>7326</v>
      </c>
      <c r="P1493" s="678"/>
      <c r="Q1493" s="666">
        <v>7326</v>
      </c>
    </row>
    <row r="1494" spans="1:17" ht="14.4" customHeight="1" x14ac:dyDescent="0.3">
      <c r="A1494" s="661" t="s">
        <v>591</v>
      </c>
      <c r="B1494" s="662" t="s">
        <v>9929</v>
      </c>
      <c r="C1494" s="662" t="s">
        <v>9855</v>
      </c>
      <c r="D1494" s="662" t="s">
        <v>9912</v>
      </c>
      <c r="E1494" s="662" t="s">
        <v>9913</v>
      </c>
      <c r="F1494" s="665">
        <v>356</v>
      </c>
      <c r="G1494" s="665">
        <v>229620</v>
      </c>
      <c r="H1494" s="665">
        <v>1</v>
      </c>
      <c r="I1494" s="665">
        <v>645</v>
      </c>
      <c r="J1494" s="665">
        <v>368</v>
      </c>
      <c r="K1494" s="665">
        <v>232680</v>
      </c>
      <c r="L1494" s="665">
        <v>1.01332636529919</v>
      </c>
      <c r="M1494" s="665">
        <v>632.28260869565213</v>
      </c>
      <c r="N1494" s="665">
        <v>456</v>
      </c>
      <c r="O1494" s="665">
        <v>297760</v>
      </c>
      <c r="P1494" s="678">
        <v>1.2967511540806549</v>
      </c>
      <c r="Q1494" s="666">
        <v>652.98245614035091</v>
      </c>
    </row>
    <row r="1495" spans="1:17" ht="14.4" customHeight="1" x14ac:dyDescent="0.3">
      <c r="A1495" s="661" t="s">
        <v>591</v>
      </c>
      <c r="B1495" s="662" t="s">
        <v>9929</v>
      </c>
      <c r="C1495" s="662" t="s">
        <v>9855</v>
      </c>
      <c r="D1495" s="662" t="s">
        <v>10321</v>
      </c>
      <c r="E1495" s="662" t="s">
        <v>10322</v>
      </c>
      <c r="F1495" s="665">
        <v>117</v>
      </c>
      <c r="G1495" s="665">
        <v>1548334</v>
      </c>
      <c r="H1495" s="665">
        <v>1</v>
      </c>
      <c r="I1495" s="665">
        <v>13233.623931623932</v>
      </c>
      <c r="J1495" s="665">
        <v>234</v>
      </c>
      <c r="K1495" s="665">
        <v>3097692</v>
      </c>
      <c r="L1495" s="665">
        <v>2.0006613560123334</v>
      </c>
      <c r="M1495" s="665">
        <v>13238</v>
      </c>
      <c r="N1495" s="665">
        <v>126</v>
      </c>
      <c r="O1495" s="665">
        <v>1667988</v>
      </c>
      <c r="P1495" s="678">
        <v>1.0772791916989486</v>
      </c>
      <c r="Q1495" s="666">
        <v>13238</v>
      </c>
    </row>
    <row r="1496" spans="1:17" ht="14.4" customHeight="1" x14ac:dyDescent="0.3">
      <c r="A1496" s="661" t="s">
        <v>591</v>
      </c>
      <c r="B1496" s="662" t="s">
        <v>9929</v>
      </c>
      <c r="C1496" s="662" t="s">
        <v>9855</v>
      </c>
      <c r="D1496" s="662" t="s">
        <v>10323</v>
      </c>
      <c r="E1496" s="662" t="s">
        <v>10324</v>
      </c>
      <c r="F1496" s="665">
        <v>3</v>
      </c>
      <c r="G1496" s="665">
        <v>1446</v>
      </c>
      <c r="H1496" s="665">
        <v>1</v>
      </c>
      <c r="I1496" s="665">
        <v>482</v>
      </c>
      <c r="J1496" s="665">
        <v>9</v>
      </c>
      <c r="K1496" s="665">
        <v>4410</v>
      </c>
      <c r="L1496" s="665">
        <v>3.0497925311203318</v>
      </c>
      <c r="M1496" s="665">
        <v>490</v>
      </c>
      <c r="N1496" s="665"/>
      <c r="O1496" s="665"/>
      <c r="P1496" s="678"/>
      <c r="Q1496" s="666"/>
    </row>
    <row r="1497" spans="1:17" ht="14.4" customHeight="1" x14ac:dyDescent="0.3">
      <c r="A1497" s="661" t="s">
        <v>591</v>
      </c>
      <c r="B1497" s="662" t="s">
        <v>9929</v>
      </c>
      <c r="C1497" s="662" t="s">
        <v>9855</v>
      </c>
      <c r="D1497" s="662" t="s">
        <v>10325</v>
      </c>
      <c r="E1497" s="662" t="s">
        <v>10326</v>
      </c>
      <c r="F1497" s="665">
        <v>10</v>
      </c>
      <c r="G1497" s="665">
        <v>5430</v>
      </c>
      <c r="H1497" s="665">
        <v>1</v>
      </c>
      <c r="I1497" s="665">
        <v>543</v>
      </c>
      <c r="J1497" s="665">
        <v>15</v>
      </c>
      <c r="K1497" s="665">
        <v>8215</v>
      </c>
      <c r="L1497" s="665">
        <v>1.5128913443830572</v>
      </c>
      <c r="M1497" s="665">
        <v>547.66666666666663</v>
      </c>
      <c r="N1497" s="665">
        <v>9</v>
      </c>
      <c r="O1497" s="665">
        <v>4977</v>
      </c>
      <c r="P1497" s="678">
        <v>0.9165745856353591</v>
      </c>
      <c r="Q1497" s="666">
        <v>553</v>
      </c>
    </row>
    <row r="1498" spans="1:17" ht="14.4" customHeight="1" x14ac:dyDescent="0.3">
      <c r="A1498" s="661" t="s">
        <v>591</v>
      </c>
      <c r="B1498" s="662" t="s">
        <v>9929</v>
      </c>
      <c r="C1498" s="662" t="s">
        <v>9855</v>
      </c>
      <c r="D1498" s="662" t="s">
        <v>10327</v>
      </c>
      <c r="E1498" s="662" t="s">
        <v>10322</v>
      </c>
      <c r="F1498" s="665">
        <v>3707</v>
      </c>
      <c r="G1498" s="665">
        <v>25930465</v>
      </c>
      <c r="H1498" s="665">
        <v>1</v>
      </c>
      <c r="I1498" s="665">
        <v>6995</v>
      </c>
      <c r="J1498" s="665">
        <v>4118</v>
      </c>
      <c r="K1498" s="665">
        <v>28721470</v>
      </c>
      <c r="L1498" s="665">
        <v>1.1076342055570543</v>
      </c>
      <c r="M1498" s="665">
        <v>6974.6163186012627</v>
      </c>
      <c r="N1498" s="665">
        <v>3457</v>
      </c>
      <c r="O1498" s="665">
        <v>24181715</v>
      </c>
      <c r="P1498" s="678">
        <v>0.9325600215807931</v>
      </c>
      <c r="Q1498" s="666">
        <v>6995</v>
      </c>
    </row>
    <row r="1499" spans="1:17" ht="14.4" customHeight="1" x14ac:dyDescent="0.3">
      <c r="A1499" s="661" t="s">
        <v>591</v>
      </c>
      <c r="B1499" s="662" t="s">
        <v>10328</v>
      </c>
      <c r="C1499" s="662" t="s">
        <v>9668</v>
      </c>
      <c r="D1499" s="662" t="s">
        <v>9669</v>
      </c>
      <c r="E1499" s="662" t="s">
        <v>2776</v>
      </c>
      <c r="F1499" s="665">
        <v>39.299999999999997</v>
      </c>
      <c r="G1499" s="665">
        <v>148784.03</v>
      </c>
      <c r="H1499" s="665">
        <v>1</v>
      </c>
      <c r="I1499" s="665">
        <v>3785.8531806615779</v>
      </c>
      <c r="J1499" s="665">
        <v>32.799999999999997</v>
      </c>
      <c r="K1499" s="665">
        <v>117937.87</v>
      </c>
      <c r="L1499" s="665">
        <v>0.7926782867758051</v>
      </c>
      <c r="M1499" s="665">
        <v>3595.6667682926832</v>
      </c>
      <c r="N1499" s="665">
        <v>37.199999999999996</v>
      </c>
      <c r="O1499" s="665">
        <v>115777.90000000001</v>
      </c>
      <c r="P1499" s="678">
        <v>0.77816080126341525</v>
      </c>
      <c r="Q1499" s="666">
        <v>3112.3091397849466</v>
      </c>
    </row>
    <row r="1500" spans="1:17" ht="14.4" customHeight="1" x14ac:dyDescent="0.3">
      <c r="A1500" s="661" t="s">
        <v>591</v>
      </c>
      <c r="B1500" s="662" t="s">
        <v>10328</v>
      </c>
      <c r="C1500" s="662" t="s">
        <v>9668</v>
      </c>
      <c r="D1500" s="662" t="s">
        <v>9670</v>
      </c>
      <c r="E1500" s="662" t="s">
        <v>2776</v>
      </c>
      <c r="F1500" s="665">
        <v>3</v>
      </c>
      <c r="G1500" s="665">
        <v>6240.36</v>
      </c>
      <c r="H1500" s="665">
        <v>1</v>
      </c>
      <c r="I1500" s="665">
        <v>2080.12</v>
      </c>
      <c r="J1500" s="665">
        <v>20</v>
      </c>
      <c r="K1500" s="665">
        <v>32537.599999999999</v>
      </c>
      <c r="L1500" s="665">
        <v>5.2140581633110914</v>
      </c>
      <c r="M1500" s="665">
        <v>1626.8799999999999</v>
      </c>
      <c r="N1500" s="665">
        <v>26</v>
      </c>
      <c r="O1500" s="665">
        <v>40459.9</v>
      </c>
      <c r="P1500" s="678">
        <v>6.48358428039408</v>
      </c>
      <c r="Q1500" s="666">
        <v>1556.15</v>
      </c>
    </row>
    <row r="1501" spans="1:17" ht="14.4" customHeight="1" x14ac:dyDescent="0.3">
      <c r="A1501" s="661" t="s">
        <v>591</v>
      </c>
      <c r="B1501" s="662" t="s">
        <v>10328</v>
      </c>
      <c r="C1501" s="662" t="s">
        <v>9668</v>
      </c>
      <c r="D1501" s="662" t="s">
        <v>10166</v>
      </c>
      <c r="E1501" s="662" t="s">
        <v>3920</v>
      </c>
      <c r="F1501" s="665">
        <v>112.8</v>
      </c>
      <c r="G1501" s="665">
        <v>351865.91</v>
      </c>
      <c r="H1501" s="665">
        <v>1</v>
      </c>
      <c r="I1501" s="665">
        <v>3119.378634751773</v>
      </c>
      <c r="J1501" s="665">
        <v>199.29999999999998</v>
      </c>
      <c r="K1501" s="665">
        <v>621691.80000000005</v>
      </c>
      <c r="L1501" s="665">
        <v>1.7668429430972727</v>
      </c>
      <c r="M1501" s="665">
        <v>3119.3768188660315</v>
      </c>
      <c r="N1501" s="665">
        <v>230.06</v>
      </c>
      <c r="O1501" s="665">
        <v>686441.20000000007</v>
      </c>
      <c r="P1501" s="678">
        <v>1.9508602012624643</v>
      </c>
      <c r="Q1501" s="666">
        <v>2983.7485873250457</v>
      </c>
    </row>
    <row r="1502" spans="1:17" ht="14.4" customHeight="1" x14ac:dyDescent="0.3">
      <c r="A1502" s="661" t="s">
        <v>591</v>
      </c>
      <c r="B1502" s="662" t="s">
        <v>10328</v>
      </c>
      <c r="C1502" s="662" t="s">
        <v>9668</v>
      </c>
      <c r="D1502" s="662" t="s">
        <v>10169</v>
      </c>
      <c r="E1502" s="662" t="s">
        <v>4912</v>
      </c>
      <c r="F1502" s="665">
        <v>277.05</v>
      </c>
      <c r="G1502" s="665">
        <v>23074.66</v>
      </c>
      <c r="H1502" s="665">
        <v>1</v>
      </c>
      <c r="I1502" s="665">
        <v>83.286987908319787</v>
      </c>
      <c r="J1502" s="665">
        <v>171.60000000000002</v>
      </c>
      <c r="K1502" s="665">
        <v>16124.19</v>
      </c>
      <c r="L1502" s="665">
        <v>0.69878342736144328</v>
      </c>
      <c r="M1502" s="665">
        <v>93.963811188811178</v>
      </c>
      <c r="N1502" s="665">
        <v>243.75</v>
      </c>
      <c r="O1502" s="665">
        <v>21141.18</v>
      </c>
      <c r="P1502" s="678">
        <v>0.91620764943015409</v>
      </c>
      <c r="Q1502" s="666">
        <v>86.733046153846161</v>
      </c>
    </row>
    <row r="1503" spans="1:17" ht="14.4" customHeight="1" x14ac:dyDescent="0.3">
      <c r="A1503" s="661" t="s">
        <v>591</v>
      </c>
      <c r="B1503" s="662" t="s">
        <v>10328</v>
      </c>
      <c r="C1503" s="662" t="s">
        <v>9668</v>
      </c>
      <c r="D1503" s="662" t="s">
        <v>10172</v>
      </c>
      <c r="E1503" s="662" t="s">
        <v>4924</v>
      </c>
      <c r="F1503" s="665">
        <v>136</v>
      </c>
      <c r="G1503" s="665">
        <v>144747.52000000002</v>
      </c>
      <c r="H1503" s="665">
        <v>1</v>
      </c>
      <c r="I1503" s="665">
        <v>1064.3200000000002</v>
      </c>
      <c r="J1503" s="665">
        <v>197</v>
      </c>
      <c r="K1503" s="665">
        <v>197420.50999999998</v>
      </c>
      <c r="L1503" s="665">
        <v>1.3638956301289304</v>
      </c>
      <c r="M1503" s="665">
        <v>1002.1345685279186</v>
      </c>
      <c r="N1503" s="665">
        <v>294</v>
      </c>
      <c r="O1503" s="665">
        <v>255697.68</v>
      </c>
      <c r="P1503" s="678">
        <v>1.766508193024654</v>
      </c>
      <c r="Q1503" s="666">
        <v>869.72</v>
      </c>
    </row>
    <row r="1504" spans="1:17" ht="14.4" customHeight="1" x14ac:dyDescent="0.3">
      <c r="A1504" s="661" t="s">
        <v>591</v>
      </c>
      <c r="B1504" s="662" t="s">
        <v>10328</v>
      </c>
      <c r="C1504" s="662" t="s">
        <v>9668</v>
      </c>
      <c r="D1504" s="662" t="s">
        <v>10173</v>
      </c>
      <c r="E1504" s="662" t="s">
        <v>10174</v>
      </c>
      <c r="F1504" s="665">
        <v>1</v>
      </c>
      <c r="G1504" s="665">
        <v>532.16</v>
      </c>
      <c r="H1504" s="665">
        <v>1</v>
      </c>
      <c r="I1504" s="665">
        <v>532.16</v>
      </c>
      <c r="J1504" s="665">
        <v>33</v>
      </c>
      <c r="K1504" s="665">
        <v>17561.28</v>
      </c>
      <c r="L1504" s="665">
        <v>33</v>
      </c>
      <c r="M1504" s="665">
        <v>532.16</v>
      </c>
      <c r="N1504" s="665">
        <v>5</v>
      </c>
      <c r="O1504" s="665">
        <v>2174.35</v>
      </c>
      <c r="P1504" s="678">
        <v>4.0858952194828619</v>
      </c>
      <c r="Q1504" s="666">
        <v>434.87</v>
      </c>
    </row>
    <row r="1505" spans="1:17" ht="14.4" customHeight="1" x14ac:dyDescent="0.3">
      <c r="A1505" s="661" t="s">
        <v>591</v>
      </c>
      <c r="B1505" s="662" t="s">
        <v>10328</v>
      </c>
      <c r="C1505" s="662" t="s">
        <v>9668</v>
      </c>
      <c r="D1505" s="662" t="s">
        <v>10175</v>
      </c>
      <c r="E1505" s="662" t="s">
        <v>10176</v>
      </c>
      <c r="F1505" s="665">
        <v>16</v>
      </c>
      <c r="G1505" s="665">
        <v>83437.119999999995</v>
      </c>
      <c r="H1505" s="665">
        <v>1</v>
      </c>
      <c r="I1505" s="665">
        <v>5214.82</v>
      </c>
      <c r="J1505" s="665">
        <v>14</v>
      </c>
      <c r="K1505" s="665">
        <v>73007.48</v>
      </c>
      <c r="L1505" s="665">
        <v>0.875</v>
      </c>
      <c r="M1505" s="665">
        <v>5214.82</v>
      </c>
      <c r="N1505" s="665">
        <v>11</v>
      </c>
      <c r="O1505" s="665">
        <v>55095.839999999997</v>
      </c>
      <c r="P1505" s="678">
        <v>0.6603276814923621</v>
      </c>
      <c r="Q1505" s="666">
        <v>5008.7127272727266</v>
      </c>
    </row>
    <row r="1506" spans="1:17" ht="14.4" customHeight="1" x14ac:dyDescent="0.3">
      <c r="A1506" s="661" t="s">
        <v>591</v>
      </c>
      <c r="B1506" s="662" t="s">
        <v>10328</v>
      </c>
      <c r="C1506" s="662" t="s">
        <v>9668</v>
      </c>
      <c r="D1506" s="662" t="s">
        <v>10177</v>
      </c>
      <c r="E1506" s="662" t="s">
        <v>10171</v>
      </c>
      <c r="F1506" s="665">
        <v>13</v>
      </c>
      <c r="G1506" s="665">
        <v>1533.48</v>
      </c>
      <c r="H1506" s="665">
        <v>1</v>
      </c>
      <c r="I1506" s="665">
        <v>117.96000000000001</v>
      </c>
      <c r="J1506" s="665">
        <v>15</v>
      </c>
      <c r="K1506" s="665">
        <v>1769.4</v>
      </c>
      <c r="L1506" s="665">
        <v>1.153846153846154</v>
      </c>
      <c r="M1506" s="665">
        <v>117.96000000000001</v>
      </c>
      <c r="N1506" s="665"/>
      <c r="O1506" s="665"/>
      <c r="P1506" s="678"/>
      <c r="Q1506" s="666"/>
    </row>
    <row r="1507" spans="1:17" ht="14.4" customHeight="1" x14ac:dyDescent="0.3">
      <c r="A1507" s="661" t="s">
        <v>591</v>
      </c>
      <c r="B1507" s="662" t="s">
        <v>10328</v>
      </c>
      <c r="C1507" s="662" t="s">
        <v>9668</v>
      </c>
      <c r="D1507" s="662" t="s">
        <v>9675</v>
      </c>
      <c r="E1507" s="662" t="s">
        <v>9674</v>
      </c>
      <c r="F1507" s="665">
        <v>31</v>
      </c>
      <c r="G1507" s="665">
        <v>8685.58</v>
      </c>
      <c r="H1507" s="665">
        <v>1</v>
      </c>
      <c r="I1507" s="665">
        <v>280.18</v>
      </c>
      <c r="J1507" s="665">
        <v>28</v>
      </c>
      <c r="K1507" s="665">
        <v>7970.74</v>
      </c>
      <c r="L1507" s="665">
        <v>0.9176980696741035</v>
      </c>
      <c r="M1507" s="665">
        <v>284.66928571428571</v>
      </c>
      <c r="N1507" s="665">
        <v>19</v>
      </c>
      <c r="O1507" s="665">
        <v>5217.43</v>
      </c>
      <c r="P1507" s="678">
        <v>0.60070024108925368</v>
      </c>
      <c r="Q1507" s="666">
        <v>274.60157894736841</v>
      </c>
    </row>
    <row r="1508" spans="1:17" ht="14.4" customHeight="1" x14ac:dyDescent="0.3">
      <c r="A1508" s="661" t="s">
        <v>591</v>
      </c>
      <c r="B1508" s="662" t="s">
        <v>10328</v>
      </c>
      <c r="C1508" s="662" t="s">
        <v>9668</v>
      </c>
      <c r="D1508" s="662" t="s">
        <v>10178</v>
      </c>
      <c r="E1508" s="662" t="s">
        <v>10179</v>
      </c>
      <c r="F1508" s="665"/>
      <c r="G1508" s="665"/>
      <c r="H1508" s="665"/>
      <c r="I1508" s="665"/>
      <c r="J1508" s="665">
        <v>12.63</v>
      </c>
      <c r="K1508" s="665">
        <v>1061.51</v>
      </c>
      <c r="L1508" s="665"/>
      <c r="M1508" s="665">
        <v>84.046714172604908</v>
      </c>
      <c r="N1508" s="665"/>
      <c r="O1508" s="665"/>
      <c r="P1508" s="678"/>
      <c r="Q1508" s="666"/>
    </row>
    <row r="1509" spans="1:17" ht="14.4" customHeight="1" x14ac:dyDescent="0.3">
      <c r="A1509" s="661" t="s">
        <v>591</v>
      </c>
      <c r="B1509" s="662" t="s">
        <v>10328</v>
      </c>
      <c r="C1509" s="662" t="s">
        <v>9668</v>
      </c>
      <c r="D1509" s="662" t="s">
        <v>9676</v>
      </c>
      <c r="E1509" s="662" t="s">
        <v>2268</v>
      </c>
      <c r="F1509" s="665">
        <v>480.17000000000007</v>
      </c>
      <c r="G1509" s="665">
        <v>122711.89000000001</v>
      </c>
      <c r="H1509" s="665">
        <v>1</v>
      </c>
      <c r="I1509" s="665">
        <v>255.55926026199054</v>
      </c>
      <c r="J1509" s="665">
        <v>240.5</v>
      </c>
      <c r="K1509" s="665">
        <v>61462.040000000008</v>
      </c>
      <c r="L1509" s="665">
        <v>0.50086458614564566</v>
      </c>
      <c r="M1509" s="665">
        <v>255.55941787941791</v>
      </c>
      <c r="N1509" s="665">
        <v>233.5</v>
      </c>
      <c r="O1509" s="665">
        <v>47075.719999999994</v>
      </c>
      <c r="P1509" s="678">
        <v>0.38362802496155823</v>
      </c>
      <c r="Q1509" s="666">
        <v>201.60907922912202</v>
      </c>
    </row>
    <row r="1510" spans="1:17" ht="14.4" customHeight="1" x14ac:dyDescent="0.3">
      <c r="A1510" s="661" t="s">
        <v>591</v>
      </c>
      <c r="B1510" s="662" t="s">
        <v>10328</v>
      </c>
      <c r="C1510" s="662" t="s">
        <v>9668</v>
      </c>
      <c r="D1510" s="662" t="s">
        <v>10180</v>
      </c>
      <c r="E1510" s="662" t="s">
        <v>10181</v>
      </c>
      <c r="F1510" s="665">
        <v>0.12</v>
      </c>
      <c r="G1510" s="665">
        <v>107.22</v>
      </c>
      <c r="H1510" s="665">
        <v>1</v>
      </c>
      <c r="I1510" s="665">
        <v>893.5</v>
      </c>
      <c r="J1510" s="665">
        <v>0.2</v>
      </c>
      <c r="K1510" s="665">
        <v>147.10000000000002</v>
      </c>
      <c r="L1510" s="665">
        <v>1.3719455325498977</v>
      </c>
      <c r="M1510" s="665">
        <v>735.50000000000011</v>
      </c>
      <c r="N1510" s="665">
        <v>0.04</v>
      </c>
      <c r="O1510" s="665">
        <v>18.190000000000001</v>
      </c>
      <c r="P1510" s="678">
        <v>0.16965118448050739</v>
      </c>
      <c r="Q1510" s="666">
        <v>454.75</v>
      </c>
    </row>
    <row r="1511" spans="1:17" ht="14.4" customHeight="1" x14ac:dyDescent="0.3">
      <c r="A1511" s="661" t="s">
        <v>591</v>
      </c>
      <c r="B1511" s="662" t="s">
        <v>10328</v>
      </c>
      <c r="C1511" s="662" t="s">
        <v>9668</v>
      </c>
      <c r="D1511" s="662" t="s">
        <v>10182</v>
      </c>
      <c r="E1511" s="662" t="s">
        <v>3183</v>
      </c>
      <c r="F1511" s="665">
        <v>0.4</v>
      </c>
      <c r="G1511" s="665">
        <v>10900.84</v>
      </c>
      <c r="H1511" s="665">
        <v>1</v>
      </c>
      <c r="I1511" s="665">
        <v>27252.1</v>
      </c>
      <c r="J1511" s="665">
        <v>2.1</v>
      </c>
      <c r="K1511" s="665">
        <v>57229.41</v>
      </c>
      <c r="L1511" s="665">
        <v>5.25</v>
      </c>
      <c r="M1511" s="665">
        <v>27252.100000000002</v>
      </c>
      <c r="N1511" s="665"/>
      <c r="O1511" s="665"/>
      <c r="P1511" s="678"/>
      <c r="Q1511" s="666"/>
    </row>
    <row r="1512" spans="1:17" ht="14.4" customHeight="1" x14ac:dyDescent="0.3">
      <c r="A1512" s="661" t="s">
        <v>591</v>
      </c>
      <c r="B1512" s="662" t="s">
        <v>10328</v>
      </c>
      <c r="C1512" s="662" t="s">
        <v>9668</v>
      </c>
      <c r="D1512" s="662" t="s">
        <v>10185</v>
      </c>
      <c r="E1512" s="662" t="s">
        <v>3831</v>
      </c>
      <c r="F1512" s="665">
        <v>0.48</v>
      </c>
      <c r="G1512" s="665">
        <v>1055.6600000000001</v>
      </c>
      <c r="H1512" s="665">
        <v>1</v>
      </c>
      <c r="I1512" s="665">
        <v>2199.291666666667</v>
      </c>
      <c r="J1512" s="665">
        <v>3.27</v>
      </c>
      <c r="K1512" s="665">
        <v>3359.41</v>
      </c>
      <c r="L1512" s="665">
        <v>3.1822840687342513</v>
      </c>
      <c r="M1512" s="665">
        <v>1027.34250764526</v>
      </c>
      <c r="N1512" s="665">
        <v>6.3800000000000008</v>
      </c>
      <c r="O1512" s="665">
        <v>6269.96</v>
      </c>
      <c r="P1512" s="678">
        <v>5.9393744197942517</v>
      </c>
      <c r="Q1512" s="666">
        <v>982.75235109717858</v>
      </c>
    </row>
    <row r="1513" spans="1:17" ht="14.4" customHeight="1" x14ac:dyDescent="0.3">
      <c r="A1513" s="661" t="s">
        <v>591</v>
      </c>
      <c r="B1513" s="662" t="s">
        <v>10328</v>
      </c>
      <c r="C1513" s="662" t="s">
        <v>9668</v>
      </c>
      <c r="D1513" s="662" t="s">
        <v>10186</v>
      </c>
      <c r="E1513" s="662" t="s">
        <v>1532</v>
      </c>
      <c r="F1513" s="665">
        <v>53.05</v>
      </c>
      <c r="G1513" s="665">
        <v>43960.38</v>
      </c>
      <c r="H1513" s="665">
        <v>1</v>
      </c>
      <c r="I1513" s="665">
        <v>828.65937794533454</v>
      </c>
      <c r="J1513" s="665">
        <v>54.42</v>
      </c>
      <c r="K1513" s="665">
        <v>39421.839999999997</v>
      </c>
      <c r="L1513" s="665">
        <v>0.89675839926770418</v>
      </c>
      <c r="M1513" s="665">
        <v>724.3998529952222</v>
      </c>
      <c r="N1513" s="665">
        <v>100.21999999999998</v>
      </c>
      <c r="O1513" s="665">
        <v>69499.090000000011</v>
      </c>
      <c r="P1513" s="678">
        <v>1.5809483448505226</v>
      </c>
      <c r="Q1513" s="666">
        <v>693.465276391938</v>
      </c>
    </row>
    <row r="1514" spans="1:17" ht="14.4" customHeight="1" x14ac:dyDescent="0.3">
      <c r="A1514" s="661" t="s">
        <v>591</v>
      </c>
      <c r="B1514" s="662" t="s">
        <v>10328</v>
      </c>
      <c r="C1514" s="662" t="s">
        <v>9668</v>
      </c>
      <c r="D1514" s="662" t="s">
        <v>10188</v>
      </c>
      <c r="E1514" s="662" t="s">
        <v>2213</v>
      </c>
      <c r="F1514" s="665">
        <v>293.7</v>
      </c>
      <c r="G1514" s="665">
        <v>191034.08999999997</v>
      </c>
      <c r="H1514" s="665">
        <v>1</v>
      </c>
      <c r="I1514" s="665">
        <v>650.43953013278849</v>
      </c>
      <c r="J1514" s="665">
        <v>311.10000000000002</v>
      </c>
      <c r="K1514" s="665">
        <v>673343.02</v>
      </c>
      <c r="L1514" s="665">
        <v>3.5247270264694648</v>
      </c>
      <c r="M1514" s="665">
        <v>2164.3941497910637</v>
      </c>
      <c r="N1514" s="665">
        <v>123.3</v>
      </c>
      <c r="O1514" s="665">
        <v>601247.78999999992</v>
      </c>
      <c r="P1514" s="678">
        <v>3.1473324473134614</v>
      </c>
      <c r="Q1514" s="666">
        <v>4876.2999999999993</v>
      </c>
    </row>
    <row r="1515" spans="1:17" ht="14.4" customHeight="1" x14ac:dyDescent="0.3">
      <c r="A1515" s="661" t="s">
        <v>591</v>
      </c>
      <c r="B1515" s="662" t="s">
        <v>10328</v>
      </c>
      <c r="C1515" s="662" t="s">
        <v>9668</v>
      </c>
      <c r="D1515" s="662" t="s">
        <v>10189</v>
      </c>
      <c r="E1515" s="662" t="s">
        <v>3066</v>
      </c>
      <c r="F1515" s="665">
        <v>12.7</v>
      </c>
      <c r="G1515" s="665">
        <v>10281.94</v>
      </c>
      <c r="H1515" s="665">
        <v>1</v>
      </c>
      <c r="I1515" s="665">
        <v>809.60157480314967</v>
      </c>
      <c r="J1515" s="665">
        <v>11.299999999999999</v>
      </c>
      <c r="K1515" s="665">
        <v>8178.2</v>
      </c>
      <c r="L1515" s="665">
        <v>0.79539464342332278</v>
      </c>
      <c r="M1515" s="665">
        <v>723.73451327433634</v>
      </c>
      <c r="N1515" s="665">
        <v>15.399999999999999</v>
      </c>
      <c r="O1515" s="665">
        <v>10660.89</v>
      </c>
      <c r="P1515" s="678">
        <v>1.0368558851734204</v>
      </c>
      <c r="Q1515" s="666">
        <v>692.26558441558439</v>
      </c>
    </row>
    <row r="1516" spans="1:17" ht="14.4" customHeight="1" x14ac:dyDescent="0.3">
      <c r="A1516" s="661" t="s">
        <v>591</v>
      </c>
      <c r="B1516" s="662" t="s">
        <v>10328</v>
      </c>
      <c r="C1516" s="662" t="s">
        <v>9668</v>
      </c>
      <c r="D1516" s="662" t="s">
        <v>9681</v>
      </c>
      <c r="E1516" s="662" t="s">
        <v>3242</v>
      </c>
      <c r="F1516" s="665">
        <v>18</v>
      </c>
      <c r="G1516" s="665">
        <v>116460.36000000002</v>
      </c>
      <c r="H1516" s="665">
        <v>1</v>
      </c>
      <c r="I1516" s="665">
        <v>6470.02</v>
      </c>
      <c r="J1516" s="665"/>
      <c r="K1516" s="665"/>
      <c r="L1516" s="665"/>
      <c r="M1516" s="665"/>
      <c r="N1516" s="665">
        <v>128</v>
      </c>
      <c r="O1516" s="665">
        <v>792154.88</v>
      </c>
      <c r="P1516" s="678">
        <v>6.8019271106494941</v>
      </c>
      <c r="Q1516" s="666">
        <v>6188.71</v>
      </c>
    </row>
    <row r="1517" spans="1:17" ht="14.4" customHeight="1" x14ac:dyDescent="0.3">
      <c r="A1517" s="661" t="s">
        <v>591</v>
      </c>
      <c r="B1517" s="662" t="s">
        <v>10328</v>
      </c>
      <c r="C1517" s="662" t="s">
        <v>9668</v>
      </c>
      <c r="D1517" s="662" t="s">
        <v>10190</v>
      </c>
      <c r="E1517" s="662" t="s">
        <v>3101</v>
      </c>
      <c r="F1517" s="665">
        <v>0.30000000000000004</v>
      </c>
      <c r="G1517" s="665">
        <v>4079.6400000000003</v>
      </c>
      <c r="H1517" s="665">
        <v>1</v>
      </c>
      <c r="I1517" s="665">
        <v>13598.8</v>
      </c>
      <c r="J1517" s="665">
        <v>11.4</v>
      </c>
      <c r="K1517" s="665">
        <v>151804.33000000002</v>
      </c>
      <c r="L1517" s="665">
        <v>37.210226882764168</v>
      </c>
      <c r="M1517" s="665">
        <v>13316.169298245615</v>
      </c>
      <c r="N1517" s="665">
        <v>8.4</v>
      </c>
      <c r="O1517" s="665">
        <v>100912.56</v>
      </c>
      <c r="P1517" s="678">
        <v>24.735653145865808</v>
      </c>
      <c r="Q1517" s="666">
        <v>12013.4</v>
      </c>
    </row>
    <row r="1518" spans="1:17" ht="14.4" customHeight="1" x14ac:dyDescent="0.3">
      <c r="A1518" s="661" t="s">
        <v>591</v>
      </c>
      <c r="B1518" s="662" t="s">
        <v>10328</v>
      </c>
      <c r="C1518" s="662" t="s">
        <v>9668</v>
      </c>
      <c r="D1518" s="662" t="s">
        <v>9684</v>
      </c>
      <c r="E1518" s="662" t="s">
        <v>4602</v>
      </c>
      <c r="F1518" s="665"/>
      <c r="G1518" s="665"/>
      <c r="H1518" s="665"/>
      <c r="I1518" s="665"/>
      <c r="J1518" s="665">
        <v>2</v>
      </c>
      <c r="K1518" s="665">
        <v>26127.22</v>
      </c>
      <c r="L1518" s="665"/>
      <c r="M1518" s="665">
        <v>13063.61</v>
      </c>
      <c r="N1518" s="665"/>
      <c r="O1518" s="665"/>
      <c r="P1518" s="678"/>
      <c r="Q1518" s="666"/>
    </row>
    <row r="1519" spans="1:17" ht="14.4" customHeight="1" x14ac:dyDescent="0.3">
      <c r="A1519" s="661" t="s">
        <v>591</v>
      </c>
      <c r="B1519" s="662" t="s">
        <v>10328</v>
      </c>
      <c r="C1519" s="662" t="s">
        <v>9668</v>
      </c>
      <c r="D1519" s="662" t="s">
        <v>9685</v>
      </c>
      <c r="E1519" s="662" t="s">
        <v>9686</v>
      </c>
      <c r="F1519" s="665">
        <v>2</v>
      </c>
      <c r="G1519" s="665">
        <v>65318.06</v>
      </c>
      <c r="H1519" s="665">
        <v>1</v>
      </c>
      <c r="I1519" s="665">
        <v>32659.03</v>
      </c>
      <c r="J1519" s="665">
        <v>2</v>
      </c>
      <c r="K1519" s="665">
        <v>65318.06</v>
      </c>
      <c r="L1519" s="665">
        <v>1</v>
      </c>
      <c r="M1519" s="665">
        <v>32659.03</v>
      </c>
      <c r="N1519" s="665"/>
      <c r="O1519" s="665"/>
      <c r="P1519" s="678"/>
      <c r="Q1519" s="666"/>
    </row>
    <row r="1520" spans="1:17" ht="14.4" customHeight="1" x14ac:dyDescent="0.3">
      <c r="A1520" s="661" t="s">
        <v>591</v>
      </c>
      <c r="B1520" s="662" t="s">
        <v>10328</v>
      </c>
      <c r="C1520" s="662" t="s">
        <v>9668</v>
      </c>
      <c r="D1520" s="662" t="s">
        <v>10191</v>
      </c>
      <c r="E1520" s="662" t="s">
        <v>3193</v>
      </c>
      <c r="F1520" s="665">
        <v>79</v>
      </c>
      <c r="G1520" s="665">
        <v>276690.39</v>
      </c>
      <c r="H1520" s="665">
        <v>1</v>
      </c>
      <c r="I1520" s="665">
        <v>3502.4100000000003</v>
      </c>
      <c r="J1520" s="665">
        <v>82</v>
      </c>
      <c r="K1520" s="665">
        <v>287197.61</v>
      </c>
      <c r="L1520" s="665">
        <v>1.0379746474028244</v>
      </c>
      <c r="M1520" s="665">
        <v>3502.4098780487802</v>
      </c>
      <c r="N1520" s="665">
        <v>252</v>
      </c>
      <c r="O1520" s="665">
        <v>844232.76</v>
      </c>
      <c r="P1520" s="678">
        <v>3.0511820811702206</v>
      </c>
      <c r="Q1520" s="666">
        <v>3350.13</v>
      </c>
    </row>
    <row r="1521" spans="1:17" ht="14.4" customHeight="1" x14ac:dyDescent="0.3">
      <c r="A1521" s="661" t="s">
        <v>591</v>
      </c>
      <c r="B1521" s="662" t="s">
        <v>10328</v>
      </c>
      <c r="C1521" s="662" t="s">
        <v>9668</v>
      </c>
      <c r="D1521" s="662" t="s">
        <v>10192</v>
      </c>
      <c r="E1521" s="662" t="s">
        <v>4338</v>
      </c>
      <c r="F1521" s="665">
        <v>62</v>
      </c>
      <c r="G1521" s="665">
        <v>750473.70000000007</v>
      </c>
      <c r="H1521" s="665">
        <v>1</v>
      </c>
      <c r="I1521" s="665">
        <v>12104.414516129033</v>
      </c>
      <c r="J1521" s="665">
        <v>70</v>
      </c>
      <c r="K1521" s="665">
        <v>846975.5</v>
      </c>
      <c r="L1521" s="665">
        <v>1.12858785058024</v>
      </c>
      <c r="M1521" s="665">
        <v>12099.65</v>
      </c>
      <c r="N1521" s="665"/>
      <c r="O1521" s="665"/>
      <c r="P1521" s="678"/>
      <c r="Q1521" s="666"/>
    </row>
    <row r="1522" spans="1:17" ht="14.4" customHeight="1" x14ac:dyDescent="0.3">
      <c r="A1522" s="661" t="s">
        <v>591</v>
      </c>
      <c r="B1522" s="662" t="s">
        <v>10328</v>
      </c>
      <c r="C1522" s="662" t="s">
        <v>9668</v>
      </c>
      <c r="D1522" s="662" t="s">
        <v>9696</v>
      </c>
      <c r="E1522" s="662" t="s">
        <v>3385</v>
      </c>
      <c r="F1522" s="665">
        <v>5</v>
      </c>
      <c r="G1522" s="665">
        <v>49763.75</v>
      </c>
      <c r="H1522" s="665">
        <v>1</v>
      </c>
      <c r="I1522" s="665">
        <v>9952.75</v>
      </c>
      <c r="J1522" s="665"/>
      <c r="K1522" s="665"/>
      <c r="L1522" s="665"/>
      <c r="M1522" s="665"/>
      <c r="N1522" s="665"/>
      <c r="O1522" s="665"/>
      <c r="P1522" s="678"/>
      <c r="Q1522" s="666"/>
    </row>
    <row r="1523" spans="1:17" ht="14.4" customHeight="1" x14ac:dyDescent="0.3">
      <c r="A1523" s="661" t="s">
        <v>591</v>
      </c>
      <c r="B1523" s="662" t="s">
        <v>10328</v>
      </c>
      <c r="C1523" s="662" t="s">
        <v>9668</v>
      </c>
      <c r="D1523" s="662" t="s">
        <v>9700</v>
      </c>
      <c r="E1523" s="662" t="s">
        <v>4946</v>
      </c>
      <c r="F1523" s="665">
        <v>6</v>
      </c>
      <c r="G1523" s="665">
        <v>148298.28</v>
      </c>
      <c r="H1523" s="665">
        <v>1</v>
      </c>
      <c r="I1523" s="665">
        <v>24716.38</v>
      </c>
      <c r="J1523" s="665">
        <v>8</v>
      </c>
      <c r="K1523" s="665">
        <v>197731.04</v>
      </c>
      <c r="L1523" s="665">
        <v>1.3333333333333335</v>
      </c>
      <c r="M1523" s="665">
        <v>24716.38</v>
      </c>
      <c r="N1523" s="665"/>
      <c r="O1523" s="665"/>
      <c r="P1523" s="678"/>
      <c r="Q1523" s="666"/>
    </row>
    <row r="1524" spans="1:17" ht="14.4" customHeight="1" x14ac:dyDescent="0.3">
      <c r="A1524" s="661" t="s">
        <v>591</v>
      </c>
      <c r="B1524" s="662" t="s">
        <v>10328</v>
      </c>
      <c r="C1524" s="662" t="s">
        <v>9668</v>
      </c>
      <c r="D1524" s="662" t="s">
        <v>9707</v>
      </c>
      <c r="E1524" s="662" t="s">
        <v>3389</v>
      </c>
      <c r="F1524" s="665">
        <v>2</v>
      </c>
      <c r="G1524" s="665">
        <v>144.4</v>
      </c>
      <c r="H1524" s="665">
        <v>1</v>
      </c>
      <c r="I1524" s="665">
        <v>72.2</v>
      </c>
      <c r="J1524" s="665">
        <v>1</v>
      </c>
      <c r="K1524" s="665">
        <v>46113.42</v>
      </c>
      <c r="L1524" s="665">
        <v>319.34501385041551</v>
      </c>
      <c r="M1524" s="665">
        <v>46113.42</v>
      </c>
      <c r="N1524" s="665">
        <v>3</v>
      </c>
      <c r="O1524" s="665">
        <v>134167.67999999999</v>
      </c>
      <c r="P1524" s="678">
        <v>929.13905817174509</v>
      </c>
      <c r="Q1524" s="666">
        <v>44722.559999999998</v>
      </c>
    </row>
    <row r="1525" spans="1:17" ht="14.4" customHeight="1" x14ac:dyDescent="0.3">
      <c r="A1525" s="661" t="s">
        <v>591</v>
      </c>
      <c r="B1525" s="662" t="s">
        <v>10328</v>
      </c>
      <c r="C1525" s="662" t="s">
        <v>9668</v>
      </c>
      <c r="D1525" s="662" t="s">
        <v>9712</v>
      </c>
      <c r="E1525" s="662" t="s">
        <v>1892</v>
      </c>
      <c r="F1525" s="665">
        <v>1682.3999999999999</v>
      </c>
      <c r="G1525" s="665">
        <v>189506.21</v>
      </c>
      <c r="H1525" s="665">
        <v>1</v>
      </c>
      <c r="I1525" s="665">
        <v>112.64040061816453</v>
      </c>
      <c r="J1525" s="665">
        <v>1389</v>
      </c>
      <c r="K1525" s="665">
        <v>102187.67000000001</v>
      </c>
      <c r="L1525" s="665">
        <v>0.5392312473559574</v>
      </c>
      <c r="M1525" s="665">
        <v>73.569236861051124</v>
      </c>
      <c r="N1525" s="665">
        <v>960.1</v>
      </c>
      <c r="O1525" s="665">
        <v>50116.240000000005</v>
      </c>
      <c r="P1525" s="678">
        <v>0.2644569800641362</v>
      </c>
      <c r="Q1525" s="666">
        <v>52.198979272992403</v>
      </c>
    </row>
    <row r="1526" spans="1:17" ht="14.4" customHeight="1" x14ac:dyDescent="0.3">
      <c r="A1526" s="661" t="s">
        <v>591</v>
      </c>
      <c r="B1526" s="662" t="s">
        <v>10328</v>
      </c>
      <c r="C1526" s="662" t="s">
        <v>9668</v>
      </c>
      <c r="D1526" s="662" t="s">
        <v>9713</v>
      </c>
      <c r="E1526" s="662" t="s">
        <v>9714</v>
      </c>
      <c r="F1526" s="665">
        <v>881</v>
      </c>
      <c r="G1526" s="665">
        <v>685244.81999999983</v>
      </c>
      <c r="H1526" s="665">
        <v>1</v>
      </c>
      <c r="I1526" s="665">
        <v>777.80342792281476</v>
      </c>
      <c r="J1526" s="665">
        <v>1210.4000000000001</v>
      </c>
      <c r="K1526" s="665">
        <v>771968.9</v>
      </c>
      <c r="L1526" s="665">
        <v>1.1265592638846949</v>
      </c>
      <c r="M1526" s="665">
        <v>637.77999008592201</v>
      </c>
      <c r="N1526" s="665">
        <v>690</v>
      </c>
      <c r="O1526" s="665">
        <v>353836.82</v>
      </c>
      <c r="P1526" s="678">
        <v>0.51636555238753956</v>
      </c>
      <c r="Q1526" s="666">
        <v>512.8069855072464</v>
      </c>
    </row>
    <row r="1527" spans="1:17" ht="14.4" customHeight="1" x14ac:dyDescent="0.3">
      <c r="A1527" s="661" t="s">
        <v>591</v>
      </c>
      <c r="B1527" s="662" t="s">
        <v>10328</v>
      </c>
      <c r="C1527" s="662" t="s">
        <v>9668</v>
      </c>
      <c r="D1527" s="662" t="s">
        <v>9715</v>
      </c>
      <c r="E1527" s="662" t="s">
        <v>1896</v>
      </c>
      <c r="F1527" s="665">
        <v>32</v>
      </c>
      <c r="G1527" s="665">
        <v>9686.07</v>
      </c>
      <c r="H1527" s="665">
        <v>1</v>
      </c>
      <c r="I1527" s="665">
        <v>302.68968749999999</v>
      </c>
      <c r="J1527" s="665">
        <v>18</v>
      </c>
      <c r="K1527" s="665">
        <v>4968.1899999999996</v>
      </c>
      <c r="L1527" s="665">
        <v>0.51292113313242627</v>
      </c>
      <c r="M1527" s="665">
        <v>276.01055555555553</v>
      </c>
      <c r="N1527" s="665">
        <v>35</v>
      </c>
      <c r="O1527" s="665">
        <v>3702.65</v>
      </c>
      <c r="P1527" s="678">
        <v>0.38226545957235497</v>
      </c>
      <c r="Q1527" s="666">
        <v>105.79</v>
      </c>
    </row>
    <row r="1528" spans="1:17" ht="14.4" customHeight="1" x14ac:dyDescent="0.3">
      <c r="A1528" s="661" t="s">
        <v>591</v>
      </c>
      <c r="B1528" s="662" t="s">
        <v>10328</v>
      </c>
      <c r="C1528" s="662" t="s">
        <v>9668</v>
      </c>
      <c r="D1528" s="662" t="s">
        <v>9716</v>
      </c>
      <c r="E1528" s="662" t="s">
        <v>1896</v>
      </c>
      <c r="F1528" s="665">
        <v>2.8</v>
      </c>
      <c r="G1528" s="665">
        <v>4237.6499999999996</v>
      </c>
      <c r="H1528" s="665">
        <v>1</v>
      </c>
      <c r="I1528" s="665">
        <v>1513.4464285714284</v>
      </c>
      <c r="J1528" s="665">
        <v>1</v>
      </c>
      <c r="K1528" s="665">
        <v>553.02</v>
      </c>
      <c r="L1528" s="665">
        <v>0.13050157516548089</v>
      </c>
      <c r="M1528" s="665">
        <v>553.02</v>
      </c>
      <c r="N1528" s="665">
        <v>4.8</v>
      </c>
      <c r="O1528" s="665">
        <v>2539.1</v>
      </c>
      <c r="P1528" s="678">
        <v>0.59917643033284962</v>
      </c>
      <c r="Q1528" s="666">
        <v>528.97916666666663</v>
      </c>
    </row>
    <row r="1529" spans="1:17" ht="14.4" customHeight="1" x14ac:dyDescent="0.3">
      <c r="A1529" s="661" t="s">
        <v>591</v>
      </c>
      <c r="B1529" s="662" t="s">
        <v>10328</v>
      </c>
      <c r="C1529" s="662" t="s">
        <v>9668</v>
      </c>
      <c r="D1529" s="662" t="s">
        <v>10197</v>
      </c>
      <c r="E1529" s="662" t="s">
        <v>1910</v>
      </c>
      <c r="F1529" s="665">
        <v>84.4</v>
      </c>
      <c r="G1529" s="665">
        <v>68438.100000000006</v>
      </c>
      <c r="H1529" s="665">
        <v>1</v>
      </c>
      <c r="I1529" s="665">
        <v>810.87796208530813</v>
      </c>
      <c r="J1529" s="665">
        <v>15.7</v>
      </c>
      <c r="K1529" s="665">
        <v>12597.75</v>
      </c>
      <c r="L1529" s="665">
        <v>0.1840750985196842</v>
      </c>
      <c r="M1529" s="665">
        <v>802.40445859872614</v>
      </c>
      <c r="N1529" s="665">
        <v>12.5</v>
      </c>
      <c r="O1529" s="665">
        <v>9106.35</v>
      </c>
      <c r="P1529" s="678">
        <v>0.13305965536740499</v>
      </c>
      <c r="Q1529" s="666">
        <v>728.50800000000004</v>
      </c>
    </row>
    <row r="1530" spans="1:17" ht="14.4" customHeight="1" x14ac:dyDescent="0.3">
      <c r="A1530" s="661" t="s">
        <v>591</v>
      </c>
      <c r="B1530" s="662" t="s">
        <v>10328</v>
      </c>
      <c r="C1530" s="662" t="s">
        <v>9668</v>
      </c>
      <c r="D1530" s="662" t="s">
        <v>10198</v>
      </c>
      <c r="E1530" s="662" t="s">
        <v>1913</v>
      </c>
      <c r="F1530" s="665"/>
      <c r="G1530" s="665"/>
      <c r="H1530" s="665"/>
      <c r="I1530" s="665"/>
      <c r="J1530" s="665">
        <v>3</v>
      </c>
      <c r="K1530" s="665">
        <v>4569.72</v>
      </c>
      <c r="L1530" s="665"/>
      <c r="M1530" s="665">
        <v>1523.24</v>
      </c>
      <c r="N1530" s="665"/>
      <c r="O1530" s="665"/>
      <c r="P1530" s="678"/>
      <c r="Q1530" s="666"/>
    </row>
    <row r="1531" spans="1:17" ht="14.4" customHeight="1" x14ac:dyDescent="0.3">
      <c r="A1531" s="661" t="s">
        <v>591</v>
      </c>
      <c r="B1531" s="662" t="s">
        <v>10328</v>
      </c>
      <c r="C1531" s="662" t="s">
        <v>9668</v>
      </c>
      <c r="D1531" s="662" t="s">
        <v>10199</v>
      </c>
      <c r="E1531" s="662"/>
      <c r="F1531" s="665">
        <v>549.15</v>
      </c>
      <c r="G1531" s="665">
        <v>511236.66000000003</v>
      </c>
      <c r="H1531" s="665">
        <v>1</v>
      </c>
      <c r="I1531" s="665">
        <v>930.95995629609411</v>
      </c>
      <c r="J1531" s="665">
        <v>11</v>
      </c>
      <c r="K1531" s="665">
        <v>10240.560000000001</v>
      </c>
      <c r="L1531" s="665">
        <v>2.0030957873795673E-2</v>
      </c>
      <c r="M1531" s="665">
        <v>930.96000000000015</v>
      </c>
      <c r="N1531" s="665"/>
      <c r="O1531" s="665"/>
      <c r="P1531" s="678"/>
      <c r="Q1531" s="666"/>
    </row>
    <row r="1532" spans="1:17" ht="14.4" customHeight="1" x14ac:dyDescent="0.3">
      <c r="A1532" s="661" t="s">
        <v>591</v>
      </c>
      <c r="B1532" s="662" t="s">
        <v>10328</v>
      </c>
      <c r="C1532" s="662" t="s">
        <v>9668</v>
      </c>
      <c r="D1532" s="662" t="s">
        <v>10200</v>
      </c>
      <c r="E1532" s="662" t="s">
        <v>5051</v>
      </c>
      <c r="F1532" s="665">
        <v>123</v>
      </c>
      <c r="G1532" s="665">
        <v>7135.2300000000005</v>
      </c>
      <c r="H1532" s="665">
        <v>1</v>
      </c>
      <c r="I1532" s="665">
        <v>58.010000000000005</v>
      </c>
      <c r="J1532" s="665">
        <v>80</v>
      </c>
      <c r="K1532" s="665">
        <v>3228.8</v>
      </c>
      <c r="L1532" s="665">
        <v>0.45251519572599619</v>
      </c>
      <c r="M1532" s="665">
        <v>40.36</v>
      </c>
      <c r="N1532" s="665">
        <v>16</v>
      </c>
      <c r="O1532" s="665">
        <v>617.76</v>
      </c>
      <c r="P1532" s="678">
        <v>8.6578848894849916E-2</v>
      </c>
      <c r="Q1532" s="666">
        <v>38.61</v>
      </c>
    </row>
    <row r="1533" spans="1:17" ht="14.4" customHeight="1" x14ac:dyDescent="0.3">
      <c r="A1533" s="661" t="s">
        <v>591</v>
      </c>
      <c r="B1533" s="662" t="s">
        <v>10328</v>
      </c>
      <c r="C1533" s="662" t="s">
        <v>9668</v>
      </c>
      <c r="D1533" s="662" t="s">
        <v>10329</v>
      </c>
      <c r="E1533" s="662" t="s">
        <v>10330</v>
      </c>
      <c r="F1533" s="665">
        <v>12.18</v>
      </c>
      <c r="G1533" s="665">
        <v>4975.8900000000003</v>
      </c>
      <c r="H1533" s="665">
        <v>1</v>
      </c>
      <c r="I1533" s="665">
        <v>408.52955665024632</v>
      </c>
      <c r="J1533" s="665"/>
      <c r="K1533" s="665"/>
      <c r="L1533" s="665"/>
      <c r="M1533" s="665"/>
      <c r="N1533" s="665"/>
      <c r="O1533" s="665"/>
      <c r="P1533" s="678"/>
      <c r="Q1533" s="666"/>
    </row>
    <row r="1534" spans="1:17" ht="14.4" customHeight="1" x14ac:dyDescent="0.3">
      <c r="A1534" s="661" t="s">
        <v>591</v>
      </c>
      <c r="B1534" s="662" t="s">
        <v>10328</v>
      </c>
      <c r="C1534" s="662" t="s">
        <v>9668</v>
      </c>
      <c r="D1534" s="662" t="s">
        <v>3229</v>
      </c>
      <c r="E1534" s="662" t="s">
        <v>4341</v>
      </c>
      <c r="F1534" s="665">
        <v>19</v>
      </c>
      <c r="G1534" s="665">
        <v>130973.53</v>
      </c>
      <c r="H1534" s="665">
        <v>1</v>
      </c>
      <c r="I1534" s="665">
        <v>6893.3436842105266</v>
      </c>
      <c r="J1534" s="665">
        <v>19</v>
      </c>
      <c r="K1534" s="665">
        <v>145340.87999999998</v>
      </c>
      <c r="L1534" s="665">
        <v>1.1096965928917086</v>
      </c>
      <c r="M1534" s="665">
        <v>7649.5199999999986</v>
      </c>
      <c r="N1534" s="665">
        <v>44</v>
      </c>
      <c r="O1534" s="665">
        <v>366534.77</v>
      </c>
      <c r="P1534" s="678">
        <v>2.7985408196602779</v>
      </c>
      <c r="Q1534" s="666">
        <v>8330.3356818181819</v>
      </c>
    </row>
    <row r="1535" spans="1:17" ht="14.4" customHeight="1" x14ac:dyDescent="0.3">
      <c r="A1535" s="661" t="s">
        <v>591</v>
      </c>
      <c r="B1535" s="662" t="s">
        <v>10328</v>
      </c>
      <c r="C1535" s="662" t="s">
        <v>9668</v>
      </c>
      <c r="D1535" s="662" t="s">
        <v>10205</v>
      </c>
      <c r="E1535" s="662"/>
      <c r="F1535" s="665">
        <v>135</v>
      </c>
      <c r="G1535" s="665">
        <v>69755.73</v>
      </c>
      <c r="H1535" s="665">
        <v>1</v>
      </c>
      <c r="I1535" s="665">
        <v>516.70911111111104</v>
      </c>
      <c r="J1535" s="665">
        <v>26</v>
      </c>
      <c r="K1535" s="665">
        <v>13434.449999999999</v>
      </c>
      <c r="L1535" s="665">
        <v>0.19259278055007092</v>
      </c>
      <c r="M1535" s="665">
        <v>516.70961538461529</v>
      </c>
      <c r="N1535" s="665"/>
      <c r="O1535" s="665"/>
      <c r="P1535" s="678"/>
      <c r="Q1535" s="666"/>
    </row>
    <row r="1536" spans="1:17" ht="14.4" customHeight="1" x14ac:dyDescent="0.3">
      <c r="A1536" s="661" t="s">
        <v>591</v>
      </c>
      <c r="B1536" s="662" t="s">
        <v>10328</v>
      </c>
      <c r="C1536" s="662" t="s">
        <v>9668</v>
      </c>
      <c r="D1536" s="662" t="s">
        <v>10206</v>
      </c>
      <c r="E1536" s="662" t="s">
        <v>4932</v>
      </c>
      <c r="F1536" s="665">
        <v>39</v>
      </c>
      <c r="G1536" s="665">
        <v>1852.5</v>
      </c>
      <c r="H1536" s="665">
        <v>1</v>
      </c>
      <c r="I1536" s="665">
        <v>47.5</v>
      </c>
      <c r="J1536" s="665">
        <v>50</v>
      </c>
      <c r="K1536" s="665">
        <v>2375</v>
      </c>
      <c r="L1536" s="665">
        <v>1.2820512820512822</v>
      </c>
      <c r="M1536" s="665">
        <v>47.5</v>
      </c>
      <c r="N1536" s="665">
        <v>101</v>
      </c>
      <c r="O1536" s="665">
        <v>4516.07</v>
      </c>
      <c r="P1536" s="678">
        <v>2.4378245614035086</v>
      </c>
      <c r="Q1536" s="666">
        <v>44.71356435643564</v>
      </c>
    </row>
    <row r="1537" spans="1:17" ht="14.4" customHeight="1" x14ac:dyDescent="0.3">
      <c r="A1537" s="661" t="s">
        <v>591</v>
      </c>
      <c r="B1537" s="662" t="s">
        <v>10328</v>
      </c>
      <c r="C1537" s="662" t="s">
        <v>9668</v>
      </c>
      <c r="D1537" s="662" t="s">
        <v>10207</v>
      </c>
      <c r="E1537" s="662" t="s">
        <v>10208</v>
      </c>
      <c r="F1537" s="665">
        <v>0.2</v>
      </c>
      <c r="G1537" s="665">
        <v>115.06</v>
      </c>
      <c r="H1537" s="665">
        <v>1</v>
      </c>
      <c r="I1537" s="665">
        <v>575.29999999999995</v>
      </c>
      <c r="J1537" s="665">
        <v>4.0999999999999996</v>
      </c>
      <c r="K1537" s="665">
        <v>2358.73</v>
      </c>
      <c r="L1537" s="665">
        <v>20.5</v>
      </c>
      <c r="M1537" s="665">
        <v>575.30000000000007</v>
      </c>
      <c r="N1537" s="665">
        <v>1.3</v>
      </c>
      <c r="O1537" s="665">
        <v>715.39</v>
      </c>
      <c r="P1537" s="678">
        <v>6.2175386754736657</v>
      </c>
      <c r="Q1537" s="666">
        <v>550.29999999999995</v>
      </c>
    </row>
    <row r="1538" spans="1:17" ht="14.4" customHeight="1" x14ac:dyDescent="0.3">
      <c r="A1538" s="661" t="s">
        <v>591</v>
      </c>
      <c r="B1538" s="662" t="s">
        <v>10328</v>
      </c>
      <c r="C1538" s="662" t="s">
        <v>9668</v>
      </c>
      <c r="D1538" s="662" t="s">
        <v>10209</v>
      </c>
      <c r="E1538" s="662" t="s">
        <v>3077</v>
      </c>
      <c r="F1538" s="665"/>
      <c r="G1538" s="665"/>
      <c r="H1538" s="665"/>
      <c r="I1538" s="665"/>
      <c r="J1538" s="665">
        <v>9</v>
      </c>
      <c r="K1538" s="665">
        <v>726.57</v>
      </c>
      <c r="L1538" s="665"/>
      <c r="M1538" s="665">
        <v>80.73</v>
      </c>
      <c r="N1538" s="665"/>
      <c r="O1538" s="665"/>
      <c r="P1538" s="678"/>
      <c r="Q1538" s="666"/>
    </row>
    <row r="1539" spans="1:17" ht="14.4" customHeight="1" x14ac:dyDescent="0.3">
      <c r="A1539" s="661" t="s">
        <v>591</v>
      </c>
      <c r="B1539" s="662" t="s">
        <v>10328</v>
      </c>
      <c r="C1539" s="662" t="s">
        <v>9668</v>
      </c>
      <c r="D1539" s="662" t="s">
        <v>10212</v>
      </c>
      <c r="E1539" s="662" t="s">
        <v>4880</v>
      </c>
      <c r="F1539" s="665">
        <v>7</v>
      </c>
      <c r="G1539" s="665">
        <v>2658.25</v>
      </c>
      <c r="H1539" s="665">
        <v>1</v>
      </c>
      <c r="I1539" s="665">
        <v>379.75</v>
      </c>
      <c r="J1539" s="665">
        <v>4.4000000000000004</v>
      </c>
      <c r="K1539" s="665">
        <v>1670.9</v>
      </c>
      <c r="L1539" s="665">
        <v>0.62857142857142856</v>
      </c>
      <c r="M1539" s="665">
        <v>379.75</v>
      </c>
      <c r="N1539" s="665">
        <v>5</v>
      </c>
      <c r="O1539" s="665">
        <v>1816.25</v>
      </c>
      <c r="P1539" s="678">
        <v>0.68325025862879718</v>
      </c>
      <c r="Q1539" s="666">
        <v>363.25</v>
      </c>
    </row>
    <row r="1540" spans="1:17" ht="14.4" customHeight="1" x14ac:dyDescent="0.3">
      <c r="A1540" s="661" t="s">
        <v>591</v>
      </c>
      <c r="B1540" s="662" t="s">
        <v>10328</v>
      </c>
      <c r="C1540" s="662" t="s">
        <v>9668</v>
      </c>
      <c r="D1540" s="662" t="s">
        <v>10213</v>
      </c>
      <c r="E1540" s="662" t="s">
        <v>10214</v>
      </c>
      <c r="F1540" s="665">
        <v>6</v>
      </c>
      <c r="G1540" s="665">
        <v>37546.74</v>
      </c>
      <c r="H1540" s="665">
        <v>1</v>
      </c>
      <c r="I1540" s="665">
        <v>6257.79</v>
      </c>
      <c r="J1540" s="665">
        <v>25</v>
      </c>
      <c r="K1540" s="665">
        <v>156444.75</v>
      </c>
      <c r="L1540" s="665">
        <v>4.166666666666667</v>
      </c>
      <c r="M1540" s="665">
        <v>6257.79</v>
      </c>
      <c r="N1540" s="665">
        <v>10</v>
      </c>
      <c r="O1540" s="665">
        <v>60401.58</v>
      </c>
      <c r="P1540" s="678">
        <v>1.608703711693745</v>
      </c>
      <c r="Q1540" s="666">
        <v>6040.1580000000004</v>
      </c>
    </row>
    <row r="1541" spans="1:17" ht="14.4" customHeight="1" x14ac:dyDescent="0.3">
      <c r="A1541" s="661" t="s">
        <v>591</v>
      </c>
      <c r="B1541" s="662" t="s">
        <v>10328</v>
      </c>
      <c r="C1541" s="662" t="s">
        <v>9668</v>
      </c>
      <c r="D1541" s="662" t="s">
        <v>10217</v>
      </c>
      <c r="E1541" s="662" t="s">
        <v>10218</v>
      </c>
      <c r="F1541" s="665"/>
      <c r="G1541" s="665"/>
      <c r="H1541" s="665"/>
      <c r="I1541" s="665"/>
      <c r="J1541" s="665">
        <v>2</v>
      </c>
      <c r="K1541" s="665">
        <v>221.07</v>
      </c>
      <c r="L1541" s="665"/>
      <c r="M1541" s="665">
        <v>110.535</v>
      </c>
      <c r="N1541" s="665"/>
      <c r="O1541" s="665"/>
      <c r="P1541" s="678"/>
      <c r="Q1541" s="666"/>
    </row>
    <row r="1542" spans="1:17" ht="14.4" customHeight="1" x14ac:dyDescent="0.3">
      <c r="A1542" s="661" t="s">
        <v>591</v>
      </c>
      <c r="B1542" s="662" t="s">
        <v>10328</v>
      </c>
      <c r="C1542" s="662" t="s">
        <v>9668</v>
      </c>
      <c r="D1542" s="662" t="s">
        <v>10219</v>
      </c>
      <c r="E1542" s="662" t="s">
        <v>10220</v>
      </c>
      <c r="F1542" s="665">
        <v>56</v>
      </c>
      <c r="G1542" s="665">
        <v>2293.1999999999998</v>
      </c>
      <c r="H1542" s="665">
        <v>1</v>
      </c>
      <c r="I1542" s="665">
        <v>40.949999999999996</v>
      </c>
      <c r="J1542" s="665">
        <v>6</v>
      </c>
      <c r="K1542" s="665">
        <v>427.32</v>
      </c>
      <c r="L1542" s="665">
        <v>0.18634222919937207</v>
      </c>
      <c r="M1542" s="665">
        <v>71.22</v>
      </c>
      <c r="N1542" s="665">
        <v>47</v>
      </c>
      <c r="O1542" s="665">
        <v>3201.64</v>
      </c>
      <c r="P1542" s="678">
        <v>1.3961451247165533</v>
      </c>
      <c r="Q1542" s="666">
        <v>68.11999999999999</v>
      </c>
    </row>
    <row r="1543" spans="1:17" ht="14.4" customHeight="1" x14ac:dyDescent="0.3">
      <c r="A1543" s="661" t="s">
        <v>591</v>
      </c>
      <c r="B1543" s="662" t="s">
        <v>10328</v>
      </c>
      <c r="C1543" s="662" t="s">
        <v>9668</v>
      </c>
      <c r="D1543" s="662" t="s">
        <v>9718</v>
      </c>
      <c r="E1543" s="662" t="s">
        <v>9719</v>
      </c>
      <c r="F1543" s="665">
        <v>8.6</v>
      </c>
      <c r="G1543" s="665">
        <v>96719.039999999994</v>
      </c>
      <c r="H1543" s="665">
        <v>1</v>
      </c>
      <c r="I1543" s="665">
        <v>11246.4</v>
      </c>
      <c r="J1543" s="665"/>
      <c r="K1543" s="665"/>
      <c r="L1543" s="665"/>
      <c r="M1543" s="665"/>
      <c r="N1543" s="665"/>
      <c r="O1543" s="665"/>
      <c r="P1543" s="678"/>
      <c r="Q1543" s="666"/>
    </row>
    <row r="1544" spans="1:17" ht="14.4" customHeight="1" x14ac:dyDescent="0.3">
      <c r="A1544" s="661" t="s">
        <v>591</v>
      </c>
      <c r="B1544" s="662" t="s">
        <v>10328</v>
      </c>
      <c r="C1544" s="662" t="s">
        <v>9668</v>
      </c>
      <c r="D1544" s="662" t="s">
        <v>9720</v>
      </c>
      <c r="E1544" s="662" t="s">
        <v>9721</v>
      </c>
      <c r="F1544" s="665">
        <v>7.6</v>
      </c>
      <c r="G1544" s="665">
        <v>53420.4</v>
      </c>
      <c r="H1544" s="665">
        <v>1</v>
      </c>
      <c r="I1544" s="665">
        <v>7029.0000000000009</v>
      </c>
      <c r="J1544" s="665"/>
      <c r="K1544" s="665"/>
      <c r="L1544" s="665"/>
      <c r="M1544" s="665"/>
      <c r="N1544" s="665"/>
      <c r="O1544" s="665"/>
      <c r="P1544" s="678"/>
      <c r="Q1544" s="666"/>
    </row>
    <row r="1545" spans="1:17" ht="14.4" customHeight="1" x14ac:dyDescent="0.3">
      <c r="A1545" s="661" t="s">
        <v>591</v>
      </c>
      <c r="B1545" s="662" t="s">
        <v>10328</v>
      </c>
      <c r="C1545" s="662" t="s">
        <v>9668</v>
      </c>
      <c r="D1545" s="662" t="s">
        <v>10223</v>
      </c>
      <c r="E1545" s="662" t="s">
        <v>5050</v>
      </c>
      <c r="F1545" s="665">
        <v>40.650000000000006</v>
      </c>
      <c r="G1545" s="665">
        <v>159587.77999999997</v>
      </c>
      <c r="H1545" s="665">
        <v>1</v>
      </c>
      <c r="I1545" s="665">
        <v>3925.8986469864685</v>
      </c>
      <c r="J1545" s="665">
        <v>16.149999999999999</v>
      </c>
      <c r="K1545" s="665">
        <v>63403.279999999984</v>
      </c>
      <c r="L1545" s="665">
        <v>0.39729407853157678</v>
      </c>
      <c r="M1545" s="665">
        <v>3925.8996904024762</v>
      </c>
      <c r="N1545" s="665"/>
      <c r="O1545" s="665"/>
      <c r="P1545" s="678"/>
      <c r="Q1545" s="666"/>
    </row>
    <row r="1546" spans="1:17" ht="14.4" customHeight="1" x14ac:dyDescent="0.3">
      <c r="A1546" s="661" t="s">
        <v>591</v>
      </c>
      <c r="B1546" s="662" t="s">
        <v>10328</v>
      </c>
      <c r="C1546" s="662" t="s">
        <v>9668</v>
      </c>
      <c r="D1546" s="662" t="s">
        <v>10331</v>
      </c>
      <c r="E1546" s="662" t="s">
        <v>10332</v>
      </c>
      <c r="F1546" s="665"/>
      <c r="G1546" s="665"/>
      <c r="H1546" s="665"/>
      <c r="I1546" s="665"/>
      <c r="J1546" s="665">
        <v>0.1</v>
      </c>
      <c r="K1546" s="665">
        <v>220.31</v>
      </c>
      <c r="L1546" s="665"/>
      <c r="M1546" s="665">
        <v>2203.1</v>
      </c>
      <c r="N1546" s="665"/>
      <c r="O1546" s="665"/>
      <c r="P1546" s="678"/>
      <c r="Q1546" s="666"/>
    </row>
    <row r="1547" spans="1:17" ht="14.4" customHeight="1" x14ac:dyDescent="0.3">
      <c r="A1547" s="661" t="s">
        <v>591</v>
      </c>
      <c r="B1547" s="662" t="s">
        <v>10328</v>
      </c>
      <c r="C1547" s="662" t="s">
        <v>9668</v>
      </c>
      <c r="D1547" s="662" t="s">
        <v>9723</v>
      </c>
      <c r="E1547" s="662" t="s">
        <v>1639</v>
      </c>
      <c r="F1547" s="665">
        <v>7.120000000000001</v>
      </c>
      <c r="G1547" s="665">
        <v>2421.4900000000002</v>
      </c>
      <c r="H1547" s="665">
        <v>1</v>
      </c>
      <c r="I1547" s="665">
        <v>340.09691011235952</v>
      </c>
      <c r="J1547" s="665">
        <v>5.9</v>
      </c>
      <c r="K1547" s="665">
        <v>2377.2599999999998</v>
      </c>
      <c r="L1547" s="665">
        <v>0.98173438667927582</v>
      </c>
      <c r="M1547" s="665">
        <v>402.92542372881348</v>
      </c>
      <c r="N1547" s="665">
        <v>5</v>
      </c>
      <c r="O1547" s="665">
        <v>2432.21</v>
      </c>
      <c r="P1547" s="678">
        <v>1.004427026335025</v>
      </c>
      <c r="Q1547" s="666">
        <v>486.44200000000001</v>
      </c>
    </row>
    <row r="1548" spans="1:17" ht="14.4" customHeight="1" x14ac:dyDescent="0.3">
      <c r="A1548" s="661" t="s">
        <v>591</v>
      </c>
      <c r="B1548" s="662" t="s">
        <v>10328</v>
      </c>
      <c r="C1548" s="662" t="s">
        <v>9668</v>
      </c>
      <c r="D1548" s="662" t="s">
        <v>9724</v>
      </c>
      <c r="E1548" s="662" t="s">
        <v>1643</v>
      </c>
      <c r="F1548" s="665">
        <v>41.18</v>
      </c>
      <c r="G1548" s="665">
        <v>3500.7700000000004</v>
      </c>
      <c r="H1548" s="665">
        <v>1</v>
      </c>
      <c r="I1548" s="665">
        <v>85.0114133074308</v>
      </c>
      <c r="J1548" s="665">
        <v>23.479999999999997</v>
      </c>
      <c r="K1548" s="665">
        <v>2122.5299999999997</v>
      </c>
      <c r="L1548" s="665">
        <v>0.60630375603081588</v>
      </c>
      <c r="M1548" s="665">
        <v>90.397359454855192</v>
      </c>
      <c r="N1548" s="665">
        <v>26.5</v>
      </c>
      <c r="O1548" s="665">
        <v>3222.52</v>
      </c>
      <c r="P1548" s="678">
        <v>0.92051748615304618</v>
      </c>
      <c r="Q1548" s="666">
        <v>121.60452830188679</v>
      </c>
    </row>
    <row r="1549" spans="1:17" ht="14.4" customHeight="1" x14ac:dyDescent="0.3">
      <c r="A1549" s="661" t="s">
        <v>591</v>
      </c>
      <c r="B1549" s="662" t="s">
        <v>10328</v>
      </c>
      <c r="C1549" s="662" t="s">
        <v>9668</v>
      </c>
      <c r="D1549" s="662" t="s">
        <v>9725</v>
      </c>
      <c r="E1549" s="662" t="s">
        <v>1647</v>
      </c>
      <c r="F1549" s="665">
        <v>80.94</v>
      </c>
      <c r="G1549" s="665">
        <v>13763.81</v>
      </c>
      <c r="H1549" s="665">
        <v>1</v>
      </c>
      <c r="I1549" s="665">
        <v>170.04954287126267</v>
      </c>
      <c r="J1549" s="665">
        <v>38.18</v>
      </c>
      <c r="K1549" s="665">
        <v>7149.6200000000008</v>
      </c>
      <c r="L1549" s="665">
        <v>0.51945064629633808</v>
      </c>
      <c r="M1549" s="665">
        <v>187.2608695652174</v>
      </c>
      <c r="N1549" s="665">
        <v>18.05</v>
      </c>
      <c r="O1549" s="665">
        <v>4390.4799999999996</v>
      </c>
      <c r="P1549" s="678">
        <v>0.31898725716207937</v>
      </c>
      <c r="Q1549" s="666">
        <v>243.23988919667588</v>
      </c>
    </row>
    <row r="1550" spans="1:17" ht="14.4" customHeight="1" x14ac:dyDescent="0.3">
      <c r="A1550" s="661" t="s">
        <v>591</v>
      </c>
      <c r="B1550" s="662" t="s">
        <v>10328</v>
      </c>
      <c r="C1550" s="662" t="s">
        <v>9668</v>
      </c>
      <c r="D1550" s="662" t="s">
        <v>9728</v>
      </c>
      <c r="E1550" s="662" t="s">
        <v>9729</v>
      </c>
      <c r="F1550" s="665">
        <v>574</v>
      </c>
      <c r="G1550" s="665">
        <v>3713791.4800000004</v>
      </c>
      <c r="H1550" s="665">
        <v>1</v>
      </c>
      <c r="I1550" s="665">
        <v>6470.02</v>
      </c>
      <c r="J1550" s="665">
        <v>433</v>
      </c>
      <c r="K1550" s="665">
        <v>2801518.66</v>
      </c>
      <c r="L1550" s="665">
        <v>0.75435540069686402</v>
      </c>
      <c r="M1550" s="665">
        <v>6470.02</v>
      </c>
      <c r="N1550" s="665">
        <v>728</v>
      </c>
      <c r="O1550" s="665">
        <v>4505380.8800000008</v>
      </c>
      <c r="P1550" s="678">
        <v>1.2131485852835229</v>
      </c>
      <c r="Q1550" s="666">
        <v>6188.7100000000009</v>
      </c>
    </row>
    <row r="1551" spans="1:17" ht="14.4" customHeight="1" x14ac:dyDescent="0.3">
      <c r="A1551" s="661" t="s">
        <v>591</v>
      </c>
      <c r="B1551" s="662" t="s">
        <v>10328</v>
      </c>
      <c r="C1551" s="662" t="s">
        <v>9668</v>
      </c>
      <c r="D1551" s="662" t="s">
        <v>10226</v>
      </c>
      <c r="E1551" s="662" t="s">
        <v>10227</v>
      </c>
      <c r="F1551" s="665">
        <v>4</v>
      </c>
      <c r="G1551" s="665">
        <v>9960.24</v>
      </c>
      <c r="H1551" s="665">
        <v>1</v>
      </c>
      <c r="I1551" s="665">
        <v>2490.06</v>
      </c>
      <c r="J1551" s="665"/>
      <c r="K1551" s="665"/>
      <c r="L1551" s="665"/>
      <c r="M1551" s="665"/>
      <c r="N1551" s="665"/>
      <c r="O1551" s="665"/>
      <c r="P1551" s="678"/>
      <c r="Q1551" s="666"/>
    </row>
    <row r="1552" spans="1:17" ht="14.4" customHeight="1" x14ac:dyDescent="0.3">
      <c r="A1552" s="661" t="s">
        <v>591</v>
      </c>
      <c r="B1552" s="662" t="s">
        <v>10328</v>
      </c>
      <c r="C1552" s="662" t="s">
        <v>9668</v>
      </c>
      <c r="D1552" s="662" t="s">
        <v>9743</v>
      </c>
      <c r="E1552" s="662" t="s">
        <v>2907</v>
      </c>
      <c r="F1552" s="665">
        <v>77</v>
      </c>
      <c r="G1552" s="665">
        <v>17645.32</v>
      </c>
      <c r="H1552" s="665">
        <v>1</v>
      </c>
      <c r="I1552" s="665">
        <v>229.16</v>
      </c>
      <c r="J1552" s="665">
        <v>83</v>
      </c>
      <c r="K1552" s="665">
        <v>19020.28</v>
      </c>
      <c r="L1552" s="665">
        <v>1.0779220779220779</v>
      </c>
      <c r="M1552" s="665">
        <v>229.16</v>
      </c>
      <c r="N1552" s="665">
        <v>36</v>
      </c>
      <c r="O1552" s="665">
        <v>7891.199999999998</v>
      </c>
      <c r="P1552" s="678">
        <v>0.44721206529550034</v>
      </c>
      <c r="Q1552" s="666">
        <v>219.19999999999993</v>
      </c>
    </row>
    <row r="1553" spans="1:17" ht="14.4" customHeight="1" x14ac:dyDescent="0.3">
      <c r="A1553" s="661" t="s">
        <v>591</v>
      </c>
      <c r="B1553" s="662" t="s">
        <v>10328</v>
      </c>
      <c r="C1553" s="662" t="s">
        <v>9668</v>
      </c>
      <c r="D1553" s="662" t="s">
        <v>10228</v>
      </c>
      <c r="E1553" s="662" t="s">
        <v>10229</v>
      </c>
      <c r="F1553" s="665">
        <v>4.7</v>
      </c>
      <c r="G1553" s="665">
        <v>317.06</v>
      </c>
      <c r="H1553" s="665">
        <v>1</v>
      </c>
      <c r="I1553" s="665">
        <v>67.459574468085108</v>
      </c>
      <c r="J1553" s="665"/>
      <c r="K1553" s="665"/>
      <c r="L1553" s="665"/>
      <c r="M1553" s="665"/>
      <c r="N1553" s="665"/>
      <c r="O1553" s="665"/>
      <c r="P1553" s="678"/>
      <c r="Q1553" s="666"/>
    </row>
    <row r="1554" spans="1:17" ht="14.4" customHeight="1" x14ac:dyDescent="0.3">
      <c r="A1554" s="661" t="s">
        <v>591</v>
      </c>
      <c r="B1554" s="662" t="s">
        <v>10328</v>
      </c>
      <c r="C1554" s="662" t="s">
        <v>9668</v>
      </c>
      <c r="D1554" s="662" t="s">
        <v>10231</v>
      </c>
      <c r="E1554" s="662" t="s">
        <v>10229</v>
      </c>
      <c r="F1554" s="665"/>
      <c r="G1554" s="665"/>
      <c r="H1554" s="665"/>
      <c r="I1554" s="665"/>
      <c r="J1554" s="665"/>
      <c r="K1554" s="665"/>
      <c r="L1554" s="665"/>
      <c r="M1554" s="665"/>
      <c r="N1554" s="665">
        <v>0.95</v>
      </c>
      <c r="O1554" s="665">
        <v>284.72000000000003</v>
      </c>
      <c r="P1554" s="678"/>
      <c r="Q1554" s="666">
        <v>299.70526315789476</v>
      </c>
    </row>
    <row r="1555" spans="1:17" ht="14.4" customHeight="1" x14ac:dyDescent="0.3">
      <c r="A1555" s="661" t="s">
        <v>591</v>
      </c>
      <c r="B1555" s="662" t="s">
        <v>10328</v>
      </c>
      <c r="C1555" s="662" t="s">
        <v>9668</v>
      </c>
      <c r="D1555" s="662" t="s">
        <v>10232</v>
      </c>
      <c r="E1555" s="662" t="s">
        <v>9747</v>
      </c>
      <c r="F1555" s="665">
        <v>17</v>
      </c>
      <c r="G1555" s="665">
        <v>60078.54</v>
      </c>
      <c r="H1555" s="665">
        <v>1</v>
      </c>
      <c r="I1555" s="665">
        <v>3534.0317647058823</v>
      </c>
      <c r="J1555" s="665">
        <v>15</v>
      </c>
      <c r="K1555" s="665">
        <v>53037.600000000006</v>
      </c>
      <c r="L1555" s="665">
        <v>0.8828044090285817</v>
      </c>
      <c r="M1555" s="665">
        <v>3535.8400000000006</v>
      </c>
      <c r="N1555" s="665">
        <v>11</v>
      </c>
      <c r="O1555" s="665">
        <v>40869.81</v>
      </c>
      <c r="P1555" s="678">
        <v>0.68027302261339906</v>
      </c>
      <c r="Q1555" s="666">
        <v>3715.4372727272726</v>
      </c>
    </row>
    <row r="1556" spans="1:17" ht="14.4" customHeight="1" x14ac:dyDescent="0.3">
      <c r="A1556" s="661" t="s">
        <v>591</v>
      </c>
      <c r="B1556" s="662" t="s">
        <v>10328</v>
      </c>
      <c r="C1556" s="662" t="s">
        <v>9668</v>
      </c>
      <c r="D1556" s="662" t="s">
        <v>9746</v>
      </c>
      <c r="E1556" s="662" t="s">
        <v>9747</v>
      </c>
      <c r="F1556" s="665">
        <v>6</v>
      </c>
      <c r="G1556" s="665">
        <v>42430.080000000002</v>
      </c>
      <c r="H1556" s="665">
        <v>1</v>
      </c>
      <c r="I1556" s="665">
        <v>7071.68</v>
      </c>
      <c r="J1556" s="665">
        <v>17</v>
      </c>
      <c r="K1556" s="665">
        <v>120218.56000000001</v>
      </c>
      <c r="L1556" s="665">
        <v>2.8333333333333335</v>
      </c>
      <c r="M1556" s="665">
        <v>7071.68</v>
      </c>
      <c r="N1556" s="665">
        <v>7</v>
      </c>
      <c r="O1556" s="665">
        <v>52238.340000000004</v>
      </c>
      <c r="P1556" s="678">
        <v>1.2311628919860627</v>
      </c>
      <c r="Q1556" s="666">
        <v>7462.6200000000008</v>
      </c>
    </row>
    <row r="1557" spans="1:17" ht="14.4" customHeight="1" x14ac:dyDescent="0.3">
      <c r="A1557" s="661" t="s">
        <v>591</v>
      </c>
      <c r="B1557" s="662" t="s">
        <v>10328</v>
      </c>
      <c r="C1557" s="662" t="s">
        <v>9668</v>
      </c>
      <c r="D1557" s="662" t="s">
        <v>10233</v>
      </c>
      <c r="E1557" s="662"/>
      <c r="F1557" s="665">
        <v>2.4</v>
      </c>
      <c r="G1557" s="665">
        <v>2484.52</v>
      </c>
      <c r="H1557" s="665">
        <v>1</v>
      </c>
      <c r="I1557" s="665">
        <v>1035.2166666666667</v>
      </c>
      <c r="J1557" s="665"/>
      <c r="K1557" s="665"/>
      <c r="L1557" s="665"/>
      <c r="M1557" s="665"/>
      <c r="N1557" s="665"/>
      <c r="O1557" s="665"/>
      <c r="P1557" s="678"/>
      <c r="Q1557" s="666"/>
    </row>
    <row r="1558" spans="1:17" ht="14.4" customHeight="1" x14ac:dyDescent="0.3">
      <c r="A1558" s="661" t="s">
        <v>591</v>
      </c>
      <c r="B1558" s="662" t="s">
        <v>10328</v>
      </c>
      <c r="C1558" s="662" t="s">
        <v>9668</v>
      </c>
      <c r="D1558" s="662" t="s">
        <v>10237</v>
      </c>
      <c r="E1558" s="662" t="s">
        <v>3058</v>
      </c>
      <c r="F1558" s="665">
        <v>5.4</v>
      </c>
      <c r="G1558" s="665">
        <v>521.54</v>
      </c>
      <c r="H1558" s="665">
        <v>1</v>
      </c>
      <c r="I1558" s="665">
        <v>96.581481481481475</v>
      </c>
      <c r="J1558" s="665"/>
      <c r="K1558" s="665"/>
      <c r="L1558" s="665"/>
      <c r="M1558" s="665"/>
      <c r="N1558" s="665"/>
      <c r="O1558" s="665"/>
      <c r="P1558" s="678"/>
      <c r="Q1558" s="666"/>
    </row>
    <row r="1559" spans="1:17" ht="14.4" customHeight="1" x14ac:dyDescent="0.3">
      <c r="A1559" s="661" t="s">
        <v>591</v>
      </c>
      <c r="B1559" s="662" t="s">
        <v>10328</v>
      </c>
      <c r="C1559" s="662" t="s">
        <v>9668</v>
      </c>
      <c r="D1559" s="662" t="s">
        <v>10238</v>
      </c>
      <c r="E1559" s="662" t="s">
        <v>4930</v>
      </c>
      <c r="F1559" s="665"/>
      <c r="G1559" s="665"/>
      <c r="H1559" s="665"/>
      <c r="I1559" s="665"/>
      <c r="J1559" s="665">
        <v>61</v>
      </c>
      <c r="K1559" s="665">
        <v>3904</v>
      </c>
      <c r="L1559" s="665"/>
      <c r="M1559" s="665">
        <v>64</v>
      </c>
      <c r="N1559" s="665">
        <v>231</v>
      </c>
      <c r="O1559" s="665">
        <v>16159.95</v>
      </c>
      <c r="P1559" s="678"/>
      <c r="Q1559" s="666">
        <v>69.956493506493516</v>
      </c>
    </row>
    <row r="1560" spans="1:17" ht="14.4" customHeight="1" x14ac:dyDescent="0.3">
      <c r="A1560" s="661" t="s">
        <v>591</v>
      </c>
      <c r="B1560" s="662" t="s">
        <v>10328</v>
      </c>
      <c r="C1560" s="662" t="s">
        <v>9668</v>
      </c>
      <c r="D1560" s="662" t="s">
        <v>9749</v>
      </c>
      <c r="E1560" s="662" t="s">
        <v>9750</v>
      </c>
      <c r="F1560" s="665">
        <v>773</v>
      </c>
      <c r="G1560" s="665">
        <v>1040365.2400000001</v>
      </c>
      <c r="H1560" s="665">
        <v>1</v>
      </c>
      <c r="I1560" s="665">
        <v>1345.88</v>
      </c>
      <c r="J1560" s="665">
        <v>1570</v>
      </c>
      <c r="K1560" s="665">
        <v>2113031.6</v>
      </c>
      <c r="L1560" s="665">
        <v>2.0310478654592496</v>
      </c>
      <c r="M1560" s="665">
        <v>1345.88</v>
      </c>
      <c r="N1560" s="665">
        <v>1455</v>
      </c>
      <c r="O1560" s="665">
        <v>1873167.3199999996</v>
      </c>
      <c r="P1560" s="678">
        <v>1.8004901048020399</v>
      </c>
      <c r="Q1560" s="666">
        <v>1287.4002199312713</v>
      </c>
    </row>
    <row r="1561" spans="1:17" ht="14.4" customHeight="1" x14ac:dyDescent="0.3">
      <c r="A1561" s="661" t="s">
        <v>591</v>
      </c>
      <c r="B1561" s="662" t="s">
        <v>10328</v>
      </c>
      <c r="C1561" s="662" t="s">
        <v>9668</v>
      </c>
      <c r="D1561" s="662" t="s">
        <v>9751</v>
      </c>
      <c r="E1561" s="662" t="s">
        <v>9752</v>
      </c>
      <c r="F1561" s="665">
        <v>100</v>
      </c>
      <c r="G1561" s="665">
        <v>144232</v>
      </c>
      <c r="H1561" s="665">
        <v>1</v>
      </c>
      <c r="I1561" s="665">
        <v>1442.32</v>
      </c>
      <c r="J1561" s="665">
        <v>215.5</v>
      </c>
      <c r="K1561" s="665">
        <v>193521.11000000002</v>
      </c>
      <c r="L1561" s="665">
        <v>1.3417349131954075</v>
      </c>
      <c r="M1561" s="665">
        <v>898.00979118329474</v>
      </c>
      <c r="N1561" s="665">
        <v>112.19999999999999</v>
      </c>
      <c r="O1561" s="665">
        <v>59351.369999999995</v>
      </c>
      <c r="P1561" s="678">
        <v>0.41149932053913135</v>
      </c>
      <c r="Q1561" s="666">
        <v>528.97834224598932</v>
      </c>
    </row>
    <row r="1562" spans="1:17" ht="14.4" customHeight="1" x14ac:dyDescent="0.3">
      <c r="A1562" s="661" t="s">
        <v>591</v>
      </c>
      <c r="B1562" s="662" t="s">
        <v>10328</v>
      </c>
      <c r="C1562" s="662" t="s">
        <v>9668</v>
      </c>
      <c r="D1562" s="662" t="s">
        <v>9753</v>
      </c>
      <c r="E1562" s="662" t="s">
        <v>9752</v>
      </c>
      <c r="F1562" s="665">
        <v>404.9</v>
      </c>
      <c r="G1562" s="665">
        <v>122559.12</v>
      </c>
      <c r="H1562" s="665">
        <v>1</v>
      </c>
      <c r="I1562" s="665">
        <v>302.68984934551742</v>
      </c>
      <c r="J1562" s="665">
        <v>141</v>
      </c>
      <c r="K1562" s="665">
        <v>39221.67</v>
      </c>
      <c r="L1562" s="665">
        <v>0.32002245120558959</v>
      </c>
      <c r="M1562" s="665">
        <v>278.1678723404255</v>
      </c>
      <c r="N1562" s="665"/>
      <c r="O1562" s="665"/>
      <c r="P1562" s="678"/>
      <c r="Q1562" s="666"/>
    </row>
    <row r="1563" spans="1:17" ht="14.4" customHeight="1" x14ac:dyDescent="0.3">
      <c r="A1563" s="661" t="s">
        <v>591</v>
      </c>
      <c r="B1563" s="662" t="s">
        <v>10328</v>
      </c>
      <c r="C1563" s="662" t="s">
        <v>9668</v>
      </c>
      <c r="D1563" s="662" t="s">
        <v>10239</v>
      </c>
      <c r="E1563" s="662" t="s">
        <v>4908</v>
      </c>
      <c r="F1563" s="665">
        <v>1.05</v>
      </c>
      <c r="G1563" s="665">
        <v>840</v>
      </c>
      <c r="H1563" s="665">
        <v>1</v>
      </c>
      <c r="I1563" s="665">
        <v>800</v>
      </c>
      <c r="J1563" s="665">
        <v>1.05</v>
      </c>
      <c r="K1563" s="665">
        <v>840</v>
      </c>
      <c r="L1563" s="665">
        <v>1</v>
      </c>
      <c r="M1563" s="665">
        <v>800</v>
      </c>
      <c r="N1563" s="665">
        <v>1.5</v>
      </c>
      <c r="O1563" s="665">
        <v>1147.8</v>
      </c>
      <c r="P1563" s="678">
        <v>1.3664285714285713</v>
      </c>
      <c r="Q1563" s="666">
        <v>765.19999999999993</v>
      </c>
    </row>
    <row r="1564" spans="1:17" ht="14.4" customHeight="1" x14ac:dyDescent="0.3">
      <c r="A1564" s="661" t="s">
        <v>591</v>
      </c>
      <c r="B1564" s="662" t="s">
        <v>10328</v>
      </c>
      <c r="C1564" s="662" t="s">
        <v>9668</v>
      </c>
      <c r="D1564" s="662" t="s">
        <v>10333</v>
      </c>
      <c r="E1564" s="662" t="s">
        <v>3245</v>
      </c>
      <c r="F1564" s="665"/>
      <c r="G1564" s="665"/>
      <c r="H1564" s="665"/>
      <c r="I1564" s="665"/>
      <c r="J1564" s="665"/>
      <c r="K1564" s="665"/>
      <c r="L1564" s="665"/>
      <c r="M1564" s="665"/>
      <c r="N1564" s="665">
        <v>1</v>
      </c>
      <c r="O1564" s="665">
        <v>15448.36</v>
      </c>
      <c r="P1564" s="678"/>
      <c r="Q1564" s="666">
        <v>15448.36</v>
      </c>
    </row>
    <row r="1565" spans="1:17" ht="14.4" customHeight="1" x14ac:dyDescent="0.3">
      <c r="A1565" s="661" t="s">
        <v>591</v>
      </c>
      <c r="B1565" s="662" t="s">
        <v>10328</v>
      </c>
      <c r="C1565" s="662" t="s">
        <v>9668</v>
      </c>
      <c r="D1565" s="662" t="s">
        <v>10240</v>
      </c>
      <c r="E1565" s="662"/>
      <c r="F1565" s="665">
        <v>10</v>
      </c>
      <c r="G1565" s="665">
        <v>31193.75</v>
      </c>
      <c r="H1565" s="665">
        <v>1</v>
      </c>
      <c r="I1565" s="665">
        <v>3119.375</v>
      </c>
      <c r="J1565" s="665">
        <v>5</v>
      </c>
      <c r="K1565" s="665">
        <v>15596.9</v>
      </c>
      <c r="L1565" s="665">
        <v>0.50000080144259662</v>
      </c>
      <c r="M1565" s="665">
        <v>3119.38</v>
      </c>
      <c r="N1565" s="665"/>
      <c r="O1565" s="665"/>
      <c r="P1565" s="678"/>
      <c r="Q1565" s="666"/>
    </row>
    <row r="1566" spans="1:17" ht="14.4" customHeight="1" x14ac:dyDescent="0.3">
      <c r="A1566" s="661" t="s">
        <v>591</v>
      </c>
      <c r="B1566" s="662" t="s">
        <v>10328</v>
      </c>
      <c r="C1566" s="662" t="s">
        <v>9668</v>
      </c>
      <c r="D1566" s="662" t="s">
        <v>10242</v>
      </c>
      <c r="E1566" s="662" t="s">
        <v>1931</v>
      </c>
      <c r="F1566" s="665">
        <v>156.5</v>
      </c>
      <c r="G1566" s="665">
        <v>38876.119999999995</v>
      </c>
      <c r="H1566" s="665">
        <v>1</v>
      </c>
      <c r="I1566" s="665">
        <v>248.40971246006387</v>
      </c>
      <c r="J1566" s="665">
        <v>117</v>
      </c>
      <c r="K1566" s="665">
        <v>27768.689999999995</v>
      </c>
      <c r="L1566" s="665">
        <v>0.7142865594611808</v>
      </c>
      <c r="M1566" s="665">
        <v>237.33923076923074</v>
      </c>
      <c r="N1566" s="665">
        <v>80.5</v>
      </c>
      <c r="O1566" s="665">
        <v>17742.2</v>
      </c>
      <c r="P1566" s="678">
        <v>0.45637784840668261</v>
      </c>
      <c r="Q1566" s="666">
        <v>220.4</v>
      </c>
    </row>
    <row r="1567" spans="1:17" ht="14.4" customHeight="1" x14ac:dyDescent="0.3">
      <c r="A1567" s="661" t="s">
        <v>591</v>
      </c>
      <c r="B1567" s="662" t="s">
        <v>10328</v>
      </c>
      <c r="C1567" s="662" t="s">
        <v>9668</v>
      </c>
      <c r="D1567" s="662" t="s">
        <v>10243</v>
      </c>
      <c r="E1567" s="662" t="s">
        <v>4891</v>
      </c>
      <c r="F1567" s="665"/>
      <c r="G1567" s="665"/>
      <c r="H1567" s="665"/>
      <c r="I1567" s="665"/>
      <c r="J1567" s="665">
        <v>6.5</v>
      </c>
      <c r="K1567" s="665">
        <v>3937.55</v>
      </c>
      <c r="L1567" s="665"/>
      <c r="M1567" s="665">
        <v>605.77692307692314</v>
      </c>
      <c r="N1567" s="665">
        <v>9.6</v>
      </c>
      <c r="O1567" s="665">
        <v>5758.24</v>
      </c>
      <c r="P1567" s="678"/>
      <c r="Q1567" s="666">
        <v>599.81666666666672</v>
      </c>
    </row>
    <row r="1568" spans="1:17" ht="14.4" customHeight="1" x14ac:dyDescent="0.3">
      <c r="A1568" s="661" t="s">
        <v>591</v>
      </c>
      <c r="B1568" s="662" t="s">
        <v>10328</v>
      </c>
      <c r="C1568" s="662" t="s">
        <v>9668</v>
      </c>
      <c r="D1568" s="662" t="s">
        <v>10334</v>
      </c>
      <c r="E1568" s="662" t="s">
        <v>5046</v>
      </c>
      <c r="F1568" s="665">
        <v>0.1</v>
      </c>
      <c r="G1568" s="665">
        <v>83.61</v>
      </c>
      <c r="H1568" s="665">
        <v>1</v>
      </c>
      <c r="I1568" s="665">
        <v>836.09999999999991</v>
      </c>
      <c r="J1568" s="665"/>
      <c r="K1568" s="665"/>
      <c r="L1568" s="665"/>
      <c r="M1568" s="665"/>
      <c r="N1568" s="665"/>
      <c r="O1568" s="665"/>
      <c r="P1568" s="678"/>
      <c r="Q1568" s="666"/>
    </row>
    <row r="1569" spans="1:17" ht="14.4" customHeight="1" x14ac:dyDescent="0.3">
      <c r="A1569" s="661" t="s">
        <v>591</v>
      </c>
      <c r="B1569" s="662" t="s">
        <v>10328</v>
      </c>
      <c r="C1569" s="662" t="s">
        <v>9668</v>
      </c>
      <c r="D1569" s="662" t="s">
        <v>10244</v>
      </c>
      <c r="E1569" s="662" t="s">
        <v>4571</v>
      </c>
      <c r="F1569" s="665">
        <v>29</v>
      </c>
      <c r="G1569" s="665">
        <v>102539.36</v>
      </c>
      <c r="H1569" s="665">
        <v>1</v>
      </c>
      <c r="I1569" s="665">
        <v>3535.84</v>
      </c>
      <c r="J1569" s="665">
        <v>4</v>
      </c>
      <c r="K1569" s="665">
        <v>14143.36</v>
      </c>
      <c r="L1569" s="665">
        <v>0.13793103448275862</v>
      </c>
      <c r="M1569" s="665">
        <v>3535.84</v>
      </c>
      <c r="N1569" s="665">
        <v>5</v>
      </c>
      <c r="O1569" s="665">
        <v>18649.5</v>
      </c>
      <c r="P1569" s="678">
        <v>0.18187650088707399</v>
      </c>
      <c r="Q1569" s="666">
        <v>3729.9</v>
      </c>
    </row>
    <row r="1570" spans="1:17" ht="14.4" customHeight="1" x14ac:dyDescent="0.3">
      <c r="A1570" s="661" t="s">
        <v>591</v>
      </c>
      <c r="B1570" s="662" t="s">
        <v>10328</v>
      </c>
      <c r="C1570" s="662" t="s">
        <v>9668</v>
      </c>
      <c r="D1570" s="662" t="s">
        <v>10245</v>
      </c>
      <c r="E1570" s="662" t="s">
        <v>3127</v>
      </c>
      <c r="F1570" s="665">
        <v>6</v>
      </c>
      <c r="G1570" s="665">
        <v>1645.62</v>
      </c>
      <c r="H1570" s="665">
        <v>1</v>
      </c>
      <c r="I1570" s="665">
        <v>274.27</v>
      </c>
      <c r="J1570" s="665">
        <v>24</v>
      </c>
      <c r="K1570" s="665">
        <v>5517</v>
      </c>
      <c r="L1570" s="665">
        <v>3.3525358223648234</v>
      </c>
      <c r="M1570" s="665">
        <v>229.875</v>
      </c>
      <c r="N1570" s="665">
        <v>6</v>
      </c>
      <c r="O1570" s="665">
        <v>554.94000000000005</v>
      </c>
      <c r="P1570" s="678">
        <v>0.33722244503591359</v>
      </c>
      <c r="Q1570" s="666">
        <v>92.490000000000009</v>
      </c>
    </row>
    <row r="1571" spans="1:17" ht="14.4" customHeight="1" x14ac:dyDescent="0.3">
      <c r="A1571" s="661" t="s">
        <v>591</v>
      </c>
      <c r="B1571" s="662" t="s">
        <v>10328</v>
      </c>
      <c r="C1571" s="662" t="s">
        <v>9668</v>
      </c>
      <c r="D1571" s="662" t="s">
        <v>9762</v>
      </c>
      <c r="E1571" s="662" t="s">
        <v>9761</v>
      </c>
      <c r="F1571" s="665"/>
      <c r="G1571" s="665"/>
      <c r="H1571" s="665"/>
      <c r="I1571" s="665"/>
      <c r="J1571" s="665">
        <v>624.29999999999995</v>
      </c>
      <c r="K1571" s="665">
        <v>8078466.959999999</v>
      </c>
      <c r="L1571" s="665"/>
      <c r="M1571" s="665">
        <v>12940.039980778471</v>
      </c>
      <c r="N1571" s="665"/>
      <c r="O1571" s="665"/>
      <c r="P1571" s="678"/>
      <c r="Q1571" s="666"/>
    </row>
    <row r="1572" spans="1:17" ht="14.4" customHeight="1" x14ac:dyDescent="0.3">
      <c r="A1572" s="661" t="s">
        <v>591</v>
      </c>
      <c r="B1572" s="662" t="s">
        <v>10328</v>
      </c>
      <c r="C1572" s="662" t="s">
        <v>9668</v>
      </c>
      <c r="D1572" s="662" t="s">
        <v>9763</v>
      </c>
      <c r="E1572" s="662" t="s">
        <v>3324</v>
      </c>
      <c r="F1572" s="665">
        <v>21.599999999999998</v>
      </c>
      <c r="G1572" s="665">
        <v>130814.81</v>
      </c>
      <c r="H1572" s="665">
        <v>1</v>
      </c>
      <c r="I1572" s="665">
        <v>6056.2412037037038</v>
      </c>
      <c r="J1572" s="665">
        <v>25.799999999999997</v>
      </c>
      <c r="K1572" s="665">
        <v>156016.47</v>
      </c>
      <c r="L1572" s="665">
        <v>1.1926514283818477</v>
      </c>
      <c r="M1572" s="665">
        <v>6047.1500000000005</v>
      </c>
      <c r="N1572" s="665"/>
      <c r="O1572" s="665"/>
      <c r="P1572" s="678"/>
      <c r="Q1572" s="666"/>
    </row>
    <row r="1573" spans="1:17" ht="14.4" customHeight="1" x14ac:dyDescent="0.3">
      <c r="A1573" s="661" t="s">
        <v>591</v>
      </c>
      <c r="B1573" s="662" t="s">
        <v>10328</v>
      </c>
      <c r="C1573" s="662" t="s">
        <v>9668</v>
      </c>
      <c r="D1573" s="662" t="s">
        <v>9764</v>
      </c>
      <c r="E1573" s="662" t="s">
        <v>3481</v>
      </c>
      <c r="F1573" s="665">
        <v>49.199999999999996</v>
      </c>
      <c r="G1573" s="665">
        <v>463267.35000000009</v>
      </c>
      <c r="H1573" s="665">
        <v>1</v>
      </c>
      <c r="I1573" s="665">
        <v>9416.0030487804906</v>
      </c>
      <c r="J1573" s="665">
        <v>23.2</v>
      </c>
      <c r="K1573" s="665">
        <v>218277.20000000004</v>
      </c>
      <c r="L1573" s="665">
        <v>0.47116896971047062</v>
      </c>
      <c r="M1573" s="665">
        <v>9408.5000000000018</v>
      </c>
      <c r="N1573" s="665"/>
      <c r="O1573" s="665"/>
      <c r="P1573" s="678"/>
      <c r="Q1573" s="666"/>
    </row>
    <row r="1574" spans="1:17" ht="14.4" customHeight="1" x14ac:dyDescent="0.3">
      <c r="A1574" s="661" t="s">
        <v>591</v>
      </c>
      <c r="B1574" s="662" t="s">
        <v>10328</v>
      </c>
      <c r="C1574" s="662" t="s">
        <v>9668</v>
      </c>
      <c r="D1574" s="662" t="s">
        <v>10248</v>
      </c>
      <c r="E1574" s="662" t="s">
        <v>1732</v>
      </c>
      <c r="F1574" s="665">
        <v>190</v>
      </c>
      <c r="G1574" s="665">
        <v>614765.9</v>
      </c>
      <c r="H1574" s="665">
        <v>1</v>
      </c>
      <c r="I1574" s="665">
        <v>3235.61</v>
      </c>
      <c r="J1574" s="665">
        <v>30</v>
      </c>
      <c r="K1574" s="665">
        <v>97068.3</v>
      </c>
      <c r="L1574" s="665">
        <v>0.15789473684210525</v>
      </c>
      <c r="M1574" s="665">
        <v>3235.61</v>
      </c>
      <c r="N1574" s="665">
        <v>64</v>
      </c>
      <c r="O1574" s="665">
        <v>198075.51999999999</v>
      </c>
      <c r="P1574" s="678">
        <v>0.3221966605499752</v>
      </c>
      <c r="Q1574" s="666">
        <v>3094.93</v>
      </c>
    </row>
    <row r="1575" spans="1:17" ht="14.4" customHeight="1" x14ac:dyDescent="0.3">
      <c r="A1575" s="661" t="s">
        <v>591</v>
      </c>
      <c r="B1575" s="662" t="s">
        <v>10328</v>
      </c>
      <c r="C1575" s="662" t="s">
        <v>9668</v>
      </c>
      <c r="D1575" s="662" t="s">
        <v>10249</v>
      </c>
      <c r="E1575" s="662" t="s">
        <v>1822</v>
      </c>
      <c r="F1575" s="665">
        <v>15.6</v>
      </c>
      <c r="G1575" s="665">
        <v>16149.440000000002</v>
      </c>
      <c r="H1575" s="665">
        <v>1</v>
      </c>
      <c r="I1575" s="665">
        <v>1035.220512820513</v>
      </c>
      <c r="J1575" s="665">
        <v>33.6</v>
      </c>
      <c r="K1575" s="665">
        <v>34782.960000000006</v>
      </c>
      <c r="L1575" s="665">
        <v>2.1538183367348962</v>
      </c>
      <c r="M1575" s="665">
        <v>1035.207142857143</v>
      </c>
      <c r="N1575" s="665">
        <v>53.250000000000007</v>
      </c>
      <c r="O1575" s="665">
        <v>52728.360000000008</v>
      </c>
      <c r="P1575" s="678">
        <v>3.265027146452137</v>
      </c>
      <c r="Q1575" s="666">
        <v>990.20394366197183</v>
      </c>
    </row>
    <row r="1576" spans="1:17" ht="14.4" customHeight="1" x14ac:dyDescent="0.3">
      <c r="A1576" s="661" t="s">
        <v>591</v>
      </c>
      <c r="B1576" s="662" t="s">
        <v>10328</v>
      </c>
      <c r="C1576" s="662" t="s">
        <v>9668</v>
      </c>
      <c r="D1576" s="662" t="s">
        <v>10335</v>
      </c>
      <c r="E1576" s="662" t="s">
        <v>3130</v>
      </c>
      <c r="F1576" s="665"/>
      <c r="G1576" s="665"/>
      <c r="H1576" s="665"/>
      <c r="I1576" s="665"/>
      <c r="J1576" s="665"/>
      <c r="K1576" s="665"/>
      <c r="L1576" s="665"/>
      <c r="M1576" s="665"/>
      <c r="N1576" s="665">
        <v>3.4</v>
      </c>
      <c r="O1576" s="665">
        <v>1312.57</v>
      </c>
      <c r="P1576" s="678"/>
      <c r="Q1576" s="666">
        <v>386.05</v>
      </c>
    </row>
    <row r="1577" spans="1:17" ht="14.4" customHeight="1" x14ac:dyDescent="0.3">
      <c r="A1577" s="661" t="s">
        <v>591</v>
      </c>
      <c r="B1577" s="662" t="s">
        <v>10328</v>
      </c>
      <c r="C1577" s="662" t="s">
        <v>9668</v>
      </c>
      <c r="D1577" s="662" t="s">
        <v>10250</v>
      </c>
      <c r="E1577" s="662" t="s">
        <v>3044</v>
      </c>
      <c r="F1577" s="665"/>
      <c r="G1577" s="665"/>
      <c r="H1577" s="665"/>
      <c r="I1577" s="665"/>
      <c r="J1577" s="665">
        <v>2.0999999999999996</v>
      </c>
      <c r="K1577" s="665">
        <v>1695.23</v>
      </c>
      <c r="L1577" s="665"/>
      <c r="M1577" s="665">
        <v>807.25238095238115</v>
      </c>
      <c r="N1577" s="665">
        <v>2</v>
      </c>
      <c r="O1577" s="665">
        <v>1544.26</v>
      </c>
      <c r="P1577" s="678"/>
      <c r="Q1577" s="666">
        <v>772.13</v>
      </c>
    </row>
    <row r="1578" spans="1:17" ht="14.4" customHeight="1" x14ac:dyDescent="0.3">
      <c r="A1578" s="661" t="s">
        <v>591</v>
      </c>
      <c r="B1578" s="662" t="s">
        <v>10328</v>
      </c>
      <c r="C1578" s="662" t="s">
        <v>9668</v>
      </c>
      <c r="D1578" s="662" t="s">
        <v>10336</v>
      </c>
      <c r="E1578" s="662" t="s">
        <v>10337</v>
      </c>
      <c r="F1578" s="665">
        <v>6</v>
      </c>
      <c r="G1578" s="665">
        <v>5414.4</v>
      </c>
      <c r="H1578" s="665">
        <v>1</v>
      </c>
      <c r="I1578" s="665">
        <v>902.4</v>
      </c>
      <c r="J1578" s="665"/>
      <c r="K1578" s="665"/>
      <c r="L1578" s="665"/>
      <c r="M1578" s="665"/>
      <c r="N1578" s="665"/>
      <c r="O1578" s="665"/>
      <c r="P1578" s="678"/>
      <c r="Q1578" s="666"/>
    </row>
    <row r="1579" spans="1:17" ht="14.4" customHeight="1" x14ac:dyDescent="0.3">
      <c r="A1579" s="661" t="s">
        <v>591</v>
      </c>
      <c r="B1579" s="662" t="s">
        <v>10328</v>
      </c>
      <c r="C1579" s="662" t="s">
        <v>9668</v>
      </c>
      <c r="D1579" s="662" t="s">
        <v>9769</v>
      </c>
      <c r="E1579" s="662" t="s">
        <v>1934</v>
      </c>
      <c r="F1579" s="665">
        <v>14.400000000000002</v>
      </c>
      <c r="G1579" s="665">
        <v>2306.3900000000003</v>
      </c>
      <c r="H1579" s="665">
        <v>1</v>
      </c>
      <c r="I1579" s="665">
        <v>160.16597222222222</v>
      </c>
      <c r="J1579" s="665">
        <v>14.34</v>
      </c>
      <c r="K1579" s="665">
        <v>2296.79</v>
      </c>
      <c r="L1579" s="665">
        <v>0.99583765104774113</v>
      </c>
      <c r="M1579" s="665">
        <v>160.16666666666666</v>
      </c>
      <c r="N1579" s="665">
        <v>7.08</v>
      </c>
      <c r="O1579" s="665">
        <v>1084.6499999999999</v>
      </c>
      <c r="P1579" s="678">
        <v>0.47028039490285672</v>
      </c>
      <c r="Q1579" s="666">
        <v>153.19915254237287</v>
      </c>
    </row>
    <row r="1580" spans="1:17" ht="14.4" customHeight="1" x14ac:dyDescent="0.3">
      <c r="A1580" s="661" t="s">
        <v>591</v>
      </c>
      <c r="B1580" s="662" t="s">
        <v>10328</v>
      </c>
      <c r="C1580" s="662" t="s">
        <v>9668</v>
      </c>
      <c r="D1580" s="662" t="s">
        <v>10251</v>
      </c>
      <c r="E1580" s="662" t="s">
        <v>1916</v>
      </c>
      <c r="F1580" s="665"/>
      <c r="G1580" s="665"/>
      <c r="H1580" s="665"/>
      <c r="I1580" s="665"/>
      <c r="J1580" s="665">
        <v>20.099999999999998</v>
      </c>
      <c r="K1580" s="665">
        <v>10385.859999999999</v>
      </c>
      <c r="L1580" s="665"/>
      <c r="M1580" s="665">
        <v>516.70945273631844</v>
      </c>
      <c r="N1580" s="665">
        <v>30.9</v>
      </c>
      <c r="O1580" s="665">
        <v>15272.01</v>
      </c>
      <c r="P1580" s="678"/>
      <c r="Q1580" s="666">
        <v>494.23980582524274</v>
      </c>
    </row>
    <row r="1581" spans="1:17" ht="14.4" customHeight="1" x14ac:dyDescent="0.3">
      <c r="A1581" s="661" t="s">
        <v>591</v>
      </c>
      <c r="B1581" s="662" t="s">
        <v>10328</v>
      </c>
      <c r="C1581" s="662" t="s">
        <v>9668</v>
      </c>
      <c r="D1581" s="662" t="s">
        <v>10252</v>
      </c>
      <c r="E1581" s="662" t="s">
        <v>1996</v>
      </c>
      <c r="F1581" s="665">
        <v>19.8</v>
      </c>
      <c r="G1581" s="665">
        <v>6678.87</v>
      </c>
      <c r="H1581" s="665">
        <v>1</v>
      </c>
      <c r="I1581" s="665">
        <v>337.31666666666666</v>
      </c>
      <c r="J1581" s="665"/>
      <c r="K1581" s="665"/>
      <c r="L1581" s="665"/>
      <c r="M1581" s="665"/>
      <c r="N1581" s="665"/>
      <c r="O1581" s="665"/>
      <c r="P1581" s="678"/>
      <c r="Q1581" s="666"/>
    </row>
    <row r="1582" spans="1:17" ht="14.4" customHeight="1" x14ac:dyDescent="0.3">
      <c r="A1582" s="661" t="s">
        <v>591</v>
      </c>
      <c r="B1582" s="662" t="s">
        <v>10328</v>
      </c>
      <c r="C1582" s="662" t="s">
        <v>9668</v>
      </c>
      <c r="D1582" s="662" t="s">
        <v>10255</v>
      </c>
      <c r="E1582" s="662" t="s">
        <v>10256</v>
      </c>
      <c r="F1582" s="665">
        <v>57.109999999999992</v>
      </c>
      <c r="G1582" s="665">
        <v>207197.65999999997</v>
      </c>
      <c r="H1582" s="665">
        <v>1</v>
      </c>
      <c r="I1582" s="665">
        <v>3628.0451759761863</v>
      </c>
      <c r="J1582" s="665">
        <v>32.72</v>
      </c>
      <c r="K1582" s="665">
        <v>118709.28000000001</v>
      </c>
      <c r="L1582" s="665">
        <v>0.57292770584378239</v>
      </c>
      <c r="M1582" s="665">
        <v>3628.0342298288515</v>
      </c>
      <c r="N1582" s="665">
        <v>52.41</v>
      </c>
      <c r="O1582" s="665">
        <v>164063.08000000002</v>
      </c>
      <c r="P1582" s="678">
        <v>0.79181917401962953</v>
      </c>
      <c r="Q1582" s="666">
        <v>3130.3774088914333</v>
      </c>
    </row>
    <row r="1583" spans="1:17" ht="14.4" customHeight="1" x14ac:dyDescent="0.3">
      <c r="A1583" s="661" t="s">
        <v>591</v>
      </c>
      <c r="B1583" s="662" t="s">
        <v>10328</v>
      </c>
      <c r="C1583" s="662" t="s">
        <v>9668</v>
      </c>
      <c r="D1583" s="662" t="s">
        <v>10258</v>
      </c>
      <c r="E1583" s="662" t="s">
        <v>2101</v>
      </c>
      <c r="F1583" s="665"/>
      <c r="G1583" s="665"/>
      <c r="H1583" s="665"/>
      <c r="I1583" s="665"/>
      <c r="J1583" s="665">
        <v>5</v>
      </c>
      <c r="K1583" s="665">
        <v>19346.5</v>
      </c>
      <c r="L1583" s="665"/>
      <c r="M1583" s="665">
        <v>3869.3</v>
      </c>
      <c r="N1583" s="665"/>
      <c r="O1583" s="665"/>
      <c r="P1583" s="678"/>
      <c r="Q1583" s="666"/>
    </row>
    <row r="1584" spans="1:17" ht="14.4" customHeight="1" x14ac:dyDescent="0.3">
      <c r="A1584" s="661" t="s">
        <v>591</v>
      </c>
      <c r="B1584" s="662" t="s">
        <v>10328</v>
      </c>
      <c r="C1584" s="662" t="s">
        <v>9668</v>
      </c>
      <c r="D1584" s="662" t="s">
        <v>10259</v>
      </c>
      <c r="E1584" s="662" t="s">
        <v>3963</v>
      </c>
      <c r="F1584" s="665">
        <v>27.95</v>
      </c>
      <c r="G1584" s="665">
        <v>650663.91</v>
      </c>
      <c r="H1584" s="665">
        <v>1</v>
      </c>
      <c r="I1584" s="665">
        <v>23279.567441860469</v>
      </c>
      <c r="J1584" s="665"/>
      <c r="K1584" s="665"/>
      <c r="L1584" s="665"/>
      <c r="M1584" s="665"/>
      <c r="N1584" s="665">
        <v>13.5</v>
      </c>
      <c r="O1584" s="665">
        <v>303307.32</v>
      </c>
      <c r="P1584" s="678">
        <v>0.46615052001270518</v>
      </c>
      <c r="Q1584" s="666">
        <v>22467.20888888889</v>
      </c>
    </row>
    <row r="1585" spans="1:17" ht="14.4" customHeight="1" x14ac:dyDescent="0.3">
      <c r="A1585" s="661" t="s">
        <v>591</v>
      </c>
      <c r="B1585" s="662" t="s">
        <v>10328</v>
      </c>
      <c r="C1585" s="662" t="s">
        <v>9668</v>
      </c>
      <c r="D1585" s="662" t="s">
        <v>10260</v>
      </c>
      <c r="E1585" s="662" t="s">
        <v>3183</v>
      </c>
      <c r="F1585" s="665"/>
      <c r="G1585" s="665"/>
      <c r="H1585" s="665"/>
      <c r="I1585" s="665"/>
      <c r="J1585" s="665"/>
      <c r="K1585" s="665"/>
      <c r="L1585" s="665"/>
      <c r="M1585" s="665"/>
      <c r="N1585" s="665">
        <v>8</v>
      </c>
      <c r="O1585" s="665">
        <v>211444.48000000001</v>
      </c>
      <c r="P1585" s="678"/>
      <c r="Q1585" s="666">
        <v>26430.560000000001</v>
      </c>
    </row>
    <row r="1586" spans="1:17" ht="14.4" customHeight="1" x14ac:dyDescent="0.3">
      <c r="A1586" s="661" t="s">
        <v>591</v>
      </c>
      <c r="B1586" s="662" t="s">
        <v>10328</v>
      </c>
      <c r="C1586" s="662" t="s">
        <v>9668</v>
      </c>
      <c r="D1586" s="662" t="s">
        <v>9775</v>
      </c>
      <c r="E1586" s="662" t="s">
        <v>2752</v>
      </c>
      <c r="F1586" s="665">
        <v>2.4000000000000004</v>
      </c>
      <c r="G1586" s="665">
        <v>16804.080000000002</v>
      </c>
      <c r="H1586" s="665">
        <v>1</v>
      </c>
      <c r="I1586" s="665">
        <v>7001.7</v>
      </c>
      <c r="J1586" s="665">
        <v>10.999999999999998</v>
      </c>
      <c r="K1586" s="665">
        <v>77018.7</v>
      </c>
      <c r="L1586" s="665">
        <v>4.583333333333333</v>
      </c>
      <c r="M1586" s="665">
        <v>7001.7000000000007</v>
      </c>
      <c r="N1586" s="665">
        <v>20.8</v>
      </c>
      <c r="O1586" s="665">
        <v>123734.6</v>
      </c>
      <c r="P1586" s="678">
        <v>7.3633665157509363</v>
      </c>
      <c r="Q1586" s="666">
        <v>5948.7788461538466</v>
      </c>
    </row>
    <row r="1587" spans="1:17" ht="14.4" customHeight="1" x14ac:dyDescent="0.3">
      <c r="A1587" s="661" t="s">
        <v>591</v>
      </c>
      <c r="B1587" s="662" t="s">
        <v>10328</v>
      </c>
      <c r="C1587" s="662" t="s">
        <v>9668</v>
      </c>
      <c r="D1587" s="662" t="s">
        <v>9776</v>
      </c>
      <c r="E1587" s="662" t="s">
        <v>2770</v>
      </c>
      <c r="F1587" s="665">
        <v>10.399999999999999</v>
      </c>
      <c r="G1587" s="665">
        <v>92594.319999999992</v>
      </c>
      <c r="H1587" s="665">
        <v>1</v>
      </c>
      <c r="I1587" s="665">
        <v>8903.3000000000011</v>
      </c>
      <c r="J1587" s="665">
        <v>50</v>
      </c>
      <c r="K1587" s="665">
        <v>445165</v>
      </c>
      <c r="L1587" s="665">
        <v>4.8076923076923084</v>
      </c>
      <c r="M1587" s="665">
        <v>8903.2999999999993</v>
      </c>
      <c r="N1587" s="665">
        <v>73.000000000000014</v>
      </c>
      <c r="O1587" s="665">
        <v>554894.65</v>
      </c>
      <c r="P1587" s="678">
        <v>5.9927504192481793</v>
      </c>
      <c r="Q1587" s="666">
        <v>7601.2965753424642</v>
      </c>
    </row>
    <row r="1588" spans="1:17" ht="14.4" customHeight="1" x14ac:dyDescent="0.3">
      <c r="A1588" s="661" t="s">
        <v>591</v>
      </c>
      <c r="B1588" s="662" t="s">
        <v>10328</v>
      </c>
      <c r="C1588" s="662" t="s">
        <v>9668</v>
      </c>
      <c r="D1588" s="662" t="s">
        <v>9778</v>
      </c>
      <c r="E1588" s="662" t="s">
        <v>3324</v>
      </c>
      <c r="F1588" s="665">
        <v>0.4</v>
      </c>
      <c r="G1588" s="665">
        <v>2418.86</v>
      </c>
      <c r="H1588" s="665">
        <v>1</v>
      </c>
      <c r="I1588" s="665">
        <v>6047.15</v>
      </c>
      <c r="J1588" s="665">
        <v>1.7999999999999998</v>
      </c>
      <c r="K1588" s="665">
        <v>10884.87</v>
      </c>
      <c r="L1588" s="665">
        <v>4.5</v>
      </c>
      <c r="M1588" s="665">
        <v>6047.1500000000015</v>
      </c>
      <c r="N1588" s="665"/>
      <c r="O1588" s="665"/>
      <c r="P1588" s="678"/>
      <c r="Q1588" s="666"/>
    </row>
    <row r="1589" spans="1:17" ht="14.4" customHeight="1" x14ac:dyDescent="0.3">
      <c r="A1589" s="661" t="s">
        <v>591</v>
      </c>
      <c r="B1589" s="662" t="s">
        <v>10328</v>
      </c>
      <c r="C1589" s="662" t="s">
        <v>9668</v>
      </c>
      <c r="D1589" s="662" t="s">
        <v>9779</v>
      </c>
      <c r="E1589" s="662" t="s">
        <v>3481</v>
      </c>
      <c r="F1589" s="665"/>
      <c r="G1589" s="665"/>
      <c r="H1589" s="665"/>
      <c r="I1589" s="665"/>
      <c r="J1589" s="665">
        <v>3.6000000000000005</v>
      </c>
      <c r="K1589" s="665">
        <v>33870.600000000006</v>
      </c>
      <c r="L1589" s="665"/>
      <c r="M1589" s="665">
        <v>9408.5</v>
      </c>
      <c r="N1589" s="665"/>
      <c r="O1589" s="665"/>
      <c r="P1589" s="678"/>
      <c r="Q1589" s="666"/>
    </row>
    <row r="1590" spans="1:17" ht="14.4" customHeight="1" x14ac:dyDescent="0.3">
      <c r="A1590" s="661" t="s">
        <v>591</v>
      </c>
      <c r="B1590" s="662" t="s">
        <v>10328</v>
      </c>
      <c r="C1590" s="662" t="s">
        <v>9668</v>
      </c>
      <c r="D1590" s="662" t="s">
        <v>10261</v>
      </c>
      <c r="E1590" s="662" t="s">
        <v>3179</v>
      </c>
      <c r="F1590" s="665">
        <v>18</v>
      </c>
      <c r="G1590" s="665">
        <v>179554.47999999998</v>
      </c>
      <c r="H1590" s="665">
        <v>1</v>
      </c>
      <c r="I1590" s="665">
        <v>9975.2488888888874</v>
      </c>
      <c r="J1590" s="665">
        <v>121</v>
      </c>
      <c r="K1590" s="665">
        <v>1306680.21</v>
      </c>
      <c r="L1590" s="665">
        <v>7.2773467417799882</v>
      </c>
      <c r="M1590" s="665">
        <v>10799.01</v>
      </c>
      <c r="N1590" s="665"/>
      <c r="O1590" s="665"/>
      <c r="P1590" s="678"/>
      <c r="Q1590" s="666"/>
    </row>
    <row r="1591" spans="1:17" ht="14.4" customHeight="1" x14ac:dyDescent="0.3">
      <c r="A1591" s="661" t="s">
        <v>591</v>
      </c>
      <c r="B1591" s="662" t="s">
        <v>10328</v>
      </c>
      <c r="C1591" s="662" t="s">
        <v>9668</v>
      </c>
      <c r="D1591" s="662" t="s">
        <v>9780</v>
      </c>
      <c r="E1591" s="662" t="s">
        <v>9925</v>
      </c>
      <c r="F1591" s="665">
        <v>0</v>
      </c>
      <c r="G1591" s="665">
        <v>0</v>
      </c>
      <c r="H1591" s="665"/>
      <c r="I1591" s="665"/>
      <c r="J1591" s="665"/>
      <c r="K1591" s="665"/>
      <c r="L1591" s="665"/>
      <c r="M1591" s="665"/>
      <c r="N1591" s="665"/>
      <c r="O1591" s="665"/>
      <c r="P1591" s="678"/>
      <c r="Q1591" s="666"/>
    </row>
    <row r="1592" spans="1:17" ht="14.4" customHeight="1" x14ac:dyDescent="0.3">
      <c r="A1592" s="661" t="s">
        <v>591</v>
      </c>
      <c r="B1592" s="662" t="s">
        <v>10328</v>
      </c>
      <c r="C1592" s="662" t="s">
        <v>9668</v>
      </c>
      <c r="D1592" s="662" t="s">
        <v>9780</v>
      </c>
      <c r="E1592" s="662" t="s">
        <v>3450</v>
      </c>
      <c r="F1592" s="665">
        <v>1.2</v>
      </c>
      <c r="G1592" s="665">
        <v>12858.97</v>
      </c>
      <c r="H1592" s="665">
        <v>1</v>
      </c>
      <c r="I1592" s="665">
        <v>10715.808333333332</v>
      </c>
      <c r="J1592" s="665"/>
      <c r="K1592" s="665"/>
      <c r="L1592" s="665"/>
      <c r="M1592" s="665"/>
      <c r="N1592" s="665"/>
      <c r="O1592" s="665"/>
      <c r="P1592" s="678"/>
      <c r="Q1592" s="666"/>
    </row>
    <row r="1593" spans="1:17" ht="14.4" customHeight="1" x14ac:dyDescent="0.3">
      <c r="A1593" s="661" t="s">
        <v>591</v>
      </c>
      <c r="B1593" s="662" t="s">
        <v>10328</v>
      </c>
      <c r="C1593" s="662" t="s">
        <v>9668</v>
      </c>
      <c r="D1593" s="662" t="s">
        <v>9784</v>
      </c>
      <c r="E1593" s="662" t="s">
        <v>9785</v>
      </c>
      <c r="F1593" s="665">
        <v>0.15</v>
      </c>
      <c r="G1593" s="665">
        <v>12155.22</v>
      </c>
      <c r="H1593" s="665">
        <v>1</v>
      </c>
      <c r="I1593" s="665">
        <v>81034.8</v>
      </c>
      <c r="J1593" s="665"/>
      <c r="K1593" s="665"/>
      <c r="L1593" s="665"/>
      <c r="M1593" s="665"/>
      <c r="N1593" s="665"/>
      <c r="O1593" s="665"/>
      <c r="P1593" s="678"/>
      <c r="Q1593" s="666"/>
    </row>
    <row r="1594" spans="1:17" ht="14.4" customHeight="1" x14ac:dyDescent="0.3">
      <c r="A1594" s="661" t="s">
        <v>591</v>
      </c>
      <c r="B1594" s="662" t="s">
        <v>10328</v>
      </c>
      <c r="C1594" s="662" t="s">
        <v>9668</v>
      </c>
      <c r="D1594" s="662" t="s">
        <v>3248</v>
      </c>
      <c r="E1594" s="662" t="s">
        <v>3251</v>
      </c>
      <c r="F1594" s="665">
        <v>7</v>
      </c>
      <c r="G1594" s="665">
        <v>24523.73</v>
      </c>
      <c r="H1594" s="665">
        <v>1</v>
      </c>
      <c r="I1594" s="665">
        <v>3503.39</v>
      </c>
      <c r="J1594" s="665">
        <v>3</v>
      </c>
      <c r="K1594" s="665">
        <v>10510.17</v>
      </c>
      <c r="L1594" s="665">
        <v>0.4285714285714286</v>
      </c>
      <c r="M1594" s="665">
        <v>3503.39</v>
      </c>
      <c r="N1594" s="665"/>
      <c r="O1594" s="665"/>
      <c r="P1594" s="678"/>
      <c r="Q1594" s="666"/>
    </row>
    <row r="1595" spans="1:17" ht="14.4" customHeight="1" x14ac:dyDescent="0.3">
      <c r="A1595" s="661" t="s">
        <v>591</v>
      </c>
      <c r="B1595" s="662" t="s">
        <v>10328</v>
      </c>
      <c r="C1595" s="662" t="s">
        <v>9668</v>
      </c>
      <c r="D1595" s="662" t="s">
        <v>3250</v>
      </c>
      <c r="E1595" s="662" t="s">
        <v>3251</v>
      </c>
      <c r="F1595" s="665">
        <v>27</v>
      </c>
      <c r="G1595" s="665">
        <v>189183.06</v>
      </c>
      <c r="H1595" s="665">
        <v>1</v>
      </c>
      <c r="I1595" s="665">
        <v>7006.78</v>
      </c>
      <c r="J1595" s="665">
        <v>10</v>
      </c>
      <c r="K1595" s="665">
        <v>70067.8</v>
      </c>
      <c r="L1595" s="665">
        <v>0.37037037037037041</v>
      </c>
      <c r="M1595" s="665">
        <v>7006.7800000000007</v>
      </c>
      <c r="N1595" s="665">
        <v>2</v>
      </c>
      <c r="O1595" s="665">
        <v>12691.14</v>
      </c>
      <c r="P1595" s="678">
        <v>6.7083913327123476E-2</v>
      </c>
      <c r="Q1595" s="666">
        <v>6345.57</v>
      </c>
    </row>
    <row r="1596" spans="1:17" ht="14.4" customHeight="1" x14ac:dyDescent="0.3">
      <c r="A1596" s="661" t="s">
        <v>591</v>
      </c>
      <c r="B1596" s="662" t="s">
        <v>10328</v>
      </c>
      <c r="C1596" s="662" t="s">
        <v>9668</v>
      </c>
      <c r="D1596" s="662" t="s">
        <v>10264</v>
      </c>
      <c r="E1596" s="662" t="s">
        <v>5048</v>
      </c>
      <c r="F1596" s="665">
        <v>20</v>
      </c>
      <c r="G1596" s="665">
        <v>10821.199999999999</v>
      </c>
      <c r="H1596" s="665">
        <v>1</v>
      </c>
      <c r="I1596" s="665">
        <v>541.05999999999995</v>
      </c>
      <c r="J1596" s="665"/>
      <c r="K1596" s="665"/>
      <c r="L1596" s="665"/>
      <c r="M1596" s="665"/>
      <c r="N1596" s="665">
        <v>14</v>
      </c>
      <c r="O1596" s="665">
        <v>5094.18</v>
      </c>
      <c r="P1596" s="678">
        <v>0.47075925036040372</v>
      </c>
      <c r="Q1596" s="666">
        <v>363.87</v>
      </c>
    </row>
    <row r="1597" spans="1:17" ht="14.4" customHeight="1" x14ac:dyDescent="0.3">
      <c r="A1597" s="661" t="s">
        <v>591</v>
      </c>
      <c r="B1597" s="662" t="s">
        <v>10328</v>
      </c>
      <c r="C1597" s="662" t="s">
        <v>9668</v>
      </c>
      <c r="D1597" s="662" t="s">
        <v>10267</v>
      </c>
      <c r="E1597" s="662" t="s">
        <v>4571</v>
      </c>
      <c r="F1597" s="665">
        <v>9</v>
      </c>
      <c r="G1597" s="665">
        <v>63645.120000000003</v>
      </c>
      <c r="H1597" s="665">
        <v>1</v>
      </c>
      <c r="I1597" s="665">
        <v>7071.68</v>
      </c>
      <c r="J1597" s="665"/>
      <c r="K1597" s="665"/>
      <c r="L1597" s="665"/>
      <c r="M1597" s="665"/>
      <c r="N1597" s="665">
        <v>4</v>
      </c>
      <c r="O1597" s="665">
        <v>28686.480000000003</v>
      </c>
      <c r="P1597" s="678">
        <v>0.4507255230251746</v>
      </c>
      <c r="Q1597" s="666">
        <v>7171.6200000000008</v>
      </c>
    </row>
    <row r="1598" spans="1:17" ht="14.4" customHeight="1" x14ac:dyDescent="0.3">
      <c r="A1598" s="661" t="s">
        <v>591</v>
      </c>
      <c r="B1598" s="662" t="s">
        <v>10328</v>
      </c>
      <c r="C1598" s="662" t="s">
        <v>9668</v>
      </c>
      <c r="D1598" s="662" t="s">
        <v>10270</v>
      </c>
      <c r="E1598" s="662" t="s">
        <v>1924</v>
      </c>
      <c r="F1598" s="665"/>
      <c r="G1598" s="665"/>
      <c r="H1598" s="665"/>
      <c r="I1598" s="665"/>
      <c r="J1598" s="665"/>
      <c r="K1598" s="665"/>
      <c r="L1598" s="665"/>
      <c r="M1598" s="665"/>
      <c r="N1598" s="665">
        <v>84</v>
      </c>
      <c r="O1598" s="665">
        <v>38212.44</v>
      </c>
      <c r="P1598" s="678"/>
      <c r="Q1598" s="666">
        <v>454.91</v>
      </c>
    </row>
    <row r="1599" spans="1:17" ht="14.4" customHeight="1" x14ac:dyDescent="0.3">
      <c r="A1599" s="661" t="s">
        <v>591</v>
      </c>
      <c r="B1599" s="662" t="s">
        <v>10328</v>
      </c>
      <c r="C1599" s="662" t="s">
        <v>9668</v>
      </c>
      <c r="D1599" s="662" t="s">
        <v>10273</v>
      </c>
      <c r="E1599" s="662" t="s">
        <v>3197</v>
      </c>
      <c r="F1599" s="665"/>
      <c r="G1599" s="665"/>
      <c r="H1599" s="665"/>
      <c r="I1599" s="665"/>
      <c r="J1599" s="665"/>
      <c r="K1599" s="665"/>
      <c r="L1599" s="665"/>
      <c r="M1599" s="665"/>
      <c r="N1599" s="665">
        <v>12</v>
      </c>
      <c r="O1599" s="665">
        <v>124708.2</v>
      </c>
      <c r="P1599" s="678"/>
      <c r="Q1599" s="666">
        <v>10392.35</v>
      </c>
    </row>
    <row r="1600" spans="1:17" ht="14.4" customHeight="1" x14ac:dyDescent="0.3">
      <c r="A1600" s="661" t="s">
        <v>591</v>
      </c>
      <c r="B1600" s="662" t="s">
        <v>10328</v>
      </c>
      <c r="C1600" s="662" t="s">
        <v>9668</v>
      </c>
      <c r="D1600" s="662" t="s">
        <v>10274</v>
      </c>
      <c r="E1600" s="662" t="s">
        <v>10275</v>
      </c>
      <c r="F1600" s="665">
        <v>3.23</v>
      </c>
      <c r="G1600" s="665">
        <v>205126.90999999997</v>
      </c>
      <c r="H1600" s="665">
        <v>1</v>
      </c>
      <c r="I1600" s="665">
        <v>63506.78328173374</v>
      </c>
      <c r="J1600" s="665">
        <v>13.37</v>
      </c>
      <c r="K1600" s="665">
        <v>849085.76</v>
      </c>
      <c r="L1600" s="665">
        <v>4.1393192146266919</v>
      </c>
      <c r="M1600" s="665">
        <v>63506.788332086762</v>
      </c>
      <c r="N1600" s="665">
        <v>31.67</v>
      </c>
      <c r="O1600" s="665">
        <v>1923813.75</v>
      </c>
      <c r="P1600" s="678">
        <v>9.3786512457093032</v>
      </c>
      <c r="Q1600" s="666">
        <v>60745.618882222923</v>
      </c>
    </row>
    <row r="1601" spans="1:17" ht="14.4" customHeight="1" x14ac:dyDescent="0.3">
      <c r="A1601" s="661" t="s">
        <v>591</v>
      </c>
      <c r="B1601" s="662" t="s">
        <v>10328</v>
      </c>
      <c r="C1601" s="662" t="s">
        <v>9668</v>
      </c>
      <c r="D1601" s="662" t="s">
        <v>10276</v>
      </c>
      <c r="E1601" s="662" t="s">
        <v>2904</v>
      </c>
      <c r="F1601" s="665"/>
      <c r="G1601" s="665"/>
      <c r="H1601" s="665"/>
      <c r="I1601" s="665"/>
      <c r="J1601" s="665">
        <v>34.6</v>
      </c>
      <c r="K1601" s="665">
        <v>135836.13999999998</v>
      </c>
      <c r="L1601" s="665"/>
      <c r="M1601" s="665">
        <v>3925.8999999999992</v>
      </c>
      <c r="N1601" s="665">
        <v>60</v>
      </c>
      <c r="O1601" s="665">
        <v>220643.04</v>
      </c>
      <c r="P1601" s="678"/>
      <c r="Q1601" s="666">
        <v>3677.384</v>
      </c>
    </row>
    <row r="1602" spans="1:17" ht="14.4" customHeight="1" x14ac:dyDescent="0.3">
      <c r="A1602" s="661" t="s">
        <v>591</v>
      </c>
      <c r="B1602" s="662" t="s">
        <v>10328</v>
      </c>
      <c r="C1602" s="662" t="s">
        <v>9668</v>
      </c>
      <c r="D1602" s="662" t="s">
        <v>10284</v>
      </c>
      <c r="E1602" s="662" t="s">
        <v>1924</v>
      </c>
      <c r="F1602" s="665"/>
      <c r="G1602" s="665"/>
      <c r="H1602" s="665"/>
      <c r="I1602" s="665"/>
      <c r="J1602" s="665">
        <v>17.2</v>
      </c>
      <c r="K1602" s="665">
        <v>1255.08</v>
      </c>
      <c r="L1602" s="665"/>
      <c r="M1602" s="665">
        <v>72.969767441860469</v>
      </c>
      <c r="N1602" s="665">
        <v>41.1</v>
      </c>
      <c r="O1602" s="665">
        <v>2209.92</v>
      </c>
      <c r="P1602" s="678"/>
      <c r="Q1602" s="666">
        <v>53.769343065693434</v>
      </c>
    </row>
    <row r="1603" spans="1:17" ht="14.4" customHeight="1" x14ac:dyDescent="0.3">
      <c r="A1603" s="661" t="s">
        <v>591</v>
      </c>
      <c r="B1603" s="662" t="s">
        <v>10328</v>
      </c>
      <c r="C1603" s="662" t="s">
        <v>9668</v>
      </c>
      <c r="D1603" s="662" t="s">
        <v>9808</v>
      </c>
      <c r="E1603" s="662" t="s">
        <v>9809</v>
      </c>
      <c r="F1603" s="665">
        <v>12</v>
      </c>
      <c r="G1603" s="665">
        <v>5329.4400000000005</v>
      </c>
      <c r="H1603" s="665">
        <v>1</v>
      </c>
      <c r="I1603" s="665">
        <v>444.12000000000006</v>
      </c>
      <c r="J1603" s="665"/>
      <c r="K1603" s="665"/>
      <c r="L1603" s="665"/>
      <c r="M1603" s="665"/>
      <c r="N1603" s="665"/>
      <c r="O1603" s="665"/>
      <c r="P1603" s="678"/>
      <c r="Q1603" s="666"/>
    </row>
    <row r="1604" spans="1:17" ht="14.4" customHeight="1" x14ac:dyDescent="0.3">
      <c r="A1604" s="661" t="s">
        <v>591</v>
      </c>
      <c r="B1604" s="662" t="s">
        <v>10328</v>
      </c>
      <c r="C1604" s="662" t="s">
        <v>9668</v>
      </c>
      <c r="D1604" s="662" t="s">
        <v>10287</v>
      </c>
      <c r="E1604" s="662" t="s">
        <v>10288</v>
      </c>
      <c r="F1604" s="665"/>
      <c r="G1604" s="665"/>
      <c r="H1604" s="665"/>
      <c r="I1604" s="665"/>
      <c r="J1604" s="665"/>
      <c r="K1604" s="665"/>
      <c r="L1604" s="665"/>
      <c r="M1604" s="665"/>
      <c r="N1604" s="665">
        <v>104.4</v>
      </c>
      <c r="O1604" s="665">
        <v>4749.0600000000004</v>
      </c>
      <c r="P1604" s="678"/>
      <c r="Q1604" s="666">
        <v>45.489080459770115</v>
      </c>
    </row>
    <row r="1605" spans="1:17" ht="14.4" customHeight="1" x14ac:dyDescent="0.3">
      <c r="A1605" s="661" t="s">
        <v>591</v>
      </c>
      <c r="B1605" s="662" t="s">
        <v>10328</v>
      </c>
      <c r="C1605" s="662" t="s">
        <v>9668</v>
      </c>
      <c r="D1605" s="662" t="s">
        <v>3253</v>
      </c>
      <c r="E1605" s="662" t="s">
        <v>3254</v>
      </c>
      <c r="F1605" s="665"/>
      <c r="G1605" s="665"/>
      <c r="H1605" s="665"/>
      <c r="I1605" s="665"/>
      <c r="J1605" s="665"/>
      <c r="K1605" s="665"/>
      <c r="L1605" s="665"/>
      <c r="M1605" s="665"/>
      <c r="N1605" s="665">
        <v>10</v>
      </c>
      <c r="O1605" s="665">
        <v>57104.3</v>
      </c>
      <c r="P1605" s="678"/>
      <c r="Q1605" s="666">
        <v>5710.43</v>
      </c>
    </row>
    <row r="1606" spans="1:17" ht="14.4" customHeight="1" x14ac:dyDescent="0.3">
      <c r="A1606" s="661" t="s">
        <v>591</v>
      </c>
      <c r="B1606" s="662" t="s">
        <v>10328</v>
      </c>
      <c r="C1606" s="662" t="s">
        <v>9668</v>
      </c>
      <c r="D1606" s="662" t="s">
        <v>10293</v>
      </c>
      <c r="E1606" s="662" t="s">
        <v>2213</v>
      </c>
      <c r="F1606" s="665"/>
      <c r="G1606" s="665"/>
      <c r="H1606" s="665"/>
      <c r="I1606" s="665"/>
      <c r="J1606" s="665"/>
      <c r="K1606" s="665"/>
      <c r="L1606" s="665"/>
      <c r="M1606" s="665"/>
      <c r="N1606" s="665">
        <v>25.299999999999997</v>
      </c>
      <c r="O1606" s="665">
        <v>123370.39000000001</v>
      </c>
      <c r="P1606" s="678"/>
      <c r="Q1606" s="666">
        <v>4876.3000000000011</v>
      </c>
    </row>
    <row r="1607" spans="1:17" ht="14.4" customHeight="1" x14ac:dyDescent="0.3">
      <c r="A1607" s="661" t="s">
        <v>591</v>
      </c>
      <c r="B1607" s="662" t="s">
        <v>10328</v>
      </c>
      <c r="C1607" s="662" t="s">
        <v>9831</v>
      </c>
      <c r="D1607" s="662" t="s">
        <v>9832</v>
      </c>
      <c r="E1607" s="662" t="s">
        <v>9833</v>
      </c>
      <c r="F1607" s="665">
        <v>171</v>
      </c>
      <c r="G1607" s="665">
        <v>317392.01999999996</v>
      </c>
      <c r="H1607" s="665">
        <v>1</v>
      </c>
      <c r="I1607" s="665">
        <v>1856.0936842105261</v>
      </c>
      <c r="J1607" s="665">
        <v>80</v>
      </c>
      <c r="K1607" s="665">
        <v>149246.39999999997</v>
      </c>
      <c r="L1607" s="665">
        <v>0.47022732329565181</v>
      </c>
      <c r="M1607" s="665">
        <v>1865.5799999999995</v>
      </c>
      <c r="N1607" s="665">
        <v>169</v>
      </c>
      <c r="O1607" s="665">
        <v>315283.01999999996</v>
      </c>
      <c r="P1607" s="678">
        <v>0.99335522046206459</v>
      </c>
      <c r="Q1607" s="666">
        <v>1865.5799999999997</v>
      </c>
    </row>
    <row r="1608" spans="1:17" ht="14.4" customHeight="1" x14ac:dyDescent="0.3">
      <c r="A1608" s="661" t="s">
        <v>591</v>
      </c>
      <c r="B1608" s="662" t="s">
        <v>10328</v>
      </c>
      <c r="C1608" s="662" t="s">
        <v>9831</v>
      </c>
      <c r="D1608" s="662" t="s">
        <v>9834</v>
      </c>
      <c r="E1608" s="662" t="s">
        <v>9835</v>
      </c>
      <c r="F1608" s="665">
        <v>640</v>
      </c>
      <c r="G1608" s="665">
        <v>1740512.91</v>
      </c>
      <c r="H1608" s="665">
        <v>1</v>
      </c>
      <c r="I1608" s="665">
        <v>2719.551421875</v>
      </c>
      <c r="J1608" s="665">
        <v>779</v>
      </c>
      <c r="K1608" s="665">
        <v>2125665.09</v>
      </c>
      <c r="L1608" s="665">
        <v>1.2212865976386236</v>
      </c>
      <c r="M1608" s="665">
        <v>2728.7099999999996</v>
      </c>
      <c r="N1608" s="665">
        <v>648</v>
      </c>
      <c r="O1608" s="665">
        <v>1708748.0399999998</v>
      </c>
      <c r="P1608" s="678">
        <v>0.9817497073319611</v>
      </c>
      <c r="Q1608" s="666">
        <v>2636.9568518518518</v>
      </c>
    </row>
    <row r="1609" spans="1:17" ht="14.4" customHeight="1" x14ac:dyDescent="0.3">
      <c r="A1609" s="661" t="s">
        <v>591</v>
      </c>
      <c r="B1609" s="662" t="s">
        <v>10328</v>
      </c>
      <c r="C1609" s="662" t="s">
        <v>9831</v>
      </c>
      <c r="D1609" s="662" t="s">
        <v>9836</v>
      </c>
      <c r="E1609" s="662" t="s">
        <v>9837</v>
      </c>
      <c r="F1609" s="665">
        <v>82</v>
      </c>
      <c r="G1609" s="665">
        <v>667839.46000000008</v>
      </c>
      <c r="H1609" s="665">
        <v>1</v>
      </c>
      <c r="I1609" s="665">
        <v>8144.3836585365862</v>
      </c>
      <c r="J1609" s="665">
        <v>32</v>
      </c>
      <c r="K1609" s="665">
        <v>262132.15999999997</v>
      </c>
      <c r="L1609" s="665">
        <v>0.39250774430130253</v>
      </c>
      <c r="M1609" s="665">
        <v>8191.6299999999992</v>
      </c>
      <c r="N1609" s="665">
        <v>2</v>
      </c>
      <c r="O1609" s="665">
        <v>16383.26</v>
      </c>
      <c r="P1609" s="678">
        <v>2.4531734018831408E-2</v>
      </c>
      <c r="Q1609" s="666">
        <v>8191.63</v>
      </c>
    </row>
    <row r="1610" spans="1:17" ht="14.4" customHeight="1" x14ac:dyDescent="0.3">
      <c r="A1610" s="661" t="s">
        <v>591</v>
      </c>
      <c r="B1610" s="662" t="s">
        <v>10328</v>
      </c>
      <c r="C1610" s="662" t="s">
        <v>9831</v>
      </c>
      <c r="D1610" s="662" t="s">
        <v>9838</v>
      </c>
      <c r="E1610" s="662" t="s">
        <v>9839</v>
      </c>
      <c r="F1610" s="665">
        <v>185</v>
      </c>
      <c r="G1610" s="665">
        <v>1487240.64</v>
      </c>
      <c r="H1610" s="665">
        <v>1</v>
      </c>
      <c r="I1610" s="665">
        <v>8039.138594594594</v>
      </c>
      <c r="J1610" s="665">
        <v>266</v>
      </c>
      <c r="K1610" s="665">
        <v>2147779.7599999998</v>
      </c>
      <c r="L1610" s="665">
        <v>1.4441373522444894</v>
      </c>
      <c r="M1610" s="665">
        <v>8074.3599999999988</v>
      </c>
      <c r="N1610" s="665">
        <v>267</v>
      </c>
      <c r="O1610" s="665">
        <v>2155854.12</v>
      </c>
      <c r="P1610" s="678">
        <v>1.4495664400348824</v>
      </c>
      <c r="Q1610" s="666">
        <v>8074.3600000000006</v>
      </c>
    </row>
    <row r="1611" spans="1:17" ht="14.4" customHeight="1" x14ac:dyDescent="0.3">
      <c r="A1611" s="661" t="s">
        <v>591</v>
      </c>
      <c r="B1611" s="662" t="s">
        <v>10328</v>
      </c>
      <c r="C1611" s="662" t="s">
        <v>9831</v>
      </c>
      <c r="D1611" s="662" t="s">
        <v>9840</v>
      </c>
      <c r="E1611" s="662" t="s">
        <v>9841</v>
      </c>
      <c r="F1611" s="665">
        <v>695</v>
      </c>
      <c r="G1611" s="665">
        <v>6708614.6400000006</v>
      </c>
      <c r="H1611" s="665">
        <v>1</v>
      </c>
      <c r="I1611" s="665">
        <v>9652.6829352517998</v>
      </c>
      <c r="J1611" s="665">
        <v>670</v>
      </c>
      <c r="K1611" s="665">
        <v>6489687.0000000009</v>
      </c>
      <c r="L1611" s="665">
        <v>0.96736619231418552</v>
      </c>
      <c r="M1611" s="665">
        <v>9686.1000000000022</v>
      </c>
      <c r="N1611" s="665">
        <v>707</v>
      </c>
      <c r="O1611" s="665">
        <v>6848072.7000000002</v>
      </c>
      <c r="P1611" s="678">
        <v>1.0207879074121329</v>
      </c>
      <c r="Q1611" s="666">
        <v>9686.1</v>
      </c>
    </row>
    <row r="1612" spans="1:17" ht="14.4" customHeight="1" x14ac:dyDescent="0.3">
      <c r="A1612" s="661" t="s">
        <v>591</v>
      </c>
      <c r="B1612" s="662" t="s">
        <v>10328</v>
      </c>
      <c r="C1612" s="662" t="s">
        <v>9831</v>
      </c>
      <c r="D1612" s="662" t="s">
        <v>9842</v>
      </c>
      <c r="E1612" s="662" t="s">
        <v>9843</v>
      </c>
      <c r="F1612" s="665">
        <v>35</v>
      </c>
      <c r="G1612" s="665">
        <v>32358.289999999994</v>
      </c>
      <c r="H1612" s="665">
        <v>1</v>
      </c>
      <c r="I1612" s="665">
        <v>924.52257142857127</v>
      </c>
      <c r="J1612" s="665">
        <v>90</v>
      </c>
      <c r="K1612" s="665">
        <v>83301.299999999988</v>
      </c>
      <c r="L1612" s="665">
        <v>2.574341845629049</v>
      </c>
      <c r="M1612" s="665">
        <v>925.56999999999982</v>
      </c>
      <c r="N1612" s="665">
        <v>39</v>
      </c>
      <c r="O1612" s="665">
        <v>36097.229999999996</v>
      </c>
      <c r="P1612" s="678">
        <v>1.1155481331059214</v>
      </c>
      <c r="Q1612" s="666">
        <v>925.56999999999994</v>
      </c>
    </row>
    <row r="1613" spans="1:17" ht="14.4" customHeight="1" x14ac:dyDescent="0.3">
      <c r="A1613" s="661" t="s">
        <v>591</v>
      </c>
      <c r="B1613" s="662" t="s">
        <v>10328</v>
      </c>
      <c r="C1613" s="662" t="s">
        <v>9831</v>
      </c>
      <c r="D1613" s="662" t="s">
        <v>10300</v>
      </c>
      <c r="E1613" s="662" t="s">
        <v>10301</v>
      </c>
      <c r="F1613" s="665">
        <v>1</v>
      </c>
      <c r="G1613" s="665">
        <v>14463.67</v>
      </c>
      <c r="H1613" s="665">
        <v>1</v>
      </c>
      <c r="I1613" s="665">
        <v>14463.67</v>
      </c>
      <c r="J1613" s="665">
        <v>10</v>
      </c>
      <c r="K1613" s="665">
        <v>144636.70000000001</v>
      </c>
      <c r="L1613" s="665">
        <v>10</v>
      </c>
      <c r="M1613" s="665">
        <v>14463.670000000002</v>
      </c>
      <c r="N1613" s="665">
        <v>20</v>
      </c>
      <c r="O1613" s="665">
        <v>289273.40000000002</v>
      </c>
      <c r="P1613" s="678">
        <v>20</v>
      </c>
      <c r="Q1613" s="666">
        <v>14463.670000000002</v>
      </c>
    </row>
    <row r="1614" spans="1:17" ht="14.4" customHeight="1" x14ac:dyDescent="0.3">
      <c r="A1614" s="661" t="s">
        <v>591</v>
      </c>
      <c r="B1614" s="662" t="s">
        <v>10328</v>
      </c>
      <c r="C1614" s="662" t="s">
        <v>9831</v>
      </c>
      <c r="D1614" s="662" t="s">
        <v>9844</v>
      </c>
      <c r="E1614" s="662" t="s">
        <v>9845</v>
      </c>
      <c r="F1614" s="665">
        <v>1708</v>
      </c>
      <c r="G1614" s="665">
        <v>407107.04</v>
      </c>
      <c r="H1614" s="665">
        <v>1</v>
      </c>
      <c r="I1614" s="665">
        <v>238.35306791569084</v>
      </c>
      <c r="J1614" s="665">
        <v>1815</v>
      </c>
      <c r="K1614" s="665">
        <v>433204.19999999995</v>
      </c>
      <c r="L1614" s="665">
        <v>1.0641039270654715</v>
      </c>
      <c r="M1614" s="665">
        <v>238.67999999999998</v>
      </c>
      <c r="N1614" s="665">
        <v>1772</v>
      </c>
      <c r="O1614" s="665">
        <v>422940.96000000008</v>
      </c>
      <c r="P1614" s="678">
        <v>1.0388937513829288</v>
      </c>
      <c r="Q1614" s="666">
        <v>238.68000000000004</v>
      </c>
    </row>
    <row r="1615" spans="1:17" ht="14.4" customHeight="1" x14ac:dyDescent="0.3">
      <c r="A1615" s="661" t="s">
        <v>591</v>
      </c>
      <c r="B1615" s="662" t="s">
        <v>10328</v>
      </c>
      <c r="C1615" s="662" t="s">
        <v>9831</v>
      </c>
      <c r="D1615" s="662" t="s">
        <v>10302</v>
      </c>
      <c r="E1615" s="662" t="s">
        <v>10303</v>
      </c>
      <c r="F1615" s="665">
        <v>6</v>
      </c>
      <c r="G1615" s="665">
        <v>16276.169999999998</v>
      </c>
      <c r="H1615" s="665">
        <v>1</v>
      </c>
      <c r="I1615" s="665">
        <v>2712.6949999999997</v>
      </c>
      <c r="J1615" s="665">
        <v>3</v>
      </c>
      <c r="K1615" s="665">
        <v>8186.13</v>
      </c>
      <c r="L1615" s="665">
        <v>0.50295186152516236</v>
      </c>
      <c r="M1615" s="665">
        <v>2728.71</v>
      </c>
      <c r="N1615" s="665">
        <v>3</v>
      </c>
      <c r="O1615" s="665">
        <v>8186.13</v>
      </c>
      <c r="P1615" s="678">
        <v>0.50295186152516236</v>
      </c>
      <c r="Q1615" s="666">
        <v>2728.71</v>
      </c>
    </row>
    <row r="1616" spans="1:17" ht="14.4" customHeight="1" x14ac:dyDescent="0.3">
      <c r="A1616" s="661" t="s">
        <v>591</v>
      </c>
      <c r="B1616" s="662" t="s">
        <v>10328</v>
      </c>
      <c r="C1616" s="662" t="s">
        <v>9848</v>
      </c>
      <c r="D1616" s="662" t="s">
        <v>9849</v>
      </c>
      <c r="E1616" s="662" t="s">
        <v>9850</v>
      </c>
      <c r="F1616" s="665">
        <v>1</v>
      </c>
      <c r="G1616" s="665">
        <v>565.1</v>
      </c>
      <c r="H1616" s="665">
        <v>1</v>
      </c>
      <c r="I1616" s="665">
        <v>565.1</v>
      </c>
      <c r="J1616" s="665"/>
      <c r="K1616" s="665"/>
      <c r="L1616" s="665"/>
      <c r="M1616" s="665"/>
      <c r="N1616" s="665"/>
      <c r="O1616" s="665"/>
      <c r="P1616" s="678"/>
      <c r="Q1616" s="666"/>
    </row>
    <row r="1617" spans="1:17" ht="14.4" customHeight="1" x14ac:dyDescent="0.3">
      <c r="A1617" s="661" t="s">
        <v>591</v>
      </c>
      <c r="B1617" s="662" t="s">
        <v>10328</v>
      </c>
      <c r="C1617" s="662" t="s">
        <v>9848</v>
      </c>
      <c r="D1617" s="662" t="s">
        <v>10309</v>
      </c>
      <c r="E1617" s="662" t="s">
        <v>10310</v>
      </c>
      <c r="F1617" s="665">
        <v>2</v>
      </c>
      <c r="G1617" s="665">
        <v>1731.56</v>
      </c>
      <c r="H1617" s="665">
        <v>1</v>
      </c>
      <c r="I1617" s="665">
        <v>865.78</v>
      </c>
      <c r="J1617" s="665"/>
      <c r="K1617" s="665"/>
      <c r="L1617" s="665"/>
      <c r="M1617" s="665"/>
      <c r="N1617" s="665"/>
      <c r="O1617" s="665"/>
      <c r="P1617" s="678"/>
      <c r="Q1617" s="666"/>
    </row>
    <row r="1618" spans="1:17" ht="14.4" customHeight="1" x14ac:dyDescent="0.3">
      <c r="A1618" s="661" t="s">
        <v>591</v>
      </c>
      <c r="B1618" s="662" t="s">
        <v>10328</v>
      </c>
      <c r="C1618" s="662" t="s">
        <v>9855</v>
      </c>
      <c r="D1618" s="662" t="s">
        <v>10313</v>
      </c>
      <c r="E1618" s="662" t="s">
        <v>10314</v>
      </c>
      <c r="F1618" s="665">
        <v>0</v>
      </c>
      <c r="G1618" s="665">
        <v>0</v>
      </c>
      <c r="H1618" s="665"/>
      <c r="I1618" s="665"/>
      <c r="J1618" s="665">
        <v>0</v>
      </c>
      <c r="K1618" s="665">
        <v>0</v>
      </c>
      <c r="L1618" s="665"/>
      <c r="M1618" s="665"/>
      <c r="N1618" s="665">
        <v>0</v>
      </c>
      <c r="O1618" s="665">
        <v>0</v>
      </c>
      <c r="P1618" s="678"/>
      <c r="Q1618" s="666"/>
    </row>
    <row r="1619" spans="1:17" ht="14.4" customHeight="1" x14ac:dyDescent="0.3">
      <c r="A1619" s="661" t="s">
        <v>591</v>
      </c>
      <c r="B1619" s="662" t="s">
        <v>10328</v>
      </c>
      <c r="C1619" s="662" t="s">
        <v>9855</v>
      </c>
      <c r="D1619" s="662" t="s">
        <v>9870</v>
      </c>
      <c r="E1619" s="662" t="s">
        <v>9871</v>
      </c>
      <c r="F1619" s="665">
        <v>15883</v>
      </c>
      <c r="G1619" s="665">
        <v>0</v>
      </c>
      <c r="H1619" s="665"/>
      <c r="I1619" s="665">
        <v>0</v>
      </c>
      <c r="J1619" s="665">
        <v>18129</v>
      </c>
      <c r="K1619" s="665">
        <v>0</v>
      </c>
      <c r="L1619" s="665"/>
      <c r="M1619" s="665">
        <v>0</v>
      </c>
      <c r="N1619" s="665">
        <v>12290</v>
      </c>
      <c r="O1619" s="665">
        <v>0</v>
      </c>
      <c r="P1619" s="678"/>
      <c r="Q1619" s="666">
        <v>0</v>
      </c>
    </row>
    <row r="1620" spans="1:17" ht="14.4" customHeight="1" x14ac:dyDescent="0.3">
      <c r="A1620" s="661" t="s">
        <v>591</v>
      </c>
      <c r="B1620" s="662" t="s">
        <v>10328</v>
      </c>
      <c r="C1620" s="662" t="s">
        <v>9855</v>
      </c>
      <c r="D1620" s="662" t="s">
        <v>9872</v>
      </c>
      <c r="E1620" s="662" t="s">
        <v>9873</v>
      </c>
      <c r="F1620" s="665">
        <v>88</v>
      </c>
      <c r="G1620" s="665">
        <v>0</v>
      </c>
      <c r="H1620" s="665"/>
      <c r="I1620" s="665">
        <v>0</v>
      </c>
      <c r="J1620" s="665"/>
      <c r="K1620" s="665"/>
      <c r="L1620" s="665"/>
      <c r="M1620" s="665"/>
      <c r="N1620" s="665"/>
      <c r="O1620" s="665"/>
      <c r="P1620" s="678"/>
      <c r="Q1620" s="666"/>
    </row>
    <row r="1621" spans="1:17" ht="14.4" customHeight="1" x14ac:dyDescent="0.3">
      <c r="A1621" s="661" t="s">
        <v>591</v>
      </c>
      <c r="B1621" s="662" t="s">
        <v>10328</v>
      </c>
      <c r="C1621" s="662" t="s">
        <v>9855</v>
      </c>
      <c r="D1621" s="662" t="s">
        <v>9876</v>
      </c>
      <c r="E1621" s="662" t="s">
        <v>9877</v>
      </c>
      <c r="F1621" s="665">
        <v>0</v>
      </c>
      <c r="G1621" s="665">
        <v>0</v>
      </c>
      <c r="H1621" s="665"/>
      <c r="I1621" s="665"/>
      <c r="J1621" s="665"/>
      <c r="K1621" s="665"/>
      <c r="L1621" s="665"/>
      <c r="M1621" s="665"/>
      <c r="N1621" s="665"/>
      <c r="O1621" s="665"/>
      <c r="P1621" s="678"/>
      <c r="Q1621" s="666"/>
    </row>
    <row r="1622" spans="1:17" ht="14.4" customHeight="1" x14ac:dyDescent="0.3">
      <c r="A1622" s="661" t="s">
        <v>591</v>
      </c>
      <c r="B1622" s="662" t="s">
        <v>10328</v>
      </c>
      <c r="C1622" s="662" t="s">
        <v>9855</v>
      </c>
      <c r="D1622" s="662" t="s">
        <v>10317</v>
      </c>
      <c r="E1622" s="662" t="s">
        <v>10318</v>
      </c>
      <c r="F1622" s="665">
        <v>6571</v>
      </c>
      <c r="G1622" s="665">
        <v>0</v>
      </c>
      <c r="H1622" s="665"/>
      <c r="I1622" s="665">
        <v>0</v>
      </c>
      <c r="J1622" s="665"/>
      <c r="K1622" s="665"/>
      <c r="L1622" s="665"/>
      <c r="M1622" s="665"/>
      <c r="N1622" s="665"/>
      <c r="O1622" s="665"/>
      <c r="P1622" s="678"/>
      <c r="Q1622" s="666"/>
    </row>
    <row r="1623" spans="1:17" ht="14.4" customHeight="1" x14ac:dyDescent="0.3">
      <c r="A1623" s="661" t="s">
        <v>591</v>
      </c>
      <c r="B1623" s="662" t="s">
        <v>10328</v>
      </c>
      <c r="C1623" s="662" t="s">
        <v>9855</v>
      </c>
      <c r="D1623" s="662" t="s">
        <v>9896</v>
      </c>
      <c r="E1623" s="662" t="s">
        <v>9897</v>
      </c>
      <c r="F1623" s="665">
        <v>139</v>
      </c>
      <c r="G1623" s="665">
        <v>45453</v>
      </c>
      <c r="H1623" s="665">
        <v>1</v>
      </c>
      <c r="I1623" s="665">
        <v>327</v>
      </c>
      <c r="J1623" s="665">
        <v>129</v>
      </c>
      <c r="K1623" s="665">
        <v>42489</v>
      </c>
      <c r="L1623" s="665">
        <v>0.93478978285261694</v>
      </c>
      <c r="M1623" s="665">
        <v>329.37209302325579</v>
      </c>
      <c r="N1623" s="665">
        <v>112</v>
      </c>
      <c r="O1623" s="665">
        <v>37072</v>
      </c>
      <c r="P1623" s="678">
        <v>0.81561173079884719</v>
      </c>
      <c r="Q1623" s="666">
        <v>331</v>
      </c>
    </row>
    <row r="1624" spans="1:17" ht="14.4" customHeight="1" x14ac:dyDescent="0.3">
      <c r="A1624" s="661" t="s">
        <v>591</v>
      </c>
      <c r="B1624" s="662" t="s">
        <v>10328</v>
      </c>
      <c r="C1624" s="662" t="s">
        <v>9855</v>
      </c>
      <c r="D1624" s="662" t="s">
        <v>10338</v>
      </c>
      <c r="E1624" s="662" t="s">
        <v>10339</v>
      </c>
      <c r="F1624" s="665">
        <v>2872</v>
      </c>
      <c r="G1624" s="665">
        <v>15726856</v>
      </c>
      <c r="H1624" s="665">
        <v>1</v>
      </c>
      <c r="I1624" s="665">
        <v>5475.9247910863505</v>
      </c>
      <c r="J1624" s="665">
        <v>3110</v>
      </c>
      <c r="K1624" s="665">
        <v>17030360</v>
      </c>
      <c r="L1624" s="665">
        <v>1.0828839534106498</v>
      </c>
      <c r="M1624" s="665">
        <v>5476</v>
      </c>
      <c r="N1624" s="665">
        <v>2356</v>
      </c>
      <c r="O1624" s="665">
        <v>12901456</v>
      </c>
      <c r="P1624" s="678">
        <v>0.82034552869308397</v>
      </c>
      <c r="Q1624" s="666">
        <v>5476</v>
      </c>
    </row>
    <row r="1625" spans="1:17" ht="14.4" customHeight="1" x14ac:dyDescent="0.3">
      <c r="A1625" s="661" t="s">
        <v>591</v>
      </c>
      <c r="B1625" s="662" t="s">
        <v>10328</v>
      </c>
      <c r="C1625" s="662" t="s">
        <v>9855</v>
      </c>
      <c r="D1625" s="662" t="s">
        <v>9900</v>
      </c>
      <c r="E1625" s="662" t="s">
        <v>9901</v>
      </c>
      <c r="F1625" s="665">
        <v>1</v>
      </c>
      <c r="G1625" s="665">
        <v>0</v>
      </c>
      <c r="H1625" s="665"/>
      <c r="I1625" s="665">
        <v>0</v>
      </c>
      <c r="J1625" s="665">
        <v>2</v>
      </c>
      <c r="K1625" s="665">
        <v>0</v>
      </c>
      <c r="L1625" s="665"/>
      <c r="M1625" s="665">
        <v>0</v>
      </c>
      <c r="N1625" s="665">
        <v>4</v>
      </c>
      <c r="O1625" s="665">
        <v>0</v>
      </c>
      <c r="P1625" s="678"/>
      <c r="Q1625" s="666">
        <v>0</v>
      </c>
    </row>
    <row r="1626" spans="1:17" ht="14.4" customHeight="1" x14ac:dyDescent="0.3">
      <c r="A1626" s="661" t="s">
        <v>591</v>
      </c>
      <c r="B1626" s="662" t="s">
        <v>10328</v>
      </c>
      <c r="C1626" s="662" t="s">
        <v>9855</v>
      </c>
      <c r="D1626" s="662" t="s">
        <v>10340</v>
      </c>
      <c r="E1626" s="662" t="s">
        <v>10341</v>
      </c>
      <c r="F1626" s="665">
        <v>1099</v>
      </c>
      <c r="G1626" s="665">
        <v>7336856</v>
      </c>
      <c r="H1626" s="665">
        <v>1</v>
      </c>
      <c r="I1626" s="665">
        <v>6675.9381255686985</v>
      </c>
      <c r="J1626" s="665">
        <v>1306</v>
      </c>
      <c r="K1626" s="665">
        <v>8718856</v>
      </c>
      <c r="L1626" s="665">
        <v>1.1883640622086626</v>
      </c>
      <c r="M1626" s="665">
        <v>6676</v>
      </c>
      <c r="N1626" s="665">
        <v>1583</v>
      </c>
      <c r="O1626" s="665">
        <v>10568108</v>
      </c>
      <c r="P1626" s="678">
        <v>1.440413713994114</v>
      </c>
      <c r="Q1626" s="666">
        <v>6676</v>
      </c>
    </row>
    <row r="1627" spans="1:17" ht="14.4" customHeight="1" x14ac:dyDescent="0.3">
      <c r="A1627" s="661" t="s">
        <v>591</v>
      </c>
      <c r="B1627" s="662" t="s">
        <v>10328</v>
      </c>
      <c r="C1627" s="662" t="s">
        <v>9855</v>
      </c>
      <c r="D1627" s="662" t="s">
        <v>10319</v>
      </c>
      <c r="E1627" s="662" t="s">
        <v>10320</v>
      </c>
      <c r="F1627" s="665">
        <v>2618</v>
      </c>
      <c r="G1627" s="665">
        <v>19158437</v>
      </c>
      <c r="H1627" s="665">
        <v>1</v>
      </c>
      <c r="I1627" s="665">
        <v>7317.9667685255918</v>
      </c>
      <c r="J1627" s="665">
        <v>2465</v>
      </c>
      <c r="K1627" s="665">
        <v>18050000</v>
      </c>
      <c r="L1627" s="665">
        <v>0.9421436623457331</v>
      </c>
      <c r="M1627" s="665">
        <v>7322.5152129817443</v>
      </c>
      <c r="N1627" s="665">
        <v>1870</v>
      </c>
      <c r="O1627" s="665">
        <v>13699616</v>
      </c>
      <c r="P1627" s="678">
        <v>0.71506960614793369</v>
      </c>
      <c r="Q1627" s="666">
        <v>7325.9978609625668</v>
      </c>
    </row>
    <row r="1628" spans="1:17" ht="14.4" customHeight="1" x14ac:dyDescent="0.3">
      <c r="A1628" s="661" t="s">
        <v>591</v>
      </c>
      <c r="B1628" s="662" t="s">
        <v>10328</v>
      </c>
      <c r="C1628" s="662" t="s">
        <v>9855</v>
      </c>
      <c r="D1628" s="662" t="s">
        <v>9912</v>
      </c>
      <c r="E1628" s="662" t="s">
        <v>9913</v>
      </c>
      <c r="F1628" s="665">
        <v>17</v>
      </c>
      <c r="G1628" s="665">
        <v>10965</v>
      </c>
      <c r="H1628" s="665">
        <v>1</v>
      </c>
      <c r="I1628" s="665">
        <v>645</v>
      </c>
      <c r="J1628" s="665">
        <v>14</v>
      </c>
      <c r="K1628" s="665">
        <v>9096</v>
      </c>
      <c r="L1628" s="665">
        <v>0.8295485636114911</v>
      </c>
      <c r="M1628" s="665">
        <v>649.71428571428567</v>
      </c>
      <c r="N1628" s="665">
        <v>12</v>
      </c>
      <c r="O1628" s="665">
        <v>7834</v>
      </c>
      <c r="P1628" s="678">
        <v>0.71445508435932514</v>
      </c>
      <c r="Q1628" s="666">
        <v>652.83333333333337</v>
      </c>
    </row>
    <row r="1629" spans="1:17" ht="14.4" customHeight="1" x14ac:dyDescent="0.3">
      <c r="A1629" s="661" t="s">
        <v>591</v>
      </c>
      <c r="B1629" s="662" t="s">
        <v>10328</v>
      </c>
      <c r="C1629" s="662" t="s">
        <v>9855</v>
      </c>
      <c r="D1629" s="662" t="s">
        <v>10342</v>
      </c>
      <c r="E1629" s="662" t="s">
        <v>10343</v>
      </c>
      <c r="F1629" s="665">
        <v>709</v>
      </c>
      <c r="G1629" s="665">
        <v>8393707</v>
      </c>
      <c r="H1629" s="665">
        <v>1</v>
      </c>
      <c r="I1629" s="665">
        <v>11838.796897038083</v>
      </c>
      <c r="J1629" s="665">
        <v>1247</v>
      </c>
      <c r="K1629" s="665">
        <v>14776290</v>
      </c>
      <c r="L1629" s="665">
        <v>1.7604009765887707</v>
      </c>
      <c r="M1629" s="665">
        <v>11849.470729751403</v>
      </c>
      <c r="N1629" s="665">
        <v>1294</v>
      </c>
      <c r="O1629" s="665">
        <v>15340365</v>
      </c>
      <c r="P1629" s="678">
        <v>1.8276031078997634</v>
      </c>
      <c r="Q1629" s="666">
        <v>11854.996136012365</v>
      </c>
    </row>
    <row r="1630" spans="1:17" ht="14.4" customHeight="1" x14ac:dyDescent="0.3">
      <c r="A1630" s="661" t="s">
        <v>591</v>
      </c>
      <c r="B1630" s="662" t="s">
        <v>10328</v>
      </c>
      <c r="C1630" s="662" t="s">
        <v>9855</v>
      </c>
      <c r="D1630" s="662" t="s">
        <v>10344</v>
      </c>
      <c r="E1630" s="662" t="s">
        <v>10345</v>
      </c>
      <c r="F1630" s="665">
        <v>53</v>
      </c>
      <c r="G1630" s="665">
        <v>104145</v>
      </c>
      <c r="H1630" s="665">
        <v>1</v>
      </c>
      <c r="I1630" s="665">
        <v>1965</v>
      </c>
      <c r="J1630" s="665">
        <v>43</v>
      </c>
      <c r="K1630" s="665">
        <v>85087</v>
      </c>
      <c r="L1630" s="665">
        <v>0.8170051370685103</v>
      </c>
      <c r="M1630" s="665">
        <v>1978.7674418604652</v>
      </c>
      <c r="N1630" s="665">
        <v>50</v>
      </c>
      <c r="O1630" s="665">
        <v>99400</v>
      </c>
      <c r="P1630" s="678">
        <v>0.95443852321282829</v>
      </c>
      <c r="Q1630" s="666">
        <v>1988</v>
      </c>
    </row>
    <row r="1631" spans="1:17" ht="14.4" customHeight="1" x14ac:dyDescent="0.3">
      <c r="A1631" s="661" t="s">
        <v>591</v>
      </c>
      <c r="B1631" s="662" t="s">
        <v>10328</v>
      </c>
      <c r="C1631" s="662" t="s">
        <v>9855</v>
      </c>
      <c r="D1631" s="662" t="s">
        <v>10346</v>
      </c>
      <c r="E1631" s="662" t="s">
        <v>10347</v>
      </c>
      <c r="F1631" s="665">
        <v>24</v>
      </c>
      <c r="G1631" s="665">
        <v>59280</v>
      </c>
      <c r="H1631" s="665">
        <v>1</v>
      </c>
      <c r="I1631" s="665">
        <v>2470</v>
      </c>
      <c r="J1631" s="665">
        <v>34</v>
      </c>
      <c r="K1631" s="665">
        <v>85036</v>
      </c>
      <c r="L1631" s="665">
        <v>1.4344804318488529</v>
      </c>
      <c r="M1631" s="665">
        <v>2501.0588235294117</v>
      </c>
      <c r="N1631" s="665">
        <v>34</v>
      </c>
      <c r="O1631" s="665">
        <v>85578</v>
      </c>
      <c r="P1631" s="678">
        <v>1.4436234817813764</v>
      </c>
      <c r="Q1631" s="666">
        <v>2517</v>
      </c>
    </row>
    <row r="1632" spans="1:17" ht="14.4" customHeight="1" x14ac:dyDescent="0.3">
      <c r="A1632" s="661" t="s">
        <v>591</v>
      </c>
      <c r="B1632" s="662" t="s">
        <v>10348</v>
      </c>
      <c r="C1632" s="662" t="s">
        <v>9855</v>
      </c>
      <c r="D1632" s="662" t="s">
        <v>10349</v>
      </c>
      <c r="E1632" s="662" t="s">
        <v>10350</v>
      </c>
      <c r="F1632" s="665"/>
      <c r="G1632" s="665"/>
      <c r="H1632" s="665"/>
      <c r="I1632" s="665"/>
      <c r="J1632" s="665"/>
      <c r="K1632" s="665"/>
      <c r="L1632" s="665"/>
      <c r="M1632" s="665"/>
      <c r="N1632" s="665">
        <v>1</v>
      </c>
      <c r="O1632" s="665">
        <v>2698</v>
      </c>
      <c r="P1632" s="678"/>
      <c r="Q1632" s="666">
        <v>2698</v>
      </c>
    </row>
    <row r="1633" spans="1:17" ht="14.4" customHeight="1" x14ac:dyDescent="0.3">
      <c r="A1633" s="661" t="s">
        <v>591</v>
      </c>
      <c r="B1633" s="662" t="s">
        <v>10348</v>
      </c>
      <c r="C1633" s="662" t="s">
        <v>9855</v>
      </c>
      <c r="D1633" s="662" t="s">
        <v>10351</v>
      </c>
      <c r="E1633" s="662" t="s">
        <v>10352</v>
      </c>
      <c r="F1633" s="665"/>
      <c r="G1633" s="665"/>
      <c r="H1633" s="665"/>
      <c r="I1633" s="665"/>
      <c r="J1633" s="665"/>
      <c r="K1633" s="665"/>
      <c r="L1633" s="665"/>
      <c r="M1633" s="665"/>
      <c r="N1633" s="665">
        <v>1</v>
      </c>
      <c r="O1633" s="665">
        <v>2697</v>
      </c>
      <c r="P1633" s="678"/>
      <c r="Q1633" s="666">
        <v>2697</v>
      </c>
    </row>
    <row r="1634" spans="1:17" ht="14.4" customHeight="1" x14ac:dyDescent="0.3">
      <c r="A1634" s="661" t="s">
        <v>591</v>
      </c>
      <c r="B1634" s="662" t="s">
        <v>10348</v>
      </c>
      <c r="C1634" s="662" t="s">
        <v>9855</v>
      </c>
      <c r="D1634" s="662" t="s">
        <v>10353</v>
      </c>
      <c r="E1634" s="662" t="s">
        <v>10354</v>
      </c>
      <c r="F1634" s="665"/>
      <c r="G1634" s="665"/>
      <c r="H1634" s="665"/>
      <c r="I1634" s="665"/>
      <c r="J1634" s="665"/>
      <c r="K1634" s="665"/>
      <c r="L1634" s="665"/>
      <c r="M1634" s="665"/>
      <c r="N1634" s="665">
        <v>1</v>
      </c>
      <c r="O1634" s="665">
        <v>3225</v>
      </c>
      <c r="P1634" s="678"/>
      <c r="Q1634" s="666">
        <v>3225</v>
      </c>
    </row>
    <row r="1635" spans="1:17" ht="14.4" customHeight="1" x14ac:dyDescent="0.3">
      <c r="A1635" s="661" t="s">
        <v>591</v>
      </c>
      <c r="B1635" s="662" t="s">
        <v>10348</v>
      </c>
      <c r="C1635" s="662" t="s">
        <v>9855</v>
      </c>
      <c r="D1635" s="662" t="s">
        <v>10355</v>
      </c>
      <c r="E1635" s="662" t="s">
        <v>10356</v>
      </c>
      <c r="F1635" s="665"/>
      <c r="G1635" s="665"/>
      <c r="H1635" s="665"/>
      <c r="I1635" s="665"/>
      <c r="J1635" s="665"/>
      <c r="K1635" s="665"/>
      <c r="L1635" s="665"/>
      <c r="M1635" s="665"/>
      <c r="N1635" s="665">
        <v>1</v>
      </c>
      <c r="O1635" s="665">
        <v>5251</v>
      </c>
      <c r="P1635" s="678"/>
      <c r="Q1635" s="666">
        <v>5251</v>
      </c>
    </row>
    <row r="1636" spans="1:17" ht="14.4" customHeight="1" x14ac:dyDescent="0.3">
      <c r="A1636" s="661" t="s">
        <v>591</v>
      </c>
      <c r="B1636" s="662" t="s">
        <v>10357</v>
      </c>
      <c r="C1636" s="662" t="s">
        <v>9855</v>
      </c>
      <c r="D1636" s="662" t="s">
        <v>10358</v>
      </c>
      <c r="E1636" s="662" t="s">
        <v>10359</v>
      </c>
      <c r="F1636" s="665">
        <v>6</v>
      </c>
      <c r="G1636" s="665">
        <v>3954</v>
      </c>
      <c r="H1636" s="665">
        <v>1</v>
      </c>
      <c r="I1636" s="665">
        <v>659</v>
      </c>
      <c r="J1636" s="665"/>
      <c r="K1636" s="665"/>
      <c r="L1636" s="665"/>
      <c r="M1636" s="665"/>
      <c r="N1636" s="665"/>
      <c r="O1636" s="665"/>
      <c r="P1636" s="678"/>
      <c r="Q1636" s="666"/>
    </row>
    <row r="1637" spans="1:17" ht="14.4" customHeight="1" x14ac:dyDescent="0.3">
      <c r="A1637" s="661" t="s">
        <v>591</v>
      </c>
      <c r="B1637" s="662" t="s">
        <v>10357</v>
      </c>
      <c r="C1637" s="662" t="s">
        <v>9855</v>
      </c>
      <c r="D1637" s="662" t="s">
        <v>10360</v>
      </c>
      <c r="E1637" s="662" t="s">
        <v>10361</v>
      </c>
      <c r="F1637" s="665">
        <v>2</v>
      </c>
      <c r="G1637" s="665">
        <v>1368</v>
      </c>
      <c r="H1637" s="665">
        <v>1</v>
      </c>
      <c r="I1637" s="665">
        <v>684</v>
      </c>
      <c r="J1637" s="665"/>
      <c r="K1637" s="665"/>
      <c r="L1637" s="665"/>
      <c r="M1637" s="665"/>
      <c r="N1637" s="665"/>
      <c r="O1637" s="665"/>
      <c r="P1637" s="678"/>
      <c r="Q1637" s="666"/>
    </row>
    <row r="1638" spans="1:17" ht="14.4" customHeight="1" x14ac:dyDescent="0.3">
      <c r="A1638" s="661" t="s">
        <v>591</v>
      </c>
      <c r="B1638" s="662" t="s">
        <v>10357</v>
      </c>
      <c r="C1638" s="662" t="s">
        <v>9855</v>
      </c>
      <c r="D1638" s="662" t="s">
        <v>10362</v>
      </c>
      <c r="E1638" s="662" t="s">
        <v>10363</v>
      </c>
      <c r="F1638" s="665">
        <v>0</v>
      </c>
      <c r="G1638" s="665">
        <v>0</v>
      </c>
      <c r="H1638" s="665"/>
      <c r="I1638" s="665"/>
      <c r="J1638" s="665"/>
      <c r="K1638" s="665"/>
      <c r="L1638" s="665"/>
      <c r="M1638" s="665"/>
      <c r="N1638" s="665"/>
      <c r="O1638" s="665"/>
      <c r="P1638" s="678"/>
      <c r="Q1638" s="666"/>
    </row>
    <row r="1639" spans="1:17" ht="14.4" customHeight="1" x14ac:dyDescent="0.3">
      <c r="A1639" s="661" t="s">
        <v>591</v>
      </c>
      <c r="B1639" s="662" t="s">
        <v>10364</v>
      </c>
      <c r="C1639" s="662" t="s">
        <v>9855</v>
      </c>
      <c r="D1639" s="662" t="s">
        <v>10365</v>
      </c>
      <c r="E1639" s="662" t="s">
        <v>10366</v>
      </c>
      <c r="F1639" s="665">
        <v>1</v>
      </c>
      <c r="G1639" s="665">
        <v>442</v>
      </c>
      <c r="H1639" s="665">
        <v>1</v>
      </c>
      <c r="I1639" s="665">
        <v>442</v>
      </c>
      <c r="J1639" s="665"/>
      <c r="K1639" s="665"/>
      <c r="L1639" s="665"/>
      <c r="M1639" s="665"/>
      <c r="N1639" s="665"/>
      <c r="O1639" s="665"/>
      <c r="P1639" s="678"/>
      <c r="Q1639" s="666"/>
    </row>
    <row r="1640" spans="1:17" ht="14.4" customHeight="1" x14ac:dyDescent="0.3">
      <c r="A1640" s="661" t="s">
        <v>591</v>
      </c>
      <c r="B1640" s="662" t="s">
        <v>10364</v>
      </c>
      <c r="C1640" s="662" t="s">
        <v>9855</v>
      </c>
      <c r="D1640" s="662" t="s">
        <v>9886</v>
      </c>
      <c r="E1640" s="662" t="s">
        <v>9887</v>
      </c>
      <c r="F1640" s="665">
        <v>1</v>
      </c>
      <c r="G1640" s="665">
        <v>81</v>
      </c>
      <c r="H1640" s="665">
        <v>1</v>
      </c>
      <c r="I1640" s="665">
        <v>81</v>
      </c>
      <c r="J1640" s="665"/>
      <c r="K1640" s="665"/>
      <c r="L1640" s="665"/>
      <c r="M1640" s="665"/>
      <c r="N1640" s="665"/>
      <c r="O1640" s="665"/>
      <c r="P1640" s="678"/>
      <c r="Q1640" s="666"/>
    </row>
    <row r="1641" spans="1:17" ht="14.4" customHeight="1" x14ac:dyDescent="0.3">
      <c r="A1641" s="661" t="s">
        <v>591</v>
      </c>
      <c r="B1641" s="662" t="s">
        <v>10367</v>
      </c>
      <c r="C1641" s="662" t="s">
        <v>9855</v>
      </c>
      <c r="D1641" s="662" t="s">
        <v>10368</v>
      </c>
      <c r="E1641" s="662" t="s">
        <v>10369</v>
      </c>
      <c r="F1641" s="665">
        <v>1</v>
      </c>
      <c r="G1641" s="665">
        <v>340</v>
      </c>
      <c r="H1641" s="665">
        <v>1</v>
      </c>
      <c r="I1641" s="665">
        <v>340</v>
      </c>
      <c r="J1641" s="665"/>
      <c r="K1641" s="665"/>
      <c r="L1641" s="665"/>
      <c r="M1641" s="665"/>
      <c r="N1641" s="665"/>
      <c r="O1641" s="665"/>
      <c r="P1641" s="678"/>
      <c r="Q1641" s="666"/>
    </row>
    <row r="1642" spans="1:17" ht="14.4" customHeight="1" x14ac:dyDescent="0.3">
      <c r="A1642" s="661" t="s">
        <v>591</v>
      </c>
      <c r="B1642" s="662" t="s">
        <v>9930</v>
      </c>
      <c r="C1642" s="662" t="s">
        <v>9855</v>
      </c>
      <c r="D1642" s="662" t="s">
        <v>9931</v>
      </c>
      <c r="E1642" s="662" t="s">
        <v>9932</v>
      </c>
      <c r="F1642" s="665">
        <v>820</v>
      </c>
      <c r="G1642" s="665">
        <v>741280</v>
      </c>
      <c r="H1642" s="665">
        <v>1</v>
      </c>
      <c r="I1642" s="665">
        <v>904</v>
      </c>
      <c r="J1642" s="665">
        <v>1286</v>
      </c>
      <c r="K1642" s="665">
        <v>1063227</v>
      </c>
      <c r="L1642" s="665">
        <v>1.4343122706669544</v>
      </c>
      <c r="M1642" s="665">
        <v>826.77060653188175</v>
      </c>
      <c r="N1642" s="665">
        <v>1287</v>
      </c>
      <c r="O1642" s="665">
        <v>1186614</v>
      </c>
      <c r="P1642" s="678">
        <v>1.6007635441398662</v>
      </c>
      <c r="Q1642" s="666">
        <v>922</v>
      </c>
    </row>
    <row r="1643" spans="1:17" ht="14.4" customHeight="1" x14ac:dyDescent="0.3">
      <c r="A1643" s="661" t="s">
        <v>591</v>
      </c>
      <c r="B1643" s="662" t="s">
        <v>9930</v>
      </c>
      <c r="C1643" s="662" t="s">
        <v>9855</v>
      </c>
      <c r="D1643" s="662" t="s">
        <v>9933</v>
      </c>
      <c r="E1643" s="662" t="s">
        <v>9934</v>
      </c>
      <c r="F1643" s="665">
        <v>14</v>
      </c>
      <c r="G1643" s="665">
        <v>141176</v>
      </c>
      <c r="H1643" s="665">
        <v>1</v>
      </c>
      <c r="I1643" s="665">
        <v>10084</v>
      </c>
      <c r="J1643" s="665">
        <v>10</v>
      </c>
      <c r="K1643" s="665">
        <v>101428</v>
      </c>
      <c r="L1643" s="665">
        <v>0.71845072816909394</v>
      </c>
      <c r="M1643" s="665">
        <v>10142.799999999999</v>
      </c>
      <c r="N1643" s="665">
        <v>13</v>
      </c>
      <c r="O1643" s="665">
        <v>132665</v>
      </c>
      <c r="P1643" s="678">
        <v>0.93971354904516347</v>
      </c>
      <c r="Q1643" s="666">
        <v>10205</v>
      </c>
    </row>
    <row r="1644" spans="1:17" ht="14.4" customHeight="1" x14ac:dyDescent="0.3">
      <c r="A1644" s="661" t="s">
        <v>591</v>
      </c>
      <c r="B1644" s="662" t="s">
        <v>9930</v>
      </c>
      <c r="C1644" s="662" t="s">
        <v>9855</v>
      </c>
      <c r="D1644" s="662" t="s">
        <v>9935</v>
      </c>
      <c r="E1644" s="662" t="s">
        <v>9936</v>
      </c>
      <c r="F1644" s="665">
        <v>53</v>
      </c>
      <c r="G1644" s="665">
        <v>15741</v>
      </c>
      <c r="H1644" s="665">
        <v>1</v>
      </c>
      <c r="I1644" s="665">
        <v>297</v>
      </c>
      <c r="J1644" s="665">
        <v>64</v>
      </c>
      <c r="K1644" s="665">
        <v>19184</v>
      </c>
      <c r="L1644" s="665">
        <v>1.2187281621243886</v>
      </c>
      <c r="M1644" s="665">
        <v>299.75</v>
      </c>
      <c r="N1644" s="665">
        <v>78</v>
      </c>
      <c r="O1644" s="665">
        <v>23634</v>
      </c>
      <c r="P1644" s="678">
        <v>1.501429388221841</v>
      </c>
      <c r="Q1644" s="666">
        <v>303</v>
      </c>
    </row>
    <row r="1645" spans="1:17" ht="14.4" customHeight="1" x14ac:dyDescent="0.3">
      <c r="A1645" s="661" t="s">
        <v>591</v>
      </c>
      <c r="B1645" s="662" t="s">
        <v>9930</v>
      </c>
      <c r="C1645" s="662" t="s">
        <v>9855</v>
      </c>
      <c r="D1645" s="662" t="s">
        <v>9937</v>
      </c>
      <c r="E1645" s="662" t="s">
        <v>9938</v>
      </c>
      <c r="F1645" s="665">
        <v>30</v>
      </c>
      <c r="G1645" s="665">
        <v>690</v>
      </c>
      <c r="H1645" s="665">
        <v>1</v>
      </c>
      <c r="I1645" s="665">
        <v>23</v>
      </c>
      <c r="J1645" s="665">
        <v>29</v>
      </c>
      <c r="K1645" s="665">
        <v>667</v>
      </c>
      <c r="L1645" s="665">
        <v>0.96666666666666667</v>
      </c>
      <c r="M1645" s="665">
        <v>23</v>
      </c>
      <c r="N1645" s="665">
        <v>13</v>
      </c>
      <c r="O1645" s="665">
        <v>299</v>
      </c>
      <c r="P1645" s="678">
        <v>0.43333333333333335</v>
      </c>
      <c r="Q1645" s="666">
        <v>23</v>
      </c>
    </row>
    <row r="1646" spans="1:17" ht="14.4" customHeight="1" x14ac:dyDescent="0.3">
      <c r="A1646" s="661" t="s">
        <v>591</v>
      </c>
      <c r="B1646" s="662" t="s">
        <v>9930</v>
      </c>
      <c r="C1646" s="662" t="s">
        <v>9855</v>
      </c>
      <c r="D1646" s="662" t="s">
        <v>9939</v>
      </c>
      <c r="E1646" s="662" t="s">
        <v>9940</v>
      </c>
      <c r="F1646" s="665"/>
      <c r="G1646" s="665"/>
      <c r="H1646" s="665"/>
      <c r="I1646" s="665"/>
      <c r="J1646" s="665"/>
      <c r="K1646" s="665"/>
      <c r="L1646" s="665"/>
      <c r="M1646" s="665"/>
      <c r="N1646" s="665">
        <v>9</v>
      </c>
      <c r="O1646" s="665">
        <v>115128</v>
      </c>
      <c r="P1646" s="678"/>
      <c r="Q1646" s="666">
        <v>12792</v>
      </c>
    </row>
    <row r="1647" spans="1:17" ht="14.4" customHeight="1" x14ac:dyDescent="0.3">
      <c r="A1647" s="661" t="s">
        <v>591</v>
      </c>
      <c r="B1647" s="662" t="s">
        <v>9930</v>
      </c>
      <c r="C1647" s="662" t="s">
        <v>9855</v>
      </c>
      <c r="D1647" s="662" t="s">
        <v>9941</v>
      </c>
      <c r="E1647" s="662" t="s">
        <v>9942</v>
      </c>
      <c r="F1647" s="665">
        <v>534</v>
      </c>
      <c r="G1647" s="665">
        <v>664830</v>
      </c>
      <c r="H1647" s="665">
        <v>1</v>
      </c>
      <c r="I1647" s="665">
        <v>1245</v>
      </c>
      <c r="J1647" s="665">
        <v>676</v>
      </c>
      <c r="K1647" s="665">
        <v>822230</v>
      </c>
      <c r="L1647" s="665">
        <v>1.236752252455515</v>
      </c>
      <c r="M1647" s="665">
        <v>1216.3165680473373</v>
      </c>
      <c r="N1647" s="665">
        <v>741</v>
      </c>
      <c r="O1647" s="665">
        <v>939588</v>
      </c>
      <c r="P1647" s="678">
        <v>1.4132755742069401</v>
      </c>
      <c r="Q1647" s="666">
        <v>1268</v>
      </c>
    </row>
    <row r="1648" spans="1:17" ht="14.4" customHeight="1" x14ac:dyDescent="0.3">
      <c r="A1648" s="661" t="s">
        <v>591</v>
      </c>
      <c r="B1648" s="662" t="s">
        <v>9930</v>
      </c>
      <c r="C1648" s="662" t="s">
        <v>9855</v>
      </c>
      <c r="D1648" s="662" t="s">
        <v>9943</v>
      </c>
      <c r="E1648" s="662" t="s">
        <v>9944</v>
      </c>
      <c r="F1648" s="665">
        <v>336</v>
      </c>
      <c r="G1648" s="665">
        <v>3137232</v>
      </c>
      <c r="H1648" s="665">
        <v>1</v>
      </c>
      <c r="I1648" s="665">
        <v>9337</v>
      </c>
      <c r="J1648" s="665">
        <v>607</v>
      </c>
      <c r="K1648" s="665">
        <v>5704009</v>
      </c>
      <c r="L1648" s="665">
        <v>1.8181661413628321</v>
      </c>
      <c r="M1648" s="665">
        <v>9397.0494233937388</v>
      </c>
      <c r="N1648" s="665">
        <v>662</v>
      </c>
      <c r="O1648" s="665">
        <v>6253252</v>
      </c>
      <c r="P1648" s="678">
        <v>1.9932386256419672</v>
      </c>
      <c r="Q1648" s="666">
        <v>9446</v>
      </c>
    </row>
    <row r="1649" spans="1:17" ht="14.4" customHeight="1" x14ac:dyDescent="0.3">
      <c r="A1649" s="661" t="s">
        <v>591</v>
      </c>
      <c r="B1649" s="662" t="s">
        <v>9930</v>
      </c>
      <c r="C1649" s="662" t="s">
        <v>9855</v>
      </c>
      <c r="D1649" s="662" t="s">
        <v>9945</v>
      </c>
      <c r="E1649" s="662" t="s">
        <v>9946</v>
      </c>
      <c r="F1649" s="665">
        <v>76</v>
      </c>
      <c r="G1649" s="665">
        <v>740772</v>
      </c>
      <c r="H1649" s="665">
        <v>1</v>
      </c>
      <c r="I1649" s="665">
        <v>9747</v>
      </c>
      <c r="J1649" s="665">
        <v>95</v>
      </c>
      <c r="K1649" s="665">
        <v>911736</v>
      </c>
      <c r="L1649" s="665">
        <v>1.2307916605919231</v>
      </c>
      <c r="M1649" s="665">
        <v>9597.2210526315794</v>
      </c>
      <c r="N1649" s="665">
        <v>112</v>
      </c>
      <c r="O1649" s="665">
        <v>1104768</v>
      </c>
      <c r="P1649" s="678">
        <v>1.4913738640229381</v>
      </c>
      <c r="Q1649" s="666">
        <v>9864</v>
      </c>
    </row>
    <row r="1650" spans="1:17" ht="14.4" customHeight="1" x14ac:dyDescent="0.3">
      <c r="A1650" s="661" t="s">
        <v>591</v>
      </c>
      <c r="B1650" s="662" t="s">
        <v>9930</v>
      </c>
      <c r="C1650" s="662" t="s">
        <v>9855</v>
      </c>
      <c r="D1650" s="662" t="s">
        <v>9947</v>
      </c>
      <c r="E1650" s="662" t="s">
        <v>9948</v>
      </c>
      <c r="F1650" s="665">
        <v>14</v>
      </c>
      <c r="G1650" s="665">
        <v>5936</v>
      </c>
      <c r="H1650" s="665">
        <v>1</v>
      </c>
      <c r="I1650" s="665">
        <v>424</v>
      </c>
      <c r="J1650" s="665">
        <v>10</v>
      </c>
      <c r="K1650" s="665">
        <v>4252</v>
      </c>
      <c r="L1650" s="665">
        <v>0.71630727762803237</v>
      </c>
      <c r="M1650" s="665">
        <v>425.2</v>
      </c>
      <c r="N1650" s="665">
        <v>3</v>
      </c>
      <c r="O1650" s="665">
        <v>1296</v>
      </c>
      <c r="P1650" s="678">
        <v>0.21832884097035041</v>
      </c>
      <c r="Q1650" s="666">
        <v>432</v>
      </c>
    </row>
    <row r="1651" spans="1:17" ht="14.4" customHeight="1" x14ac:dyDescent="0.3">
      <c r="A1651" s="661" t="s">
        <v>591</v>
      </c>
      <c r="B1651" s="662" t="s">
        <v>9930</v>
      </c>
      <c r="C1651" s="662" t="s">
        <v>9855</v>
      </c>
      <c r="D1651" s="662" t="s">
        <v>9949</v>
      </c>
      <c r="E1651" s="662" t="s">
        <v>9950</v>
      </c>
      <c r="F1651" s="665"/>
      <c r="G1651" s="665"/>
      <c r="H1651" s="665"/>
      <c r="I1651" s="665"/>
      <c r="J1651" s="665">
        <v>6</v>
      </c>
      <c r="K1651" s="665">
        <v>3420</v>
      </c>
      <c r="L1651" s="665"/>
      <c r="M1651" s="665">
        <v>570</v>
      </c>
      <c r="N1651" s="665">
        <v>3</v>
      </c>
      <c r="O1651" s="665">
        <v>1716</v>
      </c>
      <c r="P1651" s="678"/>
      <c r="Q1651" s="666">
        <v>572</v>
      </c>
    </row>
    <row r="1652" spans="1:17" ht="14.4" customHeight="1" x14ac:dyDescent="0.3">
      <c r="A1652" s="661" t="s">
        <v>591</v>
      </c>
      <c r="B1652" s="662" t="s">
        <v>9930</v>
      </c>
      <c r="C1652" s="662" t="s">
        <v>9855</v>
      </c>
      <c r="D1652" s="662" t="s">
        <v>9951</v>
      </c>
      <c r="E1652" s="662" t="s">
        <v>9952</v>
      </c>
      <c r="F1652" s="665">
        <v>1197</v>
      </c>
      <c r="G1652" s="665">
        <v>1199394</v>
      </c>
      <c r="H1652" s="665">
        <v>1</v>
      </c>
      <c r="I1652" s="665">
        <v>1002</v>
      </c>
      <c r="J1652" s="665">
        <v>1815</v>
      </c>
      <c r="K1652" s="665">
        <v>1663806</v>
      </c>
      <c r="L1652" s="665">
        <v>1.3872055387970925</v>
      </c>
      <c r="M1652" s="665">
        <v>916.697520661157</v>
      </c>
      <c r="N1652" s="665">
        <v>1478</v>
      </c>
      <c r="O1652" s="665">
        <v>1489824</v>
      </c>
      <c r="P1652" s="678">
        <v>1.2421472843786112</v>
      </c>
      <c r="Q1652" s="666">
        <v>1008</v>
      </c>
    </row>
    <row r="1653" spans="1:17" ht="14.4" customHeight="1" x14ac:dyDescent="0.3">
      <c r="A1653" s="661" t="s">
        <v>591</v>
      </c>
      <c r="B1653" s="662" t="s">
        <v>9930</v>
      </c>
      <c r="C1653" s="662" t="s">
        <v>9855</v>
      </c>
      <c r="D1653" s="662" t="s">
        <v>9953</v>
      </c>
      <c r="E1653" s="662" t="s">
        <v>9954</v>
      </c>
      <c r="F1653" s="665">
        <v>902</v>
      </c>
      <c r="G1653" s="665">
        <v>2014166</v>
      </c>
      <c r="H1653" s="665">
        <v>1</v>
      </c>
      <c r="I1653" s="665">
        <v>2233</v>
      </c>
      <c r="J1653" s="665">
        <v>790</v>
      </c>
      <c r="K1653" s="665">
        <v>1735846</v>
      </c>
      <c r="L1653" s="665">
        <v>0.86181873787959884</v>
      </c>
      <c r="M1653" s="665">
        <v>2197.2734177215189</v>
      </c>
      <c r="N1653" s="665">
        <v>766</v>
      </c>
      <c r="O1653" s="665">
        <v>1734224</v>
      </c>
      <c r="P1653" s="678">
        <v>0.86101344179178874</v>
      </c>
      <c r="Q1653" s="666">
        <v>2264</v>
      </c>
    </row>
    <row r="1654" spans="1:17" ht="14.4" customHeight="1" x14ac:dyDescent="0.3">
      <c r="A1654" s="661" t="s">
        <v>591</v>
      </c>
      <c r="B1654" s="662" t="s">
        <v>9930</v>
      </c>
      <c r="C1654" s="662" t="s">
        <v>9855</v>
      </c>
      <c r="D1654" s="662" t="s">
        <v>9955</v>
      </c>
      <c r="E1654" s="662" t="s">
        <v>9956</v>
      </c>
      <c r="F1654" s="665">
        <v>182</v>
      </c>
      <c r="G1654" s="665">
        <v>66612</v>
      </c>
      <c r="H1654" s="665">
        <v>1</v>
      </c>
      <c r="I1654" s="665">
        <v>366</v>
      </c>
      <c r="J1654" s="665">
        <v>195</v>
      </c>
      <c r="K1654" s="665">
        <v>69742</v>
      </c>
      <c r="L1654" s="665">
        <v>1.0469885305950879</v>
      </c>
      <c r="M1654" s="665">
        <v>357.65128205128207</v>
      </c>
      <c r="N1654" s="665">
        <v>174</v>
      </c>
      <c r="O1654" s="665">
        <v>64554</v>
      </c>
      <c r="P1654" s="678">
        <v>0.96910466582597732</v>
      </c>
      <c r="Q1654" s="666">
        <v>371</v>
      </c>
    </row>
    <row r="1655" spans="1:17" ht="14.4" customHeight="1" x14ac:dyDescent="0.3">
      <c r="A1655" s="661" t="s">
        <v>591</v>
      </c>
      <c r="B1655" s="662" t="s">
        <v>9930</v>
      </c>
      <c r="C1655" s="662" t="s">
        <v>9855</v>
      </c>
      <c r="D1655" s="662" t="s">
        <v>9957</v>
      </c>
      <c r="E1655" s="662" t="s">
        <v>9958</v>
      </c>
      <c r="F1655" s="665"/>
      <c r="G1655" s="665"/>
      <c r="H1655" s="665"/>
      <c r="I1655" s="665"/>
      <c r="J1655" s="665"/>
      <c r="K1655" s="665"/>
      <c r="L1655" s="665"/>
      <c r="M1655" s="665"/>
      <c r="N1655" s="665">
        <v>15</v>
      </c>
      <c r="O1655" s="665">
        <v>113325</v>
      </c>
      <c r="P1655" s="678"/>
      <c r="Q1655" s="666">
        <v>7555</v>
      </c>
    </row>
    <row r="1656" spans="1:17" ht="14.4" customHeight="1" x14ac:dyDescent="0.3">
      <c r="A1656" s="661" t="s">
        <v>591</v>
      </c>
      <c r="B1656" s="662" t="s">
        <v>9930</v>
      </c>
      <c r="C1656" s="662" t="s">
        <v>9855</v>
      </c>
      <c r="D1656" s="662" t="s">
        <v>9959</v>
      </c>
      <c r="E1656" s="662" t="s">
        <v>9960</v>
      </c>
      <c r="F1656" s="665">
        <v>27</v>
      </c>
      <c r="G1656" s="665">
        <v>289683</v>
      </c>
      <c r="H1656" s="665">
        <v>1</v>
      </c>
      <c r="I1656" s="665">
        <v>10729</v>
      </c>
      <c r="J1656" s="665">
        <v>33</v>
      </c>
      <c r="K1656" s="665">
        <v>356127</v>
      </c>
      <c r="L1656" s="665">
        <v>1.2293679642920019</v>
      </c>
      <c r="M1656" s="665">
        <v>10791.727272727272</v>
      </c>
      <c r="N1656" s="665">
        <v>23</v>
      </c>
      <c r="O1656" s="665">
        <v>249757</v>
      </c>
      <c r="P1656" s="678">
        <v>0.86217347928597809</v>
      </c>
      <c r="Q1656" s="666">
        <v>10859</v>
      </c>
    </row>
    <row r="1657" spans="1:17" ht="14.4" customHeight="1" x14ac:dyDescent="0.3">
      <c r="A1657" s="661" t="s">
        <v>591</v>
      </c>
      <c r="B1657" s="662" t="s">
        <v>9930</v>
      </c>
      <c r="C1657" s="662" t="s">
        <v>9855</v>
      </c>
      <c r="D1657" s="662" t="s">
        <v>9961</v>
      </c>
      <c r="E1657" s="662" t="s">
        <v>9962</v>
      </c>
      <c r="F1657" s="665">
        <v>2</v>
      </c>
      <c r="G1657" s="665">
        <v>766</v>
      </c>
      <c r="H1657" s="665">
        <v>1</v>
      </c>
      <c r="I1657" s="665">
        <v>383</v>
      </c>
      <c r="J1657" s="665">
        <v>1</v>
      </c>
      <c r="K1657" s="665">
        <v>386</v>
      </c>
      <c r="L1657" s="665">
        <v>0.50391644908616184</v>
      </c>
      <c r="M1657" s="665">
        <v>386</v>
      </c>
      <c r="N1657" s="665"/>
      <c r="O1657" s="665"/>
      <c r="P1657" s="678"/>
      <c r="Q1657" s="666"/>
    </row>
    <row r="1658" spans="1:17" ht="14.4" customHeight="1" x14ac:dyDescent="0.3">
      <c r="A1658" s="661" t="s">
        <v>591</v>
      </c>
      <c r="B1658" s="662" t="s">
        <v>9963</v>
      </c>
      <c r="C1658" s="662" t="s">
        <v>9855</v>
      </c>
      <c r="D1658" s="662" t="s">
        <v>9966</v>
      </c>
      <c r="E1658" s="662" t="s">
        <v>9967</v>
      </c>
      <c r="F1658" s="665">
        <v>299</v>
      </c>
      <c r="G1658" s="665">
        <v>64883</v>
      </c>
      <c r="H1658" s="665">
        <v>1</v>
      </c>
      <c r="I1658" s="665">
        <v>217</v>
      </c>
      <c r="J1658" s="665">
        <v>334</v>
      </c>
      <c r="K1658" s="665">
        <v>70574</v>
      </c>
      <c r="L1658" s="665">
        <v>1.0877117272629193</v>
      </c>
      <c r="M1658" s="665">
        <v>211.29940119760479</v>
      </c>
      <c r="N1658" s="665">
        <v>324</v>
      </c>
      <c r="O1658" s="665">
        <v>70956</v>
      </c>
      <c r="P1658" s="678">
        <v>1.0935992478769478</v>
      </c>
      <c r="Q1658" s="666">
        <v>219</v>
      </c>
    </row>
    <row r="1659" spans="1:17" ht="14.4" customHeight="1" x14ac:dyDescent="0.3">
      <c r="A1659" s="661" t="s">
        <v>591</v>
      </c>
      <c r="B1659" s="662" t="s">
        <v>9963</v>
      </c>
      <c r="C1659" s="662" t="s">
        <v>9855</v>
      </c>
      <c r="D1659" s="662" t="s">
        <v>9968</v>
      </c>
      <c r="E1659" s="662" t="s">
        <v>9969</v>
      </c>
      <c r="F1659" s="665">
        <v>521</v>
      </c>
      <c r="G1659" s="665">
        <v>258937</v>
      </c>
      <c r="H1659" s="665">
        <v>1</v>
      </c>
      <c r="I1659" s="665">
        <v>497</v>
      </c>
      <c r="J1659" s="665">
        <v>571</v>
      </c>
      <c r="K1659" s="665">
        <v>278653</v>
      </c>
      <c r="L1659" s="665">
        <v>1.0761420731683768</v>
      </c>
      <c r="M1659" s="665">
        <v>488.00875656742556</v>
      </c>
      <c r="N1659" s="665">
        <v>603</v>
      </c>
      <c r="O1659" s="665">
        <v>303309</v>
      </c>
      <c r="P1659" s="678">
        <v>1.1713621460046266</v>
      </c>
      <c r="Q1659" s="666">
        <v>503</v>
      </c>
    </row>
    <row r="1660" spans="1:17" ht="14.4" customHeight="1" x14ac:dyDescent="0.3">
      <c r="A1660" s="661" t="s">
        <v>591</v>
      </c>
      <c r="B1660" s="662" t="s">
        <v>9963</v>
      </c>
      <c r="C1660" s="662" t="s">
        <v>9855</v>
      </c>
      <c r="D1660" s="662" t="s">
        <v>9974</v>
      </c>
      <c r="E1660" s="662" t="s">
        <v>9975</v>
      </c>
      <c r="F1660" s="665">
        <v>161</v>
      </c>
      <c r="G1660" s="665">
        <v>56350</v>
      </c>
      <c r="H1660" s="665">
        <v>1</v>
      </c>
      <c r="I1660" s="665">
        <v>350</v>
      </c>
      <c r="J1660" s="665">
        <v>420</v>
      </c>
      <c r="K1660" s="665">
        <v>147295</v>
      </c>
      <c r="L1660" s="665">
        <v>2.6139307897071871</v>
      </c>
      <c r="M1660" s="665">
        <v>350.70238095238096</v>
      </c>
      <c r="N1660" s="665">
        <v>356</v>
      </c>
      <c r="O1660" s="665">
        <v>124956</v>
      </c>
      <c r="P1660" s="678">
        <v>2.2174977817213843</v>
      </c>
      <c r="Q1660" s="666">
        <v>351</v>
      </c>
    </row>
    <row r="1661" spans="1:17" ht="14.4" customHeight="1" x14ac:dyDescent="0.3">
      <c r="A1661" s="661" t="s">
        <v>591</v>
      </c>
      <c r="B1661" s="662" t="s">
        <v>9963</v>
      </c>
      <c r="C1661" s="662" t="s">
        <v>9855</v>
      </c>
      <c r="D1661" s="662" t="s">
        <v>9976</v>
      </c>
      <c r="E1661" s="662" t="s">
        <v>9977</v>
      </c>
      <c r="F1661" s="665"/>
      <c r="G1661" s="665"/>
      <c r="H1661" s="665"/>
      <c r="I1661" s="665"/>
      <c r="J1661" s="665">
        <v>1</v>
      </c>
      <c r="K1661" s="665">
        <v>31</v>
      </c>
      <c r="L1661" s="665"/>
      <c r="M1661" s="665">
        <v>31</v>
      </c>
      <c r="N1661" s="665"/>
      <c r="O1661" s="665"/>
      <c r="P1661" s="678"/>
      <c r="Q1661" s="666"/>
    </row>
    <row r="1662" spans="1:17" ht="14.4" customHeight="1" x14ac:dyDescent="0.3">
      <c r="A1662" s="661" t="s">
        <v>591</v>
      </c>
      <c r="B1662" s="662" t="s">
        <v>9963</v>
      </c>
      <c r="C1662" s="662" t="s">
        <v>9855</v>
      </c>
      <c r="D1662" s="662" t="s">
        <v>9978</v>
      </c>
      <c r="E1662" s="662" t="s">
        <v>9979</v>
      </c>
      <c r="F1662" s="665">
        <v>11269</v>
      </c>
      <c r="G1662" s="665">
        <v>732485</v>
      </c>
      <c r="H1662" s="665">
        <v>1</v>
      </c>
      <c r="I1662" s="665">
        <v>65</v>
      </c>
      <c r="J1662" s="665">
        <v>12796</v>
      </c>
      <c r="K1662" s="665">
        <v>828490</v>
      </c>
      <c r="L1662" s="665">
        <v>1.1310675303931139</v>
      </c>
      <c r="M1662" s="665">
        <v>64.746014379493587</v>
      </c>
      <c r="N1662" s="665">
        <v>13187</v>
      </c>
      <c r="O1662" s="665">
        <v>857155</v>
      </c>
      <c r="P1662" s="678">
        <v>1.1702014375721004</v>
      </c>
      <c r="Q1662" s="666">
        <v>65</v>
      </c>
    </row>
    <row r="1663" spans="1:17" ht="14.4" customHeight="1" x14ac:dyDescent="0.3">
      <c r="A1663" s="661" t="s">
        <v>591</v>
      </c>
      <c r="B1663" s="662" t="s">
        <v>9963</v>
      </c>
      <c r="C1663" s="662" t="s">
        <v>9855</v>
      </c>
      <c r="D1663" s="662" t="s">
        <v>10370</v>
      </c>
      <c r="E1663" s="662" t="s">
        <v>10371</v>
      </c>
      <c r="F1663" s="665">
        <v>10</v>
      </c>
      <c r="G1663" s="665">
        <v>75810</v>
      </c>
      <c r="H1663" s="665">
        <v>1</v>
      </c>
      <c r="I1663" s="665">
        <v>7581</v>
      </c>
      <c r="J1663" s="665">
        <v>19</v>
      </c>
      <c r="K1663" s="665">
        <v>113847</v>
      </c>
      <c r="L1663" s="665">
        <v>1.5017411950929958</v>
      </c>
      <c r="M1663" s="665">
        <v>5991.9473684210525</v>
      </c>
      <c r="N1663" s="665">
        <v>22</v>
      </c>
      <c r="O1663" s="665">
        <v>167134</v>
      </c>
      <c r="P1663" s="678">
        <v>2.2046431869146552</v>
      </c>
      <c r="Q1663" s="666">
        <v>7597</v>
      </c>
    </row>
    <row r="1664" spans="1:17" ht="14.4" customHeight="1" x14ac:dyDescent="0.3">
      <c r="A1664" s="661" t="s">
        <v>591</v>
      </c>
      <c r="B1664" s="662" t="s">
        <v>9963</v>
      </c>
      <c r="C1664" s="662" t="s">
        <v>9855</v>
      </c>
      <c r="D1664" s="662" t="s">
        <v>9980</v>
      </c>
      <c r="E1664" s="662" t="s">
        <v>9981</v>
      </c>
      <c r="F1664" s="665"/>
      <c r="G1664" s="665"/>
      <c r="H1664" s="665"/>
      <c r="I1664" s="665"/>
      <c r="J1664" s="665"/>
      <c r="K1664" s="665"/>
      <c r="L1664" s="665"/>
      <c r="M1664" s="665"/>
      <c r="N1664" s="665">
        <v>1</v>
      </c>
      <c r="O1664" s="665">
        <v>544</v>
      </c>
      <c r="P1664" s="678"/>
      <c r="Q1664" s="666">
        <v>544</v>
      </c>
    </row>
    <row r="1665" spans="1:17" ht="14.4" customHeight="1" x14ac:dyDescent="0.3">
      <c r="A1665" s="661" t="s">
        <v>591</v>
      </c>
      <c r="B1665" s="662" t="s">
        <v>9963</v>
      </c>
      <c r="C1665" s="662" t="s">
        <v>9855</v>
      </c>
      <c r="D1665" s="662" t="s">
        <v>1322</v>
      </c>
      <c r="E1665" s="662" t="s">
        <v>9982</v>
      </c>
      <c r="F1665" s="665">
        <v>36</v>
      </c>
      <c r="G1665" s="665">
        <v>21240</v>
      </c>
      <c r="H1665" s="665">
        <v>1</v>
      </c>
      <c r="I1665" s="665">
        <v>590</v>
      </c>
      <c r="J1665" s="665">
        <v>16</v>
      </c>
      <c r="K1665" s="665">
        <v>9453</v>
      </c>
      <c r="L1665" s="665">
        <v>0.44505649717514123</v>
      </c>
      <c r="M1665" s="665">
        <v>590.8125</v>
      </c>
      <c r="N1665" s="665">
        <v>42</v>
      </c>
      <c r="O1665" s="665">
        <v>24822</v>
      </c>
      <c r="P1665" s="678">
        <v>1.1686440677966101</v>
      </c>
      <c r="Q1665" s="666">
        <v>591</v>
      </c>
    </row>
    <row r="1666" spans="1:17" ht="14.4" customHeight="1" x14ac:dyDescent="0.3">
      <c r="A1666" s="661" t="s">
        <v>591</v>
      </c>
      <c r="B1666" s="662" t="s">
        <v>9963</v>
      </c>
      <c r="C1666" s="662" t="s">
        <v>9855</v>
      </c>
      <c r="D1666" s="662" t="s">
        <v>9983</v>
      </c>
      <c r="E1666" s="662" t="s">
        <v>9984</v>
      </c>
      <c r="F1666" s="665">
        <v>9</v>
      </c>
      <c r="G1666" s="665">
        <v>5535</v>
      </c>
      <c r="H1666" s="665">
        <v>1</v>
      </c>
      <c r="I1666" s="665">
        <v>615</v>
      </c>
      <c r="J1666" s="665">
        <v>4</v>
      </c>
      <c r="K1666" s="665">
        <v>2461</v>
      </c>
      <c r="L1666" s="665">
        <v>0.44462511291779583</v>
      </c>
      <c r="M1666" s="665">
        <v>615.25</v>
      </c>
      <c r="N1666" s="665">
        <v>11</v>
      </c>
      <c r="O1666" s="665">
        <v>6776</v>
      </c>
      <c r="P1666" s="678">
        <v>1.2242095754290876</v>
      </c>
      <c r="Q1666" s="666">
        <v>616</v>
      </c>
    </row>
    <row r="1667" spans="1:17" ht="14.4" customHeight="1" x14ac:dyDescent="0.3">
      <c r="A1667" s="661" t="s">
        <v>591</v>
      </c>
      <c r="B1667" s="662" t="s">
        <v>9963</v>
      </c>
      <c r="C1667" s="662" t="s">
        <v>9855</v>
      </c>
      <c r="D1667" s="662" t="s">
        <v>9985</v>
      </c>
      <c r="E1667" s="662" t="s">
        <v>9986</v>
      </c>
      <c r="F1667" s="665"/>
      <c r="G1667" s="665"/>
      <c r="H1667" s="665"/>
      <c r="I1667" s="665"/>
      <c r="J1667" s="665">
        <v>2</v>
      </c>
      <c r="K1667" s="665">
        <v>299</v>
      </c>
      <c r="L1667" s="665"/>
      <c r="M1667" s="665">
        <v>149.5</v>
      </c>
      <c r="N1667" s="665">
        <v>3</v>
      </c>
      <c r="O1667" s="665">
        <v>450</v>
      </c>
      <c r="P1667" s="678"/>
      <c r="Q1667" s="666">
        <v>150</v>
      </c>
    </row>
    <row r="1668" spans="1:17" ht="14.4" customHeight="1" x14ac:dyDescent="0.3">
      <c r="A1668" s="661" t="s">
        <v>591</v>
      </c>
      <c r="B1668" s="662" t="s">
        <v>9963</v>
      </c>
      <c r="C1668" s="662" t="s">
        <v>9855</v>
      </c>
      <c r="D1668" s="662" t="s">
        <v>9987</v>
      </c>
      <c r="E1668" s="662" t="s">
        <v>9988</v>
      </c>
      <c r="F1668" s="665">
        <v>1</v>
      </c>
      <c r="G1668" s="665">
        <v>675</v>
      </c>
      <c r="H1668" s="665">
        <v>1</v>
      </c>
      <c r="I1668" s="665">
        <v>675</v>
      </c>
      <c r="J1668" s="665">
        <v>4</v>
      </c>
      <c r="K1668" s="665">
        <v>2704</v>
      </c>
      <c r="L1668" s="665">
        <v>4.0059259259259257</v>
      </c>
      <c r="M1668" s="665">
        <v>676</v>
      </c>
      <c r="N1668" s="665">
        <v>7</v>
      </c>
      <c r="O1668" s="665">
        <v>4732</v>
      </c>
      <c r="P1668" s="678">
        <v>7.0103703703703708</v>
      </c>
      <c r="Q1668" s="666">
        <v>676</v>
      </c>
    </row>
    <row r="1669" spans="1:17" ht="14.4" customHeight="1" x14ac:dyDescent="0.3">
      <c r="A1669" s="661" t="s">
        <v>591</v>
      </c>
      <c r="B1669" s="662" t="s">
        <v>9963</v>
      </c>
      <c r="C1669" s="662" t="s">
        <v>9855</v>
      </c>
      <c r="D1669" s="662" t="s">
        <v>9989</v>
      </c>
      <c r="E1669" s="662" t="s">
        <v>9990</v>
      </c>
      <c r="F1669" s="665">
        <v>269</v>
      </c>
      <c r="G1669" s="665">
        <v>6187</v>
      </c>
      <c r="H1669" s="665">
        <v>1</v>
      </c>
      <c r="I1669" s="665">
        <v>23</v>
      </c>
      <c r="J1669" s="665">
        <v>226</v>
      </c>
      <c r="K1669" s="665">
        <v>5371</v>
      </c>
      <c r="L1669" s="665">
        <v>0.86811055438823337</v>
      </c>
      <c r="M1669" s="665">
        <v>23.765486725663717</v>
      </c>
      <c r="N1669" s="665">
        <v>237</v>
      </c>
      <c r="O1669" s="665">
        <v>5688</v>
      </c>
      <c r="P1669" s="678">
        <v>0.91934701794084372</v>
      </c>
      <c r="Q1669" s="666">
        <v>24</v>
      </c>
    </row>
    <row r="1670" spans="1:17" ht="14.4" customHeight="1" x14ac:dyDescent="0.3">
      <c r="A1670" s="661" t="s">
        <v>591</v>
      </c>
      <c r="B1670" s="662" t="s">
        <v>9963</v>
      </c>
      <c r="C1670" s="662" t="s">
        <v>9855</v>
      </c>
      <c r="D1670" s="662" t="s">
        <v>9991</v>
      </c>
      <c r="E1670" s="662" t="s">
        <v>9992</v>
      </c>
      <c r="F1670" s="665"/>
      <c r="G1670" s="665"/>
      <c r="H1670" s="665"/>
      <c r="I1670" s="665"/>
      <c r="J1670" s="665">
        <v>4</v>
      </c>
      <c r="K1670" s="665">
        <v>648</v>
      </c>
      <c r="L1670" s="665"/>
      <c r="M1670" s="665">
        <v>162</v>
      </c>
      <c r="N1670" s="665"/>
      <c r="O1670" s="665"/>
      <c r="P1670" s="678"/>
      <c r="Q1670" s="666"/>
    </row>
    <row r="1671" spans="1:17" ht="14.4" customHeight="1" x14ac:dyDescent="0.3">
      <c r="A1671" s="661" t="s">
        <v>591</v>
      </c>
      <c r="B1671" s="662" t="s">
        <v>9963</v>
      </c>
      <c r="C1671" s="662" t="s">
        <v>9855</v>
      </c>
      <c r="D1671" s="662" t="s">
        <v>9993</v>
      </c>
      <c r="E1671" s="662" t="s">
        <v>9994</v>
      </c>
      <c r="F1671" s="665">
        <v>2716</v>
      </c>
      <c r="G1671" s="665">
        <v>146664</v>
      </c>
      <c r="H1671" s="665">
        <v>1</v>
      </c>
      <c r="I1671" s="665">
        <v>54</v>
      </c>
      <c r="J1671" s="665">
        <v>3060</v>
      </c>
      <c r="K1671" s="665">
        <v>164700</v>
      </c>
      <c r="L1671" s="665">
        <v>1.1229749631811488</v>
      </c>
      <c r="M1671" s="665">
        <v>53.823529411764703</v>
      </c>
      <c r="N1671" s="665">
        <v>3693</v>
      </c>
      <c r="O1671" s="665">
        <v>199422</v>
      </c>
      <c r="P1671" s="678">
        <v>1.3597201767304861</v>
      </c>
      <c r="Q1671" s="666">
        <v>54</v>
      </c>
    </row>
    <row r="1672" spans="1:17" ht="14.4" customHeight="1" x14ac:dyDescent="0.3">
      <c r="A1672" s="661" t="s">
        <v>591</v>
      </c>
      <c r="B1672" s="662" t="s">
        <v>9963</v>
      </c>
      <c r="C1672" s="662" t="s">
        <v>9855</v>
      </c>
      <c r="D1672" s="662" t="s">
        <v>9995</v>
      </c>
      <c r="E1672" s="662" t="s">
        <v>9996</v>
      </c>
      <c r="F1672" s="665">
        <v>2757</v>
      </c>
      <c r="G1672" s="665">
        <v>212289</v>
      </c>
      <c r="H1672" s="665">
        <v>1</v>
      </c>
      <c r="I1672" s="665">
        <v>77</v>
      </c>
      <c r="J1672" s="665">
        <v>3122</v>
      </c>
      <c r="K1672" s="665">
        <v>239624</v>
      </c>
      <c r="L1672" s="665">
        <v>1.1287631483496554</v>
      </c>
      <c r="M1672" s="665">
        <v>76.753363228699556</v>
      </c>
      <c r="N1672" s="665">
        <v>3774</v>
      </c>
      <c r="O1672" s="665">
        <v>290598</v>
      </c>
      <c r="P1672" s="678">
        <v>1.368879216539717</v>
      </c>
      <c r="Q1672" s="666">
        <v>77</v>
      </c>
    </row>
    <row r="1673" spans="1:17" ht="14.4" customHeight="1" x14ac:dyDescent="0.3">
      <c r="A1673" s="661" t="s">
        <v>591</v>
      </c>
      <c r="B1673" s="662" t="s">
        <v>9963</v>
      </c>
      <c r="C1673" s="662" t="s">
        <v>9855</v>
      </c>
      <c r="D1673" s="662" t="s">
        <v>9997</v>
      </c>
      <c r="E1673" s="662" t="s">
        <v>9998</v>
      </c>
      <c r="F1673" s="665">
        <v>12</v>
      </c>
      <c r="G1673" s="665">
        <v>19548</v>
      </c>
      <c r="H1673" s="665">
        <v>1</v>
      </c>
      <c r="I1673" s="665">
        <v>1629</v>
      </c>
      <c r="J1673" s="665">
        <v>3</v>
      </c>
      <c r="K1673" s="665">
        <v>4890</v>
      </c>
      <c r="L1673" s="665">
        <v>0.25015346838551261</v>
      </c>
      <c r="M1673" s="665">
        <v>1630</v>
      </c>
      <c r="N1673" s="665">
        <v>5</v>
      </c>
      <c r="O1673" s="665">
        <v>8150</v>
      </c>
      <c r="P1673" s="678">
        <v>0.41692244730918765</v>
      </c>
      <c r="Q1673" s="666">
        <v>1630</v>
      </c>
    </row>
    <row r="1674" spans="1:17" ht="14.4" customHeight="1" x14ac:dyDescent="0.3">
      <c r="A1674" s="661" t="s">
        <v>591</v>
      </c>
      <c r="B1674" s="662" t="s">
        <v>9963</v>
      </c>
      <c r="C1674" s="662" t="s">
        <v>9855</v>
      </c>
      <c r="D1674" s="662" t="s">
        <v>9999</v>
      </c>
      <c r="E1674" s="662" t="s">
        <v>10000</v>
      </c>
      <c r="F1674" s="665">
        <v>1338</v>
      </c>
      <c r="G1674" s="665">
        <v>29436</v>
      </c>
      <c r="H1674" s="665">
        <v>1</v>
      </c>
      <c r="I1674" s="665">
        <v>22</v>
      </c>
      <c r="J1674" s="665">
        <v>1826</v>
      </c>
      <c r="K1674" s="665">
        <v>41198</v>
      </c>
      <c r="L1674" s="665">
        <v>1.3995787471123795</v>
      </c>
      <c r="M1674" s="665">
        <v>22.561883899233298</v>
      </c>
      <c r="N1674" s="665">
        <v>1948</v>
      </c>
      <c r="O1674" s="665">
        <v>44804</v>
      </c>
      <c r="P1674" s="678">
        <v>1.5220818045930153</v>
      </c>
      <c r="Q1674" s="666">
        <v>23</v>
      </c>
    </row>
    <row r="1675" spans="1:17" ht="14.4" customHeight="1" x14ac:dyDescent="0.3">
      <c r="A1675" s="661" t="s">
        <v>591</v>
      </c>
      <c r="B1675" s="662" t="s">
        <v>9963</v>
      </c>
      <c r="C1675" s="662" t="s">
        <v>9855</v>
      </c>
      <c r="D1675" s="662" t="s">
        <v>10001</v>
      </c>
      <c r="E1675" s="662" t="s">
        <v>10002</v>
      </c>
      <c r="F1675" s="665"/>
      <c r="G1675" s="665"/>
      <c r="H1675" s="665"/>
      <c r="I1675" s="665"/>
      <c r="J1675" s="665">
        <v>4</v>
      </c>
      <c r="K1675" s="665">
        <v>388</v>
      </c>
      <c r="L1675" s="665"/>
      <c r="M1675" s="665">
        <v>97</v>
      </c>
      <c r="N1675" s="665"/>
      <c r="O1675" s="665"/>
      <c r="P1675" s="678"/>
      <c r="Q1675" s="666"/>
    </row>
    <row r="1676" spans="1:17" ht="14.4" customHeight="1" x14ac:dyDescent="0.3">
      <c r="A1676" s="661" t="s">
        <v>591</v>
      </c>
      <c r="B1676" s="662" t="s">
        <v>9963</v>
      </c>
      <c r="C1676" s="662" t="s">
        <v>9855</v>
      </c>
      <c r="D1676" s="662" t="s">
        <v>10005</v>
      </c>
      <c r="E1676" s="662" t="s">
        <v>10006</v>
      </c>
      <c r="F1676" s="665">
        <v>1</v>
      </c>
      <c r="G1676" s="665">
        <v>405</v>
      </c>
      <c r="H1676" s="665">
        <v>1</v>
      </c>
      <c r="I1676" s="665">
        <v>405</v>
      </c>
      <c r="J1676" s="665">
        <v>3</v>
      </c>
      <c r="K1676" s="665">
        <v>1217</v>
      </c>
      <c r="L1676" s="665">
        <v>3.0049382716049382</v>
      </c>
      <c r="M1676" s="665">
        <v>405.66666666666669</v>
      </c>
      <c r="N1676" s="665">
        <v>1</v>
      </c>
      <c r="O1676" s="665">
        <v>406</v>
      </c>
      <c r="P1676" s="678">
        <v>1.0024691358024691</v>
      </c>
      <c r="Q1676" s="666">
        <v>406</v>
      </c>
    </row>
    <row r="1677" spans="1:17" ht="14.4" customHeight="1" x14ac:dyDescent="0.3">
      <c r="A1677" s="661" t="s">
        <v>591</v>
      </c>
      <c r="B1677" s="662" t="s">
        <v>9963</v>
      </c>
      <c r="C1677" s="662" t="s">
        <v>9855</v>
      </c>
      <c r="D1677" s="662" t="s">
        <v>10007</v>
      </c>
      <c r="E1677" s="662" t="s">
        <v>10008</v>
      </c>
      <c r="F1677" s="665">
        <v>8</v>
      </c>
      <c r="G1677" s="665">
        <v>5016</v>
      </c>
      <c r="H1677" s="665">
        <v>1</v>
      </c>
      <c r="I1677" s="665">
        <v>627</v>
      </c>
      <c r="J1677" s="665">
        <v>14</v>
      </c>
      <c r="K1677" s="665">
        <v>8789</v>
      </c>
      <c r="L1677" s="665">
        <v>1.7521929824561404</v>
      </c>
      <c r="M1677" s="665">
        <v>627.78571428571433</v>
      </c>
      <c r="N1677" s="665">
        <v>17</v>
      </c>
      <c r="O1677" s="665">
        <v>10676</v>
      </c>
      <c r="P1677" s="678">
        <v>2.1283891547049443</v>
      </c>
      <c r="Q1677" s="666">
        <v>628</v>
      </c>
    </row>
    <row r="1678" spans="1:17" ht="14.4" customHeight="1" x14ac:dyDescent="0.3">
      <c r="A1678" s="661" t="s">
        <v>591</v>
      </c>
      <c r="B1678" s="662" t="s">
        <v>9963</v>
      </c>
      <c r="C1678" s="662" t="s">
        <v>9855</v>
      </c>
      <c r="D1678" s="662" t="s">
        <v>10009</v>
      </c>
      <c r="E1678" s="662" t="s">
        <v>10010</v>
      </c>
      <c r="F1678" s="665">
        <v>533</v>
      </c>
      <c r="G1678" s="665">
        <v>111397</v>
      </c>
      <c r="H1678" s="665">
        <v>1</v>
      </c>
      <c r="I1678" s="665">
        <v>209</v>
      </c>
      <c r="J1678" s="665"/>
      <c r="K1678" s="665"/>
      <c r="L1678" s="665"/>
      <c r="M1678" s="665"/>
      <c r="N1678" s="665"/>
      <c r="O1678" s="665"/>
      <c r="P1678" s="678"/>
      <c r="Q1678" s="666"/>
    </row>
    <row r="1679" spans="1:17" ht="14.4" customHeight="1" x14ac:dyDescent="0.3">
      <c r="A1679" s="661" t="s">
        <v>591</v>
      </c>
      <c r="B1679" s="662" t="s">
        <v>9963</v>
      </c>
      <c r="C1679" s="662" t="s">
        <v>9855</v>
      </c>
      <c r="D1679" s="662" t="s">
        <v>10011</v>
      </c>
      <c r="E1679" s="662" t="s">
        <v>10012</v>
      </c>
      <c r="F1679" s="665">
        <v>700</v>
      </c>
      <c r="G1679" s="665">
        <v>46200</v>
      </c>
      <c r="H1679" s="665">
        <v>1</v>
      </c>
      <c r="I1679" s="665">
        <v>66</v>
      </c>
      <c r="J1679" s="665">
        <v>828</v>
      </c>
      <c r="K1679" s="665">
        <v>54648</v>
      </c>
      <c r="L1679" s="665">
        <v>1.1828571428571428</v>
      </c>
      <c r="M1679" s="665">
        <v>66</v>
      </c>
      <c r="N1679" s="665">
        <v>1089</v>
      </c>
      <c r="O1679" s="665">
        <v>71874</v>
      </c>
      <c r="P1679" s="678">
        <v>1.5557142857142856</v>
      </c>
      <c r="Q1679" s="666">
        <v>66</v>
      </c>
    </row>
    <row r="1680" spans="1:17" ht="14.4" customHeight="1" x14ac:dyDescent="0.3">
      <c r="A1680" s="661" t="s">
        <v>591</v>
      </c>
      <c r="B1680" s="662" t="s">
        <v>9963</v>
      </c>
      <c r="C1680" s="662" t="s">
        <v>9855</v>
      </c>
      <c r="D1680" s="662" t="s">
        <v>10013</v>
      </c>
      <c r="E1680" s="662" t="s">
        <v>10014</v>
      </c>
      <c r="F1680" s="665">
        <v>1</v>
      </c>
      <c r="G1680" s="665">
        <v>294</v>
      </c>
      <c r="H1680" s="665">
        <v>1</v>
      </c>
      <c r="I1680" s="665">
        <v>294</v>
      </c>
      <c r="J1680" s="665"/>
      <c r="K1680" s="665"/>
      <c r="L1680" s="665"/>
      <c r="M1680" s="665"/>
      <c r="N1680" s="665">
        <v>3</v>
      </c>
      <c r="O1680" s="665">
        <v>888</v>
      </c>
      <c r="P1680" s="678">
        <v>3.0204081632653059</v>
      </c>
      <c r="Q1680" s="666">
        <v>296</v>
      </c>
    </row>
    <row r="1681" spans="1:17" ht="14.4" customHeight="1" x14ac:dyDescent="0.3">
      <c r="A1681" s="661" t="s">
        <v>591</v>
      </c>
      <c r="B1681" s="662" t="s">
        <v>9963</v>
      </c>
      <c r="C1681" s="662" t="s">
        <v>9855</v>
      </c>
      <c r="D1681" s="662" t="s">
        <v>10015</v>
      </c>
      <c r="E1681" s="662" t="s">
        <v>10016</v>
      </c>
      <c r="F1681" s="665">
        <v>2901</v>
      </c>
      <c r="G1681" s="665">
        <v>46416</v>
      </c>
      <c r="H1681" s="665">
        <v>1</v>
      </c>
      <c r="I1681" s="665">
        <v>16</v>
      </c>
      <c r="J1681" s="665">
        <v>3352</v>
      </c>
      <c r="K1681" s="665">
        <v>53472</v>
      </c>
      <c r="L1681" s="665">
        <v>1.1520165460186143</v>
      </c>
      <c r="M1681" s="665">
        <v>15.952267303102625</v>
      </c>
      <c r="N1681" s="665">
        <v>3903</v>
      </c>
      <c r="O1681" s="665">
        <v>62448</v>
      </c>
      <c r="P1681" s="678">
        <v>1.3453981385729059</v>
      </c>
      <c r="Q1681" s="666">
        <v>16</v>
      </c>
    </row>
    <row r="1682" spans="1:17" ht="14.4" customHeight="1" x14ac:dyDescent="0.3">
      <c r="A1682" s="661" t="s">
        <v>591</v>
      </c>
      <c r="B1682" s="662" t="s">
        <v>9963</v>
      </c>
      <c r="C1682" s="662" t="s">
        <v>9855</v>
      </c>
      <c r="D1682" s="662" t="s">
        <v>10019</v>
      </c>
      <c r="E1682" s="662" t="s">
        <v>10020</v>
      </c>
      <c r="F1682" s="665">
        <v>7140</v>
      </c>
      <c r="G1682" s="665">
        <v>2484720</v>
      </c>
      <c r="H1682" s="665">
        <v>1</v>
      </c>
      <c r="I1682" s="665">
        <v>348</v>
      </c>
      <c r="J1682" s="665">
        <v>8751</v>
      </c>
      <c r="K1682" s="665">
        <v>2987148</v>
      </c>
      <c r="L1682" s="665">
        <v>1.2022070897324446</v>
      </c>
      <c r="M1682" s="665">
        <v>341.34933150497085</v>
      </c>
      <c r="N1682" s="665">
        <v>8158</v>
      </c>
      <c r="O1682" s="665">
        <v>2847142</v>
      </c>
      <c r="P1682" s="678">
        <v>1.1458602981422454</v>
      </c>
      <c r="Q1682" s="666">
        <v>349</v>
      </c>
    </row>
    <row r="1683" spans="1:17" ht="14.4" customHeight="1" x14ac:dyDescent="0.3">
      <c r="A1683" s="661" t="s">
        <v>591</v>
      </c>
      <c r="B1683" s="662" t="s">
        <v>9963</v>
      </c>
      <c r="C1683" s="662" t="s">
        <v>9855</v>
      </c>
      <c r="D1683" s="662" t="s">
        <v>10021</v>
      </c>
      <c r="E1683" s="662" t="s">
        <v>10022</v>
      </c>
      <c r="F1683" s="665">
        <v>837</v>
      </c>
      <c r="G1683" s="665">
        <v>20088</v>
      </c>
      <c r="H1683" s="665">
        <v>1</v>
      </c>
      <c r="I1683" s="665">
        <v>24</v>
      </c>
      <c r="J1683" s="665">
        <v>1152</v>
      </c>
      <c r="K1683" s="665">
        <v>27264</v>
      </c>
      <c r="L1683" s="665">
        <v>1.3572281959378734</v>
      </c>
      <c r="M1683" s="665">
        <v>23.666666666666668</v>
      </c>
      <c r="N1683" s="665">
        <v>1141</v>
      </c>
      <c r="O1683" s="665">
        <v>27384</v>
      </c>
      <c r="P1683" s="678">
        <v>1.3632019115890084</v>
      </c>
      <c r="Q1683" s="666">
        <v>24</v>
      </c>
    </row>
    <row r="1684" spans="1:17" ht="14.4" customHeight="1" x14ac:dyDescent="0.3">
      <c r="A1684" s="661" t="s">
        <v>591</v>
      </c>
      <c r="B1684" s="662" t="s">
        <v>9963</v>
      </c>
      <c r="C1684" s="662" t="s">
        <v>9855</v>
      </c>
      <c r="D1684" s="662" t="s">
        <v>10023</v>
      </c>
      <c r="E1684" s="662" t="s">
        <v>10024</v>
      </c>
      <c r="F1684" s="665">
        <v>7</v>
      </c>
      <c r="G1684" s="665">
        <v>5166</v>
      </c>
      <c r="H1684" s="665">
        <v>1</v>
      </c>
      <c r="I1684" s="665">
        <v>738</v>
      </c>
      <c r="J1684" s="665">
        <v>5</v>
      </c>
      <c r="K1684" s="665">
        <v>3692</v>
      </c>
      <c r="L1684" s="665">
        <v>0.71467286101432448</v>
      </c>
      <c r="M1684" s="665">
        <v>738.4</v>
      </c>
      <c r="N1684" s="665">
        <v>6</v>
      </c>
      <c r="O1684" s="665">
        <v>4434</v>
      </c>
      <c r="P1684" s="678">
        <v>0.85830429732868763</v>
      </c>
      <c r="Q1684" s="666">
        <v>739</v>
      </c>
    </row>
    <row r="1685" spans="1:17" ht="14.4" customHeight="1" x14ac:dyDescent="0.3">
      <c r="A1685" s="661" t="s">
        <v>591</v>
      </c>
      <c r="B1685" s="662" t="s">
        <v>9963</v>
      </c>
      <c r="C1685" s="662" t="s">
        <v>9855</v>
      </c>
      <c r="D1685" s="662" t="s">
        <v>10025</v>
      </c>
      <c r="E1685" s="662" t="s">
        <v>10026</v>
      </c>
      <c r="F1685" s="665">
        <v>1896</v>
      </c>
      <c r="G1685" s="665">
        <v>341280</v>
      </c>
      <c r="H1685" s="665">
        <v>1</v>
      </c>
      <c r="I1685" s="665">
        <v>180</v>
      </c>
      <c r="J1685" s="665">
        <v>2055</v>
      </c>
      <c r="K1685" s="665">
        <v>369540</v>
      </c>
      <c r="L1685" s="665">
        <v>1.0828059071729959</v>
      </c>
      <c r="M1685" s="665">
        <v>179.82481751824818</v>
      </c>
      <c r="N1685" s="665">
        <v>2688</v>
      </c>
      <c r="O1685" s="665">
        <v>483840</v>
      </c>
      <c r="P1685" s="678">
        <v>1.4177215189873418</v>
      </c>
      <c r="Q1685" s="666">
        <v>180</v>
      </c>
    </row>
    <row r="1686" spans="1:17" ht="14.4" customHeight="1" x14ac:dyDescent="0.3">
      <c r="A1686" s="661" t="s">
        <v>591</v>
      </c>
      <c r="B1686" s="662" t="s">
        <v>9963</v>
      </c>
      <c r="C1686" s="662" t="s">
        <v>9855</v>
      </c>
      <c r="D1686" s="662" t="s">
        <v>10031</v>
      </c>
      <c r="E1686" s="662" t="s">
        <v>10032</v>
      </c>
      <c r="F1686" s="665">
        <v>909</v>
      </c>
      <c r="G1686" s="665">
        <v>229977</v>
      </c>
      <c r="H1686" s="665">
        <v>1</v>
      </c>
      <c r="I1686" s="665">
        <v>253</v>
      </c>
      <c r="J1686" s="665">
        <v>2441</v>
      </c>
      <c r="K1686" s="665">
        <v>617573</v>
      </c>
      <c r="L1686" s="665">
        <v>2.6853685368536855</v>
      </c>
      <c r="M1686" s="665">
        <v>253</v>
      </c>
      <c r="N1686" s="665">
        <v>3004</v>
      </c>
      <c r="O1686" s="665">
        <v>760012</v>
      </c>
      <c r="P1686" s="678">
        <v>3.3047304730473046</v>
      </c>
      <c r="Q1686" s="666">
        <v>253</v>
      </c>
    </row>
    <row r="1687" spans="1:17" ht="14.4" customHeight="1" x14ac:dyDescent="0.3">
      <c r="A1687" s="661" t="s">
        <v>591</v>
      </c>
      <c r="B1687" s="662" t="s">
        <v>9963</v>
      </c>
      <c r="C1687" s="662" t="s">
        <v>9855</v>
      </c>
      <c r="D1687" s="662" t="s">
        <v>10033</v>
      </c>
      <c r="E1687" s="662" t="s">
        <v>10034</v>
      </c>
      <c r="F1687" s="665">
        <v>7</v>
      </c>
      <c r="G1687" s="665">
        <v>1848</v>
      </c>
      <c r="H1687" s="665">
        <v>1</v>
      </c>
      <c r="I1687" s="665">
        <v>264</v>
      </c>
      <c r="J1687" s="665">
        <v>5</v>
      </c>
      <c r="K1687" s="665">
        <v>1322</v>
      </c>
      <c r="L1687" s="665">
        <v>0.71536796536796532</v>
      </c>
      <c r="M1687" s="665">
        <v>264.39999999999998</v>
      </c>
      <c r="N1687" s="665">
        <v>7</v>
      </c>
      <c r="O1687" s="665">
        <v>1855</v>
      </c>
      <c r="P1687" s="678">
        <v>1.0037878787878789</v>
      </c>
      <c r="Q1687" s="666">
        <v>265</v>
      </c>
    </row>
    <row r="1688" spans="1:17" ht="14.4" customHeight="1" x14ac:dyDescent="0.3">
      <c r="A1688" s="661" t="s">
        <v>591</v>
      </c>
      <c r="B1688" s="662" t="s">
        <v>9963</v>
      </c>
      <c r="C1688" s="662" t="s">
        <v>9855</v>
      </c>
      <c r="D1688" s="662" t="s">
        <v>10035</v>
      </c>
      <c r="E1688" s="662" t="s">
        <v>10036</v>
      </c>
      <c r="F1688" s="665">
        <v>23</v>
      </c>
      <c r="G1688" s="665">
        <v>4347</v>
      </c>
      <c r="H1688" s="665">
        <v>1</v>
      </c>
      <c r="I1688" s="665">
        <v>189</v>
      </c>
      <c r="J1688" s="665"/>
      <c r="K1688" s="665"/>
      <c r="L1688" s="665"/>
      <c r="M1688" s="665"/>
      <c r="N1688" s="665"/>
      <c r="O1688" s="665"/>
      <c r="P1688" s="678"/>
      <c r="Q1688" s="666"/>
    </row>
    <row r="1689" spans="1:17" ht="14.4" customHeight="1" x14ac:dyDescent="0.3">
      <c r="A1689" s="661" t="s">
        <v>591</v>
      </c>
      <c r="B1689" s="662" t="s">
        <v>9963</v>
      </c>
      <c r="C1689" s="662" t="s">
        <v>9855</v>
      </c>
      <c r="D1689" s="662" t="s">
        <v>10039</v>
      </c>
      <c r="E1689" s="662" t="s">
        <v>10040</v>
      </c>
      <c r="F1689" s="665">
        <v>2719</v>
      </c>
      <c r="G1689" s="665">
        <v>587304</v>
      </c>
      <c r="H1689" s="665">
        <v>1</v>
      </c>
      <c r="I1689" s="665">
        <v>216</v>
      </c>
      <c r="J1689" s="665">
        <v>3068</v>
      </c>
      <c r="K1689" s="665">
        <v>660528</v>
      </c>
      <c r="L1689" s="665">
        <v>1.1246781905112173</v>
      </c>
      <c r="M1689" s="665">
        <v>215.29595827900911</v>
      </c>
      <c r="N1689" s="665">
        <v>3696</v>
      </c>
      <c r="O1689" s="665">
        <v>798336</v>
      </c>
      <c r="P1689" s="678">
        <v>1.3593232806178741</v>
      </c>
      <c r="Q1689" s="666">
        <v>216</v>
      </c>
    </row>
    <row r="1690" spans="1:17" ht="14.4" customHeight="1" x14ac:dyDescent="0.3">
      <c r="A1690" s="661" t="s">
        <v>591</v>
      </c>
      <c r="B1690" s="662" t="s">
        <v>9963</v>
      </c>
      <c r="C1690" s="662" t="s">
        <v>9855</v>
      </c>
      <c r="D1690" s="662" t="s">
        <v>10041</v>
      </c>
      <c r="E1690" s="662" t="s">
        <v>10042</v>
      </c>
      <c r="F1690" s="665">
        <v>198</v>
      </c>
      <c r="G1690" s="665">
        <v>6930</v>
      </c>
      <c r="H1690" s="665">
        <v>1</v>
      </c>
      <c r="I1690" s="665">
        <v>35</v>
      </c>
      <c r="J1690" s="665">
        <v>384</v>
      </c>
      <c r="K1690" s="665">
        <v>13761</v>
      </c>
      <c r="L1690" s="665">
        <v>1.9857142857142858</v>
      </c>
      <c r="M1690" s="665">
        <v>35.8359375</v>
      </c>
      <c r="N1690" s="665">
        <v>481</v>
      </c>
      <c r="O1690" s="665">
        <v>17316</v>
      </c>
      <c r="P1690" s="678">
        <v>2.4987012987012989</v>
      </c>
      <c r="Q1690" s="666">
        <v>36</v>
      </c>
    </row>
    <row r="1691" spans="1:17" ht="14.4" customHeight="1" x14ac:dyDescent="0.3">
      <c r="A1691" s="661" t="s">
        <v>591</v>
      </c>
      <c r="B1691" s="662" t="s">
        <v>9963</v>
      </c>
      <c r="C1691" s="662" t="s">
        <v>9855</v>
      </c>
      <c r="D1691" s="662" t="s">
        <v>10043</v>
      </c>
      <c r="E1691" s="662" t="s">
        <v>10044</v>
      </c>
      <c r="F1691" s="665">
        <v>24</v>
      </c>
      <c r="G1691" s="665">
        <v>14160</v>
      </c>
      <c r="H1691" s="665">
        <v>1</v>
      </c>
      <c r="I1691" s="665">
        <v>590</v>
      </c>
      <c r="J1691" s="665">
        <v>14</v>
      </c>
      <c r="K1691" s="665">
        <v>8270</v>
      </c>
      <c r="L1691" s="665">
        <v>0.58403954802259883</v>
      </c>
      <c r="M1691" s="665">
        <v>590.71428571428567</v>
      </c>
      <c r="N1691" s="665">
        <v>20</v>
      </c>
      <c r="O1691" s="665">
        <v>11820</v>
      </c>
      <c r="P1691" s="678">
        <v>0.8347457627118644</v>
      </c>
      <c r="Q1691" s="666">
        <v>591</v>
      </c>
    </row>
    <row r="1692" spans="1:17" ht="14.4" customHeight="1" x14ac:dyDescent="0.3">
      <c r="A1692" s="661" t="s">
        <v>591</v>
      </c>
      <c r="B1692" s="662" t="s">
        <v>9963</v>
      </c>
      <c r="C1692" s="662" t="s">
        <v>9855</v>
      </c>
      <c r="D1692" s="662" t="s">
        <v>10133</v>
      </c>
      <c r="E1692" s="662" t="s">
        <v>10134</v>
      </c>
      <c r="F1692" s="665">
        <v>142</v>
      </c>
      <c r="G1692" s="665">
        <v>794774</v>
      </c>
      <c r="H1692" s="665">
        <v>1</v>
      </c>
      <c r="I1692" s="665">
        <v>5597</v>
      </c>
      <c r="J1692" s="665">
        <v>150</v>
      </c>
      <c r="K1692" s="665">
        <v>785101</v>
      </c>
      <c r="L1692" s="665">
        <v>0.98782924453995724</v>
      </c>
      <c r="M1692" s="665">
        <v>5234.0066666666671</v>
      </c>
      <c r="N1692" s="665">
        <v>144</v>
      </c>
      <c r="O1692" s="665">
        <v>808704</v>
      </c>
      <c r="P1692" s="678">
        <v>1.0175269950954611</v>
      </c>
      <c r="Q1692" s="666">
        <v>5616</v>
      </c>
    </row>
    <row r="1693" spans="1:17" ht="14.4" customHeight="1" x14ac:dyDescent="0.3">
      <c r="A1693" s="661" t="s">
        <v>591</v>
      </c>
      <c r="B1693" s="662" t="s">
        <v>9963</v>
      </c>
      <c r="C1693" s="662" t="s">
        <v>9855</v>
      </c>
      <c r="D1693" s="662" t="s">
        <v>10045</v>
      </c>
      <c r="E1693" s="662" t="s">
        <v>10046</v>
      </c>
      <c r="F1693" s="665">
        <v>198</v>
      </c>
      <c r="G1693" s="665">
        <v>9900</v>
      </c>
      <c r="H1693" s="665">
        <v>1</v>
      </c>
      <c r="I1693" s="665">
        <v>50</v>
      </c>
      <c r="J1693" s="665">
        <v>273</v>
      </c>
      <c r="K1693" s="665">
        <v>13650</v>
      </c>
      <c r="L1693" s="665">
        <v>1.3787878787878789</v>
      </c>
      <c r="M1693" s="665">
        <v>50</v>
      </c>
      <c r="N1693" s="665">
        <v>419</v>
      </c>
      <c r="O1693" s="665">
        <v>20950</v>
      </c>
      <c r="P1693" s="678">
        <v>2.1161616161616164</v>
      </c>
      <c r="Q1693" s="666">
        <v>50</v>
      </c>
    </row>
    <row r="1694" spans="1:17" ht="14.4" customHeight="1" x14ac:dyDescent="0.3">
      <c r="A1694" s="661" t="s">
        <v>591</v>
      </c>
      <c r="B1694" s="662" t="s">
        <v>9963</v>
      </c>
      <c r="C1694" s="662" t="s">
        <v>9855</v>
      </c>
      <c r="D1694" s="662" t="s">
        <v>10047</v>
      </c>
      <c r="E1694" s="662" t="s">
        <v>10048</v>
      </c>
      <c r="F1694" s="665">
        <v>7</v>
      </c>
      <c r="G1694" s="665">
        <v>3815</v>
      </c>
      <c r="H1694" s="665">
        <v>1</v>
      </c>
      <c r="I1694" s="665">
        <v>545</v>
      </c>
      <c r="J1694" s="665">
        <v>5</v>
      </c>
      <c r="K1694" s="665">
        <v>2727</v>
      </c>
      <c r="L1694" s="665">
        <v>0.71480996068152036</v>
      </c>
      <c r="M1694" s="665">
        <v>545.4</v>
      </c>
      <c r="N1694" s="665">
        <v>8</v>
      </c>
      <c r="O1694" s="665">
        <v>4368</v>
      </c>
      <c r="P1694" s="678">
        <v>1.144954128440367</v>
      </c>
      <c r="Q1694" s="666">
        <v>546</v>
      </c>
    </row>
    <row r="1695" spans="1:17" ht="14.4" customHeight="1" x14ac:dyDescent="0.3">
      <c r="A1695" s="661" t="s">
        <v>591</v>
      </c>
      <c r="B1695" s="662" t="s">
        <v>9963</v>
      </c>
      <c r="C1695" s="662" t="s">
        <v>9855</v>
      </c>
      <c r="D1695" s="662" t="s">
        <v>10049</v>
      </c>
      <c r="E1695" s="662" t="s">
        <v>10050</v>
      </c>
      <c r="F1695" s="665">
        <v>205</v>
      </c>
      <c r="G1695" s="665">
        <v>98195</v>
      </c>
      <c r="H1695" s="665">
        <v>1</v>
      </c>
      <c r="I1695" s="665">
        <v>479</v>
      </c>
      <c r="J1695" s="665">
        <v>264</v>
      </c>
      <c r="K1695" s="665">
        <v>126294</v>
      </c>
      <c r="L1695" s="665">
        <v>1.2861550995468201</v>
      </c>
      <c r="M1695" s="665">
        <v>478.38636363636363</v>
      </c>
      <c r="N1695" s="665">
        <v>241</v>
      </c>
      <c r="O1695" s="665">
        <v>116885</v>
      </c>
      <c r="P1695" s="678">
        <v>1.1903355568002445</v>
      </c>
      <c r="Q1695" s="666">
        <v>485</v>
      </c>
    </row>
    <row r="1696" spans="1:17" ht="14.4" customHeight="1" x14ac:dyDescent="0.3">
      <c r="A1696" s="661" t="s">
        <v>591</v>
      </c>
      <c r="B1696" s="662" t="s">
        <v>9963</v>
      </c>
      <c r="C1696" s="662" t="s">
        <v>9855</v>
      </c>
      <c r="D1696" s="662" t="s">
        <v>10051</v>
      </c>
      <c r="E1696" s="662" t="s">
        <v>10052</v>
      </c>
      <c r="F1696" s="665">
        <v>7</v>
      </c>
      <c r="G1696" s="665">
        <v>5138</v>
      </c>
      <c r="H1696" s="665">
        <v>1</v>
      </c>
      <c r="I1696" s="665">
        <v>734</v>
      </c>
      <c r="J1696" s="665">
        <v>5</v>
      </c>
      <c r="K1696" s="665">
        <v>3672</v>
      </c>
      <c r="L1696" s="665">
        <v>0.71467497080576103</v>
      </c>
      <c r="M1696" s="665">
        <v>734.4</v>
      </c>
      <c r="N1696" s="665">
        <v>7</v>
      </c>
      <c r="O1696" s="665">
        <v>5145</v>
      </c>
      <c r="P1696" s="678">
        <v>1.0013623978201636</v>
      </c>
      <c r="Q1696" s="666">
        <v>735</v>
      </c>
    </row>
    <row r="1697" spans="1:17" ht="14.4" customHeight="1" x14ac:dyDescent="0.3">
      <c r="A1697" s="661" t="s">
        <v>591</v>
      </c>
      <c r="B1697" s="662" t="s">
        <v>9963</v>
      </c>
      <c r="C1697" s="662" t="s">
        <v>9855</v>
      </c>
      <c r="D1697" s="662" t="s">
        <v>10053</v>
      </c>
      <c r="E1697" s="662" t="s">
        <v>10054</v>
      </c>
      <c r="F1697" s="665">
        <v>8</v>
      </c>
      <c r="G1697" s="665">
        <v>2608</v>
      </c>
      <c r="H1697" s="665">
        <v>1</v>
      </c>
      <c r="I1697" s="665">
        <v>326</v>
      </c>
      <c r="J1697" s="665">
        <v>12</v>
      </c>
      <c r="K1697" s="665">
        <v>3923</v>
      </c>
      <c r="L1697" s="665">
        <v>1.5042177914110428</v>
      </c>
      <c r="M1697" s="665">
        <v>326.91666666666669</v>
      </c>
      <c r="N1697" s="665">
        <v>19</v>
      </c>
      <c r="O1697" s="665">
        <v>6213</v>
      </c>
      <c r="P1697" s="678">
        <v>2.3822852760736195</v>
      </c>
      <c r="Q1697" s="666">
        <v>327</v>
      </c>
    </row>
    <row r="1698" spans="1:17" ht="14.4" customHeight="1" x14ac:dyDescent="0.3">
      <c r="A1698" s="661" t="s">
        <v>591</v>
      </c>
      <c r="B1698" s="662" t="s">
        <v>9963</v>
      </c>
      <c r="C1698" s="662" t="s">
        <v>9855</v>
      </c>
      <c r="D1698" s="662" t="s">
        <v>10055</v>
      </c>
      <c r="E1698" s="662" t="s">
        <v>10056</v>
      </c>
      <c r="F1698" s="665">
        <v>7</v>
      </c>
      <c r="G1698" s="665">
        <v>2408</v>
      </c>
      <c r="H1698" s="665">
        <v>1</v>
      </c>
      <c r="I1698" s="665">
        <v>344</v>
      </c>
      <c r="J1698" s="665">
        <v>5</v>
      </c>
      <c r="K1698" s="665">
        <v>1722</v>
      </c>
      <c r="L1698" s="665">
        <v>0.71511627906976749</v>
      </c>
      <c r="M1698" s="665">
        <v>344.4</v>
      </c>
      <c r="N1698" s="665">
        <v>7</v>
      </c>
      <c r="O1698" s="665">
        <v>2415</v>
      </c>
      <c r="P1698" s="678">
        <v>1.0029069767441861</v>
      </c>
      <c r="Q1698" s="666">
        <v>345</v>
      </c>
    </row>
    <row r="1699" spans="1:17" ht="14.4" customHeight="1" x14ac:dyDescent="0.3">
      <c r="A1699" s="661" t="s">
        <v>591</v>
      </c>
      <c r="B1699" s="662" t="s">
        <v>9963</v>
      </c>
      <c r="C1699" s="662" t="s">
        <v>9855</v>
      </c>
      <c r="D1699" s="662" t="s">
        <v>10057</v>
      </c>
      <c r="E1699" s="662" t="s">
        <v>10058</v>
      </c>
      <c r="F1699" s="665">
        <v>2</v>
      </c>
      <c r="G1699" s="665">
        <v>1502</v>
      </c>
      <c r="H1699" s="665">
        <v>1</v>
      </c>
      <c r="I1699" s="665">
        <v>751</v>
      </c>
      <c r="J1699" s="665"/>
      <c r="K1699" s="665"/>
      <c r="L1699" s="665"/>
      <c r="M1699" s="665"/>
      <c r="N1699" s="665">
        <v>5</v>
      </c>
      <c r="O1699" s="665">
        <v>3760</v>
      </c>
      <c r="P1699" s="678">
        <v>2.5033288948069239</v>
      </c>
      <c r="Q1699" s="666">
        <v>752</v>
      </c>
    </row>
    <row r="1700" spans="1:17" ht="14.4" customHeight="1" x14ac:dyDescent="0.3">
      <c r="A1700" s="661" t="s">
        <v>591</v>
      </c>
      <c r="B1700" s="662" t="s">
        <v>9963</v>
      </c>
      <c r="C1700" s="662" t="s">
        <v>9855</v>
      </c>
      <c r="D1700" s="662" t="s">
        <v>10059</v>
      </c>
      <c r="E1700" s="662" t="s">
        <v>10060</v>
      </c>
      <c r="F1700" s="665">
        <v>7</v>
      </c>
      <c r="G1700" s="665">
        <v>1610</v>
      </c>
      <c r="H1700" s="665">
        <v>1</v>
      </c>
      <c r="I1700" s="665">
        <v>230</v>
      </c>
      <c r="J1700" s="665">
        <v>33</v>
      </c>
      <c r="K1700" s="665">
        <v>7617</v>
      </c>
      <c r="L1700" s="665">
        <v>4.7310559006211177</v>
      </c>
      <c r="M1700" s="665">
        <v>230.81818181818181</v>
      </c>
      <c r="N1700" s="665">
        <v>55</v>
      </c>
      <c r="O1700" s="665">
        <v>12705</v>
      </c>
      <c r="P1700" s="678">
        <v>7.8913043478260869</v>
      </c>
      <c r="Q1700" s="666">
        <v>231</v>
      </c>
    </row>
    <row r="1701" spans="1:17" ht="14.4" customHeight="1" x14ac:dyDescent="0.3">
      <c r="A1701" s="661" t="s">
        <v>591</v>
      </c>
      <c r="B1701" s="662" t="s">
        <v>9963</v>
      </c>
      <c r="C1701" s="662" t="s">
        <v>9855</v>
      </c>
      <c r="D1701" s="662" t="s">
        <v>10061</v>
      </c>
      <c r="E1701" s="662" t="s">
        <v>10062</v>
      </c>
      <c r="F1701" s="665">
        <v>794</v>
      </c>
      <c r="G1701" s="665">
        <v>2647990</v>
      </c>
      <c r="H1701" s="665">
        <v>1</v>
      </c>
      <c r="I1701" s="665">
        <v>3335</v>
      </c>
      <c r="J1701" s="665">
        <v>853</v>
      </c>
      <c r="K1701" s="665">
        <v>2740839</v>
      </c>
      <c r="L1701" s="665">
        <v>1.0350639541690112</v>
      </c>
      <c r="M1701" s="665">
        <v>3213.1758499413831</v>
      </c>
      <c r="N1701" s="665">
        <v>877</v>
      </c>
      <c r="O1701" s="665">
        <v>2930057</v>
      </c>
      <c r="P1701" s="678">
        <v>1.1065211726630388</v>
      </c>
      <c r="Q1701" s="666">
        <v>3341</v>
      </c>
    </row>
    <row r="1702" spans="1:17" ht="14.4" customHeight="1" x14ac:dyDescent="0.3">
      <c r="A1702" s="661" t="s">
        <v>591</v>
      </c>
      <c r="B1702" s="662" t="s">
        <v>9963</v>
      </c>
      <c r="C1702" s="662" t="s">
        <v>9855</v>
      </c>
      <c r="D1702" s="662" t="s">
        <v>10063</v>
      </c>
      <c r="E1702" s="662" t="s">
        <v>10064</v>
      </c>
      <c r="F1702" s="665"/>
      <c r="G1702" s="665"/>
      <c r="H1702" s="665"/>
      <c r="I1702" s="665"/>
      <c r="J1702" s="665">
        <v>2</v>
      </c>
      <c r="K1702" s="665">
        <v>459</v>
      </c>
      <c r="L1702" s="665"/>
      <c r="M1702" s="665">
        <v>229.5</v>
      </c>
      <c r="N1702" s="665">
        <v>3</v>
      </c>
      <c r="O1702" s="665">
        <v>690</v>
      </c>
      <c r="P1702" s="678"/>
      <c r="Q1702" s="666">
        <v>230</v>
      </c>
    </row>
    <row r="1703" spans="1:17" ht="14.4" customHeight="1" x14ac:dyDescent="0.3">
      <c r="A1703" s="661" t="s">
        <v>591</v>
      </c>
      <c r="B1703" s="662" t="s">
        <v>9963</v>
      </c>
      <c r="C1703" s="662" t="s">
        <v>9855</v>
      </c>
      <c r="D1703" s="662" t="s">
        <v>10065</v>
      </c>
      <c r="E1703" s="662" t="s">
        <v>10066</v>
      </c>
      <c r="F1703" s="665">
        <v>3</v>
      </c>
      <c r="G1703" s="665">
        <v>1218</v>
      </c>
      <c r="H1703" s="665">
        <v>1</v>
      </c>
      <c r="I1703" s="665">
        <v>406</v>
      </c>
      <c r="J1703" s="665">
        <v>1</v>
      </c>
      <c r="K1703" s="665">
        <v>407</v>
      </c>
      <c r="L1703" s="665">
        <v>0.33415435139573069</v>
      </c>
      <c r="M1703" s="665">
        <v>407</v>
      </c>
      <c r="N1703" s="665">
        <v>1</v>
      </c>
      <c r="O1703" s="665">
        <v>407</v>
      </c>
      <c r="P1703" s="678">
        <v>0.33415435139573069</v>
      </c>
      <c r="Q1703" s="666">
        <v>407</v>
      </c>
    </row>
    <row r="1704" spans="1:17" ht="14.4" customHeight="1" x14ac:dyDescent="0.3">
      <c r="A1704" s="661" t="s">
        <v>591</v>
      </c>
      <c r="B1704" s="662" t="s">
        <v>9963</v>
      </c>
      <c r="C1704" s="662" t="s">
        <v>9855</v>
      </c>
      <c r="D1704" s="662" t="s">
        <v>10067</v>
      </c>
      <c r="E1704" s="662" t="s">
        <v>10068</v>
      </c>
      <c r="F1704" s="665"/>
      <c r="G1704" s="665"/>
      <c r="H1704" s="665"/>
      <c r="I1704" s="665"/>
      <c r="J1704" s="665"/>
      <c r="K1704" s="665"/>
      <c r="L1704" s="665"/>
      <c r="M1704" s="665"/>
      <c r="N1704" s="665">
        <v>3</v>
      </c>
      <c r="O1704" s="665">
        <v>1953</v>
      </c>
      <c r="P1704" s="678"/>
      <c r="Q1704" s="666">
        <v>651</v>
      </c>
    </row>
    <row r="1705" spans="1:17" ht="14.4" customHeight="1" x14ac:dyDescent="0.3">
      <c r="A1705" s="661" t="s">
        <v>591</v>
      </c>
      <c r="B1705" s="662" t="s">
        <v>9963</v>
      </c>
      <c r="C1705" s="662" t="s">
        <v>9855</v>
      </c>
      <c r="D1705" s="662" t="s">
        <v>10069</v>
      </c>
      <c r="E1705" s="662" t="s">
        <v>10070</v>
      </c>
      <c r="F1705" s="665">
        <v>3</v>
      </c>
      <c r="G1705" s="665">
        <v>1758</v>
      </c>
      <c r="H1705" s="665">
        <v>1</v>
      </c>
      <c r="I1705" s="665">
        <v>586</v>
      </c>
      <c r="J1705" s="665">
        <v>1</v>
      </c>
      <c r="K1705" s="665">
        <v>587</v>
      </c>
      <c r="L1705" s="665">
        <v>0.33390216154721275</v>
      </c>
      <c r="M1705" s="665">
        <v>587</v>
      </c>
      <c r="N1705" s="665">
        <v>1</v>
      </c>
      <c r="O1705" s="665">
        <v>587</v>
      </c>
      <c r="P1705" s="678">
        <v>0.33390216154721275</v>
      </c>
      <c r="Q1705" s="666">
        <v>587</v>
      </c>
    </row>
    <row r="1706" spans="1:17" ht="14.4" customHeight="1" x14ac:dyDescent="0.3">
      <c r="A1706" s="661" t="s">
        <v>591</v>
      </c>
      <c r="B1706" s="662" t="s">
        <v>9963</v>
      </c>
      <c r="C1706" s="662" t="s">
        <v>9855</v>
      </c>
      <c r="D1706" s="662" t="s">
        <v>10075</v>
      </c>
      <c r="E1706" s="662" t="s">
        <v>10076</v>
      </c>
      <c r="F1706" s="665">
        <v>1</v>
      </c>
      <c r="G1706" s="665">
        <v>415</v>
      </c>
      <c r="H1706" s="665">
        <v>1</v>
      </c>
      <c r="I1706" s="665">
        <v>415</v>
      </c>
      <c r="J1706" s="665">
        <v>2</v>
      </c>
      <c r="K1706" s="665">
        <v>831</v>
      </c>
      <c r="L1706" s="665">
        <v>2.0024096385542167</v>
      </c>
      <c r="M1706" s="665">
        <v>415.5</v>
      </c>
      <c r="N1706" s="665"/>
      <c r="O1706" s="665"/>
      <c r="P1706" s="678"/>
      <c r="Q1706" s="666"/>
    </row>
    <row r="1707" spans="1:17" ht="14.4" customHeight="1" x14ac:dyDescent="0.3">
      <c r="A1707" s="661" t="s">
        <v>591</v>
      </c>
      <c r="B1707" s="662" t="s">
        <v>9963</v>
      </c>
      <c r="C1707" s="662" t="s">
        <v>9855</v>
      </c>
      <c r="D1707" s="662" t="s">
        <v>10077</v>
      </c>
      <c r="E1707" s="662" t="s">
        <v>10078</v>
      </c>
      <c r="F1707" s="665"/>
      <c r="G1707" s="665"/>
      <c r="H1707" s="665"/>
      <c r="I1707" s="665"/>
      <c r="J1707" s="665">
        <v>4</v>
      </c>
      <c r="K1707" s="665">
        <v>658</v>
      </c>
      <c r="L1707" s="665"/>
      <c r="M1707" s="665">
        <v>164.5</v>
      </c>
      <c r="N1707" s="665">
        <v>1</v>
      </c>
      <c r="O1707" s="665">
        <v>166</v>
      </c>
      <c r="P1707" s="678"/>
      <c r="Q1707" s="666">
        <v>166</v>
      </c>
    </row>
    <row r="1708" spans="1:17" ht="14.4" customHeight="1" x14ac:dyDescent="0.3">
      <c r="A1708" s="661" t="s">
        <v>591</v>
      </c>
      <c r="B1708" s="662" t="s">
        <v>9963</v>
      </c>
      <c r="C1708" s="662" t="s">
        <v>9855</v>
      </c>
      <c r="D1708" s="662" t="s">
        <v>1410</v>
      </c>
      <c r="E1708" s="662" t="s">
        <v>10079</v>
      </c>
      <c r="F1708" s="665">
        <v>12</v>
      </c>
      <c r="G1708" s="665">
        <v>9420</v>
      </c>
      <c r="H1708" s="665">
        <v>1</v>
      </c>
      <c r="I1708" s="665">
        <v>785</v>
      </c>
      <c r="J1708" s="665">
        <v>8</v>
      </c>
      <c r="K1708" s="665">
        <v>6284</v>
      </c>
      <c r="L1708" s="665">
        <v>0.66709129511677279</v>
      </c>
      <c r="M1708" s="665">
        <v>785.5</v>
      </c>
      <c r="N1708" s="665">
        <v>32</v>
      </c>
      <c r="O1708" s="665">
        <v>25152</v>
      </c>
      <c r="P1708" s="678">
        <v>2.6700636942675158</v>
      </c>
      <c r="Q1708" s="666">
        <v>786</v>
      </c>
    </row>
    <row r="1709" spans="1:17" ht="14.4" customHeight="1" x14ac:dyDescent="0.3">
      <c r="A1709" s="661" t="s">
        <v>591</v>
      </c>
      <c r="B1709" s="662" t="s">
        <v>9963</v>
      </c>
      <c r="C1709" s="662" t="s">
        <v>9855</v>
      </c>
      <c r="D1709" s="662" t="s">
        <v>10080</v>
      </c>
      <c r="E1709" s="662" t="s">
        <v>10081</v>
      </c>
      <c r="F1709" s="665">
        <v>1</v>
      </c>
      <c r="G1709" s="665">
        <v>221</v>
      </c>
      <c r="H1709" s="665">
        <v>1</v>
      </c>
      <c r="I1709" s="665">
        <v>221</v>
      </c>
      <c r="J1709" s="665">
        <v>12</v>
      </c>
      <c r="K1709" s="665">
        <v>2663</v>
      </c>
      <c r="L1709" s="665">
        <v>12.049773755656108</v>
      </c>
      <c r="M1709" s="665">
        <v>221.91666666666666</v>
      </c>
      <c r="N1709" s="665">
        <v>19</v>
      </c>
      <c r="O1709" s="665">
        <v>4218</v>
      </c>
      <c r="P1709" s="678">
        <v>19.085972850678733</v>
      </c>
      <c r="Q1709" s="666">
        <v>222</v>
      </c>
    </row>
    <row r="1710" spans="1:17" ht="14.4" customHeight="1" x14ac:dyDescent="0.3">
      <c r="A1710" s="661" t="s">
        <v>591</v>
      </c>
      <c r="B1710" s="662" t="s">
        <v>9963</v>
      </c>
      <c r="C1710" s="662" t="s">
        <v>9855</v>
      </c>
      <c r="D1710" s="662" t="s">
        <v>10082</v>
      </c>
      <c r="E1710" s="662" t="s">
        <v>10083</v>
      </c>
      <c r="F1710" s="665"/>
      <c r="G1710" s="665"/>
      <c r="H1710" s="665"/>
      <c r="I1710" s="665"/>
      <c r="J1710" s="665">
        <v>2</v>
      </c>
      <c r="K1710" s="665">
        <v>1130</v>
      </c>
      <c r="L1710" s="665"/>
      <c r="M1710" s="665">
        <v>565</v>
      </c>
      <c r="N1710" s="665">
        <v>3</v>
      </c>
      <c r="O1710" s="665">
        <v>1695</v>
      </c>
      <c r="P1710" s="678"/>
      <c r="Q1710" s="666">
        <v>565</v>
      </c>
    </row>
    <row r="1711" spans="1:17" ht="14.4" customHeight="1" x14ac:dyDescent="0.3">
      <c r="A1711" s="661" t="s">
        <v>591</v>
      </c>
      <c r="B1711" s="662" t="s">
        <v>9963</v>
      </c>
      <c r="C1711" s="662" t="s">
        <v>9855</v>
      </c>
      <c r="D1711" s="662" t="s">
        <v>10084</v>
      </c>
      <c r="E1711" s="662" t="s">
        <v>10085</v>
      </c>
      <c r="F1711" s="665">
        <v>4</v>
      </c>
      <c r="G1711" s="665">
        <v>3660</v>
      </c>
      <c r="H1711" s="665">
        <v>1</v>
      </c>
      <c r="I1711" s="665">
        <v>915</v>
      </c>
      <c r="J1711" s="665">
        <v>2</v>
      </c>
      <c r="K1711" s="665">
        <v>1830</v>
      </c>
      <c r="L1711" s="665">
        <v>0.5</v>
      </c>
      <c r="M1711" s="665">
        <v>915</v>
      </c>
      <c r="N1711" s="665">
        <v>2</v>
      </c>
      <c r="O1711" s="665">
        <v>1832</v>
      </c>
      <c r="P1711" s="678">
        <v>0.50054644808743165</v>
      </c>
      <c r="Q1711" s="666">
        <v>916</v>
      </c>
    </row>
    <row r="1712" spans="1:17" ht="14.4" customHeight="1" x14ac:dyDescent="0.3">
      <c r="A1712" s="661" t="s">
        <v>591</v>
      </c>
      <c r="B1712" s="662" t="s">
        <v>9963</v>
      </c>
      <c r="C1712" s="662" t="s">
        <v>9855</v>
      </c>
      <c r="D1712" s="662" t="s">
        <v>10086</v>
      </c>
      <c r="E1712" s="662" t="s">
        <v>10087</v>
      </c>
      <c r="F1712" s="665">
        <v>4</v>
      </c>
      <c r="G1712" s="665">
        <v>3568</v>
      </c>
      <c r="H1712" s="665">
        <v>1</v>
      </c>
      <c r="I1712" s="665">
        <v>892</v>
      </c>
      <c r="J1712" s="665">
        <v>2</v>
      </c>
      <c r="K1712" s="665">
        <v>1784</v>
      </c>
      <c r="L1712" s="665">
        <v>0.5</v>
      </c>
      <c r="M1712" s="665">
        <v>892</v>
      </c>
      <c r="N1712" s="665">
        <v>2</v>
      </c>
      <c r="O1712" s="665">
        <v>1786</v>
      </c>
      <c r="P1712" s="678">
        <v>0.50056053811659196</v>
      </c>
      <c r="Q1712" s="666">
        <v>893</v>
      </c>
    </row>
    <row r="1713" spans="1:17" ht="14.4" customHeight="1" x14ac:dyDescent="0.3">
      <c r="A1713" s="661" t="s">
        <v>591</v>
      </c>
      <c r="B1713" s="662" t="s">
        <v>9963</v>
      </c>
      <c r="C1713" s="662" t="s">
        <v>9855</v>
      </c>
      <c r="D1713" s="662" t="s">
        <v>10088</v>
      </c>
      <c r="E1713" s="662" t="s">
        <v>10089</v>
      </c>
      <c r="F1713" s="665">
        <v>1</v>
      </c>
      <c r="G1713" s="665">
        <v>1488</v>
      </c>
      <c r="H1713" s="665">
        <v>1</v>
      </c>
      <c r="I1713" s="665">
        <v>1488</v>
      </c>
      <c r="J1713" s="665">
        <v>1</v>
      </c>
      <c r="K1713" s="665">
        <v>1488</v>
      </c>
      <c r="L1713" s="665">
        <v>1</v>
      </c>
      <c r="M1713" s="665">
        <v>1488</v>
      </c>
      <c r="N1713" s="665"/>
      <c r="O1713" s="665"/>
      <c r="P1713" s="678"/>
      <c r="Q1713" s="666"/>
    </row>
    <row r="1714" spans="1:17" ht="14.4" customHeight="1" x14ac:dyDescent="0.3">
      <c r="A1714" s="661" t="s">
        <v>591</v>
      </c>
      <c r="B1714" s="662" t="s">
        <v>9963</v>
      </c>
      <c r="C1714" s="662" t="s">
        <v>9855</v>
      </c>
      <c r="D1714" s="662" t="s">
        <v>10090</v>
      </c>
      <c r="E1714" s="662" t="s">
        <v>10091</v>
      </c>
      <c r="F1714" s="665"/>
      <c r="G1714" s="665"/>
      <c r="H1714" s="665"/>
      <c r="I1714" s="665"/>
      <c r="J1714" s="665">
        <v>3</v>
      </c>
      <c r="K1714" s="665">
        <v>1035</v>
      </c>
      <c r="L1714" s="665"/>
      <c r="M1714" s="665">
        <v>345</v>
      </c>
      <c r="N1714" s="665">
        <v>3</v>
      </c>
      <c r="O1714" s="665">
        <v>1035</v>
      </c>
      <c r="P1714" s="678"/>
      <c r="Q1714" s="666">
        <v>345</v>
      </c>
    </row>
    <row r="1715" spans="1:17" ht="14.4" customHeight="1" x14ac:dyDescent="0.3">
      <c r="A1715" s="661" t="s">
        <v>591</v>
      </c>
      <c r="B1715" s="662" t="s">
        <v>9963</v>
      </c>
      <c r="C1715" s="662" t="s">
        <v>9855</v>
      </c>
      <c r="D1715" s="662" t="s">
        <v>10092</v>
      </c>
      <c r="E1715" s="662" t="s">
        <v>10093</v>
      </c>
      <c r="F1715" s="665">
        <v>4</v>
      </c>
      <c r="G1715" s="665">
        <v>344</v>
      </c>
      <c r="H1715" s="665">
        <v>1</v>
      </c>
      <c r="I1715" s="665">
        <v>86</v>
      </c>
      <c r="J1715" s="665">
        <v>14</v>
      </c>
      <c r="K1715" s="665">
        <v>1232</v>
      </c>
      <c r="L1715" s="665">
        <v>3.5813953488372094</v>
      </c>
      <c r="M1715" s="665">
        <v>88</v>
      </c>
      <c r="N1715" s="665">
        <v>13</v>
      </c>
      <c r="O1715" s="665">
        <v>1157</v>
      </c>
      <c r="P1715" s="678">
        <v>3.3633720930232558</v>
      </c>
      <c r="Q1715" s="666">
        <v>89</v>
      </c>
    </row>
    <row r="1716" spans="1:17" ht="14.4" customHeight="1" x14ac:dyDescent="0.3">
      <c r="A1716" s="661" t="s">
        <v>591</v>
      </c>
      <c r="B1716" s="662" t="s">
        <v>9963</v>
      </c>
      <c r="C1716" s="662" t="s">
        <v>9855</v>
      </c>
      <c r="D1716" s="662" t="s">
        <v>10094</v>
      </c>
      <c r="E1716" s="662" t="s">
        <v>10095</v>
      </c>
      <c r="F1716" s="665"/>
      <c r="G1716" s="665"/>
      <c r="H1716" s="665"/>
      <c r="I1716" s="665"/>
      <c r="J1716" s="665">
        <v>3</v>
      </c>
      <c r="K1716" s="665">
        <v>1251</v>
      </c>
      <c r="L1716" s="665"/>
      <c r="M1716" s="665">
        <v>417</v>
      </c>
      <c r="N1716" s="665">
        <v>3</v>
      </c>
      <c r="O1716" s="665">
        <v>1254</v>
      </c>
      <c r="P1716" s="678"/>
      <c r="Q1716" s="666">
        <v>418</v>
      </c>
    </row>
    <row r="1717" spans="1:17" ht="14.4" customHeight="1" x14ac:dyDescent="0.3">
      <c r="A1717" s="661" t="s">
        <v>591</v>
      </c>
      <c r="B1717" s="662" t="s">
        <v>9963</v>
      </c>
      <c r="C1717" s="662" t="s">
        <v>9855</v>
      </c>
      <c r="D1717" s="662" t="s">
        <v>10096</v>
      </c>
      <c r="E1717" s="662" t="s">
        <v>10097</v>
      </c>
      <c r="F1717" s="665"/>
      <c r="G1717" s="665"/>
      <c r="H1717" s="665"/>
      <c r="I1717" s="665"/>
      <c r="J1717" s="665">
        <v>2</v>
      </c>
      <c r="K1717" s="665">
        <v>106</v>
      </c>
      <c r="L1717" s="665"/>
      <c r="M1717" s="665">
        <v>53</v>
      </c>
      <c r="N1717" s="665"/>
      <c r="O1717" s="665"/>
      <c r="P1717" s="678"/>
      <c r="Q1717" s="666"/>
    </row>
    <row r="1718" spans="1:17" ht="14.4" customHeight="1" x14ac:dyDescent="0.3">
      <c r="A1718" s="661" t="s">
        <v>10372</v>
      </c>
      <c r="B1718" s="662" t="s">
        <v>9667</v>
      </c>
      <c r="C1718" s="662" t="s">
        <v>9848</v>
      </c>
      <c r="D1718" s="662" t="s">
        <v>9849</v>
      </c>
      <c r="E1718" s="662" t="s">
        <v>9850</v>
      </c>
      <c r="F1718" s="665">
        <v>1</v>
      </c>
      <c r="G1718" s="665">
        <v>565.1</v>
      </c>
      <c r="H1718" s="665">
        <v>1</v>
      </c>
      <c r="I1718" s="665">
        <v>565.1</v>
      </c>
      <c r="J1718" s="665"/>
      <c r="K1718" s="665"/>
      <c r="L1718" s="665"/>
      <c r="M1718" s="665"/>
      <c r="N1718" s="665"/>
      <c r="O1718" s="665"/>
      <c r="P1718" s="678"/>
      <c r="Q1718" s="666"/>
    </row>
    <row r="1719" spans="1:17" ht="14.4" customHeight="1" x14ac:dyDescent="0.3">
      <c r="A1719" s="661" t="s">
        <v>10372</v>
      </c>
      <c r="B1719" s="662" t="s">
        <v>9667</v>
      </c>
      <c r="C1719" s="662" t="s">
        <v>9855</v>
      </c>
      <c r="D1719" s="662" t="s">
        <v>9860</v>
      </c>
      <c r="E1719" s="662" t="s">
        <v>9861</v>
      </c>
      <c r="F1719" s="665">
        <v>3</v>
      </c>
      <c r="G1719" s="665">
        <v>102</v>
      </c>
      <c r="H1719" s="665">
        <v>1</v>
      </c>
      <c r="I1719" s="665">
        <v>34</v>
      </c>
      <c r="J1719" s="665">
        <v>1</v>
      </c>
      <c r="K1719" s="665">
        <v>35</v>
      </c>
      <c r="L1719" s="665">
        <v>0.34313725490196079</v>
      </c>
      <c r="M1719" s="665">
        <v>35</v>
      </c>
      <c r="N1719" s="665">
        <v>1</v>
      </c>
      <c r="O1719" s="665">
        <v>35</v>
      </c>
      <c r="P1719" s="678">
        <v>0.34313725490196079</v>
      </c>
      <c r="Q1719" s="666">
        <v>35</v>
      </c>
    </row>
    <row r="1720" spans="1:17" ht="14.4" customHeight="1" x14ac:dyDescent="0.3">
      <c r="A1720" s="661" t="s">
        <v>10372</v>
      </c>
      <c r="B1720" s="662" t="s">
        <v>9667</v>
      </c>
      <c r="C1720" s="662" t="s">
        <v>9855</v>
      </c>
      <c r="D1720" s="662" t="s">
        <v>9864</v>
      </c>
      <c r="E1720" s="662" t="s">
        <v>9865</v>
      </c>
      <c r="F1720" s="665">
        <v>1</v>
      </c>
      <c r="G1720" s="665">
        <v>163</v>
      </c>
      <c r="H1720" s="665">
        <v>1</v>
      </c>
      <c r="I1720" s="665">
        <v>163</v>
      </c>
      <c r="J1720" s="665"/>
      <c r="K1720" s="665"/>
      <c r="L1720" s="665"/>
      <c r="M1720" s="665"/>
      <c r="N1720" s="665"/>
      <c r="O1720" s="665"/>
      <c r="P1720" s="678"/>
      <c r="Q1720" s="666"/>
    </row>
    <row r="1721" spans="1:17" ht="14.4" customHeight="1" x14ac:dyDescent="0.3">
      <c r="A1721" s="661" t="s">
        <v>10372</v>
      </c>
      <c r="B1721" s="662" t="s">
        <v>9667</v>
      </c>
      <c r="C1721" s="662" t="s">
        <v>9855</v>
      </c>
      <c r="D1721" s="662" t="s">
        <v>9868</v>
      </c>
      <c r="E1721" s="662" t="s">
        <v>9869</v>
      </c>
      <c r="F1721" s="665">
        <v>1</v>
      </c>
      <c r="G1721" s="665">
        <v>46</v>
      </c>
      <c r="H1721" s="665">
        <v>1</v>
      </c>
      <c r="I1721" s="665">
        <v>46</v>
      </c>
      <c r="J1721" s="665"/>
      <c r="K1721" s="665"/>
      <c r="L1721" s="665"/>
      <c r="M1721" s="665"/>
      <c r="N1721" s="665"/>
      <c r="O1721" s="665"/>
      <c r="P1721" s="678"/>
      <c r="Q1721" s="666"/>
    </row>
    <row r="1722" spans="1:17" ht="14.4" customHeight="1" x14ac:dyDescent="0.3">
      <c r="A1722" s="661" t="s">
        <v>10372</v>
      </c>
      <c r="B1722" s="662" t="s">
        <v>9667</v>
      </c>
      <c r="C1722" s="662" t="s">
        <v>9855</v>
      </c>
      <c r="D1722" s="662" t="s">
        <v>9886</v>
      </c>
      <c r="E1722" s="662" t="s">
        <v>9887</v>
      </c>
      <c r="F1722" s="665">
        <v>1</v>
      </c>
      <c r="G1722" s="665">
        <v>81</v>
      </c>
      <c r="H1722" s="665">
        <v>1</v>
      </c>
      <c r="I1722" s="665">
        <v>81</v>
      </c>
      <c r="J1722" s="665"/>
      <c r="K1722" s="665"/>
      <c r="L1722" s="665"/>
      <c r="M1722" s="665"/>
      <c r="N1722" s="665"/>
      <c r="O1722" s="665"/>
      <c r="P1722" s="678"/>
      <c r="Q1722" s="666"/>
    </row>
    <row r="1723" spans="1:17" ht="14.4" customHeight="1" x14ac:dyDescent="0.3">
      <c r="A1723" s="661" t="s">
        <v>10372</v>
      </c>
      <c r="B1723" s="662" t="s">
        <v>9667</v>
      </c>
      <c r="C1723" s="662" t="s">
        <v>9855</v>
      </c>
      <c r="D1723" s="662" t="s">
        <v>9904</v>
      </c>
      <c r="E1723" s="662" t="s">
        <v>9905</v>
      </c>
      <c r="F1723" s="665"/>
      <c r="G1723" s="665"/>
      <c r="H1723" s="665"/>
      <c r="I1723" s="665"/>
      <c r="J1723" s="665">
        <v>1</v>
      </c>
      <c r="K1723" s="665">
        <v>160</v>
      </c>
      <c r="L1723" s="665"/>
      <c r="M1723" s="665">
        <v>160</v>
      </c>
      <c r="N1723" s="665">
        <v>1</v>
      </c>
      <c r="O1723" s="665">
        <v>161</v>
      </c>
      <c r="P1723" s="678"/>
      <c r="Q1723" s="666">
        <v>161</v>
      </c>
    </row>
    <row r="1724" spans="1:17" ht="14.4" customHeight="1" x14ac:dyDescent="0.3">
      <c r="A1724" s="661" t="s">
        <v>10372</v>
      </c>
      <c r="B1724" s="662" t="s">
        <v>9667</v>
      </c>
      <c r="C1724" s="662" t="s">
        <v>9855</v>
      </c>
      <c r="D1724" s="662" t="s">
        <v>9912</v>
      </c>
      <c r="E1724" s="662" t="s">
        <v>9913</v>
      </c>
      <c r="F1724" s="665">
        <v>4</v>
      </c>
      <c r="G1724" s="665">
        <v>2580</v>
      </c>
      <c r="H1724" s="665">
        <v>1</v>
      </c>
      <c r="I1724" s="665">
        <v>645</v>
      </c>
      <c r="J1724" s="665"/>
      <c r="K1724" s="665"/>
      <c r="L1724" s="665"/>
      <c r="M1724" s="665"/>
      <c r="N1724" s="665"/>
      <c r="O1724" s="665"/>
      <c r="P1724" s="678"/>
      <c r="Q1724" s="666"/>
    </row>
    <row r="1725" spans="1:17" ht="14.4" customHeight="1" x14ac:dyDescent="0.3">
      <c r="A1725" s="661" t="s">
        <v>10372</v>
      </c>
      <c r="B1725" s="662" t="s">
        <v>9930</v>
      </c>
      <c r="C1725" s="662" t="s">
        <v>9855</v>
      </c>
      <c r="D1725" s="662" t="s">
        <v>9941</v>
      </c>
      <c r="E1725" s="662" t="s">
        <v>9942</v>
      </c>
      <c r="F1725" s="665"/>
      <c r="G1725" s="665"/>
      <c r="H1725" s="665"/>
      <c r="I1725" s="665"/>
      <c r="J1725" s="665"/>
      <c r="K1725" s="665"/>
      <c r="L1725" s="665"/>
      <c r="M1725" s="665"/>
      <c r="N1725" s="665">
        <v>2</v>
      </c>
      <c r="O1725" s="665">
        <v>2536</v>
      </c>
      <c r="P1725" s="678"/>
      <c r="Q1725" s="666">
        <v>1268</v>
      </c>
    </row>
    <row r="1726" spans="1:17" ht="14.4" customHeight="1" x14ac:dyDescent="0.3">
      <c r="A1726" s="661" t="s">
        <v>10372</v>
      </c>
      <c r="B1726" s="662" t="s">
        <v>9930</v>
      </c>
      <c r="C1726" s="662" t="s">
        <v>9855</v>
      </c>
      <c r="D1726" s="662" t="s">
        <v>9943</v>
      </c>
      <c r="E1726" s="662" t="s">
        <v>9944</v>
      </c>
      <c r="F1726" s="665">
        <v>1</v>
      </c>
      <c r="G1726" s="665">
        <v>9337</v>
      </c>
      <c r="H1726" s="665">
        <v>1</v>
      </c>
      <c r="I1726" s="665">
        <v>9337</v>
      </c>
      <c r="J1726" s="665"/>
      <c r="K1726" s="665"/>
      <c r="L1726" s="665"/>
      <c r="M1726" s="665"/>
      <c r="N1726" s="665"/>
      <c r="O1726" s="665"/>
      <c r="P1726" s="678"/>
      <c r="Q1726" s="666"/>
    </row>
    <row r="1727" spans="1:17" ht="14.4" customHeight="1" x14ac:dyDescent="0.3">
      <c r="A1727" s="661" t="s">
        <v>10372</v>
      </c>
      <c r="B1727" s="662" t="s">
        <v>9930</v>
      </c>
      <c r="C1727" s="662" t="s">
        <v>9855</v>
      </c>
      <c r="D1727" s="662" t="s">
        <v>9951</v>
      </c>
      <c r="E1727" s="662" t="s">
        <v>9952</v>
      </c>
      <c r="F1727" s="665"/>
      <c r="G1727" s="665"/>
      <c r="H1727" s="665"/>
      <c r="I1727" s="665"/>
      <c r="J1727" s="665"/>
      <c r="K1727" s="665"/>
      <c r="L1727" s="665"/>
      <c r="M1727" s="665"/>
      <c r="N1727" s="665">
        <v>4</v>
      </c>
      <c r="O1727" s="665">
        <v>4032</v>
      </c>
      <c r="P1727" s="678"/>
      <c r="Q1727" s="666">
        <v>1008</v>
      </c>
    </row>
    <row r="1728" spans="1:17" ht="14.4" customHeight="1" x14ac:dyDescent="0.3">
      <c r="A1728" s="661" t="s">
        <v>10372</v>
      </c>
      <c r="B1728" s="662" t="s">
        <v>9930</v>
      </c>
      <c r="C1728" s="662" t="s">
        <v>9855</v>
      </c>
      <c r="D1728" s="662" t="s">
        <v>9953</v>
      </c>
      <c r="E1728" s="662" t="s">
        <v>9954</v>
      </c>
      <c r="F1728" s="665"/>
      <c r="G1728" s="665"/>
      <c r="H1728" s="665"/>
      <c r="I1728" s="665"/>
      <c r="J1728" s="665"/>
      <c r="K1728" s="665"/>
      <c r="L1728" s="665"/>
      <c r="M1728" s="665"/>
      <c r="N1728" s="665">
        <v>8</v>
      </c>
      <c r="O1728" s="665">
        <v>18112</v>
      </c>
      <c r="P1728" s="678"/>
      <c r="Q1728" s="666">
        <v>2264</v>
      </c>
    </row>
    <row r="1729" spans="1:17" ht="14.4" customHeight="1" x14ac:dyDescent="0.3">
      <c r="A1729" s="661" t="s">
        <v>10372</v>
      </c>
      <c r="B1729" s="662" t="s">
        <v>9930</v>
      </c>
      <c r="C1729" s="662" t="s">
        <v>9855</v>
      </c>
      <c r="D1729" s="662" t="s">
        <v>9955</v>
      </c>
      <c r="E1729" s="662" t="s">
        <v>9956</v>
      </c>
      <c r="F1729" s="665"/>
      <c r="G1729" s="665"/>
      <c r="H1729" s="665"/>
      <c r="I1729" s="665"/>
      <c r="J1729" s="665"/>
      <c r="K1729" s="665"/>
      <c r="L1729" s="665"/>
      <c r="M1729" s="665"/>
      <c r="N1729" s="665">
        <v>2</v>
      </c>
      <c r="O1729" s="665">
        <v>742</v>
      </c>
      <c r="P1729" s="678"/>
      <c r="Q1729" s="666">
        <v>371</v>
      </c>
    </row>
    <row r="1730" spans="1:17" ht="14.4" customHeight="1" x14ac:dyDescent="0.3">
      <c r="A1730" s="661" t="s">
        <v>10372</v>
      </c>
      <c r="B1730" s="662" t="s">
        <v>9963</v>
      </c>
      <c r="C1730" s="662" t="s">
        <v>9855</v>
      </c>
      <c r="D1730" s="662" t="s">
        <v>9974</v>
      </c>
      <c r="E1730" s="662" t="s">
        <v>9975</v>
      </c>
      <c r="F1730" s="665">
        <v>14</v>
      </c>
      <c r="G1730" s="665">
        <v>4900</v>
      </c>
      <c r="H1730" s="665">
        <v>1</v>
      </c>
      <c r="I1730" s="665">
        <v>350</v>
      </c>
      <c r="J1730" s="665">
        <v>25</v>
      </c>
      <c r="K1730" s="665">
        <v>8761</v>
      </c>
      <c r="L1730" s="665">
        <v>1.7879591836734694</v>
      </c>
      <c r="M1730" s="665">
        <v>350.44</v>
      </c>
      <c r="N1730" s="665">
        <v>41</v>
      </c>
      <c r="O1730" s="665">
        <v>14391</v>
      </c>
      <c r="P1730" s="678">
        <v>2.9369387755102041</v>
      </c>
      <c r="Q1730" s="666">
        <v>351</v>
      </c>
    </row>
    <row r="1731" spans="1:17" ht="14.4" customHeight="1" x14ac:dyDescent="0.3">
      <c r="A1731" s="661" t="s">
        <v>10372</v>
      </c>
      <c r="B1731" s="662" t="s">
        <v>9963</v>
      </c>
      <c r="C1731" s="662" t="s">
        <v>9855</v>
      </c>
      <c r="D1731" s="662" t="s">
        <v>9978</v>
      </c>
      <c r="E1731" s="662" t="s">
        <v>9979</v>
      </c>
      <c r="F1731" s="665">
        <v>43</v>
      </c>
      <c r="G1731" s="665">
        <v>2795</v>
      </c>
      <c r="H1731" s="665">
        <v>1</v>
      </c>
      <c r="I1731" s="665">
        <v>65</v>
      </c>
      <c r="J1731" s="665">
        <v>25</v>
      </c>
      <c r="K1731" s="665">
        <v>1625</v>
      </c>
      <c r="L1731" s="665">
        <v>0.58139534883720934</v>
      </c>
      <c r="M1731" s="665">
        <v>65</v>
      </c>
      <c r="N1731" s="665">
        <v>38</v>
      </c>
      <c r="O1731" s="665">
        <v>2470</v>
      </c>
      <c r="P1731" s="678">
        <v>0.88372093023255816</v>
      </c>
      <c r="Q1731" s="666">
        <v>65</v>
      </c>
    </row>
    <row r="1732" spans="1:17" ht="14.4" customHeight="1" x14ac:dyDescent="0.3">
      <c r="A1732" s="661" t="s">
        <v>10372</v>
      </c>
      <c r="B1732" s="662" t="s">
        <v>9963</v>
      </c>
      <c r="C1732" s="662" t="s">
        <v>9855</v>
      </c>
      <c r="D1732" s="662" t="s">
        <v>1322</v>
      </c>
      <c r="E1732" s="662" t="s">
        <v>9982</v>
      </c>
      <c r="F1732" s="665">
        <v>1</v>
      </c>
      <c r="G1732" s="665">
        <v>590</v>
      </c>
      <c r="H1732" s="665">
        <v>1</v>
      </c>
      <c r="I1732" s="665">
        <v>590</v>
      </c>
      <c r="J1732" s="665"/>
      <c r="K1732" s="665"/>
      <c r="L1732" s="665"/>
      <c r="M1732" s="665"/>
      <c r="N1732" s="665"/>
      <c r="O1732" s="665"/>
      <c r="P1732" s="678"/>
      <c r="Q1732" s="666"/>
    </row>
    <row r="1733" spans="1:17" ht="14.4" customHeight="1" x14ac:dyDescent="0.3">
      <c r="A1733" s="661" t="s">
        <v>10372</v>
      </c>
      <c r="B1733" s="662" t="s">
        <v>9963</v>
      </c>
      <c r="C1733" s="662" t="s">
        <v>9855</v>
      </c>
      <c r="D1733" s="662" t="s">
        <v>9983</v>
      </c>
      <c r="E1733" s="662" t="s">
        <v>9984</v>
      </c>
      <c r="F1733" s="665">
        <v>1</v>
      </c>
      <c r="G1733" s="665">
        <v>615</v>
      </c>
      <c r="H1733" s="665">
        <v>1</v>
      </c>
      <c r="I1733" s="665">
        <v>615</v>
      </c>
      <c r="J1733" s="665"/>
      <c r="K1733" s="665"/>
      <c r="L1733" s="665"/>
      <c r="M1733" s="665"/>
      <c r="N1733" s="665"/>
      <c r="O1733" s="665"/>
      <c r="P1733" s="678"/>
      <c r="Q1733" s="666"/>
    </row>
    <row r="1734" spans="1:17" ht="14.4" customHeight="1" x14ac:dyDescent="0.3">
      <c r="A1734" s="661" t="s">
        <v>10372</v>
      </c>
      <c r="B1734" s="662" t="s">
        <v>9963</v>
      </c>
      <c r="C1734" s="662" t="s">
        <v>9855</v>
      </c>
      <c r="D1734" s="662" t="s">
        <v>9989</v>
      </c>
      <c r="E1734" s="662" t="s">
        <v>9990</v>
      </c>
      <c r="F1734" s="665">
        <v>55</v>
      </c>
      <c r="G1734" s="665">
        <v>1265</v>
      </c>
      <c r="H1734" s="665">
        <v>1</v>
      </c>
      <c r="I1734" s="665">
        <v>23</v>
      </c>
      <c r="J1734" s="665">
        <v>37</v>
      </c>
      <c r="K1734" s="665">
        <v>877</v>
      </c>
      <c r="L1734" s="665">
        <v>0.69328063241106719</v>
      </c>
      <c r="M1734" s="665">
        <v>23.702702702702702</v>
      </c>
      <c r="N1734" s="665">
        <v>40</v>
      </c>
      <c r="O1734" s="665">
        <v>960</v>
      </c>
      <c r="P1734" s="678">
        <v>0.75889328063241102</v>
      </c>
      <c r="Q1734" s="666">
        <v>24</v>
      </c>
    </row>
    <row r="1735" spans="1:17" ht="14.4" customHeight="1" x14ac:dyDescent="0.3">
      <c r="A1735" s="661" t="s">
        <v>10372</v>
      </c>
      <c r="B1735" s="662" t="s">
        <v>9963</v>
      </c>
      <c r="C1735" s="662" t="s">
        <v>9855</v>
      </c>
      <c r="D1735" s="662" t="s">
        <v>9993</v>
      </c>
      <c r="E1735" s="662" t="s">
        <v>9994</v>
      </c>
      <c r="F1735" s="665">
        <v>43</v>
      </c>
      <c r="G1735" s="665">
        <v>2322</v>
      </c>
      <c r="H1735" s="665">
        <v>1</v>
      </c>
      <c r="I1735" s="665">
        <v>54</v>
      </c>
      <c r="J1735" s="665">
        <v>25</v>
      </c>
      <c r="K1735" s="665">
        <v>1350</v>
      </c>
      <c r="L1735" s="665">
        <v>0.58139534883720934</v>
      </c>
      <c r="M1735" s="665">
        <v>54</v>
      </c>
      <c r="N1735" s="665">
        <v>58</v>
      </c>
      <c r="O1735" s="665">
        <v>3132</v>
      </c>
      <c r="P1735" s="678">
        <v>1.3488372093023255</v>
      </c>
      <c r="Q1735" s="666">
        <v>54</v>
      </c>
    </row>
    <row r="1736" spans="1:17" ht="14.4" customHeight="1" x14ac:dyDescent="0.3">
      <c r="A1736" s="661" t="s">
        <v>10372</v>
      </c>
      <c r="B1736" s="662" t="s">
        <v>9963</v>
      </c>
      <c r="C1736" s="662" t="s">
        <v>9855</v>
      </c>
      <c r="D1736" s="662" t="s">
        <v>9995</v>
      </c>
      <c r="E1736" s="662" t="s">
        <v>9996</v>
      </c>
      <c r="F1736" s="665">
        <v>1946</v>
      </c>
      <c r="G1736" s="665">
        <v>149842</v>
      </c>
      <c r="H1736" s="665">
        <v>1</v>
      </c>
      <c r="I1736" s="665">
        <v>77</v>
      </c>
      <c r="J1736" s="665">
        <v>2286</v>
      </c>
      <c r="K1736" s="665">
        <v>175868</v>
      </c>
      <c r="L1736" s="665">
        <v>1.1736896197327853</v>
      </c>
      <c r="M1736" s="665">
        <v>76.932633420822398</v>
      </c>
      <c r="N1736" s="665">
        <v>2313</v>
      </c>
      <c r="O1736" s="665">
        <v>178101</v>
      </c>
      <c r="P1736" s="678">
        <v>1.1885919835560124</v>
      </c>
      <c r="Q1736" s="666">
        <v>77</v>
      </c>
    </row>
    <row r="1737" spans="1:17" ht="14.4" customHeight="1" x14ac:dyDescent="0.3">
      <c r="A1737" s="661" t="s">
        <v>10372</v>
      </c>
      <c r="B1737" s="662" t="s">
        <v>9963</v>
      </c>
      <c r="C1737" s="662" t="s">
        <v>9855</v>
      </c>
      <c r="D1737" s="662" t="s">
        <v>9999</v>
      </c>
      <c r="E1737" s="662" t="s">
        <v>10000</v>
      </c>
      <c r="F1737" s="665">
        <v>77</v>
      </c>
      <c r="G1737" s="665">
        <v>1694</v>
      </c>
      <c r="H1737" s="665">
        <v>1</v>
      </c>
      <c r="I1737" s="665">
        <v>22</v>
      </c>
      <c r="J1737" s="665">
        <v>39</v>
      </c>
      <c r="K1737" s="665">
        <v>886</v>
      </c>
      <c r="L1737" s="665">
        <v>0.52302243211334121</v>
      </c>
      <c r="M1737" s="665">
        <v>22.717948717948719</v>
      </c>
      <c r="N1737" s="665">
        <v>58</v>
      </c>
      <c r="O1737" s="665">
        <v>1334</v>
      </c>
      <c r="P1737" s="678">
        <v>0.78748524203069659</v>
      </c>
      <c r="Q1737" s="666">
        <v>23</v>
      </c>
    </row>
    <row r="1738" spans="1:17" ht="14.4" customHeight="1" x14ac:dyDescent="0.3">
      <c r="A1738" s="661" t="s">
        <v>10372</v>
      </c>
      <c r="B1738" s="662" t="s">
        <v>9963</v>
      </c>
      <c r="C1738" s="662" t="s">
        <v>9855</v>
      </c>
      <c r="D1738" s="662" t="s">
        <v>10007</v>
      </c>
      <c r="E1738" s="662" t="s">
        <v>10008</v>
      </c>
      <c r="F1738" s="665">
        <v>2</v>
      </c>
      <c r="G1738" s="665">
        <v>1254</v>
      </c>
      <c r="H1738" s="665">
        <v>1</v>
      </c>
      <c r="I1738" s="665">
        <v>627</v>
      </c>
      <c r="J1738" s="665"/>
      <c r="K1738" s="665"/>
      <c r="L1738" s="665"/>
      <c r="M1738" s="665"/>
      <c r="N1738" s="665"/>
      <c r="O1738" s="665"/>
      <c r="P1738" s="678"/>
      <c r="Q1738" s="666"/>
    </row>
    <row r="1739" spans="1:17" ht="14.4" customHeight="1" x14ac:dyDescent="0.3">
      <c r="A1739" s="661" t="s">
        <v>10372</v>
      </c>
      <c r="B1739" s="662" t="s">
        <v>9963</v>
      </c>
      <c r="C1739" s="662" t="s">
        <v>9855</v>
      </c>
      <c r="D1739" s="662" t="s">
        <v>10009</v>
      </c>
      <c r="E1739" s="662" t="s">
        <v>10010</v>
      </c>
      <c r="F1739" s="665">
        <v>12</v>
      </c>
      <c r="G1739" s="665">
        <v>2508</v>
      </c>
      <c r="H1739" s="665">
        <v>1</v>
      </c>
      <c r="I1739" s="665">
        <v>209</v>
      </c>
      <c r="J1739" s="665"/>
      <c r="K1739" s="665"/>
      <c r="L1739" s="665"/>
      <c r="M1739" s="665"/>
      <c r="N1739" s="665"/>
      <c r="O1739" s="665"/>
      <c r="P1739" s="678"/>
      <c r="Q1739" s="666"/>
    </row>
    <row r="1740" spans="1:17" ht="14.4" customHeight="1" x14ac:dyDescent="0.3">
      <c r="A1740" s="661" t="s">
        <v>10372</v>
      </c>
      <c r="B1740" s="662" t="s">
        <v>9963</v>
      </c>
      <c r="C1740" s="662" t="s">
        <v>9855</v>
      </c>
      <c r="D1740" s="662" t="s">
        <v>10011</v>
      </c>
      <c r="E1740" s="662" t="s">
        <v>10012</v>
      </c>
      <c r="F1740" s="665">
        <v>22</v>
      </c>
      <c r="G1740" s="665">
        <v>1452</v>
      </c>
      <c r="H1740" s="665">
        <v>1</v>
      </c>
      <c r="I1740" s="665">
        <v>66</v>
      </c>
      <c r="J1740" s="665">
        <v>12</v>
      </c>
      <c r="K1740" s="665">
        <v>792</v>
      </c>
      <c r="L1740" s="665">
        <v>0.54545454545454541</v>
      </c>
      <c r="M1740" s="665">
        <v>66</v>
      </c>
      <c r="N1740" s="665">
        <v>13</v>
      </c>
      <c r="O1740" s="665">
        <v>858</v>
      </c>
      <c r="P1740" s="678">
        <v>0.59090909090909094</v>
      </c>
      <c r="Q1740" s="666">
        <v>66</v>
      </c>
    </row>
    <row r="1741" spans="1:17" ht="14.4" customHeight="1" x14ac:dyDescent="0.3">
      <c r="A1741" s="661" t="s">
        <v>10372</v>
      </c>
      <c r="B1741" s="662" t="s">
        <v>9963</v>
      </c>
      <c r="C1741" s="662" t="s">
        <v>9855</v>
      </c>
      <c r="D1741" s="662" t="s">
        <v>10013</v>
      </c>
      <c r="E1741" s="662" t="s">
        <v>10014</v>
      </c>
      <c r="F1741" s="665">
        <v>1</v>
      </c>
      <c r="G1741" s="665">
        <v>294</v>
      </c>
      <c r="H1741" s="665">
        <v>1</v>
      </c>
      <c r="I1741" s="665">
        <v>294</v>
      </c>
      <c r="J1741" s="665">
        <v>1</v>
      </c>
      <c r="K1741" s="665">
        <v>295</v>
      </c>
      <c r="L1741" s="665">
        <v>1.0034013605442176</v>
      </c>
      <c r="M1741" s="665">
        <v>295</v>
      </c>
      <c r="N1741" s="665"/>
      <c r="O1741" s="665"/>
      <c r="P1741" s="678"/>
      <c r="Q1741" s="666"/>
    </row>
    <row r="1742" spans="1:17" ht="14.4" customHeight="1" x14ac:dyDescent="0.3">
      <c r="A1742" s="661" t="s">
        <v>10372</v>
      </c>
      <c r="B1742" s="662" t="s">
        <v>9963</v>
      </c>
      <c r="C1742" s="662" t="s">
        <v>9855</v>
      </c>
      <c r="D1742" s="662" t="s">
        <v>10015</v>
      </c>
      <c r="E1742" s="662" t="s">
        <v>10016</v>
      </c>
      <c r="F1742" s="665">
        <v>2394</v>
      </c>
      <c r="G1742" s="665">
        <v>38304</v>
      </c>
      <c r="H1742" s="665">
        <v>1</v>
      </c>
      <c r="I1742" s="665">
        <v>16</v>
      </c>
      <c r="J1742" s="665">
        <v>2551</v>
      </c>
      <c r="K1742" s="665">
        <v>40784</v>
      </c>
      <c r="L1742" s="665">
        <v>1.0647451963241437</v>
      </c>
      <c r="M1742" s="665">
        <v>15.987455899647196</v>
      </c>
      <c r="N1742" s="665">
        <v>2566</v>
      </c>
      <c r="O1742" s="665">
        <v>41056</v>
      </c>
      <c r="P1742" s="678">
        <v>1.0718462823725983</v>
      </c>
      <c r="Q1742" s="666">
        <v>16</v>
      </c>
    </row>
    <row r="1743" spans="1:17" ht="14.4" customHeight="1" x14ac:dyDescent="0.3">
      <c r="A1743" s="661" t="s">
        <v>10372</v>
      </c>
      <c r="B1743" s="662" t="s">
        <v>9963</v>
      </c>
      <c r="C1743" s="662" t="s">
        <v>9855</v>
      </c>
      <c r="D1743" s="662" t="s">
        <v>10019</v>
      </c>
      <c r="E1743" s="662" t="s">
        <v>10020</v>
      </c>
      <c r="F1743" s="665">
        <v>20</v>
      </c>
      <c r="G1743" s="665">
        <v>6960</v>
      </c>
      <c r="H1743" s="665">
        <v>1</v>
      </c>
      <c r="I1743" s="665">
        <v>348</v>
      </c>
      <c r="J1743" s="665"/>
      <c r="K1743" s="665"/>
      <c r="L1743" s="665"/>
      <c r="M1743" s="665"/>
      <c r="N1743" s="665"/>
      <c r="O1743" s="665"/>
      <c r="P1743" s="678"/>
      <c r="Q1743" s="666"/>
    </row>
    <row r="1744" spans="1:17" ht="14.4" customHeight="1" x14ac:dyDescent="0.3">
      <c r="A1744" s="661" t="s">
        <v>10372</v>
      </c>
      <c r="B1744" s="662" t="s">
        <v>9963</v>
      </c>
      <c r="C1744" s="662" t="s">
        <v>9855</v>
      </c>
      <c r="D1744" s="662" t="s">
        <v>10021</v>
      </c>
      <c r="E1744" s="662" t="s">
        <v>10022</v>
      </c>
      <c r="F1744" s="665">
        <v>17</v>
      </c>
      <c r="G1744" s="665">
        <v>408</v>
      </c>
      <c r="H1744" s="665">
        <v>1</v>
      </c>
      <c r="I1744" s="665">
        <v>24</v>
      </c>
      <c r="J1744" s="665">
        <v>2</v>
      </c>
      <c r="K1744" s="665">
        <v>48</v>
      </c>
      <c r="L1744" s="665">
        <v>0.11764705882352941</v>
      </c>
      <c r="M1744" s="665">
        <v>24</v>
      </c>
      <c r="N1744" s="665">
        <v>10</v>
      </c>
      <c r="O1744" s="665">
        <v>240</v>
      </c>
      <c r="P1744" s="678">
        <v>0.58823529411764708</v>
      </c>
      <c r="Q1744" s="666">
        <v>24</v>
      </c>
    </row>
    <row r="1745" spans="1:17" ht="14.4" customHeight="1" x14ac:dyDescent="0.3">
      <c r="A1745" s="661" t="s">
        <v>10372</v>
      </c>
      <c r="B1745" s="662" t="s">
        <v>9963</v>
      </c>
      <c r="C1745" s="662" t="s">
        <v>9855</v>
      </c>
      <c r="D1745" s="662" t="s">
        <v>10023</v>
      </c>
      <c r="E1745" s="662" t="s">
        <v>10024</v>
      </c>
      <c r="F1745" s="665">
        <v>1</v>
      </c>
      <c r="G1745" s="665">
        <v>738</v>
      </c>
      <c r="H1745" s="665">
        <v>1</v>
      </c>
      <c r="I1745" s="665">
        <v>738</v>
      </c>
      <c r="J1745" s="665"/>
      <c r="K1745" s="665"/>
      <c r="L1745" s="665"/>
      <c r="M1745" s="665"/>
      <c r="N1745" s="665"/>
      <c r="O1745" s="665"/>
      <c r="P1745" s="678"/>
      <c r="Q1745" s="666"/>
    </row>
    <row r="1746" spans="1:17" ht="14.4" customHeight="1" x14ac:dyDescent="0.3">
      <c r="A1746" s="661" t="s">
        <v>10372</v>
      </c>
      <c r="B1746" s="662" t="s">
        <v>9963</v>
      </c>
      <c r="C1746" s="662" t="s">
        <v>9855</v>
      </c>
      <c r="D1746" s="662" t="s">
        <v>10025</v>
      </c>
      <c r="E1746" s="662" t="s">
        <v>10026</v>
      </c>
      <c r="F1746" s="665">
        <v>25</v>
      </c>
      <c r="G1746" s="665">
        <v>4500</v>
      </c>
      <c r="H1746" s="665">
        <v>1</v>
      </c>
      <c r="I1746" s="665">
        <v>180</v>
      </c>
      <c r="J1746" s="665">
        <v>27</v>
      </c>
      <c r="K1746" s="665">
        <v>4860</v>
      </c>
      <c r="L1746" s="665">
        <v>1.08</v>
      </c>
      <c r="M1746" s="665">
        <v>180</v>
      </c>
      <c r="N1746" s="665">
        <v>56</v>
      </c>
      <c r="O1746" s="665">
        <v>10080</v>
      </c>
      <c r="P1746" s="678">
        <v>2.2400000000000002</v>
      </c>
      <c r="Q1746" s="666">
        <v>180</v>
      </c>
    </row>
    <row r="1747" spans="1:17" ht="14.4" customHeight="1" x14ac:dyDescent="0.3">
      <c r="A1747" s="661" t="s">
        <v>10372</v>
      </c>
      <c r="B1747" s="662" t="s">
        <v>9963</v>
      </c>
      <c r="C1747" s="662" t="s">
        <v>9855</v>
      </c>
      <c r="D1747" s="662" t="s">
        <v>10031</v>
      </c>
      <c r="E1747" s="662" t="s">
        <v>10032</v>
      </c>
      <c r="F1747" s="665">
        <v>27</v>
      </c>
      <c r="G1747" s="665">
        <v>6831</v>
      </c>
      <c r="H1747" s="665">
        <v>1</v>
      </c>
      <c r="I1747" s="665">
        <v>253</v>
      </c>
      <c r="J1747" s="665">
        <v>23</v>
      </c>
      <c r="K1747" s="665">
        <v>5819</v>
      </c>
      <c r="L1747" s="665">
        <v>0.85185185185185186</v>
      </c>
      <c r="M1747" s="665">
        <v>253</v>
      </c>
      <c r="N1747" s="665">
        <v>39</v>
      </c>
      <c r="O1747" s="665">
        <v>9867</v>
      </c>
      <c r="P1747" s="678">
        <v>1.4444444444444444</v>
      </c>
      <c r="Q1747" s="666">
        <v>253</v>
      </c>
    </row>
    <row r="1748" spans="1:17" ht="14.4" customHeight="1" x14ac:dyDescent="0.3">
      <c r="A1748" s="661" t="s">
        <v>10372</v>
      </c>
      <c r="B1748" s="662" t="s">
        <v>9963</v>
      </c>
      <c r="C1748" s="662" t="s">
        <v>9855</v>
      </c>
      <c r="D1748" s="662" t="s">
        <v>10033</v>
      </c>
      <c r="E1748" s="662" t="s">
        <v>10034</v>
      </c>
      <c r="F1748" s="665">
        <v>1</v>
      </c>
      <c r="G1748" s="665">
        <v>264</v>
      </c>
      <c r="H1748" s="665">
        <v>1</v>
      </c>
      <c r="I1748" s="665">
        <v>264</v>
      </c>
      <c r="J1748" s="665"/>
      <c r="K1748" s="665"/>
      <c r="L1748" s="665"/>
      <c r="M1748" s="665"/>
      <c r="N1748" s="665"/>
      <c r="O1748" s="665"/>
      <c r="P1748" s="678"/>
      <c r="Q1748" s="666"/>
    </row>
    <row r="1749" spans="1:17" ht="14.4" customHeight="1" x14ac:dyDescent="0.3">
      <c r="A1749" s="661" t="s">
        <v>10372</v>
      </c>
      <c r="B1749" s="662" t="s">
        <v>9963</v>
      </c>
      <c r="C1749" s="662" t="s">
        <v>9855</v>
      </c>
      <c r="D1749" s="662" t="s">
        <v>10039</v>
      </c>
      <c r="E1749" s="662" t="s">
        <v>10040</v>
      </c>
      <c r="F1749" s="665">
        <v>596</v>
      </c>
      <c r="G1749" s="665">
        <v>128736</v>
      </c>
      <c r="H1749" s="665">
        <v>1</v>
      </c>
      <c r="I1749" s="665">
        <v>216</v>
      </c>
      <c r="J1749" s="665">
        <v>701</v>
      </c>
      <c r="K1749" s="665">
        <v>151416</v>
      </c>
      <c r="L1749" s="665">
        <v>1.1761744966442953</v>
      </c>
      <c r="M1749" s="665">
        <v>216</v>
      </c>
      <c r="N1749" s="665">
        <v>730</v>
      </c>
      <c r="O1749" s="665">
        <v>157680</v>
      </c>
      <c r="P1749" s="678">
        <v>1.2248322147651007</v>
      </c>
      <c r="Q1749" s="666">
        <v>216</v>
      </c>
    </row>
    <row r="1750" spans="1:17" ht="14.4" customHeight="1" x14ac:dyDescent="0.3">
      <c r="A1750" s="661" t="s">
        <v>10372</v>
      </c>
      <c r="B1750" s="662" t="s">
        <v>9963</v>
      </c>
      <c r="C1750" s="662" t="s">
        <v>9855</v>
      </c>
      <c r="D1750" s="662" t="s">
        <v>10041</v>
      </c>
      <c r="E1750" s="662" t="s">
        <v>10042</v>
      </c>
      <c r="F1750" s="665">
        <v>5</v>
      </c>
      <c r="G1750" s="665">
        <v>175</v>
      </c>
      <c r="H1750" s="665">
        <v>1</v>
      </c>
      <c r="I1750" s="665">
        <v>35</v>
      </c>
      <c r="J1750" s="665"/>
      <c r="K1750" s="665"/>
      <c r="L1750" s="665"/>
      <c r="M1750" s="665"/>
      <c r="N1750" s="665">
        <v>4</v>
      </c>
      <c r="O1750" s="665">
        <v>144</v>
      </c>
      <c r="P1750" s="678">
        <v>0.82285714285714284</v>
      </c>
      <c r="Q1750" s="666">
        <v>36</v>
      </c>
    </row>
    <row r="1751" spans="1:17" ht="14.4" customHeight="1" x14ac:dyDescent="0.3">
      <c r="A1751" s="661" t="s">
        <v>10372</v>
      </c>
      <c r="B1751" s="662" t="s">
        <v>9963</v>
      </c>
      <c r="C1751" s="662" t="s">
        <v>9855</v>
      </c>
      <c r="D1751" s="662" t="s">
        <v>10043</v>
      </c>
      <c r="E1751" s="662" t="s">
        <v>10044</v>
      </c>
      <c r="F1751" s="665">
        <v>1</v>
      </c>
      <c r="G1751" s="665">
        <v>590</v>
      </c>
      <c r="H1751" s="665">
        <v>1</v>
      </c>
      <c r="I1751" s="665">
        <v>590</v>
      </c>
      <c r="J1751" s="665"/>
      <c r="K1751" s="665"/>
      <c r="L1751" s="665"/>
      <c r="M1751" s="665"/>
      <c r="N1751" s="665"/>
      <c r="O1751" s="665"/>
      <c r="P1751" s="678"/>
      <c r="Q1751" s="666"/>
    </row>
    <row r="1752" spans="1:17" ht="14.4" customHeight="1" x14ac:dyDescent="0.3">
      <c r="A1752" s="661" t="s">
        <v>10372</v>
      </c>
      <c r="B1752" s="662" t="s">
        <v>9963</v>
      </c>
      <c r="C1752" s="662" t="s">
        <v>9855</v>
      </c>
      <c r="D1752" s="662" t="s">
        <v>10045</v>
      </c>
      <c r="E1752" s="662" t="s">
        <v>10046</v>
      </c>
      <c r="F1752" s="665">
        <v>16</v>
      </c>
      <c r="G1752" s="665">
        <v>800</v>
      </c>
      <c r="H1752" s="665">
        <v>1</v>
      </c>
      <c r="I1752" s="665">
        <v>50</v>
      </c>
      <c r="J1752" s="665">
        <v>6</v>
      </c>
      <c r="K1752" s="665">
        <v>300</v>
      </c>
      <c r="L1752" s="665">
        <v>0.375</v>
      </c>
      <c r="M1752" s="665">
        <v>50</v>
      </c>
      <c r="N1752" s="665">
        <v>21</v>
      </c>
      <c r="O1752" s="665">
        <v>1050</v>
      </c>
      <c r="P1752" s="678">
        <v>1.3125</v>
      </c>
      <c r="Q1752" s="666">
        <v>50</v>
      </c>
    </row>
    <row r="1753" spans="1:17" ht="14.4" customHeight="1" x14ac:dyDescent="0.3">
      <c r="A1753" s="661" t="s">
        <v>10372</v>
      </c>
      <c r="B1753" s="662" t="s">
        <v>9963</v>
      </c>
      <c r="C1753" s="662" t="s">
        <v>9855</v>
      </c>
      <c r="D1753" s="662" t="s">
        <v>10047</v>
      </c>
      <c r="E1753" s="662" t="s">
        <v>10048</v>
      </c>
      <c r="F1753" s="665">
        <v>1</v>
      </c>
      <c r="G1753" s="665">
        <v>545</v>
      </c>
      <c r="H1753" s="665">
        <v>1</v>
      </c>
      <c r="I1753" s="665">
        <v>545</v>
      </c>
      <c r="J1753" s="665"/>
      <c r="K1753" s="665"/>
      <c r="L1753" s="665"/>
      <c r="M1753" s="665"/>
      <c r="N1753" s="665"/>
      <c r="O1753" s="665"/>
      <c r="P1753" s="678"/>
      <c r="Q1753" s="666"/>
    </row>
    <row r="1754" spans="1:17" ht="14.4" customHeight="1" x14ac:dyDescent="0.3">
      <c r="A1754" s="661" t="s">
        <v>10372</v>
      </c>
      <c r="B1754" s="662" t="s">
        <v>9963</v>
      </c>
      <c r="C1754" s="662" t="s">
        <v>9855</v>
      </c>
      <c r="D1754" s="662" t="s">
        <v>10049</v>
      </c>
      <c r="E1754" s="662" t="s">
        <v>10050</v>
      </c>
      <c r="F1754" s="665">
        <v>1</v>
      </c>
      <c r="G1754" s="665">
        <v>479</v>
      </c>
      <c r="H1754" s="665">
        <v>1</v>
      </c>
      <c r="I1754" s="665">
        <v>479</v>
      </c>
      <c r="J1754" s="665"/>
      <c r="K1754" s="665"/>
      <c r="L1754" s="665"/>
      <c r="M1754" s="665"/>
      <c r="N1754" s="665"/>
      <c r="O1754" s="665"/>
      <c r="P1754" s="678"/>
      <c r="Q1754" s="666"/>
    </row>
    <row r="1755" spans="1:17" ht="14.4" customHeight="1" x14ac:dyDescent="0.3">
      <c r="A1755" s="661" t="s">
        <v>10372</v>
      </c>
      <c r="B1755" s="662" t="s">
        <v>9963</v>
      </c>
      <c r="C1755" s="662" t="s">
        <v>9855</v>
      </c>
      <c r="D1755" s="662" t="s">
        <v>10051</v>
      </c>
      <c r="E1755" s="662" t="s">
        <v>10052</v>
      </c>
      <c r="F1755" s="665">
        <v>1</v>
      </c>
      <c r="G1755" s="665">
        <v>734</v>
      </c>
      <c r="H1755" s="665">
        <v>1</v>
      </c>
      <c r="I1755" s="665">
        <v>734</v>
      </c>
      <c r="J1755" s="665"/>
      <c r="K1755" s="665"/>
      <c r="L1755" s="665"/>
      <c r="M1755" s="665"/>
      <c r="N1755" s="665"/>
      <c r="O1755" s="665"/>
      <c r="P1755" s="678"/>
      <c r="Q1755" s="666"/>
    </row>
    <row r="1756" spans="1:17" ht="14.4" customHeight="1" x14ac:dyDescent="0.3">
      <c r="A1756" s="661" t="s">
        <v>10372</v>
      </c>
      <c r="B1756" s="662" t="s">
        <v>9963</v>
      </c>
      <c r="C1756" s="662" t="s">
        <v>9855</v>
      </c>
      <c r="D1756" s="662" t="s">
        <v>10055</v>
      </c>
      <c r="E1756" s="662" t="s">
        <v>10056</v>
      </c>
      <c r="F1756" s="665">
        <v>1</v>
      </c>
      <c r="G1756" s="665">
        <v>344</v>
      </c>
      <c r="H1756" s="665">
        <v>1</v>
      </c>
      <c r="I1756" s="665">
        <v>344</v>
      </c>
      <c r="J1756" s="665"/>
      <c r="K1756" s="665"/>
      <c r="L1756" s="665"/>
      <c r="M1756" s="665"/>
      <c r="N1756" s="665"/>
      <c r="O1756" s="665"/>
      <c r="P1756" s="678"/>
      <c r="Q1756" s="666"/>
    </row>
    <row r="1757" spans="1:17" ht="14.4" customHeight="1" x14ac:dyDescent="0.3">
      <c r="A1757" s="661" t="s">
        <v>10372</v>
      </c>
      <c r="B1757" s="662" t="s">
        <v>9963</v>
      </c>
      <c r="C1757" s="662" t="s">
        <v>9855</v>
      </c>
      <c r="D1757" s="662" t="s">
        <v>10071</v>
      </c>
      <c r="E1757" s="662" t="s">
        <v>10072</v>
      </c>
      <c r="F1757" s="665"/>
      <c r="G1757" s="665"/>
      <c r="H1757" s="665"/>
      <c r="I1757" s="665"/>
      <c r="J1757" s="665">
        <v>1</v>
      </c>
      <c r="K1757" s="665">
        <v>386</v>
      </c>
      <c r="L1757" s="665"/>
      <c r="M1757" s="665">
        <v>386</v>
      </c>
      <c r="N1757" s="665"/>
      <c r="O1757" s="665"/>
      <c r="P1757" s="678"/>
      <c r="Q1757" s="666"/>
    </row>
    <row r="1758" spans="1:17" ht="14.4" customHeight="1" x14ac:dyDescent="0.3">
      <c r="A1758" s="661" t="s">
        <v>10373</v>
      </c>
      <c r="B1758" s="662" t="s">
        <v>9667</v>
      </c>
      <c r="C1758" s="662" t="s">
        <v>9855</v>
      </c>
      <c r="D1758" s="662" t="s">
        <v>9860</v>
      </c>
      <c r="E1758" s="662" t="s">
        <v>9861</v>
      </c>
      <c r="F1758" s="665">
        <v>2</v>
      </c>
      <c r="G1758" s="665">
        <v>68</v>
      </c>
      <c r="H1758" s="665">
        <v>1</v>
      </c>
      <c r="I1758" s="665">
        <v>34</v>
      </c>
      <c r="J1758" s="665">
        <v>6</v>
      </c>
      <c r="K1758" s="665">
        <v>210</v>
      </c>
      <c r="L1758" s="665">
        <v>3.0882352941176472</v>
      </c>
      <c r="M1758" s="665">
        <v>35</v>
      </c>
      <c r="N1758" s="665">
        <v>9</v>
      </c>
      <c r="O1758" s="665">
        <v>315</v>
      </c>
      <c r="P1758" s="678">
        <v>4.632352941176471</v>
      </c>
      <c r="Q1758" s="666">
        <v>35</v>
      </c>
    </row>
    <row r="1759" spans="1:17" ht="14.4" customHeight="1" x14ac:dyDescent="0.3">
      <c r="A1759" s="661" t="s">
        <v>10373</v>
      </c>
      <c r="B1759" s="662" t="s">
        <v>9667</v>
      </c>
      <c r="C1759" s="662" t="s">
        <v>9855</v>
      </c>
      <c r="D1759" s="662" t="s">
        <v>9896</v>
      </c>
      <c r="E1759" s="662" t="s">
        <v>9897</v>
      </c>
      <c r="F1759" s="665">
        <v>1</v>
      </c>
      <c r="G1759" s="665">
        <v>327</v>
      </c>
      <c r="H1759" s="665">
        <v>1</v>
      </c>
      <c r="I1759" s="665">
        <v>327</v>
      </c>
      <c r="J1759" s="665"/>
      <c r="K1759" s="665"/>
      <c r="L1759" s="665"/>
      <c r="M1759" s="665"/>
      <c r="N1759" s="665"/>
      <c r="O1759" s="665"/>
      <c r="P1759" s="678"/>
      <c r="Q1759" s="666"/>
    </row>
    <row r="1760" spans="1:17" ht="14.4" customHeight="1" x14ac:dyDescent="0.3">
      <c r="A1760" s="661" t="s">
        <v>10373</v>
      </c>
      <c r="B1760" s="662" t="s">
        <v>9667</v>
      </c>
      <c r="C1760" s="662" t="s">
        <v>9855</v>
      </c>
      <c r="D1760" s="662" t="s">
        <v>9904</v>
      </c>
      <c r="E1760" s="662" t="s">
        <v>9905</v>
      </c>
      <c r="F1760" s="665">
        <v>2</v>
      </c>
      <c r="G1760" s="665">
        <v>318</v>
      </c>
      <c r="H1760" s="665">
        <v>1</v>
      </c>
      <c r="I1760" s="665">
        <v>159</v>
      </c>
      <c r="J1760" s="665">
        <v>1</v>
      </c>
      <c r="K1760" s="665">
        <v>160</v>
      </c>
      <c r="L1760" s="665">
        <v>0.50314465408805031</v>
      </c>
      <c r="M1760" s="665">
        <v>160</v>
      </c>
      <c r="N1760" s="665">
        <v>18</v>
      </c>
      <c r="O1760" s="665">
        <v>2898</v>
      </c>
      <c r="P1760" s="678">
        <v>9.1132075471698109</v>
      </c>
      <c r="Q1760" s="666">
        <v>161</v>
      </c>
    </row>
    <row r="1761" spans="1:17" ht="14.4" customHeight="1" x14ac:dyDescent="0.3">
      <c r="A1761" s="661" t="s">
        <v>10373</v>
      </c>
      <c r="B1761" s="662" t="s">
        <v>9667</v>
      </c>
      <c r="C1761" s="662" t="s">
        <v>9855</v>
      </c>
      <c r="D1761" s="662" t="s">
        <v>9910</v>
      </c>
      <c r="E1761" s="662" t="s">
        <v>9911</v>
      </c>
      <c r="F1761" s="665"/>
      <c r="G1761" s="665"/>
      <c r="H1761" s="665"/>
      <c r="I1761" s="665"/>
      <c r="J1761" s="665"/>
      <c r="K1761" s="665"/>
      <c r="L1761" s="665"/>
      <c r="M1761" s="665"/>
      <c r="N1761" s="665">
        <v>2</v>
      </c>
      <c r="O1761" s="665">
        <v>330</v>
      </c>
      <c r="P1761" s="678"/>
      <c r="Q1761" s="666">
        <v>165</v>
      </c>
    </row>
    <row r="1762" spans="1:17" ht="14.4" customHeight="1" x14ac:dyDescent="0.3">
      <c r="A1762" s="661" t="s">
        <v>10373</v>
      </c>
      <c r="B1762" s="662" t="s">
        <v>9667</v>
      </c>
      <c r="C1762" s="662" t="s">
        <v>9855</v>
      </c>
      <c r="D1762" s="662" t="s">
        <v>9912</v>
      </c>
      <c r="E1762" s="662" t="s">
        <v>9913</v>
      </c>
      <c r="F1762" s="665"/>
      <c r="G1762" s="665"/>
      <c r="H1762" s="665"/>
      <c r="I1762" s="665"/>
      <c r="J1762" s="665">
        <v>9</v>
      </c>
      <c r="K1762" s="665">
        <v>5853</v>
      </c>
      <c r="L1762" s="665"/>
      <c r="M1762" s="665">
        <v>650.33333333333337</v>
      </c>
      <c r="N1762" s="665">
        <v>3</v>
      </c>
      <c r="O1762" s="665">
        <v>1959</v>
      </c>
      <c r="P1762" s="678"/>
      <c r="Q1762" s="666">
        <v>653</v>
      </c>
    </row>
    <row r="1763" spans="1:17" ht="14.4" customHeight="1" x14ac:dyDescent="0.3">
      <c r="A1763" s="661" t="s">
        <v>10373</v>
      </c>
      <c r="B1763" s="662" t="s">
        <v>9963</v>
      </c>
      <c r="C1763" s="662" t="s">
        <v>9855</v>
      </c>
      <c r="D1763" s="662" t="s">
        <v>9974</v>
      </c>
      <c r="E1763" s="662" t="s">
        <v>9975</v>
      </c>
      <c r="F1763" s="665">
        <v>64</v>
      </c>
      <c r="G1763" s="665">
        <v>22400</v>
      </c>
      <c r="H1763" s="665">
        <v>1</v>
      </c>
      <c r="I1763" s="665">
        <v>350</v>
      </c>
      <c r="J1763" s="665">
        <v>81</v>
      </c>
      <c r="K1763" s="665">
        <v>28399</v>
      </c>
      <c r="L1763" s="665">
        <v>1.2678125</v>
      </c>
      <c r="M1763" s="665">
        <v>350.60493827160496</v>
      </c>
      <c r="N1763" s="665">
        <v>161</v>
      </c>
      <c r="O1763" s="665">
        <v>56511</v>
      </c>
      <c r="P1763" s="678">
        <v>2.5228125000000001</v>
      </c>
      <c r="Q1763" s="666">
        <v>351</v>
      </c>
    </row>
    <row r="1764" spans="1:17" ht="14.4" customHeight="1" x14ac:dyDescent="0.3">
      <c r="A1764" s="661" t="s">
        <v>10373</v>
      </c>
      <c r="B1764" s="662" t="s">
        <v>9963</v>
      </c>
      <c r="C1764" s="662" t="s">
        <v>9855</v>
      </c>
      <c r="D1764" s="662" t="s">
        <v>9978</v>
      </c>
      <c r="E1764" s="662" t="s">
        <v>9979</v>
      </c>
      <c r="F1764" s="665">
        <v>212</v>
      </c>
      <c r="G1764" s="665">
        <v>13780</v>
      </c>
      <c r="H1764" s="665">
        <v>1</v>
      </c>
      <c r="I1764" s="665">
        <v>65</v>
      </c>
      <c r="J1764" s="665">
        <v>215</v>
      </c>
      <c r="K1764" s="665">
        <v>13845</v>
      </c>
      <c r="L1764" s="665">
        <v>1.0047169811320755</v>
      </c>
      <c r="M1764" s="665">
        <v>64.395348837209298</v>
      </c>
      <c r="N1764" s="665">
        <v>194</v>
      </c>
      <c r="O1764" s="665">
        <v>12610</v>
      </c>
      <c r="P1764" s="678">
        <v>0.91509433962264153</v>
      </c>
      <c r="Q1764" s="666">
        <v>65</v>
      </c>
    </row>
    <row r="1765" spans="1:17" ht="14.4" customHeight="1" x14ac:dyDescent="0.3">
      <c r="A1765" s="661" t="s">
        <v>10373</v>
      </c>
      <c r="B1765" s="662" t="s">
        <v>9963</v>
      </c>
      <c r="C1765" s="662" t="s">
        <v>9855</v>
      </c>
      <c r="D1765" s="662" t="s">
        <v>1322</v>
      </c>
      <c r="E1765" s="662" t="s">
        <v>9982</v>
      </c>
      <c r="F1765" s="665">
        <v>5</v>
      </c>
      <c r="G1765" s="665">
        <v>2950</v>
      </c>
      <c r="H1765" s="665">
        <v>1</v>
      </c>
      <c r="I1765" s="665">
        <v>590</v>
      </c>
      <c r="J1765" s="665">
        <v>3</v>
      </c>
      <c r="K1765" s="665">
        <v>1773</v>
      </c>
      <c r="L1765" s="665">
        <v>0.60101694915254233</v>
      </c>
      <c r="M1765" s="665">
        <v>591</v>
      </c>
      <c r="N1765" s="665">
        <v>13</v>
      </c>
      <c r="O1765" s="665">
        <v>7683</v>
      </c>
      <c r="P1765" s="678">
        <v>2.6044067796610171</v>
      </c>
      <c r="Q1765" s="666">
        <v>591</v>
      </c>
    </row>
    <row r="1766" spans="1:17" ht="14.4" customHeight="1" x14ac:dyDescent="0.3">
      <c r="A1766" s="661" t="s">
        <v>10373</v>
      </c>
      <c r="B1766" s="662" t="s">
        <v>9963</v>
      </c>
      <c r="C1766" s="662" t="s">
        <v>9855</v>
      </c>
      <c r="D1766" s="662" t="s">
        <v>9985</v>
      </c>
      <c r="E1766" s="662" t="s">
        <v>9986</v>
      </c>
      <c r="F1766" s="665">
        <v>1</v>
      </c>
      <c r="G1766" s="665">
        <v>149</v>
      </c>
      <c r="H1766" s="665">
        <v>1</v>
      </c>
      <c r="I1766" s="665">
        <v>149</v>
      </c>
      <c r="J1766" s="665"/>
      <c r="K1766" s="665"/>
      <c r="L1766" s="665"/>
      <c r="M1766" s="665"/>
      <c r="N1766" s="665">
        <v>3</v>
      </c>
      <c r="O1766" s="665">
        <v>450</v>
      </c>
      <c r="P1766" s="678">
        <v>3.0201342281879193</v>
      </c>
      <c r="Q1766" s="666">
        <v>150</v>
      </c>
    </row>
    <row r="1767" spans="1:17" ht="14.4" customHeight="1" x14ac:dyDescent="0.3">
      <c r="A1767" s="661" t="s">
        <v>10373</v>
      </c>
      <c r="B1767" s="662" t="s">
        <v>9963</v>
      </c>
      <c r="C1767" s="662" t="s">
        <v>9855</v>
      </c>
      <c r="D1767" s="662" t="s">
        <v>9989</v>
      </c>
      <c r="E1767" s="662" t="s">
        <v>9990</v>
      </c>
      <c r="F1767" s="665">
        <v>67</v>
      </c>
      <c r="G1767" s="665">
        <v>1541</v>
      </c>
      <c r="H1767" s="665">
        <v>1</v>
      </c>
      <c r="I1767" s="665">
        <v>23</v>
      </c>
      <c r="J1767" s="665">
        <v>60</v>
      </c>
      <c r="K1767" s="665">
        <v>1429</v>
      </c>
      <c r="L1767" s="665">
        <v>0.92731992212848802</v>
      </c>
      <c r="M1767" s="665">
        <v>23.816666666666666</v>
      </c>
      <c r="N1767" s="665">
        <v>51</v>
      </c>
      <c r="O1767" s="665">
        <v>1224</v>
      </c>
      <c r="P1767" s="678">
        <v>0.79428942245295264</v>
      </c>
      <c r="Q1767" s="666">
        <v>24</v>
      </c>
    </row>
    <row r="1768" spans="1:17" ht="14.4" customHeight="1" x14ac:dyDescent="0.3">
      <c r="A1768" s="661" t="s">
        <v>10373</v>
      </c>
      <c r="B1768" s="662" t="s">
        <v>9963</v>
      </c>
      <c r="C1768" s="662" t="s">
        <v>9855</v>
      </c>
      <c r="D1768" s="662" t="s">
        <v>9993</v>
      </c>
      <c r="E1768" s="662" t="s">
        <v>9994</v>
      </c>
      <c r="F1768" s="665">
        <v>17</v>
      </c>
      <c r="G1768" s="665">
        <v>918</v>
      </c>
      <c r="H1768" s="665">
        <v>1</v>
      </c>
      <c r="I1768" s="665">
        <v>54</v>
      </c>
      <c r="J1768" s="665">
        <v>33</v>
      </c>
      <c r="K1768" s="665">
        <v>1782</v>
      </c>
      <c r="L1768" s="665">
        <v>1.9411764705882353</v>
      </c>
      <c r="M1768" s="665">
        <v>54</v>
      </c>
      <c r="N1768" s="665">
        <v>38</v>
      </c>
      <c r="O1768" s="665">
        <v>2052</v>
      </c>
      <c r="P1768" s="678">
        <v>2.2352941176470589</v>
      </c>
      <c r="Q1768" s="666">
        <v>54</v>
      </c>
    </row>
    <row r="1769" spans="1:17" ht="14.4" customHeight="1" x14ac:dyDescent="0.3">
      <c r="A1769" s="661" t="s">
        <v>10373</v>
      </c>
      <c r="B1769" s="662" t="s">
        <v>9963</v>
      </c>
      <c r="C1769" s="662" t="s">
        <v>9855</v>
      </c>
      <c r="D1769" s="662" t="s">
        <v>9995</v>
      </c>
      <c r="E1769" s="662" t="s">
        <v>9996</v>
      </c>
      <c r="F1769" s="665">
        <v>2360</v>
      </c>
      <c r="G1769" s="665">
        <v>181720</v>
      </c>
      <c r="H1769" s="665">
        <v>1</v>
      </c>
      <c r="I1769" s="665">
        <v>77</v>
      </c>
      <c r="J1769" s="665">
        <v>2531</v>
      </c>
      <c r="K1769" s="665">
        <v>194117</v>
      </c>
      <c r="L1769" s="665">
        <v>1.0682203389830509</v>
      </c>
      <c r="M1769" s="665">
        <v>76.695772421967604</v>
      </c>
      <c r="N1769" s="665">
        <v>2572</v>
      </c>
      <c r="O1769" s="665">
        <v>198044</v>
      </c>
      <c r="P1769" s="678">
        <v>1.0898305084745763</v>
      </c>
      <c r="Q1769" s="666">
        <v>77</v>
      </c>
    </row>
    <row r="1770" spans="1:17" ht="14.4" customHeight="1" x14ac:dyDescent="0.3">
      <c r="A1770" s="661" t="s">
        <v>10373</v>
      </c>
      <c r="B1770" s="662" t="s">
        <v>9963</v>
      </c>
      <c r="C1770" s="662" t="s">
        <v>9855</v>
      </c>
      <c r="D1770" s="662" t="s">
        <v>9997</v>
      </c>
      <c r="E1770" s="662" t="s">
        <v>9998</v>
      </c>
      <c r="F1770" s="665"/>
      <c r="G1770" s="665"/>
      <c r="H1770" s="665"/>
      <c r="I1770" s="665"/>
      <c r="J1770" s="665"/>
      <c r="K1770" s="665"/>
      <c r="L1770" s="665"/>
      <c r="M1770" s="665"/>
      <c r="N1770" s="665">
        <v>1</v>
      </c>
      <c r="O1770" s="665">
        <v>1630</v>
      </c>
      <c r="P1770" s="678"/>
      <c r="Q1770" s="666">
        <v>1630</v>
      </c>
    </row>
    <row r="1771" spans="1:17" ht="14.4" customHeight="1" x14ac:dyDescent="0.3">
      <c r="A1771" s="661" t="s">
        <v>10373</v>
      </c>
      <c r="B1771" s="662" t="s">
        <v>9963</v>
      </c>
      <c r="C1771" s="662" t="s">
        <v>9855</v>
      </c>
      <c r="D1771" s="662" t="s">
        <v>9999</v>
      </c>
      <c r="E1771" s="662" t="s">
        <v>10000</v>
      </c>
      <c r="F1771" s="665">
        <v>131</v>
      </c>
      <c r="G1771" s="665">
        <v>2882</v>
      </c>
      <c r="H1771" s="665">
        <v>1</v>
      </c>
      <c r="I1771" s="665">
        <v>22</v>
      </c>
      <c r="J1771" s="665">
        <v>105</v>
      </c>
      <c r="K1771" s="665">
        <v>2391</v>
      </c>
      <c r="L1771" s="665">
        <v>0.82963219986120751</v>
      </c>
      <c r="M1771" s="665">
        <v>22.771428571428572</v>
      </c>
      <c r="N1771" s="665">
        <v>101</v>
      </c>
      <c r="O1771" s="665">
        <v>2323</v>
      </c>
      <c r="P1771" s="678">
        <v>0.80603747397640524</v>
      </c>
      <c r="Q1771" s="666">
        <v>23</v>
      </c>
    </row>
    <row r="1772" spans="1:17" ht="14.4" customHeight="1" x14ac:dyDescent="0.3">
      <c r="A1772" s="661" t="s">
        <v>10373</v>
      </c>
      <c r="B1772" s="662" t="s">
        <v>9963</v>
      </c>
      <c r="C1772" s="662" t="s">
        <v>9855</v>
      </c>
      <c r="D1772" s="662" t="s">
        <v>10009</v>
      </c>
      <c r="E1772" s="662" t="s">
        <v>10010</v>
      </c>
      <c r="F1772" s="665">
        <v>40</v>
      </c>
      <c r="G1772" s="665">
        <v>8360</v>
      </c>
      <c r="H1772" s="665">
        <v>1</v>
      </c>
      <c r="I1772" s="665">
        <v>209</v>
      </c>
      <c r="J1772" s="665"/>
      <c r="K1772" s="665"/>
      <c r="L1772" s="665"/>
      <c r="M1772" s="665"/>
      <c r="N1772" s="665">
        <v>1</v>
      </c>
      <c r="O1772" s="665">
        <v>209</v>
      </c>
      <c r="P1772" s="678">
        <v>2.5000000000000001E-2</v>
      </c>
      <c r="Q1772" s="666">
        <v>209</v>
      </c>
    </row>
    <row r="1773" spans="1:17" ht="14.4" customHeight="1" x14ac:dyDescent="0.3">
      <c r="A1773" s="661" t="s">
        <v>10373</v>
      </c>
      <c r="B1773" s="662" t="s">
        <v>9963</v>
      </c>
      <c r="C1773" s="662" t="s">
        <v>9855</v>
      </c>
      <c r="D1773" s="662" t="s">
        <v>10011</v>
      </c>
      <c r="E1773" s="662" t="s">
        <v>10012</v>
      </c>
      <c r="F1773" s="665">
        <v>14</v>
      </c>
      <c r="G1773" s="665">
        <v>924</v>
      </c>
      <c r="H1773" s="665">
        <v>1</v>
      </c>
      <c r="I1773" s="665">
        <v>66</v>
      </c>
      <c r="J1773" s="665">
        <v>19</v>
      </c>
      <c r="K1773" s="665">
        <v>1254</v>
      </c>
      <c r="L1773" s="665">
        <v>1.3571428571428572</v>
      </c>
      <c r="M1773" s="665">
        <v>66</v>
      </c>
      <c r="N1773" s="665">
        <v>20</v>
      </c>
      <c r="O1773" s="665">
        <v>1320</v>
      </c>
      <c r="P1773" s="678">
        <v>1.4285714285714286</v>
      </c>
      <c r="Q1773" s="666">
        <v>66</v>
      </c>
    </row>
    <row r="1774" spans="1:17" ht="14.4" customHeight="1" x14ac:dyDescent="0.3">
      <c r="A1774" s="661" t="s">
        <v>10373</v>
      </c>
      <c r="B1774" s="662" t="s">
        <v>9963</v>
      </c>
      <c r="C1774" s="662" t="s">
        <v>9855</v>
      </c>
      <c r="D1774" s="662" t="s">
        <v>10015</v>
      </c>
      <c r="E1774" s="662" t="s">
        <v>10016</v>
      </c>
      <c r="F1774" s="665">
        <v>2400</v>
      </c>
      <c r="G1774" s="665">
        <v>38400</v>
      </c>
      <c r="H1774" s="665">
        <v>1</v>
      </c>
      <c r="I1774" s="665">
        <v>16</v>
      </c>
      <c r="J1774" s="665">
        <v>2549</v>
      </c>
      <c r="K1774" s="665">
        <v>40624</v>
      </c>
      <c r="L1774" s="665">
        <v>1.0579166666666666</v>
      </c>
      <c r="M1774" s="665">
        <v>15.937230286386818</v>
      </c>
      <c r="N1774" s="665">
        <v>2651</v>
      </c>
      <c r="O1774" s="665">
        <v>42416</v>
      </c>
      <c r="P1774" s="678">
        <v>1.1045833333333333</v>
      </c>
      <c r="Q1774" s="666">
        <v>16</v>
      </c>
    </row>
    <row r="1775" spans="1:17" ht="14.4" customHeight="1" x14ac:dyDescent="0.3">
      <c r="A1775" s="661" t="s">
        <v>10373</v>
      </c>
      <c r="B1775" s="662" t="s">
        <v>9963</v>
      </c>
      <c r="C1775" s="662" t="s">
        <v>9855</v>
      </c>
      <c r="D1775" s="662" t="s">
        <v>10021</v>
      </c>
      <c r="E1775" s="662" t="s">
        <v>10022</v>
      </c>
      <c r="F1775" s="665">
        <v>59</v>
      </c>
      <c r="G1775" s="665">
        <v>1416</v>
      </c>
      <c r="H1775" s="665">
        <v>1</v>
      </c>
      <c r="I1775" s="665">
        <v>24</v>
      </c>
      <c r="J1775" s="665">
        <v>40</v>
      </c>
      <c r="K1775" s="665">
        <v>960</v>
      </c>
      <c r="L1775" s="665">
        <v>0.67796610169491522</v>
      </c>
      <c r="M1775" s="665">
        <v>24</v>
      </c>
      <c r="N1775" s="665">
        <v>44</v>
      </c>
      <c r="O1775" s="665">
        <v>1056</v>
      </c>
      <c r="P1775" s="678">
        <v>0.74576271186440679</v>
      </c>
      <c r="Q1775" s="666">
        <v>24</v>
      </c>
    </row>
    <row r="1776" spans="1:17" ht="14.4" customHeight="1" x14ac:dyDescent="0.3">
      <c r="A1776" s="661" t="s">
        <v>10373</v>
      </c>
      <c r="B1776" s="662" t="s">
        <v>9963</v>
      </c>
      <c r="C1776" s="662" t="s">
        <v>9855</v>
      </c>
      <c r="D1776" s="662" t="s">
        <v>10025</v>
      </c>
      <c r="E1776" s="662" t="s">
        <v>10026</v>
      </c>
      <c r="F1776" s="665">
        <v>124</v>
      </c>
      <c r="G1776" s="665">
        <v>22320</v>
      </c>
      <c r="H1776" s="665">
        <v>1</v>
      </c>
      <c r="I1776" s="665">
        <v>180</v>
      </c>
      <c r="J1776" s="665">
        <v>210</v>
      </c>
      <c r="K1776" s="665">
        <v>36720</v>
      </c>
      <c r="L1776" s="665">
        <v>1.6451612903225807</v>
      </c>
      <c r="M1776" s="665">
        <v>174.85714285714286</v>
      </c>
      <c r="N1776" s="665">
        <v>285</v>
      </c>
      <c r="O1776" s="665">
        <v>51300</v>
      </c>
      <c r="P1776" s="678">
        <v>2.2983870967741935</v>
      </c>
      <c r="Q1776" s="666">
        <v>180</v>
      </c>
    </row>
    <row r="1777" spans="1:17" ht="14.4" customHeight="1" x14ac:dyDescent="0.3">
      <c r="A1777" s="661" t="s">
        <v>10373</v>
      </c>
      <c r="B1777" s="662" t="s">
        <v>9963</v>
      </c>
      <c r="C1777" s="662" t="s">
        <v>9855</v>
      </c>
      <c r="D1777" s="662" t="s">
        <v>10031</v>
      </c>
      <c r="E1777" s="662" t="s">
        <v>10032</v>
      </c>
      <c r="F1777" s="665">
        <v>25</v>
      </c>
      <c r="G1777" s="665">
        <v>6325</v>
      </c>
      <c r="H1777" s="665">
        <v>1</v>
      </c>
      <c r="I1777" s="665">
        <v>253</v>
      </c>
      <c r="J1777" s="665">
        <v>80</v>
      </c>
      <c r="K1777" s="665">
        <v>20240</v>
      </c>
      <c r="L1777" s="665">
        <v>3.2</v>
      </c>
      <c r="M1777" s="665">
        <v>253</v>
      </c>
      <c r="N1777" s="665">
        <v>132</v>
      </c>
      <c r="O1777" s="665">
        <v>33396</v>
      </c>
      <c r="P1777" s="678">
        <v>5.28</v>
      </c>
      <c r="Q1777" s="666">
        <v>253</v>
      </c>
    </row>
    <row r="1778" spans="1:17" ht="14.4" customHeight="1" x14ac:dyDescent="0.3">
      <c r="A1778" s="661" t="s">
        <v>10373</v>
      </c>
      <c r="B1778" s="662" t="s">
        <v>9963</v>
      </c>
      <c r="C1778" s="662" t="s">
        <v>9855</v>
      </c>
      <c r="D1778" s="662" t="s">
        <v>10035</v>
      </c>
      <c r="E1778" s="662" t="s">
        <v>10036</v>
      </c>
      <c r="F1778" s="665">
        <v>1</v>
      </c>
      <c r="G1778" s="665">
        <v>189</v>
      </c>
      <c r="H1778" s="665">
        <v>1</v>
      </c>
      <c r="I1778" s="665">
        <v>189</v>
      </c>
      <c r="J1778" s="665"/>
      <c r="K1778" s="665"/>
      <c r="L1778" s="665"/>
      <c r="M1778" s="665"/>
      <c r="N1778" s="665"/>
      <c r="O1778" s="665"/>
      <c r="P1778" s="678"/>
      <c r="Q1778" s="666"/>
    </row>
    <row r="1779" spans="1:17" ht="14.4" customHeight="1" x14ac:dyDescent="0.3">
      <c r="A1779" s="661" t="s">
        <v>10373</v>
      </c>
      <c r="B1779" s="662" t="s">
        <v>9963</v>
      </c>
      <c r="C1779" s="662" t="s">
        <v>9855</v>
      </c>
      <c r="D1779" s="662" t="s">
        <v>10039</v>
      </c>
      <c r="E1779" s="662" t="s">
        <v>10040</v>
      </c>
      <c r="F1779" s="665">
        <v>225</v>
      </c>
      <c r="G1779" s="665">
        <v>48600</v>
      </c>
      <c r="H1779" s="665">
        <v>1</v>
      </c>
      <c r="I1779" s="665">
        <v>216</v>
      </c>
      <c r="J1779" s="665">
        <v>326</v>
      </c>
      <c r="K1779" s="665">
        <v>69120</v>
      </c>
      <c r="L1779" s="665">
        <v>1.4222222222222223</v>
      </c>
      <c r="M1779" s="665">
        <v>212.02453987730061</v>
      </c>
      <c r="N1779" s="665">
        <v>423</v>
      </c>
      <c r="O1779" s="665">
        <v>91368</v>
      </c>
      <c r="P1779" s="678">
        <v>1.88</v>
      </c>
      <c r="Q1779" s="666">
        <v>216</v>
      </c>
    </row>
    <row r="1780" spans="1:17" ht="14.4" customHeight="1" x14ac:dyDescent="0.3">
      <c r="A1780" s="661" t="s">
        <v>10373</v>
      </c>
      <c r="B1780" s="662" t="s">
        <v>9963</v>
      </c>
      <c r="C1780" s="662" t="s">
        <v>9855</v>
      </c>
      <c r="D1780" s="662" t="s">
        <v>10041</v>
      </c>
      <c r="E1780" s="662" t="s">
        <v>10042</v>
      </c>
      <c r="F1780" s="665">
        <v>1</v>
      </c>
      <c r="G1780" s="665">
        <v>35</v>
      </c>
      <c r="H1780" s="665">
        <v>1</v>
      </c>
      <c r="I1780" s="665">
        <v>35</v>
      </c>
      <c r="J1780" s="665">
        <v>4</v>
      </c>
      <c r="K1780" s="665">
        <v>143</v>
      </c>
      <c r="L1780" s="665">
        <v>4.0857142857142854</v>
      </c>
      <c r="M1780" s="665">
        <v>35.75</v>
      </c>
      <c r="N1780" s="665">
        <v>6</v>
      </c>
      <c r="O1780" s="665">
        <v>216</v>
      </c>
      <c r="P1780" s="678">
        <v>6.1714285714285717</v>
      </c>
      <c r="Q1780" s="666">
        <v>36</v>
      </c>
    </row>
    <row r="1781" spans="1:17" ht="14.4" customHeight="1" x14ac:dyDescent="0.3">
      <c r="A1781" s="661" t="s">
        <v>10373</v>
      </c>
      <c r="B1781" s="662" t="s">
        <v>9963</v>
      </c>
      <c r="C1781" s="662" t="s">
        <v>9855</v>
      </c>
      <c r="D1781" s="662" t="s">
        <v>10045</v>
      </c>
      <c r="E1781" s="662" t="s">
        <v>10046</v>
      </c>
      <c r="F1781" s="665">
        <v>17</v>
      </c>
      <c r="G1781" s="665">
        <v>850</v>
      </c>
      <c r="H1781" s="665">
        <v>1</v>
      </c>
      <c r="I1781" s="665">
        <v>50</v>
      </c>
      <c r="J1781" s="665">
        <v>31</v>
      </c>
      <c r="K1781" s="665">
        <v>1550</v>
      </c>
      <c r="L1781" s="665">
        <v>1.8235294117647058</v>
      </c>
      <c r="M1781" s="665">
        <v>50</v>
      </c>
      <c r="N1781" s="665">
        <v>27</v>
      </c>
      <c r="O1781" s="665">
        <v>1350</v>
      </c>
      <c r="P1781" s="678">
        <v>1.588235294117647</v>
      </c>
      <c r="Q1781" s="666">
        <v>50</v>
      </c>
    </row>
    <row r="1782" spans="1:17" ht="14.4" customHeight="1" x14ac:dyDescent="0.3">
      <c r="A1782" s="661" t="s">
        <v>10373</v>
      </c>
      <c r="B1782" s="662" t="s">
        <v>9963</v>
      </c>
      <c r="C1782" s="662" t="s">
        <v>9855</v>
      </c>
      <c r="D1782" s="662" t="s">
        <v>10053</v>
      </c>
      <c r="E1782" s="662" t="s">
        <v>10054</v>
      </c>
      <c r="F1782" s="665">
        <v>1</v>
      </c>
      <c r="G1782" s="665">
        <v>326</v>
      </c>
      <c r="H1782" s="665">
        <v>1</v>
      </c>
      <c r="I1782" s="665">
        <v>326</v>
      </c>
      <c r="J1782" s="665"/>
      <c r="K1782" s="665"/>
      <c r="L1782" s="665"/>
      <c r="M1782" s="665"/>
      <c r="N1782" s="665"/>
      <c r="O1782" s="665"/>
      <c r="P1782" s="678"/>
      <c r="Q1782" s="666"/>
    </row>
    <row r="1783" spans="1:17" ht="14.4" customHeight="1" x14ac:dyDescent="0.3">
      <c r="A1783" s="661" t="s">
        <v>10373</v>
      </c>
      <c r="B1783" s="662" t="s">
        <v>9963</v>
      </c>
      <c r="C1783" s="662" t="s">
        <v>9855</v>
      </c>
      <c r="D1783" s="662" t="s">
        <v>10059</v>
      </c>
      <c r="E1783" s="662" t="s">
        <v>10060</v>
      </c>
      <c r="F1783" s="665"/>
      <c r="G1783" s="665"/>
      <c r="H1783" s="665"/>
      <c r="I1783" s="665"/>
      <c r="J1783" s="665">
        <v>1</v>
      </c>
      <c r="K1783" s="665">
        <v>231</v>
      </c>
      <c r="L1783" s="665"/>
      <c r="M1783" s="665">
        <v>231</v>
      </c>
      <c r="N1783" s="665">
        <v>1</v>
      </c>
      <c r="O1783" s="665">
        <v>231</v>
      </c>
      <c r="P1783" s="678"/>
      <c r="Q1783" s="666">
        <v>231</v>
      </c>
    </row>
    <row r="1784" spans="1:17" ht="14.4" customHeight="1" x14ac:dyDescent="0.3">
      <c r="A1784" s="661" t="s">
        <v>10373</v>
      </c>
      <c r="B1784" s="662" t="s">
        <v>9963</v>
      </c>
      <c r="C1784" s="662" t="s">
        <v>9855</v>
      </c>
      <c r="D1784" s="662" t="s">
        <v>10063</v>
      </c>
      <c r="E1784" s="662" t="s">
        <v>10064</v>
      </c>
      <c r="F1784" s="665">
        <v>1</v>
      </c>
      <c r="G1784" s="665">
        <v>229</v>
      </c>
      <c r="H1784" s="665">
        <v>1</v>
      </c>
      <c r="I1784" s="665">
        <v>229</v>
      </c>
      <c r="J1784" s="665"/>
      <c r="K1784" s="665"/>
      <c r="L1784" s="665"/>
      <c r="M1784" s="665"/>
      <c r="N1784" s="665">
        <v>3</v>
      </c>
      <c r="O1784" s="665">
        <v>690</v>
      </c>
      <c r="P1784" s="678">
        <v>3.0131004366812228</v>
      </c>
      <c r="Q1784" s="666">
        <v>230</v>
      </c>
    </row>
    <row r="1785" spans="1:17" ht="14.4" customHeight="1" x14ac:dyDescent="0.3">
      <c r="A1785" s="661" t="s">
        <v>10373</v>
      </c>
      <c r="B1785" s="662" t="s">
        <v>9963</v>
      </c>
      <c r="C1785" s="662" t="s">
        <v>9855</v>
      </c>
      <c r="D1785" s="662" t="s">
        <v>10065</v>
      </c>
      <c r="E1785" s="662" t="s">
        <v>10066</v>
      </c>
      <c r="F1785" s="665">
        <v>6</v>
      </c>
      <c r="G1785" s="665">
        <v>2436</v>
      </c>
      <c r="H1785" s="665">
        <v>1</v>
      </c>
      <c r="I1785" s="665">
        <v>406</v>
      </c>
      <c r="J1785" s="665"/>
      <c r="K1785" s="665"/>
      <c r="L1785" s="665"/>
      <c r="M1785" s="665"/>
      <c r="N1785" s="665"/>
      <c r="O1785" s="665"/>
      <c r="P1785" s="678"/>
      <c r="Q1785" s="666"/>
    </row>
    <row r="1786" spans="1:17" ht="14.4" customHeight="1" thickBot="1" x14ac:dyDescent="0.35">
      <c r="A1786" s="667" t="s">
        <v>10373</v>
      </c>
      <c r="B1786" s="668" t="s">
        <v>9963</v>
      </c>
      <c r="C1786" s="668" t="s">
        <v>9855</v>
      </c>
      <c r="D1786" s="668" t="s">
        <v>10069</v>
      </c>
      <c r="E1786" s="668" t="s">
        <v>10070</v>
      </c>
      <c r="F1786" s="671">
        <v>6</v>
      </c>
      <c r="G1786" s="671">
        <v>3516</v>
      </c>
      <c r="H1786" s="671">
        <v>1</v>
      </c>
      <c r="I1786" s="671">
        <v>586</v>
      </c>
      <c r="J1786" s="671"/>
      <c r="K1786" s="671"/>
      <c r="L1786" s="671"/>
      <c r="M1786" s="671"/>
      <c r="N1786" s="671"/>
      <c r="O1786" s="671"/>
      <c r="P1786" s="679"/>
      <c r="Q1786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1324.0719999999999</v>
      </c>
      <c r="C5" s="114">
        <v>1502.7840000000001</v>
      </c>
      <c r="D5" s="114">
        <v>1199.4459999999999</v>
      </c>
      <c r="E5" s="131">
        <v>0.9058767196950015</v>
      </c>
      <c r="F5" s="132">
        <v>417</v>
      </c>
      <c r="G5" s="114">
        <v>415</v>
      </c>
      <c r="H5" s="114">
        <v>496</v>
      </c>
      <c r="I5" s="133">
        <v>1.1894484412470023</v>
      </c>
      <c r="J5" s="123"/>
      <c r="K5" s="123"/>
      <c r="L5" s="7">
        <f>D5-B5</f>
        <v>-124.62599999999998</v>
      </c>
      <c r="M5" s="8">
        <f>H5-F5</f>
        <v>79</v>
      </c>
    </row>
    <row r="6" spans="1:13" ht="14.4" hidden="1" customHeight="1" outlineLevel="1" x14ac:dyDescent="0.3">
      <c r="A6" s="119" t="s">
        <v>169</v>
      </c>
      <c r="B6" s="122">
        <v>68.343999999999994</v>
      </c>
      <c r="C6" s="113">
        <v>323.572</v>
      </c>
      <c r="D6" s="113">
        <v>225.48099999999999</v>
      </c>
      <c r="E6" s="134">
        <v>3.299206953060986</v>
      </c>
      <c r="F6" s="135">
        <v>54</v>
      </c>
      <c r="G6" s="113">
        <v>61</v>
      </c>
      <c r="H6" s="113">
        <v>75</v>
      </c>
      <c r="I6" s="136">
        <v>1.3888888888888888</v>
      </c>
      <c r="J6" s="123"/>
      <c r="K6" s="123"/>
      <c r="L6" s="5">
        <f t="shared" ref="L6:L11" si="0">D6-B6</f>
        <v>157.137</v>
      </c>
      <c r="M6" s="6">
        <f t="shared" ref="M6:M13" si="1">H6-F6</f>
        <v>21</v>
      </c>
    </row>
    <row r="7" spans="1:13" ht="14.4" hidden="1" customHeight="1" outlineLevel="1" x14ac:dyDescent="0.3">
      <c r="A7" s="119" t="s">
        <v>170</v>
      </c>
      <c r="B7" s="122">
        <v>784.13</v>
      </c>
      <c r="C7" s="113">
        <v>944</v>
      </c>
      <c r="D7" s="113">
        <v>1019.51</v>
      </c>
      <c r="E7" s="134">
        <v>1.3001798171221608</v>
      </c>
      <c r="F7" s="135">
        <v>228</v>
      </c>
      <c r="G7" s="113">
        <v>229</v>
      </c>
      <c r="H7" s="113">
        <v>261</v>
      </c>
      <c r="I7" s="136">
        <v>1.1447368421052631</v>
      </c>
      <c r="J7" s="123"/>
      <c r="K7" s="123"/>
      <c r="L7" s="5">
        <f t="shared" si="0"/>
        <v>235.38</v>
      </c>
      <c r="M7" s="6">
        <f t="shared" si="1"/>
        <v>33</v>
      </c>
    </row>
    <row r="8" spans="1:13" ht="14.4" hidden="1" customHeight="1" outlineLevel="1" x14ac:dyDescent="0.3">
      <c r="A8" s="119" t="s">
        <v>171</v>
      </c>
      <c r="B8" s="122">
        <v>82.953000000000003</v>
      </c>
      <c r="C8" s="113">
        <v>124.998</v>
      </c>
      <c r="D8" s="113">
        <v>170.11199999999999</v>
      </c>
      <c r="E8" s="134">
        <v>2.0507034103649051</v>
      </c>
      <c r="F8" s="135">
        <v>40</v>
      </c>
      <c r="G8" s="113">
        <v>23</v>
      </c>
      <c r="H8" s="113">
        <v>52</v>
      </c>
      <c r="I8" s="136">
        <v>1.3</v>
      </c>
      <c r="J8" s="123"/>
      <c r="K8" s="123"/>
      <c r="L8" s="5">
        <f t="shared" si="0"/>
        <v>87.158999999999992</v>
      </c>
      <c r="M8" s="6">
        <f t="shared" si="1"/>
        <v>12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593</v>
      </c>
      <c r="F9" s="135">
        <v>0</v>
      </c>
      <c r="G9" s="113">
        <v>0</v>
      </c>
      <c r="H9" s="113">
        <v>0</v>
      </c>
      <c r="I9" s="136" t="s">
        <v>593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522.20699999999999</v>
      </c>
      <c r="C10" s="113">
        <v>483.97899999999998</v>
      </c>
      <c r="D10" s="113">
        <v>471.71699999999998</v>
      </c>
      <c r="E10" s="134">
        <v>0.90331420298847009</v>
      </c>
      <c r="F10" s="135">
        <v>110</v>
      </c>
      <c r="G10" s="113">
        <v>112</v>
      </c>
      <c r="H10" s="113">
        <v>119</v>
      </c>
      <c r="I10" s="136">
        <v>1.0818181818181818</v>
      </c>
      <c r="J10" s="123"/>
      <c r="K10" s="123"/>
      <c r="L10" s="5">
        <f t="shared" si="0"/>
        <v>-50.490000000000009</v>
      </c>
      <c r="M10" s="6">
        <f t="shared" si="1"/>
        <v>9</v>
      </c>
    </row>
    <row r="11" spans="1:13" ht="14.4" hidden="1" customHeight="1" outlineLevel="1" x14ac:dyDescent="0.3">
      <c r="A11" s="119" t="s">
        <v>174</v>
      </c>
      <c r="B11" s="122">
        <v>393.15600000000001</v>
      </c>
      <c r="C11" s="113">
        <v>358.375</v>
      </c>
      <c r="D11" s="113">
        <v>461.6</v>
      </c>
      <c r="E11" s="134">
        <v>1.1740886569198996</v>
      </c>
      <c r="F11" s="135">
        <v>67</v>
      </c>
      <c r="G11" s="113">
        <v>59</v>
      </c>
      <c r="H11" s="113">
        <v>96</v>
      </c>
      <c r="I11" s="136">
        <v>1.4328358208955223</v>
      </c>
      <c r="J11" s="123"/>
      <c r="K11" s="123"/>
      <c r="L11" s="5">
        <f t="shared" si="0"/>
        <v>68.444000000000017</v>
      </c>
      <c r="M11" s="6">
        <f t="shared" si="1"/>
        <v>29</v>
      </c>
    </row>
    <row r="12" spans="1:13" ht="14.4" hidden="1" customHeight="1" outlineLevel="1" thickBot="1" x14ac:dyDescent="0.35">
      <c r="A12" s="244" t="s">
        <v>212</v>
      </c>
      <c r="B12" s="245">
        <v>18.603000000000002</v>
      </c>
      <c r="C12" s="246">
        <v>11.938000000000001</v>
      </c>
      <c r="D12" s="246">
        <v>0</v>
      </c>
      <c r="E12" s="247"/>
      <c r="F12" s="248">
        <v>5</v>
      </c>
      <c r="G12" s="246">
        <v>6</v>
      </c>
      <c r="H12" s="246">
        <v>0</v>
      </c>
      <c r="I12" s="249"/>
      <c r="J12" s="123"/>
      <c r="K12" s="123"/>
      <c r="L12" s="250">
        <f>D12-B12</f>
        <v>-18.603000000000002</v>
      </c>
      <c r="M12" s="251">
        <f>H12-F12</f>
        <v>-5</v>
      </c>
    </row>
    <row r="13" spans="1:13" ht="14.4" customHeight="1" collapsed="1" thickBot="1" x14ac:dyDescent="0.35">
      <c r="A13" s="120" t="s">
        <v>3</v>
      </c>
      <c r="B13" s="115">
        <f>SUM(B5:B12)</f>
        <v>3193.4649999999997</v>
      </c>
      <c r="C13" s="116">
        <f>SUM(C5:C12)</f>
        <v>3749.6460000000002</v>
      </c>
      <c r="D13" s="116">
        <f>SUM(D5:D12)</f>
        <v>3547.866</v>
      </c>
      <c r="E13" s="137">
        <f>IF(OR(D13=0,B13=0),0,D13/B13)</f>
        <v>1.1109769482364769</v>
      </c>
      <c r="F13" s="138">
        <f>SUM(F5:F12)</f>
        <v>921</v>
      </c>
      <c r="G13" s="116">
        <f>SUM(G5:G12)</f>
        <v>905</v>
      </c>
      <c r="H13" s="116">
        <f>SUM(H5:H12)</f>
        <v>1099</v>
      </c>
      <c r="I13" s="139">
        <f>IF(OR(H13=0,F13=0),0,H13/F13)</f>
        <v>1.1932681867535289</v>
      </c>
      <c r="J13" s="123"/>
      <c r="K13" s="123"/>
      <c r="L13" s="129">
        <f>D13-B13</f>
        <v>354.40100000000029</v>
      </c>
      <c r="M13" s="140">
        <f t="shared" si="1"/>
        <v>178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1324.0719999999999</v>
      </c>
      <c r="C18" s="114">
        <v>1502.7840000000001</v>
      </c>
      <c r="D18" s="114">
        <v>1199.4459999999999</v>
      </c>
      <c r="E18" s="131">
        <v>0.9058767196950015</v>
      </c>
      <c r="F18" s="121">
        <v>417</v>
      </c>
      <c r="G18" s="114">
        <v>415</v>
      </c>
      <c r="H18" s="114">
        <v>496</v>
      </c>
      <c r="I18" s="133">
        <v>1.1894484412470023</v>
      </c>
      <c r="J18" s="572">
        <v>0.91871999999999998</v>
      </c>
      <c r="K18" s="573"/>
      <c r="L18" s="147">
        <f>D18-B18</f>
        <v>-124.62599999999998</v>
      </c>
      <c r="M18" s="148">
        <f>H18-F18</f>
        <v>79</v>
      </c>
    </row>
    <row r="19" spans="1:13" ht="14.4" hidden="1" customHeight="1" outlineLevel="1" x14ac:dyDescent="0.3">
      <c r="A19" s="119" t="s">
        <v>169</v>
      </c>
      <c r="B19" s="122">
        <v>68.343999999999994</v>
      </c>
      <c r="C19" s="113">
        <v>323.572</v>
      </c>
      <c r="D19" s="113">
        <v>225.48099999999999</v>
      </c>
      <c r="E19" s="134">
        <v>3.299206953060986</v>
      </c>
      <c r="F19" s="122">
        <v>54</v>
      </c>
      <c r="G19" s="113">
        <v>61</v>
      </c>
      <c r="H19" s="113">
        <v>75</v>
      </c>
      <c r="I19" s="136">
        <v>1.3888888888888888</v>
      </c>
      <c r="J19" s="572">
        <v>0.99456</v>
      </c>
      <c r="K19" s="573"/>
      <c r="L19" s="149">
        <f t="shared" ref="L19:L26" si="2">D19-B19</f>
        <v>157.137</v>
      </c>
      <c r="M19" s="150">
        <f t="shared" ref="M19:M26" si="3">H19-F19</f>
        <v>21</v>
      </c>
    </row>
    <row r="20" spans="1:13" ht="14.4" hidden="1" customHeight="1" outlineLevel="1" x14ac:dyDescent="0.3">
      <c r="A20" s="119" t="s">
        <v>170</v>
      </c>
      <c r="B20" s="122">
        <v>784.13</v>
      </c>
      <c r="C20" s="113">
        <v>944</v>
      </c>
      <c r="D20" s="113">
        <v>1019.51</v>
      </c>
      <c r="E20" s="134">
        <v>1.3001798171221608</v>
      </c>
      <c r="F20" s="122">
        <v>228</v>
      </c>
      <c r="G20" s="113">
        <v>229</v>
      </c>
      <c r="H20" s="113">
        <v>261</v>
      </c>
      <c r="I20" s="136">
        <v>1.1447368421052631</v>
      </c>
      <c r="J20" s="572">
        <v>0.96671999999999991</v>
      </c>
      <c r="K20" s="573"/>
      <c r="L20" s="149">
        <f t="shared" si="2"/>
        <v>235.38</v>
      </c>
      <c r="M20" s="150">
        <f t="shared" si="3"/>
        <v>33</v>
      </c>
    </row>
    <row r="21" spans="1:13" ht="14.4" hidden="1" customHeight="1" outlineLevel="1" x14ac:dyDescent="0.3">
      <c r="A21" s="119" t="s">
        <v>171</v>
      </c>
      <c r="B21" s="122">
        <v>82.953000000000003</v>
      </c>
      <c r="C21" s="113">
        <v>124.998</v>
      </c>
      <c r="D21" s="113">
        <v>170.11199999999999</v>
      </c>
      <c r="E21" s="134">
        <v>2.0507034103649051</v>
      </c>
      <c r="F21" s="122">
        <v>40</v>
      </c>
      <c r="G21" s="113">
        <v>23</v>
      </c>
      <c r="H21" s="113">
        <v>52</v>
      </c>
      <c r="I21" s="136">
        <v>1.3</v>
      </c>
      <c r="J21" s="572">
        <v>1.11744</v>
      </c>
      <c r="K21" s="573"/>
      <c r="L21" s="149">
        <f t="shared" si="2"/>
        <v>87.158999999999992</v>
      </c>
      <c r="M21" s="150">
        <f t="shared" si="3"/>
        <v>12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593</v>
      </c>
      <c r="F22" s="122">
        <v>0</v>
      </c>
      <c r="G22" s="113">
        <v>0</v>
      </c>
      <c r="H22" s="113">
        <v>0</v>
      </c>
      <c r="I22" s="136" t="s">
        <v>593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522.20699999999999</v>
      </c>
      <c r="C23" s="113">
        <v>483.97899999999998</v>
      </c>
      <c r="D23" s="113">
        <v>471.71699999999998</v>
      </c>
      <c r="E23" s="134">
        <v>0.90331420298847009</v>
      </c>
      <c r="F23" s="122">
        <v>110</v>
      </c>
      <c r="G23" s="113">
        <v>112</v>
      </c>
      <c r="H23" s="113">
        <v>119</v>
      </c>
      <c r="I23" s="136">
        <v>1.0818181818181818</v>
      </c>
      <c r="J23" s="572">
        <v>0.98495999999999995</v>
      </c>
      <c r="K23" s="573"/>
      <c r="L23" s="149">
        <f t="shared" si="2"/>
        <v>-50.490000000000009</v>
      </c>
      <c r="M23" s="150">
        <f t="shared" si="3"/>
        <v>9</v>
      </c>
    </row>
    <row r="24" spans="1:13" ht="14.4" hidden="1" customHeight="1" outlineLevel="1" x14ac:dyDescent="0.3">
      <c r="A24" s="119" t="s">
        <v>174</v>
      </c>
      <c r="B24" s="122">
        <v>393.15600000000001</v>
      </c>
      <c r="C24" s="113">
        <v>358.375</v>
      </c>
      <c r="D24" s="113">
        <v>461.6</v>
      </c>
      <c r="E24" s="134">
        <v>1.1740886569198996</v>
      </c>
      <c r="F24" s="122">
        <v>67</v>
      </c>
      <c r="G24" s="113">
        <v>59</v>
      </c>
      <c r="H24" s="113">
        <v>96</v>
      </c>
      <c r="I24" s="136">
        <v>1.4328358208955223</v>
      </c>
      <c r="J24" s="572">
        <v>1.0147199999999998</v>
      </c>
      <c r="K24" s="573"/>
      <c r="L24" s="149">
        <f t="shared" si="2"/>
        <v>68.444000000000017</v>
      </c>
      <c r="M24" s="150">
        <f t="shared" si="3"/>
        <v>29</v>
      </c>
    </row>
    <row r="25" spans="1:13" ht="14.4" hidden="1" customHeight="1" outlineLevel="1" thickBot="1" x14ac:dyDescent="0.35">
      <c r="A25" s="244" t="s">
        <v>212</v>
      </c>
      <c r="B25" s="245">
        <v>18.603000000000002</v>
      </c>
      <c r="C25" s="246">
        <v>11.938000000000001</v>
      </c>
      <c r="D25" s="246">
        <v>0</v>
      </c>
      <c r="E25" s="247"/>
      <c r="F25" s="245">
        <v>5</v>
      </c>
      <c r="G25" s="246">
        <v>6</v>
      </c>
      <c r="H25" s="246">
        <v>0</v>
      </c>
      <c r="I25" s="249"/>
      <c r="J25" s="364"/>
      <c r="K25" s="365"/>
      <c r="L25" s="252">
        <f>D25-B25</f>
        <v>-18.603000000000002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3193.4649999999997</v>
      </c>
      <c r="C26" s="153">
        <f>SUM(C18:C25)</f>
        <v>3749.6460000000002</v>
      </c>
      <c r="D26" s="153">
        <f>SUM(D18:D25)</f>
        <v>3547.866</v>
      </c>
      <c r="E26" s="154">
        <f>IF(OR(D26=0,B26=0),0,D26/B26)</f>
        <v>1.1109769482364769</v>
      </c>
      <c r="F26" s="152">
        <f>SUM(F18:F25)</f>
        <v>921</v>
      </c>
      <c r="G26" s="153">
        <f>SUM(G18:G25)</f>
        <v>905</v>
      </c>
      <c r="H26" s="153">
        <f>SUM(H18:H25)</f>
        <v>1099</v>
      </c>
      <c r="I26" s="155">
        <f>IF(OR(H26=0,F26=0),0,H26/F26)</f>
        <v>1.1932681867535289</v>
      </c>
      <c r="J26" s="123"/>
      <c r="K26" s="123"/>
      <c r="L26" s="145">
        <f t="shared" si="2"/>
        <v>354.40100000000029</v>
      </c>
      <c r="M26" s="156">
        <f t="shared" si="3"/>
        <v>178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593</v>
      </c>
      <c r="F31" s="132">
        <v>0</v>
      </c>
      <c r="G31" s="114">
        <v>0</v>
      </c>
      <c r="H31" s="114">
        <v>0</v>
      </c>
      <c r="I31" s="133" t="s">
        <v>593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593</v>
      </c>
      <c r="F32" s="135">
        <v>0</v>
      </c>
      <c r="G32" s="113">
        <v>0</v>
      </c>
      <c r="H32" s="113">
        <v>0</v>
      </c>
      <c r="I32" s="136" t="s">
        <v>593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593</v>
      </c>
      <c r="F33" s="135">
        <v>0</v>
      </c>
      <c r="G33" s="113">
        <v>0</v>
      </c>
      <c r="H33" s="113">
        <v>0</v>
      </c>
      <c r="I33" s="136" t="s">
        <v>593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593</v>
      </c>
      <c r="F34" s="135">
        <v>0</v>
      </c>
      <c r="G34" s="113">
        <v>0</v>
      </c>
      <c r="H34" s="113">
        <v>0</v>
      </c>
      <c r="I34" s="136" t="s">
        <v>593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593</v>
      </c>
      <c r="F35" s="135">
        <v>0</v>
      </c>
      <c r="G35" s="113">
        <v>0</v>
      </c>
      <c r="H35" s="113">
        <v>0</v>
      </c>
      <c r="I35" s="136" t="s">
        <v>593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593</v>
      </c>
      <c r="F36" s="135">
        <v>0</v>
      </c>
      <c r="G36" s="113">
        <v>0</v>
      </c>
      <c r="H36" s="113">
        <v>0</v>
      </c>
      <c r="I36" s="136" t="s">
        <v>593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593</v>
      </c>
      <c r="F37" s="135">
        <v>0</v>
      </c>
      <c r="G37" s="113">
        <v>0</v>
      </c>
      <c r="H37" s="113">
        <v>0</v>
      </c>
      <c r="I37" s="136" t="s">
        <v>593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593</v>
      </c>
      <c r="F38" s="248">
        <v>0</v>
      </c>
      <c r="G38" s="246">
        <v>0</v>
      </c>
      <c r="H38" s="246">
        <v>0</v>
      </c>
      <c r="I38" s="249" t="s">
        <v>593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6302.65</v>
      </c>
      <c r="C40" s="204">
        <v>8412</v>
      </c>
      <c r="D40" s="87">
        <f t="shared" si="0"/>
        <v>2109.3500000000004</v>
      </c>
      <c r="E40" s="88">
        <f t="shared" si="1"/>
        <v>1.3346766836172088</v>
      </c>
      <c r="F40" s="89">
        <v>3096.12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7213.71</v>
      </c>
      <c r="C41" s="204">
        <v>9665</v>
      </c>
      <c r="D41" s="87">
        <f t="shared" si="0"/>
        <v>2451.29</v>
      </c>
      <c r="E41" s="88">
        <f t="shared" si="1"/>
        <v>1.3398098897793229</v>
      </c>
      <c r="F41" s="89">
        <v>3551.9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7923.88</v>
      </c>
      <c r="C42" s="204">
        <v>10766</v>
      </c>
      <c r="D42" s="87">
        <f t="shared" si="0"/>
        <v>2842.12</v>
      </c>
      <c r="E42" s="88">
        <f t="shared" si="1"/>
        <v>1.3586778194520865</v>
      </c>
      <c r="F42" s="89">
        <v>4037.51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8945.17</v>
      </c>
      <c r="C43" s="204">
        <v>11925</v>
      </c>
      <c r="D43" s="87">
        <f t="shared" si="0"/>
        <v>2979.83</v>
      </c>
      <c r="E43" s="88">
        <f t="shared" si="1"/>
        <v>1.333121673484126</v>
      </c>
      <c r="F43" s="89">
        <v>4373.22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9990.36</v>
      </c>
      <c r="C44" s="204">
        <v>13278</v>
      </c>
      <c r="D44" s="87">
        <f t="shared" si="0"/>
        <v>3287.6399999999994</v>
      </c>
      <c r="E44" s="88">
        <f t="shared" si="1"/>
        <v>1.3290812343098746</v>
      </c>
      <c r="F44" s="89">
        <v>4855.5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10500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3" t="s">
        <v>10375</v>
      </c>
      <c r="B5" s="873">
        <v>29</v>
      </c>
      <c r="C5" s="874">
        <v>773.81</v>
      </c>
      <c r="D5" s="875">
        <v>37.9</v>
      </c>
      <c r="E5" s="876">
        <v>31</v>
      </c>
      <c r="F5" s="877">
        <v>872.13</v>
      </c>
      <c r="G5" s="878">
        <v>47.9</v>
      </c>
      <c r="H5" s="879">
        <v>33</v>
      </c>
      <c r="I5" s="880">
        <v>920.78</v>
      </c>
      <c r="J5" s="881">
        <v>42.2</v>
      </c>
      <c r="K5" s="882">
        <v>27.6</v>
      </c>
      <c r="L5" s="883">
        <v>13</v>
      </c>
      <c r="M5" s="883">
        <v>116</v>
      </c>
      <c r="N5" s="884">
        <v>38.65</v>
      </c>
      <c r="O5" s="883" t="s">
        <v>10376</v>
      </c>
      <c r="P5" s="885" t="s">
        <v>10377</v>
      </c>
      <c r="Q5" s="886">
        <f>H5-B5</f>
        <v>4</v>
      </c>
      <c r="R5" s="886">
        <f>I5-C5</f>
        <v>146.97000000000003</v>
      </c>
      <c r="S5" s="873">
        <f>IF(H5=0,"",H5*N5)</f>
        <v>1275.45</v>
      </c>
      <c r="T5" s="873">
        <f>IF(H5=0,"",H5*J5)</f>
        <v>1392.6000000000001</v>
      </c>
      <c r="U5" s="873">
        <f>IF(H5=0,"",T5-S5)</f>
        <v>117.15000000000009</v>
      </c>
      <c r="V5" s="887">
        <f>IF(H5=0,"",T5/S5)</f>
        <v>1.0918499353169471</v>
      </c>
      <c r="W5" s="888">
        <v>289.85000000000002</v>
      </c>
    </row>
    <row r="6" spans="1:23" ht="14.4" customHeight="1" x14ac:dyDescent="0.3">
      <c r="A6" s="904" t="s">
        <v>10378</v>
      </c>
      <c r="B6" s="846">
        <v>1</v>
      </c>
      <c r="C6" s="847">
        <v>14.15</v>
      </c>
      <c r="D6" s="848">
        <v>30</v>
      </c>
      <c r="E6" s="849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10376</v>
      </c>
      <c r="P6" s="850" t="s">
        <v>10379</v>
      </c>
      <c r="Q6" s="821">
        <f t="shared" ref="Q6:R67" si="0">H6-B6</f>
        <v>0</v>
      </c>
      <c r="R6" s="821">
        <f t="shared" si="0"/>
        <v>7.26</v>
      </c>
      <c r="S6" s="846">
        <f t="shared" ref="S6:S67" si="1">IF(H6=0,"",H6*N6)</f>
        <v>15.05</v>
      </c>
      <c r="T6" s="846">
        <f t="shared" ref="T6:T67" si="2">IF(H6=0,"",H6*J6)</f>
        <v>59</v>
      </c>
      <c r="U6" s="846">
        <f t="shared" ref="U6:U67" si="3">IF(H6=0,"",T6-S6)</f>
        <v>43.95</v>
      </c>
      <c r="V6" s="851">
        <f t="shared" ref="V6:V67" si="4">IF(H6=0,"",T6/S6)</f>
        <v>3.9202657807308969</v>
      </c>
      <c r="W6" s="822">
        <v>43.95</v>
      </c>
    </row>
    <row r="7" spans="1:23" ht="14.4" customHeight="1" x14ac:dyDescent="0.3">
      <c r="A7" s="904" t="s">
        <v>10380</v>
      </c>
      <c r="B7" s="823">
        <v>2</v>
      </c>
      <c r="C7" s="824">
        <v>11.64</v>
      </c>
      <c r="D7" s="825">
        <v>20</v>
      </c>
      <c r="E7" s="849"/>
      <c r="F7" s="813"/>
      <c r="G7" s="814"/>
      <c r="H7" s="819">
        <v>3</v>
      </c>
      <c r="I7" s="813">
        <v>17.45</v>
      </c>
      <c r="J7" s="817">
        <v>18.3</v>
      </c>
      <c r="K7" s="818">
        <v>5.82</v>
      </c>
      <c r="L7" s="819">
        <v>5</v>
      </c>
      <c r="M7" s="819">
        <v>47</v>
      </c>
      <c r="N7" s="820">
        <v>15.52</v>
      </c>
      <c r="O7" s="819" t="s">
        <v>10376</v>
      </c>
      <c r="P7" s="850" t="s">
        <v>10381</v>
      </c>
      <c r="Q7" s="821">
        <f t="shared" si="0"/>
        <v>1</v>
      </c>
      <c r="R7" s="821">
        <f t="shared" si="0"/>
        <v>5.8099999999999987</v>
      </c>
      <c r="S7" s="846">
        <f t="shared" si="1"/>
        <v>46.56</v>
      </c>
      <c r="T7" s="846">
        <f t="shared" si="2"/>
        <v>54.900000000000006</v>
      </c>
      <c r="U7" s="846">
        <f t="shared" si="3"/>
        <v>8.3400000000000034</v>
      </c>
      <c r="V7" s="851">
        <f t="shared" si="4"/>
        <v>1.1791237113402062</v>
      </c>
      <c r="W7" s="822">
        <v>8.9600000000000009</v>
      </c>
    </row>
    <row r="8" spans="1:23" ht="14.4" customHeight="1" x14ac:dyDescent="0.3">
      <c r="A8" s="905" t="s">
        <v>10382</v>
      </c>
      <c r="B8" s="889">
        <v>44</v>
      </c>
      <c r="C8" s="890">
        <v>332.71</v>
      </c>
      <c r="D8" s="826">
        <v>23.6</v>
      </c>
      <c r="E8" s="891">
        <v>39</v>
      </c>
      <c r="F8" s="892">
        <v>278.51</v>
      </c>
      <c r="G8" s="827">
        <v>22.2</v>
      </c>
      <c r="H8" s="893">
        <v>37</v>
      </c>
      <c r="I8" s="892">
        <v>274.26</v>
      </c>
      <c r="J8" s="828">
        <v>24.5</v>
      </c>
      <c r="K8" s="894">
        <v>7.2</v>
      </c>
      <c r="L8" s="893">
        <v>7</v>
      </c>
      <c r="M8" s="893">
        <v>61</v>
      </c>
      <c r="N8" s="895">
        <v>20.32</v>
      </c>
      <c r="O8" s="893" t="s">
        <v>10376</v>
      </c>
      <c r="P8" s="896" t="s">
        <v>10383</v>
      </c>
      <c r="Q8" s="897">
        <f t="shared" si="0"/>
        <v>-7</v>
      </c>
      <c r="R8" s="897">
        <f t="shared" si="0"/>
        <v>-58.449999999999989</v>
      </c>
      <c r="S8" s="898">
        <f t="shared" si="1"/>
        <v>751.84</v>
      </c>
      <c r="T8" s="898">
        <f t="shared" si="2"/>
        <v>906.5</v>
      </c>
      <c r="U8" s="898">
        <f t="shared" si="3"/>
        <v>154.65999999999997</v>
      </c>
      <c r="V8" s="899">
        <f t="shared" si="4"/>
        <v>1.2057086614173227</v>
      </c>
      <c r="W8" s="829">
        <v>178.68</v>
      </c>
    </row>
    <row r="9" spans="1:23" ht="14.4" customHeight="1" x14ac:dyDescent="0.3">
      <c r="A9" s="906" t="s">
        <v>10384</v>
      </c>
      <c r="B9" s="852">
        <v>2</v>
      </c>
      <c r="C9" s="853">
        <v>5.86</v>
      </c>
      <c r="D9" s="854">
        <v>11</v>
      </c>
      <c r="E9" s="830">
        <v>13</v>
      </c>
      <c r="F9" s="831">
        <v>29.09</v>
      </c>
      <c r="G9" s="832">
        <v>4.4000000000000004</v>
      </c>
      <c r="H9" s="833">
        <v>12</v>
      </c>
      <c r="I9" s="834">
        <v>26.86</v>
      </c>
      <c r="J9" s="835">
        <v>4.5</v>
      </c>
      <c r="K9" s="836">
        <v>2.2400000000000002</v>
      </c>
      <c r="L9" s="833">
        <v>2</v>
      </c>
      <c r="M9" s="833">
        <v>14</v>
      </c>
      <c r="N9" s="837">
        <v>4.5599999999999996</v>
      </c>
      <c r="O9" s="833" t="s">
        <v>10376</v>
      </c>
      <c r="P9" s="855" t="s">
        <v>10385</v>
      </c>
      <c r="Q9" s="838">
        <f t="shared" si="0"/>
        <v>10</v>
      </c>
      <c r="R9" s="838">
        <f t="shared" si="0"/>
        <v>21</v>
      </c>
      <c r="S9" s="852">
        <f t="shared" si="1"/>
        <v>54.72</v>
      </c>
      <c r="T9" s="852">
        <f t="shared" si="2"/>
        <v>54</v>
      </c>
      <c r="U9" s="852">
        <f t="shared" si="3"/>
        <v>-0.71999999999999886</v>
      </c>
      <c r="V9" s="856">
        <f t="shared" si="4"/>
        <v>0.98684210526315796</v>
      </c>
      <c r="W9" s="839">
        <v>4.6399999999999997</v>
      </c>
    </row>
    <row r="10" spans="1:23" ht="14.4" customHeight="1" x14ac:dyDescent="0.3">
      <c r="A10" s="905" t="s">
        <v>10386</v>
      </c>
      <c r="B10" s="898">
        <v>3</v>
      </c>
      <c r="C10" s="900">
        <v>10.49</v>
      </c>
      <c r="D10" s="857">
        <v>11</v>
      </c>
      <c r="E10" s="901">
        <v>4</v>
      </c>
      <c r="F10" s="902">
        <v>11.54</v>
      </c>
      <c r="G10" s="840">
        <v>6.3</v>
      </c>
      <c r="H10" s="893">
        <v>1</v>
      </c>
      <c r="I10" s="892">
        <v>2.88</v>
      </c>
      <c r="J10" s="827">
        <v>2</v>
      </c>
      <c r="K10" s="894">
        <v>2.88</v>
      </c>
      <c r="L10" s="893">
        <v>2</v>
      </c>
      <c r="M10" s="893">
        <v>17</v>
      </c>
      <c r="N10" s="895">
        <v>5.81</v>
      </c>
      <c r="O10" s="893" t="s">
        <v>10376</v>
      </c>
      <c r="P10" s="896" t="s">
        <v>10387</v>
      </c>
      <c r="Q10" s="897">
        <f t="shared" si="0"/>
        <v>-2</v>
      </c>
      <c r="R10" s="897">
        <f t="shared" si="0"/>
        <v>-7.61</v>
      </c>
      <c r="S10" s="898">
        <f t="shared" si="1"/>
        <v>5.81</v>
      </c>
      <c r="T10" s="898">
        <f t="shared" si="2"/>
        <v>2</v>
      </c>
      <c r="U10" s="898">
        <f t="shared" si="3"/>
        <v>-3.8099999999999996</v>
      </c>
      <c r="V10" s="899">
        <f t="shared" si="4"/>
        <v>0.34423407917383825</v>
      </c>
      <c r="W10" s="829"/>
    </row>
    <row r="11" spans="1:23" ht="14.4" customHeight="1" x14ac:dyDescent="0.3">
      <c r="A11" s="905" t="s">
        <v>10388</v>
      </c>
      <c r="B11" s="898">
        <v>30</v>
      </c>
      <c r="C11" s="900">
        <v>144.72</v>
      </c>
      <c r="D11" s="857">
        <v>19</v>
      </c>
      <c r="E11" s="901">
        <v>24</v>
      </c>
      <c r="F11" s="902">
        <v>124.35</v>
      </c>
      <c r="G11" s="840">
        <v>16.5</v>
      </c>
      <c r="H11" s="893">
        <v>20</v>
      </c>
      <c r="I11" s="892">
        <v>92.55</v>
      </c>
      <c r="J11" s="828">
        <v>13.1</v>
      </c>
      <c r="K11" s="894">
        <v>4.4000000000000004</v>
      </c>
      <c r="L11" s="893">
        <v>3</v>
      </c>
      <c r="M11" s="893">
        <v>25</v>
      </c>
      <c r="N11" s="895">
        <v>8.3699999999999992</v>
      </c>
      <c r="O11" s="893" t="s">
        <v>10376</v>
      </c>
      <c r="P11" s="896" t="s">
        <v>10389</v>
      </c>
      <c r="Q11" s="897">
        <f t="shared" si="0"/>
        <v>-10</v>
      </c>
      <c r="R11" s="897">
        <f t="shared" si="0"/>
        <v>-52.17</v>
      </c>
      <c r="S11" s="898">
        <f t="shared" si="1"/>
        <v>167.39999999999998</v>
      </c>
      <c r="T11" s="898">
        <f t="shared" si="2"/>
        <v>262</v>
      </c>
      <c r="U11" s="898">
        <f t="shared" si="3"/>
        <v>94.600000000000023</v>
      </c>
      <c r="V11" s="899">
        <f t="shared" si="4"/>
        <v>1.5651135005973718</v>
      </c>
      <c r="W11" s="829">
        <v>110.19</v>
      </c>
    </row>
    <row r="12" spans="1:23" ht="14.4" customHeight="1" x14ac:dyDescent="0.3">
      <c r="A12" s="904" t="s">
        <v>10390</v>
      </c>
      <c r="B12" s="846"/>
      <c r="C12" s="847"/>
      <c r="D12" s="848"/>
      <c r="E12" s="815">
        <v>1</v>
      </c>
      <c r="F12" s="816">
        <v>1.02</v>
      </c>
      <c r="G12" s="841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10376</v>
      </c>
      <c r="P12" s="850" t="s">
        <v>10391</v>
      </c>
      <c r="Q12" s="821">
        <f t="shared" si="0"/>
        <v>0</v>
      </c>
      <c r="R12" s="821">
        <f t="shared" si="0"/>
        <v>0</v>
      </c>
      <c r="S12" s="846" t="str">
        <f t="shared" si="1"/>
        <v/>
      </c>
      <c r="T12" s="846" t="str">
        <f t="shared" si="2"/>
        <v/>
      </c>
      <c r="U12" s="846" t="str">
        <f t="shared" si="3"/>
        <v/>
      </c>
      <c r="V12" s="851" t="str">
        <f t="shared" si="4"/>
        <v/>
      </c>
      <c r="W12" s="822"/>
    </row>
    <row r="13" spans="1:23" ht="14.4" customHeight="1" x14ac:dyDescent="0.3">
      <c r="A13" s="906" t="s">
        <v>10392</v>
      </c>
      <c r="B13" s="852"/>
      <c r="C13" s="853"/>
      <c r="D13" s="854"/>
      <c r="E13" s="858"/>
      <c r="F13" s="834"/>
      <c r="G13" s="835"/>
      <c r="H13" s="830">
        <v>1</v>
      </c>
      <c r="I13" s="831">
        <v>0.82</v>
      </c>
      <c r="J13" s="842">
        <v>8</v>
      </c>
      <c r="K13" s="836">
        <v>0.42</v>
      </c>
      <c r="L13" s="833">
        <v>2</v>
      </c>
      <c r="M13" s="833">
        <v>15</v>
      </c>
      <c r="N13" s="837">
        <v>4.93</v>
      </c>
      <c r="O13" s="833" t="s">
        <v>10376</v>
      </c>
      <c r="P13" s="855" t="s">
        <v>10393</v>
      </c>
      <c r="Q13" s="838">
        <f t="shared" si="0"/>
        <v>1</v>
      </c>
      <c r="R13" s="838">
        <f t="shared" si="0"/>
        <v>0.82</v>
      </c>
      <c r="S13" s="852">
        <f t="shared" si="1"/>
        <v>4.93</v>
      </c>
      <c r="T13" s="852">
        <f t="shared" si="2"/>
        <v>8</v>
      </c>
      <c r="U13" s="852">
        <f t="shared" si="3"/>
        <v>3.0700000000000003</v>
      </c>
      <c r="V13" s="856">
        <f t="shared" si="4"/>
        <v>1.6227180527383369</v>
      </c>
      <c r="W13" s="839">
        <v>3.07</v>
      </c>
    </row>
    <row r="14" spans="1:23" ht="14.4" customHeight="1" x14ac:dyDescent="0.3">
      <c r="A14" s="904" t="s">
        <v>10394</v>
      </c>
      <c r="B14" s="846"/>
      <c r="C14" s="847"/>
      <c r="D14" s="848"/>
      <c r="E14" s="849"/>
      <c r="F14" s="813"/>
      <c r="G14" s="814"/>
      <c r="H14" s="815">
        <v>1</v>
      </c>
      <c r="I14" s="816">
        <v>0.45</v>
      </c>
      <c r="J14" s="817">
        <v>6</v>
      </c>
      <c r="K14" s="818">
        <v>0.45</v>
      </c>
      <c r="L14" s="819">
        <v>2</v>
      </c>
      <c r="M14" s="819">
        <v>15</v>
      </c>
      <c r="N14" s="820">
        <v>5.09</v>
      </c>
      <c r="O14" s="819" t="s">
        <v>10376</v>
      </c>
      <c r="P14" s="850" t="s">
        <v>10395</v>
      </c>
      <c r="Q14" s="821">
        <f t="shared" si="0"/>
        <v>1</v>
      </c>
      <c r="R14" s="821">
        <f t="shared" si="0"/>
        <v>0.45</v>
      </c>
      <c r="S14" s="846">
        <f t="shared" si="1"/>
        <v>5.09</v>
      </c>
      <c r="T14" s="846">
        <f t="shared" si="2"/>
        <v>6</v>
      </c>
      <c r="U14" s="846">
        <f t="shared" si="3"/>
        <v>0.91000000000000014</v>
      </c>
      <c r="V14" s="851">
        <f t="shared" si="4"/>
        <v>1.1787819253438114</v>
      </c>
      <c r="W14" s="822">
        <v>0.91</v>
      </c>
    </row>
    <row r="15" spans="1:23" ht="14.4" customHeight="1" x14ac:dyDescent="0.3">
      <c r="A15" s="904" t="s">
        <v>10396</v>
      </c>
      <c r="B15" s="846"/>
      <c r="C15" s="847"/>
      <c r="D15" s="848"/>
      <c r="E15" s="815">
        <v>1</v>
      </c>
      <c r="F15" s="816">
        <v>0.76</v>
      </c>
      <c r="G15" s="841">
        <v>5</v>
      </c>
      <c r="H15" s="819"/>
      <c r="I15" s="813"/>
      <c r="J15" s="814"/>
      <c r="K15" s="818">
        <v>0.76</v>
      </c>
      <c r="L15" s="819">
        <v>3</v>
      </c>
      <c r="M15" s="819">
        <v>26</v>
      </c>
      <c r="N15" s="820">
        <v>8.5399999999999991</v>
      </c>
      <c r="O15" s="819" t="s">
        <v>10376</v>
      </c>
      <c r="P15" s="850" t="s">
        <v>10397</v>
      </c>
      <c r="Q15" s="821">
        <f t="shared" si="0"/>
        <v>0</v>
      </c>
      <c r="R15" s="821">
        <f t="shared" si="0"/>
        <v>0</v>
      </c>
      <c r="S15" s="846" t="str">
        <f t="shared" si="1"/>
        <v/>
      </c>
      <c r="T15" s="846" t="str">
        <f t="shared" si="2"/>
        <v/>
      </c>
      <c r="U15" s="846" t="str">
        <f t="shared" si="3"/>
        <v/>
      </c>
      <c r="V15" s="851" t="str">
        <f t="shared" si="4"/>
        <v/>
      </c>
      <c r="W15" s="822"/>
    </row>
    <row r="16" spans="1:23" ht="14.4" customHeight="1" x14ac:dyDescent="0.3">
      <c r="A16" s="906" t="s">
        <v>10398</v>
      </c>
      <c r="B16" s="843">
        <v>1</v>
      </c>
      <c r="C16" s="844">
        <v>1.18</v>
      </c>
      <c r="D16" s="845">
        <v>6</v>
      </c>
      <c r="E16" s="858"/>
      <c r="F16" s="834"/>
      <c r="G16" s="835"/>
      <c r="H16" s="833"/>
      <c r="I16" s="834"/>
      <c r="J16" s="835"/>
      <c r="K16" s="836">
        <v>0.63</v>
      </c>
      <c r="L16" s="833">
        <v>2</v>
      </c>
      <c r="M16" s="833">
        <v>21</v>
      </c>
      <c r="N16" s="837">
        <v>7.1</v>
      </c>
      <c r="O16" s="833" t="s">
        <v>10376</v>
      </c>
      <c r="P16" s="855" t="s">
        <v>10399</v>
      </c>
      <c r="Q16" s="838">
        <f t="shared" si="0"/>
        <v>-1</v>
      </c>
      <c r="R16" s="838">
        <f t="shared" si="0"/>
        <v>-1.18</v>
      </c>
      <c r="S16" s="852" t="str">
        <f t="shared" si="1"/>
        <v/>
      </c>
      <c r="T16" s="852" t="str">
        <f t="shared" si="2"/>
        <v/>
      </c>
      <c r="U16" s="852" t="str">
        <f t="shared" si="3"/>
        <v/>
      </c>
      <c r="V16" s="856" t="str">
        <f t="shared" si="4"/>
        <v/>
      </c>
      <c r="W16" s="839"/>
    </row>
    <row r="17" spans="1:23" ht="14.4" customHeight="1" x14ac:dyDescent="0.3">
      <c r="A17" s="906" t="s">
        <v>10400</v>
      </c>
      <c r="B17" s="852"/>
      <c r="C17" s="853"/>
      <c r="D17" s="854"/>
      <c r="E17" s="858"/>
      <c r="F17" s="834"/>
      <c r="G17" s="835"/>
      <c r="H17" s="830">
        <v>1</v>
      </c>
      <c r="I17" s="831">
        <v>0.56000000000000005</v>
      </c>
      <c r="J17" s="842">
        <v>7</v>
      </c>
      <c r="K17" s="836">
        <v>0.56000000000000005</v>
      </c>
      <c r="L17" s="833">
        <v>2</v>
      </c>
      <c r="M17" s="833">
        <v>20</v>
      </c>
      <c r="N17" s="837">
        <v>6.67</v>
      </c>
      <c r="O17" s="833" t="s">
        <v>10376</v>
      </c>
      <c r="P17" s="855" t="s">
        <v>10401</v>
      </c>
      <c r="Q17" s="838">
        <f t="shared" si="0"/>
        <v>1</v>
      </c>
      <c r="R17" s="838">
        <f t="shared" si="0"/>
        <v>0.56000000000000005</v>
      </c>
      <c r="S17" s="852">
        <f t="shared" si="1"/>
        <v>6.67</v>
      </c>
      <c r="T17" s="852">
        <f t="shared" si="2"/>
        <v>7</v>
      </c>
      <c r="U17" s="852">
        <f t="shared" si="3"/>
        <v>0.33000000000000007</v>
      </c>
      <c r="V17" s="856">
        <f t="shared" si="4"/>
        <v>1.0494752623688155</v>
      </c>
      <c r="W17" s="839">
        <v>0.33</v>
      </c>
    </row>
    <row r="18" spans="1:23" ht="14.4" customHeight="1" x14ac:dyDescent="0.3">
      <c r="A18" s="905" t="s">
        <v>10402</v>
      </c>
      <c r="B18" s="898"/>
      <c r="C18" s="900"/>
      <c r="D18" s="857"/>
      <c r="E18" s="891"/>
      <c r="F18" s="892"/>
      <c r="G18" s="827"/>
      <c r="H18" s="901">
        <v>1</v>
      </c>
      <c r="I18" s="902">
        <v>5.24</v>
      </c>
      <c r="J18" s="828">
        <v>38</v>
      </c>
      <c r="K18" s="894">
        <v>0.78</v>
      </c>
      <c r="L18" s="893">
        <v>3</v>
      </c>
      <c r="M18" s="893">
        <v>27</v>
      </c>
      <c r="N18" s="895">
        <v>9.01</v>
      </c>
      <c r="O18" s="893" t="s">
        <v>10376</v>
      </c>
      <c r="P18" s="896" t="s">
        <v>10403</v>
      </c>
      <c r="Q18" s="897">
        <f t="shared" si="0"/>
        <v>1</v>
      </c>
      <c r="R18" s="897">
        <f t="shared" si="0"/>
        <v>5.24</v>
      </c>
      <c r="S18" s="898">
        <f t="shared" si="1"/>
        <v>9.01</v>
      </c>
      <c r="T18" s="898">
        <f t="shared" si="2"/>
        <v>38</v>
      </c>
      <c r="U18" s="898">
        <f t="shared" si="3"/>
        <v>28.990000000000002</v>
      </c>
      <c r="V18" s="899">
        <f t="shared" si="4"/>
        <v>4.2175360710321863</v>
      </c>
      <c r="W18" s="829">
        <v>28.99</v>
      </c>
    </row>
    <row r="19" spans="1:23" ht="14.4" customHeight="1" x14ac:dyDescent="0.3">
      <c r="A19" s="904" t="s">
        <v>10404</v>
      </c>
      <c r="B19" s="846"/>
      <c r="C19" s="847"/>
      <c r="D19" s="848"/>
      <c r="E19" s="849"/>
      <c r="F19" s="813"/>
      <c r="G19" s="814"/>
      <c r="H19" s="815">
        <v>1</v>
      </c>
      <c r="I19" s="816">
        <v>0.43</v>
      </c>
      <c r="J19" s="817">
        <v>8</v>
      </c>
      <c r="K19" s="818">
        <v>0.43</v>
      </c>
      <c r="L19" s="819">
        <v>2</v>
      </c>
      <c r="M19" s="819">
        <v>18</v>
      </c>
      <c r="N19" s="820">
        <v>6</v>
      </c>
      <c r="O19" s="819" t="s">
        <v>10376</v>
      </c>
      <c r="P19" s="850" t="s">
        <v>10405</v>
      </c>
      <c r="Q19" s="821">
        <f t="shared" si="0"/>
        <v>1</v>
      </c>
      <c r="R19" s="821">
        <f t="shared" si="0"/>
        <v>0.43</v>
      </c>
      <c r="S19" s="846">
        <f t="shared" si="1"/>
        <v>6</v>
      </c>
      <c r="T19" s="846">
        <f t="shared" si="2"/>
        <v>8</v>
      </c>
      <c r="U19" s="846">
        <f t="shared" si="3"/>
        <v>2</v>
      </c>
      <c r="V19" s="851">
        <f t="shared" si="4"/>
        <v>1.3333333333333333</v>
      </c>
      <c r="W19" s="822">
        <v>2</v>
      </c>
    </row>
    <row r="20" spans="1:23" ht="14.4" customHeight="1" x14ac:dyDescent="0.3">
      <c r="A20" s="906" t="s">
        <v>10406</v>
      </c>
      <c r="B20" s="852"/>
      <c r="C20" s="853"/>
      <c r="D20" s="854"/>
      <c r="E20" s="858"/>
      <c r="F20" s="834"/>
      <c r="G20" s="835"/>
      <c r="H20" s="830">
        <v>1</v>
      </c>
      <c r="I20" s="831">
        <v>0.65</v>
      </c>
      <c r="J20" s="832">
        <v>2</v>
      </c>
      <c r="K20" s="836">
        <v>0.45</v>
      </c>
      <c r="L20" s="833">
        <v>1</v>
      </c>
      <c r="M20" s="833">
        <v>12</v>
      </c>
      <c r="N20" s="837">
        <v>4.12</v>
      </c>
      <c r="O20" s="833" t="s">
        <v>10376</v>
      </c>
      <c r="P20" s="855" t="s">
        <v>10407</v>
      </c>
      <c r="Q20" s="838">
        <f t="shared" si="0"/>
        <v>1</v>
      </c>
      <c r="R20" s="838">
        <f t="shared" si="0"/>
        <v>0.65</v>
      </c>
      <c r="S20" s="852">
        <f t="shared" si="1"/>
        <v>4.12</v>
      </c>
      <c r="T20" s="852">
        <f t="shared" si="2"/>
        <v>2</v>
      </c>
      <c r="U20" s="852">
        <f t="shared" si="3"/>
        <v>-2.12</v>
      </c>
      <c r="V20" s="856">
        <f t="shared" si="4"/>
        <v>0.4854368932038835</v>
      </c>
      <c r="W20" s="839"/>
    </row>
    <row r="21" spans="1:23" ht="14.4" customHeight="1" x14ac:dyDescent="0.3">
      <c r="A21" s="906" t="s">
        <v>10408</v>
      </c>
      <c r="B21" s="852"/>
      <c r="C21" s="853"/>
      <c r="D21" s="854"/>
      <c r="E21" s="858"/>
      <c r="F21" s="834"/>
      <c r="G21" s="835"/>
      <c r="H21" s="830">
        <v>1</v>
      </c>
      <c r="I21" s="831">
        <v>0.77</v>
      </c>
      <c r="J21" s="842">
        <v>15</v>
      </c>
      <c r="K21" s="836">
        <v>0.53</v>
      </c>
      <c r="L21" s="833">
        <v>3</v>
      </c>
      <c r="M21" s="833">
        <v>23</v>
      </c>
      <c r="N21" s="837">
        <v>7.6</v>
      </c>
      <c r="O21" s="833" t="s">
        <v>10376</v>
      </c>
      <c r="P21" s="855" t="s">
        <v>10409</v>
      </c>
      <c r="Q21" s="838">
        <f t="shared" si="0"/>
        <v>1</v>
      </c>
      <c r="R21" s="838">
        <f t="shared" si="0"/>
        <v>0.77</v>
      </c>
      <c r="S21" s="852">
        <f t="shared" si="1"/>
        <v>7.6</v>
      </c>
      <c r="T21" s="852">
        <f t="shared" si="2"/>
        <v>15</v>
      </c>
      <c r="U21" s="852">
        <f t="shared" si="3"/>
        <v>7.4</v>
      </c>
      <c r="V21" s="856">
        <f t="shared" si="4"/>
        <v>1.9736842105263159</v>
      </c>
      <c r="W21" s="839">
        <v>7.4</v>
      </c>
    </row>
    <row r="22" spans="1:23" ht="14.4" customHeight="1" x14ac:dyDescent="0.3">
      <c r="A22" s="904" t="s">
        <v>10410</v>
      </c>
      <c r="B22" s="846"/>
      <c r="C22" s="847"/>
      <c r="D22" s="848"/>
      <c r="E22" s="815">
        <v>1</v>
      </c>
      <c r="F22" s="816">
        <v>5.58</v>
      </c>
      <c r="G22" s="841">
        <v>16</v>
      </c>
      <c r="H22" s="819"/>
      <c r="I22" s="813"/>
      <c r="J22" s="814"/>
      <c r="K22" s="818">
        <v>0.55000000000000004</v>
      </c>
      <c r="L22" s="819">
        <v>2</v>
      </c>
      <c r="M22" s="819">
        <v>22</v>
      </c>
      <c r="N22" s="820">
        <v>7.3</v>
      </c>
      <c r="O22" s="819" t="s">
        <v>10376</v>
      </c>
      <c r="P22" s="850" t="s">
        <v>10411</v>
      </c>
      <c r="Q22" s="821">
        <f t="shared" si="0"/>
        <v>0</v>
      </c>
      <c r="R22" s="821">
        <f t="shared" si="0"/>
        <v>0</v>
      </c>
      <c r="S22" s="846" t="str">
        <f t="shared" si="1"/>
        <v/>
      </c>
      <c r="T22" s="846" t="str">
        <f t="shared" si="2"/>
        <v/>
      </c>
      <c r="U22" s="846" t="str">
        <f t="shared" si="3"/>
        <v/>
      </c>
      <c r="V22" s="851" t="str">
        <f t="shared" si="4"/>
        <v/>
      </c>
      <c r="W22" s="822"/>
    </row>
    <row r="23" spans="1:23" ht="14.4" customHeight="1" x14ac:dyDescent="0.3">
      <c r="A23" s="906" t="s">
        <v>10412</v>
      </c>
      <c r="B23" s="852"/>
      <c r="C23" s="853"/>
      <c r="D23" s="854"/>
      <c r="E23" s="858"/>
      <c r="F23" s="834"/>
      <c r="G23" s="835"/>
      <c r="H23" s="830">
        <v>1</v>
      </c>
      <c r="I23" s="831">
        <v>0.59</v>
      </c>
      <c r="J23" s="842">
        <v>8</v>
      </c>
      <c r="K23" s="836">
        <v>0.53</v>
      </c>
      <c r="L23" s="833">
        <v>2</v>
      </c>
      <c r="M23" s="833">
        <v>18</v>
      </c>
      <c r="N23" s="837">
        <v>6.06</v>
      </c>
      <c r="O23" s="833" t="s">
        <v>10376</v>
      </c>
      <c r="P23" s="855" t="s">
        <v>10413</v>
      </c>
      <c r="Q23" s="838">
        <f t="shared" si="0"/>
        <v>1</v>
      </c>
      <c r="R23" s="838">
        <f t="shared" si="0"/>
        <v>0.59</v>
      </c>
      <c r="S23" s="852">
        <f t="shared" si="1"/>
        <v>6.06</v>
      </c>
      <c r="T23" s="852">
        <f t="shared" si="2"/>
        <v>8</v>
      </c>
      <c r="U23" s="852">
        <f t="shared" si="3"/>
        <v>1.9400000000000004</v>
      </c>
      <c r="V23" s="856">
        <f t="shared" si="4"/>
        <v>1.3201320132013201</v>
      </c>
      <c r="W23" s="839">
        <v>1.94</v>
      </c>
    </row>
    <row r="24" spans="1:23" ht="14.4" customHeight="1" x14ac:dyDescent="0.3">
      <c r="A24" s="904" t="s">
        <v>10414</v>
      </c>
      <c r="B24" s="823">
        <v>1</v>
      </c>
      <c r="C24" s="824">
        <v>13.8</v>
      </c>
      <c r="D24" s="825">
        <v>26</v>
      </c>
      <c r="E24" s="849"/>
      <c r="F24" s="813"/>
      <c r="G24" s="814"/>
      <c r="H24" s="819"/>
      <c r="I24" s="813"/>
      <c r="J24" s="814"/>
      <c r="K24" s="818">
        <v>2.58</v>
      </c>
      <c r="L24" s="819">
        <v>3</v>
      </c>
      <c r="M24" s="819">
        <v>30</v>
      </c>
      <c r="N24" s="820">
        <v>10.039999999999999</v>
      </c>
      <c r="O24" s="819" t="s">
        <v>10376</v>
      </c>
      <c r="P24" s="850" t="s">
        <v>10415</v>
      </c>
      <c r="Q24" s="821">
        <f t="shared" si="0"/>
        <v>-1</v>
      </c>
      <c r="R24" s="821">
        <f t="shared" si="0"/>
        <v>-13.8</v>
      </c>
      <c r="S24" s="846" t="str">
        <f t="shared" si="1"/>
        <v/>
      </c>
      <c r="T24" s="846" t="str">
        <f t="shared" si="2"/>
        <v/>
      </c>
      <c r="U24" s="846" t="str">
        <f t="shared" si="3"/>
        <v/>
      </c>
      <c r="V24" s="851" t="str">
        <f t="shared" si="4"/>
        <v/>
      </c>
      <c r="W24" s="822"/>
    </row>
    <row r="25" spans="1:23" ht="14.4" customHeight="1" x14ac:dyDescent="0.3">
      <c r="A25" s="906" t="s">
        <v>10416</v>
      </c>
      <c r="B25" s="852"/>
      <c r="C25" s="853"/>
      <c r="D25" s="854"/>
      <c r="E25" s="830">
        <v>1</v>
      </c>
      <c r="F25" s="831">
        <v>1.23</v>
      </c>
      <c r="G25" s="832">
        <v>8</v>
      </c>
      <c r="H25" s="833"/>
      <c r="I25" s="834"/>
      <c r="J25" s="835"/>
      <c r="K25" s="836">
        <v>0.7</v>
      </c>
      <c r="L25" s="833">
        <v>1</v>
      </c>
      <c r="M25" s="833">
        <v>13</v>
      </c>
      <c r="N25" s="837">
        <v>4.28</v>
      </c>
      <c r="O25" s="833" t="s">
        <v>10376</v>
      </c>
      <c r="P25" s="855" t="s">
        <v>10417</v>
      </c>
      <c r="Q25" s="838">
        <f t="shared" si="0"/>
        <v>0</v>
      </c>
      <c r="R25" s="838">
        <f t="shared" si="0"/>
        <v>0</v>
      </c>
      <c r="S25" s="852" t="str">
        <f t="shared" si="1"/>
        <v/>
      </c>
      <c r="T25" s="852" t="str">
        <f t="shared" si="2"/>
        <v/>
      </c>
      <c r="U25" s="852" t="str">
        <f t="shared" si="3"/>
        <v/>
      </c>
      <c r="V25" s="856" t="str">
        <f t="shared" si="4"/>
        <v/>
      </c>
      <c r="W25" s="839"/>
    </row>
    <row r="26" spans="1:23" ht="14.4" customHeight="1" x14ac:dyDescent="0.3">
      <c r="A26" s="906" t="s">
        <v>10418</v>
      </c>
      <c r="B26" s="852">
        <v>1</v>
      </c>
      <c r="C26" s="853">
        <v>0.52</v>
      </c>
      <c r="D26" s="854">
        <v>6</v>
      </c>
      <c r="E26" s="858">
        <v>1</v>
      </c>
      <c r="F26" s="834">
        <v>0.89</v>
      </c>
      <c r="G26" s="835">
        <v>11</v>
      </c>
      <c r="H26" s="830">
        <v>2</v>
      </c>
      <c r="I26" s="831">
        <v>1.02</v>
      </c>
      <c r="J26" s="842">
        <v>6.5</v>
      </c>
      <c r="K26" s="836">
        <v>0.51</v>
      </c>
      <c r="L26" s="833">
        <v>2</v>
      </c>
      <c r="M26" s="833">
        <v>16</v>
      </c>
      <c r="N26" s="837">
        <v>5.32</v>
      </c>
      <c r="O26" s="833" t="s">
        <v>10376</v>
      </c>
      <c r="P26" s="855" t="s">
        <v>10419</v>
      </c>
      <c r="Q26" s="838">
        <f t="shared" si="0"/>
        <v>1</v>
      </c>
      <c r="R26" s="838">
        <f t="shared" si="0"/>
        <v>0.5</v>
      </c>
      <c r="S26" s="852">
        <f t="shared" si="1"/>
        <v>10.64</v>
      </c>
      <c r="T26" s="852">
        <f t="shared" si="2"/>
        <v>13</v>
      </c>
      <c r="U26" s="852">
        <f t="shared" si="3"/>
        <v>2.3599999999999994</v>
      </c>
      <c r="V26" s="856">
        <f t="shared" si="4"/>
        <v>1.2218045112781954</v>
      </c>
      <c r="W26" s="839">
        <v>2.68</v>
      </c>
    </row>
    <row r="27" spans="1:23" ht="14.4" customHeight="1" x14ac:dyDescent="0.3">
      <c r="A27" s="905" t="s">
        <v>10420</v>
      </c>
      <c r="B27" s="898"/>
      <c r="C27" s="900"/>
      <c r="D27" s="857"/>
      <c r="E27" s="891">
        <v>3</v>
      </c>
      <c r="F27" s="892">
        <v>9.1300000000000008</v>
      </c>
      <c r="G27" s="827">
        <v>13.3</v>
      </c>
      <c r="H27" s="901"/>
      <c r="I27" s="902"/>
      <c r="J27" s="840"/>
      <c r="K27" s="894">
        <v>0.83</v>
      </c>
      <c r="L27" s="893">
        <v>2</v>
      </c>
      <c r="M27" s="893">
        <v>22</v>
      </c>
      <c r="N27" s="895">
        <v>7.22</v>
      </c>
      <c r="O27" s="893" t="s">
        <v>10376</v>
      </c>
      <c r="P27" s="896" t="s">
        <v>10421</v>
      </c>
      <c r="Q27" s="897">
        <f t="shared" si="0"/>
        <v>0</v>
      </c>
      <c r="R27" s="897">
        <f t="shared" si="0"/>
        <v>0</v>
      </c>
      <c r="S27" s="898" t="str">
        <f t="shared" si="1"/>
        <v/>
      </c>
      <c r="T27" s="898" t="str">
        <f t="shared" si="2"/>
        <v/>
      </c>
      <c r="U27" s="898" t="str">
        <f t="shared" si="3"/>
        <v/>
      </c>
      <c r="V27" s="899" t="str">
        <f t="shared" si="4"/>
        <v/>
      </c>
      <c r="W27" s="829"/>
    </row>
    <row r="28" spans="1:23" ht="14.4" customHeight="1" x14ac:dyDescent="0.3">
      <c r="A28" s="905" t="s">
        <v>6751</v>
      </c>
      <c r="B28" s="898">
        <v>2</v>
      </c>
      <c r="C28" s="900">
        <v>13.85</v>
      </c>
      <c r="D28" s="857">
        <v>21</v>
      </c>
      <c r="E28" s="891">
        <v>2</v>
      </c>
      <c r="F28" s="892">
        <v>7.06</v>
      </c>
      <c r="G28" s="827">
        <v>22</v>
      </c>
      <c r="H28" s="901">
        <v>4</v>
      </c>
      <c r="I28" s="902">
        <v>11.21</v>
      </c>
      <c r="J28" s="828">
        <v>17.8</v>
      </c>
      <c r="K28" s="894">
        <v>1.39</v>
      </c>
      <c r="L28" s="893">
        <v>3</v>
      </c>
      <c r="M28" s="893">
        <v>27</v>
      </c>
      <c r="N28" s="895">
        <v>9.09</v>
      </c>
      <c r="O28" s="893" t="s">
        <v>10376</v>
      </c>
      <c r="P28" s="896" t="s">
        <v>10422</v>
      </c>
      <c r="Q28" s="897">
        <f t="shared" si="0"/>
        <v>2</v>
      </c>
      <c r="R28" s="897">
        <f t="shared" si="0"/>
        <v>-2.6399999999999988</v>
      </c>
      <c r="S28" s="898">
        <f t="shared" si="1"/>
        <v>36.36</v>
      </c>
      <c r="T28" s="898">
        <f t="shared" si="2"/>
        <v>71.2</v>
      </c>
      <c r="U28" s="898">
        <f t="shared" si="3"/>
        <v>34.840000000000003</v>
      </c>
      <c r="V28" s="899">
        <f t="shared" si="4"/>
        <v>1.9581958195819582</v>
      </c>
      <c r="W28" s="829">
        <v>37.729999999999997</v>
      </c>
    </row>
    <row r="29" spans="1:23" ht="14.4" customHeight="1" x14ac:dyDescent="0.3">
      <c r="A29" s="904" t="s">
        <v>10423</v>
      </c>
      <c r="B29" s="846">
        <v>11</v>
      </c>
      <c r="C29" s="847">
        <v>35.76</v>
      </c>
      <c r="D29" s="848">
        <v>5.2</v>
      </c>
      <c r="E29" s="849">
        <v>8</v>
      </c>
      <c r="F29" s="813">
        <v>31.61</v>
      </c>
      <c r="G29" s="814">
        <v>11.3</v>
      </c>
      <c r="H29" s="815">
        <v>18</v>
      </c>
      <c r="I29" s="816">
        <v>30.02</v>
      </c>
      <c r="J29" s="841">
        <v>5.2</v>
      </c>
      <c r="K29" s="818">
        <v>0.56999999999999995</v>
      </c>
      <c r="L29" s="819">
        <v>2</v>
      </c>
      <c r="M29" s="819">
        <v>18</v>
      </c>
      <c r="N29" s="820">
        <v>5.9</v>
      </c>
      <c r="O29" s="819" t="s">
        <v>10376</v>
      </c>
      <c r="P29" s="850" t="s">
        <v>10424</v>
      </c>
      <c r="Q29" s="821">
        <f t="shared" si="0"/>
        <v>7</v>
      </c>
      <c r="R29" s="821">
        <f t="shared" si="0"/>
        <v>-5.7399999999999984</v>
      </c>
      <c r="S29" s="846">
        <f t="shared" si="1"/>
        <v>106.2</v>
      </c>
      <c r="T29" s="846">
        <f t="shared" si="2"/>
        <v>93.600000000000009</v>
      </c>
      <c r="U29" s="846">
        <f t="shared" si="3"/>
        <v>-12.599999999999994</v>
      </c>
      <c r="V29" s="851">
        <f t="shared" si="4"/>
        <v>0.88135593220338992</v>
      </c>
      <c r="W29" s="822">
        <v>12.7</v>
      </c>
    </row>
    <row r="30" spans="1:23" ht="14.4" customHeight="1" x14ac:dyDescent="0.3">
      <c r="A30" s="905" t="s">
        <v>10425</v>
      </c>
      <c r="B30" s="898">
        <v>4</v>
      </c>
      <c r="C30" s="900">
        <v>10.25</v>
      </c>
      <c r="D30" s="857">
        <v>7.8</v>
      </c>
      <c r="E30" s="891">
        <v>6</v>
      </c>
      <c r="F30" s="892">
        <v>23.2</v>
      </c>
      <c r="G30" s="827">
        <v>4.3</v>
      </c>
      <c r="H30" s="901">
        <v>8</v>
      </c>
      <c r="I30" s="902">
        <v>21.84</v>
      </c>
      <c r="J30" s="828">
        <v>12.4</v>
      </c>
      <c r="K30" s="894">
        <v>0.72</v>
      </c>
      <c r="L30" s="893">
        <v>3</v>
      </c>
      <c r="M30" s="893">
        <v>24</v>
      </c>
      <c r="N30" s="895">
        <v>7.89</v>
      </c>
      <c r="O30" s="893" t="s">
        <v>10376</v>
      </c>
      <c r="P30" s="896" t="s">
        <v>10426</v>
      </c>
      <c r="Q30" s="897">
        <f t="shared" si="0"/>
        <v>4</v>
      </c>
      <c r="R30" s="897">
        <f t="shared" si="0"/>
        <v>11.59</v>
      </c>
      <c r="S30" s="898">
        <f t="shared" si="1"/>
        <v>63.12</v>
      </c>
      <c r="T30" s="898">
        <f t="shared" si="2"/>
        <v>99.2</v>
      </c>
      <c r="U30" s="898">
        <f t="shared" si="3"/>
        <v>36.080000000000005</v>
      </c>
      <c r="V30" s="899">
        <f t="shared" si="4"/>
        <v>1.5716096324461344</v>
      </c>
      <c r="W30" s="829">
        <v>48.44</v>
      </c>
    </row>
    <row r="31" spans="1:23" ht="14.4" customHeight="1" x14ac:dyDescent="0.3">
      <c r="A31" s="905" t="s">
        <v>10427</v>
      </c>
      <c r="B31" s="898">
        <v>4</v>
      </c>
      <c r="C31" s="900">
        <v>6.64</v>
      </c>
      <c r="D31" s="857">
        <v>21.3</v>
      </c>
      <c r="E31" s="891">
        <v>3</v>
      </c>
      <c r="F31" s="892">
        <v>15.96</v>
      </c>
      <c r="G31" s="827">
        <v>11.3</v>
      </c>
      <c r="H31" s="901">
        <v>3</v>
      </c>
      <c r="I31" s="902">
        <v>7.9</v>
      </c>
      <c r="J31" s="828">
        <v>10</v>
      </c>
      <c r="K31" s="894">
        <v>1.24</v>
      </c>
      <c r="L31" s="893">
        <v>3</v>
      </c>
      <c r="M31" s="893">
        <v>29</v>
      </c>
      <c r="N31" s="895">
        <v>9.6999999999999993</v>
      </c>
      <c r="O31" s="893" t="s">
        <v>10376</v>
      </c>
      <c r="P31" s="896" t="s">
        <v>10428</v>
      </c>
      <c r="Q31" s="897">
        <f t="shared" si="0"/>
        <v>-1</v>
      </c>
      <c r="R31" s="897">
        <f t="shared" si="0"/>
        <v>1.2600000000000007</v>
      </c>
      <c r="S31" s="898">
        <f t="shared" si="1"/>
        <v>29.099999999999998</v>
      </c>
      <c r="T31" s="898">
        <f t="shared" si="2"/>
        <v>30</v>
      </c>
      <c r="U31" s="898">
        <f t="shared" si="3"/>
        <v>0.90000000000000213</v>
      </c>
      <c r="V31" s="899">
        <f t="shared" si="4"/>
        <v>1.0309278350515465</v>
      </c>
      <c r="W31" s="829">
        <v>7.6</v>
      </c>
    </row>
    <row r="32" spans="1:23" ht="14.4" customHeight="1" x14ac:dyDescent="0.3">
      <c r="A32" s="904" t="s">
        <v>10429</v>
      </c>
      <c r="B32" s="846">
        <v>13</v>
      </c>
      <c r="C32" s="847">
        <v>8.99</v>
      </c>
      <c r="D32" s="848">
        <v>4.5</v>
      </c>
      <c r="E32" s="849">
        <v>7</v>
      </c>
      <c r="F32" s="813">
        <v>4.05</v>
      </c>
      <c r="G32" s="814">
        <v>4.3</v>
      </c>
      <c r="H32" s="815">
        <v>21</v>
      </c>
      <c r="I32" s="816">
        <v>18.16</v>
      </c>
      <c r="J32" s="817">
        <v>7.7</v>
      </c>
      <c r="K32" s="818">
        <v>0.56000000000000005</v>
      </c>
      <c r="L32" s="819">
        <v>2</v>
      </c>
      <c r="M32" s="819">
        <v>15</v>
      </c>
      <c r="N32" s="820">
        <v>5.07</v>
      </c>
      <c r="O32" s="819" t="s">
        <v>10376</v>
      </c>
      <c r="P32" s="850" t="s">
        <v>10430</v>
      </c>
      <c r="Q32" s="821">
        <f t="shared" si="0"/>
        <v>8</v>
      </c>
      <c r="R32" s="821">
        <f t="shared" si="0"/>
        <v>9.17</v>
      </c>
      <c r="S32" s="846">
        <f t="shared" si="1"/>
        <v>106.47</v>
      </c>
      <c r="T32" s="846">
        <f t="shared" si="2"/>
        <v>161.70000000000002</v>
      </c>
      <c r="U32" s="846">
        <f t="shared" si="3"/>
        <v>55.230000000000018</v>
      </c>
      <c r="V32" s="851">
        <f t="shared" si="4"/>
        <v>1.5187376725838266</v>
      </c>
      <c r="W32" s="822">
        <v>71.09</v>
      </c>
    </row>
    <row r="33" spans="1:23" ht="14.4" customHeight="1" x14ac:dyDescent="0.3">
      <c r="A33" s="905" t="s">
        <v>10431</v>
      </c>
      <c r="B33" s="898">
        <v>5</v>
      </c>
      <c r="C33" s="900">
        <v>4.51</v>
      </c>
      <c r="D33" s="857">
        <v>7.4</v>
      </c>
      <c r="E33" s="891">
        <v>1</v>
      </c>
      <c r="F33" s="892">
        <v>0.72</v>
      </c>
      <c r="G33" s="827">
        <v>15</v>
      </c>
      <c r="H33" s="901">
        <v>8</v>
      </c>
      <c r="I33" s="902">
        <v>7.2</v>
      </c>
      <c r="J33" s="828">
        <v>11.3</v>
      </c>
      <c r="K33" s="894">
        <v>0.72</v>
      </c>
      <c r="L33" s="893">
        <v>2</v>
      </c>
      <c r="M33" s="893">
        <v>21</v>
      </c>
      <c r="N33" s="895">
        <v>6.98</v>
      </c>
      <c r="O33" s="893" t="s">
        <v>10376</v>
      </c>
      <c r="P33" s="896" t="s">
        <v>10432</v>
      </c>
      <c r="Q33" s="897">
        <f t="shared" si="0"/>
        <v>3</v>
      </c>
      <c r="R33" s="897">
        <f t="shared" si="0"/>
        <v>2.6900000000000004</v>
      </c>
      <c r="S33" s="898">
        <f t="shared" si="1"/>
        <v>55.84</v>
      </c>
      <c r="T33" s="898">
        <f t="shared" si="2"/>
        <v>90.4</v>
      </c>
      <c r="U33" s="898">
        <f t="shared" si="3"/>
        <v>34.56</v>
      </c>
      <c r="V33" s="899">
        <f t="shared" si="4"/>
        <v>1.6189111747851004</v>
      </c>
      <c r="W33" s="829">
        <v>45.08</v>
      </c>
    </row>
    <row r="34" spans="1:23" ht="14.4" customHeight="1" x14ac:dyDescent="0.3">
      <c r="A34" s="905" t="s">
        <v>10433</v>
      </c>
      <c r="B34" s="898">
        <v>19</v>
      </c>
      <c r="C34" s="900">
        <v>80.66</v>
      </c>
      <c r="D34" s="857">
        <v>20</v>
      </c>
      <c r="E34" s="891">
        <v>11</v>
      </c>
      <c r="F34" s="892">
        <v>23.25</v>
      </c>
      <c r="G34" s="827">
        <v>11.6</v>
      </c>
      <c r="H34" s="901">
        <v>25</v>
      </c>
      <c r="I34" s="902">
        <v>68.989999999999995</v>
      </c>
      <c r="J34" s="828">
        <v>13.8</v>
      </c>
      <c r="K34" s="894">
        <v>1.04</v>
      </c>
      <c r="L34" s="893">
        <v>3</v>
      </c>
      <c r="M34" s="893">
        <v>27</v>
      </c>
      <c r="N34" s="895">
        <v>9.01</v>
      </c>
      <c r="O34" s="893" t="s">
        <v>10376</v>
      </c>
      <c r="P34" s="896" t="s">
        <v>10434</v>
      </c>
      <c r="Q34" s="897">
        <f t="shared" si="0"/>
        <v>6</v>
      </c>
      <c r="R34" s="897">
        <f t="shared" si="0"/>
        <v>-11.670000000000002</v>
      </c>
      <c r="S34" s="898">
        <f t="shared" si="1"/>
        <v>225.25</v>
      </c>
      <c r="T34" s="898">
        <f t="shared" si="2"/>
        <v>345</v>
      </c>
      <c r="U34" s="898">
        <f t="shared" si="3"/>
        <v>119.75</v>
      </c>
      <c r="V34" s="899">
        <f t="shared" si="4"/>
        <v>1.5316315205327413</v>
      </c>
      <c r="W34" s="829">
        <v>167.87</v>
      </c>
    </row>
    <row r="35" spans="1:23" ht="14.4" customHeight="1" x14ac:dyDescent="0.3">
      <c r="A35" s="906" t="s">
        <v>10435</v>
      </c>
      <c r="B35" s="852">
        <v>1</v>
      </c>
      <c r="C35" s="853">
        <v>0.49</v>
      </c>
      <c r="D35" s="854">
        <v>9</v>
      </c>
      <c r="E35" s="858"/>
      <c r="F35" s="834"/>
      <c r="G35" s="835"/>
      <c r="H35" s="830">
        <v>1</v>
      </c>
      <c r="I35" s="831">
        <v>0.49</v>
      </c>
      <c r="J35" s="832">
        <v>3</v>
      </c>
      <c r="K35" s="836">
        <v>0.49</v>
      </c>
      <c r="L35" s="833">
        <v>2</v>
      </c>
      <c r="M35" s="833">
        <v>14</v>
      </c>
      <c r="N35" s="837">
        <v>4.5199999999999996</v>
      </c>
      <c r="O35" s="833" t="s">
        <v>10376</v>
      </c>
      <c r="P35" s="855" t="s">
        <v>10436</v>
      </c>
      <c r="Q35" s="838">
        <f t="shared" si="0"/>
        <v>0</v>
      </c>
      <c r="R35" s="838">
        <f t="shared" si="0"/>
        <v>0</v>
      </c>
      <c r="S35" s="852">
        <f t="shared" si="1"/>
        <v>4.5199999999999996</v>
      </c>
      <c r="T35" s="852">
        <f t="shared" si="2"/>
        <v>3</v>
      </c>
      <c r="U35" s="852">
        <f t="shared" si="3"/>
        <v>-1.5199999999999996</v>
      </c>
      <c r="V35" s="856">
        <f t="shared" si="4"/>
        <v>0.66371681415929207</v>
      </c>
      <c r="W35" s="839"/>
    </row>
    <row r="36" spans="1:23" ht="14.4" customHeight="1" x14ac:dyDescent="0.3">
      <c r="A36" s="905" t="s">
        <v>10437</v>
      </c>
      <c r="B36" s="898">
        <v>1</v>
      </c>
      <c r="C36" s="900">
        <v>10.28</v>
      </c>
      <c r="D36" s="857">
        <v>35</v>
      </c>
      <c r="E36" s="891">
        <v>1</v>
      </c>
      <c r="F36" s="892">
        <v>0.67</v>
      </c>
      <c r="G36" s="827">
        <v>7</v>
      </c>
      <c r="H36" s="901">
        <v>2</v>
      </c>
      <c r="I36" s="902">
        <v>1.6</v>
      </c>
      <c r="J36" s="828">
        <v>6.5</v>
      </c>
      <c r="K36" s="894">
        <v>0.67</v>
      </c>
      <c r="L36" s="893">
        <v>2</v>
      </c>
      <c r="M36" s="893">
        <v>18</v>
      </c>
      <c r="N36" s="895">
        <v>5.94</v>
      </c>
      <c r="O36" s="893" t="s">
        <v>10376</v>
      </c>
      <c r="P36" s="896" t="s">
        <v>10438</v>
      </c>
      <c r="Q36" s="897">
        <f t="shared" si="0"/>
        <v>1</v>
      </c>
      <c r="R36" s="897">
        <f t="shared" si="0"/>
        <v>-8.68</v>
      </c>
      <c r="S36" s="898">
        <f t="shared" si="1"/>
        <v>11.88</v>
      </c>
      <c r="T36" s="898">
        <f t="shared" si="2"/>
        <v>13</v>
      </c>
      <c r="U36" s="898">
        <f t="shared" si="3"/>
        <v>1.1199999999999992</v>
      </c>
      <c r="V36" s="899">
        <f t="shared" si="4"/>
        <v>1.0942760942760943</v>
      </c>
      <c r="W36" s="829">
        <v>2.06</v>
      </c>
    </row>
    <row r="37" spans="1:23" ht="14.4" customHeight="1" x14ac:dyDescent="0.3">
      <c r="A37" s="905" t="s">
        <v>10439</v>
      </c>
      <c r="B37" s="898"/>
      <c r="C37" s="900"/>
      <c r="D37" s="857"/>
      <c r="E37" s="891"/>
      <c r="F37" s="892"/>
      <c r="G37" s="827"/>
      <c r="H37" s="901">
        <v>2</v>
      </c>
      <c r="I37" s="902">
        <v>2.2400000000000002</v>
      </c>
      <c r="J37" s="828">
        <v>9.5</v>
      </c>
      <c r="K37" s="894">
        <v>1.07</v>
      </c>
      <c r="L37" s="893">
        <v>3</v>
      </c>
      <c r="M37" s="893">
        <v>24</v>
      </c>
      <c r="N37" s="895">
        <v>8.07</v>
      </c>
      <c r="O37" s="893" t="s">
        <v>10376</v>
      </c>
      <c r="P37" s="896" t="s">
        <v>10440</v>
      </c>
      <c r="Q37" s="897">
        <f t="shared" si="0"/>
        <v>2</v>
      </c>
      <c r="R37" s="897">
        <f t="shared" si="0"/>
        <v>2.2400000000000002</v>
      </c>
      <c r="S37" s="898">
        <f t="shared" si="1"/>
        <v>16.14</v>
      </c>
      <c r="T37" s="898">
        <f t="shared" si="2"/>
        <v>19</v>
      </c>
      <c r="U37" s="898">
        <f t="shared" si="3"/>
        <v>2.8599999999999994</v>
      </c>
      <c r="V37" s="899">
        <f t="shared" si="4"/>
        <v>1.1771995043370507</v>
      </c>
      <c r="W37" s="829">
        <v>2.86</v>
      </c>
    </row>
    <row r="38" spans="1:23" ht="14.4" customHeight="1" x14ac:dyDescent="0.3">
      <c r="A38" s="906" t="s">
        <v>1463</v>
      </c>
      <c r="B38" s="852"/>
      <c r="C38" s="853"/>
      <c r="D38" s="854"/>
      <c r="E38" s="830"/>
      <c r="F38" s="831"/>
      <c r="G38" s="832"/>
      <c r="H38" s="833">
        <v>1</v>
      </c>
      <c r="I38" s="834">
        <v>1.79</v>
      </c>
      <c r="J38" s="842">
        <v>10</v>
      </c>
      <c r="K38" s="836">
        <v>1.79</v>
      </c>
      <c r="L38" s="833">
        <v>3</v>
      </c>
      <c r="M38" s="833">
        <v>24</v>
      </c>
      <c r="N38" s="837">
        <v>8.09</v>
      </c>
      <c r="O38" s="833" t="s">
        <v>10376</v>
      </c>
      <c r="P38" s="855" t="s">
        <v>10441</v>
      </c>
      <c r="Q38" s="838">
        <f t="shared" si="0"/>
        <v>1</v>
      </c>
      <c r="R38" s="838">
        <f t="shared" si="0"/>
        <v>1.79</v>
      </c>
      <c r="S38" s="852">
        <f t="shared" si="1"/>
        <v>8.09</v>
      </c>
      <c r="T38" s="852">
        <f t="shared" si="2"/>
        <v>10</v>
      </c>
      <c r="U38" s="852">
        <f t="shared" si="3"/>
        <v>1.9100000000000001</v>
      </c>
      <c r="V38" s="856">
        <f t="shared" si="4"/>
        <v>1.2360939431396787</v>
      </c>
      <c r="W38" s="839">
        <v>1.91</v>
      </c>
    </row>
    <row r="39" spans="1:23" ht="14.4" customHeight="1" x14ac:dyDescent="0.3">
      <c r="A39" s="905" t="s">
        <v>10442</v>
      </c>
      <c r="B39" s="898"/>
      <c r="C39" s="900"/>
      <c r="D39" s="857"/>
      <c r="E39" s="901">
        <v>1</v>
      </c>
      <c r="F39" s="902">
        <v>2.95</v>
      </c>
      <c r="G39" s="840">
        <v>4</v>
      </c>
      <c r="H39" s="893"/>
      <c r="I39" s="892"/>
      <c r="J39" s="827"/>
      <c r="K39" s="894">
        <v>3.37</v>
      </c>
      <c r="L39" s="893">
        <v>5</v>
      </c>
      <c r="M39" s="893">
        <v>44</v>
      </c>
      <c r="N39" s="895">
        <v>14.73</v>
      </c>
      <c r="O39" s="893" t="s">
        <v>10376</v>
      </c>
      <c r="P39" s="896" t="s">
        <v>10443</v>
      </c>
      <c r="Q39" s="897">
        <f t="shared" si="0"/>
        <v>0</v>
      </c>
      <c r="R39" s="897">
        <f t="shared" si="0"/>
        <v>0</v>
      </c>
      <c r="S39" s="898" t="str">
        <f t="shared" si="1"/>
        <v/>
      </c>
      <c r="T39" s="898" t="str">
        <f t="shared" si="2"/>
        <v/>
      </c>
      <c r="U39" s="898" t="str">
        <f t="shared" si="3"/>
        <v/>
      </c>
      <c r="V39" s="899" t="str">
        <f t="shared" si="4"/>
        <v/>
      </c>
      <c r="W39" s="829"/>
    </row>
    <row r="40" spans="1:23" ht="14.4" customHeight="1" x14ac:dyDescent="0.3">
      <c r="A40" s="905" t="s">
        <v>10444</v>
      </c>
      <c r="B40" s="898">
        <v>1</v>
      </c>
      <c r="C40" s="900">
        <v>12.36</v>
      </c>
      <c r="D40" s="857">
        <v>39</v>
      </c>
      <c r="E40" s="901">
        <v>1</v>
      </c>
      <c r="F40" s="902">
        <v>11.02</v>
      </c>
      <c r="G40" s="840">
        <v>45</v>
      </c>
      <c r="H40" s="893"/>
      <c r="I40" s="892"/>
      <c r="J40" s="827"/>
      <c r="K40" s="894">
        <v>7.85</v>
      </c>
      <c r="L40" s="893">
        <v>8</v>
      </c>
      <c r="M40" s="893">
        <v>72</v>
      </c>
      <c r="N40" s="895">
        <v>23.9</v>
      </c>
      <c r="O40" s="893" t="s">
        <v>10376</v>
      </c>
      <c r="P40" s="896" t="s">
        <v>10445</v>
      </c>
      <c r="Q40" s="897">
        <f t="shared" si="0"/>
        <v>-1</v>
      </c>
      <c r="R40" s="897">
        <f t="shared" si="0"/>
        <v>-12.36</v>
      </c>
      <c r="S40" s="898" t="str">
        <f t="shared" si="1"/>
        <v/>
      </c>
      <c r="T40" s="898" t="str">
        <f t="shared" si="2"/>
        <v/>
      </c>
      <c r="U40" s="898" t="str">
        <f t="shared" si="3"/>
        <v/>
      </c>
      <c r="V40" s="899" t="str">
        <f t="shared" si="4"/>
        <v/>
      </c>
      <c r="W40" s="829"/>
    </row>
    <row r="41" spans="1:23" ht="14.4" customHeight="1" x14ac:dyDescent="0.3">
      <c r="A41" s="904" t="s">
        <v>10446</v>
      </c>
      <c r="B41" s="846">
        <v>2</v>
      </c>
      <c r="C41" s="847">
        <v>6.09</v>
      </c>
      <c r="D41" s="848">
        <v>12</v>
      </c>
      <c r="E41" s="849">
        <v>1</v>
      </c>
      <c r="F41" s="813">
        <v>3.61</v>
      </c>
      <c r="G41" s="814">
        <v>26</v>
      </c>
      <c r="H41" s="815">
        <v>1</v>
      </c>
      <c r="I41" s="816">
        <v>12.95</v>
      </c>
      <c r="J41" s="817">
        <v>41</v>
      </c>
      <c r="K41" s="818">
        <v>3.04</v>
      </c>
      <c r="L41" s="819">
        <v>4</v>
      </c>
      <c r="M41" s="819">
        <v>35</v>
      </c>
      <c r="N41" s="820">
        <v>11.67</v>
      </c>
      <c r="O41" s="819" t="s">
        <v>10376</v>
      </c>
      <c r="P41" s="850" t="s">
        <v>10447</v>
      </c>
      <c r="Q41" s="821">
        <f t="shared" si="0"/>
        <v>-1</v>
      </c>
      <c r="R41" s="821">
        <f t="shared" si="0"/>
        <v>6.8599999999999994</v>
      </c>
      <c r="S41" s="846">
        <f t="shared" si="1"/>
        <v>11.67</v>
      </c>
      <c r="T41" s="846">
        <f t="shared" si="2"/>
        <v>41</v>
      </c>
      <c r="U41" s="846">
        <f t="shared" si="3"/>
        <v>29.33</v>
      </c>
      <c r="V41" s="851">
        <f t="shared" si="4"/>
        <v>3.5132819194515852</v>
      </c>
      <c r="W41" s="822">
        <v>29.33</v>
      </c>
    </row>
    <row r="42" spans="1:23" ht="14.4" customHeight="1" x14ac:dyDescent="0.3">
      <c r="A42" s="905" t="s">
        <v>10448</v>
      </c>
      <c r="B42" s="898"/>
      <c r="C42" s="900"/>
      <c r="D42" s="857"/>
      <c r="E42" s="891">
        <v>1</v>
      </c>
      <c r="F42" s="892">
        <v>5.03</v>
      </c>
      <c r="G42" s="827">
        <v>19</v>
      </c>
      <c r="H42" s="901">
        <v>3</v>
      </c>
      <c r="I42" s="902">
        <v>15.6</v>
      </c>
      <c r="J42" s="828">
        <v>26.3</v>
      </c>
      <c r="K42" s="894">
        <v>4.82</v>
      </c>
      <c r="L42" s="893">
        <v>6</v>
      </c>
      <c r="M42" s="893">
        <v>56</v>
      </c>
      <c r="N42" s="895">
        <v>18.62</v>
      </c>
      <c r="O42" s="893" t="s">
        <v>10376</v>
      </c>
      <c r="P42" s="896" t="s">
        <v>10449</v>
      </c>
      <c r="Q42" s="897">
        <f t="shared" si="0"/>
        <v>3</v>
      </c>
      <c r="R42" s="897">
        <f t="shared" si="0"/>
        <v>15.6</v>
      </c>
      <c r="S42" s="898">
        <f t="shared" si="1"/>
        <v>55.86</v>
      </c>
      <c r="T42" s="898">
        <f t="shared" si="2"/>
        <v>78.900000000000006</v>
      </c>
      <c r="U42" s="898">
        <f t="shared" si="3"/>
        <v>23.040000000000006</v>
      </c>
      <c r="V42" s="899">
        <f t="shared" si="4"/>
        <v>1.4124597207303975</v>
      </c>
      <c r="W42" s="829">
        <v>23.14</v>
      </c>
    </row>
    <row r="43" spans="1:23" ht="14.4" customHeight="1" x14ac:dyDescent="0.3">
      <c r="A43" s="905" t="s">
        <v>10450</v>
      </c>
      <c r="B43" s="898"/>
      <c r="C43" s="900"/>
      <c r="D43" s="857"/>
      <c r="E43" s="891">
        <v>1</v>
      </c>
      <c r="F43" s="892">
        <v>10.92</v>
      </c>
      <c r="G43" s="827">
        <v>48</v>
      </c>
      <c r="H43" s="901"/>
      <c r="I43" s="902"/>
      <c r="J43" s="840"/>
      <c r="K43" s="894">
        <v>8.11</v>
      </c>
      <c r="L43" s="893">
        <v>7</v>
      </c>
      <c r="M43" s="893">
        <v>62</v>
      </c>
      <c r="N43" s="895">
        <v>20.57</v>
      </c>
      <c r="O43" s="893" t="s">
        <v>10376</v>
      </c>
      <c r="P43" s="896" t="s">
        <v>10451</v>
      </c>
      <c r="Q43" s="897">
        <f t="shared" si="0"/>
        <v>0</v>
      </c>
      <c r="R43" s="897">
        <f t="shared" si="0"/>
        <v>0</v>
      </c>
      <c r="S43" s="898" t="str">
        <f t="shared" si="1"/>
        <v/>
      </c>
      <c r="T43" s="898" t="str">
        <f t="shared" si="2"/>
        <v/>
      </c>
      <c r="U43" s="898" t="str">
        <f t="shared" si="3"/>
        <v/>
      </c>
      <c r="V43" s="899" t="str">
        <f t="shared" si="4"/>
        <v/>
      </c>
      <c r="W43" s="829"/>
    </row>
    <row r="44" spans="1:23" ht="14.4" customHeight="1" x14ac:dyDescent="0.3">
      <c r="A44" s="904" t="s">
        <v>10452</v>
      </c>
      <c r="B44" s="846">
        <v>5</v>
      </c>
      <c r="C44" s="847">
        <v>6.89</v>
      </c>
      <c r="D44" s="848">
        <v>11.6</v>
      </c>
      <c r="E44" s="849">
        <v>3</v>
      </c>
      <c r="F44" s="813">
        <v>4.9000000000000004</v>
      </c>
      <c r="G44" s="814">
        <v>15</v>
      </c>
      <c r="H44" s="815">
        <v>1</v>
      </c>
      <c r="I44" s="816">
        <v>1.03</v>
      </c>
      <c r="J44" s="841">
        <v>5</v>
      </c>
      <c r="K44" s="818">
        <v>1.03</v>
      </c>
      <c r="L44" s="819">
        <v>2</v>
      </c>
      <c r="M44" s="819">
        <v>19</v>
      </c>
      <c r="N44" s="820">
        <v>6.44</v>
      </c>
      <c r="O44" s="819" t="s">
        <v>10376</v>
      </c>
      <c r="P44" s="850" t="s">
        <v>10453</v>
      </c>
      <c r="Q44" s="821">
        <f t="shared" si="0"/>
        <v>-4</v>
      </c>
      <c r="R44" s="821">
        <f t="shared" si="0"/>
        <v>-5.8599999999999994</v>
      </c>
      <c r="S44" s="846">
        <f t="shared" si="1"/>
        <v>6.44</v>
      </c>
      <c r="T44" s="846">
        <f t="shared" si="2"/>
        <v>5</v>
      </c>
      <c r="U44" s="846">
        <f t="shared" si="3"/>
        <v>-1.4400000000000004</v>
      </c>
      <c r="V44" s="851">
        <f t="shared" si="4"/>
        <v>0.77639751552795022</v>
      </c>
      <c r="W44" s="822"/>
    </row>
    <row r="45" spans="1:23" ht="14.4" customHeight="1" x14ac:dyDescent="0.3">
      <c r="A45" s="905" t="s">
        <v>10454</v>
      </c>
      <c r="B45" s="898">
        <v>1</v>
      </c>
      <c r="C45" s="900">
        <v>2.96</v>
      </c>
      <c r="D45" s="857">
        <v>13</v>
      </c>
      <c r="E45" s="891">
        <v>2</v>
      </c>
      <c r="F45" s="892">
        <v>6.24</v>
      </c>
      <c r="G45" s="827">
        <v>17</v>
      </c>
      <c r="H45" s="901">
        <v>3</v>
      </c>
      <c r="I45" s="902">
        <v>7.22</v>
      </c>
      <c r="J45" s="828">
        <v>16.3</v>
      </c>
      <c r="K45" s="894">
        <v>1.73</v>
      </c>
      <c r="L45" s="893">
        <v>3</v>
      </c>
      <c r="M45" s="893">
        <v>31</v>
      </c>
      <c r="N45" s="895">
        <v>10.199999999999999</v>
      </c>
      <c r="O45" s="893" t="s">
        <v>10376</v>
      </c>
      <c r="P45" s="896" t="s">
        <v>10455</v>
      </c>
      <c r="Q45" s="897">
        <f t="shared" si="0"/>
        <v>2</v>
      </c>
      <c r="R45" s="897">
        <f t="shared" si="0"/>
        <v>4.26</v>
      </c>
      <c r="S45" s="898">
        <f t="shared" si="1"/>
        <v>30.599999999999998</v>
      </c>
      <c r="T45" s="898">
        <f t="shared" si="2"/>
        <v>48.900000000000006</v>
      </c>
      <c r="U45" s="898">
        <f t="shared" si="3"/>
        <v>18.300000000000008</v>
      </c>
      <c r="V45" s="899">
        <f t="shared" si="4"/>
        <v>1.5980392156862748</v>
      </c>
      <c r="W45" s="829">
        <v>21.6</v>
      </c>
    </row>
    <row r="46" spans="1:23" ht="14.4" customHeight="1" x14ac:dyDescent="0.3">
      <c r="A46" s="905" t="s">
        <v>10456</v>
      </c>
      <c r="B46" s="898">
        <v>3</v>
      </c>
      <c r="C46" s="900">
        <v>11.02</v>
      </c>
      <c r="D46" s="857">
        <v>31.7</v>
      </c>
      <c r="E46" s="891">
        <v>3</v>
      </c>
      <c r="F46" s="892">
        <v>16.23</v>
      </c>
      <c r="G46" s="827">
        <v>28</v>
      </c>
      <c r="H46" s="901">
        <v>15</v>
      </c>
      <c r="I46" s="902">
        <v>66.34</v>
      </c>
      <c r="J46" s="828">
        <v>23.5</v>
      </c>
      <c r="K46" s="894">
        <v>3.67</v>
      </c>
      <c r="L46" s="893">
        <v>6</v>
      </c>
      <c r="M46" s="893">
        <v>50</v>
      </c>
      <c r="N46" s="895">
        <v>16.649999999999999</v>
      </c>
      <c r="O46" s="893" t="s">
        <v>10376</v>
      </c>
      <c r="P46" s="896" t="s">
        <v>10457</v>
      </c>
      <c r="Q46" s="897">
        <f t="shared" si="0"/>
        <v>12</v>
      </c>
      <c r="R46" s="897">
        <f t="shared" si="0"/>
        <v>55.320000000000007</v>
      </c>
      <c r="S46" s="898">
        <f t="shared" si="1"/>
        <v>249.74999999999997</v>
      </c>
      <c r="T46" s="898">
        <f t="shared" si="2"/>
        <v>352.5</v>
      </c>
      <c r="U46" s="898">
        <f t="shared" si="3"/>
        <v>102.75000000000003</v>
      </c>
      <c r="V46" s="899">
        <f t="shared" si="4"/>
        <v>1.4114114114114116</v>
      </c>
      <c r="W46" s="829">
        <v>135.5</v>
      </c>
    </row>
    <row r="47" spans="1:23" ht="14.4" customHeight="1" x14ac:dyDescent="0.3">
      <c r="A47" s="904" t="s">
        <v>10458</v>
      </c>
      <c r="B47" s="846">
        <v>7</v>
      </c>
      <c r="C47" s="847">
        <v>6.68</v>
      </c>
      <c r="D47" s="848">
        <v>3.6</v>
      </c>
      <c r="E47" s="849">
        <v>16</v>
      </c>
      <c r="F47" s="813">
        <v>15.28</v>
      </c>
      <c r="G47" s="814">
        <v>4.5999999999999996</v>
      </c>
      <c r="H47" s="815">
        <v>16</v>
      </c>
      <c r="I47" s="816">
        <v>16.71</v>
      </c>
      <c r="J47" s="817">
        <v>5.7</v>
      </c>
      <c r="K47" s="818">
        <v>0.91</v>
      </c>
      <c r="L47" s="819">
        <v>2</v>
      </c>
      <c r="M47" s="819">
        <v>14</v>
      </c>
      <c r="N47" s="820">
        <v>4.79</v>
      </c>
      <c r="O47" s="819" t="s">
        <v>10376</v>
      </c>
      <c r="P47" s="850" t="s">
        <v>10459</v>
      </c>
      <c r="Q47" s="821">
        <f t="shared" si="0"/>
        <v>9</v>
      </c>
      <c r="R47" s="821">
        <f t="shared" si="0"/>
        <v>10.030000000000001</v>
      </c>
      <c r="S47" s="846">
        <f t="shared" si="1"/>
        <v>76.64</v>
      </c>
      <c r="T47" s="846">
        <f t="shared" si="2"/>
        <v>91.2</v>
      </c>
      <c r="U47" s="846">
        <f t="shared" si="3"/>
        <v>14.560000000000002</v>
      </c>
      <c r="V47" s="851">
        <f t="shared" si="4"/>
        <v>1.1899791231732777</v>
      </c>
      <c r="W47" s="822">
        <v>35.47</v>
      </c>
    </row>
    <row r="48" spans="1:23" ht="14.4" customHeight="1" x14ac:dyDescent="0.3">
      <c r="A48" s="905" t="s">
        <v>10460</v>
      </c>
      <c r="B48" s="898">
        <v>4</v>
      </c>
      <c r="C48" s="900">
        <v>3.69</v>
      </c>
      <c r="D48" s="857">
        <v>4.8</v>
      </c>
      <c r="E48" s="891">
        <v>7</v>
      </c>
      <c r="F48" s="892">
        <v>29.97</v>
      </c>
      <c r="G48" s="827">
        <v>15.9</v>
      </c>
      <c r="H48" s="901">
        <v>20</v>
      </c>
      <c r="I48" s="902">
        <v>22.53</v>
      </c>
      <c r="J48" s="828">
        <v>6.7</v>
      </c>
      <c r="K48" s="894">
        <v>0.92</v>
      </c>
      <c r="L48" s="893">
        <v>2</v>
      </c>
      <c r="M48" s="893">
        <v>17</v>
      </c>
      <c r="N48" s="895">
        <v>5.7</v>
      </c>
      <c r="O48" s="893" t="s">
        <v>10376</v>
      </c>
      <c r="P48" s="896" t="s">
        <v>10461</v>
      </c>
      <c r="Q48" s="897">
        <f t="shared" si="0"/>
        <v>16</v>
      </c>
      <c r="R48" s="897">
        <f t="shared" si="0"/>
        <v>18.84</v>
      </c>
      <c r="S48" s="898">
        <f t="shared" si="1"/>
        <v>114</v>
      </c>
      <c r="T48" s="898">
        <f t="shared" si="2"/>
        <v>134</v>
      </c>
      <c r="U48" s="898">
        <f t="shared" si="3"/>
        <v>20</v>
      </c>
      <c r="V48" s="899">
        <f t="shared" si="4"/>
        <v>1.1754385964912282</v>
      </c>
      <c r="W48" s="829">
        <v>42.7</v>
      </c>
    </row>
    <row r="49" spans="1:23" ht="14.4" customHeight="1" x14ac:dyDescent="0.3">
      <c r="A49" s="905" t="s">
        <v>10462</v>
      </c>
      <c r="B49" s="898">
        <v>30</v>
      </c>
      <c r="C49" s="900">
        <v>102.5</v>
      </c>
      <c r="D49" s="857">
        <v>11</v>
      </c>
      <c r="E49" s="891">
        <v>39</v>
      </c>
      <c r="F49" s="892">
        <v>266.27999999999997</v>
      </c>
      <c r="G49" s="827">
        <v>18.5</v>
      </c>
      <c r="H49" s="901">
        <v>38</v>
      </c>
      <c r="I49" s="902">
        <v>210.95</v>
      </c>
      <c r="J49" s="828">
        <v>12.7</v>
      </c>
      <c r="K49" s="894">
        <v>3.09</v>
      </c>
      <c r="L49" s="893">
        <v>3</v>
      </c>
      <c r="M49" s="893">
        <v>30</v>
      </c>
      <c r="N49" s="895">
        <v>10.119999999999999</v>
      </c>
      <c r="O49" s="893" t="s">
        <v>10376</v>
      </c>
      <c r="P49" s="896" t="s">
        <v>10463</v>
      </c>
      <c r="Q49" s="897">
        <f t="shared" si="0"/>
        <v>8</v>
      </c>
      <c r="R49" s="897">
        <f t="shared" si="0"/>
        <v>108.44999999999999</v>
      </c>
      <c r="S49" s="898">
        <f t="shared" si="1"/>
        <v>384.55999999999995</v>
      </c>
      <c r="T49" s="898">
        <f t="shared" si="2"/>
        <v>482.59999999999997</v>
      </c>
      <c r="U49" s="898">
        <f t="shared" si="3"/>
        <v>98.04000000000002</v>
      </c>
      <c r="V49" s="899">
        <f t="shared" si="4"/>
        <v>1.2549407114624507</v>
      </c>
      <c r="W49" s="829">
        <v>197.2</v>
      </c>
    </row>
    <row r="50" spans="1:23" ht="14.4" customHeight="1" x14ac:dyDescent="0.3">
      <c r="A50" s="904" t="s">
        <v>10464</v>
      </c>
      <c r="B50" s="846">
        <v>54</v>
      </c>
      <c r="C50" s="847">
        <v>41.9</v>
      </c>
      <c r="D50" s="848">
        <v>5.8</v>
      </c>
      <c r="E50" s="849">
        <v>48</v>
      </c>
      <c r="F50" s="813">
        <v>37.4</v>
      </c>
      <c r="G50" s="814">
        <v>5.0999999999999996</v>
      </c>
      <c r="H50" s="815">
        <v>65</v>
      </c>
      <c r="I50" s="816">
        <v>49.13</v>
      </c>
      <c r="J50" s="841">
        <v>4.8</v>
      </c>
      <c r="K50" s="818">
        <v>0.66</v>
      </c>
      <c r="L50" s="819">
        <v>2</v>
      </c>
      <c r="M50" s="819">
        <v>18</v>
      </c>
      <c r="N50" s="820">
        <v>5.94</v>
      </c>
      <c r="O50" s="819" t="s">
        <v>10376</v>
      </c>
      <c r="P50" s="850" t="s">
        <v>10465</v>
      </c>
      <c r="Q50" s="821">
        <f t="shared" si="0"/>
        <v>11</v>
      </c>
      <c r="R50" s="821">
        <f t="shared" si="0"/>
        <v>7.230000000000004</v>
      </c>
      <c r="S50" s="846">
        <f t="shared" si="1"/>
        <v>386.1</v>
      </c>
      <c r="T50" s="846">
        <f t="shared" si="2"/>
        <v>312</v>
      </c>
      <c r="U50" s="846">
        <f t="shared" si="3"/>
        <v>-74.100000000000023</v>
      </c>
      <c r="V50" s="851">
        <f t="shared" si="4"/>
        <v>0.80808080808080807</v>
      </c>
      <c r="W50" s="822">
        <v>77.08</v>
      </c>
    </row>
    <row r="51" spans="1:23" ht="14.4" customHeight="1" x14ac:dyDescent="0.3">
      <c r="A51" s="905" t="s">
        <v>10466</v>
      </c>
      <c r="B51" s="898">
        <v>23</v>
      </c>
      <c r="C51" s="900">
        <v>21.95</v>
      </c>
      <c r="D51" s="857">
        <v>7.7</v>
      </c>
      <c r="E51" s="891">
        <v>23</v>
      </c>
      <c r="F51" s="892">
        <v>19.760000000000002</v>
      </c>
      <c r="G51" s="827">
        <v>5.8</v>
      </c>
      <c r="H51" s="901">
        <v>66</v>
      </c>
      <c r="I51" s="902">
        <v>59.19</v>
      </c>
      <c r="J51" s="828">
        <v>7.4</v>
      </c>
      <c r="K51" s="894">
        <v>0.76</v>
      </c>
      <c r="L51" s="893">
        <v>2</v>
      </c>
      <c r="M51" s="893">
        <v>18</v>
      </c>
      <c r="N51" s="895">
        <v>6.08</v>
      </c>
      <c r="O51" s="893" t="s">
        <v>10376</v>
      </c>
      <c r="P51" s="896" t="s">
        <v>10467</v>
      </c>
      <c r="Q51" s="897">
        <f t="shared" si="0"/>
        <v>43</v>
      </c>
      <c r="R51" s="897">
        <f t="shared" si="0"/>
        <v>37.239999999999995</v>
      </c>
      <c r="S51" s="898">
        <f t="shared" si="1"/>
        <v>401.28000000000003</v>
      </c>
      <c r="T51" s="898">
        <f t="shared" si="2"/>
        <v>488.40000000000003</v>
      </c>
      <c r="U51" s="898">
        <f t="shared" si="3"/>
        <v>87.12</v>
      </c>
      <c r="V51" s="899">
        <f t="shared" si="4"/>
        <v>1.2171052631578947</v>
      </c>
      <c r="W51" s="829">
        <v>181.52</v>
      </c>
    </row>
    <row r="52" spans="1:23" ht="14.4" customHeight="1" x14ac:dyDescent="0.3">
      <c r="A52" s="905" t="s">
        <v>10468</v>
      </c>
      <c r="B52" s="898">
        <v>82</v>
      </c>
      <c r="C52" s="900">
        <v>272.42</v>
      </c>
      <c r="D52" s="857">
        <v>12.5</v>
      </c>
      <c r="E52" s="891">
        <v>76</v>
      </c>
      <c r="F52" s="892">
        <v>243.82</v>
      </c>
      <c r="G52" s="827">
        <v>11.2</v>
      </c>
      <c r="H52" s="901">
        <v>117</v>
      </c>
      <c r="I52" s="902">
        <v>305.83999999999997</v>
      </c>
      <c r="J52" s="828">
        <v>12.9</v>
      </c>
      <c r="K52" s="894">
        <v>1.83</v>
      </c>
      <c r="L52" s="893">
        <v>3</v>
      </c>
      <c r="M52" s="893">
        <v>31</v>
      </c>
      <c r="N52" s="895">
        <v>10.23</v>
      </c>
      <c r="O52" s="893" t="s">
        <v>10376</v>
      </c>
      <c r="P52" s="896" t="s">
        <v>10469</v>
      </c>
      <c r="Q52" s="897">
        <f t="shared" si="0"/>
        <v>35</v>
      </c>
      <c r="R52" s="897">
        <f t="shared" si="0"/>
        <v>33.419999999999959</v>
      </c>
      <c r="S52" s="898">
        <f t="shared" si="1"/>
        <v>1196.9100000000001</v>
      </c>
      <c r="T52" s="898">
        <f t="shared" si="2"/>
        <v>1509.3</v>
      </c>
      <c r="U52" s="898">
        <f t="shared" si="3"/>
        <v>312.38999999999987</v>
      </c>
      <c r="V52" s="899">
        <f t="shared" si="4"/>
        <v>1.2609970674486801</v>
      </c>
      <c r="W52" s="829">
        <v>599.41999999999996</v>
      </c>
    </row>
    <row r="53" spans="1:23" ht="14.4" customHeight="1" x14ac:dyDescent="0.3">
      <c r="A53" s="904" t="s">
        <v>10470</v>
      </c>
      <c r="B53" s="823">
        <v>1</v>
      </c>
      <c r="C53" s="824">
        <v>2.2599999999999998</v>
      </c>
      <c r="D53" s="825">
        <v>9</v>
      </c>
      <c r="E53" s="849"/>
      <c r="F53" s="813"/>
      <c r="G53" s="814"/>
      <c r="H53" s="819"/>
      <c r="I53" s="813"/>
      <c r="J53" s="814"/>
      <c r="K53" s="818">
        <v>2.2599999999999998</v>
      </c>
      <c r="L53" s="819">
        <v>6</v>
      </c>
      <c r="M53" s="819">
        <v>50</v>
      </c>
      <c r="N53" s="820">
        <v>16.66</v>
      </c>
      <c r="O53" s="819" t="s">
        <v>10376</v>
      </c>
      <c r="P53" s="850" t="s">
        <v>10471</v>
      </c>
      <c r="Q53" s="821">
        <f t="shared" si="0"/>
        <v>-1</v>
      </c>
      <c r="R53" s="821">
        <f t="shared" si="0"/>
        <v>-2.2599999999999998</v>
      </c>
      <c r="S53" s="846" t="str">
        <f t="shared" si="1"/>
        <v/>
      </c>
      <c r="T53" s="846" t="str">
        <f t="shared" si="2"/>
        <v/>
      </c>
      <c r="U53" s="846" t="str">
        <f t="shared" si="3"/>
        <v/>
      </c>
      <c r="V53" s="851" t="str">
        <f t="shared" si="4"/>
        <v/>
      </c>
      <c r="W53" s="822"/>
    </row>
    <row r="54" spans="1:23" ht="14.4" customHeight="1" x14ac:dyDescent="0.3">
      <c r="A54" s="906" t="s">
        <v>10472</v>
      </c>
      <c r="B54" s="843">
        <v>247</v>
      </c>
      <c r="C54" s="844">
        <v>150.66</v>
      </c>
      <c r="D54" s="845">
        <v>4.7</v>
      </c>
      <c r="E54" s="858">
        <v>224</v>
      </c>
      <c r="F54" s="834">
        <v>118.89</v>
      </c>
      <c r="G54" s="835">
        <v>4.5999999999999996</v>
      </c>
      <c r="H54" s="833">
        <v>233</v>
      </c>
      <c r="I54" s="834">
        <v>130.52000000000001</v>
      </c>
      <c r="J54" s="842">
        <v>4.7</v>
      </c>
      <c r="K54" s="836">
        <v>0.49</v>
      </c>
      <c r="L54" s="833">
        <v>1</v>
      </c>
      <c r="M54" s="833">
        <v>11</v>
      </c>
      <c r="N54" s="837">
        <v>3.7</v>
      </c>
      <c r="O54" s="833" t="s">
        <v>10376</v>
      </c>
      <c r="P54" s="855" t="s">
        <v>10473</v>
      </c>
      <c r="Q54" s="838">
        <f t="shared" si="0"/>
        <v>-14</v>
      </c>
      <c r="R54" s="838">
        <f t="shared" si="0"/>
        <v>-20.139999999999986</v>
      </c>
      <c r="S54" s="852">
        <f t="shared" si="1"/>
        <v>862.1</v>
      </c>
      <c r="T54" s="852">
        <f t="shared" si="2"/>
        <v>1095.1000000000001</v>
      </c>
      <c r="U54" s="852">
        <f t="shared" si="3"/>
        <v>233.00000000000011</v>
      </c>
      <c r="V54" s="856">
        <f t="shared" si="4"/>
        <v>1.2702702702702704</v>
      </c>
      <c r="W54" s="839">
        <v>396.1</v>
      </c>
    </row>
    <row r="55" spans="1:23" ht="14.4" customHeight="1" x14ac:dyDescent="0.3">
      <c r="A55" s="905" t="s">
        <v>10474</v>
      </c>
      <c r="B55" s="889">
        <v>50</v>
      </c>
      <c r="C55" s="890">
        <v>36.11</v>
      </c>
      <c r="D55" s="826">
        <v>6.8</v>
      </c>
      <c r="E55" s="891">
        <v>54</v>
      </c>
      <c r="F55" s="892">
        <v>47.28</v>
      </c>
      <c r="G55" s="827">
        <v>6.3</v>
      </c>
      <c r="H55" s="893">
        <v>88</v>
      </c>
      <c r="I55" s="892">
        <v>57.61</v>
      </c>
      <c r="J55" s="828">
        <v>6.4</v>
      </c>
      <c r="K55" s="894">
        <v>0.55000000000000004</v>
      </c>
      <c r="L55" s="893">
        <v>1</v>
      </c>
      <c r="M55" s="893">
        <v>13</v>
      </c>
      <c r="N55" s="895">
        <v>4.2</v>
      </c>
      <c r="O55" s="893" t="s">
        <v>10376</v>
      </c>
      <c r="P55" s="896" t="s">
        <v>10475</v>
      </c>
      <c r="Q55" s="897">
        <f t="shared" si="0"/>
        <v>38</v>
      </c>
      <c r="R55" s="897">
        <f t="shared" si="0"/>
        <v>21.5</v>
      </c>
      <c r="S55" s="898">
        <f t="shared" si="1"/>
        <v>369.6</v>
      </c>
      <c r="T55" s="898">
        <f t="shared" si="2"/>
        <v>563.20000000000005</v>
      </c>
      <c r="U55" s="898">
        <f t="shared" si="3"/>
        <v>193.60000000000002</v>
      </c>
      <c r="V55" s="899">
        <f t="shared" si="4"/>
        <v>1.5238095238095239</v>
      </c>
      <c r="W55" s="829">
        <v>239</v>
      </c>
    </row>
    <row r="56" spans="1:23" ht="14.4" customHeight="1" x14ac:dyDescent="0.3">
      <c r="A56" s="905" t="s">
        <v>10476</v>
      </c>
      <c r="B56" s="889">
        <v>130</v>
      </c>
      <c r="C56" s="890">
        <v>161.29</v>
      </c>
      <c r="D56" s="826">
        <v>15</v>
      </c>
      <c r="E56" s="891">
        <v>91</v>
      </c>
      <c r="F56" s="892">
        <v>153.21</v>
      </c>
      <c r="G56" s="827">
        <v>17.899999999999999</v>
      </c>
      <c r="H56" s="893">
        <v>103</v>
      </c>
      <c r="I56" s="892">
        <v>145.57</v>
      </c>
      <c r="J56" s="828">
        <v>15.7</v>
      </c>
      <c r="K56" s="894">
        <v>0.69</v>
      </c>
      <c r="L56" s="893">
        <v>2</v>
      </c>
      <c r="M56" s="893">
        <v>16</v>
      </c>
      <c r="N56" s="895">
        <v>5.3</v>
      </c>
      <c r="O56" s="893" t="s">
        <v>10376</v>
      </c>
      <c r="P56" s="896" t="s">
        <v>10477</v>
      </c>
      <c r="Q56" s="897">
        <f t="shared" si="0"/>
        <v>-27</v>
      </c>
      <c r="R56" s="897">
        <f t="shared" si="0"/>
        <v>-15.719999999999999</v>
      </c>
      <c r="S56" s="898">
        <f t="shared" si="1"/>
        <v>545.9</v>
      </c>
      <c r="T56" s="898">
        <f t="shared" si="2"/>
        <v>1617.1</v>
      </c>
      <c r="U56" s="898">
        <f t="shared" si="3"/>
        <v>1071.1999999999998</v>
      </c>
      <c r="V56" s="899">
        <f t="shared" si="4"/>
        <v>2.9622641509433962</v>
      </c>
      <c r="W56" s="829">
        <v>1104.7</v>
      </c>
    </row>
    <row r="57" spans="1:23" ht="14.4" customHeight="1" x14ac:dyDescent="0.3">
      <c r="A57" s="904" t="s">
        <v>10478</v>
      </c>
      <c r="B57" s="846">
        <v>1</v>
      </c>
      <c r="C57" s="847">
        <v>0.54</v>
      </c>
      <c r="D57" s="848">
        <v>11</v>
      </c>
      <c r="E57" s="815">
        <v>8</v>
      </c>
      <c r="F57" s="816">
        <v>10.83</v>
      </c>
      <c r="G57" s="841">
        <v>7.9</v>
      </c>
      <c r="H57" s="819">
        <v>6</v>
      </c>
      <c r="I57" s="813">
        <v>7.53</v>
      </c>
      <c r="J57" s="814">
        <v>4</v>
      </c>
      <c r="K57" s="818">
        <v>0.54</v>
      </c>
      <c r="L57" s="819">
        <v>2</v>
      </c>
      <c r="M57" s="819">
        <v>15</v>
      </c>
      <c r="N57" s="820">
        <v>5.16</v>
      </c>
      <c r="O57" s="819" t="s">
        <v>10376</v>
      </c>
      <c r="P57" s="850" t="s">
        <v>10479</v>
      </c>
      <c r="Q57" s="821">
        <f t="shared" si="0"/>
        <v>5</v>
      </c>
      <c r="R57" s="821">
        <f t="shared" si="0"/>
        <v>6.99</v>
      </c>
      <c r="S57" s="846">
        <f t="shared" si="1"/>
        <v>30.96</v>
      </c>
      <c r="T57" s="846">
        <f t="shared" si="2"/>
        <v>24</v>
      </c>
      <c r="U57" s="846">
        <f t="shared" si="3"/>
        <v>-6.9600000000000009</v>
      </c>
      <c r="V57" s="851">
        <f t="shared" si="4"/>
        <v>0.77519379844961234</v>
      </c>
      <c r="W57" s="822">
        <v>2.68</v>
      </c>
    </row>
    <row r="58" spans="1:23" ht="14.4" customHeight="1" x14ac:dyDescent="0.3">
      <c r="A58" s="905" t="s">
        <v>10480</v>
      </c>
      <c r="B58" s="898">
        <v>5</v>
      </c>
      <c r="C58" s="900">
        <v>4.5199999999999996</v>
      </c>
      <c r="D58" s="857">
        <v>10.4</v>
      </c>
      <c r="E58" s="901">
        <v>2</v>
      </c>
      <c r="F58" s="902">
        <v>1.1200000000000001</v>
      </c>
      <c r="G58" s="840">
        <v>1.5</v>
      </c>
      <c r="H58" s="893">
        <v>3</v>
      </c>
      <c r="I58" s="892">
        <v>2.23</v>
      </c>
      <c r="J58" s="827">
        <v>6.7</v>
      </c>
      <c r="K58" s="894">
        <v>0.66</v>
      </c>
      <c r="L58" s="893">
        <v>2</v>
      </c>
      <c r="M58" s="893">
        <v>21</v>
      </c>
      <c r="N58" s="895">
        <v>7</v>
      </c>
      <c r="O58" s="893" t="s">
        <v>10376</v>
      </c>
      <c r="P58" s="896" t="s">
        <v>10481</v>
      </c>
      <c r="Q58" s="897">
        <f t="shared" si="0"/>
        <v>-2</v>
      </c>
      <c r="R58" s="897">
        <f t="shared" si="0"/>
        <v>-2.2899999999999996</v>
      </c>
      <c r="S58" s="898">
        <f t="shared" si="1"/>
        <v>21</v>
      </c>
      <c r="T58" s="898">
        <f t="shared" si="2"/>
        <v>20.100000000000001</v>
      </c>
      <c r="U58" s="898">
        <f t="shared" si="3"/>
        <v>-0.89999999999999858</v>
      </c>
      <c r="V58" s="899">
        <f t="shared" si="4"/>
        <v>0.95714285714285718</v>
      </c>
      <c r="W58" s="829">
        <v>3</v>
      </c>
    </row>
    <row r="59" spans="1:23" ht="14.4" customHeight="1" x14ac:dyDescent="0.3">
      <c r="A59" s="905" t="s">
        <v>10482</v>
      </c>
      <c r="B59" s="898">
        <v>16</v>
      </c>
      <c r="C59" s="900">
        <v>44.89</v>
      </c>
      <c r="D59" s="857">
        <v>12.9</v>
      </c>
      <c r="E59" s="901">
        <v>13</v>
      </c>
      <c r="F59" s="902">
        <v>22.16</v>
      </c>
      <c r="G59" s="840">
        <v>8</v>
      </c>
      <c r="H59" s="893">
        <v>6</v>
      </c>
      <c r="I59" s="892">
        <v>7.1</v>
      </c>
      <c r="J59" s="827">
        <v>8</v>
      </c>
      <c r="K59" s="894">
        <v>1.05</v>
      </c>
      <c r="L59" s="893">
        <v>3</v>
      </c>
      <c r="M59" s="893">
        <v>28</v>
      </c>
      <c r="N59" s="895">
        <v>9.4600000000000009</v>
      </c>
      <c r="O59" s="893" t="s">
        <v>10376</v>
      </c>
      <c r="P59" s="896" t="s">
        <v>10483</v>
      </c>
      <c r="Q59" s="897">
        <f t="shared" si="0"/>
        <v>-10</v>
      </c>
      <c r="R59" s="897">
        <f t="shared" si="0"/>
        <v>-37.79</v>
      </c>
      <c r="S59" s="898">
        <f t="shared" si="1"/>
        <v>56.760000000000005</v>
      </c>
      <c r="T59" s="898">
        <f t="shared" si="2"/>
        <v>48</v>
      </c>
      <c r="U59" s="898">
        <f t="shared" si="3"/>
        <v>-8.7600000000000051</v>
      </c>
      <c r="V59" s="899">
        <f t="shared" si="4"/>
        <v>0.84566596194503163</v>
      </c>
      <c r="W59" s="829">
        <v>11.62</v>
      </c>
    </row>
    <row r="60" spans="1:23" ht="14.4" customHeight="1" x14ac:dyDescent="0.3">
      <c r="A60" s="904" t="s">
        <v>10484</v>
      </c>
      <c r="B60" s="846">
        <v>3</v>
      </c>
      <c r="C60" s="847">
        <v>3.7</v>
      </c>
      <c r="D60" s="848">
        <v>10.7</v>
      </c>
      <c r="E60" s="815">
        <v>8</v>
      </c>
      <c r="F60" s="816">
        <v>7.41</v>
      </c>
      <c r="G60" s="841">
        <v>4.5999999999999996</v>
      </c>
      <c r="H60" s="819">
        <v>19</v>
      </c>
      <c r="I60" s="813">
        <v>21.45</v>
      </c>
      <c r="J60" s="817">
        <v>5.7</v>
      </c>
      <c r="K60" s="818">
        <v>0.86</v>
      </c>
      <c r="L60" s="819">
        <v>1</v>
      </c>
      <c r="M60" s="819">
        <v>13</v>
      </c>
      <c r="N60" s="820">
        <v>4.29</v>
      </c>
      <c r="O60" s="819" t="s">
        <v>10376</v>
      </c>
      <c r="P60" s="850" t="s">
        <v>10485</v>
      </c>
      <c r="Q60" s="821">
        <f t="shared" si="0"/>
        <v>16</v>
      </c>
      <c r="R60" s="821">
        <f t="shared" si="0"/>
        <v>17.75</v>
      </c>
      <c r="S60" s="846">
        <f t="shared" si="1"/>
        <v>81.510000000000005</v>
      </c>
      <c r="T60" s="846">
        <f t="shared" si="2"/>
        <v>108.3</v>
      </c>
      <c r="U60" s="846">
        <f t="shared" si="3"/>
        <v>26.789999999999992</v>
      </c>
      <c r="V60" s="851">
        <f t="shared" si="4"/>
        <v>1.3286713286713285</v>
      </c>
      <c r="W60" s="822">
        <v>46.68</v>
      </c>
    </row>
    <row r="61" spans="1:23" ht="14.4" customHeight="1" x14ac:dyDescent="0.3">
      <c r="A61" s="905" t="s">
        <v>10486</v>
      </c>
      <c r="B61" s="898"/>
      <c r="C61" s="900"/>
      <c r="D61" s="857"/>
      <c r="E61" s="901">
        <v>2</v>
      </c>
      <c r="F61" s="902">
        <v>3.59</v>
      </c>
      <c r="G61" s="840">
        <v>3</v>
      </c>
      <c r="H61" s="893">
        <v>4</v>
      </c>
      <c r="I61" s="892">
        <v>8.08</v>
      </c>
      <c r="J61" s="828">
        <v>14</v>
      </c>
      <c r="K61" s="894">
        <v>2.02</v>
      </c>
      <c r="L61" s="893">
        <v>3</v>
      </c>
      <c r="M61" s="893">
        <v>25</v>
      </c>
      <c r="N61" s="895">
        <v>8.24</v>
      </c>
      <c r="O61" s="893" t="s">
        <v>10376</v>
      </c>
      <c r="P61" s="896" t="s">
        <v>10487</v>
      </c>
      <c r="Q61" s="897">
        <f t="shared" si="0"/>
        <v>4</v>
      </c>
      <c r="R61" s="897">
        <f t="shared" si="0"/>
        <v>8.08</v>
      </c>
      <c r="S61" s="898">
        <f t="shared" si="1"/>
        <v>32.96</v>
      </c>
      <c r="T61" s="898">
        <f t="shared" si="2"/>
        <v>56</v>
      </c>
      <c r="U61" s="898">
        <f t="shared" si="3"/>
        <v>23.04</v>
      </c>
      <c r="V61" s="899">
        <f t="shared" si="4"/>
        <v>1.6990291262135921</v>
      </c>
      <c r="W61" s="829">
        <v>28.52</v>
      </c>
    </row>
    <row r="62" spans="1:23" ht="14.4" customHeight="1" x14ac:dyDescent="0.3">
      <c r="A62" s="905" t="s">
        <v>10488</v>
      </c>
      <c r="B62" s="898">
        <v>78</v>
      </c>
      <c r="C62" s="900">
        <v>809.84</v>
      </c>
      <c r="D62" s="857">
        <v>32</v>
      </c>
      <c r="E62" s="901">
        <v>117</v>
      </c>
      <c r="F62" s="902">
        <v>1255.4000000000001</v>
      </c>
      <c r="G62" s="840">
        <v>32.200000000000003</v>
      </c>
      <c r="H62" s="893">
        <v>77</v>
      </c>
      <c r="I62" s="892">
        <v>801.34</v>
      </c>
      <c r="J62" s="828">
        <v>29.6</v>
      </c>
      <c r="K62" s="894">
        <v>10.61</v>
      </c>
      <c r="L62" s="893">
        <v>9</v>
      </c>
      <c r="M62" s="893">
        <v>77</v>
      </c>
      <c r="N62" s="895">
        <v>25.81</v>
      </c>
      <c r="O62" s="893" t="s">
        <v>10376</v>
      </c>
      <c r="P62" s="896" t="s">
        <v>10489</v>
      </c>
      <c r="Q62" s="897">
        <f t="shared" si="0"/>
        <v>-1</v>
      </c>
      <c r="R62" s="897">
        <f t="shared" si="0"/>
        <v>-8.5</v>
      </c>
      <c r="S62" s="898">
        <f t="shared" si="1"/>
        <v>1987.37</v>
      </c>
      <c r="T62" s="898">
        <f t="shared" si="2"/>
        <v>2279.2000000000003</v>
      </c>
      <c r="U62" s="898">
        <f t="shared" si="3"/>
        <v>291.83000000000038</v>
      </c>
      <c r="V62" s="899">
        <f t="shared" si="4"/>
        <v>1.1468423091824875</v>
      </c>
      <c r="W62" s="829">
        <v>468.98</v>
      </c>
    </row>
    <row r="63" spans="1:23" ht="14.4" customHeight="1" x14ac:dyDescent="0.3">
      <c r="A63" s="904" t="s">
        <v>10490</v>
      </c>
      <c r="B63" s="846"/>
      <c r="C63" s="847"/>
      <c r="D63" s="848"/>
      <c r="E63" s="849">
        <v>2</v>
      </c>
      <c r="F63" s="813">
        <v>8.3800000000000008</v>
      </c>
      <c r="G63" s="814">
        <v>22.5</v>
      </c>
      <c r="H63" s="815">
        <v>2</v>
      </c>
      <c r="I63" s="816">
        <v>4.04</v>
      </c>
      <c r="J63" s="841">
        <v>8</v>
      </c>
      <c r="K63" s="818">
        <v>2.02</v>
      </c>
      <c r="L63" s="819">
        <v>4</v>
      </c>
      <c r="M63" s="819">
        <v>38</v>
      </c>
      <c r="N63" s="820">
        <v>12.73</v>
      </c>
      <c r="O63" s="819" t="s">
        <v>10376</v>
      </c>
      <c r="P63" s="850" t="s">
        <v>10491</v>
      </c>
      <c r="Q63" s="821">
        <f t="shared" si="0"/>
        <v>2</v>
      </c>
      <c r="R63" s="821">
        <f t="shared" si="0"/>
        <v>4.04</v>
      </c>
      <c r="S63" s="846">
        <f t="shared" si="1"/>
        <v>25.46</v>
      </c>
      <c r="T63" s="846">
        <f t="shared" si="2"/>
        <v>16</v>
      </c>
      <c r="U63" s="846">
        <f t="shared" si="3"/>
        <v>-9.4600000000000009</v>
      </c>
      <c r="V63" s="851">
        <f t="shared" si="4"/>
        <v>0.62843676355066769</v>
      </c>
      <c r="W63" s="822"/>
    </row>
    <row r="64" spans="1:23" ht="14.4" customHeight="1" x14ac:dyDescent="0.3">
      <c r="A64" s="904" t="s">
        <v>10492</v>
      </c>
      <c r="B64" s="846"/>
      <c r="C64" s="847"/>
      <c r="D64" s="848"/>
      <c r="E64" s="815">
        <v>2</v>
      </c>
      <c r="F64" s="816">
        <v>0.68</v>
      </c>
      <c r="G64" s="841">
        <v>3.5</v>
      </c>
      <c r="H64" s="819"/>
      <c r="I64" s="813"/>
      <c r="J64" s="814"/>
      <c r="K64" s="818">
        <v>0.26</v>
      </c>
      <c r="L64" s="819">
        <v>1</v>
      </c>
      <c r="M64" s="819">
        <v>9</v>
      </c>
      <c r="N64" s="820">
        <v>2.83</v>
      </c>
      <c r="O64" s="819" t="s">
        <v>10376</v>
      </c>
      <c r="P64" s="850" t="s">
        <v>10493</v>
      </c>
      <c r="Q64" s="821">
        <f t="shared" si="0"/>
        <v>0</v>
      </c>
      <c r="R64" s="821">
        <f t="shared" si="0"/>
        <v>0</v>
      </c>
      <c r="S64" s="846" t="str">
        <f t="shared" si="1"/>
        <v/>
      </c>
      <c r="T64" s="846" t="str">
        <f t="shared" si="2"/>
        <v/>
      </c>
      <c r="U64" s="846" t="str">
        <f t="shared" si="3"/>
        <v/>
      </c>
      <c r="V64" s="851" t="str">
        <f t="shared" si="4"/>
        <v/>
      </c>
      <c r="W64" s="822"/>
    </row>
    <row r="65" spans="1:23" ht="14.4" customHeight="1" x14ac:dyDescent="0.3">
      <c r="A65" s="905" t="s">
        <v>10494</v>
      </c>
      <c r="B65" s="898"/>
      <c r="C65" s="900"/>
      <c r="D65" s="857"/>
      <c r="E65" s="901">
        <v>1</v>
      </c>
      <c r="F65" s="902">
        <v>0.51</v>
      </c>
      <c r="G65" s="840">
        <v>2</v>
      </c>
      <c r="H65" s="893"/>
      <c r="I65" s="892"/>
      <c r="J65" s="827"/>
      <c r="K65" s="894">
        <v>0.36</v>
      </c>
      <c r="L65" s="893">
        <v>1</v>
      </c>
      <c r="M65" s="893">
        <v>12</v>
      </c>
      <c r="N65" s="895">
        <v>3.89</v>
      </c>
      <c r="O65" s="893" t="s">
        <v>10376</v>
      </c>
      <c r="P65" s="896" t="s">
        <v>10495</v>
      </c>
      <c r="Q65" s="897">
        <f t="shared" si="0"/>
        <v>0</v>
      </c>
      <c r="R65" s="897">
        <f t="shared" si="0"/>
        <v>0</v>
      </c>
      <c r="S65" s="898" t="str">
        <f t="shared" si="1"/>
        <v/>
      </c>
      <c r="T65" s="898" t="str">
        <f t="shared" si="2"/>
        <v/>
      </c>
      <c r="U65" s="898" t="str">
        <f t="shared" si="3"/>
        <v/>
      </c>
      <c r="V65" s="899" t="str">
        <f t="shared" si="4"/>
        <v/>
      </c>
      <c r="W65" s="829"/>
    </row>
    <row r="66" spans="1:23" ht="14.4" customHeight="1" x14ac:dyDescent="0.3">
      <c r="A66" s="905" t="s">
        <v>10496</v>
      </c>
      <c r="B66" s="898">
        <v>3</v>
      </c>
      <c r="C66" s="900">
        <v>3.92</v>
      </c>
      <c r="D66" s="857">
        <v>2</v>
      </c>
      <c r="E66" s="901">
        <v>1</v>
      </c>
      <c r="F66" s="902">
        <v>6.07</v>
      </c>
      <c r="G66" s="840">
        <v>2</v>
      </c>
      <c r="H66" s="893">
        <v>3</v>
      </c>
      <c r="I66" s="892">
        <v>56.79</v>
      </c>
      <c r="J66" s="828">
        <v>47.3</v>
      </c>
      <c r="K66" s="894">
        <v>0.85</v>
      </c>
      <c r="L66" s="893">
        <v>3</v>
      </c>
      <c r="M66" s="893">
        <v>23</v>
      </c>
      <c r="N66" s="895">
        <v>7.67</v>
      </c>
      <c r="O66" s="893" t="s">
        <v>10376</v>
      </c>
      <c r="P66" s="896" t="s">
        <v>10497</v>
      </c>
      <c r="Q66" s="897">
        <f t="shared" si="0"/>
        <v>0</v>
      </c>
      <c r="R66" s="897">
        <f t="shared" si="0"/>
        <v>52.87</v>
      </c>
      <c r="S66" s="898">
        <f t="shared" si="1"/>
        <v>23.009999999999998</v>
      </c>
      <c r="T66" s="898">
        <f t="shared" si="2"/>
        <v>141.89999999999998</v>
      </c>
      <c r="U66" s="898">
        <f t="shared" si="3"/>
        <v>118.88999999999999</v>
      </c>
      <c r="V66" s="899">
        <f t="shared" si="4"/>
        <v>6.1668839634941328</v>
      </c>
      <c r="W66" s="829">
        <v>130.33000000000001</v>
      </c>
    </row>
    <row r="67" spans="1:23" ht="14.4" customHeight="1" thickBot="1" x14ac:dyDescent="0.35">
      <c r="A67" s="907" t="s">
        <v>10498</v>
      </c>
      <c r="B67" s="908">
        <v>1</v>
      </c>
      <c r="C67" s="909">
        <v>6.98</v>
      </c>
      <c r="D67" s="910">
        <v>34</v>
      </c>
      <c r="E67" s="911"/>
      <c r="F67" s="912"/>
      <c r="G67" s="913"/>
      <c r="H67" s="914"/>
      <c r="I67" s="912"/>
      <c r="J67" s="913"/>
      <c r="K67" s="915">
        <v>2.2599999999999998</v>
      </c>
      <c r="L67" s="914">
        <v>4</v>
      </c>
      <c r="M67" s="914">
        <v>39</v>
      </c>
      <c r="N67" s="916">
        <v>12.87</v>
      </c>
      <c r="O67" s="914" t="s">
        <v>10376</v>
      </c>
      <c r="P67" s="917" t="s">
        <v>10499</v>
      </c>
      <c r="Q67" s="918">
        <f t="shared" si="0"/>
        <v>-1</v>
      </c>
      <c r="R67" s="918">
        <f t="shared" si="0"/>
        <v>-6.98</v>
      </c>
      <c r="S67" s="919" t="str">
        <f t="shared" si="1"/>
        <v/>
      </c>
      <c r="T67" s="919" t="str">
        <f t="shared" si="2"/>
        <v/>
      </c>
      <c r="U67" s="919" t="str">
        <f t="shared" si="3"/>
        <v/>
      </c>
      <c r="V67" s="920" t="str">
        <f t="shared" si="4"/>
        <v/>
      </c>
      <c r="W67" s="92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8:Q1048576">
    <cfRule type="cellIs" dxfId="12" priority="9" stopIfTrue="1" operator="lessThan">
      <formula>0</formula>
    </cfRule>
  </conditionalFormatting>
  <conditionalFormatting sqref="U68:U1048576">
    <cfRule type="cellIs" dxfId="11" priority="8" stopIfTrue="1" operator="greaterThan">
      <formula>0</formula>
    </cfRule>
  </conditionalFormatting>
  <conditionalFormatting sqref="V68:V1048576">
    <cfRule type="cellIs" dxfId="10" priority="7" stopIfTrue="1" operator="greaterThan">
      <formula>1</formula>
    </cfRule>
  </conditionalFormatting>
  <conditionalFormatting sqref="V68:V1048576">
    <cfRule type="cellIs" dxfId="9" priority="4" stopIfTrue="1" operator="greaterThan">
      <formula>1</formula>
    </cfRule>
  </conditionalFormatting>
  <conditionalFormatting sqref="U68:U1048576">
    <cfRule type="cellIs" dxfId="8" priority="5" stopIfTrue="1" operator="greaterThan">
      <formula>0</formula>
    </cfRule>
  </conditionalFormatting>
  <conditionalFormatting sqref="Q68:Q1048576">
    <cfRule type="cellIs" dxfId="7" priority="6" stopIfTrue="1" operator="lessThan">
      <formula>0</formula>
    </cfRule>
  </conditionalFormatting>
  <conditionalFormatting sqref="V5:V67">
    <cfRule type="cellIs" dxfId="6" priority="1" stopIfTrue="1" operator="greaterThan">
      <formula>1</formula>
    </cfRule>
  </conditionalFormatting>
  <conditionalFormatting sqref="U5:U67">
    <cfRule type="cellIs" dxfId="5" priority="2" stopIfTrue="1" operator="greaterThan">
      <formula>0</formula>
    </cfRule>
  </conditionalFormatting>
  <conditionalFormatting sqref="Q5:Q6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41764606</v>
      </c>
      <c r="C3" s="351">
        <f t="shared" ref="C3:L3" si="0">SUBTOTAL(9,C6:C1048576)</f>
        <v>13</v>
      </c>
      <c r="D3" s="351">
        <f t="shared" si="0"/>
        <v>55914359</v>
      </c>
      <c r="E3" s="351">
        <f t="shared" si="0"/>
        <v>17.609680663676919</v>
      </c>
      <c r="F3" s="351">
        <f t="shared" si="0"/>
        <v>55673780</v>
      </c>
      <c r="G3" s="354">
        <f>IF(B3&lt;&gt;0,F3/B3,"")</f>
        <v>1.3330373570386369</v>
      </c>
      <c r="H3" s="350">
        <f t="shared" si="0"/>
        <v>1782722.8599999999</v>
      </c>
      <c r="I3" s="351">
        <f t="shared" si="0"/>
        <v>2</v>
      </c>
      <c r="J3" s="351">
        <f t="shared" si="0"/>
        <v>1650336.4100000006</v>
      </c>
      <c r="K3" s="351">
        <f t="shared" si="0"/>
        <v>2.1307646384366445</v>
      </c>
      <c r="L3" s="351">
        <f t="shared" si="0"/>
        <v>1023987.01</v>
      </c>
      <c r="M3" s="352">
        <f>IF(H3&lt;&gt;0,L3/H3,"")</f>
        <v>0.57439495110305594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2"/>
      <c r="B5" s="923">
        <v>2013</v>
      </c>
      <c r="C5" s="924"/>
      <c r="D5" s="924">
        <v>2014</v>
      </c>
      <c r="E5" s="924"/>
      <c r="F5" s="924">
        <v>2015</v>
      </c>
      <c r="G5" s="789" t="s">
        <v>2</v>
      </c>
      <c r="H5" s="923">
        <v>2013</v>
      </c>
      <c r="I5" s="924"/>
      <c r="J5" s="924">
        <v>2014</v>
      </c>
      <c r="K5" s="924"/>
      <c r="L5" s="924">
        <v>2015</v>
      </c>
      <c r="M5" s="789" t="s">
        <v>2</v>
      </c>
    </row>
    <row r="6" spans="1:13" ht="14.4" customHeight="1" x14ac:dyDescent="0.3">
      <c r="A6" s="751" t="s">
        <v>10105</v>
      </c>
      <c r="B6" s="790">
        <v>46</v>
      </c>
      <c r="C6" s="737">
        <v>1</v>
      </c>
      <c r="D6" s="790"/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935" t="s">
        <v>10110</v>
      </c>
      <c r="B7" s="926">
        <v>126</v>
      </c>
      <c r="C7" s="927">
        <v>1</v>
      </c>
      <c r="D7" s="926">
        <v>128</v>
      </c>
      <c r="E7" s="927">
        <v>1.0158730158730158</v>
      </c>
      <c r="F7" s="926"/>
      <c r="G7" s="928"/>
      <c r="H7" s="926"/>
      <c r="I7" s="927"/>
      <c r="J7" s="926"/>
      <c r="K7" s="927"/>
      <c r="L7" s="926"/>
      <c r="M7" s="929"/>
    </row>
    <row r="8" spans="1:13" ht="14.4" customHeight="1" x14ac:dyDescent="0.3">
      <c r="A8" s="935" t="s">
        <v>10114</v>
      </c>
      <c r="B8" s="926">
        <v>1607</v>
      </c>
      <c r="C8" s="927">
        <v>1</v>
      </c>
      <c r="D8" s="926"/>
      <c r="E8" s="927"/>
      <c r="F8" s="926">
        <v>6701</v>
      </c>
      <c r="G8" s="928">
        <v>4.169881767268202</v>
      </c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10117</v>
      </c>
      <c r="B9" s="926">
        <v>1923</v>
      </c>
      <c r="C9" s="927">
        <v>1</v>
      </c>
      <c r="D9" s="926">
        <v>12037</v>
      </c>
      <c r="E9" s="927">
        <v>6.2594903796151842</v>
      </c>
      <c r="F9" s="926">
        <v>19524</v>
      </c>
      <c r="G9" s="928">
        <v>10.152886115444618</v>
      </c>
      <c r="H9" s="926"/>
      <c r="I9" s="927"/>
      <c r="J9" s="926"/>
      <c r="K9" s="927"/>
      <c r="L9" s="926"/>
      <c r="M9" s="929"/>
    </row>
    <row r="10" spans="1:13" ht="14.4" customHeight="1" x14ac:dyDescent="0.3">
      <c r="A10" s="935" t="s">
        <v>10122</v>
      </c>
      <c r="B10" s="926">
        <v>1569802</v>
      </c>
      <c r="C10" s="927">
        <v>1</v>
      </c>
      <c r="D10" s="926">
        <v>873063</v>
      </c>
      <c r="E10" s="927">
        <v>0.55616122288033776</v>
      </c>
      <c r="F10" s="926">
        <v>776606</v>
      </c>
      <c r="G10" s="928">
        <v>0.4947158941063905</v>
      </c>
      <c r="H10" s="926">
        <v>1682092.17</v>
      </c>
      <c r="I10" s="927">
        <v>1</v>
      </c>
      <c r="J10" s="926">
        <v>1527285.5200000005</v>
      </c>
      <c r="K10" s="927">
        <v>0.9079677958431972</v>
      </c>
      <c r="L10" s="926">
        <v>840576.41999999993</v>
      </c>
      <c r="M10" s="929">
        <v>0.49972078521713825</v>
      </c>
    </row>
    <row r="11" spans="1:13" ht="14.4" customHeight="1" x14ac:dyDescent="0.3">
      <c r="A11" s="935" t="s">
        <v>5096</v>
      </c>
      <c r="B11" s="926">
        <v>18831127</v>
      </c>
      <c r="C11" s="927">
        <v>1</v>
      </c>
      <c r="D11" s="926">
        <v>23876583</v>
      </c>
      <c r="E11" s="927">
        <v>1.2679317069020881</v>
      </c>
      <c r="F11" s="926">
        <v>25300075</v>
      </c>
      <c r="G11" s="928">
        <v>1.3435242086148109</v>
      </c>
      <c r="H11" s="926"/>
      <c r="I11" s="927"/>
      <c r="J11" s="926"/>
      <c r="K11" s="927"/>
      <c r="L11" s="926"/>
      <c r="M11" s="929"/>
    </row>
    <row r="12" spans="1:13" ht="14.4" customHeight="1" x14ac:dyDescent="0.3">
      <c r="A12" s="935" t="s">
        <v>10501</v>
      </c>
      <c r="B12" s="926">
        <v>10526563</v>
      </c>
      <c r="C12" s="927">
        <v>1</v>
      </c>
      <c r="D12" s="926">
        <v>14114287</v>
      </c>
      <c r="E12" s="927">
        <v>1.3408257757066575</v>
      </c>
      <c r="F12" s="926">
        <v>15541010</v>
      </c>
      <c r="G12" s="928">
        <v>1.4763612776553943</v>
      </c>
      <c r="H12" s="926"/>
      <c r="I12" s="927"/>
      <c r="J12" s="926"/>
      <c r="K12" s="927"/>
      <c r="L12" s="926"/>
      <c r="M12" s="929"/>
    </row>
    <row r="13" spans="1:13" ht="14.4" customHeight="1" x14ac:dyDescent="0.3">
      <c r="A13" s="935" t="s">
        <v>10502</v>
      </c>
      <c r="B13" s="926">
        <v>1392316</v>
      </c>
      <c r="C13" s="927">
        <v>1</v>
      </c>
      <c r="D13" s="926">
        <v>1979758</v>
      </c>
      <c r="E13" s="927">
        <v>1.4219171509915853</v>
      </c>
      <c r="F13" s="926">
        <v>2189012</v>
      </c>
      <c r="G13" s="928">
        <v>1.5722091823982487</v>
      </c>
      <c r="H13" s="926">
        <v>100630.69000000002</v>
      </c>
      <c r="I13" s="927">
        <v>1</v>
      </c>
      <c r="J13" s="926">
        <v>123050.89000000003</v>
      </c>
      <c r="K13" s="927">
        <v>1.2227968425934475</v>
      </c>
      <c r="L13" s="926">
        <v>183410.59000000005</v>
      </c>
      <c r="M13" s="929">
        <v>1.8226108754695016</v>
      </c>
    </row>
    <row r="14" spans="1:13" ht="14.4" customHeight="1" x14ac:dyDescent="0.3">
      <c r="A14" s="935" t="s">
        <v>10503</v>
      </c>
      <c r="B14" s="926">
        <v>1631288</v>
      </c>
      <c r="C14" s="927">
        <v>1</v>
      </c>
      <c r="D14" s="926">
        <v>1871330</v>
      </c>
      <c r="E14" s="927">
        <v>1.1471487560749543</v>
      </c>
      <c r="F14" s="926">
        <v>2217755</v>
      </c>
      <c r="G14" s="928">
        <v>1.3595116251698045</v>
      </c>
      <c r="H14" s="926"/>
      <c r="I14" s="927"/>
      <c r="J14" s="926"/>
      <c r="K14" s="927"/>
      <c r="L14" s="926"/>
      <c r="M14" s="929"/>
    </row>
    <row r="15" spans="1:13" ht="14.4" customHeight="1" x14ac:dyDescent="0.3">
      <c r="A15" s="935" t="s">
        <v>10504</v>
      </c>
      <c r="B15" s="926">
        <v>810048</v>
      </c>
      <c r="C15" s="927">
        <v>1</v>
      </c>
      <c r="D15" s="926">
        <v>1056998</v>
      </c>
      <c r="E15" s="927">
        <v>1.3048584775223198</v>
      </c>
      <c r="F15" s="926">
        <v>1498874</v>
      </c>
      <c r="G15" s="928">
        <v>1.8503520779015565</v>
      </c>
      <c r="H15" s="926"/>
      <c r="I15" s="927"/>
      <c r="J15" s="926"/>
      <c r="K15" s="927"/>
      <c r="L15" s="926"/>
      <c r="M15" s="929"/>
    </row>
    <row r="16" spans="1:13" ht="14.4" customHeight="1" x14ac:dyDescent="0.3">
      <c r="A16" s="935" t="s">
        <v>10505</v>
      </c>
      <c r="B16" s="926">
        <v>1976920</v>
      </c>
      <c r="C16" s="927">
        <v>1</v>
      </c>
      <c r="D16" s="926">
        <v>2756480</v>
      </c>
      <c r="E16" s="927">
        <v>1.3943305748335795</v>
      </c>
      <c r="F16" s="926">
        <v>3285542</v>
      </c>
      <c r="G16" s="928">
        <v>1.6619499018675516</v>
      </c>
      <c r="H16" s="926"/>
      <c r="I16" s="927"/>
      <c r="J16" s="926"/>
      <c r="K16" s="927"/>
      <c r="L16" s="926"/>
      <c r="M16" s="929"/>
    </row>
    <row r="17" spans="1:13" ht="14.4" customHeight="1" x14ac:dyDescent="0.3">
      <c r="A17" s="935" t="s">
        <v>10506</v>
      </c>
      <c r="B17" s="926">
        <v>4930556</v>
      </c>
      <c r="C17" s="927">
        <v>1</v>
      </c>
      <c r="D17" s="926">
        <v>9373695</v>
      </c>
      <c r="E17" s="927">
        <v>1.9011436032771962</v>
      </c>
      <c r="F17" s="926">
        <v>4838681</v>
      </c>
      <c r="G17" s="928">
        <v>0.98136619886276522</v>
      </c>
      <c r="H17" s="926"/>
      <c r="I17" s="927"/>
      <c r="J17" s="926"/>
      <c r="K17" s="927"/>
      <c r="L17" s="926"/>
      <c r="M17" s="929"/>
    </row>
    <row r="18" spans="1:13" ht="14.4" customHeight="1" thickBot="1" x14ac:dyDescent="0.35">
      <c r="A18" s="936" t="s">
        <v>10507</v>
      </c>
      <c r="B18" s="931">
        <v>92284</v>
      </c>
      <c r="C18" s="932">
        <v>1</v>
      </c>
      <c r="D18" s="931"/>
      <c r="E18" s="932"/>
      <c r="F18" s="931"/>
      <c r="G18" s="933"/>
      <c r="H18" s="931"/>
      <c r="I18" s="932"/>
      <c r="J18" s="931"/>
      <c r="K18" s="932"/>
      <c r="L18" s="931"/>
      <c r="M18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253016.68196000016</v>
      </c>
      <c r="C5" s="33">
        <v>289971.18245000014</v>
      </c>
      <c r="D5" s="12"/>
      <c r="E5" s="230">
        <v>313444.16924999998</v>
      </c>
      <c r="F5" s="32">
        <v>326335.66851511505</v>
      </c>
      <c r="G5" s="229">
        <f>E5-F5</f>
        <v>-12891.499265115068</v>
      </c>
      <c r="H5" s="235">
        <f>IF(F5&lt;0.00000001,"",E5/F5)</f>
        <v>0.96049619913209716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26300.311780000011</v>
      </c>
      <c r="C6" s="35">
        <v>28381.208220000008</v>
      </c>
      <c r="D6" s="12"/>
      <c r="E6" s="231">
        <v>29717.847880000001</v>
      </c>
      <c r="F6" s="34">
        <v>30242.263314651093</v>
      </c>
      <c r="G6" s="232">
        <f>E6-F6</f>
        <v>-524.41543465109135</v>
      </c>
      <c r="H6" s="236">
        <f>IF(F6&lt;0.00000001,"",E6/F6)</f>
        <v>0.98265951760306791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73376.439000000042</v>
      </c>
      <c r="C7" s="35">
        <v>79034.170820000043</v>
      </c>
      <c r="D7" s="12"/>
      <c r="E7" s="231">
        <v>89087.915859999994</v>
      </c>
      <c r="F7" s="34">
        <v>77231.997567379163</v>
      </c>
      <c r="G7" s="232">
        <f>E7-F7</f>
        <v>11855.91829262083</v>
      </c>
      <c r="H7" s="236">
        <f>IF(F7&lt;0.00000001,"",E7/F7)</f>
        <v>1.1535104447127296</v>
      </c>
    </row>
    <row r="8" spans="1:8" ht="14.4" customHeight="1" thickBot="1" x14ac:dyDescent="0.35">
      <c r="A8" s="1" t="s">
        <v>97</v>
      </c>
      <c r="B8" s="15">
        <v>37661.690640000052</v>
      </c>
      <c r="C8" s="37">
        <v>48011.245630000041</v>
      </c>
      <c r="D8" s="12"/>
      <c r="E8" s="233">
        <v>44538.480750000002</v>
      </c>
      <c r="F8" s="36">
        <v>46663.29769463581</v>
      </c>
      <c r="G8" s="234">
        <f>E8-F8</f>
        <v>-2124.8169446358079</v>
      </c>
      <c r="H8" s="237">
        <f>IF(F8&lt;0.00000001,"",E8/F8)</f>
        <v>0.95446492104907399</v>
      </c>
    </row>
    <row r="9" spans="1:8" ht="14.4" customHeight="1" thickBot="1" x14ac:dyDescent="0.35">
      <c r="A9" s="2" t="s">
        <v>98</v>
      </c>
      <c r="B9" s="3">
        <v>390355.12338000024</v>
      </c>
      <c r="C9" s="39">
        <v>445397.80712000025</v>
      </c>
      <c r="D9" s="12"/>
      <c r="E9" s="3">
        <v>476788.41373999999</v>
      </c>
      <c r="F9" s="38">
        <v>480473.2270917811</v>
      </c>
      <c r="G9" s="38">
        <f>E9-F9</f>
        <v>-3684.8133517811075</v>
      </c>
      <c r="H9" s="238">
        <f>IF(F9&lt;0.00000001,"",E9/F9)</f>
        <v>0.99233086643748158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73076.892000000007</v>
      </c>
      <c r="C11" s="33">
        <f>IF(ISERROR(VLOOKUP("Celkem:",'ZV Vykáz.-A'!A:F,4,0)),0,VLOOKUP("Celkem:",'ZV Vykáz.-A'!A:F,4,0)/1000)</f>
        <v>83189.307000000001</v>
      </c>
      <c r="D11" s="12"/>
      <c r="E11" s="230">
        <f>IF(ISERROR(VLOOKUP("Celkem:",'ZV Vykáz.-A'!A:F,6,0)),0,VLOOKUP("Celkem:",'ZV Vykáz.-A'!A:F,6,0)/1000)</f>
        <v>89281.411950000009</v>
      </c>
      <c r="F11" s="32">
        <f>B11</f>
        <v>73076.892000000007</v>
      </c>
      <c r="G11" s="229">
        <f>E11-F11</f>
        <v>16204.519950000002</v>
      </c>
      <c r="H11" s="235">
        <f>IF(F11&lt;0.00000001,"",E11/F11)</f>
        <v>1.221746156774155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95803.95</v>
      </c>
      <c r="C12" s="37">
        <f>IF(ISERROR(VLOOKUP("Celkem",CaseMix!A:D,3,0)),0,VLOOKUP("Celkem",CaseMix!A:D,3,0)*30)</f>
        <v>112489.38</v>
      </c>
      <c r="D12" s="12"/>
      <c r="E12" s="233">
        <f>IF(ISERROR(VLOOKUP("Celkem",CaseMix!A:D,4,0)),0,VLOOKUP("Celkem",CaseMix!A:D,4,0)*30)</f>
        <v>106435.98</v>
      </c>
      <c r="F12" s="36">
        <f>B12</f>
        <v>95803.95</v>
      </c>
      <c r="G12" s="234">
        <f>E12-F12</f>
        <v>10632.029999999999</v>
      </c>
      <c r="H12" s="237">
        <f>IF(F12&lt;0.00000001,"",E12/F12)</f>
        <v>1.1109769482364766</v>
      </c>
    </row>
    <row r="13" spans="1:8" ht="14.4" customHeight="1" thickBot="1" x14ac:dyDescent="0.35">
      <c r="A13" s="4" t="s">
        <v>101</v>
      </c>
      <c r="B13" s="9">
        <f>SUM(B11:B12)</f>
        <v>168880.842</v>
      </c>
      <c r="C13" s="41">
        <f>SUM(C11:C12)</f>
        <v>195678.68700000001</v>
      </c>
      <c r="D13" s="12"/>
      <c r="E13" s="9">
        <f>SUM(E11:E12)</f>
        <v>195717.39195000002</v>
      </c>
      <c r="F13" s="40">
        <f>SUM(F11:F12)</f>
        <v>168880.842</v>
      </c>
      <c r="G13" s="40">
        <f>E13-F13</f>
        <v>26836.549950000015</v>
      </c>
      <c r="H13" s="239">
        <f>IF(F13&lt;0.00000001,"",E13/F13)</f>
        <v>1.1589081960522201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0.43263385539223226</v>
      </c>
      <c r="C15" s="43">
        <f>IF(C9=0,"",C13/C9)</f>
        <v>0.43933464393388838</v>
      </c>
      <c r="D15" s="12"/>
      <c r="E15" s="10">
        <f>IF(E9=0,"",E13/E9)</f>
        <v>0.41049108222820135</v>
      </c>
      <c r="F15" s="42">
        <f>IF(F9=0,"",F13/F9)</f>
        <v>0.35148855852428174</v>
      </c>
      <c r="G15" s="42">
        <f>IF(ISERROR(F15-E15),"",E15-F15)</f>
        <v>5.9002523703919618E-2</v>
      </c>
      <c r="H15" s="240">
        <f>IF(ISERROR(F15-E15),"",IF(F15&lt;0.00000001,"",E15/F15))</f>
        <v>1.1678647064690828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11282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244257.69999999998</v>
      </c>
      <c r="G3" s="215">
        <f t="shared" si="0"/>
        <v>43993122.859999999</v>
      </c>
      <c r="H3" s="216"/>
      <c r="I3" s="216"/>
      <c r="J3" s="211">
        <f t="shared" si="0"/>
        <v>279345.38</v>
      </c>
      <c r="K3" s="215">
        <f t="shared" si="0"/>
        <v>58013905.100000009</v>
      </c>
      <c r="L3" s="216"/>
      <c r="M3" s="216"/>
      <c r="N3" s="211">
        <f t="shared" si="0"/>
        <v>282595.63</v>
      </c>
      <c r="O3" s="215">
        <f t="shared" si="0"/>
        <v>56697767.009999998</v>
      </c>
      <c r="P3" s="181">
        <f>IF(G3=0,"",O3/G3)</f>
        <v>1.2887870495220397</v>
      </c>
      <c r="Q3" s="213">
        <f>IF(N3=0,"",O3/N3)</f>
        <v>200.63214356853288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10132</v>
      </c>
      <c r="B6" s="737" t="s">
        <v>9667</v>
      </c>
      <c r="C6" s="737" t="s">
        <v>9855</v>
      </c>
      <c r="D6" s="737" t="s">
        <v>9868</v>
      </c>
      <c r="E6" s="737" t="s">
        <v>9869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925" t="s">
        <v>10139</v>
      </c>
      <c r="B7" s="927" t="s">
        <v>10508</v>
      </c>
      <c r="C7" s="927" t="s">
        <v>9855</v>
      </c>
      <c r="D7" s="927" t="s">
        <v>10509</v>
      </c>
      <c r="E7" s="927" t="s">
        <v>10510</v>
      </c>
      <c r="F7" s="937">
        <v>2</v>
      </c>
      <c r="G7" s="937">
        <v>126</v>
      </c>
      <c r="H7" s="937">
        <v>1</v>
      </c>
      <c r="I7" s="937">
        <v>63</v>
      </c>
      <c r="J7" s="937">
        <v>2</v>
      </c>
      <c r="K7" s="937">
        <v>128</v>
      </c>
      <c r="L7" s="937">
        <v>1.0158730158730158</v>
      </c>
      <c r="M7" s="937">
        <v>64</v>
      </c>
      <c r="N7" s="937"/>
      <c r="O7" s="937"/>
      <c r="P7" s="928"/>
      <c r="Q7" s="938"/>
    </row>
    <row r="8" spans="1:17" ht="14.4" customHeight="1" x14ac:dyDescent="0.3">
      <c r="A8" s="925" t="s">
        <v>10149</v>
      </c>
      <c r="B8" s="927" t="s">
        <v>10511</v>
      </c>
      <c r="C8" s="927" t="s">
        <v>9855</v>
      </c>
      <c r="D8" s="927" t="s">
        <v>10512</v>
      </c>
      <c r="E8" s="927" t="s">
        <v>10513</v>
      </c>
      <c r="F8" s="937">
        <v>2</v>
      </c>
      <c r="G8" s="937">
        <v>438</v>
      </c>
      <c r="H8" s="937">
        <v>1</v>
      </c>
      <c r="I8" s="937">
        <v>219</v>
      </c>
      <c r="J8" s="937"/>
      <c r="K8" s="937"/>
      <c r="L8" s="937"/>
      <c r="M8" s="937"/>
      <c r="N8" s="937"/>
      <c r="O8" s="937"/>
      <c r="P8" s="928"/>
      <c r="Q8" s="938"/>
    </row>
    <row r="9" spans="1:17" ht="14.4" customHeight="1" x14ac:dyDescent="0.3">
      <c r="A9" s="925" t="s">
        <v>10149</v>
      </c>
      <c r="B9" s="927" t="s">
        <v>10514</v>
      </c>
      <c r="C9" s="927" t="s">
        <v>9855</v>
      </c>
      <c r="D9" s="927" t="s">
        <v>10512</v>
      </c>
      <c r="E9" s="927" t="s">
        <v>10513</v>
      </c>
      <c r="F9" s="937">
        <v>1</v>
      </c>
      <c r="G9" s="937">
        <v>219</v>
      </c>
      <c r="H9" s="937">
        <v>1</v>
      </c>
      <c r="I9" s="937">
        <v>219</v>
      </c>
      <c r="J9" s="937"/>
      <c r="K9" s="937"/>
      <c r="L9" s="937"/>
      <c r="M9" s="937"/>
      <c r="N9" s="937"/>
      <c r="O9" s="937"/>
      <c r="P9" s="928"/>
      <c r="Q9" s="938"/>
    </row>
    <row r="10" spans="1:17" ht="14.4" customHeight="1" x14ac:dyDescent="0.3">
      <c r="A10" s="925" t="s">
        <v>10149</v>
      </c>
      <c r="B10" s="927" t="s">
        <v>10514</v>
      </c>
      <c r="C10" s="927" t="s">
        <v>9855</v>
      </c>
      <c r="D10" s="927" t="s">
        <v>10515</v>
      </c>
      <c r="E10" s="927" t="s">
        <v>10516</v>
      </c>
      <c r="F10" s="937"/>
      <c r="G10" s="937"/>
      <c r="H10" s="937"/>
      <c r="I10" s="937"/>
      <c r="J10" s="937"/>
      <c r="K10" s="937"/>
      <c r="L10" s="937"/>
      <c r="M10" s="937"/>
      <c r="N10" s="937">
        <v>1</v>
      </c>
      <c r="O10" s="937">
        <v>1121</v>
      </c>
      <c r="P10" s="928"/>
      <c r="Q10" s="938">
        <v>1121</v>
      </c>
    </row>
    <row r="11" spans="1:17" ht="14.4" customHeight="1" x14ac:dyDescent="0.3">
      <c r="A11" s="925" t="s">
        <v>10149</v>
      </c>
      <c r="B11" s="927" t="s">
        <v>10514</v>
      </c>
      <c r="C11" s="927" t="s">
        <v>9855</v>
      </c>
      <c r="D11" s="927" t="s">
        <v>10517</v>
      </c>
      <c r="E11" s="927" t="s">
        <v>10518</v>
      </c>
      <c r="F11" s="937"/>
      <c r="G11" s="937"/>
      <c r="H11" s="937"/>
      <c r="I11" s="937"/>
      <c r="J11" s="937"/>
      <c r="K11" s="937"/>
      <c r="L11" s="937"/>
      <c r="M11" s="937"/>
      <c r="N11" s="937">
        <v>1</v>
      </c>
      <c r="O11" s="937">
        <v>5580</v>
      </c>
      <c r="P11" s="928"/>
      <c r="Q11" s="938">
        <v>5580</v>
      </c>
    </row>
    <row r="12" spans="1:17" ht="14.4" customHeight="1" x14ac:dyDescent="0.3">
      <c r="A12" s="925" t="s">
        <v>10149</v>
      </c>
      <c r="B12" s="927" t="s">
        <v>10514</v>
      </c>
      <c r="C12" s="927" t="s">
        <v>9855</v>
      </c>
      <c r="D12" s="927" t="s">
        <v>10519</v>
      </c>
      <c r="E12" s="927" t="s">
        <v>10520</v>
      </c>
      <c r="F12" s="937">
        <v>2</v>
      </c>
      <c r="G12" s="937">
        <v>950</v>
      </c>
      <c r="H12" s="937">
        <v>1</v>
      </c>
      <c r="I12" s="937">
        <v>475</v>
      </c>
      <c r="J12" s="937"/>
      <c r="K12" s="937"/>
      <c r="L12" s="937"/>
      <c r="M12" s="937"/>
      <c r="N12" s="937"/>
      <c r="O12" s="937"/>
      <c r="P12" s="928"/>
      <c r="Q12" s="938"/>
    </row>
    <row r="13" spans="1:17" ht="14.4" customHeight="1" x14ac:dyDescent="0.3">
      <c r="A13" s="925" t="s">
        <v>10152</v>
      </c>
      <c r="B13" s="927" t="s">
        <v>10521</v>
      </c>
      <c r="C13" s="927" t="s">
        <v>9855</v>
      </c>
      <c r="D13" s="927" t="s">
        <v>10522</v>
      </c>
      <c r="E13" s="927" t="s">
        <v>10523</v>
      </c>
      <c r="F13" s="937">
        <v>1</v>
      </c>
      <c r="G13" s="937">
        <v>108</v>
      </c>
      <c r="H13" s="937">
        <v>1</v>
      </c>
      <c r="I13" s="937">
        <v>108</v>
      </c>
      <c r="J13" s="937">
        <v>1</v>
      </c>
      <c r="K13" s="937">
        <v>109</v>
      </c>
      <c r="L13" s="937">
        <v>1.0092592592592593</v>
      </c>
      <c r="M13" s="937">
        <v>109</v>
      </c>
      <c r="N13" s="937">
        <v>5</v>
      </c>
      <c r="O13" s="937">
        <v>545</v>
      </c>
      <c r="P13" s="928">
        <v>5.0462962962962967</v>
      </c>
      <c r="Q13" s="938">
        <v>109</v>
      </c>
    </row>
    <row r="14" spans="1:17" ht="14.4" customHeight="1" x14ac:dyDescent="0.3">
      <c r="A14" s="925" t="s">
        <v>10152</v>
      </c>
      <c r="B14" s="927" t="s">
        <v>10521</v>
      </c>
      <c r="C14" s="927" t="s">
        <v>9855</v>
      </c>
      <c r="D14" s="927" t="s">
        <v>10524</v>
      </c>
      <c r="E14" s="927" t="s">
        <v>10525</v>
      </c>
      <c r="F14" s="937"/>
      <c r="G14" s="937"/>
      <c r="H14" s="937"/>
      <c r="I14" s="937"/>
      <c r="J14" s="937"/>
      <c r="K14" s="937"/>
      <c r="L14" s="937"/>
      <c r="M14" s="937"/>
      <c r="N14" s="937">
        <v>1</v>
      </c>
      <c r="O14" s="937">
        <v>130</v>
      </c>
      <c r="P14" s="928"/>
      <c r="Q14" s="938">
        <v>130</v>
      </c>
    </row>
    <row r="15" spans="1:17" ht="14.4" customHeight="1" x14ac:dyDescent="0.3">
      <c r="A15" s="925" t="s">
        <v>10152</v>
      </c>
      <c r="B15" s="927" t="s">
        <v>10521</v>
      </c>
      <c r="C15" s="927" t="s">
        <v>9855</v>
      </c>
      <c r="D15" s="927" t="s">
        <v>10526</v>
      </c>
      <c r="E15" s="927" t="s">
        <v>10527</v>
      </c>
      <c r="F15" s="937"/>
      <c r="G15" s="937"/>
      <c r="H15" s="937"/>
      <c r="I15" s="937"/>
      <c r="J15" s="937"/>
      <c r="K15" s="937"/>
      <c r="L15" s="937"/>
      <c r="M15" s="937"/>
      <c r="N15" s="937">
        <v>1</v>
      </c>
      <c r="O15" s="937">
        <v>37</v>
      </c>
      <c r="P15" s="928"/>
      <c r="Q15" s="938">
        <v>37</v>
      </c>
    </row>
    <row r="16" spans="1:17" ht="14.4" customHeight="1" x14ac:dyDescent="0.3">
      <c r="A16" s="925" t="s">
        <v>10152</v>
      </c>
      <c r="B16" s="927" t="s">
        <v>10521</v>
      </c>
      <c r="C16" s="927" t="s">
        <v>9855</v>
      </c>
      <c r="D16" s="927" t="s">
        <v>10528</v>
      </c>
      <c r="E16" s="927" t="s">
        <v>10529</v>
      </c>
      <c r="F16" s="937">
        <v>1</v>
      </c>
      <c r="G16" s="937">
        <v>664</v>
      </c>
      <c r="H16" s="937">
        <v>1</v>
      </c>
      <c r="I16" s="937">
        <v>664</v>
      </c>
      <c r="J16" s="937">
        <v>5</v>
      </c>
      <c r="K16" s="937">
        <v>3344</v>
      </c>
      <c r="L16" s="937">
        <v>5.0361445783132526</v>
      </c>
      <c r="M16" s="937">
        <v>668.8</v>
      </c>
      <c r="N16" s="937">
        <v>9</v>
      </c>
      <c r="O16" s="937">
        <v>6084</v>
      </c>
      <c r="P16" s="928">
        <v>9.1626506024096379</v>
      </c>
      <c r="Q16" s="938">
        <v>676</v>
      </c>
    </row>
    <row r="17" spans="1:17" ht="14.4" customHeight="1" x14ac:dyDescent="0.3">
      <c r="A17" s="925" t="s">
        <v>10152</v>
      </c>
      <c r="B17" s="927" t="s">
        <v>10521</v>
      </c>
      <c r="C17" s="927" t="s">
        <v>9855</v>
      </c>
      <c r="D17" s="927" t="s">
        <v>10530</v>
      </c>
      <c r="E17" s="927" t="s">
        <v>10531</v>
      </c>
      <c r="F17" s="937"/>
      <c r="G17" s="937"/>
      <c r="H17" s="937"/>
      <c r="I17" s="937"/>
      <c r="J17" s="937">
        <v>1</v>
      </c>
      <c r="K17" s="937">
        <v>329</v>
      </c>
      <c r="L17" s="937"/>
      <c r="M17" s="937">
        <v>329</v>
      </c>
      <c r="N17" s="937"/>
      <c r="O17" s="937"/>
      <c r="P17" s="928"/>
      <c r="Q17" s="938"/>
    </row>
    <row r="18" spans="1:17" ht="14.4" customHeight="1" x14ac:dyDescent="0.3">
      <c r="A18" s="925" t="s">
        <v>10152</v>
      </c>
      <c r="B18" s="927" t="s">
        <v>10521</v>
      </c>
      <c r="C18" s="927" t="s">
        <v>9855</v>
      </c>
      <c r="D18" s="927" t="s">
        <v>10532</v>
      </c>
      <c r="E18" s="927" t="s">
        <v>10533</v>
      </c>
      <c r="F18" s="937">
        <v>2</v>
      </c>
      <c r="G18" s="937">
        <v>914</v>
      </c>
      <c r="H18" s="937">
        <v>1</v>
      </c>
      <c r="I18" s="937">
        <v>457</v>
      </c>
      <c r="J18" s="937">
        <v>8</v>
      </c>
      <c r="K18" s="937">
        <v>3680</v>
      </c>
      <c r="L18" s="937">
        <v>4.0262582056892775</v>
      </c>
      <c r="M18" s="937">
        <v>460</v>
      </c>
      <c r="N18" s="937">
        <v>18</v>
      </c>
      <c r="O18" s="937">
        <v>8334</v>
      </c>
      <c r="P18" s="928">
        <v>9.1181619256017505</v>
      </c>
      <c r="Q18" s="938">
        <v>463</v>
      </c>
    </row>
    <row r="19" spans="1:17" ht="14.4" customHeight="1" x14ac:dyDescent="0.3">
      <c r="A19" s="925" t="s">
        <v>10152</v>
      </c>
      <c r="B19" s="927" t="s">
        <v>10521</v>
      </c>
      <c r="C19" s="927" t="s">
        <v>9855</v>
      </c>
      <c r="D19" s="927" t="s">
        <v>10534</v>
      </c>
      <c r="E19" s="927" t="s">
        <v>10535</v>
      </c>
      <c r="F19" s="937">
        <v>1</v>
      </c>
      <c r="G19" s="937">
        <v>237</v>
      </c>
      <c r="H19" s="937">
        <v>1</v>
      </c>
      <c r="I19" s="937">
        <v>237</v>
      </c>
      <c r="J19" s="937">
        <v>5</v>
      </c>
      <c r="K19" s="937">
        <v>1194</v>
      </c>
      <c r="L19" s="937">
        <v>5.037974683544304</v>
      </c>
      <c r="M19" s="937">
        <v>238.8</v>
      </c>
      <c r="N19" s="937">
        <v>8</v>
      </c>
      <c r="O19" s="937">
        <v>1936</v>
      </c>
      <c r="P19" s="928">
        <v>8.1687763713080166</v>
      </c>
      <c r="Q19" s="938">
        <v>242</v>
      </c>
    </row>
    <row r="20" spans="1:17" ht="14.4" customHeight="1" x14ac:dyDescent="0.3">
      <c r="A20" s="925" t="s">
        <v>10152</v>
      </c>
      <c r="B20" s="927" t="s">
        <v>10521</v>
      </c>
      <c r="C20" s="927" t="s">
        <v>9855</v>
      </c>
      <c r="D20" s="927" t="s">
        <v>10536</v>
      </c>
      <c r="E20" s="927" t="s">
        <v>10537</v>
      </c>
      <c r="F20" s="937"/>
      <c r="G20" s="937"/>
      <c r="H20" s="937"/>
      <c r="I20" s="937"/>
      <c r="J20" s="937"/>
      <c r="K20" s="937"/>
      <c r="L20" s="937"/>
      <c r="M20" s="937"/>
      <c r="N20" s="937">
        <v>16</v>
      </c>
      <c r="O20" s="937">
        <v>1296</v>
      </c>
      <c r="P20" s="928"/>
      <c r="Q20" s="938">
        <v>81</v>
      </c>
    </row>
    <row r="21" spans="1:17" ht="14.4" customHeight="1" x14ac:dyDescent="0.3">
      <c r="A21" s="925" t="s">
        <v>10152</v>
      </c>
      <c r="B21" s="927" t="s">
        <v>10521</v>
      </c>
      <c r="C21" s="927" t="s">
        <v>9855</v>
      </c>
      <c r="D21" s="927" t="s">
        <v>10538</v>
      </c>
      <c r="E21" s="927" t="s">
        <v>10539</v>
      </c>
      <c r="F21" s="937"/>
      <c r="G21" s="937"/>
      <c r="H21" s="937"/>
      <c r="I21" s="937"/>
      <c r="J21" s="937">
        <v>4</v>
      </c>
      <c r="K21" s="937">
        <v>660</v>
      </c>
      <c r="L21" s="937"/>
      <c r="M21" s="937">
        <v>165</v>
      </c>
      <c r="N21" s="937">
        <v>3</v>
      </c>
      <c r="O21" s="937">
        <v>498</v>
      </c>
      <c r="P21" s="928"/>
      <c r="Q21" s="938">
        <v>166</v>
      </c>
    </row>
    <row r="22" spans="1:17" ht="14.4" customHeight="1" x14ac:dyDescent="0.3">
      <c r="A22" s="925" t="s">
        <v>10152</v>
      </c>
      <c r="B22" s="927" t="s">
        <v>10521</v>
      </c>
      <c r="C22" s="927" t="s">
        <v>9855</v>
      </c>
      <c r="D22" s="927" t="s">
        <v>10540</v>
      </c>
      <c r="E22" s="927" t="s">
        <v>10541</v>
      </c>
      <c r="F22" s="937">
        <v>0</v>
      </c>
      <c r="G22" s="937">
        <v>0</v>
      </c>
      <c r="H22" s="937"/>
      <c r="I22" s="937"/>
      <c r="J22" s="937"/>
      <c r="K22" s="937"/>
      <c r="L22" s="937"/>
      <c r="M22" s="937"/>
      <c r="N22" s="937"/>
      <c r="O22" s="937"/>
      <c r="P22" s="928"/>
      <c r="Q22" s="938"/>
    </row>
    <row r="23" spans="1:17" ht="14.4" customHeight="1" x14ac:dyDescent="0.3">
      <c r="A23" s="925" t="s">
        <v>10152</v>
      </c>
      <c r="B23" s="927" t="s">
        <v>10521</v>
      </c>
      <c r="C23" s="927" t="s">
        <v>9855</v>
      </c>
      <c r="D23" s="927" t="s">
        <v>10542</v>
      </c>
      <c r="E23" s="927" t="s">
        <v>10543</v>
      </c>
      <c r="F23" s="937"/>
      <c r="G23" s="937"/>
      <c r="H23" s="937"/>
      <c r="I23" s="937"/>
      <c r="J23" s="937">
        <v>3</v>
      </c>
      <c r="K23" s="937">
        <v>507</v>
      </c>
      <c r="L23" s="937"/>
      <c r="M23" s="937">
        <v>169</v>
      </c>
      <c r="N23" s="937">
        <v>1</v>
      </c>
      <c r="O23" s="937">
        <v>170</v>
      </c>
      <c r="P23" s="928"/>
      <c r="Q23" s="938">
        <v>170</v>
      </c>
    </row>
    <row r="24" spans="1:17" ht="14.4" customHeight="1" x14ac:dyDescent="0.3">
      <c r="A24" s="925" t="s">
        <v>10152</v>
      </c>
      <c r="B24" s="927" t="s">
        <v>10521</v>
      </c>
      <c r="C24" s="927" t="s">
        <v>9855</v>
      </c>
      <c r="D24" s="927" t="s">
        <v>10544</v>
      </c>
      <c r="E24" s="927" t="s">
        <v>10545</v>
      </c>
      <c r="F24" s="937"/>
      <c r="G24" s="937"/>
      <c r="H24" s="937"/>
      <c r="I24" s="937"/>
      <c r="J24" s="937">
        <v>9</v>
      </c>
      <c r="K24" s="937">
        <v>2214</v>
      </c>
      <c r="L24" s="937"/>
      <c r="M24" s="937">
        <v>246</v>
      </c>
      <c r="N24" s="937">
        <v>2</v>
      </c>
      <c r="O24" s="937">
        <v>494</v>
      </c>
      <c r="P24" s="928"/>
      <c r="Q24" s="938">
        <v>247</v>
      </c>
    </row>
    <row r="25" spans="1:17" ht="14.4" customHeight="1" x14ac:dyDescent="0.3">
      <c r="A25" s="925" t="s">
        <v>10157</v>
      </c>
      <c r="B25" s="927" t="s">
        <v>3668</v>
      </c>
      <c r="C25" s="927" t="s">
        <v>9668</v>
      </c>
      <c r="D25" s="927" t="s">
        <v>10546</v>
      </c>
      <c r="E25" s="927" t="s">
        <v>10547</v>
      </c>
      <c r="F25" s="937">
        <v>1.1000000000000001</v>
      </c>
      <c r="G25" s="937">
        <v>2175.84</v>
      </c>
      <c r="H25" s="937">
        <v>1</v>
      </c>
      <c r="I25" s="937">
        <v>1978.0363636363636</v>
      </c>
      <c r="J25" s="937">
        <v>2.4500000000000002</v>
      </c>
      <c r="K25" s="937">
        <v>4846.17</v>
      </c>
      <c r="L25" s="937">
        <v>2.227263953231855</v>
      </c>
      <c r="M25" s="937">
        <v>1978.0285714285712</v>
      </c>
      <c r="N25" s="937">
        <v>2.25</v>
      </c>
      <c r="O25" s="937">
        <v>4281.0200000000004</v>
      </c>
      <c r="P25" s="928">
        <v>1.9675251856754175</v>
      </c>
      <c r="Q25" s="938">
        <v>1902.6755555555558</v>
      </c>
    </row>
    <row r="26" spans="1:17" ht="14.4" customHeight="1" x14ac:dyDescent="0.3">
      <c r="A26" s="925" t="s">
        <v>10157</v>
      </c>
      <c r="B26" s="927" t="s">
        <v>3668</v>
      </c>
      <c r="C26" s="927" t="s">
        <v>9668</v>
      </c>
      <c r="D26" s="927" t="s">
        <v>10548</v>
      </c>
      <c r="E26" s="927" t="s">
        <v>10549</v>
      </c>
      <c r="F26" s="937"/>
      <c r="G26" s="937"/>
      <c r="H26" s="937"/>
      <c r="I26" s="937"/>
      <c r="J26" s="937">
        <v>0.14000000000000001</v>
      </c>
      <c r="K26" s="937">
        <v>1442.56</v>
      </c>
      <c r="L26" s="937"/>
      <c r="M26" s="937">
        <v>10303.999999999998</v>
      </c>
      <c r="N26" s="937">
        <v>0.12000000000000001</v>
      </c>
      <c r="O26" s="937">
        <v>1062.48</v>
      </c>
      <c r="P26" s="928"/>
      <c r="Q26" s="938">
        <v>8854</v>
      </c>
    </row>
    <row r="27" spans="1:17" ht="14.4" customHeight="1" x14ac:dyDescent="0.3">
      <c r="A27" s="925" t="s">
        <v>10157</v>
      </c>
      <c r="B27" s="927" t="s">
        <v>3668</v>
      </c>
      <c r="C27" s="927" t="s">
        <v>9668</v>
      </c>
      <c r="D27" s="927" t="s">
        <v>10550</v>
      </c>
      <c r="E27" s="927"/>
      <c r="F27" s="937">
        <v>6.120000000000001</v>
      </c>
      <c r="G27" s="937">
        <v>6649.76</v>
      </c>
      <c r="H27" s="937">
        <v>1</v>
      </c>
      <c r="I27" s="937">
        <v>1086.5620915032678</v>
      </c>
      <c r="J27" s="937">
        <v>1</v>
      </c>
      <c r="K27" s="937">
        <v>1092.1500000000001</v>
      </c>
      <c r="L27" s="937">
        <v>0.16423901012968889</v>
      </c>
      <c r="M27" s="937">
        <v>1092.1500000000001</v>
      </c>
      <c r="N27" s="937"/>
      <c r="O27" s="937"/>
      <c r="P27" s="928"/>
      <c r="Q27" s="938"/>
    </row>
    <row r="28" spans="1:17" ht="14.4" customHeight="1" x14ac:dyDescent="0.3">
      <c r="A28" s="925" t="s">
        <v>10157</v>
      </c>
      <c r="B28" s="927" t="s">
        <v>3668</v>
      </c>
      <c r="C28" s="927" t="s">
        <v>9668</v>
      </c>
      <c r="D28" s="927" t="s">
        <v>10551</v>
      </c>
      <c r="E28" s="927" t="s">
        <v>10549</v>
      </c>
      <c r="F28" s="937">
        <v>44.300000000000004</v>
      </c>
      <c r="G28" s="937">
        <v>96475.46000000005</v>
      </c>
      <c r="H28" s="937">
        <v>1</v>
      </c>
      <c r="I28" s="937">
        <v>2177.7756207674952</v>
      </c>
      <c r="J28" s="937">
        <v>22</v>
      </c>
      <c r="K28" s="937">
        <v>48054.940000000017</v>
      </c>
      <c r="L28" s="937">
        <v>0.4981053212910308</v>
      </c>
      <c r="M28" s="937">
        <v>2184.3154545454554</v>
      </c>
      <c r="N28" s="937">
        <v>20</v>
      </c>
      <c r="O28" s="937">
        <v>35416</v>
      </c>
      <c r="P28" s="928">
        <v>0.36709853469472942</v>
      </c>
      <c r="Q28" s="938">
        <v>1770.8</v>
      </c>
    </row>
    <row r="29" spans="1:17" ht="14.4" customHeight="1" x14ac:dyDescent="0.3">
      <c r="A29" s="925" t="s">
        <v>10157</v>
      </c>
      <c r="B29" s="927" t="s">
        <v>3668</v>
      </c>
      <c r="C29" s="927" t="s">
        <v>9668</v>
      </c>
      <c r="D29" s="927" t="s">
        <v>10552</v>
      </c>
      <c r="E29" s="927" t="s">
        <v>10553</v>
      </c>
      <c r="F29" s="937">
        <v>3.0999999999999988</v>
      </c>
      <c r="G29" s="937">
        <v>2923.9599999999987</v>
      </c>
      <c r="H29" s="937">
        <v>1</v>
      </c>
      <c r="I29" s="937">
        <v>943.21290322580637</v>
      </c>
      <c r="J29" s="937">
        <v>1.8300000000000005</v>
      </c>
      <c r="K29" s="937">
        <v>1724.26</v>
      </c>
      <c r="L29" s="937">
        <v>0.58970026949753096</v>
      </c>
      <c r="M29" s="937">
        <v>942.21857923497237</v>
      </c>
      <c r="N29" s="937">
        <v>1.5999999999999999</v>
      </c>
      <c r="O29" s="937">
        <v>1446.08</v>
      </c>
      <c r="P29" s="928">
        <v>0.49456216911312079</v>
      </c>
      <c r="Q29" s="938">
        <v>903.80000000000007</v>
      </c>
    </row>
    <row r="30" spans="1:17" ht="14.4" customHeight="1" x14ac:dyDescent="0.3">
      <c r="A30" s="925" t="s">
        <v>10157</v>
      </c>
      <c r="B30" s="927" t="s">
        <v>3668</v>
      </c>
      <c r="C30" s="927" t="s">
        <v>9668</v>
      </c>
      <c r="D30" s="927" t="s">
        <v>1728</v>
      </c>
      <c r="E30" s="927" t="s">
        <v>9782</v>
      </c>
      <c r="F30" s="937"/>
      <c r="G30" s="937"/>
      <c r="H30" s="937"/>
      <c r="I30" s="937"/>
      <c r="J30" s="937">
        <v>2</v>
      </c>
      <c r="K30" s="937">
        <v>478774</v>
      </c>
      <c r="L30" s="937"/>
      <c r="M30" s="937">
        <v>239387</v>
      </c>
      <c r="N30" s="937"/>
      <c r="O30" s="937"/>
      <c r="P30" s="928"/>
      <c r="Q30" s="938"/>
    </row>
    <row r="31" spans="1:17" ht="14.4" customHeight="1" x14ac:dyDescent="0.3">
      <c r="A31" s="925" t="s">
        <v>10157</v>
      </c>
      <c r="B31" s="927" t="s">
        <v>3668</v>
      </c>
      <c r="C31" s="927" t="s">
        <v>9831</v>
      </c>
      <c r="D31" s="927" t="s">
        <v>10554</v>
      </c>
      <c r="E31" s="927" t="s">
        <v>10555</v>
      </c>
      <c r="F31" s="937"/>
      <c r="G31" s="937"/>
      <c r="H31" s="937"/>
      <c r="I31" s="937"/>
      <c r="J31" s="937"/>
      <c r="K31" s="937"/>
      <c r="L31" s="937"/>
      <c r="M31" s="937"/>
      <c r="N31" s="937">
        <v>220</v>
      </c>
      <c r="O31" s="937">
        <v>4578.2</v>
      </c>
      <c r="P31" s="928"/>
      <c r="Q31" s="938">
        <v>20.81</v>
      </c>
    </row>
    <row r="32" spans="1:17" ht="14.4" customHeight="1" x14ac:dyDescent="0.3">
      <c r="A32" s="925" t="s">
        <v>10157</v>
      </c>
      <c r="B32" s="927" t="s">
        <v>3668</v>
      </c>
      <c r="C32" s="927" t="s">
        <v>9831</v>
      </c>
      <c r="D32" s="927" t="s">
        <v>10556</v>
      </c>
      <c r="E32" s="927" t="s">
        <v>10557</v>
      </c>
      <c r="F32" s="937"/>
      <c r="G32" s="937"/>
      <c r="H32" s="937"/>
      <c r="I32" s="937"/>
      <c r="J32" s="937"/>
      <c r="K32" s="937"/>
      <c r="L32" s="937"/>
      <c r="M32" s="937"/>
      <c r="N32" s="937">
        <v>100</v>
      </c>
      <c r="O32" s="937">
        <v>211</v>
      </c>
      <c r="P32" s="928"/>
      <c r="Q32" s="938">
        <v>2.11</v>
      </c>
    </row>
    <row r="33" spans="1:17" ht="14.4" customHeight="1" x14ac:dyDescent="0.3">
      <c r="A33" s="925" t="s">
        <v>10157</v>
      </c>
      <c r="B33" s="927" t="s">
        <v>3668</v>
      </c>
      <c r="C33" s="927" t="s">
        <v>9831</v>
      </c>
      <c r="D33" s="927" t="s">
        <v>10558</v>
      </c>
      <c r="E33" s="927" t="s">
        <v>10559</v>
      </c>
      <c r="F33" s="937"/>
      <c r="G33" s="937"/>
      <c r="H33" s="937"/>
      <c r="I33" s="937"/>
      <c r="J33" s="937">
        <v>300</v>
      </c>
      <c r="K33" s="937">
        <v>1596</v>
      </c>
      <c r="L33" s="937"/>
      <c r="M33" s="937">
        <v>5.32</v>
      </c>
      <c r="N33" s="937">
        <v>660</v>
      </c>
      <c r="O33" s="937">
        <v>3511.2</v>
      </c>
      <c r="P33" s="928"/>
      <c r="Q33" s="938">
        <v>5.3199999999999994</v>
      </c>
    </row>
    <row r="34" spans="1:17" ht="14.4" customHeight="1" x14ac:dyDescent="0.3">
      <c r="A34" s="925" t="s">
        <v>10157</v>
      </c>
      <c r="B34" s="927" t="s">
        <v>3668</v>
      </c>
      <c r="C34" s="927" t="s">
        <v>9831</v>
      </c>
      <c r="D34" s="927" t="s">
        <v>10560</v>
      </c>
      <c r="E34" s="927" t="s">
        <v>10561</v>
      </c>
      <c r="F34" s="937">
        <v>1000</v>
      </c>
      <c r="G34" s="937">
        <v>5560</v>
      </c>
      <c r="H34" s="937">
        <v>1</v>
      </c>
      <c r="I34" s="937">
        <v>5.56</v>
      </c>
      <c r="J34" s="937">
        <v>3029</v>
      </c>
      <c r="K34" s="937">
        <v>17217.239999999998</v>
      </c>
      <c r="L34" s="937">
        <v>3.0966258992805753</v>
      </c>
      <c r="M34" s="937">
        <v>5.6841333773522607</v>
      </c>
      <c r="N34" s="937">
        <v>3237</v>
      </c>
      <c r="O34" s="937">
        <v>18904.080000000002</v>
      </c>
      <c r="P34" s="928">
        <v>3.4000143884892089</v>
      </c>
      <c r="Q34" s="938">
        <v>5.8400000000000007</v>
      </c>
    </row>
    <row r="35" spans="1:17" ht="14.4" customHeight="1" x14ac:dyDescent="0.3">
      <c r="A35" s="925" t="s">
        <v>10157</v>
      </c>
      <c r="B35" s="927" t="s">
        <v>3668</v>
      </c>
      <c r="C35" s="927" t="s">
        <v>9831</v>
      </c>
      <c r="D35" s="927" t="s">
        <v>10562</v>
      </c>
      <c r="E35" s="927" t="s">
        <v>10563</v>
      </c>
      <c r="F35" s="937">
        <v>130</v>
      </c>
      <c r="G35" s="937">
        <v>1028.3</v>
      </c>
      <c r="H35" s="937">
        <v>1</v>
      </c>
      <c r="I35" s="937">
        <v>7.9099999999999993</v>
      </c>
      <c r="J35" s="937"/>
      <c r="K35" s="937"/>
      <c r="L35" s="937"/>
      <c r="M35" s="937"/>
      <c r="N35" s="937"/>
      <c r="O35" s="937"/>
      <c r="P35" s="928"/>
      <c r="Q35" s="938"/>
    </row>
    <row r="36" spans="1:17" ht="14.4" customHeight="1" x14ac:dyDescent="0.3">
      <c r="A36" s="925" t="s">
        <v>10157</v>
      </c>
      <c r="B36" s="927" t="s">
        <v>3668</v>
      </c>
      <c r="C36" s="927" t="s">
        <v>9831</v>
      </c>
      <c r="D36" s="927" t="s">
        <v>10564</v>
      </c>
      <c r="E36" s="927" t="s">
        <v>10565</v>
      </c>
      <c r="F36" s="937"/>
      <c r="G36" s="937"/>
      <c r="H36" s="937"/>
      <c r="I36" s="937"/>
      <c r="J36" s="937">
        <v>960</v>
      </c>
      <c r="K36" s="937">
        <v>18355.2</v>
      </c>
      <c r="L36" s="937"/>
      <c r="M36" s="937">
        <v>19.12</v>
      </c>
      <c r="N36" s="937"/>
      <c r="O36" s="937"/>
      <c r="P36" s="928"/>
      <c r="Q36" s="938"/>
    </row>
    <row r="37" spans="1:17" ht="14.4" customHeight="1" x14ac:dyDescent="0.3">
      <c r="A37" s="925" t="s">
        <v>10157</v>
      </c>
      <c r="B37" s="927" t="s">
        <v>3668</v>
      </c>
      <c r="C37" s="927" t="s">
        <v>9831</v>
      </c>
      <c r="D37" s="927" t="s">
        <v>10566</v>
      </c>
      <c r="E37" s="927" t="s">
        <v>10567</v>
      </c>
      <c r="F37" s="937">
        <v>17.899999999999999</v>
      </c>
      <c r="G37" s="937">
        <v>61149.740000000005</v>
      </c>
      <c r="H37" s="937">
        <v>1</v>
      </c>
      <c r="I37" s="937">
        <v>3416.1865921787717</v>
      </c>
      <c r="J37" s="937">
        <v>14</v>
      </c>
      <c r="K37" s="937">
        <v>61894.97</v>
      </c>
      <c r="L37" s="937">
        <v>1.0121869692332297</v>
      </c>
      <c r="M37" s="937">
        <v>4421.0692857142858</v>
      </c>
      <c r="N37" s="937">
        <v>14.5</v>
      </c>
      <c r="O37" s="937">
        <v>61925.66</v>
      </c>
      <c r="P37" s="928">
        <v>1.0126888519885775</v>
      </c>
      <c r="Q37" s="938">
        <v>4270.7351724137934</v>
      </c>
    </row>
    <row r="38" spans="1:17" ht="14.4" customHeight="1" x14ac:dyDescent="0.3">
      <c r="A38" s="925" t="s">
        <v>10157</v>
      </c>
      <c r="B38" s="927" t="s">
        <v>3668</v>
      </c>
      <c r="C38" s="927" t="s">
        <v>9831</v>
      </c>
      <c r="D38" s="927" t="s">
        <v>10568</v>
      </c>
      <c r="E38" s="927" t="s">
        <v>10569</v>
      </c>
      <c r="F38" s="937"/>
      <c r="G38" s="937"/>
      <c r="H38" s="937"/>
      <c r="I38" s="937"/>
      <c r="J38" s="937">
        <v>2</v>
      </c>
      <c r="K38" s="937">
        <v>4387.16</v>
      </c>
      <c r="L38" s="937"/>
      <c r="M38" s="937">
        <v>2193.58</v>
      </c>
      <c r="N38" s="937">
        <v>2</v>
      </c>
      <c r="O38" s="937">
        <v>4387.16</v>
      </c>
      <c r="P38" s="928"/>
      <c r="Q38" s="938">
        <v>2193.58</v>
      </c>
    </row>
    <row r="39" spans="1:17" ht="14.4" customHeight="1" x14ac:dyDescent="0.3">
      <c r="A39" s="925" t="s">
        <v>10157</v>
      </c>
      <c r="B39" s="927" t="s">
        <v>3668</v>
      </c>
      <c r="C39" s="927" t="s">
        <v>9831</v>
      </c>
      <c r="D39" s="927" t="s">
        <v>10570</v>
      </c>
      <c r="E39" s="927" t="s">
        <v>10571</v>
      </c>
      <c r="F39" s="937">
        <v>1397</v>
      </c>
      <c r="G39" s="937">
        <v>4463.6400000000003</v>
      </c>
      <c r="H39" s="937">
        <v>1</v>
      </c>
      <c r="I39" s="937">
        <v>3.195161059413028</v>
      </c>
      <c r="J39" s="937">
        <v>640</v>
      </c>
      <c r="K39" s="937">
        <v>2086.4</v>
      </c>
      <c r="L39" s="937">
        <v>0.46742120780349666</v>
      </c>
      <c r="M39" s="937">
        <v>3.2600000000000002</v>
      </c>
      <c r="N39" s="937"/>
      <c r="O39" s="937"/>
      <c r="P39" s="928"/>
      <c r="Q39" s="938"/>
    </row>
    <row r="40" spans="1:17" ht="14.4" customHeight="1" x14ac:dyDescent="0.3">
      <c r="A40" s="925" t="s">
        <v>10157</v>
      </c>
      <c r="B40" s="927" t="s">
        <v>3668</v>
      </c>
      <c r="C40" s="927" t="s">
        <v>9831</v>
      </c>
      <c r="D40" s="927" t="s">
        <v>10572</v>
      </c>
      <c r="E40" s="927" t="s">
        <v>10573</v>
      </c>
      <c r="F40" s="937">
        <v>45213</v>
      </c>
      <c r="G40" s="937">
        <v>1501665.4699999995</v>
      </c>
      <c r="H40" s="937">
        <v>1</v>
      </c>
      <c r="I40" s="937">
        <v>33.213134939066187</v>
      </c>
      <c r="J40" s="937">
        <v>25223</v>
      </c>
      <c r="K40" s="937">
        <v>840714.15</v>
      </c>
      <c r="L40" s="937">
        <v>0.55985448609935762</v>
      </c>
      <c r="M40" s="937">
        <v>33.331251238948582</v>
      </c>
      <c r="N40" s="937">
        <v>19902</v>
      </c>
      <c r="O40" s="937">
        <v>667712.1</v>
      </c>
      <c r="P40" s="928">
        <v>0.44464770172813534</v>
      </c>
      <c r="Q40" s="938">
        <v>33.549999999999997</v>
      </c>
    </row>
    <row r="41" spans="1:17" ht="14.4" customHeight="1" x14ac:dyDescent="0.3">
      <c r="A41" s="925" t="s">
        <v>10157</v>
      </c>
      <c r="B41" s="927" t="s">
        <v>3668</v>
      </c>
      <c r="C41" s="927" t="s">
        <v>9831</v>
      </c>
      <c r="D41" s="927" t="s">
        <v>10574</v>
      </c>
      <c r="E41" s="927" t="s">
        <v>10575</v>
      </c>
      <c r="F41" s="937">
        <v>0</v>
      </c>
      <c r="G41" s="937">
        <v>0</v>
      </c>
      <c r="H41" s="937"/>
      <c r="I41" s="937"/>
      <c r="J41" s="937">
        <v>0</v>
      </c>
      <c r="K41" s="937">
        <v>0</v>
      </c>
      <c r="L41" s="937"/>
      <c r="M41" s="937"/>
      <c r="N41" s="937"/>
      <c r="O41" s="937"/>
      <c r="P41" s="928"/>
      <c r="Q41" s="938"/>
    </row>
    <row r="42" spans="1:17" ht="14.4" customHeight="1" x14ac:dyDescent="0.3">
      <c r="A42" s="925" t="s">
        <v>10157</v>
      </c>
      <c r="B42" s="927" t="s">
        <v>3668</v>
      </c>
      <c r="C42" s="927" t="s">
        <v>9831</v>
      </c>
      <c r="D42" s="927" t="s">
        <v>10574</v>
      </c>
      <c r="E42" s="927" t="s">
        <v>10576</v>
      </c>
      <c r="F42" s="937">
        <v>1</v>
      </c>
      <c r="G42" s="937">
        <v>445794</v>
      </c>
      <c r="H42" s="937">
        <v>1</v>
      </c>
      <c r="I42" s="937">
        <v>445794</v>
      </c>
      <c r="J42" s="937">
        <v>1</v>
      </c>
      <c r="K42" s="937">
        <v>449209.69</v>
      </c>
      <c r="L42" s="937">
        <v>1.0076620367254832</v>
      </c>
      <c r="M42" s="937">
        <v>449209.69</v>
      </c>
      <c r="N42" s="937"/>
      <c r="O42" s="937"/>
      <c r="P42" s="928"/>
      <c r="Q42" s="938"/>
    </row>
    <row r="43" spans="1:17" ht="14.4" customHeight="1" x14ac:dyDescent="0.3">
      <c r="A43" s="925" t="s">
        <v>10157</v>
      </c>
      <c r="B43" s="927" t="s">
        <v>3668</v>
      </c>
      <c r="C43" s="927" t="s">
        <v>9848</v>
      </c>
      <c r="D43" s="927" t="s">
        <v>10577</v>
      </c>
      <c r="E43" s="927" t="s">
        <v>10578</v>
      </c>
      <c r="F43" s="937"/>
      <c r="G43" s="937"/>
      <c r="H43" s="937"/>
      <c r="I43" s="937"/>
      <c r="J43" s="937">
        <v>51</v>
      </c>
      <c r="K43" s="937">
        <v>45100.319999999992</v>
      </c>
      <c r="L43" s="937"/>
      <c r="M43" s="937">
        <v>884.31999999999982</v>
      </c>
      <c r="N43" s="937">
        <v>42</v>
      </c>
      <c r="O43" s="937">
        <v>37141.439999999995</v>
      </c>
      <c r="P43" s="928"/>
      <c r="Q43" s="938">
        <v>884.31999999999994</v>
      </c>
    </row>
    <row r="44" spans="1:17" ht="14.4" customHeight="1" x14ac:dyDescent="0.3">
      <c r="A44" s="925" t="s">
        <v>10157</v>
      </c>
      <c r="B44" s="927" t="s">
        <v>3668</v>
      </c>
      <c r="C44" s="927" t="s">
        <v>9855</v>
      </c>
      <c r="D44" s="927" t="s">
        <v>10579</v>
      </c>
      <c r="E44" s="927" t="s">
        <v>10580</v>
      </c>
      <c r="F44" s="937"/>
      <c r="G44" s="937"/>
      <c r="H44" s="937"/>
      <c r="I44" s="937"/>
      <c r="J44" s="937"/>
      <c r="K44" s="937"/>
      <c r="L44" s="937"/>
      <c r="M44" s="937"/>
      <c r="N44" s="937">
        <v>1</v>
      </c>
      <c r="O44" s="937">
        <v>302</v>
      </c>
      <c r="P44" s="928"/>
      <c r="Q44" s="938">
        <v>302</v>
      </c>
    </row>
    <row r="45" spans="1:17" ht="14.4" customHeight="1" x14ac:dyDescent="0.3">
      <c r="A45" s="925" t="s">
        <v>10157</v>
      </c>
      <c r="B45" s="927" t="s">
        <v>3668</v>
      </c>
      <c r="C45" s="927" t="s">
        <v>9855</v>
      </c>
      <c r="D45" s="927" t="s">
        <v>10581</v>
      </c>
      <c r="E45" s="927" t="s">
        <v>10582</v>
      </c>
      <c r="F45" s="937"/>
      <c r="G45" s="937"/>
      <c r="H45" s="937"/>
      <c r="I45" s="937"/>
      <c r="J45" s="937"/>
      <c r="K45" s="937"/>
      <c r="L45" s="937"/>
      <c r="M45" s="937"/>
      <c r="N45" s="937">
        <v>1</v>
      </c>
      <c r="O45" s="937">
        <v>1975</v>
      </c>
      <c r="P45" s="928"/>
      <c r="Q45" s="938">
        <v>1975</v>
      </c>
    </row>
    <row r="46" spans="1:17" ht="14.4" customHeight="1" x14ac:dyDescent="0.3">
      <c r="A46" s="925" t="s">
        <v>10157</v>
      </c>
      <c r="B46" s="927" t="s">
        <v>3668</v>
      </c>
      <c r="C46" s="927" t="s">
        <v>9855</v>
      </c>
      <c r="D46" s="927" t="s">
        <v>10583</v>
      </c>
      <c r="E46" s="927" t="s">
        <v>10584</v>
      </c>
      <c r="F46" s="937">
        <v>1</v>
      </c>
      <c r="G46" s="937">
        <v>1383</v>
      </c>
      <c r="H46" s="937">
        <v>1</v>
      </c>
      <c r="I46" s="937">
        <v>1383</v>
      </c>
      <c r="J46" s="937"/>
      <c r="K46" s="937"/>
      <c r="L46" s="937"/>
      <c r="M46" s="937"/>
      <c r="N46" s="937"/>
      <c r="O46" s="937"/>
      <c r="P46" s="928"/>
      <c r="Q46" s="938"/>
    </row>
    <row r="47" spans="1:17" ht="14.4" customHeight="1" x14ac:dyDescent="0.3">
      <c r="A47" s="925" t="s">
        <v>10157</v>
      </c>
      <c r="B47" s="927" t="s">
        <v>3668</v>
      </c>
      <c r="C47" s="927" t="s">
        <v>9855</v>
      </c>
      <c r="D47" s="927" t="s">
        <v>10585</v>
      </c>
      <c r="E47" s="927" t="s">
        <v>10586</v>
      </c>
      <c r="F47" s="937">
        <v>4</v>
      </c>
      <c r="G47" s="937">
        <v>4784</v>
      </c>
      <c r="H47" s="937">
        <v>1</v>
      </c>
      <c r="I47" s="937">
        <v>1196</v>
      </c>
      <c r="J47" s="937">
        <v>3</v>
      </c>
      <c r="K47" s="937">
        <v>3612</v>
      </c>
      <c r="L47" s="937">
        <v>0.75501672240802675</v>
      </c>
      <c r="M47" s="937">
        <v>1204</v>
      </c>
      <c r="N47" s="937">
        <v>3</v>
      </c>
      <c r="O47" s="937">
        <v>3624</v>
      </c>
      <c r="P47" s="928">
        <v>0.75752508361204018</v>
      </c>
      <c r="Q47" s="938">
        <v>1208</v>
      </c>
    </row>
    <row r="48" spans="1:17" ht="14.4" customHeight="1" x14ac:dyDescent="0.3">
      <c r="A48" s="925" t="s">
        <v>10157</v>
      </c>
      <c r="B48" s="927" t="s">
        <v>3668</v>
      </c>
      <c r="C48" s="927" t="s">
        <v>9855</v>
      </c>
      <c r="D48" s="927" t="s">
        <v>10587</v>
      </c>
      <c r="E48" s="927" t="s">
        <v>10588</v>
      </c>
      <c r="F48" s="937">
        <v>1</v>
      </c>
      <c r="G48" s="937">
        <v>1169</v>
      </c>
      <c r="H48" s="937">
        <v>1</v>
      </c>
      <c r="I48" s="937">
        <v>1169</v>
      </c>
      <c r="J48" s="937"/>
      <c r="K48" s="937"/>
      <c r="L48" s="937"/>
      <c r="M48" s="937"/>
      <c r="N48" s="937"/>
      <c r="O48" s="937"/>
      <c r="P48" s="928"/>
      <c r="Q48" s="938"/>
    </row>
    <row r="49" spans="1:17" ht="14.4" customHeight="1" x14ac:dyDescent="0.3">
      <c r="A49" s="925" t="s">
        <v>10157</v>
      </c>
      <c r="B49" s="927" t="s">
        <v>3668</v>
      </c>
      <c r="C49" s="927" t="s">
        <v>9855</v>
      </c>
      <c r="D49" s="927" t="s">
        <v>10589</v>
      </c>
      <c r="E49" s="927" t="s">
        <v>10590</v>
      </c>
      <c r="F49" s="937"/>
      <c r="G49" s="937"/>
      <c r="H49" s="937"/>
      <c r="I49" s="937"/>
      <c r="J49" s="937">
        <v>2</v>
      </c>
      <c r="K49" s="937">
        <v>1314</v>
      </c>
      <c r="L49" s="937"/>
      <c r="M49" s="937">
        <v>657</v>
      </c>
      <c r="N49" s="937">
        <v>2</v>
      </c>
      <c r="O49" s="937">
        <v>1316</v>
      </c>
      <c r="P49" s="928"/>
      <c r="Q49" s="938">
        <v>658</v>
      </c>
    </row>
    <row r="50" spans="1:17" ht="14.4" customHeight="1" x14ac:dyDescent="0.3">
      <c r="A50" s="925" t="s">
        <v>10157</v>
      </c>
      <c r="B50" s="927" t="s">
        <v>3668</v>
      </c>
      <c r="C50" s="927" t="s">
        <v>9855</v>
      </c>
      <c r="D50" s="927" t="s">
        <v>10591</v>
      </c>
      <c r="E50" s="927" t="s">
        <v>10592</v>
      </c>
      <c r="F50" s="937">
        <v>6</v>
      </c>
      <c r="G50" s="937">
        <v>10524</v>
      </c>
      <c r="H50" s="937">
        <v>1</v>
      </c>
      <c r="I50" s="937">
        <v>1754</v>
      </c>
      <c r="J50" s="937">
        <v>11</v>
      </c>
      <c r="K50" s="937">
        <v>19354</v>
      </c>
      <c r="L50" s="937">
        <v>1.839034587609274</v>
      </c>
      <c r="M50" s="937">
        <v>1759.4545454545455</v>
      </c>
      <c r="N50" s="937">
        <v>8</v>
      </c>
      <c r="O50" s="937">
        <v>14096</v>
      </c>
      <c r="P50" s="928">
        <v>1.33941467122767</v>
      </c>
      <c r="Q50" s="938">
        <v>1762</v>
      </c>
    </row>
    <row r="51" spans="1:17" ht="14.4" customHeight="1" x14ac:dyDescent="0.3">
      <c r="A51" s="925" t="s">
        <v>10157</v>
      </c>
      <c r="B51" s="927" t="s">
        <v>3668</v>
      </c>
      <c r="C51" s="927" t="s">
        <v>9855</v>
      </c>
      <c r="D51" s="927" t="s">
        <v>10593</v>
      </c>
      <c r="E51" s="927" t="s">
        <v>10594</v>
      </c>
      <c r="F51" s="937">
        <v>2</v>
      </c>
      <c r="G51" s="937">
        <v>820</v>
      </c>
      <c r="H51" s="937">
        <v>1</v>
      </c>
      <c r="I51" s="937">
        <v>410</v>
      </c>
      <c r="J51" s="937">
        <v>2</v>
      </c>
      <c r="K51" s="937">
        <v>824</v>
      </c>
      <c r="L51" s="937">
        <v>1.0048780487804878</v>
      </c>
      <c r="M51" s="937">
        <v>412</v>
      </c>
      <c r="N51" s="937"/>
      <c r="O51" s="937"/>
      <c r="P51" s="928"/>
      <c r="Q51" s="938"/>
    </row>
    <row r="52" spans="1:17" ht="14.4" customHeight="1" x14ac:dyDescent="0.3">
      <c r="A52" s="925" t="s">
        <v>10157</v>
      </c>
      <c r="B52" s="927" t="s">
        <v>3668</v>
      </c>
      <c r="C52" s="927" t="s">
        <v>9855</v>
      </c>
      <c r="D52" s="927" t="s">
        <v>10595</v>
      </c>
      <c r="E52" s="927" t="s">
        <v>10596</v>
      </c>
      <c r="F52" s="937">
        <v>108</v>
      </c>
      <c r="G52" s="937">
        <v>1547424</v>
      </c>
      <c r="H52" s="937">
        <v>1</v>
      </c>
      <c r="I52" s="937">
        <v>14328</v>
      </c>
      <c r="J52" s="937">
        <v>58</v>
      </c>
      <c r="K52" s="937">
        <v>831296</v>
      </c>
      <c r="L52" s="937">
        <v>0.53721281303637525</v>
      </c>
      <c r="M52" s="937">
        <v>14332.689655172413</v>
      </c>
      <c r="N52" s="937">
        <v>52</v>
      </c>
      <c r="O52" s="937">
        <v>745680</v>
      </c>
      <c r="P52" s="928">
        <v>0.48188473230349277</v>
      </c>
      <c r="Q52" s="938">
        <v>14340</v>
      </c>
    </row>
    <row r="53" spans="1:17" ht="14.4" customHeight="1" x14ac:dyDescent="0.3">
      <c r="A53" s="925" t="s">
        <v>10157</v>
      </c>
      <c r="B53" s="927" t="s">
        <v>3668</v>
      </c>
      <c r="C53" s="927" t="s">
        <v>9855</v>
      </c>
      <c r="D53" s="927" t="s">
        <v>10597</v>
      </c>
      <c r="E53" s="927" t="s">
        <v>10598</v>
      </c>
      <c r="F53" s="937">
        <v>2</v>
      </c>
      <c r="G53" s="937">
        <v>2572</v>
      </c>
      <c r="H53" s="937">
        <v>1</v>
      </c>
      <c r="I53" s="937">
        <v>1286</v>
      </c>
      <c r="J53" s="937">
        <v>1</v>
      </c>
      <c r="K53" s="937">
        <v>1292</v>
      </c>
      <c r="L53" s="937">
        <v>0.50233281493001558</v>
      </c>
      <c r="M53" s="937">
        <v>1292</v>
      </c>
      <c r="N53" s="937"/>
      <c r="O53" s="937"/>
      <c r="P53" s="928"/>
      <c r="Q53" s="938"/>
    </row>
    <row r="54" spans="1:17" ht="14.4" customHeight="1" x14ac:dyDescent="0.3">
      <c r="A54" s="925" t="s">
        <v>10157</v>
      </c>
      <c r="B54" s="927" t="s">
        <v>3668</v>
      </c>
      <c r="C54" s="927" t="s">
        <v>9855</v>
      </c>
      <c r="D54" s="927" t="s">
        <v>10599</v>
      </c>
      <c r="E54" s="927" t="s">
        <v>10600</v>
      </c>
      <c r="F54" s="937"/>
      <c r="G54" s="937"/>
      <c r="H54" s="937"/>
      <c r="I54" s="937"/>
      <c r="J54" s="937">
        <v>2</v>
      </c>
      <c r="K54" s="937">
        <v>978</v>
      </c>
      <c r="L54" s="937"/>
      <c r="M54" s="937">
        <v>489</v>
      </c>
      <c r="N54" s="937">
        <v>4</v>
      </c>
      <c r="O54" s="937">
        <v>1960</v>
      </c>
      <c r="P54" s="928"/>
      <c r="Q54" s="938">
        <v>490</v>
      </c>
    </row>
    <row r="55" spans="1:17" ht="14.4" customHeight="1" x14ac:dyDescent="0.3">
      <c r="A55" s="925" t="s">
        <v>10157</v>
      </c>
      <c r="B55" s="927" t="s">
        <v>3668</v>
      </c>
      <c r="C55" s="927" t="s">
        <v>9855</v>
      </c>
      <c r="D55" s="927" t="s">
        <v>10601</v>
      </c>
      <c r="E55" s="927" t="s">
        <v>10602</v>
      </c>
      <c r="F55" s="937"/>
      <c r="G55" s="937"/>
      <c r="H55" s="937"/>
      <c r="I55" s="937"/>
      <c r="J55" s="937">
        <v>2</v>
      </c>
      <c r="K55" s="937">
        <v>4495</v>
      </c>
      <c r="L55" s="937"/>
      <c r="M55" s="937">
        <v>2247.5</v>
      </c>
      <c r="N55" s="937"/>
      <c r="O55" s="937"/>
      <c r="P55" s="928"/>
      <c r="Q55" s="938"/>
    </row>
    <row r="56" spans="1:17" ht="14.4" customHeight="1" x14ac:dyDescent="0.3">
      <c r="A56" s="925" t="s">
        <v>10157</v>
      </c>
      <c r="B56" s="927" t="s">
        <v>3668</v>
      </c>
      <c r="C56" s="927" t="s">
        <v>9855</v>
      </c>
      <c r="D56" s="927" t="s">
        <v>10603</v>
      </c>
      <c r="E56" s="927" t="s">
        <v>10604</v>
      </c>
      <c r="F56" s="937"/>
      <c r="G56" s="937"/>
      <c r="H56" s="937"/>
      <c r="I56" s="937"/>
      <c r="J56" s="937">
        <v>3</v>
      </c>
      <c r="K56" s="937">
        <v>7638</v>
      </c>
      <c r="L56" s="937"/>
      <c r="M56" s="937">
        <v>2546</v>
      </c>
      <c r="N56" s="937">
        <v>3</v>
      </c>
      <c r="O56" s="937">
        <v>7653</v>
      </c>
      <c r="P56" s="928"/>
      <c r="Q56" s="938">
        <v>2551</v>
      </c>
    </row>
    <row r="57" spans="1:17" ht="14.4" customHeight="1" x14ac:dyDescent="0.3">
      <c r="A57" s="925" t="s">
        <v>10157</v>
      </c>
      <c r="B57" s="927" t="s">
        <v>3668</v>
      </c>
      <c r="C57" s="927" t="s">
        <v>9855</v>
      </c>
      <c r="D57" s="927" t="s">
        <v>10605</v>
      </c>
      <c r="E57" s="927" t="s">
        <v>10606</v>
      </c>
      <c r="F57" s="937">
        <v>1</v>
      </c>
      <c r="G57" s="937">
        <v>1126</v>
      </c>
      <c r="H57" s="937">
        <v>1</v>
      </c>
      <c r="I57" s="937">
        <v>1126</v>
      </c>
      <c r="J57" s="937">
        <v>2</v>
      </c>
      <c r="K57" s="937">
        <v>2260</v>
      </c>
      <c r="L57" s="937">
        <v>2.0071047957371224</v>
      </c>
      <c r="M57" s="937">
        <v>1130</v>
      </c>
      <c r="N57" s="937"/>
      <c r="O57" s="937"/>
      <c r="P57" s="928"/>
      <c r="Q57" s="938"/>
    </row>
    <row r="58" spans="1:17" ht="14.4" customHeight="1" x14ac:dyDescent="0.3">
      <c r="A58" s="925" t="s">
        <v>591</v>
      </c>
      <c r="B58" s="927" t="s">
        <v>9667</v>
      </c>
      <c r="C58" s="927" t="s">
        <v>9855</v>
      </c>
      <c r="D58" s="927" t="s">
        <v>9868</v>
      </c>
      <c r="E58" s="927" t="s">
        <v>9869</v>
      </c>
      <c r="F58" s="937">
        <v>1</v>
      </c>
      <c r="G58" s="937">
        <v>46</v>
      </c>
      <c r="H58" s="937">
        <v>1</v>
      </c>
      <c r="I58" s="937">
        <v>46</v>
      </c>
      <c r="J58" s="937">
        <v>3</v>
      </c>
      <c r="K58" s="937">
        <v>141</v>
      </c>
      <c r="L58" s="937">
        <v>3.0652173913043477</v>
      </c>
      <c r="M58" s="937">
        <v>47</v>
      </c>
      <c r="N58" s="937">
        <v>7</v>
      </c>
      <c r="O58" s="937">
        <v>329</v>
      </c>
      <c r="P58" s="928">
        <v>7.1521739130434785</v>
      </c>
      <c r="Q58" s="938">
        <v>47</v>
      </c>
    </row>
    <row r="59" spans="1:17" ht="14.4" customHeight="1" x14ac:dyDescent="0.3">
      <c r="A59" s="925" t="s">
        <v>591</v>
      </c>
      <c r="B59" s="927" t="s">
        <v>9929</v>
      </c>
      <c r="C59" s="927" t="s">
        <v>9855</v>
      </c>
      <c r="D59" s="927" t="s">
        <v>9866</v>
      </c>
      <c r="E59" s="927" t="s">
        <v>9867</v>
      </c>
      <c r="F59" s="937">
        <v>70</v>
      </c>
      <c r="G59" s="937">
        <v>728770</v>
      </c>
      <c r="H59" s="937">
        <v>1</v>
      </c>
      <c r="I59" s="937">
        <v>10411</v>
      </c>
      <c r="J59" s="937">
        <v>114</v>
      </c>
      <c r="K59" s="937">
        <v>1043620</v>
      </c>
      <c r="L59" s="937">
        <v>1.43202930965874</v>
      </c>
      <c r="M59" s="937">
        <v>9154.561403508771</v>
      </c>
      <c r="N59" s="937">
        <v>75</v>
      </c>
      <c r="O59" s="937">
        <v>784050</v>
      </c>
      <c r="P59" s="928">
        <v>1.0758538359153094</v>
      </c>
      <c r="Q59" s="938">
        <v>10454</v>
      </c>
    </row>
    <row r="60" spans="1:17" ht="14.4" customHeight="1" x14ac:dyDescent="0.3">
      <c r="A60" s="925" t="s">
        <v>591</v>
      </c>
      <c r="B60" s="927" t="s">
        <v>9929</v>
      </c>
      <c r="C60" s="927" t="s">
        <v>9855</v>
      </c>
      <c r="D60" s="927" t="s">
        <v>9868</v>
      </c>
      <c r="E60" s="927" t="s">
        <v>9869</v>
      </c>
      <c r="F60" s="937">
        <v>105</v>
      </c>
      <c r="G60" s="937">
        <v>4830</v>
      </c>
      <c r="H60" s="937">
        <v>1</v>
      </c>
      <c r="I60" s="937">
        <v>46</v>
      </c>
      <c r="J60" s="937">
        <v>109</v>
      </c>
      <c r="K60" s="937">
        <v>5094</v>
      </c>
      <c r="L60" s="937">
        <v>1.0546583850931677</v>
      </c>
      <c r="M60" s="937">
        <v>46.73394495412844</v>
      </c>
      <c r="N60" s="937">
        <v>137</v>
      </c>
      <c r="O60" s="937">
        <v>6439</v>
      </c>
      <c r="P60" s="928">
        <v>1.3331262939958592</v>
      </c>
      <c r="Q60" s="938">
        <v>47</v>
      </c>
    </row>
    <row r="61" spans="1:17" ht="14.4" customHeight="1" x14ac:dyDescent="0.3">
      <c r="A61" s="925" t="s">
        <v>591</v>
      </c>
      <c r="B61" s="927" t="s">
        <v>9930</v>
      </c>
      <c r="C61" s="927" t="s">
        <v>9855</v>
      </c>
      <c r="D61" s="927" t="s">
        <v>9931</v>
      </c>
      <c r="E61" s="927" t="s">
        <v>9932</v>
      </c>
      <c r="F61" s="937">
        <v>820</v>
      </c>
      <c r="G61" s="937">
        <v>741280</v>
      </c>
      <c r="H61" s="937">
        <v>1</v>
      </c>
      <c r="I61" s="937">
        <v>904</v>
      </c>
      <c r="J61" s="937">
        <v>1286</v>
      </c>
      <c r="K61" s="937">
        <v>1063227</v>
      </c>
      <c r="L61" s="937">
        <v>1.4343122706669544</v>
      </c>
      <c r="M61" s="937">
        <v>826.77060653188175</v>
      </c>
      <c r="N61" s="937">
        <v>1287</v>
      </c>
      <c r="O61" s="937">
        <v>1186614</v>
      </c>
      <c r="P61" s="928">
        <v>1.6007635441398662</v>
      </c>
      <c r="Q61" s="938">
        <v>922</v>
      </c>
    </row>
    <row r="62" spans="1:17" ht="14.4" customHeight="1" x14ac:dyDescent="0.3">
      <c r="A62" s="925" t="s">
        <v>591</v>
      </c>
      <c r="B62" s="927" t="s">
        <v>9930</v>
      </c>
      <c r="C62" s="927" t="s">
        <v>9855</v>
      </c>
      <c r="D62" s="927" t="s">
        <v>9933</v>
      </c>
      <c r="E62" s="927" t="s">
        <v>9934</v>
      </c>
      <c r="F62" s="937">
        <v>14</v>
      </c>
      <c r="G62" s="937">
        <v>141176</v>
      </c>
      <c r="H62" s="937">
        <v>1</v>
      </c>
      <c r="I62" s="937">
        <v>10084</v>
      </c>
      <c r="J62" s="937">
        <v>10</v>
      </c>
      <c r="K62" s="937">
        <v>101428</v>
      </c>
      <c r="L62" s="937">
        <v>0.71845072816909394</v>
      </c>
      <c r="M62" s="937">
        <v>10142.799999999999</v>
      </c>
      <c r="N62" s="937">
        <v>13</v>
      </c>
      <c r="O62" s="937">
        <v>132665</v>
      </c>
      <c r="P62" s="928">
        <v>0.93971354904516347</v>
      </c>
      <c r="Q62" s="938">
        <v>10205</v>
      </c>
    </row>
    <row r="63" spans="1:17" ht="14.4" customHeight="1" x14ac:dyDescent="0.3">
      <c r="A63" s="925" t="s">
        <v>591</v>
      </c>
      <c r="B63" s="927" t="s">
        <v>9930</v>
      </c>
      <c r="C63" s="927" t="s">
        <v>9855</v>
      </c>
      <c r="D63" s="927" t="s">
        <v>9935</v>
      </c>
      <c r="E63" s="927" t="s">
        <v>9936</v>
      </c>
      <c r="F63" s="937">
        <v>53</v>
      </c>
      <c r="G63" s="937">
        <v>15741</v>
      </c>
      <c r="H63" s="937">
        <v>1</v>
      </c>
      <c r="I63" s="937">
        <v>297</v>
      </c>
      <c r="J63" s="937">
        <v>64</v>
      </c>
      <c r="K63" s="937">
        <v>19184</v>
      </c>
      <c r="L63" s="937">
        <v>1.2187281621243886</v>
      </c>
      <c r="M63" s="937">
        <v>299.75</v>
      </c>
      <c r="N63" s="937">
        <v>78</v>
      </c>
      <c r="O63" s="937">
        <v>23634</v>
      </c>
      <c r="P63" s="928">
        <v>1.501429388221841</v>
      </c>
      <c r="Q63" s="938">
        <v>303</v>
      </c>
    </row>
    <row r="64" spans="1:17" ht="14.4" customHeight="1" x14ac:dyDescent="0.3">
      <c r="A64" s="925" t="s">
        <v>591</v>
      </c>
      <c r="B64" s="927" t="s">
        <v>9930</v>
      </c>
      <c r="C64" s="927" t="s">
        <v>9855</v>
      </c>
      <c r="D64" s="927" t="s">
        <v>9937</v>
      </c>
      <c r="E64" s="927" t="s">
        <v>9938</v>
      </c>
      <c r="F64" s="937">
        <v>30</v>
      </c>
      <c r="G64" s="937">
        <v>690</v>
      </c>
      <c r="H64" s="937">
        <v>1</v>
      </c>
      <c r="I64" s="937">
        <v>23</v>
      </c>
      <c r="J64" s="937">
        <v>29</v>
      </c>
      <c r="K64" s="937">
        <v>667</v>
      </c>
      <c r="L64" s="937">
        <v>0.96666666666666667</v>
      </c>
      <c r="M64" s="937">
        <v>23</v>
      </c>
      <c r="N64" s="937">
        <v>13</v>
      </c>
      <c r="O64" s="937">
        <v>299</v>
      </c>
      <c r="P64" s="928">
        <v>0.43333333333333335</v>
      </c>
      <c r="Q64" s="938">
        <v>23</v>
      </c>
    </row>
    <row r="65" spans="1:17" ht="14.4" customHeight="1" x14ac:dyDescent="0.3">
      <c r="A65" s="925" t="s">
        <v>591</v>
      </c>
      <c r="B65" s="927" t="s">
        <v>9930</v>
      </c>
      <c r="C65" s="927" t="s">
        <v>9855</v>
      </c>
      <c r="D65" s="927" t="s">
        <v>9939</v>
      </c>
      <c r="E65" s="927" t="s">
        <v>9940</v>
      </c>
      <c r="F65" s="937"/>
      <c r="G65" s="937"/>
      <c r="H65" s="937"/>
      <c r="I65" s="937"/>
      <c r="J65" s="937"/>
      <c r="K65" s="937"/>
      <c r="L65" s="937"/>
      <c r="M65" s="937"/>
      <c r="N65" s="937">
        <v>9</v>
      </c>
      <c r="O65" s="937">
        <v>115128</v>
      </c>
      <c r="P65" s="928"/>
      <c r="Q65" s="938">
        <v>12792</v>
      </c>
    </row>
    <row r="66" spans="1:17" ht="14.4" customHeight="1" x14ac:dyDescent="0.3">
      <c r="A66" s="925" t="s">
        <v>591</v>
      </c>
      <c r="B66" s="927" t="s">
        <v>9930</v>
      </c>
      <c r="C66" s="927" t="s">
        <v>9855</v>
      </c>
      <c r="D66" s="927" t="s">
        <v>9941</v>
      </c>
      <c r="E66" s="927" t="s">
        <v>9942</v>
      </c>
      <c r="F66" s="937">
        <v>534</v>
      </c>
      <c r="G66" s="937">
        <v>664830</v>
      </c>
      <c r="H66" s="937">
        <v>1</v>
      </c>
      <c r="I66" s="937">
        <v>1245</v>
      </c>
      <c r="J66" s="937">
        <v>676</v>
      </c>
      <c r="K66" s="937">
        <v>822230</v>
      </c>
      <c r="L66" s="937">
        <v>1.236752252455515</v>
      </c>
      <c r="M66" s="937">
        <v>1216.3165680473373</v>
      </c>
      <c r="N66" s="937">
        <v>741</v>
      </c>
      <c r="O66" s="937">
        <v>939588</v>
      </c>
      <c r="P66" s="928">
        <v>1.4132755742069401</v>
      </c>
      <c r="Q66" s="938">
        <v>1268</v>
      </c>
    </row>
    <row r="67" spans="1:17" ht="14.4" customHeight="1" x14ac:dyDescent="0.3">
      <c r="A67" s="925" t="s">
        <v>591</v>
      </c>
      <c r="B67" s="927" t="s">
        <v>9930</v>
      </c>
      <c r="C67" s="927" t="s">
        <v>9855</v>
      </c>
      <c r="D67" s="927" t="s">
        <v>9943</v>
      </c>
      <c r="E67" s="927" t="s">
        <v>9944</v>
      </c>
      <c r="F67" s="937">
        <v>336</v>
      </c>
      <c r="G67" s="937">
        <v>3137232</v>
      </c>
      <c r="H67" s="937">
        <v>1</v>
      </c>
      <c r="I67" s="937">
        <v>9337</v>
      </c>
      <c r="J67" s="937">
        <v>607</v>
      </c>
      <c r="K67" s="937">
        <v>5704009</v>
      </c>
      <c r="L67" s="937">
        <v>1.8181661413628321</v>
      </c>
      <c r="M67" s="937">
        <v>9397.0494233937388</v>
      </c>
      <c r="N67" s="937">
        <v>662</v>
      </c>
      <c r="O67" s="937">
        <v>6253252</v>
      </c>
      <c r="P67" s="928">
        <v>1.9932386256419672</v>
      </c>
      <c r="Q67" s="938">
        <v>9446</v>
      </c>
    </row>
    <row r="68" spans="1:17" ht="14.4" customHeight="1" x14ac:dyDescent="0.3">
      <c r="A68" s="925" t="s">
        <v>591</v>
      </c>
      <c r="B68" s="927" t="s">
        <v>9930</v>
      </c>
      <c r="C68" s="927" t="s">
        <v>9855</v>
      </c>
      <c r="D68" s="927" t="s">
        <v>9945</v>
      </c>
      <c r="E68" s="927" t="s">
        <v>9946</v>
      </c>
      <c r="F68" s="937">
        <v>76</v>
      </c>
      <c r="G68" s="937">
        <v>740772</v>
      </c>
      <c r="H68" s="937">
        <v>1</v>
      </c>
      <c r="I68" s="937">
        <v>9747</v>
      </c>
      <c r="J68" s="937">
        <v>95</v>
      </c>
      <c r="K68" s="937">
        <v>911736</v>
      </c>
      <c r="L68" s="937">
        <v>1.2307916605919231</v>
      </c>
      <c r="M68" s="937">
        <v>9597.2210526315794</v>
      </c>
      <c r="N68" s="937">
        <v>112</v>
      </c>
      <c r="O68" s="937">
        <v>1104768</v>
      </c>
      <c r="P68" s="928">
        <v>1.4913738640229381</v>
      </c>
      <c r="Q68" s="938">
        <v>9864</v>
      </c>
    </row>
    <row r="69" spans="1:17" ht="14.4" customHeight="1" x14ac:dyDescent="0.3">
      <c r="A69" s="925" t="s">
        <v>591</v>
      </c>
      <c r="B69" s="927" t="s">
        <v>9930</v>
      </c>
      <c r="C69" s="927" t="s">
        <v>9855</v>
      </c>
      <c r="D69" s="927" t="s">
        <v>9947</v>
      </c>
      <c r="E69" s="927" t="s">
        <v>9948</v>
      </c>
      <c r="F69" s="937">
        <v>14</v>
      </c>
      <c r="G69" s="937">
        <v>5936</v>
      </c>
      <c r="H69" s="937">
        <v>1</v>
      </c>
      <c r="I69" s="937">
        <v>424</v>
      </c>
      <c r="J69" s="937">
        <v>10</v>
      </c>
      <c r="K69" s="937">
        <v>4252</v>
      </c>
      <c r="L69" s="937">
        <v>0.71630727762803237</v>
      </c>
      <c r="M69" s="937">
        <v>425.2</v>
      </c>
      <c r="N69" s="937">
        <v>3</v>
      </c>
      <c r="O69" s="937">
        <v>1296</v>
      </c>
      <c r="P69" s="928">
        <v>0.21832884097035041</v>
      </c>
      <c r="Q69" s="938">
        <v>432</v>
      </c>
    </row>
    <row r="70" spans="1:17" ht="14.4" customHeight="1" x14ac:dyDescent="0.3">
      <c r="A70" s="925" t="s">
        <v>591</v>
      </c>
      <c r="B70" s="927" t="s">
        <v>9930</v>
      </c>
      <c r="C70" s="927" t="s">
        <v>9855</v>
      </c>
      <c r="D70" s="927" t="s">
        <v>9949</v>
      </c>
      <c r="E70" s="927" t="s">
        <v>9950</v>
      </c>
      <c r="F70" s="937"/>
      <c r="G70" s="937"/>
      <c r="H70" s="937"/>
      <c r="I70" s="937"/>
      <c r="J70" s="937">
        <v>6</v>
      </c>
      <c r="K70" s="937">
        <v>3420</v>
      </c>
      <c r="L70" s="937"/>
      <c r="M70" s="937">
        <v>570</v>
      </c>
      <c r="N70" s="937">
        <v>3</v>
      </c>
      <c r="O70" s="937">
        <v>1716</v>
      </c>
      <c r="P70" s="928"/>
      <c r="Q70" s="938">
        <v>572</v>
      </c>
    </row>
    <row r="71" spans="1:17" ht="14.4" customHeight="1" x14ac:dyDescent="0.3">
      <c r="A71" s="925" t="s">
        <v>591</v>
      </c>
      <c r="B71" s="927" t="s">
        <v>9930</v>
      </c>
      <c r="C71" s="927" t="s">
        <v>9855</v>
      </c>
      <c r="D71" s="927" t="s">
        <v>9951</v>
      </c>
      <c r="E71" s="927" t="s">
        <v>9952</v>
      </c>
      <c r="F71" s="937">
        <v>1197</v>
      </c>
      <c r="G71" s="937">
        <v>1199394</v>
      </c>
      <c r="H71" s="937">
        <v>1</v>
      </c>
      <c r="I71" s="937">
        <v>1002</v>
      </c>
      <c r="J71" s="937">
        <v>1815</v>
      </c>
      <c r="K71" s="937">
        <v>1663806</v>
      </c>
      <c r="L71" s="937">
        <v>1.3872055387970925</v>
      </c>
      <c r="M71" s="937">
        <v>916.697520661157</v>
      </c>
      <c r="N71" s="937">
        <v>1478</v>
      </c>
      <c r="O71" s="937">
        <v>1489824</v>
      </c>
      <c r="P71" s="928">
        <v>1.2421472843786112</v>
      </c>
      <c r="Q71" s="938">
        <v>1008</v>
      </c>
    </row>
    <row r="72" spans="1:17" ht="14.4" customHeight="1" x14ac:dyDescent="0.3">
      <c r="A72" s="925" t="s">
        <v>591</v>
      </c>
      <c r="B72" s="927" t="s">
        <v>9930</v>
      </c>
      <c r="C72" s="927" t="s">
        <v>9855</v>
      </c>
      <c r="D72" s="927" t="s">
        <v>9953</v>
      </c>
      <c r="E72" s="927" t="s">
        <v>9954</v>
      </c>
      <c r="F72" s="937">
        <v>902</v>
      </c>
      <c r="G72" s="937">
        <v>2014166</v>
      </c>
      <c r="H72" s="937">
        <v>1</v>
      </c>
      <c r="I72" s="937">
        <v>2233</v>
      </c>
      <c r="J72" s="937">
        <v>790</v>
      </c>
      <c r="K72" s="937">
        <v>1735846</v>
      </c>
      <c r="L72" s="937">
        <v>0.86181873787959884</v>
      </c>
      <c r="M72" s="937">
        <v>2197.2734177215189</v>
      </c>
      <c r="N72" s="937">
        <v>766</v>
      </c>
      <c r="O72" s="937">
        <v>1734224</v>
      </c>
      <c r="P72" s="928">
        <v>0.86101344179178874</v>
      </c>
      <c r="Q72" s="938">
        <v>2264</v>
      </c>
    </row>
    <row r="73" spans="1:17" ht="14.4" customHeight="1" x14ac:dyDescent="0.3">
      <c r="A73" s="925" t="s">
        <v>591</v>
      </c>
      <c r="B73" s="927" t="s">
        <v>9930</v>
      </c>
      <c r="C73" s="927" t="s">
        <v>9855</v>
      </c>
      <c r="D73" s="927" t="s">
        <v>9955</v>
      </c>
      <c r="E73" s="927" t="s">
        <v>9956</v>
      </c>
      <c r="F73" s="937">
        <v>182</v>
      </c>
      <c r="G73" s="937">
        <v>66612</v>
      </c>
      <c r="H73" s="937">
        <v>1</v>
      </c>
      <c r="I73" s="937">
        <v>366</v>
      </c>
      <c r="J73" s="937">
        <v>195</v>
      </c>
      <c r="K73" s="937">
        <v>69742</v>
      </c>
      <c r="L73" s="937">
        <v>1.0469885305950879</v>
      </c>
      <c r="M73" s="937">
        <v>357.65128205128207</v>
      </c>
      <c r="N73" s="937">
        <v>174</v>
      </c>
      <c r="O73" s="937">
        <v>64554</v>
      </c>
      <c r="P73" s="928">
        <v>0.96910466582597732</v>
      </c>
      <c r="Q73" s="938">
        <v>371</v>
      </c>
    </row>
    <row r="74" spans="1:17" ht="14.4" customHeight="1" x14ac:dyDescent="0.3">
      <c r="A74" s="925" t="s">
        <v>591</v>
      </c>
      <c r="B74" s="927" t="s">
        <v>9930</v>
      </c>
      <c r="C74" s="927" t="s">
        <v>9855</v>
      </c>
      <c r="D74" s="927" t="s">
        <v>9957</v>
      </c>
      <c r="E74" s="927" t="s">
        <v>9958</v>
      </c>
      <c r="F74" s="937"/>
      <c r="G74" s="937"/>
      <c r="H74" s="937"/>
      <c r="I74" s="937"/>
      <c r="J74" s="937"/>
      <c r="K74" s="937"/>
      <c r="L74" s="937"/>
      <c r="M74" s="937"/>
      <c r="N74" s="937">
        <v>15</v>
      </c>
      <c r="O74" s="937">
        <v>113325</v>
      </c>
      <c r="P74" s="928"/>
      <c r="Q74" s="938">
        <v>7555</v>
      </c>
    </row>
    <row r="75" spans="1:17" ht="14.4" customHeight="1" x14ac:dyDescent="0.3">
      <c r="A75" s="925" t="s">
        <v>591</v>
      </c>
      <c r="B75" s="927" t="s">
        <v>9930</v>
      </c>
      <c r="C75" s="927" t="s">
        <v>9855</v>
      </c>
      <c r="D75" s="927" t="s">
        <v>9959</v>
      </c>
      <c r="E75" s="927" t="s">
        <v>9960</v>
      </c>
      <c r="F75" s="937">
        <v>27</v>
      </c>
      <c r="G75" s="937">
        <v>289683</v>
      </c>
      <c r="H75" s="937">
        <v>1</v>
      </c>
      <c r="I75" s="937">
        <v>10729</v>
      </c>
      <c r="J75" s="937">
        <v>33</v>
      </c>
      <c r="K75" s="937">
        <v>356127</v>
      </c>
      <c r="L75" s="937">
        <v>1.2293679642920019</v>
      </c>
      <c r="M75" s="937">
        <v>10791.727272727272</v>
      </c>
      <c r="N75" s="937">
        <v>23</v>
      </c>
      <c r="O75" s="937">
        <v>249757</v>
      </c>
      <c r="P75" s="928">
        <v>0.86217347928597809</v>
      </c>
      <c r="Q75" s="938">
        <v>10859</v>
      </c>
    </row>
    <row r="76" spans="1:17" ht="14.4" customHeight="1" x14ac:dyDescent="0.3">
      <c r="A76" s="925" t="s">
        <v>591</v>
      </c>
      <c r="B76" s="927" t="s">
        <v>9930</v>
      </c>
      <c r="C76" s="927" t="s">
        <v>9855</v>
      </c>
      <c r="D76" s="927" t="s">
        <v>9961</v>
      </c>
      <c r="E76" s="927" t="s">
        <v>9962</v>
      </c>
      <c r="F76" s="937">
        <v>2</v>
      </c>
      <c r="G76" s="937">
        <v>766</v>
      </c>
      <c r="H76" s="937">
        <v>1</v>
      </c>
      <c r="I76" s="937">
        <v>383</v>
      </c>
      <c r="J76" s="937">
        <v>1</v>
      </c>
      <c r="K76" s="937">
        <v>386</v>
      </c>
      <c r="L76" s="937">
        <v>0.50391644908616184</v>
      </c>
      <c r="M76" s="937">
        <v>386</v>
      </c>
      <c r="N76" s="937"/>
      <c r="O76" s="937"/>
      <c r="P76" s="928"/>
      <c r="Q76" s="938"/>
    </row>
    <row r="77" spans="1:17" ht="14.4" customHeight="1" x14ac:dyDescent="0.3">
      <c r="A77" s="925" t="s">
        <v>591</v>
      </c>
      <c r="B77" s="927" t="s">
        <v>9963</v>
      </c>
      <c r="C77" s="927" t="s">
        <v>9855</v>
      </c>
      <c r="D77" s="927" t="s">
        <v>9966</v>
      </c>
      <c r="E77" s="927" t="s">
        <v>9967</v>
      </c>
      <c r="F77" s="937">
        <v>299</v>
      </c>
      <c r="G77" s="937">
        <v>64883</v>
      </c>
      <c r="H77" s="937">
        <v>1</v>
      </c>
      <c r="I77" s="937">
        <v>217</v>
      </c>
      <c r="J77" s="937">
        <v>334</v>
      </c>
      <c r="K77" s="937">
        <v>70574</v>
      </c>
      <c r="L77" s="937">
        <v>1.0877117272629193</v>
      </c>
      <c r="M77" s="937">
        <v>211.29940119760479</v>
      </c>
      <c r="N77" s="937">
        <v>324</v>
      </c>
      <c r="O77" s="937">
        <v>70956</v>
      </c>
      <c r="P77" s="928">
        <v>1.0935992478769478</v>
      </c>
      <c r="Q77" s="938">
        <v>219</v>
      </c>
    </row>
    <row r="78" spans="1:17" ht="14.4" customHeight="1" x14ac:dyDescent="0.3">
      <c r="A78" s="925" t="s">
        <v>591</v>
      </c>
      <c r="B78" s="927" t="s">
        <v>9963</v>
      </c>
      <c r="C78" s="927" t="s">
        <v>9855</v>
      </c>
      <c r="D78" s="927" t="s">
        <v>9968</v>
      </c>
      <c r="E78" s="927" t="s">
        <v>9969</v>
      </c>
      <c r="F78" s="937">
        <v>521</v>
      </c>
      <c r="G78" s="937">
        <v>258937</v>
      </c>
      <c r="H78" s="937">
        <v>1</v>
      </c>
      <c r="I78" s="937">
        <v>497</v>
      </c>
      <c r="J78" s="937">
        <v>571</v>
      </c>
      <c r="K78" s="937">
        <v>278653</v>
      </c>
      <c r="L78" s="937">
        <v>1.0761420731683768</v>
      </c>
      <c r="M78" s="937">
        <v>488.00875656742556</v>
      </c>
      <c r="N78" s="937">
        <v>603</v>
      </c>
      <c r="O78" s="937">
        <v>303309</v>
      </c>
      <c r="P78" s="928">
        <v>1.1713621460046266</v>
      </c>
      <c r="Q78" s="938">
        <v>503</v>
      </c>
    </row>
    <row r="79" spans="1:17" ht="14.4" customHeight="1" x14ac:dyDescent="0.3">
      <c r="A79" s="925" t="s">
        <v>591</v>
      </c>
      <c r="B79" s="927" t="s">
        <v>9963</v>
      </c>
      <c r="C79" s="927" t="s">
        <v>9855</v>
      </c>
      <c r="D79" s="927" t="s">
        <v>9974</v>
      </c>
      <c r="E79" s="927" t="s">
        <v>9975</v>
      </c>
      <c r="F79" s="937">
        <v>161</v>
      </c>
      <c r="G79" s="937">
        <v>56350</v>
      </c>
      <c r="H79" s="937">
        <v>1</v>
      </c>
      <c r="I79" s="937">
        <v>350</v>
      </c>
      <c r="J79" s="937">
        <v>420</v>
      </c>
      <c r="K79" s="937">
        <v>147295</v>
      </c>
      <c r="L79" s="937">
        <v>2.6139307897071871</v>
      </c>
      <c r="M79" s="937">
        <v>350.70238095238096</v>
      </c>
      <c r="N79" s="937">
        <v>356</v>
      </c>
      <c r="O79" s="937">
        <v>124956</v>
      </c>
      <c r="P79" s="928">
        <v>2.2174977817213843</v>
      </c>
      <c r="Q79" s="938">
        <v>351</v>
      </c>
    </row>
    <row r="80" spans="1:17" ht="14.4" customHeight="1" x14ac:dyDescent="0.3">
      <c r="A80" s="925" t="s">
        <v>591</v>
      </c>
      <c r="B80" s="927" t="s">
        <v>9963</v>
      </c>
      <c r="C80" s="927" t="s">
        <v>9855</v>
      </c>
      <c r="D80" s="927" t="s">
        <v>9976</v>
      </c>
      <c r="E80" s="927" t="s">
        <v>9977</v>
      </c>
      <c r="F80" s="937"/>
      <c r="G80" s="937"/>
      <c r="H80" s="937"/>
      <c r="I80" s="937"/>
      <c r="J80" s="937">
        <v>1</v>
      </c>
      <c r="K80" s="937">
        <v>31</v>
      </c>
      <c r="L80" s="937"/>
      <c r="M80" s="937">
        <v>31</v>
      </c>
      <c r="N80" s="937"/>
      <c r="O80" s="937"/>
      <c r="P80" s="928"/>
      <c r="Q80" s="938"/>
    </row>
    <row r="81" spans="1:17" ht="14.4" customHeight="1" x14ac:dyDescent="0.3">
      <c r="A81" s="925" t="s">
        <v>591</v>
      </c>
      <c r="B81" s="927" t="s">
        <v>9963</v>
      </c>
      <c r="C81" s="927" t="s">
        <v>9855</v>
      </c>
      <c r="D81" s="927" t="s">
        <v>9978</v>
      </c>
      <c r="E81" s="927" t="s">
        <v>9979</v>
      </c>
      <c r="F81" s="937">
        <v>11269</v>
      </c>
      <c r="G81" s="937">
        <v>732485</v>
      </c>
      <c r="H81" s="937">
        <v>1</v>
      </c>
      <c r="I81" s="937">
        <v>65</v>
      </c>
      <c r="J81" s="937">
        <v>12796</v>
      </c>
      <c r="K81" s="937">
        <v>828490</v>
      </c>
      <c r="L81" s="937">
        <v>1.1310675303931139</v>
      </c>
      <c r="M81" s="937">
        <v>64.746014379493587</v>
      </c>
      <c r="N81" s="937">
        <v>13187</v>
      </c>
      <c r="O81" s="937">
        <v>857155</v>
      </c>
      <c r="P81" s="928">
        <v>1.1702014375721004</v>
      </c>
      <c r="Q81" s="938">
        <v>65</v>
      </c>
    </row>
    <row r="82" spans="1:17" ht="14.4" customHeight="1" x14ac:dyDescent="0.3">
      <c r="A82" s="925" t="s">
        <v>591</v>
      </c>
      <c r="B82" s="927" t="s">
        <v>9963</v>
      </c>
      <c r="C82" s="927" t="s">
        <v>9855</v>
      </c>
      <c r="D82" s="927" t="s">
        <v>10370</v>
      </c>
      <c r="E82" s="927" t="s">
        <v>10371</v>
      </c>
      <c r="F82" s="937">
        <v>10</v>
      </c>
      <c r="G82" s="937">
        <v>75810</v>
      </c>
      <c r="H82" s="937">
        <v>1</v>
      </c>
      <c r="I82" s="937">
        <v>7581</v>
      </c>
      <c r="J82" s="937">
        <v>19</v>
      </c>
      <c r="K82" s="937">
        <v>113847</v>
      </c>
      <c r="L82" s="937">
        <v>1.5017411950929958</v>
      </c>
      <c r="M82" s="937">
        <v>5991.9473684210525</v>
      </c>
      <c r="N82" s="937">
        <v>22</v>
      </c>
      <c r="O82" s="937">
        <v>167134</v>
      </c>
      <c r="P82" s="928">
        <v>2.2046431869146552</v>
      </c>
      <c r="Q82" s="938">
        <v>7597</v>
      </c>
    </row>
    <row r="83" spans="1:17" ht="14.4" customHeight="1" x14ac:dyDescent="0.3">
      <c r="A83" s="925" t="s">
        <v>591</v>
      </c>
      <c r="B83" s="927" t="s">
        <v>9963</v>
      </c>
      <c r="C83" s="927" t="s">
        <v>9855</v>
      </c>
      <c r="D83" s="927" t="s">
        <v>9980</v>
      </c>
      <c r="E83" s="927" t="s">
        <v>9981</v>
      </c>
      <c r="F83" s="937"/>
      <c r="G83" s="937"/>
      <c r="H83" s="937"/>
      <c r="I83" s="937"/>
      <c r="J83" s="937"/>
      <c r="K83" s="937"/>
      <c r="L83" s="937"/>
      <c r="M83" s="937"/>
      <c r="N83" s="937">
        <v>1</v>
      </c>
      <c r="O83" s="937">
        <v>544</v>
      </c>
      <c r="P83" s="928"/>
      <c r="Q83" s="938">
        <v>544</v>
      </c>
    </row>
    <row r="84" spans="1:17" ht="14.4" customHeight="1" x14ac:dyDescent="0.3">
      <c r="A84" s="925" t="s">
        <v>591</v>
      </c>
      <c r="B84" s="927" t="s">
        <v>9963</v>
      </c>
      <c r="C84" s="927" t="s">
        <v>9855</v>
      </c>
      <c r="D84" s="927" t="s">
        <v>1322</v>
      </c>
      <c r="E84" s="927" t="s">
        <v>9982</v>
      </c>
      <c r="F84" s="937">
        <v>36</v>
      </c>
      <c r="G84" s="937">
        <v>21240</v>
      </c>
      <c r="H84" s="937">
        <v>1</v>
      </c>
      <c r="I84" s="937">
        <v>590</v>
      </c>
      <c r="J84" s="937">
        <v>16</v>
      </c>
      <c r="K84" s="937">
        <v>9453</v>
      </c>
      <c r="L84" s="937">
        <v>0.44505649717514123</v>
      </c>
      <c r="M84" s="937">
        <v>590.8125</v>
      </c>
      <c r="N84" s="937">
        <v>42</v>
      </c>
      <c r="O84" s="937">
        <v>24822</v>
      </c>
      <c r="P84" s="928">
        <v>1.1686440677966101</v>
      </c>
      <c r="Q84" s="938">
        <v>591</v>
      </c>
    </row>
    <row r="85" spans="1:17" ht="14.4" customHeight="1" x14ac:dyDescent="0.3">
      <c r="A85" s="925" t="s">
        <v>591</v>
      </c>
      <c r="B85" s="927" t="s">
        <v>9963</v>
      </c>
      <c r="C85" s="927" t="s">
        <v>9855</v>
      </c>
      <c r="D85" s="927" t="s">
        <v>9983</v>
      </c>
      <c r="E85" s="927" t="s">
        <v>9984</v>
      </c>
      <c r="F85" s="937">
        <v>9</v>
      </c>
      <c r="G85" s="937">
        <v>5535</v>
      </c>
      <c r="H85" s="937">
        <v>1</v>
      </c>
      <c r="I85" s="937">
        <v>615</v>
      </c>
      <c r="J85" s="937">
        <v>4</v>
      </c>
      <c r="K85" s="937">
        <v>2461</v>
      </c>
      <c r="L85" s="937">
        <v>0.44462511291779583</v>
      </c>
      <c r="M85" s="937">
        <v>615.25</v>
      </c>
      <c r="N85" s="937">
        <v>11</v>
      </c>
      <c r="O85" s="937">
        <v>6776</v>
      </c>
      <c r="P85" s="928">
        <v>1.2242095754290876</v>
      </c>
      <c r="Q85" s="938">
        <v>616</v>
      </c>
    </row>
    <row r="86" spans="1:17" ht="14.4" customHeight="1" x14ac:dyDescent="0.3">
      <c r="A86" s="925" t="s">
        <v>591</v>
      </c>
      <c r="B86" s="927" t="s">
        <v>9963</v>
      </c>
      <c r="C86" s="927" t="s">
        <v>9855</v>
      </c>
      <c r="D86" s="927" t="s">
        <v>9985</v>
      </c>
      <c r="E86" s="927" t="s">
        <v>9986</v>
      </c>
      <c r="F86" s="937"/>
      <c r="G86" s="937"/>
      <c r="H86" s="937"/>
      <c r="I86" s="937"/>
      <c r="J86" s="937">
        <v>2</v>
      </c>
      <c r="K86" s="937">
        <v>299</v>
      </c>
      <c r="L86" s="937"/>
      <c r="M86" s="937">
        <v>149.5</v>
      </c>
      <c r="N86" s="937">
        <v>3</v>
      </c>
      <c r="O86" s="937">
        <v>450</v>
      </c>
      <c r="P86" s="928"/>
      <c r="Q86" s="938">
        <v>150</v>
      </c>
    </row>
    <row r="87" spans="1:17" ht="14.4" customHeight="1" x14ac:dyDescent="0.3">
      <c r="A87" s="925" t="s">
        <v>591</v>
      </c>
      <c r="B87" s="927" t="s">
        <v>9963</v>
      </c>
      <c r="C87" s="927" t="s">
        <v>9855</v>
      </c>
      <c r="D87" s="927" t="s">
        <v>9987</v>
      </c>
      <c r="E87" s="927" t="s">
        <v>9988</v>
      </c>
      <c r="F87" s="937">
        <v>1</v>
      </c>
      <c r="G87" s="937">
        <v>675</v>
      </c>
      <c r="H87" s="937">
        <v>1</v>
      </c>
      <c r="I87" s="937">
        <v>675</v>
      </c>
      <c r="J87" s="937">
        <v>4</v>
      </c>
      <c r="K87" s="937">
        <v>2704</v>
      </c>
      <c r="L87" s="937">
        <v>4.0059259259259257</v>
      </c>
      <c r="M87" s="937">
        <v>676</v>
      </c>
      <c r="N87" s="937">
        <v>7</v>
      </c>
      <c r="O87" s="937">
        <v>4732</v>
      </c>
      <c r="P87" s="928">
        <v>7.0103703703703708</v>
      </c>
      <c r="Q87" s="938">
        <v>676</v>
      </c>
    </row>
    <row r="88" spans="1:17" ht="14.4" customHeight="1" x14ac:dyDescent="0.3">
      <c r="A88" s="925" t="s">
        <v>591</v>
      </c>
      <c r="B88" s="927" t="s">
        <v>9963</v>
      </c>
      <c r="C88" s="927" t="s">
        <v>9855</v>
      </c>
      <c r="D88" s="927" t="s">
        <v>9989</v>
      </c>
      <c r="E88" s="927" t="s">
        <v>9990</v>
      </c>
      <c r="F88" s="937">
        <v>269</v>
      </c>
      <c r="G88" s="937">
        <v>6187</v>
      </c>
      <c r="H88" s="937">
        <v>1</v>
      </c>
      <c r="I88" s="937">
        <v>23</v>
      </c>
      <c r="J88" s="937">
        <v>226</v>
      </c>
      <c r="K88" s="937">
        <v>5371</v>
      </c>
      <c r="L88" s="937">
        <v>0.86811055438823337</v>
      </c>
      <c r="M88" s="937">
        <v>23.765486725663717</v>
      </c>
      <c r="N88" s="937">
        <v>237</v>
      </c>
      <c r="O88" s="937">
        <v>5688</v>
      </c>
      <c r="P88" s="928">
        <v>0.91934701794084372</v>
      </c>
      <c r="Q88" s="938">
        <v>24</v>
      </c>
    </row>
    <row r="89" spans="1:17" ht="14.4" customHeight="1" x14ac:dyDescent="0.3">
      <c r="A89" s="925" t="s">
        <v>591</v>
      </c>
      <c r="B89" s="927" t="s">
        <v>9963</v>
      </c>
      <c r="C89" s="927" t="s">
        <v>9855</v>
      </c>
      <c r="D89" s="927" t="s">
        <v>9991</v>
      </c>
      <c r="E89" s="927" t="s">
        <v>9992</v>
      </c>
      <c r="F89" s="937"/>
      <c r="G89" s="937"/>
      <c r="H89" s="937"/>
      <c r="I89" s="937"/>
      <c r="J89" s="937">
        <v>4</v>
      </c>
      <c r="K89" s="937">
        <v>648</v>
      </c>
      <c r="L89" s="937"/>
      <c r="M89" s="937">
        <v>162</v>
      </c>
      <c r="N89" s="937"/>
      <c r="O89" s="937"/>
      <c r="P89" s="928"/>
      <c r="Q89" s="938"/>
    </row>
    <row r="90" spans="1:17" ht="14.4" customHeight="1" x14ac:dyDescent="0.3">
      <c r="A90" s="925" t="s">
        <v>591</v>
      </c>
      <c r="B90" s="927" t="s">
        <v>9963</v>
      </c>
      <c r="C90" s="927" t="s">
        <v>9855</v>
      </c>
      <c r="D90" s="927" t="s">
        <v>9993</v>
      </c>
      <c r="E90" s="927" t="s">
        <v>9994</v>
      </c>
      <c r="F90" s="937">
        <v>2716</v>
      </c>
      <c r="G90" s="937">
        <v>146664</v>
      </c>
      <c r="H90" s="937">
        <v>1</v>
      </c>
      <c r="I90" s="937">
        <v>54</v>
      </c>
      <c r="J90" s="937">
        <v>3060</v>
      </c>
      <c r="K90" s="937">
        <v>164700</v>
      </c>
      <c r="L90" s="937">
        <v>1.1229749631811488</v>
      </c>
      <c r="M90" s="937">
        <v>53.823529411764703</v>
      </c>
      <c r="N90" s="937">
        <v>3693</v>
      </c>
      <c r="O90" s="937">
        <v>199422</v>
      </c>
      <c r="P90" s="928">
        <v>1.3597201767304861</v>
      </c>
      <c r="Q90" s="938">
        <v>54</v>
      </c>
    </row>
    <row r="91" spans="1:17" ht="14.4" customHeight="1" x14ac:dyDescent="0.3">
      <c r="A91" s="925" t="s">
        <v>591</v>
      </c>
      <c r="B91" s="927" t="s">
        <v>9963</v>
      </c>
      <c r="C91" s="927" t="s">
        <v>9855</v>
      </c>
      <c r="D91" s="927" t="s">
        <v>9995</v>
      </c>
      <c r="E91" s="927" t="s">
        <v>9996</v>
      </c>
      <c r="F91" s="937">
        <v>2757</v>
      </c>
      <c r="G91" s="937">
        <v>212289</v>
      </c>
      <c r="H91" s="937">
        <v>1</v>
      </c>
      <c r="I91" s="937">
        <v>77</v>
      </c>
      <c r="J91" s="937">
        <v>3122</v>
      </c>
      <c r="K91" s="937">
        <v>239624</v>
      </c>
      <c r="L91" s="937">
        <v>1.1287631483496554</v>
      </c>
      <c r="M91" s="937">
        <v>76.753363228699556</v>
      </c>
      <c r="N91" s="937">
        <v>3774</v>
      </c>
      <c r="O91" s="937">
        <v>290598</v>
      </c>
      <c r="P91" s="928">
        <v>1.368879216539717</v>
      </c>
      <c r="Q91" s="938">
        <v>77</v>
      </c>
    </row>
    <row r="92" spans="1:17" ht="14.4" customHeight="1" x14ac:dyDescent="0.3">
      <c r="A92" s="925" t="s">
        <v>591</v>
      </c>
      <c r="B92" s="927" t="s">
        <v>9963</v>
      </c>
      <c r="C92" s="927" t="s">
        <v>9855</v>
      </c>
      <c r="D92" s="927" t="s">
        <v>9997</v>
      </c>
      <c r="E92" s="927" t="s">
        <v>9998</v>
      </c>
      <c r="F92" s="937">
        <v>12</v>
      </c>
      <c r="G92" s="937">
        <v>19548</v>
      </c>
      <c r="H92" s="937">
        <v>1</v>
      </c>
      <c r="I92" s="937">
        <v>1629</v>
      </c>
      <c r="J92" s="937">
        <v>3</v>
      </c>
      <c r="K92" s="937">
        <v>4890</v>
      </c>
      <c r="L92" s="937">
        <v>0.25015346838551261</v>
      </c>
      <c r="M92" s="937">
        <v>1630</v>
      </c>
      <c r="N92" s="937">
        <v>5</v>
      </c>
      <c r="O92" s="937">
        <v>8150</v>
      </c>
      <c r="P92" s="928">
        <v>0.41692244730918765</v>
      </c>
      <c r="Q92" s="938">
        <v>1630</v>
      </c>
    </row>
    <row r="93" spans="1:17" ht="14.4" customHeight="1" x14ac:dyDescent="0.3">
      <c r="A93" s="925" t="s">
        <v>591</v>
      </c>
      <c r="B93" s="927" t="s">
        <v>9963</v>
      </c>
      <c r="C93" s="927" t="s">
        <v>9855</v>
      </c>
      <c r="D93" s="927" t="s">
        <v>9999</v>
      </c>
      <c r="E93" s="927" t="s">
        <v>10000</v>
      </c>
      <c r="F93" s="937">
        <v>1338</v>
      </c>
      <c r="G93" s="937">
        <v>29436</v>
      </c>
      <c r="H93" s="937">
        <v>1</v>
      </c>
      <c r="I93" s="937">
        <v>22</v>
      </c>
      <c r="J93" s="937">
        <v>1826</v>
      </c>
      <c r="K93" s="937">
        <v>41198</v>
      </c>
      <c r="L93" s="937">
        <v>1.3995787471123795</v>
      </c>
      <c r="M93" s="937">
        <v>22.561883899233298</v>
      </c>
      <c r="N93" s="937">
        <v>1948</v>
      </c>
      <c r="O93" s="937">
        <v>44804</v>
      </c>
      <c r="P93" s="928">
        <v>1.5220818045930153</v>
      </c>
      <c r="Q93" s="938">
        <v>23</v>
      </c>
    </row>
    <row r="94" spans="1:17" ht="14.4" customHeight="1" x14ac:dyDescent="0.3">
      <c r="A94" s="925" t="s">
        <v>591</v>
      </c>
      <c r="B94" s="927" t="s">
        <v>9963</v>
      </c>
      <c r="C94" s="927" t="s">
        <v>9855</v>
      </c>
      <c r="D94" s="927" t="s">
        <v>10001</v>
      </c>
      <c r="E94" s="927" t="s">
        <v>10002</v>
      </c>
      <c r="F94" s="937"/>
      <c r="G94" s="937"/>
      <c r="H94" s="937"/>
      <c r="I94" s="937"/>
      <c r="J94" s="937">
        <v>4</v>
      </c>
      <c r="K94" s="937">
        <v>388</v>
      </c>
      <c r="L94" s="937"/>
      <c r="M94" s="937">
        <v>97</v>
      </c>
      <c r="N94" s="937"/>
      <c r="O94" s="937"/>
      <c r="P94" s="928"/>
      <c r="Q94" s="938"/>
    </row>
    <row r="95" spans="1:17" ht="14.4" customHeight="1" x14ac:dyDescent="0.3">
      <c r="A95" s="925" t="s">
        <v>591</v>
      </c>
      <c r="B95" s="927" t="s">
        <v>9963</v>
      </c>
      <c r="C95" s="927" t="s">
        <v>9855</v>
      </c>
      <c r="D95" s="927" t="s">
        <v>10005</v>
      </c>
      <c r="E95" s="927" t="s">
        <v>10006</v>
      </c>
      <c r="F95" s="937">
        <v>1</v>
      </c>
      <c r="G95" s="937">
        <v>405</v>
      </c>
      <c r="H95" s="937">
        <v>1</v>
      </c>
      <c r="I95" s="937">
        <v>405</v>
      </c>
      <c r="J95" s="937">
        <v>3</v>
      </c>
      <c r="K95" s="937">
        <v>1217</v>
      </c>
      <c r="L95" s="937">
        <v>3.0049382716049382</v>
      </c>
      <c r="M95" s="937">
        <v>405.66666666666669</v>
      </c>
      <c r="N95" s="937">
        <v>1</v>
      </c>
      <c r="O95" s="937">
        <v>406</v>
      </c>
      <c r="P95" s="928">
        <v>1.0024691358024691</v>
      </c>
      <c r="Q95" s="938">
        <v>406</v>
      </c>
    </row>
    <row r="96" spans="1:17" ht="14.4" customHeight="1" x14ac:dyDescent="0.3">
      <c r="A96" s="925" t="s">
        <v>591</v>
      </c>
      <c r="B96" s="927" t="s">
        <v>9963</v>
      </c>
      <c r="C96" s="927" t="s">
        <v>9855</v>
      </c>
      <c r="D96" s="927" t="s">
        <v>10007</v>
      </c>
      <c r="E96" s="927" t="s">
        <v>10008</v>
      </c>
      <c r="F96" s="937">
        <v>8</v>
      </c>
      <c r="G96" s="937">
        <v>5016</v>
      </c>
      <c r="H96" s="937">
        <v>1</v>
      </c>
      <c r="I96" s="937">
        <v>627</v>
      </c>
      <c r="J96" s="937">
        <v>14</v>
      </c>
      <c r="K96" s="937">
        <v>8789</v>
      </c>
      <c r="L96" s="937">
        <v>1.7521929824561404</v>
      </c>
      <c r="M96" s="937">
        <v>627.78571428571433</v>
      </c>
      <c r="N96" s="937">
        <v>17</v>
      </c>
      <c r="O96" s="937">
        <v>10676</v>
      </c>
      <c r="P96" s="928">
        <v>2.1283891547049443</v>
      </c>
      <c r="Q96" s="938">
        <v>628</v>
      </c>
    </row>
    <row r="97" spans="1:17" ht="14.4" customHeight="1" x14ac:dyDescent="0.3">
      <c r="A97" s="925" t="s">
        <v>591</v>
      </c>
      <c r="B97" s="927" t="s">
        <v>9963</v>
      </c>
      <c r="C97" s="927" t="s">
        <v>9855</v>
      </c>
      <c r="D97" s="927" t="s">
        <v>10009</v>
      </c>
      <c r="E97" s="927" t="s">
        <v>10010</v>
      </c>
      <c r="F97" s="937">
        <v>533</v>
      </c>
      <c r="G97" s="937">
        <v>111397</v>
      </c>
      <c r="H97" s="937">
        <v>1</v>
      </c>
      <c r="I97" s="937">
        <v>209</v>
      </c>
      <c r="J97" s="937"/>
      <c r="K97" s="937"/>
      <c r="L97" s="937"/>
      <c r="M97" s="937"/>
      <c r="N97" s="937"/>
      <c r="O97" s="937"/>
      <c r="P97" s="928"/>
      <c r="Q97" s="938"/>
    </row>
    <row r="98" spans="1:17" ht="14.4" customHeight="1" x14ac:dyDescent="0.3">
      <c r="A98" s="925" t="s">
        <v>591</v>
      </c>
      <c r="B98" s="927" t="s">
        <v>9963</v>
      </c>
      <c r="C98" s="927" t="s">
        <v>9855</v>
      </c>
      <c r="D98" s="927" t="s">
        <v>10011</v>
      </c>
      <c r="E98" s="927" t="s">
        <v>10012</v>
      </c>
      <c r="F98" s="937">
        <v>700</v>
      </c>
      <c r="G98" s="937">
        <v>46200</v>
      </c>
      <c r="H98" s="937">
        <v>1</v>
      </c>
      <c r="I98" s="937">
        <v>66</v>
      </c>
      <c r="J98" s="937">
        <v>828</v>
      </c>
      <c r="K98" s="937">
        <v>54648</v>
      </c>
      <c r="L98" s="937">
        <v>1.1828571428571428</v>
      </c>
      <c r="M98" s="937">
        <v>66</v>
      </c>
      <c r="N98" s="937">
        <v>1089</v>
      </c>
      <c r="O98" s="937">
        <v>71874</v>
      </c>
      <c r="P98" s="928">
        <v>1.5557142857142856</v>
      </c>
      <c r="Q98" s="938">
        <v>66</v>
      </c>
    </row>
    <row r="99" spans="1:17" ht="14.4" customHeight="1" x14ac:dyDescent="0.3">
      <c r="A99" s="925" t="s">
        <v>591</v>
      </c>
      <c r="B99" s="927" t="s">
        <v>9963</v>
      </c>
      <c r="C99" s="927" t="s">
        <v>9855</v>
      </c>
      <c r="D99" s="927" t="s">
        <v>10013</v>
      </c>
      <c r="E99" s="927" t="s">
        <v>10014</v>
      </c>
      <c r="F99" s="937">
        <v>1</v>
      </c>
      <c r="G99" s="937">
        <v>294</v>
      </c>
      <c r="H99" s="937">
        <v>1</v>
      </c>
      <c r="I99" s="937">
        <v>294</v>
      </c>
      <c r="J99" s="937"/>
      <c r="K99" s="937"/>
      <c r="L99" s="937"/>
      <c r="M99" s="937"/>
      <c r="N99" s="937">
        <v>3</v>
      </c>
      <c r="O99" s="937">
        <v>888</v>
      </c>
      <c r="P99" s="928">
        <v>3.0204081632653059</v>
      </c>
      <c r="Q99" s="938">
        <v>296</v>
      </c>
    </row>
    <row r="100" spans="1:17" ht="14.4" customHeight="1" x14ac:dyDescent="0.3">
      <c r="A100" s="925" t="s">
        <v>591</v>
      </c>
      <c r="B100" s="927" t="s">
        <v>9963</v>
      </c>
      <c r="C100" s="927" t="s">
        <v>9855</v>
      </c>
      <c r="D100" s="927" t="s">
        <v>10019</v>
      </c>
      <c r="E100" s="927" t="s">
        <v>10020</v>
      </c>
      <c r="F100" s="937">
        <v>7140</v>
      </c>
      <c r="G100" s="937">
        <v>2484720</v>
      </c>
      <c r="H100" s="937">
        <v>1</v>
      </c>
      <c r="I100" s="937">
        <v>348</v>
      </c>
      <c r="J100" s="937">
        <v>8751</v>
      </c>
      <c r="K100" s="937">
        <v>2987148</v>
      </c>
      <c r="L100" s="937">
        <v>1.2022070897324446</v>
      </c>
      <c r="M100" s="937">
        <v>341.34933150497085</v>
      </c>
      <c r="N100" s="937">
        <v>8158</v>
      </c>
      <c r="O100" s="937">
        <v>2847142</v>
      </c>
      <c r="P100" s="928">
        <v>1.1458602981422454</v>
      </c>
      <c r="Q100" s="938">
        <v>349</v>
      </c>
    </row>
    <row r="101" spans="1:17" ht="14.4" customHeight="1" x14ac:dyDescent="0.3">
      <c r="A101" s="925" t="s">
        <v>591</v>
      </c>
      <c r="B101" s="927" t="s">
        <v>9963</v>
      </c>
      <c r="C101" s="927" t="s">
        <v>9855</v>
      </c>
      <c r="D101" s="927" t="s">
        <v>10021</v>
      </c>
      <c r="E101" s="927" t="s">
        <v>10022</v>
      </c>
      <c r="F101" s="937">
        <v>837</v>
      </c>
      <c r="G101" s="937">
        <v>20088</v>
      </c>
      <c r="H101" s="937">
        <v>1</v>
      </c>
      <c r="I101" s="937">
        <v>24</v>
      </c>
      <c r="J101" s="937">
        <v>1152</v>
      </c>
      <c r="K101" s="937">
        <v>27264</v>
      </c>
      <c r="L101" s="937">
        <v>1.3572281959378734</v>
      </c>
      <c r="M101" s="937">
        <v>23.666666666666668</v>
      </c>
      <c r="N101" s="937">
        <v>1141</v>
      </c>
      <c r="O101" s="937">
        <v>27384</v>
      </c>
      <c r="P101" s="928">
        <v>1.3632019115890084</v>
      </c>
      <c r="Q101" s="938">
        <v>24</v>
      </c>
    </row>
    <row r="102" spans="1:17" ht="14.4" customHeight="1" x14ac:dyDescent="0.3">
      <c r="A102" s="925" t="s">
        <v>591</v>
      </c>
      <c r="B102" s="927" t="s">
        <v>9963</v>
      </c>
      <c r="C102" s="927" t="s">
        <v>9855</v>
      </c>
      <c r="D102" s="927" t="s">
        <v>10023</v>
      </c>
      <c r="E102" s="927" t="s">
        <v>10024</v>
      </c>
      <c r="F102" s="937">
        <v>7</v>
      </c>
      <c r="G102" s="937">
        <v>5166</v>
      </c>
      <c r="H102" s="937">
        <v>1</v>
      </c>
      <c r="I102" s="937">
        <v>738</v>
      </c>
      <c r="J102" s="937">
        <v>5</v>
      </c>
      <c r="K102" s="937">
        <v>3692</v>
      </c>
      <c r="L102" s="937">
        <v>0.71467286101432448</v>
      </c>
      <c r="M102" s="937">
        <v>738.4</v>
      </c>
      <c r="N102" s="937">
        <v>6</v>
      </c>
      <c r="O102" s="937">
        <v>4434</v>
      </c>
      <c r="P102" s="928">
        <v>0.85830429732868763</v>
      </c>
      <c r="Q102" s="938">
        <v>739</v>
      </c>
    </row>
    <row r="103" spans="1:17" ht="14.4" customHeight="1" x14ac:dyDescent="0.3">
      <c r="A103" s="925" t="s">
        <v>591</v>
      </c>
      <c r="B103" s="927" t="s">
        <v>9963</v>
      </c>
      <c r="C103" s="927" t="s">
        <v>9855</v>
      </c>
      <c r="D103" s="927" t="s">
        <v>10025</v>
      </c>
      <c r="E103" s="927" t="s">
        <v>10026</v>
      </c>
      <c r="F103" s="937">
        <v>1896</v>
      </c>
      <c r="G103" s="937">
        <v>341280</v>
      </c>
      <c r="H103" s="937">
        <v>1</v>
      </c>
      <c r="I103" s="937">
        <v>180</v>
      </c>
      <c r="J103" s="937">
        <v>2055</v>
      </c>
      <c r="K103" s="937">
        <v>369540</v>
      </c>
      <c r="L103" s="937">
        <v>1.0828059071729959</v>
      </c>
      <c r="M103" s="937">
        <v>179.82481751824818</v>
      </c>
      <c r="N103" s="937">
        <v>2688</v>
      </c>
      <c r="O103" s="937">
        <v>483840</v>
      </c>
      <c r="P103" s="928">
        <v>1.4177215189873418</v>
      </c>
      <c r="Q103" s="938">
        <v>180</v>
      </c>
    </row>
    <row r="104" spans="1:17" ht="14.4" customHeight="1" x14ac:dyDescent="0.3">
      <c r="A104" s="925" t="s">
        <v>591</v>
      </c>
      <c r="B104" s="927" t="s">
        <v>9963</v>
      </c>
      <c r="C104" s="927" t="s">
        <v>9855</v>
      </c>
      <c r="D104" s="927" t="s">
        <v>10031</v>
      </c>
      <c r="E104" s="927" t="s">
        <v>10032</v>
      </c>
      <c r="F104" s="937">
        <v>909</v>
      </c>
      <c r="G104" s="937">
        <v>229977</v>
      </c>
      <c r="H104" s="937">
        <v>1</v>
      </c>
      <c r="I104" s="937">
        <v>253</v>
      </c>
      <c r="J104" s="937">
        <v>2441</v>
      </c>
      <c r="K104" s="937">
        <v>617573</v>
      </c>
      <c r="L104" s="937">
        <v>2.6853685368536855</v>
      </c>
      <c r="M104" s="937">
        <v>253</v>
      </c>
      <c r="N104" s="937">
        <v>3004</v>
      </c>
      <c r="O104" s="937">
        <v>760012</v>
      </c>
      <c r="P104" s="928">
        <v>3.3047304730473046</v>
      </c>
      <c r="Q104" s="938">
        <v>253</v>
      </c>
    </row>
    <row r="105" spans="1:17" ht="14.4" customHeight="1" x14ac:dyDescent="0.3">
      <c r="A105" s="925" t="s">
        <v>591</v>
      </c>
      <c r="B105" s="927" t="s">
        <v>9963</v>
      </c>
      <c r="C105" s="927" t="s">
        <v>9855</v>
      </c>
      <c r="D105" s="927" t="s">
        <v>10033</v>
      </c>
      <c r="E105" s="927" t="s">
        <v>10034</v>
      </c>
      <c r="F105" s="937">
        <v>7</v>
      </c>
      <c r="G105" s="937">
        <v>1848</v>
      </c>
      <c r="H105" s="937">
        <v>1</v>
      </c>
      <c r="I105" s="937">
        <v>264</v>
      </c>
      <c r="J105" s="937">
        <v>5</v>
      </c>
      <c r="K105" s="937">
        <v>1322</v>
      </c>
      <c r="L105" s="937">
        <v>0.71536796536796532</v>
      </c>
      <c r="M105" s="937">
        <v>264.39999999999998</v>
      </c>
      <c r="N105" s="937">
        <v>7</v>
      </c>
      <c r="O105" s="937">
        <v>1855</v>
      </c>
      <c r="P105" s="928">
        <v>1.0037878787878789</v>
      </c>
      <c r="Q105" s="938">
        <v>265</v>
      </c>
    </row>
    <row r="106" spans="1:17" ht="14.4" customHeight="1" x14ac:dyDescent="0.3">
      <c r="A106" s="925" t="s">
        <v>591</v>
      </c>
      <c r="B106" s="927" t="s">
        <v>9963</v>
      </c>
      <c r="C106" s="927" t="s">
        <v>9855</v>
      </c>
      <c r="D106" s="927" t="s">
        <v>10035</v>
      </c>
      <c r="E106" s="927" t="s">
        <v>10036</v>
      </c>
      <c r="F106" s="937">
        <v>23</v>
      </c>
      <c r="G106" s="937">
        <v>4347</v>
      </c>
      <c r="H106" s="937">
        <v>1</v>
      </c>
      <c r="I106" s="937">
        <v>189</v>
      </c>
      <c r="J106" s="937"/>
      <c r="K106" s="937"/>
      <c r="L106" s="937"/>
      <c r="M106" s="937"/>
      <c r="N106" s="937"/>
      <c r="O106" s="937"/>
      <c r="P106" s="928"/>
      <c r="Q106" s="938"/>
    </row>
    <row r="107" spans="1:17" ht="14.4" customHeight="1" x14ac:dyDescent="0.3">
      <c r="A107" s="925" t="s">
        <v>591</v>
      </c>
      <c r="B107" s="927" t="s">
        <v>9963</v>
      </c>
      <c r="C107" s="927" t="s">
        <v>9855</v>
      </c>
      <c r="D107" s="927" t="s">
        <v>10039</v>
      </c>
      <c r="E107" s="927" t="s">
        <v>10040</v>
      </c>
      <c r="F107" s="937">
        <v>2719</v>
      </c>
      <c r="G107" s="937">
        <v>587304</v>
      </c>
      <c r="H107" s="937">
        <v>1</v>
      </c>
      <c r="I107" s="937">
        <v>216</v>
      </c>
      <c r="J107" s="937">
        <v>3068</v>
      </c>
      <c r="K107" s="937">
        <v>660528</v>
      </c>
      <c r="L107" s="937">
        <v>1.1246781905112173</v>
      </c>
      <c r="M107" s="937">
        <v>215.29595827900911</v>
      </c>
      <c r="N107" s="937">
        <v>3696</v>
      </c>
      <c r="O107" s="937">
        <v>798336</v>
      </c>
      <c r="P107" s="928">
        <v>1.3593232806178741</v>
      </c>
      <c r="Q107" s="938">
        <v>216</v>
      </c>
    </row>
    <row r="108" spans="1:17" ht="14.4" customHeight="1" x14ac:dyDescent="0.3">
      <c r="A108" s="925" t="s">
        <v>591</v>
      </c>
      <c r="B108" s="927" t="s">
        <v>9963</v>
      </c>
      <c r="C108" s="927" t="s">
        <v>9855</v>
      </c>
      <c r="D108" s="927" t="s">
        <v>10041</v>
      </c>
      <c r="E108" s="927" t="s">
        <v>10042</v>
      </c>
      <c r="F108" s="937">
        <v>198</v>
      </c>
      <c r="G108" s="937">
        <v>6930</v>
      </c>
      <c r="H108" s="937">
        <v>1</v>
      </c>
      <c r="I108" s="937">
        <v>35</v>
      </c>
      <c r="J108" s="937">
        <v>384</v>
      </c>
      <c r="K108" s="937">
        <v>13761</v>
      </c>
      <c r="L108" s="937">
        <v>1.9857142857142858</v>
      </c>
      <c r="M108" s="937">
        <v>35.8359375</v>
      </c>
      <c r="N108" s="937">
        <v>481</v>
      </c>
      <c r="O108" s="937">
        <v>17316</v>
      </c>
      <c r="P108" s="928">
        <v>2.4987012987012989</v>
      </c>
      <c r="Q108" s="938">
        <v>36</v>
      </c>
    </row>
    <row r="109" spans="1:17" ht="14.4" customHeight="1" x14ac:dyDescent="0.3">
      <c r="A109" s="925" t="s">
        <v>591</v>
      </c>
      <c r="B109" s="927" t="s">
        <v>9963</v>
      </c>
      <c r="C109" s="927" t="s">
        <v>9855</v>
      </c>
      <c r="D109" s="927" t="s">
        <v>10043</v>
      </c>
      <c r="E109" s="927" t="s">
        <v>10044</v>
      </c>
      <c r="F109" s="937">
        <v>24</v>
      </c>
      <c r="G109" s="937">
        <v>14160</v>
      </c>
      <c r="H109" s="937">
        <v>1</v>
      </c>
      <c r="I109" s="937">
        <v>590</v>
      </c>
      <c r="J109" s="937">
        <v>14</v>
      </c>
      <c r="K109" s="937">
        <v>8270</v>
      </c>
      <c r="L109" s="937">
        <v>0.58403954802259883</v>
      </c>
      <c r="M109" s="937">
        <v>590.71428571428567</v>
      </c>
      <c r="N109" s="937">
        <v>20</v>
      </c>
      <c r="O109" s="937">
        <v>11820</v>
      </c>
      <c r="P109" s="928">
        <v>0.8347457627118644</v>
      </c>
      <c r="Q109" s="938">
        <v>591</v>
      </c>
    </row>
    <row r="110" spans="1:17" ht="14.4" customHeight="1" x14ac:dyDescent="0.3">
      <c r="A110" s="925" t="s">
        <v>591</v>
      </c>
      <c r="B110" s="927" t="s">
        <v>9963</v>
      </c>
      <c r="C110" s="927" t="s">
        <v>9855</v>
      </c>
      <c r="D110" s="927" t="s">
        <v>10133</v>
      </c>
      <c r="E110" s="927" t="s">
        <v>10134</v>
      </c>
      <c r="F110" s="937">
        <v>142</v>
      </c>
      <c r="G110" s="937">
        <v>794774</v>
      </c>
      <c r="H110" s="937">
        <v>1</v>
      </c>
      <c r="I110" s="937">
        <v>5597</v>
      </c>
      <c r="J110" s="937">
        <v>150</v>
      </c>
      <c r="K110" s="937">
        <v>785101</v>
      </c>
      <c r="L110" s="937">
        <v>0.98782924453995724</v>
      </c>
      <c r="M110" s="937">
        <v>5234.0066666666671</v>
      </c>
      <c r="N110" s="937">
        <v>144</v>
      </c>
      <c r="O110" s="937">
        <v>808704</v>
      </c>
      <c r="P110" s="928">
        <v>1.0175269950954611</v>
      </c>
      <c r="Q110" s="938">
        <v>5616</v>
      </c>
    </row>
    <row r="111" spans="1:17" ht="14.4" customHeight="1" x14ac:dyDescent="0.3">
      <c r="A111" s="925" t="s">
        <v>591</v>
      </c>
      <c r="B111" s="927" t="s">
        <v>9963</v>
      </c>
      <c r="C111" s="927" t="s">
        <v>9855</v>
      </c>
      <c r="D111" s="927" t="s">
        <v>10045</v>
      </c>
      <c r="E111" s="927" t="s">
        <v>10046</v>
      </c>
      <c r="F111" s="937">
        <v>198</v>
      </c>
      <c r="G111" s="937">
        <v>9900</v>
      </c>
      <c r="H111" s="937">
        <v>1</v>
      </c>
      <c r="I111" s="937">
        <v>50</v>
      </c>
      <c r="J111" s="937">
        <v>273</v>
      </c>
      <c r="K111" s="937">
        <v>13650</v>
      </c>
      <c r="L111" s="937">
        <v>1.3787878787878789</v>
      </c>
      <c r="M111" s="937">
        <v>50</v>
      </c>
      <c r="N111" s="937">
        <v>419</v>
      </c>
      <c r="O111" s="937">
        <v>20950</v>
      </c>
      <c r="P111" s="928">
        <v>2.1161616161616164</v>
      </c>
      <c r="Q111" s="938">
        <v>50</v>
      </c>
    </row>
    <row r="112" spans="1:17" ht="14.4" customHeight="1" x14ac:dyDescent="0.3">
      <c r="A112" s="925" t="s">
        <v>591</v>
      </c>
      <c r="B112" s="927" t="s">
        <v>9963</v>
      </c>
      <c r="C112" s="927" t="s">
        <v>9855</v>
      </c>
      <c r="D112" s="927" t="s">
        <v>10047</v>
      </c>
      <c r="E112" s="927" t="s">
        <v>10048</v>
      </c>
      <c r="F112" s="937">
        <v>7</v>
      </c>
      <c r="G112" s="937">
        <v>3815</v>
      </c>
      <c r="H112" s="937">
        <v>1</v>
      </c>
      <c r="I112" s="937">
        <v>545</v>
      </c>
      <c r="J112" s="937">
        <v>5</v>
      </c>
      <c r="K112" s="937">
        <v>2727</v>
      </c>
      <c r="L112" s="937">
        <v>0.71480996068152036</v>
      </c>
      <c r="M112" s="937">
        <v>545.4</v>
      </c>
      <c r="N112" s="937">
        <v>8</v>
      </c>
      <c r="O112" s="937">
        <v>4368</v>
      </c>
      <c r="P112" s="928">
        <v>1.144954128440367</v>
      </c>
      <c r="Q112" s="938">
        <v>546</v>
      </c>
    </row>
    <row r="113" spans="1:17" ht="14.4" customHeight="1" x14ac:dyDescent="0.3">
      <c r="A113" s="925" t="s">
        <v>591</v>
      </c>
      <c r="B113" s="927" t="s">
        <v>9963</v>
      </c>
      <c r="C113" s="927" t="s">
        <v>9855</v>
      </c>
      <c r="D113" s="927" t="s">
        <v>10049</v>
      </c>
      <c r="E113" s="927" t="s">
        <v>10050</v>
      </c>
      <c r="F113" s="937">
        <v>205</v>
      </c>
      <c r="G113" s="937">
        <v>98195</v>
      </c>
      <c r="H113" s="937">
        <v>1</v>
      </c>
      <c r="I113" s="937">
        <v>479</v>
      </c>
      <c r="J113" s="937">
        <v>264</v>
      </c>
      <c r="K113" s="937">
        <v>126294</v>
      </c>
      <c r="L113" s="937">
        <v>1.2861550995468201</v>
      </c>
      <c r="M113" s="937">
        <v>478.38636363636363</v>
      </c>
      <c r="N113" s="937">
        <v>241</v>
      </c>
      <c r="O113" s="937">
        <v>116885</v>
      </c>
      <c r="P113" s="928">
        <v>1.1903355568002445</v>
      </c>
      <c r="Q113" s="938">
        <v>485</v>
      </c>
    </row>
    <row r="114" spans="1:17" ht="14.4" customHeight="1" x14ac:dyDescent="0.3">
      <c r="A114" s="925" t="s">
        <v>591</v>
      </c>
      <c r="B114" s="927" t="s">
        <v>9963</v>
      </c>
      <c r="C114" s="927" t="s">
        <v>9855</v>
      </c>
      <c r="D114" s="927" t="s">
        <v>10051</v>
      </c>
      <c r="E114" s="927" t="s">
        <v>10052</v>
      </c>
      <c r="F114" s="937">
        <v>7</v>
      </c>
      <c r="G114" s="937">
        <v>5138</v>
      </c>
      <c r="H114" s="937">
        <v>1</v>
      </c>
      <c r="I114" s="937">
        <v>734</v>
      </c>
      <c r="J114" s="937">
        <v>5</v>
      </c>
      <c r="K114" s="937">
        <v>3672</v>
      </c>
      <c r="L114" s="937">
        <v>0.71467497080576103</v>
      </c>
      <c r="M114" s="937">
        <v>734.4</v>
      </c>
      <c r="N114" s="937">
        <v>7</v>
      </c>
      <c r="O114" s="937">
        <v>5145</v>
      </c>
      <c r="P114" s="928">
        <v>1.0013623978201636</v>
      </c>
      <c r="Q114" s="938">
        <v>735</v>
      </c>
    </row>
    <row r="115" spans="1:17" ht="14.4" customHeight="1" x14ac:dyDescent="0.3">
      <c r="A115" s="925" t="s">
        <v>591</v>
      </c>
      <c r="B115" s="927" t="s">
        <v>9963</v>
      </c>
      <c r="C115" s="927" t="s">
        <v>9855</v>
      </c>
      <c r="D115" s="927" t="s">
        <v>10053</v>
      </c>
      <c r="E115" s="927" t="s">
        <v>10054</v>
      </c>
      <c r="F115" s="937">
        <v>8</v>
      </c>
      <c r="G115" s="937">
        <v>2608</v>
      </c>
      <c r="H115" s="937">
        <v>1</v>
      </c>
      <c r="I115" s="937">
        <v>326</v>
      </c>
      <c r="J115" s="937">
        <v>12</v>
      </c>
      <c r="K115" s="937">
        <v>3923</v>
      </c>
      <c r="L115" s="937">
        <v>1.5042177914110428</v>
      </c>
      <c r="M115" s="937">
        <v>326.91666666666669</v>
      </c>
      <c r="N115" s="937">
        <v>19</v>
      </c>
      <c r="O115" s="937">
        <v>6213</v>
      </c>
      <c r="P115" s="928">
        <v>2.3822852760736195</v>
      </c>
      <c r="Q115" s="938">
        <v>327</v>
      </c>
    </row>
    <row r="116" spans="1:17" ht="14.4" customHeight="1" x14ac:dyDescent="0.3">
      <c r="A116" s="925" t="s">
        <v>591</v>
      </c>
      <c r="B116" s="927" t="s">
        <v>9963</v>
      </c>
      <c r="C116" s="927" t="s">
        <v>9855</v>
      </c>
      <c r="D116" s="927" t="s">
        <v>10055</v>
      </c>
      <c r="E116" s="927" t="s">
        <v>10056</v>
      </c>
      <c r="F116" s="937">
        <v>7</v>
      </c>
      <c r="G116" s="937">
        <v>2408</v>
      </c>
      <c r="H116" s="937">
        <v>1</v>
      </c>
      <c r="I116" s="937">
        <v>344</v>
      </c>
      <c r="J116" s="937">
        <v>5</v>
      </c>
      <c r="K116" s="937">
        <v>1722</v>
      </c>
      <c r="L116" s="937">
        <v>0.71511627906976749</v>
      </c>
      <c r="M116" s="937">
        <v>344.4</v>
      </c>
      <c r="N116" s="937">
        <v>7</v>
      </c>
      <c r="O116" s="937">
        <v>2415</v>
      </c>
      <c r="P116" s="928">
        <v>1.0029069767441861</v>
      </c>
      <c r="Q116" s="938">
        <v>345</v>
      </c>
    </row>
    <row r="117" spans="1:17" ht="14.4" customHeight="1" x14ac:dyDescent="0.3">
      <c r="A117" s="925" t="s">
        <v>591</v>
      </c>
      <c r="B117" s="927" t="s">
        <v>9963</v>
      </c>
      <c r="C117" s="927" t="s">
        <v>9855</v>
      </c>
      <c r="D117" s="927" t="s">
        <v>10057</v>
      </c>
      <c r="E117" s="927" t="s">
        <v>10058</v>
      </c>
      <c r="F117" s="937">
        <v>2</v>
      </c>
      <c r="G117" s="937">
        <v>1502</v>
      </c>
      <c r="H117" s="937">
        <v>1</v>
      </c>
      <c r="I117" s="937">
        <v>751</v>
      </c>
      <c r="J117" s="937"/>
      <c r="K117" s="937"/>
      <c r="L117" s="937"/>
      <c r="M117" s="937"/>
      <c r="N117" s="937">
        <v>5</v>
      </c>
      <c r="O117" s="937">
        <v>3760</v>
      </c>
      <c r="P117" s="928">
        <v>2.5033288948069239</v>
      </c>
      <c r="Q117" s="938">
        <v>752</v>
      </c>
    </row>
    <row r="118" spans="1:17" ht="14.4" customHeight="1" x14ac:dyDescent="0.3">
      <c r="A118" s="925" t="s">
        <v>591</v>
      </c>
      <c r="B118" s="927" t="s">
        <v>9963</v>
      </c>
      <c r="C118" s="927" t="s">
        <v>9855</v>
      </c>
      <c r="D118" s="927" t="s">
        <v>10059</v>
      </c>
      <c r="E118" s="927" t="s">
        <v>10060</v>
      </c>
      <c r="F118" s="937">
        <v>7</v>
      </c>
      <c r="G118" s="937">
        <v>1610</v>
      </c>
      <c r="H118" s="937">
        <v>1</v>
      </c>
      <c r="I118" s="937">
        <v>230</v>
      </c>
      <c r="J118" s="937">
        <v>33</v>
      </c>
      <c r="K118" s="937">
        <v>7617</v>
      </c>
      <c r="L118" s="937">
        <v>4.7310559006211177</v>
      </c>
      <c r="M118" s="937">
        <v>230.81818181818181</v>
      </c>
      <c r="N118" s="937">
        <v>55</v>
      </c>
      <c r="O118" s="937">
        <v>12705</v>
      </c>
      <c r="P118" s="928">
        <v>7.8913043478260869</v>
      </c>
      <c r="Q118" s="938">
        <v>231</v>
      </c>
    </row>
    <row r="119" spans="1:17" ht="14.4" customHeight="1" x14ac:dyDescent="0.3">
      <c r="A119" s="925" t="s">
        <v>591</v>
      </c>
      <c r="B119" s="927" t="s">
        <v>9963</v>
      </c>
      <c r="C119" s="927" t="s">
        <v>9855</v>
      </c>
      <c r="D119" s="927" t="s">
        <v>10061</v>
      </c>
      <c r="E119" s="927" t="s">
        <v>10062</v>
      </c>
      <c r="F119" s="937">
        <v>794</v>
      </c>
      <c r="G119" s="937">
        <v>2647990</v>
      </c>
      <c r="H119" s="937">
        <v>1</v>
      </c>
      <c r="I119" s="937">
        <v>3335</v>
      </c>
      <c r="J119" s="937">
        <v>853</v>
      </c>
      <c r="K119" s="937">
        <v>2740839</v>
      </c>
      <c r="L119" s="937">
        <v>1.0350639541690112</v>
      </c>
      <c r="M119" s="937">
        <v>3213.1758499413831</v>
      </c>
      <c r="N119" s="937">
        <v>877</v>
      </c>
      <c r="O119" s="937">
        <v>2930057</v>
      </c>
      <c r="P119" s="928">
        <v>1.1065211726630388</v>
      </c>
      <c r="Q119" s="938">
        <v>3341</v>
      </c>
    </row>
    <row r="120" spans="1:17" ht="14.4" customHeight="1" x14ac:dyDescent="0.3">
      <c r="A120" s="925" t="s">
        <v>591</v>
      </c>
      <c r="B120" s="927" t="s">
        <v>9963</v>
      </c>
      <c r="C120" s="927" t="s">
        <v>9855</v>
      </c>
      <c r="D120" s="927" t="s">
        <v>10063</v>
      </c>
      <c r="E120" s="927" t="s">
        <v>10064</v>
      </c>
      <c r="F120" s="937"/>
      <c r="G120" s="937"/>
      <c r="H120" s="937"/>
      <c r="I120" s="937"/>
      <c r="J120" s="937">
        <v>2</v>
      </c>
      <c r="K120" s="937">
        <v>459</v>
      </c>
      <c r="L120" s="937"/>
      <c r="M120" s="937">
        <v>229.5</v>
      </c>
      <c r="N120" s="937">
        <v>3</v>
      </c>
      <c r="O120" s="937">
        <v>690</v>
      </c>
      <c r="P120" s="928"/>
      <c r="Q120" s="938">
        <v>230</v>
      </c>
    </row>
    <row r="121" spans="1:17" ht="14.4" customHeight="1" x14ac:dyDescent="0.3">
      <c r="A121" s="925" t="s">
        <v>591</v>
      </c>
      <c r="B121" s="927" t="s">
        <v>9963</v>
      </c>
      <c r="C121" s="927" t="s">
        <v>9855</v>
      </c>
      <c r="D121" s="927" t="s">
        <v>10065</v>
      </c>
      <c r="E121" s="927" t="s">
        <v>10066</v>
      </c>
      <c r="F121" s="937">
        <v>3</v>
      </c>
      <c r="G121" s="937">
        <v>1218</v>
      </c>
      <c r="H121" s="937">
        <v>1</v>
      </c>
      <c r="I121" s="937">
        <v>406</v>
      </c>
      <c r="J121" s="937">
        <v>1</v>
      </c>
      <c r="K121" s="937">
        <v>407</v>
      </c>
      <c r="L121" s="937">
        <v>0.33415435139573069</v>
      </c>
      <c r="M121" s="937">
        <v>407</v>
      </c>
      <c r="N121" s="937">
        <v>1</v>
      </c>
      <c r="O121" s="937">
        <v>407</v>
      </c>
      <c r="P121" s="928">
        <v>0.33415435139573069</v>
      </c>
      <c r="Q121" s="938">
        <v>407</v>
      </c>
    </row>
    <row r="122" spans="1:17" ht="14.4" customHeight="1" x14ac:dyDescent="0.3">
      <c r="A122" s="925" t="s">
        <v>591</v>
      </c>
      <c r="B122" s="927" t="s">
        <v>9963</v>
      </c>
      <c r="C122" s="927" t="s">
        <v>9855</v>
      </c>
      <c r="D122" s="927" t="s">
        <v>10067</v>
      </c>
      <c r="E122" s="927" t="s">
        <v>10068</v>
      </c>
      <c r="F122" s="937"/>
      <c r="G122" s="937"/>
      <c r="H122" s="937"/>
      <c r="I122" s="937"/>
      <c r="J122" s="937"/>
      <c r="K122" s="937"/>
      <c r="L122" s="937"/>
      <c r="M122" s="937"/>
      <c r="N122" s="937">
        <v>3</v>
      </c>
      <c r="O122" s="937">
        <v>1953</v>
      </c>
      <c r="P122" s="928"/>
      <c r="Q122" s="938">
        <v>651</v>
      </c>
    </row>
    <row r="123" spans="1:17" ht="14.4" customHeight="1" x14ac:dyDescent="0.3">
      <c r="A123" s="925" t="s">
        <v>591</v>
      </c>
      <c r="B123" s="927" t="s">
        <v>9963</v>
      </c>
      <c r="C123" s="927" t="s">
        <v>9855</v>
      </c>
      <c r="D123" s="927" t="s">
        <v>10069</v>
      </c>
      <c r="E123" s="927" t="s">
        <v>10070</v>
      </c>
      <c r="F123" s="937">
        <v>3</v>
      </c>
      <c r="G123" s="937">
        <v>1758</v>
      </c>
      <c r="H123" s="937">
        <v>1</v>
      </c>
      <c r="I123" s="937">
        <v>586</v>
      </c>
      <c r="J123" s="937">
        <v>1</v>
      </c>
      <c r="K123" s="937">
        <v>587</v>
      </c>
      <c r="L123" s="937">
        <v>0.33390216154721275</v>
      </c>
      <c r="M123" s="937">
        <v>587</v>
      </c>
      <c r="N123" s="937">
        <v>1</v>
      </c>
      <c r="O123" s="937">
        <v>587</v>
      </c>
      <c r="P123" s="928">
        <v>0.33390216154721275</v>
      </c>
      <c r="Q123" s="938">
        <v>587</v>
      </c>
    </row>
    <row r="124" spans="1:17" ht="14.4" customHeight="1" x14ac:dyDescent="0.3">
      <c r="A124" s="925" t="s">
        <v>591</v>
      </c>
      <c r="B124" s="927" t="s">
        <v>9963</v>
      </c>
      <c r="C124" s="927" t="s">
        <v>9855</v>
      </c>
      <c r="D124" s="927" t="s">
        <v>10075</v>
      </c>
      <c r="E124" s="927" t="s">
        <v>10076</v>
      </c>
      <c r="F124" s="937">
        <v>1</v>
      </c>
      <c r="G124" s="937">
        <v>415</v>
      </c>
      <c r="H124" s="937">
        <v>1</v>
      </c>
      <c r="I124" s="937">
        <v>415</v>
      </c>
      <c r="J124" s="937">
        <v>2</v>
      </c>
      <c r="K124" s="937">
        <v>831</v>
      </c>
      <c r="L124" s="937">
        <v>2.0024096385542167</v>
      </c>
      <c r="M124" s="937">
        <v>415.5</v>
      </c>
      <c r="N124" s="937"/>
      <c r="O124" s="937"/>
      <c r="P124" s="928"/>
      <c r="Q124" s="938"/>
    </row>
    <row r="125" spans="1:17" ht="14.4" customHeight="1" x14ac:dyDescent="0.3">
      <c r="A125" s="925" t="s">
        <v>591</v>
      </c>
      <c r="B125" s="927" t="s">
        <v>9963</v>
      </c>
      <c r="C125" s="927" t="s">
        <v>9855</v>
      </c>
      <c r="D125" s="927" t="s">
        <v>10077</v>
      </c>
      <c r="E125" s="927" t="s">
        <v>10078</v>
      </c>
      <c r="F125" s="937"/>
      <c r="G125" s="937"/>
      <c r="H125" s="937"/>
      <c r="I125" s="937"/>
      <c r="J125" s="937">
        <v>4</v>
      </c>
      <c r="K125" s="937">
        <v>658</v>
      </c>
      <c r="L125" s="937"/>
      <c r="M125" s="937">
        <v>164.5</v>
      </c>
      <c r="N125" s="937">
        <v>1</v>
      </c>
      <c r="O125" s="937">
        <v>166</v>
      </c>
      <c r="P125" s="928"/>
      <c r="Q125" s="938">
        <v>166</v>
      </c>
    </row>
    <row r="126" spans="1:17" ht="14.4" customHeight="1" x14ac:dyDescent="0.3">
      <c r="A126" s="925" t="s">
        <v>591</v>
      </c>
      <c r="B126" s="927" t="s">
        <v>9963</v>
      </c>
      <c r="C126" s="927" t="s">
        <v>9855</v>
      </c>
      <c r="D126" s="927" t="s">
        <v>1410</v>
      </c>
      <c r="E126" s="927" t="s">
        <v>10079</v>
      </c>
      <c r="F126" s="937">
        <v>12</v>
      </c>
      <c r="G126" s="937">
        <v>9420</v>
      </c>
      <c r="H126" s="937">
        <v>1</v>
      </c>
      <c r="I126" s="937">
        <v>785</v>
      </c>
      <c r="J126" s="937">
        <v>8</v>
      </c>
      <c r="K126" s="937">
        <v>6284</v>
      </c>
      <c r="L126" s="937">
        <v>0.66709129511677279</v>
      </c>
      <c r="M126" s="937">
        <v>785.5</v>
      </c>
      <c r="N126" s="937">
        <v>32</v>
      </c>
      <c r="O126" s="937">
        <v>25152</v>
      </c>
      <c r="P126" s="928">
        <v>2.6700636942675158</v>
      </c>
      <c r="Q126" s="938">
        <v>786</v>
      </c>
    </row>
    <row r="127" spans="1:17" ht="14.4" customHeight="1" x14ac:dyDescent="0.3">
      <c r="A127" s="925" t="s">
        <v>591</v>
      </c>
      <c r="B127" s="927" t="s">
        <v>9963</v>
      </c>
      <c r="C127" s="927" t="s">
        <v>9855</v>
      </c>
      <c r="D127" s="927" t="s">
        <v>10080</v>
      </c>
      <c r="E127" s="927" t="s">
        <v>10081</v>
      </c>
      <c r="F127" s="937">
        <v>1</v>
      </c>
      <c r="G127" s="937">
        <v>221</v>
      </c>
      <c r="H127" s="937">
        <v>1</v>
      </c>
      <c r="I127" s="937">
        <v>221</v>
      </c>
      <c r="J127" s="937">
        <v>12</v>
      </c>
      <c r="K127" s="937">
        <v>2663</v>
      </c>
      <c r="L127" s="937">
        <v>12.049773755656108</v>
      </c>
      <c r="M127" s="937">
        <v>221.91666666666666</v>
      </c>
      <c r="N127" s="937">
        <v>19</v>
      </c>
      <c r="O127" s="937">
        <v>4218</v>
      </c>
      <c r="P127" s="928">
        <v>19.085972850678733</v>
      </c>
      <c r="Q127" s="938">
        <v>222</v>
      </c>
    </row>
    <row r="128" spans="1:17" ht="14.4" customHeight="1" x14ac:dyDescent="0.3">
      <c r="A128" s="925" t="s">
        <v>591</v>
      </c>
      <c r="B128" s="927" t="s">
        <v>9963</v>
      </c>
      <c r="C128" s="927" t="s">
        <v>9855</v>
      </c>
      <c r="D128" s="927" t="s">
        <v>10082</v>
      </c>
      <c r="E128" s="927" t="s">
        <v>10083</v>
      </c>
      <c r="F128" s="937"/>
      <c r="G128" s="937"/>
      <c r="H128" s="937"/>
      <c r="I128" s="937"/>
      <c r="J128" s="937">
        <v>2</v>
      </c>
      <c r="K128" s="937">
        <v>1130</v>
      </c>
      <c r="L128" s="937"/>
      <c r="M128" s="937">
        <v>565</v>
      </c>
      <c r="N128" s="937">
        <v>3</v>
      </c>
      <c r="O128" s="937">
        <v>1695</v>
      </c>
      <c r="P128" s="928"/>
      <c r="Q128" s="938">
        <v>565</v>
      </c>
    </row>
    <row r="129" spans="1:17" ht="14.4" customHeight="1" x14ac:dyDescent="0.3">
      <c r="A129" s="925" t="s">
        <v>591</v>
      </c>
      <c r="B129" s="927" t="s">
        <v>9963</v>
      </c>
      <c r="C129" s="927" t="s">
        <v>9855</v>
      </c>
      <c r="D129" s="927" t="s">
        <v>10084</v>
      </c>
      <c r="E129" s="927" t="s">
        <v>10085</v>
      </c>
      <c r="F129" s="937">
        <v>4</v>
      </c>
      <c r="G129" s="937">
        <v>3660</v>
      </c>
      <c r="H129" s="937">
        <v>1</v>
      </c>
      <c r="I129" s="937">
        <v>915</v>
      </c>
      <c r="J129" s="937">
        <v>2</v>
      </c>
      <c r="K129" s="937">
        <v>1830</v>
      </c>
      <c r="L129" s="937">
        <v>0.5</v>
      </c>
      <c r="M129" s="937">
        <v>915</v>
      </c>
      <c r="N129" s="937">
        <v>2</v>
      </c>
      <c r="O129" s="937">
        <v>1832</v>
      </c>
      <c r="P129" s="928">
        <v>0.50054644808743165</v>
      </c>
      <c r="Q129" s="938">
        <v>916</v>
      </c>
    </row>
    <row r="130" spans="1:17" ht="14.4" customHeight="1" x14ac:dyDescent="0.3">
      <c r="A130" s="925" t="s">
        <v>591</v>
      </c>
      <c r="B130" s="927" t="s">
        <v>9963</v>
      </c>
      <c r="C130" s="927" t="s">
        <v>9855</v>
      </c>
      <c r="D130" s="927" t="s">
        <v>10086</v>
      </c>
      <c r="E130" s="927" t="s">
        <v>10087</v>
      </c>
      <c r="F130" s="937">
        <v>4</v>
      </c>
      <c r="G130" s="937">
        <v>3568</v>
      </c>
      <c r="H130" s="937">
        <v>1</v>
      </c>
      <c r="I130" s="937">
        <v>892</v>
      </c>
      <c r="J130" s="937">
        <v>2</v>
      </c>
      <c r="K130" s="937">
        <v>1784</v>
      </c>
      <c r="L130" s="937">
        <v>0.5</v>
      </c>
      <c r="M130" s="937">
        <v>892</v>
      </c>
      <c r="N130" s="937">
        <v>2</v>
      </c>
      <c r="O130" s="937">
        <v>1786</v>
      </c>
      <c r="P130" s="928">
        <v>0.50056053811659196</v>
      </c>
      <c r="Q130" s="938">
        <v>893</v>
      </c>
    </row>
    <row r="131" spans="1:17" ht="14.4" customHeight="1" x14ac:dyDescent="0.3">
      <c r="A131" s="925" t="s">
        <v>591</v>
      </c>
      <c r="B131" s="927" t="s">
        <v>9963</v>
      </c>
      <c r="C131" s="927" t="s">
        <v>9855</v>
      </c>
      <c r="D131" s="927" t="s">
        <v>10088</v>
      </c>
      <c r="E131" s="927" t="s">
        <v>10089</v>
      </c>
      <c r="F131" s="937">
        <v>1</v>
      </c>
      <c r="G131" s="937">
        <v>1488</v>
      </c>
      <c r="H131" s="937">
        <v>1</v>
      </c>
      <c r="I131" s="937">
        <v>1488</v>
      </c>
      <c r="J131" s="937">
        <v>1</v>
      </c>
      <c r="K131" s="937">
        <v>1488</v>
      </c>
      <c r="L131" s="937">
        <v>1</v>
      </c>
      <c r="M131" s="937">
        <v>1488</v>
      </c>
      <c r="N131" s="937"/>
      <c r="O131" s="937"/>
      <c r="P131" s="928"/>
      <c r="Q131" s="938"/>
    </row>
    <row r="132" spans="1:17" ht="14.4" customHeight="1" x14ac:dyDescent="0.3">
      <c r="A132" s="925" t="s">
        <v>591</v>
      </c>
      <c r="B132" s="927" t="s">
        <v>9963</v>
      </c>
      <c r="C132" s="927" t="s">
        <v>9855</v>
      </c>
      <c r="D132" s="927" t="s">
        <v>10090</v>
      </c>
      <c r="E132" s="927" t="s">
        <v>10091</v>
      </c>
      <c r="F132" s="937"/>
      <c r="G132" s="937"/>
      <c r="H132" s="937"/>
      <c r="I132" s="937"/>
      <c r="J132" s="937">
        <v>3</v>
      </c>
      <c r="K132" s="937">
        <v>1035</v>
      </c>
      <c r="L132" s="937"/>
      <c r="M132" s="937">
        <v>345</v>
      </c>
      <c r="N132" s="937">
        <v>3</v>
      </c>
      <c r="O132" s="937">
        <v>1035</v>
      </c>
      <c r="P132" s="928"/>
      <c r="Q132" s="938">
        <v>345</v>
      </c>
    </row>
    <row r="133" spans="1:17" ht="14.4" customHeight="1" x14ac:dyDescent="0.3">
      <c r="A133" s="925" t="s">
        <v>591</v>
      </c>
      <c r="B133" s="927" t="s">
        <v>9963</v>
      </c>
      <c r="C133" s="927" t="s">
        <v>9855</v>
      </c>
      <c r="D133" s="927" t="s">
        <v>10092</v>
      </c>
      <c r="E133" s="927" t="s">
        <v>10093</v>
      </c>
      <c r="F133" s="937">
        <v>4</v>
      </c>
      <c r="G133" s="937">
        <v>344</v>
      </c>
      <c r="H133" s="937">
        <v>1</v>
      </c>
      <c r="I133" s="937">
        <v>86</v>
      </c>
      <c r="J133" s="937">
        <v>14</v>
      </c>
      <c r="K133" s="937">
        <v>1232</v>
      </c>
      <c r="L133" s="937">
        <v>3.5813953488372094</v>
      </c>
      <c r="M133" s="937">
        <v>88</v>
      </c>
      <c r="N133" s="937">
        <v>13</v>
      </c>
      <c r="O133" s="937">
        <v>1157</v>
      </c>
      <c r="P133" s="928">
        <v>3.3633720930232558</v>
      </c>
      <c r="Q133" s="938">
        <v>89</v>
      </c>
    </row>
    <row r="134" spans="1:17" ht="14.4" customHeight="1" x14ac:dyDescent="0.3">
      <c r="A134" s="925" t="s">
        <v>591</v>
      </c>
      <c r="B134" s="927" t="s">
        <v>9963</v>
      </c>
      <c r="C134" s="927" t="s">
        <v>9855</v>
      </c>
      <c r="D134" s="927" t="s">
        <v>10094</v>
      </c>
      <c r="E134" s="927" t="s">
        <v>10095</v>
      </c>
      <c r="F134" s="937"/>
      <c r="G134" s="937"/>
      <c r="H134" s="937"/>
      <c r="I134" s="937"/>
      <c r="J134" s="937">
        <v>3</v>
      </c>
      <c r="K134" s="937">
        <v>1251</v>
      </c>
      <c r="L134" s="937"/>
      <c r="M134" s="937">
        <v>417</v>
      </c>
      <c r="N134" s="937">
        <v>3</v>
      </c>
      <c r="O134" s="937">
        <v>1254</v>
      </c>
      <c r="P134" s="928"/>
      <c r="Q134" s="938">
        <v>418</v>
      </c>
    </row>
    <row r="135" spans="1:17" ht="14.4" customHeight="1" x14ac:dyDescent="0.3">
      <c r="A135" s="925" t="s">
        <v>591</v>
      </c>
      <c r="B135" s="927" t="s">
        <v>9963</v>
      </c>
      <c r="C135" s="927" t="s">
        <v>9855</v>
      </c>
      <c r="D135" s="927" t="s">
        <v>10096</v>
      </c>
      <c r="E135" s="927" t="s">
        <v>10097</v>
      </c>
      <c r="F135" s="937"/>
      <c r="G135" s="937"/>
      <c r="H135" s="937"/>
      <c r="I135" s="937"/>
      <c r="J135" s="937">
        <v>2</v>
      </c>
      <c r="K135" s="937">
        <v>106</v>
      </c>
      <c r="L135" s="937"/>
      <c r="M135" s="937">
        <v>53</v>
      </c>
      <c r="N135" s="937"/>
      <c r="O135" s="937"/>
      <c r="P135" s="928"/>
      <c r="Q135" s="938"/>
    </row>
    <row r="136" spans="1:17" ht="14.4" customHeight="1" x14ac:dyDescent="0.3">
      <c r="A136" s="925" t="s">
        <v>10607</v>
      </c>
      <c r="B136" s="927" t="s">
        <v>10608</v>
      </c>
      <c r="C136" s="927" t="s">
        <v>9855</v>
      </c>
      <c r="D136" s="927" t="s">
        <v>10609</v>
      </c>
      <c r="E136" s="927" t="s">
        <v>10610</v>
      </c>
      <c r="F136" s="937">
        <v>3162</v>
      </c>
      <c r="G136" s="937">
        <v>85374</v>
      </c>
      <c r="H136" s="937">
        <v>1</v>
      </c>
      <c r="I136" s="937">
        <v>27</v>
      </c>
      <c r="J136" s="937">
        <v>3821</v>
      </c>
      <c r="K136" s="937">
        <v>100305</v>
      </c>
      <c r="L136" s="937">
        <v>1.1748893105629348</v>
      </c>
      <c r="M136" s="937">
        <v>26.25098141847684</v>
      </c>
      <c r="N136" s="937">
        <v>4067</v>
      </c>
      <c r="O136" s="937">
        <v>109809</v>
      </c>
      <c r="P136" s="928">
        <v>1.2862112586970271</v>
      </c>
      <c r="Q136" s="938">
        <v>27</v>
      </c>
    </row>
    <row r="137" spans="1:17" ht="14.4" customHeight="1" x14ac:dyDescent="0.3">
      <c r="A137" s="925" t="s">
        <v>10607</v>
      </c>
      <c r="B137" s="927" t="s">
        <v>10608</v>
      </c>
      <c r="C137" s="927" t="s">
        <v>9855</v>
      </c>
      <c r="D137" s="927" t="s">
        <v>10611</v>
      </c>
      <c r="E137" s="927" t="s">
        <v>10612</v>
      </c>
      <c r="F137" s="937">
        <v>1626</v>
      </c>
      <c r="G137" s="937">
        <v>87804</v>
      </c>
      <c r="H137" s="937">
        <v>1</v>
      </c>
      <c r="I137" s="937">
        <v>54</v>
      </c>
      <c r="J137" s="937">
        <v>2021</v>
      </c>
      <c r="K137" s="937">
        <v>108378</v>
      </c>
      <c r="L137" s="937">
        <v>1.2343173431734318</v>
      </c>
      <c r="M137" s="937">
        <v>53.625927758535376</v>
      </c>
      <c r="N137" s="937">
        <v>2947</v>
      </c>
      <c r="O137" s="937">
        <v>159138</v>
      </c>
      <c r="P137" s="928">
        <v>1.8124231242312423</v>
      </c>
      <c r="Q137" s="938">
        <v>54</v>
      </c>
    </row>
    <row r="138" spans="1:17" ht="14.4" customHeight="1" x14ac:dyDescent="0.3">
      <c r="A138" s="925" t="s">
        <v>10607</v>
      </c>
      <c r="B138" s="927" t="s">
        <v>10608</v>
      </c>
      <c r="C138" s="927" t="s">
        <v>9855</v>
      </c>
      <c r="D138" s="927" t="s">
        <v>10613</v>
      </c>
      <c r="E138" s="927" t="s">
        <v>10614</v>
      </c>
      <c r="F138" s="937">
        <v>3424</v>
      </c>
      <c r="G138" s="937">
        <v>82176</v>
      </c>
      <c r="H138" s="937">
        <v>1</v>
      </c>
      <c r="I138" s="937">
        <v>24</v>
      </c>
      <c r="J138" s="937">
        <v>4236</v>
      </c>
      <c r="K138" s="937">
        <v>99072</v>
      </c>
      <c r="L138" s="937">
        <v>1.205607476635514</v>
      </c>
      <c r="M138" s="937">
        <v>23.388101983002834</v>
      </c>
      <c r="N138" s="937">
        <v>4892</v>
      </c>
      <c r="O138" s="937">
        <v>117408</v>
      </c>
      <c r="P138" s="928">
        <v>1.4287383177570094</v>
      </c>
      <c r="Q138" s="938">
        <v>24</v>
      </c>
    </row>
    <row r="139" spans="1:17" ht="14.4" customHeight="1" x14ac:dyDescent="0.3">
      <c r="A139" s="925" t="s">
        <v>10607</v>
      </c>
      <c r="B139" s="927" t="s">
        <v>10608</v>
      </c>
      <c r="C139" s="927" t="s">
        <v>9855</v>
      </c>
      <c r="D139" s="927" t="s">
        <v>10615</v>
      </c>
      <c r="E139" s="927" t="s">
        <v>10616</v>
      </c>
      <c r="F139" s="937">
        <v>7946</v>
      </c>
      <c r="G139" s="937">
        <v>214542</v>
      </c>
      <c r="H139" s="937">
        <v>1</v>
      </c>
      <c r="I139" s="937">
        <v>27</v>
      </c>
      <c r="J139" s="937">
        <v>8995</v>
      </c>
      <c r="K139" s="937">
        <v>238707</v>
      </c>
      <c r="L139" s="937">
        <v>1.1126352881953183</v>
      </c>
      <c r="M139" s="937">
        <v>26.53774319066148</v>
      </c>
      <c r="N139" s="937">
        <v>9356</v>
      </c>
      <c r="O139" s="937">
        <v>252612</v>
      </c>
      <c r="P139" s="928">
        <v>1.1774477724641328</v>
      </c>
      <c r="Q139" s="938">
        <v>27</v>
      </c>
    </row>
    <row r="140" spans="1:17" ht="14.4" customHeight="1" x14ac:dyDescent="0.3">
      <c r="A140" s="925" t="s">
        <v>10607</v>
      </c>
      <c r="B140" s="927" t="s">
        <v>10608</v>
      </c>
      <c r="C140" s="927" t="s">
        <v>9855</v>
      </c>
      <c r="D140" s="927" t="s">
        <v>10617</v>
      </c>
      <c r="E140" s="927" t="s">
        <v>10618</v>
      </c>
      <c r="F140" s="937"/>
      <c r="G140" s="937"/>
      <c r="H140" s="937"/>
      <c r="I140" s="937"/>
      <c r="J140" s="937">
        <v>2</v>
      </c>
      <c r="K140" s="937">
        <v>113</v>
      </c>
      <c r="L140" s="937"/>
      <c r="M140" s="937">
        <v>56.5</v>
      </c>
      <c r="N140" s="937"/>
      <c r="O140" s="937"/>
      <c r="P140" s="928"/>
      <c r="Q140" s="938"/>
    </row>
    <row r="141" spans="1:17" ht="14.4" customHeight="1" x14ac:dyDescent="0.3">
      <c r="A141" s="925" t="s">
        <v>10607</v>
      </c>
      <c r="B141" s="927" t="s">
        <v>10608</v>
      </c>
      <c r="C141" s="927" t="s">
        <v>9855</v>
      </c>
      <c r="D141" s="927" t="s">
        <v>10619</v>
      </c>
      <c r="E141" s="927" t="s">
        <v>10620</v>
      </c>
      <c r="F141" s="937">
        <v>3134</v>
      </c>
      <c r="G141" s="937">
        <v>84618</v>
      </c>
      <c r="H141" s="937">
        <v>1</v>
      </c>
      <c r="I141" s="937">
        <v>27</v>
      </c>
      <c r="J141" s="937">
        <v>3800</v>
      </c>
      <c r="K141" s="937">
        <v>99738</v>
      </c>
      <c r="L141" s="937">
        <v>1.1786853860880664</v>
      </c>
      <c r="M141" s="937">
        <v>26.246842105263159</v>
      </c>
      <c r="N141" s="937">
        <v>4056</v>
      </c>
      <c r="O141" s="937">
        <v>109512</v>
      </c>
      <c r="P141" s="928">
        <v>1.2941927249521379</v>
      </c>
      <c r="Q141" s="938">
        <v>27</v>
      </c>
    </row>
    <row r="142" spans="1:17" ht="14.4" customHeight="1" x14ac:dyDescent="0.3">
      <c r="A142" s="925" t="s">
        <v>10607</v>
      </c>
      <c r="B142" s="927" t="s">
        <v>10608</v>
      </c>
      <c r="C142" s="927" t="s">
        <v>9855</v>
      </c>
      <c r="D142" s="927" t="s">
        <v>10621</v>
      </c>
      <c r="E142" s="927" t="s">
        <v>10622</v>
      </c>
      <c r="F142" s="937">
        <v>7704</v>
      </c>
      <c r="G142" s="937">
        <v>169488</v>
      </c>
      <c r="H142" s="937">
        <v>1</v>
      </c>
      <c r="I142" s="937">
        <v>22</v>
      </c>
      <c r="J142" s="937">
        <v>8604</v>
      </c>
      <c r="K142" s="937">
        <v>185900</v>
      </c>
      <c r="L142" s="937">
        <v>1.0968328141225336</v>
      </c>
      <c r="M142" s="937">
        <v>21.606229660622965</v>
      </c>
      <c r="N142" s="937">
        <v>7643</v>
      </c>
      <c r="O142" s="937">
        <v>168146</v>
      </c>
      <c r="P142" s="928">
        <v>0.99208203530633432</v>
      </c>
      <c r="Q142" s="938">
        <v>22</v>
      </c>
    </row>
    <row r="143" spans="1:17" ht="14.4" customHeight="1" x14ac:dyDescent="0.3">
      <c r="A143" s="925" t="s">
        <v>10607</v>
      </c>
      <c r="B143" s="927" t="s">
        <v>10608</v>
      </c>
      <c r="C143" s="927" t="s">
        <v>9855</v>
      </c>
      <c r="D143" s="927" t="s">
        <v>10623</v>
      </c>
      <c r="E143" s="927" t="s">
        <v>10624</v>
      </c>
      <c r="F143" s="937">
        <v>95</v>
      </c>
      <c r="G143" s="937">
        <v>6460</v>
      </c>
      <c r="H143" s="937">
        <v>1</v>
      </c>
      <c r="I143" s="937">
        <v>68</v>
      </c>
      <c r="J143" s="937">
        <v>172</v>
      </c>
      <c r="K143" s="937">
        <v>11424</v>
      </c>
      <c r="L143" s="937">
        <v>1.7684210526315789</v>
      </c>
      <c r="M143" s="937">
        <v>66.418604651162795</v>
      </c>
      <c r="N143" s="937">
        <v>221</v>
      </c>
      <c r="O143" s="937">
        <v>15028</v>
      </c>
      <c r="P143" s="928">
        <v>2.3263157894736843</v>
      </c>
      <c r="Q143" s="938">
        <v>68</v>
      </c>
    </row>
    <row r="144" spans="1:17" ht="14.4" customHeight="1" x14ac:dyDescent="0.3">
      <c r="A144" s="925" t="s">
        <v>10607</v>
      </c>
      <c r="B144" s="927" t="s">
        <v>10608</v>
      </c>
      <c r="C144" s="927" t="s">
        <v>9855</v>
      </c>
      <c r="D144" s="927" t="s">
        <v>10625</v>
      </c>
      <c r="E144" s="927" t="s">
        <v>10626</v>
      </c>
      <c r="F144" s="937">
        <v>21</v>
      </c>
      <c r="G144" s="937">
        <v>1302</v>
      </c>
      <c r="H144" s="937">
        <v>1</v>
      </c>
      <c r="I144" s="937">
        <v>62</v>
      </c>
      <c r="J144" s="937">
        <v>29</v>
      </c>
      <c r="K144" s="937">
        <v>1798</v>
      </c>
      <c r="L144" s="937">
        <v>1.3809523809523809</v>
      </c>
      <c r="M144" s="937">
        <v>62</v>
      </c>
      <c r="N144" s="937">
        <v>34</v>
      </c>
      <c r="O144" s="937">
        <v>2108</v>
      </c>
      <c r="P144" s="928">
        <v>1.6190476190476191</v>
      </c>
      <c r="Q144" s="938">
        <v>62</v>
      </c>
    </row>
    <row r="145" spans="1:17" ht="14.4" customHeight="1" x14ac:dyDescent="0.3">
      <c r="A145" s="925" t="s">
        <v>10607</v>
      </c>
      <c r="B145" s="927" t="s">
        <v>10608</v>
      </c>
      <c r="C145" s="927" t="s">
        <v>9855</v>
      </c>
      <c r="D145" s="927" t="s">
        <v>10627</v>
      </c>
      <c r="E145" s="927" t="s">
        <v>10628</v>
      </c>
      <c r="F145" s="937">
        <v>59</v>
      </c>
      <c r="G145" s="937">
        <v>3599</v>
      </c>
      <c r="H145" s="937">
        <v>1</v>
      </c>
      <c r="I145" s="937">
        <v>61</v>
      </c>
      <c r="J145" s="937">
        <v>62</v>
      </c>
      <c r="K145" s="937">
        <v>3834</v>
      </c>
      <c r="L145" s="937">
        <v>1.0652959155320922</v>
      </c>
      <c r="M145" s="937">
        <v>61.838709677419352</v>
      </c>
      <c r="N145" s="937">
        <v>152</v>
      </c>
      <c r="O145" s="937">
        <v>9424</v>
      </c>
      <c r="P145" s="928">
        <v>2.6185051403167545</v>
      </c>
      <c r="Q145" s="938">
        <v>62</v>
      </c>
    </row>
    <row r="146" spans="1:17" ht="14.4" customHeight="1" x14ac:dyDescent="0.3">
      <c r="A146" s="925" t="s">
        <v>10607</v>
      </c>
      <c r="B146" s="927" t="s">
        <v>10608</v>
      </c>
      <c r="C146" s="927" t="s">
        <v>9855</v>
      </c>
      <c r="D146" s="927" t="s">
        <v>10629</v>
      </c>
      <c r="E146" s="927" t="s">
        <v>10630</v>
      </c>
      <c r="F146" s="937">
        <v>4</v>
      </c>
      <c r="G146" s="937">
        <v>1576</v>
      </c>
      <c r="H146" s="937">
        <v>1</v>
      </c>
      <c r="I146" s="937">
        <v>394</v>
      </c>
      <c r="J146" s="937">
        <v>6</v>
      </c>
      <c r="K146" s="937">
        <v>2364</v>
      </c>
      <c r="L146" s="937">
        <v>1.5</v>
      </c>
      <c r="M146" s="937">
        <v>394</v>
      </c>
      <c r="N146" s="937">
        <v>6</v>
      </c>
      <c r="O146" s="937">
        <v>2364</v>
      </c>
      <c r="P146" s="928">
        <v>1.5</v>
      </c>
      <c r="Q146" s="938">
        <v>394</v>
      </c>
    </row>
    <row r="147" spans="1:17" ht="14.4" customHeight="1" x14ac:dyDescent="0.3">
      <c r="A147" s="925" t="s">
        <v>10607</v>
      </c>
      <c r="B147" s="927" t="s">
        <v>10608</v>
      </c>
      <c r="C147" s="927" t="s">
        <v>9855</v>
      </c>
      <c r="D147" s="927" t="s">
        <v>10631</v>
      </c>
      <c r="E147" s="927" t="s">
        <v>10632</v>
      </c>
      <c r="F147" s="937">
        <v>26</v>
      </c>
      <c r="G147" s="937">
        <v>2106</v>
      </c>
      <c r="H147" s="937">
        <v>1</v>
      </c>
      <c r="I147" s="937">
        <v>81</v>
      </c>
      <c r="J147" s="937">
        <v>100</v>
      </c>
      <c r="K147" s="937">
        <v>8194</v>
      </c>
      <c r="L147" s="937">
        <v>3.8907882241215574</v>
      </c>
      <c r="M147" s="937">
        <v>81.94</v>
      </c>
      <c r="N147" s="937">
        <v>173</v>
      </c>
      <c r="O147" s="937">
        <v>14186</v>
      </c>
      <c r="P147" s="928">
        <v>6.7359924026590692</v>
      </c>
      <c r="Q147" s="938">
        <v>82</v>
      </c>
    </row>
    <row r="148" spans="1:17" ht="14.4" customHeight="1" x14ac:dyDescent="0.3">
      <c r="A148" s="925" t="s">
        <v>10607</v>
      </c>
      <c r="B148" s="927" t="s">
        <v>10608</v>
      </c>
      <c r="C148" s="927" t="s">
        <v>9855</v>
      </c>
      <c r="D148" s="927" t="s">
        <v>10633</v>
      </c>
      <c r="E148" s="927" t="s">
        <v>10634</v>
      </c>
      <c r="F148" s="937">
        <v>112</v>
      </c>
      <c r="G148" s="937">
        <v>110544</v>
      </c>
      <c r="H148" s="937">
        <v>1</v>
      </c>
      <c r="I148" s="937">
        <v>987</v>
      </c>
      <c r="J148" s="937">
        <v>119</v>
      </c>
      <c r="K148" s="937">
        <v>115479</v>
      </c>
      <c r="L148" s="937">
        <v>1.0446428571428572</v>
      </c>
      <c r="M148" s="937">
        <v>970.41176470588232</v>
      </c>
      <c r="N148" s="937">
        <v>157</v>
      </c>
      <c r="O148" s="937">
        <v>154959</v>
      </c>
      <c r="P148" s="928">
        <v>1.4017857142857142</v>
      </c>
      <c r="Q148" s="938">
        <v>987</v>
      </c>
    </row>
    <row r="149" spans="1:17" ht="14.4" customHeight="1" x14ac:dyDescent="0.3">
      <c r="A149" s="925" t="s">
        <v>10607</v>
      </c>
      <c r="B149" s="927" t="s">
        <v>10608</v>
      </c>
      <c r="C149" s="927" t="s">
        <v>9855</v>
      </c>
      <c r="D149" s="927" t="s">
        <v>10635</v>
      </c>
      <c r="E149" s="927" t="s">
        <v>10636</v>
      </c>
      <c r="F149" s="937">
        <v>1</v>
      </c>
      <c r="G149" s="937">
        <v>30</v>
      </c>
      <c r="H149" s="937">
        <v>1</v>
      </c>
      <c r="I149" s="937">
        <v>30</v>
      </c>
      <c r="J149" s="937">
        <v>1</v>
      </c>
      <c r="K149" s="937">
        <v>30</v>
      </c>
      <c r="L149" s="937">
        <v>1</v>
      </c>
      <c r="M149" s="937">
        <v>30</v>
      </c>
      <c r="N149" s="937"/>
      <c r="O149" s="937"/>
      <c r="P149" s="928"/>
      <c r="Q149" s="938"/>
    </row>
    <row r="150" spans="1:17" ht="14.4" customHeight="1" x14ac:dyDescent="0.3">
      <c r="A150" s="925" t="s">
        <v>10607</v>
      </c>
      <c r="B150" s="927" t="s">
        <v>10608</v>
      </c>
      <c r="C150" s="927" t="s">
        <v>9855</v>
      </c>
      <c r="D150" s="927" t="s">
        <v>10637</v>
      </c>
      <c r="E150" s="927" t="s">
        <v>10638</v>
      </c>
      <c r="F150" s="937"/>
      <c r="G150" s="937"/>
      <c r="H150" s="937"/>
      <c r="I150" s="937"/>
      <c r="J150" s="937">
        <v>1</v>
      </c>
      <c r="K150" s="937">
        <v>191</v>
      </c>
      <c r="L150" s="937"/>
      <c r="M150" s="937">
        <v>191</v>
      </c>
      <c r="N150" s="937">
        <v>15</v>
      </c>
      <c r="O150" s="937">
        <v>2865</v>
      </c>
      <c r="P150" s="928"/>
      <c r="Q150" s="938">
        <v>191</v>
      </c>
    </row>
    <row r="151" spans="1:17" ht="14.4" customHeight="1" x14ac:dyDescent="0.3">
      <c r="A151" s="925" t="s">
        <v>10607</v>
      </c>
      <c r="B151" s="927" t="s">
        <v>10608</v>
      </c>
      <c r="C151" s="927" t="s">
        <v>9855</v>
      </c>
      <c r="D151" s="927" t="s">
        <v>10639</v>
      </c>
      <c r="E151" s="927" t="s">
        <v>10640</v>
      </c>
      <c r="F151" s="937">
        <v>2</v>
      </c>
      <c r="G151" s="937">
        <v>164</v>
      </c>
      <c r="H151" s="937">
        <v>1</v>
      </c>
      <c r="I151" s="937">
        <v>82</v>
      </c>
      <c r="J151" s="937">
        <v>1</v>
      </c>
      <c r="K151" s="937">
        <v>82</v>
      </c>
      <c r="L151" s="937">
        <v>0.5</v>
      </c>
      <c r="M151" s="937">
        <v>82</v>
      </c>
      <c r="N151" s="937">
        <v>1</v>
      </c>
      <c r="O151" s="937">
        <v>82</v>
      </c>
      <c r="P151" s="928">
        <v>0.5</v>
      </c>
      <c r="Q151" s="938">
        <v>82</v>
      </c>
    </row>
    <row r="152" spans="1:17" ht="14.4" customHeight="1" x14ac:dyDescent="0.3">
      <c r="A152" s="925" t="s">
        <v>10607</v>
      </c>
      <c r="B152" s="927" t="s">
        <v>10608</v>
      </c>
      <c r="C152" s="927" t="s">
        <v>9855</v>
      </c>
      <c r="D152" s="927" t="s">
        <v>10641</v>
      </c>
      <c r="E152" s="927" t="s">
        <v>10642</v>
      </c>
      <c r="F152" s="937">
        <v>211</v>
      </c>
      <c r="G152" s="937">
        <v>13293</v>
      </c>
      <c r="H152" s="937">
        <v>1</v>
      </c>
      <c r="I152" s="937">
        <v>63</v>
      </c>
      <c r="J152" s="937">
        <v>283</v>
      </c>
      <c r="K152" s="937">
        <v>16947</v>
      </c>
      <c r="L152" s="937">
        <v>1.2748815165876777</v>
      </c>
      <c r="M152" s="937">
        <v>59.883392226148409</v>
      </c>
      <c r="N152" s="937">
        <v>322</v>
      </c>
      <c r="O152" s="937">
        <v>20286</v>
      </c>
      <c r="P152" s="928">
        <v>1.5260663507109005</v>
      </c>
      <c r="Q152" s="938">
        <v>63</v>
      </c>
    </row>
    <row r="153" spans="1:17" ht="14.4" customHeight="1" x14ac:dyDescent="0.3">
      <c r="A153" s="925" t="s">
        <v>10607</v>
      </c>
      <c r="B153" s="927" t="s">
        <v>10608</v>
      </c>
      <c r="C153" s="927" t="s">
        <v>9855</v>
      </c>
      <c r="D153" s="927" t="s">
        <v>10643</v>
      </c>
      <c r="E153" s="927" t="s">
        <v>10644</v>
      </c>
      <c r="F153" s="937">
        <v>2564</v>
      </c>
      <c r="G153" s="937">
        <v>43588</v>
      </c>
      <c r="H153" s="937">
        <v>1</v>
      </c>
      <c r="I153" s="937">
        <v>17</v>
      </c>
      <c r="J153" s="937">
        <v>2623</v>
      </c>
      <c r="K153" s="937">
        <v>44217</v>
      </c>
      <c r="L153" s="937">
        <v>1.0144305772230888</v>
      </c>
      <c r="M153" s="937">
        <v>16.857415173465498</v>
      </c>
      <c r="N153" s="937">
        <v>2134</v>
      </c>
      <c r="O153" s="937">
        <v>36278</v>
      </c>
      <c r="P153" s="928">
        <v>0.83229329173166922</v>
      </c>
      <c r="Q153" s="938">
        <v>17</v>
      </c>
    </row>
    <row r="154" spans="1:17" ht="14.4" customHeight="1" x14ac:dyDescent="0.3">
      <c r="A154" s="925" t="s">
        <v>10607</v>
      </c>
      <c r="B154" s="927" t="s">
        <v>10608</v>
      </c>
      <c r="C154" s="927" t="s">
        <v>9855</v>
      </c>
      <c r="D154" s="927" t="s">
        <v>10645</v>
      </c>
      <c r="E154" s="927" t="s">
        <v>10646</v>
      </c>
      <c r="F154" s="937">
        <v>99</v>
      </c>
      <c r="G154" s="937">
        <v>6237</v>
      </c>
      <c r="H154" s="937">
        <v>1</v>
      </c>
      <c r="I154" s="937">
        <v>63</v>
      </c>
      <c r="J154" s="937">
        <v>111</v>
      </c>
      <c r="K154" s="937">
        <v>6829</v>
      </c>
      <c r="L154" s="937">
        <v>1.0949174282507617</v>
      </c>
      <c r="M154" s="937">
        <v>61.522522522522522</v>
      </c>
      <c r="N154" s="937">
        <v>159</v>
      </c>
      <c r="O154" s="937">
        <v>10176</v>
      </c>
      <c r="P154" s="928">
        <v>1.6315536315536316</v>
      </c>
      <c r="Q154" s="938">
        <v>64</v>
      </c>
    </row>
    <row r="155" spans="1:17" ht="14.4" customHeight="1" x14ac:dyDescent="0.3">
      <c r="A155" s="925" t="s">
        <v>10607</v>
      </c>
      <c r="B155" s="927" t="s">
        <v>10608</v>
      </c>
      <c r="C155" s="927" t="s">
        <v>9855</v>
      </c>
      <c r="D155" s="927" t="s">
        <v>10647</v>
      </c>
      <c r="E155" s="927" t="s">
        <v>10648</v>
      </c>
      <c r="F155" s="937">
        <v>1</v>
      </c>
      <c r="G155" s="937">
        <v>476</v>
      </c>
      <c r="H155" s="937">
        <v>1</v>
      </c>
      <c r="I155" s="937">
        <v>476</v>
      </c>
      <c r="J155" s="937"/>
      <c r="K155" s="937"/>
      <c r="L155" s="937"/>
      <c r="M155" s="937"/>
      <c r="N155" s="937">
        <v>1</v>
      </c>
      <c r="O155" s="937">
        <v>480</v>
      </c>
      <c r="P155" s="928">
        <v>1.0084033613445378</v>
      </c>
      <c r="Q155" s="938">
        <v>480</v>
      </c>
    </row>
    <row r="156" spans="1:17" ht="14.4" customHeight="1" x14ac:dyDescent="0.3">
      <c r="A156" s="925" t="s">
        <v>10607</v>
      </c>
      <c r="B156" s="927" t="s">
        <v>10608</v>
      </c>
      <c r="C156" s="927" t="s">
        <v>9855</v>
      </c>
      <c r="D156" s="927" t="s">
        <v>10649</v>
      </c>
      <c r="E156" s="927" t="s">
        <v>10650</v>
      </c>
      <c r="F156" s="937">
        <v>5</v>
      </c>
      <c r="G156" s="937">
        <v>235</v>
      </c>
      <c r="H156" s="937">
        <v>1</v>
      </c>
      <c r="I156" s="937">
        <v>47</v>
      </c>
      <c r="J156" s="937">
        <v>2</v>
      </c>
      <c r="K156" s="937">
        <v>94</v>
      </c>
      <c r="L156" s="937">
        <v>0.4</v>
      </c>
      <c r="M156" s="937">
        <v>47</v>
      </c>
      <c r="N156" s="937">
        <v>4</v>
      </c>
      <c r="O156" s="937">
        <v>188</v>
      </c>
      <c r="P156" s="928">
        <v>0.8</v>
      </c>
      <c r="Q156" s="938">
        <v>47</v>
      </c>
    </row>
    <row r="157" spans="1:17" ht="14.4" customHeight="1" x14ac:dyDescent="0.3">
      <c r="A157" s="925" t="s">
        <v>10607</v>
      </c>
      <c r="B157" s="927" t="s">
        <v>10608</v>
      </c>
      <c r="C157" s="927" t="s">
        <v>9855</v>
      </c>
      <c r="D157" s="927" t="s">
        <v>10651</v>
      </c>
      <c r="E157" s="927" t="s">
        <v>10652</v>
      </c>
      <c r="F157" s="937">
        <v>3</v>
      </c>
      <c r="G157" s="937">
        <v>159</v>
      </c>
      <c r="H157" s="937">
        <v>1</v>
      </c>
      <c r="I157" s="937">
        <v>53</v>
      </c>
      <c r="J157" s="937">
        <v>5</v>
      </c>
      <c r="K157" s="937">
        <v>265</v>
      </c>
      <c r="L157" s="937">
        <v>1.6666666666666667</v>
      </c>
      <c r="M157" s="937">
        <v>53</v>
      </c>
      <c r="N157" s="937">
        <v>1</v>
      </c>
      <c r="O157" s="937">
        <v>53</v>
      </c>
      <c r="P157" s="928">
        <v>0.33333333333333331</v>
      </c>
      <c r="Q157" s="938">
        <v>53</v>
      </c>
    </row>
    <row r="158" spans="1:17" ht="14.4" customHeight="1" x14ac:dyDescent="0.3">
      <c r="A158" s="925" t="s">
        <v>10607</v>
      </c>
      <c r="B158" s="927" t="s">
        <v>10608</v>
      </c>
      <c r="C158" s="927" t="s">
        <v>9855</v>
      </c>
      <c r="D158" s="927" t="s">
        <v>10653</v>
      </c>
      <c r="E158" s="927" t="s">
        <v>10654</v>
      </c>
      <c r="F158" s="937">
        <v>6</v>
      </c>
      <c r="G158" s="937">
        <v>360</v>
      </c>
      <c r="H158" s="937">
        <v>1</v>
      </c>
      <c r="I158" s="937">
        <v>60</v>
      </c>
      <c r="J158" s="937">
        <v>7</v>
      </c>
      <c r="K158" s="937">
        <v>420</v>
      </c>
      <c r="L158" s="937">
        <v>1.1666666666666667</v>
      </c>
      <c r="M158" s="937">
        <v>60</v>
      </c>
      <c r="N158" s="937">
        <v>10</v>
      </c>
      <c r="O158" s="937">
        <v>600</v>
      </c>
      <c r="P158" s="928">
        <v>1.6666666666666667</v>
      </c>
      <c r="Q158" s="938">
        <v>60</v>
      </c>
    </row>
    <row r="159" spans="1:17" ht="14.4" customHeight="1" x14ac:dyDescent="0.3">
      <c r="A159" s="925" t="s">
        <v>10607</v>
      </c>
      <c r="B159" s="927" t="s">
        <v>10608</v>
      </c>
      <c r="C159" s="927" t="s">
        <v>9855</v>
      </c>
      <c r="D159" s="927" t="s">
        <v>10655</v>
      </c>
      <c r="E159" s="927" t="s">
        <v>10656</v>
      </c>
      <c r="F159" s="937"/>
      <c r="G159" s="937"/>
      <c r="H159" s="937"/>
      <c r="I159" s="937"/>
      <c r="J159" s="937">
        <v>2</v>
      </c>
      <c r="K159" s="937">
        <v>194</v>
      </c>
      <c r="L159" s="937"/>
      <c r="M159" s="937">
        <v>97</v>
      </c>
      <c r="N159" s="937"/>
      <c r="O159" s="937"/>
      <c r="P159" s="928"/>
      <c r="Q159" s="938"/>
    </row>
    <row r="160" spans="1:17" ht="14.4" customHeight="1" x14ac:dyDescent="0.3">
      <c r="A160" s="925" t="s">
        <v>10607</v>
      </c>
      <c r="B160" s="927" t="s">
        <v>10608</v>
      </c>
      <c r="C160" s="927" t="s">
        <v>9855</v>
      </c>
      <c r="D160" s="927" t="s">
        <v>10657</v>
      </c>
      <c r="E160" s="927" t="s">
        <v>10658</v>
      </c>
      <c r="F160" s="937"/>
      <c r="G160" s="937"/>
      <c r="H160" s="937"/>
      <c r="I160" s="937"/>
      <c r="J160" s="937">
        <v>3</v>
      </c>
      <c r="K160" s="937">
        <v>180</v>
      </c>
      <c r="L160" s="937"/>
      <c r="M160" s="937">
        <v>60</v>
      </c>
      <c r="N160" s="937"/>
      <c r="O160" s="937"/>
      <c r="P160" s="928"/>
      <c r="Q160" s="938"/>
    </row>
    <row r="161" spans="1:17" ht="14.4" customHeight="1" x14ac:dyDescent="0.3">
      <c r="A161" s="925" t="s">
        <v>10607</v>
      </c>
      <c r="B161" s="927" t="s">
        <v>10608</v>
      </c>
      <c r="C161" s="927" t="s">
        <v>9855</v>
      </c>
      <c r="D161" s="927" t="s">
        <v>10659</v>
      </c>
      <c r="E161" s="927" t="s">
        <v>10660</v>
      </c>
      <c r="F161" s="937">
        <v>6</v>
      </c>
      <c r="G161" s="937">
        <v>366</v>
      </c>
      <c r="H161" s="937">
        <v>1</v>
      </c>
      <c r="I161" s="937">
        <v>61</v>
      </c>
      <c r="J161" s="937"/>
      <c r="K161" s="937"/>
      <c r="L161" s="937"/>
      <c r="M161" s="937"/>
      <c r="N161" s="937"/>
      <c r="O161" s="937"/>
      <c r="P161" s="928"/>
      <c r="Q161" s="938"/>
    </row>
    <row r="162" spans="1:17" ht="14.4" customHeight="1" x14ac:dyDescent="0.3">
      <c r="A162" s="925" t="s">
        <v>10607</v>
      </c>
      <c r="B162" s="927" t="s">
        <v>10608</v>
      </c>
      <c r="C162" s="927" t="s">
        <v>9855</v>
      </c>
      <c r="D162" s="927" t="s">
        <v>10661</v>
      </c>
      <c r="E162" s="927" t="s">
        <v>10662</v>
      </c>
      <c r="F162" s="937">
        <v>70</v>
      </c>
      <c r="G162" s="937">
        <v>1330</v>
      </c>
      <c r="H162" s="937">
        <v>1</v>
      </c>
      <c r="I162" s="937">
        <v>19</v>
      </c>
      <c r="J162" s="937">
        <v>102</v>
      </c>
      <c r="K162" s="937">
        <v>1862</v>
      </c>
      <c r="L162" s="937">
        <v>1.4</v>
      </c>
      <c r="M162" s="937">
        <v>18.254901960784313</v>
      </c>
      <c r="N162" s="937">
        <v>139</v>
      </c>
      <c r="O162" s="937">
        <v>2641</v>
      </c>
      <c r="P162" s="928">
        <v>1.9857142857142858</v>
      </c>
      <c r="Q162" s="938">
        <v>19</v>
      </c>
    </row>
    <row r="163" spans="1:17" ht="14.4" customHeight="1" x14ac:dyDescent="0.3">
      <c r="A163" s="925" t="s">
        <v>10607</v>
      </c>
      <c r="B163" s="927" t="s">
        <v>10608</v>
      </c>
      <c r="C163" s="927" t="s">
        <v>9855</v>
      </c>
      <c r="D163" s="927" t="s">
        <v>10663</v>
      </c>
      <c r="E163" s="927" t="s">
        <v>10664</v>
      </c>
      <c r="F163" s="937">
        <v>1</v>
      </c>
      <c r="G163" s="937">
        <v>1447</v>
      </c>
      <c r="H163" s="937">
        <v>1</v>
      </c>
      <c r="I163" s="937">
        <v>1447</v>
      </c>
      <c r="J163" s="937">
        <v>27</v>
      </c>
      <c r="K163" s="937">
        <v>39204</v>
      </c>
      <c r="L163" s="937">
        <v>27.093296475466481</v>
      </c>
      <c r="M163" s="937">
        <v>1452</v>
      </c>
      <c r="N163" s="937">
        <v>43</v>
      </c>
      <c r="O163" s="937">
        <v>62565</v>
      </c>
      <c r="P163" s="928">
        <v>43.237733241188664</v>
      </c>
      <c r="Q163" s="938">
        <v>1455</v>
      </c>
    </row>
    <row r="164" spans="1:17" ht="14.4" customHeight="1" x14ac:dyDescent="0.3">
      <c r="A164" s="925" t="s">
        <v>10607</v>
      </c>
      <c r="B164" s="927" t="s">
        <v>10608</v>
      </c>
      <c r="C164" s="927" t="s">
        <v>9855</v>
      </c>
      <c r="D164" s="927" t="s">
        <v>10665</v>
      </c>
      <c r="E164" s="927" t="s">
        <v>10666</v>
      </c>
      <c r="F164" s="937">
        <v>2</v>
      </c>
      <c r="G164" s="937">
        <v>782</v>
      </c>
      <c r="H164" s="937">
        <v>1</v>
      </c>
      <c r="I164" s="937">
        <v>391</v>
      </c>
      <c r="J164" s="937"/>
      <c r="K164" s="937"/>
      <c r="L164" s="937"/>
      <c r="M164" s="937"/>
      <c r="N164" s="937">
        <v>10</v>
      </c>
      <c r="O164" s="937">
        <v>3910</v>
      </c>
      <c r="P164" s="928">
        <v>5</v>
      </c>
      <c r="Q164" s="938">
        <v>391</v>
      </c>
    </row>
    <row r="165" spans="1:17" ht="14.4" customHeight="1" x14ac:dyDescent="0.3">
      <c r="A165" s="925" t="s">
        <v>10607</v>
      </c>
      <c r="B165" s="927" t="s">
        <v>10608</v>
      </c>
      <c r="C165" s="927" t="s">
        <v>9855</v>
      </c>
      <c r="D165" s="927" t="s">
        <v>10667</v>
      </c>
      <c r="E165" s="927" t="s">
        <v>10668</v>
      </c>
      <c r="F165" s="937">
        <v>1</v>
      </c>
      <c r="G165" s="937">
        <v>461</v>
      </c>
      <c r="H165" s="937">
        <v>1</v>
      </c>
      <c r="I165" s="937">
        <v>461</v>
      </c>
      <c r="J165" s="937">
        <v>1</v>
      </c>
      <c r="K165" s="937">
        <v>462</v>
      </c>
      <c r="L165" s="937">
        <v>1.0021691973969631</v>
      </c>
      <c r="M165" s="937">
        <v>462</v>
      </c>
      <c r="N165" s="937">
        <v>4</v>
      </c>
      <c r="O165" s="937">
        <v>1848</v>
      </c>
      <c r="P165" s="928">
        <v>4.0086767895878523</v>
      </c>
      <c r="Q165" s="938">
        <v>462</v>
      </c>
    </row>
    <row r="166" spans="1:17" ht="14.4" customHeight="1" x14ac:dyDescent="0.3">
      <c r="A166" s="925" t="s">
        <v>10607</v>
      </c>
      <c r="B166" s="927" t="s">
        <v>10608</v>
      </c>
      <c r="C166" s="927" t="s">
        <v>9855</v>
      </c>
      <c r="D166" s="927" t="s">
        <v>10669</v>
      </c>
      <c r="E166" s="927" t="s">
        <v>10670</v>
      </c>
      <c r="F166" s="937">
        <v>41</v>
      </c>
      <c r="G166" s="937">
        <v>12792</v>
      </c>
      <c r="H166" s="937">
        <v>1</v>
      </c>
      <c r="I166" s="937">
        <v>312</v>
      </c>
      <c r="J166" s="937">
        <v>59</v>
      </c>
      <c r="K166" s="937">
        <v>17784</v>
      </c>
      <c r="L166" s="937">
        <v>1.3902439024390243</v>
      </c>
      <c r="M166" s="937">
        <v>301.42372881355931</v>
      </c>
      <c r="N166" s="937">
        <v>72</v>
      </c>
      <c r="O166" s="937">
        <v>22464</v>
      </c>
      <c r="P166" s="928">
        <v>1.7560975609756098</v>
      </c>
      <c r="Q166" s="938">
        <v>312</v>
      </c>
    </row>
    <row r="167" spans="1:17" ht="14.4" customHeight="1" x14ac:dyDescent="0.3">
      <c r="A167" s="925" t="s">
        <v>10607</v>
      </c>
      <c r="B167" s="927" t="s">
        <v>10608</v>
      </c>
      <c r="C167" s="927" t="s">
        <v>9855</v>
      </c>
      <c r="D167" s="927" t="s">
        <v>10671</v>
      </c>
      <c r="E167" s="927" t="s">
        <v>10672</v>
      </c>
      <c r="F167" s="937">
        <v>78</v>
      </c>
      <c r="G167" s="937">
        <v>66378</v>
      </c>
      <c r="H167" s="937">
        <v>1</v>
      </c>
      <c r="I167" s="937">
        <v>851</v>
      </c>
      <c r="J167" s="937">
        <v>90</v>
      </c>
      <c r="K167" s="937">
        <v>73251</v>
      </c>
      <c r="L167" s="937">
        <v>1.1035433426737775</v>
      </c>
      <c r="M167" s="937">
        <v>813.9</v>
      </c>
      <c r="N167" s="937">
        <v>131</v>
      </c>
      <c r="O167" s="937">
        <v>111612</v>
      </c>
      <c r="P167" s="928">
        <v>1.6814607249389859</v>
      </c>
      <c r="Q167" s="938">
        <v>852</v>
      </c>
    </row>
    <row r="168" spans="1:17" ht="14.4" customHeight="1" x14ac:dyDescent="0.3">
      <c r="A168" s="925" t="s">
        <v>10607</v>
      </c>
      <c r="B168" s="927" t="s">
        <v>10608</v>
      </c>
      <c r="C168" s="927" t="s">
        <v>9855</v>
      </c>
      <c r="D168" s="927" t="s">
        <v>10673</v>
      </c>
      <c r="E168" s="927" t="s">
        <v>10674</v>
      </c>
      <c r="F168" s="937"/>
      <c r="G168" s="937"/>
      <c r="H168" s="937"/>
      <c r="I168" s="937"/>
      <c r="J168" s="937"/>
      <c r="K168" s="937"/>
      <c r="L168" s="937"/>
      <c r="M168" s="937"/>
      <c r="N168" s="937">
        <v>9</v>
      </c>
      <c r="O168" s="937">
        <v>1674</v>
      </c>
      <c r="P168" s="928"/>
      <c r="Q168" s="938">
        <v>186</v>
      </c>
    </row>
    <row r="169" spans="1:17" ht="14.4" customHeight="1" x14ac:dyDescent="0.3">
      <c r="A169" s="925" t="s">
        <v>10607</v>
      </c>
      <c r="B169" s="927" t="s">
        <v>10608</v>
      </c>
      <c r="C169" s="927" t="s">
        <v>9855</v>
      </c>
      <c r="D169" s="927" t="s">
        <v>10524</v>
      </c>
      <c r="E169" s="927" t="s">
        <v>10525</v>
      </c>
      <c r="F169" s="937">
        <v>1</v>
      </c>
      <c r="G169" s="937">
        <v>127</v>
      </c>
      <c r="H169" s="937">
        <v>1</v>
      </c>
      <c r="I169" s="937">
        <v>127</v>
      </c>
      <c r="J169" s="937"/>
      <c r="K169" s="937"/>
      <c r="L169" s="937"/>
      <c r="M169" s="937"/>
      <c r="N169" s="937"/>
      <c r="O169" s="937"/>
      <c r="P169" s="928"/>
      <c r="Q169" s="938"/>
    </row>
    <row r="170" spans="1:17" ht="14.4" customHeight="1" x14ac:dyDescent="0.3">
      <c r="A170" s="925" t="s">
        <v>10607</v>
      </c>
      <c r="B170" s="927" t="s">
        <v>10608</v>
      </c>
      <c r="C170" s="927" t="s">
        <v>9855</v>
      </c>
      <c r="D170" s="927" t="s">
        <v>10526</v>
      </c>
      <c r="E170" s="927" t="s">
        <v>10527</v>
      </c>
      <c r="F170" s="937">
        <v>1</v>
      </c>
      <c r="G170" s="937">
        <v>37</v>
      </c>
      <c r="H170" s="937">
        <v>1</v>
      </c>
      <c r="I170" s="937">
        <v>37</v>
      </c>
      <c r="J170" s="937"/>
      <c r="K170" s="937"/>
      <c r="L170" s="937"/>
      <c r="M170" s="937"/>
      <c r="N170" s="937"/>
      <c r="O170" s="937"/>
      <c r="P170" s="928"/>
      <c r="Q170" s="938"/>
    </row>
    <row r="171" spans="1:17" ht="14.4" customHeight="1" x14ac:dyDescent="0.3">
      <c r="A171" s="925" t="s">
        <v>10607</v>
      </c>
      <c r="B171" s="927" t="s">
        <v>10608</v>
      </c>
      <c r="C171" s="927" t="s">
        <v>9855</v>
      </c>
      <c r="D171" s="927" t="s">
        <v>10675</v>
      </c>
      <c r="E171" s="927" t="s">
        <v>10676</v>
      </c>
      <c r="F171" s="937">
        <v>118</v>
      </c>
      <c r="G171" s="937">
        <v>19588</v>
      </c>
      <c r="H171" s="937">
        <v>1</v>
      </c>
      <c r="I171" s="937">
        <v>166</v>
      </c>
      <c r="J171" s="937">
        <v>212</v>
      </c>
      <c r="K171" s="937">
        <v>32374</v>
      </c>
      <c r="L171" s="937">
        <v>1.652746579538493</v>
      </c>
      <c r="M171" s="937">
        <v>152.70754716981133</v>
      </c>
      <c r="N171" s="937">
        <v>334</v>
      </c>
      <c r="O171" s="937">
        <v>55778</v>
      </c>
      <c r="P171" s="928">
        <v>2.8475597304472124</v>
      </c>
      <c r="Q171" s="938">
        <v>167</v>
      </c>
    </row>
    <row r="172" spans="1:17" ht="14.4" customHeight="1" x14ac:dyDescent="0.3">
      <c r="A172" s="925" t="s">
        <v>10607</v>
      </c>
      <c r="B172" s="927" t="s">
        <v>10608</v>
      </c>
      <c r="C172" s="927" t="s">
        <v>9855</v>
      </c>
      <c r="D172" s="927" t="s">
        <v>10677</v>
      </c>
      <c r="E172" s="927" t="s">
        <v>10678</v>
      </c>
      <c r="F172" s="937">
        <v>2</v>
      </c>
      <c r="G172" s="937">
        <v>330</v>
      </c>
      <c r="H172" s="937">
        <v>1</v>
      </c>
      <c r="I172" s="937">
        <v>165</v>
      </c>
      <c r="J172" s="937">
        <v>8</v>
      </c>
      <c r="K172" s="937">
        <v>1323</v>
      </c>
      <c r="L172" s="937">
        <v>4.0090909090909088</v>
      </c>
      <c r="M172" s="937">
        <v>165.375</v>
      </c>
      <c r="N172" s="937">
        <v>4</v>
      </c>
      <c r="O172" s="937">
        <v>664</v>
      </c>
      <c r="P172" s="928">
        <v>2.0121212121212122</v>
      </c>
      <c r="Q172" s="938">
        <v>166</v>
      </c>
    </row>
    <row r="173" spans="1:17" ht="14.4" customHeight="1" x14ac:dyDescent="0.3">
      <c r="A173" s="925" t="s">
        <v>10607</v>
      </c>
      <c r="B173" s="927" t="s">
        <v>10608</v>
      </c>
      <c r="C173" s="927" t="s">
        <v>9855</v>
      </c>
      <c r="D173" s="927" t="s">
        <v>10679</v>
      </c>
      <c r="E173" s="927" t="s">
        <v>10680</v>
      </c>
      <c r="F173" s="937">
        <v>9</v>
      </c>
      <c r="G173" s="937">
        <v>2124</v>
      </c>
      <c r="H173" s="937">
        <v>1</v>
      </c>
      <c r="I173" s="937">
        <v>236</v>
      </c>
      <c r="J173" s="937">
        <v>6</v>
      </c>
      <c r="K173" s="937">
        <v>1420</v>
      </c>
      <c r="L173" s="937">
        <v>0.66854990583804141</v>
      </c>
      <c r="M173" s="937">
        <v>236.66666666666666</v>
      </c>
      <c r="N173" s="937">
        <v>1</v>
      </c>
      <c r="O173" s="937">
        <v>237</v>
      </c>
      <c r="P173" s="928">
        <v>0.1115819209039548</v>
      </c>
      <c r="Q173" s="938">
        <v>237</v>
      </c>
    </row>
    <row r="174" spans="1:17" ht="14.4" customHeight="1" x14ac:dyDescent="0.3">
      <c r="A174" s="925" t="s">
        <v>10607</v>
      </c>
      <c r="B174" s="927" t="s">
        <v>10608</v>
      </c>
      <c r="C174" s="927" t="s">
        <v>9855</v>
      </c>
      <c r="D174" s="927" t="s">
        <v>10681</v>
      </c>
      <c r="E174" s="927" t="s">
        <v>10682</v>
      </c>
      <c r="F174" s="937"/>
      <c r="G174" s="937"/>
      <c r="H174" s="937"/>
      <c r="I174" s="937"/>
      <c r="J174" s="937">
        <v>2</v>
      </c>
      <c r="K174" s="937">
        <v>344</v>
      </c>
      <c r="L174" s="937"/>
      <c r="M174" s="937">
        <v>172</v>
      </c>
      <c r="N174" s="937"/>
      <c r="O174" s="937"/>
      <c r="P174" s="928"/>
      <c r="Q174" s="938"/>
    </row>
    <row r="175" spans="1:17" ht="14.4" customHeight="1" x14ac:dyDescent="0.3">
      <c r="A175" s="925" t="s">
        <v>10607</v>
      </c>
      <c r="B175" s="927" t="s">
        <v>10608</v>
      </c>
      <c r="C175" s="927" t="s">
        <v>9855</v>
      </c>
      <c r="D175" s="927" t="s">
        <v>10683</v>
      </c>
      <c r="E175" s="927" t="s">
        <v>10684</v>
      </c>
      <c r="F175" s="937">
        <v>11</v>
      </c>
      <c r="G175" s="937">
        <v>3388</v>
      </c>
      <c r="H175" s="937">
        <v>1</v>
      </c>
      <c r="I175" s="937">
        <v>308</v>
      </c>
      <c r="J175" s="937">
        <v>116</v>
      </c>
      <c r="K175" s="937">
        <v>35840</v>
      </c>
      <c r="L175" s="937">
        <v>10.578512396694215</v>
      </c>
      <c r="M175" s="937">
        <v>308.9655172413793</v>
      </c>
      <c r="N175" s="937">
        <v>210</v>
      </c>
      <c r="O175" s="937">
        <v>64890</v>
      </c>
      <c r="P175" s="928">
        <v>19.152892561983471</v>
      </c>
      <c r="Q175" s="938">
        <v>309</v>
      </c>
    </row>
    <row r="176" spans="1:17" ht="14.4" customHeight="1" x14ac:dyDescent="0.3">
      <c r="A176" s="925" t="s">
        <v>10607</v>
      </c>
      <c r="B176" s="927" t="s">
        <v>10608</v>
      </c>
      <c r="C176" s="927" t="s">
        <v>9855</v>
      </c>
      <c r="D176" s="927" t="s">
        <v>10685</v>
      </c>
      <c r="E176" s="927" t="s">
        <v>10686</v>
      </c>
      <c r="F176" s="937"/>
      <c r="G176" s="937"/>
      <c r="H176" s="937"/>
      <c r="I176" s="937"/>
      <c r="J176" s="937">
        <v>27</v>
      </c>
      <c r="K176" s="937">
        <v>9423</v>
      </c>
      <c r="L176" s="937"/>
      <c r="M176" s="937">
        <v>349</v>
      </c>
      <c r="N176" s="937">
        <v>13</v>
      </c>
      <c r="O176" s="937">
        <v>4563</v>
      </c>
      <c r="P176" s="928"/>
      <c r="Q176" s="938">
        <v>351</v>
      </c>
    </row>
    <row r="177" spans="1:17" ht="14.4" customHeight="1" x14ac:dyDescent="0.3">
      <c r="A177" s="925" t="s">
        <v>10607</v>
      </c>
      <c r="B177" s="927" t="s">
        <v>10608</v>
      </c>
      <c r="C177" s="927" t="s">
        <v>9855</v>
      </c>
      <c r="D177" s="927" t="s">
        <v>10687</v>
      </c>
      <c r="E177" s="927" t="s">
        <v>10688</v>
      </c>
      <c r="F177" s="937"/>
      <c r="G177" s="937"/>
      <c r="H177" s="937"/>
      <c r="I177" s="937"/>
      <c r="J177" s="937">
        <v>1</v>
      </c>
      <c r="K177" s="937">
        <v>349</v>
      </c>
      <c r="L177" s="937"/>
      <c r="M177" s="937">
        <v>349</v>
      </c>
      <c r="N177" s="937">
        <v>12</v>
      </c>
      <c r="O177" s="937">
        <v>4212</v>
      </c>
      <c r="P177" s="928"/>
      <c r="Q177" s="938">
        <v>351</v>
      </c>
    </row>
    <row r="178" spans="1:17" ht="14.4" customHeight="1" x14ac:dyDescent="0.3">
      <c r="A178" s="925" t="s">
        <v>10607</v>
      </c>
      <c r="B178" s="927" t="s">
        <v>10608</v>
      </c>
      <c r="C178" s="927" t="s">
        <v>9855</v>
      </c>
      <c r="D178" s="927" t="s">
        <v>10689</v>
      </c>
      <c r="E178" s="927" t="s">
        <v>10690</v>
      </c>
      <c r="F178" s="937">
        <v>33</v>
      </c>
      <c r="G178" s="937">
        <v>39930</v>
      </c>
      <c r="H178" s="937">
        <v>1</v>
      </c>
      <c r="I178" s="937">
        <v>1210</v>
      </c>
      <c r="J178" s="937">
        <v>97</v>
      </c>
      <c r="K178" s="937">
        <v>115294</v>
      </c>
      <c r="L178" s="937">
        <v>2.8874029551715501</v>
      </c>
      <c r="M178" s="937">
        <v>1188.5979381443299</v>
      </c>
      <c r="N178" s="937">
        <v>158</v>
      </c>
      <c r="O178" s="937">
        <v>192128</v>
      </c>
      <c r="P178" s="928">
        <v>4.8116203355872775</v>
      </c>
      <c r="Q178" s="938">
        <v>1216</v>
      </c>
    </row>
    <row r="179" spans="1:17" ht="14.4" customHeight="1" x14ac:dyDescent="0.3">
      <c r="A179" s="925" t="s">
        <v>10607</v>
      </c>
      <c r="B179" s="927" t="s">
        <v>10608</v>
      </c>
      <c r="C179" s="927" t="s">
        <v>9855</v>
      </c>
      <c r="D179" s="927" t="s">
        <v>10691</v>
      </c>
      <c r="E179" s="927" t="s">
        <v>10692</v>
      </c>
      <c r="F179" s="937">
        <v>632</v>
      </c>
      <c r="G179" s="937">
        <v>494856</v>
      </c>
      <c r="H179" s="937">
        <v>1</v>
      </c>
      <c r="I179" s="937">
        <v>783</v>
      </c>
      <c r="J179" s="937">
        <v>1053</v>
      </c>
      <c r="K179" s="937">
        <v>819943</v>
      </c>
      <c r="L179" s="937">
        <v>1.6569325217841149</v>
      </c>
      <c r="M179" s="937">
        <v>778.67331433998106</v>
      </c>
      <c r="N179" s="937">
        <v>1020</v>
      </c>
      <c r="O179" s="937">
        <v>801720</v>
      </c>
      <c r="P179" s="928">
        <v>1.6201076676851447</v>
      </c>
      <c r="Q179" s="938">
        <v>786</v>
      </c>
    </row>
    <row r="180" spans="1:17" ht="14.4" customHeight="1" x14ac:dyDescent="0.3">
      <c r="A180" s="925" t="s">
        <v>10607</v>
      </c>
      <c r="B180" s="927" t="s">
        <v>10608</v>
      </c>
      <c r="C180" s="927" t="s">
        <v>9855</v>
      </c>
      <c r="D180" s="927" t="s">
        <v>10693</v>
      </c>
      <c r="E180" s="927" t="s">
        <v>10694</v>
      </c>
      <c r="F180" s="937"/>
      <c r="G180" s="937"/>
      <c r="H180" s="937"/>
      <c r="I180" s="937"/>
      <c r="J180" s="937">
        <v>1</v>
      </c>
      <c r="K180" s="937">
        <v>598</v>
      </c>
      <c r="L180" s="937"/>
      <c r="M180" s="937">
        <v>598</v>
      </c>
      <c r="N180" s="937"/>
      <c r="O180" s="937"/>
      <c r="P180" s="928"/>
      <c r="Q180" s="938"/>
    </row>
    <row r="181" spans="1:17" ht="14.4" customHeight="1" x14ac:dyDescent="0.3">
      <c r="A181" s="925" t="s">
        <v>10607</v>
      </c>
      <c r="B181" s="927" t="s">
        <v>10608</v>
      </c>
      <c r="C181" s="927" t="s">
        <v>9855</v>
      </c>
      <c r="D181" s="927" t="s">
        <v>10695</v>
      </c>
      <c r="E181" s="927" t="s">
        <v>10696</v>
      </c>
      <c r="F181" s="937">
        <v>13</v>
      </c>
      <c r="G181" s="937">
        <v>2418</v>
      </c>
      <c r="H181" s="937">
        <v>1</v>
      </c>
      <c r="I181" s="937">
        <v>186</v>
      </c>
      <c r="J181" s="937"/>
      <c r="K181" s="937"/>
      <c r="L181" s="937"/>
      <c r="M181" s="937"/>
      <c r="N181" s="937">
        <v>14</v>
      </c>
      <c r="O181" s="937">
        <v>2632</v>
      </c>
      <c r="P181" s="928">
        <v>1.0885028949545079</v>
      </c>
      <c r="Q181" s="938">
        <v>188</v>
      </c>
    </row>
    <row r="182" spans="1:17" ht="14.4" customHeight="1" x14ac:dyDescent="0.3">
      <c r="A182" s="925" t="s">
        <v>10607</v>
      </c>
      <c r="B182" s="927" t="s">
        <v>10608</v>
      </c>
      <c r="C182" s="927" t="s">
        <v>9855</v>
      </c>
      <c r="D182" s="927" t="s">
        <v>10697</v>
      </c>
      <c r="E182" s="927" t="s">
        <v>10698</v>
      </c>
      <c r="F182" s="937"/>
      <c r="G182" s="937"/>
      <c r="H182" s="937"/>
      <c r="I182" s="937"/>
      <c r="J182" s="937">
        <v>2</v>
      </c>
      <c r="K182" s="937">
        <v>355</v>
      </c>
      <c r="L182" s="937"/>
      <c r="M182" s="937">
        <v>177.5</v>
      </c>
      <c r="N182" s="937"/>
      <c r="O182" s="937"/>
      <c r="P182" s="928"/>
      <c r="Q182" s="938"/>
    </row>
    <row r="183" spans="1:17" ht="14.4" customHeight="1" x14ac:dyDescent="0.3">
      <c r="A183" s="925" t="s">
        <v>10607</v>
      </c>
      <c r="B183" s="927" t="s">
        <v>10608</v>
      </c>
      <c r="C183" s="927" t="s">
        <v>9855</v>
      </c>
      <c r="D183" s="927" t="s">
        <v>10699</v>
      </c>
      <c r="E183" s="927" t="s">
        <v>10700</v>
      </c>
      <c r="F183" s="937">
        <v>2</v>
      </c>
      <c r="G183" s="937">
        <v>724</v>
      </c>
      <c r="H183" s="937">
        <v>1</v>
      </c>
      <c r="I183" s="937">
        <v>362</v>
      </c>
      <c r="J183" s="937">
        <v>27</v>
      </c>
      <c r="K183" s="937">
        <v>9799</v>
      </c>
      <c r="L183" s="937">
        <v>13.534530386740332</v>
      </c>
      <c r="M183" s="937">
        <v>362.92592592592592</v>
      </c>
      <c r="N183" s="937">
        <v>34</v>
      </c>
      <c r="O183" s="937">
        <v>12342</v>
      </c>
      <c r="P183" s="928">
        <v>17.046961325966851</v>
      </c>
      <c r="Q183" s="938">
        <v>363</v>
      </c>
    </row>
    <row r="184" spans="1:17" ht="14.4" customHeight="1" x14ac:dyDescent="0.3">
      <c r="A184" s="925" t="s">
        <v>10607</v>
      </c>
      <c r="B184" s="927" t="s">
        <v>10608</v>
      </c>
      <c r="C184" s="927" t="s">
        <v>9855</v>
      </c>
      <c r="D184" s="927" t="s">
        <v>10701</v>
      </c>
      <c r="E184" s="927" t="s">
        <v>10702</v>
      </c>
      <c r="F184" s="937">
        <v>138</v>
      </c>
      <c r="G184" s="937">
        <v>31326</v>
      </c>
      <c r="H184" s="937">
        <v>1</v>
      </c>
      <c r="I184" s="937">
        <v>227</v>
      </c>
      <c r="J184" s="937">
        <v>157</v>
      </c>
      <c r="K184" s="937">
        <v>33944</v>
      </c>
      <c r="L184" s="937">
        <v>1.0835727510693993</v>
      </c>
      <c r="M184" s="937">
        <v>216.20382165605096</v>
      </c>
      <c r="N184" s="937">
        <v>215</v>
      </c>
      <c r="O184" s="937">
        <v>49020</v>
      </c>
      <c r="P184" s="928">
        <v>1.5648343229266424</v>
      </c>
      <c r="Q184" s="938">
        <v>228</v>
      </c>
    </row>
    <row r="185" spans="1:17" ht="14.4" customHeight="1" x14ac:dyDescent="0.3">
      <c r="A185" s="925" t="s">
        <v>10607</v>
      </c>
      <c r="B185" s="927" t="s">
        <v>10608</v>
      </c>
      <c r="C185" s="927" t="s">
        <v>9855</v>
      </c>
      <c r="D185" s="927" t="s">
        <v>10703</v>
      </c>
      <c r="E185" s="927" t="s">
        <v>10704</v>
      </c>
      <c r="F185" s="937">
        <v>3</v>
      </c>
      <c r="G185" s="937">
        <v>471</v>
      </c>
      <c r="H185" s="937">
        <v>1</v>
      </c>
      <c r="I185" s="937">
        <v>157</v>
      </c>
      <c r="J185" s="937"/>
      <c r="K185" s="937"/>
      <c r="L185" s="937"/>
      <c r="M185" s="937"/>
      <c r="N185" s="937"/>
      <c r="O185" s="937"/>
      <c r="P185" s="928"/>
      <c r="Q185" s="938"/>
    </row>
    <row r="186" spans="1:17" ht="14.4" customHeight="1" x14ac:dyDescent="0.3">
      <c r="A186" s="925" t="s">
        <v>10607</v>
      </c>
      <c r="B186" s="927" t="s">
        <v>10608</v>
      </c>
      <c r="C186" s="927" t="s">
        <v>9855</v>
      </c>
      <c r="D186" s="927" t="s">
        <v>10705</v>
      </c>
      <c r="E186" s="927" t="s">
        <v>10706</v>
      </c>
      <c r="F186" s="937">
        <v>12</v>
      </c>
      <c r="G186" s="937">
        <v>5520</v>
      </c>
      <c r="H186" s="937">
        <v>1</v>
      </c>
      <c r="I186" s="937">
        <v>460</v>
      </c>
      <c r="J186" s="937">
        <v>17</v>
      </c>
      <c r="K186" s="937">
        <v>7835</v>
      </c>
      <c r="L186" s="937">
        <v>1.4193840579710144</v>
      </c>
      <c r="M186" s="937">
        <v>460.88235294117646</v>
      </c>
      <c r="N186" s="937">
        <v>27</v>
      </c>
      <c r="O186" s="937">
        <v>12447</v>
      </c>
      <c r="P186" s="928">
        <v>2.2548913043478263</v>
      </c>
      <c r="Q186" s="938">
        <v>461</v>
      </c>
    </row>
    <row r="187" spans="1:17" ht="14.4" customHeight="1" x14ac:dyDescent="0.3">
      <c r="A187" s="925" t="s">
        <v>10607</v>
      </c>
      <c r="B187" s="927" t="s">
        <v>10608</v>
      </c>
      <c r="C187" s="927" t="s">
        <v>9855</v>
      </c>
      <c r="D187" s="927" t="s">
        <v>10707</v>
      </c>
      <c r="E187" s="927" t="s">
        <v>10708</v>
      </c>
      <c r="F187" s="937">
        <v>7</v>
      </c>
      <c r="G187" s="937">
        <v>3920</v>
      </c>
      <c r="H187" s="937">
        <v>1</v>
      </c>
      <c r="I187" s="937">
        <v>560</v>
      </c>
      <c r="J187" s="937">
        <v>34</v>
      </c>
      <c r="K187" s="937">
        <v>19072</v>
      </c>
      <c r="L187" s="937">
        <v>4.8653061224489793</v>
      </c>
      <c r="M187" s="937">
        <v>560.94117647058829</v>
      </c>
      <c r="N187" s="937">
        <v>43</v>
      </c>
      <c r="O187" s="937">
        <v>24123</v>
      </c>
      <c r="P187" s="928">
        <v>6.1538265306122453</v>
      </c>
      <c r="Q187" s="938">
        <v>561</v>
      </c>
    </row>
    <row r="188" spans="1:17" ht="14.4" customHeight="1" x14ac:dyDescent="0.3">
      <c r="A188" s="925" t="s">
        <v>10607</v>
      </c>
      <c r="B188" s="927" t="s">
        <v>10608</v>
      </c>
      <c r="C188" s="927" t="s">
        <v>9855</v>
      </c>
      <c r="D188" s="927" t="s">
        <v>10709</v>
      </c>
      <c r="E188" s="927" t="s">
        <v>10710</v>
      </c>
      <c r="F188" s="937"/>
      <c r="G188" s="937"/>
      <c r="H188" s="937"/>
      <c r="I188" s="937"/>
      <c r="J188" s="937">
        <v>1</v>
      </c>
      <c r="K188" s="937">
        <v>171</v>
      </c>
      <c r="L188" s="937"/>
      <c r="M188" s="937">
        <v>171</v>
      </c>
      <c r="N188" s="937"/>
      <c r="O188" s="937"/>
      <c r="P188" s="928"/>
      <c r="Q188" s="938"/>
    </row>
    <row r="189" spans="1:17" ht="14.4" customHeight="1" x14ac:dyDescent="0.3">
      <c r="A189" s="925" t="s">
        <v>10607</v>
      </c>
      <c r="B189" s="927" t="s">
        <v>10608</v>
      </c>
      <c r="C189" s="927" t="s">
        <v>9855</v>
      </c>
      <c r="D189" s="927" t="s">
        <v>10711</v>
      </c>
      <c r="E189" s="927" t="s">
        <v>10712</v>
      </c>
      <c r="F189" s="937">
        <v>11</v>
      </c>
      <c r="G189" s="937">
        <v>1441</v>
      </c>
      <c r="H189" s="937">
        <v>1</v>
      </c>
      <c r="I189" s="937">
        <v>131</v>
      </c>
      <c r="J189" s="937">
        <v>14</v>
      </c>
      <c r="K189" s="937">
        <v>1844</v>
      </c>
      <c r="L189" s="937">
        <v>1.2796668979875088</v>
      </c>
      <c r="M189" s="937">
        <v>131.71428571428572</v>
      </c>
      <c r="N189" s="937">
        <v>12</v>
      </c>
      <c r="O189" s="937">
        <v>1584</v>
      </c>
      <c r="P189" s="928">
        <v>1.0992366412213741</v>
      </c>
      <c r="Q189" s="938">
        <v>132</v>
      </c>
    </row>
    <row r="190" spans="1:17" ht="14.4" customHeight="1" x14ac:dyDescent="0.3">
      <c r="A190" s="925" t="s">
        <v>10607</v>
      </c>
      <c r="B190" s="927" t="s">
        <v>10608</v>
      </c>
      <c r="C190" s="927" t="s">
        <v>9855</v>
      </c>
      <c r="D190" s="927" t="s">
        <v>10713</v>
      </c>
      <c r="E190" s="927" t="s">
        <v>10714</v>
      </c>
      <c r="F190" s="937"/>
      <c r="G190" s="937"/>
      <c r="H190" s="937"/>
      <c r="I190" s="937"/>
      <c r="J190" s="937">
        <v>1</v>
      </c>
      <c r="K190" s="937">
        <v>178</v>
      </c>
      <c r="L190" s="937"/>
      <c r="M190" s="937">
        <v>178</v>
      </c>
      <c r="N190" s="937"/>
      <c r="O190" s="937"/>
      <c r="P190" s="928"/>
      <c r="Q190" s="938"/>
    </row>
    <row r="191" spans="1:17" ht="14.4" customHeight="1" x14ac:dyDescent="0.3">
      <c r="A191" s="925" t="s">
        <v>10607</v>
      </c>
      <c r="B191" s="927" t="s">
        <v>10608</v>
      </c>
      <c r="C191" s="927" t="s">
        <v>9855</v>
      </c>
      <c r="D191" s="927" t="s">
        <v>10715</v>
      </c>
      <c r="E191" s="927" t="s">
        <v>10716</v>
      </c>
      <c r="F191" s="937">
        <v>13</v>
      </c>
      <c r="G191" s="937">
        <v>5356</v>
      </c>
      <c r="H191" s="937">
        <v>1</v>
      </c>
      <c r="I191" s="937">
        <v>412</v>
      </c>
      <c r="J191" s="937">
        <v>11</v>
      </c>
      <c r="K191" s="937">
        <v>4540</v>
      </c>
      <c r="L191" s="937">
        <v>0.84764749813293505</v>
      </c>
      <c r="M191" s="937">
        <v>412.72727272727275</v>
      </c>
      <c r="N191" s="937">
        <v>14</v>
      </c>
      <c r="O191" s="937">
        <v>5782</v>
      </c>
      <c r="P191" s="928">
        <v>1.0795369678864823</v>
      </c>
      <c r="Q191" s="938">
        <v>413</v>
      </c>
    </row>
    <row r="192" spans="1:17" ht="14.4" customHeight="1" x14ac:dyDescent="0.3">
      <c r="A192" s="925" t="s">
        <v>10607</v>
      </c>
      <c r="B192" s="927" t="s">
        <v>10608</v>
      </c>
      <c r="C192" s="927" t="s">
        <v>9855</v>
      </c>
      <c r="D192" s="927" t="s">
        <v>10717</v>
      </c>
      <c r="E192" s="927" t="s">
        <v>10718</v>
      </c>
      <c r="F192" s="937">
        <v>16</v>
      </c>
      <c r="G192" s="937">
        <v>15024</v>
      </c>
      <c r="H192" s="937">
        <v>1</v>
      </c>
      <c r="I192" s="937">
        <v>939</v>
      </c>
      <c r="J192" s="937">
        <v>7</v>
      </c>
      <c r="K192" s="937">
        <v>6579</v>
      </c>
      <c r="L192" s="937">
        <v>0.43789936102236421</v>
      </c>
      <c r="M192" s="937">
        <v>939.85714285714289</v>
      </c>
      <c r="N192" s="937">
        <v>19</v>
      </c>
      <c r="O192" s="937">
        <v>17860</v>
      </c>
      <c r="P192" s="928">
        <v>1.1887646432374868</v>
      </c>
      <c r="Q192" s="938">
        <v>940</v>
      </c>
    </row>
    <row r="193" spans="1:17" ht="14.4" customHeight="1" x14ac:dyDescent="0.3">
      <c r="A193" s="925" t="s">
        <v>10607</v>
      </c>
      <c r="B193" s="927" t="s">
        <v>10608</v>
      </c>
      <c r="C193" s="927" t="s">
        <v>9855</v>
      </c>
      <c r="D193" s="927" t="s">
        <v>10719</v>
      </c>
      <c r="E193" s="927" t="s">
        <v>10720</v>
      </c>
      <c r="F193" s="937">
        <v>8</v>
      </c>
      <c r="G193" s="937">
        <v>3152</v>
      </c>
      <c r="H193" s="937">
        <v>1</v>
      </c>
      <c r="I193" s="937">
        <v>394</v>
      </c>
      <c r="J193" s="937">
        <v>8</v>
      </c>
      <c r="K193" s="937">
        <v>3157</v>
      </c>
      <c r="L193" s="937">
        <v>1.0015862944162437</v>
      </c>
      <c r="M193" s="937">
        <v>394.625</v>
      </c>
      <c r="N193" s="937">
        <v>12</v>
      </c>
      <c r="O193" s="937">
        <v>4740</v>
      </c>
      <c r="P193" s="928">
        <v>1.5038071065989849</v>
      </c>
      <c r="Q193" s="938">
        <v>395</v>
      </c>
    </row>
    <row r="194" spans="1:17" ht="14.4" customHeight="1" x14ac:dyDescent="0.3">
      <c r="A194" s="925" t="s">
        <v>10607</v>
      </c>
      <c r="B194" s="927" t="s">
        <v>10608</v>
      </c>
      <c r="C194" s="927" t="s">
        <v>9855</v>
      </c>
      <c r="D194" s="927" t="s">
        <v>10721</v>
      </c>
      <c r="E194" s="927" t="s">
        <v>10722</v>
      </c>
      <c r="F194" s="937">
        <v>1</v>
      </c>
      <c r="G194" s="937">
        <v>573</v>
      </c>
      <c r="H194" s="937">
        <v>1</v>
      </c>
      <c r="I194" s="937">
        <v>573</v>
      </c>
      <c r="J194" s="937">
        <v>22</v>
      </c>
      <c r="K194" s="937">
        <v>12628</v>
      </c>
      <c r="L194" s="937">
        <v>22.038394415357764</v>
      </c>
      <c r="M194" s="937">
        <v>574</v>
      </c>
      <c r="N194" s="937">
        <v>32</v>
      </c>
      <c r="O194" s="937">
        <v>18368</v>
      </c>
      <c r="P194" s="928">
        <v>32.055846422338568</v>
      </c>
      <c r="Q194" s="938">
        <v>574</v>
      </c>
    </row>
    <row r="195" spans="1:17" ht="14.4" customHeight="1" x14ac:dyDescent="0.3">
      <c r="A195" s="925" t="s">
        <v>10607</v>
      </c>
      <c r="B195" s="927" t="s">
        <v>10608</v>
      </c>
      <c r="C195" s="927" t="s">
        <v>9855</v>
      </c>
      <c r="D195" s="927" t="s">
        <v>10723</v>
      </c>
      <c r="E195" s="927" t="s">
        <v>10724</v>
      </c>
      <c r="F195" s="937"/>
      <c r="G195" s="937"/>
      <c r="H195" s="937"/>
      <c r="I195" s="937"/>
      <c r="J195" s="937">
        <v>1</v>
      </c>
      <c r="K195" s="937">
        <v>310</v>
      </c>
      <c r="L195" s="937"/>
      <c r="M195" s="937">
        <v>310</v>
      </c>
      <c r="N195" s="937"/>
      <c r="O195" s="937"/>
      <c r="P195" s="928"/>
      <c r="Q195" s="938"/>
    </row>
    <row r="196" spans="1:17" ht="14.4" customHeight="1" x14ac:dyDescent="0.3">
      <c r="A196" s="925" t="s">
        <v>10607</v>
      </c>
      <c r="B196" s="927" t="s">
        <v>10608</v>
      </c>
      <c r="C196" s="927" t="s">
        <v>9855</v>
      </c>
      <c r="D196" s="927" t="s">
        <v>9999</v>
      </c>
      <c r="E196" s="927" t="s">
        <v>10000</v>
      </c>
      <c r="F196" s="937">
        <v>2</v>
      </c>
      <c r="G196" s="937">
        <v>44</v>
      </c>
      <c r="H196" s="937">
        <v>1</v>
      </c>
      <c r="I196" s="937">
        <v>22</v>
      </c>
      <c r="J196" s="937"/>
      <c r="K196" s="937"/>
      <c r="L196" s="937"/>
      <c r="M196" s="937"/>
      <c r="N196" s="937"/>
      <c r="O196" s="937"/>
      <c r="P196" s="928"/>
      <c r="Q196" s="938"/>
    </row>
    <row r="197" spans="1:17" ht="14.4" customHeight="1" x14ac:dyDescent="0.3">
      <c r="A197" s="925" t="s">
        <v>10607</v>
      </c>
      <c r="B197" s="927" t="s">
        <v>10608</v>
      </c>
      <c r="C197" s="927" t="s">
        <v>9855</v>
      </c>
      <c r="D197" s="927" t="s">
        <v>10725</v>
      </c>
      <c r="E197" s="927" t="s">
        <v>10726</v>
      </c>
      <c r="F197" s="937">
        <v>7798</v>
      </c>
      <c r="G197" s="937">
        <v>226142</v>
      </c>
      <c r="H197" s="937">
        <v>1</v>
      </c>
      <c r="I197" s="937">
        <v>29</v>
      </c>
      <c r="J197" s="937">
        <v>8618</v>
      </c>
      <c r="K197" s="937">
        <v>251906</v>
      </c>
      <c r="L197" s="937">
        <v>1.1139284166585597</v>
      </c>
      <c r="M197" s="937">
        <v>29.230215827338128</v>
      </c>
      <c r="N197" s="937">
        <v>7650</v>
      </c>
      <c r="O197" s="937">
        <v>229500</v>
      </c>
      <c r="P197" s="928">
        <v>1.0148490771285299</v>
      </c>
      <c r="Q197" s="938">
        <v>30</v>
      </c>
    </row>
    <row r="198" spans="1:17" ht="14.4" customHeight="1" x14ac:dyDescent="0.3">
      <c r="A198" s="925" t="s">
        <v>10607</v>
      </c>
      <c r="B198" s="927" t="s">
        <v>10608</v>
      </c>
      <c r="C198" s="927" t="s">
        <v>9855</v>
      </c>
      <c r="D198" s="927" t="s">
        <v>10727</v>
      </c>
      <c r="E198" s="927" t="s">
        <v>10728</v>
      </c>
      <c r="F198" s="937">
        <v>7</v>
      </c>
      <c r="G198" s="937">
        <v>350</v>
      </c>
      <c r="H198" s="937">
        <v>1</v>
      </c>
      <c r="I198" s="937">
        <v>50</v>
      </c>
      <c r="J198" s="937">
        <v>7</v>
      </c>
      <c r="K198" s="937">
        <v>350</v>
      </c>
      <c r="L198" s="937">
        <v>1</v>
      </c>
      <c r="M198" s="937">
        <v>50</v>
      </c>
      <c r="N198" s="937">
        <v>11</v>
      </c>
      <c r="O198" s="937">
        <v>550</v>
      </c>
      <c r="P198" s="928">
        <v>1.5714285714285714</v>
      </c>
      <c r="Q198" s="938">
        <v>50</v>
      </c>
    </row>
    <row r="199" spans="1:17" ht="14.4" customHeight="1" x14ac:dyDescent="0.3">
      <c r="A199" s="925" t="s">
        <v>10607</v>
      </c>
      <c r="B199" s="927" t="s">
        <v>10608</v>
      </c>
      <c r="C199" s="927" t="s">
        <v>9855</v>
      </c>
      <c r="D199" s="927" t="s">
        <v>10729</v>
      </c>
      <c r="E199" s="927" t="s">
        <v>10730</v>
      </c>
      <c r="F199" s="937">
        <v>126</v>
      </c>
      <c r="G199" s="937">
        <v>1512</v>
      </c>
      <c r="H199" s="937">
        <v>1</v>
      </c>
      <c r="I199" s="937">
        <v>12</v>
      </c>
      <c r="J199" s="937">
        <v>224</v>
      </c>
      <c r="K199" s="937">
        <v>2640</v>
      </c>
      <c r="L199" s="937">
        <v>1.746031746031746</v>
      </c>
      <c r="M199" s="937">
        <v>11.785714285714286</v>
      </c>
      <c r="N199" s="937">
        <v>190</v>
      </c>
      <c r="O199" s="937">
        <v>2280</v>
      </c>
      <c r="P199" s="928">
        <v>1.5079365079365079</v>
      </c>
      <c r="Q199" s="938">
        <v>12</v>
      </c>
    </row>
    <row r="200" spans="1:17" ht="14.4" customHeight="1" x14ac:dyDescent="0.3">
      <c r="A200" s="925" t="s">
        <v>10607</v>
      </c>
      <c r="B200" s="927" t="s">
        <v>10608</v>
      </c>
      <c r="C200" s="927" t="s">
        <v>9855</v>
      </c>
      <c r="D200" s="927" t="s">
        <v>10731</v>
      </c>
      <c r="E200" s="927" t="s">
        <v>10732</v>
      </c>
      <c r="F200" s="937">
        <v>91</v>
      </c>
      <c r="G200" s="937">
        <v>16471</v>
      </c>
      <c r="H200" s="937">
        <v>1</v>
      </c>
      <c r="I200" s="937">
        <v>181</v>
      </c>
      <c r="J200" s="937">
        <v>94</v>
      </c>
      <c r="K200" s="937">
        <v>17089</v>
      </c>
      <c r="L200" s="937">
        <v>1.0375204905591646</v>
      </c>
      <c r="M200" s="937">
        <v>181.79787234042553</v>
      </c>
      <c r="N200" s="937">
        <v>160</v>
      </c>
      <c r="O200" s="937">
        <v>29120</v>
      </c>
      <c r="P200" s="928">
        <v>1.7679558011049723</v>
      </c>
      <c r="Q200" s="938">
        <v>182</v>
      </c>
    </row>
    <row r="201" spans="1:17" ht="14.4" customHeight="1" x14ac:dyDescent="0.3">
      <c r="A201" s="925" t="s">
        <v>10607</v>
      </c>
      <c r="B201" s="927" t="s">
        <v>10608</v>
      </c>
      <c r="C201" s="927" t="s">
        <v>9855</v>
      </c>
      <c r="D201" s="927" t="s">
        <v>10733</v>
      </c>
      <c r="E201" s="927" t="s">
        <v>10734</v>
      </c>
      <c r="F201" s="937">
        <v>189</v>
      </c>
      <c r="G201" s="937">
        <v>13419</v>
      </c>
      <c r="H201" s="937">
        <v>1</v>
      </c>
      <c r="I201" s="937">
        <v>71</v>
      </c>
      <c r="J201" s="937">
        <v>214</v>
      </c>
      <c r="K201" s="937">
        <v>14954</v>
      </c>
      <c r="L201" s="937">
        <v>1.1143900439675087</v>
      </c>
      <c r="M201" s="937">
        <v>69.878504672897193</v>
      </c>
      <c r="N201" s="937">
        <v>433</v>
      </c>
      <c r="O201" s="937">
        <v>31176</v>
      </c>
      <c r="P201" s="928">
        <v>2.3232729711602951</v>
      </c>
      <c r="Q201" s="938">
        <v>72</v>
      </c>
    </row>
    <row r="202" spans="1:17" ht="14.4" customHeight="1" x14ac:dyDescent="0.3">
      <c r="A202" s="925" t="s">
        <v>10607</v>
      </c>
      <c r="B202" s="927" t="s">
        <v>10608</v>
      </c>
      <c r="C202" s="927" t="s">
        <v>9855</v>
      </c>
      <c r="D202" s="927" t="s">
        <v>10735</v>
      </c>
      <c r="E202" s="927" t="s">
        <v>10736</v>
      </c>
      <c r="F202" s="937">
        <v>87</v>
      </c>
      <c r="G202" s="937">
        <v>15834</v>
      </c>
      <c r="H202" s="937">
        <v>1</v>
      </c>
      <c r="I202" s="937">
        <v>182</v>
      </c>
      <c r="J202" s="937">
        <v>66</v>
      </c>
      <c r="K202" s="937">
        <v>12062</v>
      </c>
      <c r="L202" s="937">
        <v>0.76177845143362388</v>
      </c>
      <c r="M202" s="937">
        <v>182.75757575757575</v>
      </c>
      <c r="N202" s="937">
        <v>118</v>
      </c>
      <c r="O202" s="937">
        <v>21594</v>
      </c>
      <c r="P202" s="928">
        <v>1.3637741568776052</v>
      </c>
      <c r="Q202" s="938">
        <v>183</v>
      </c>
    </row>
    <row r="203" spans="1:17" ht="14.4" customHeight="1" x14ac:dyDescent="0.3">
      <c r="A203" s="925" t="s">
        <v>10607</v>
      </c>
      <c r="B203" s="927" t="s">
        <v>10608</v>
      </c>
      <c r="C203" s="927" t="s">
        <v>9855</v>
      </c>
      <c r="D203" s="927" t="s">
        <v>9941</v>
      </c>
      <c r="E203" s="927" t="s">
        <v>9942</v>
      </c>
      <c r="F203" s="937">
        <v>466</v>
      </c>
      <c r="G203" s="937">
        <v>580170</v>
      </c>
      <c r="H203" s="937">
        <v>1</v>
      </c>
      <c r="I203" s="937">
        <v>1245</v>
      </c>
      <c r="J203" s="937">
        <v>1260</v>
      </c>
      <c r="K203" s="937">
        <v>1346134</v>
      </c>
      <c r="L203" s="937">
        <v>2.3202406191288758</v>
      </c>
      <c r="M203" s="937">
        <v>1068.3603174603174</v>
      </c>
      <c r="N203" s="937">
        <v>1045</v>
      </c>
      <c r="O203" s="937">
        <v>1325060</v>
      </c>
      <c r="P203" s="928">
        <v>2.2839167830118758</v>
      </c>
      <c r="Q203" s="938">
        <v>1268</v>
      </c>
    </row>
    <row r="204" spans="1:17" ht="14.4" customHeight="1" x14ac:dyDescent="0.3">
      <c r="A204" s="925" t="s">
        <v>10607</v>
      </c>
      <c r="B204" s="927" t="s">
        <v>10608</v>
      </c>
      <c r="C204" s="927" t="s">
        <v>9855</v>
      </c>
      <c r="D204" s="927" t="s">
        <v>10737</v>
      </c>
      <c r="E204" s="927" t="s">
        <v>10738</v>
      </c>
      <c r="F204" s="937">
        <v>10510</v>
      </c>
      <c r="G204" s="937">
        <v>1544970</v>
      </c>
      <c r="H204" s="937">
        <v>1</v>
      </c>
      <c r="I204" s="937">
        <v>147</v>
      </c>
      <c r="J204" s="937">
        <v>12072</v>
      </c>
      <c r="K204" s="937">
        <v>1758074</v>
      </c>
      <c r="L204" s="937">
        <v>1.1379340699172151</v>
      </c>
      <c r="M204" s="937">
        <v>145.63237243207422</v>
      </c>
      <c r="N204" s="937">
        <v>13122</v>
      </c>
      <c r="O204" s="937">
        <v>1942056</v>
      </c>
      <c r="P204" s="928">
        <v>1.2570185828851046</v>
      </c>
      <c r="Q204" s="938">
        <v>148</v>
      </c>
    </row>
    <row r="205" spans="1:17" ht="14.4" customHeight="1" x14ac:dyDescent="0.3">
      <c r="A205" s="925" t="s">
        <v>10607</v>
      </c>
      <c r="B205" s="927" t="s">
        <v>10608</v>
      </c>
      <c r="C205" s="927" t="s">
        <v>9855</v>
      </c>
      <c r="D205" s="927" t="s">
        <v>10739</v>
      </c>
      <c r="E205" s="927" t="s">
        <v>10740</v>
      </c>
      <c r="F205" s="937">
        <v>8335</v>
      </c>
      <c r="G205" s="937">
        <v>241715</v>
      </c>
      <c r="H205" s="937">
        <v>1</v>
      </c>
      <c r="I205" s="937">
        <v>29</v>
      </c>
      <c r="J205" s="937">
        <v>9456</v>
      </c>
      <c r="K205" s="937">
        <v>276839</v>
      </c>
      <c r="L205" s="937">
        <v>1.1453116273297064</v>
      </c>
      <c r="M205" s="937">
        <v>29.276543993231812</v>
      </c>
      <c r="N205" s="937">
        <v>9484</v>
      </c>
      <c r="O205" s="937">
        <v>284520</v>
      </c>
      <c r="P205" s="928">
        <v>1.1770887201869971</v>
      </c>
      <c r="Q205" s="938">
        <v>30</v>
      </c>
    </row>
    <row r="206" spans="1:17" ht="14.4" customHeight="1" x14ac:dyDescent="0.3">
      <c r="A206" s="925" t="s">
        <v>10607</v>
      </c>
      <c r="B206" s="927" t="s">
        <v>10608</v>
      </c>
      <c r="C206" s="927" t="s">
        <v>9855</v>
      </c>
      <c r="D206" s="927" t="s">
        <v>10741</v>
      </c>
      <c r="E206" s="927" t="s">
        <v>10742</v>
      </c>
      <c r="F206" s="937">
        <v>3149</v>
      </c>
      <c r="G206" s="937">
        <v>97619</v>
      </c>
      <c r="H206" s="937">
        <v>1</v>
      </c>
      <c r="I206" s="937">
        <v>31</v>
      </c>
      <c r="J206" s="937">
        <v>3802</v>
      </c>
      <c r="K206" s="937">
        <v>114576</v>
      </c>
      <c r="L206" s="937">
        <v>1.1737059383931407</v>
      </c>
      <c r="M206" s="937">
        <v>30.135718043135192</v>
      </c>
      <c r="N206" s="937">
        <v>4058</v>
      </c>
      <c r="O206" s="937">
        <v>125798</v>
      </c>
      <c r="P206" s="928">
        <v>1.2886630676405209</v>
      </c>
      <c r="Q206" s="938">
        <v>31</v>
      </c>
    </row>
    <row r="207" spans="1:17" ht="14.4" customHeight="1" x14ac:dyDescent="0.3">
      <c r="A207" s="925" t="s">
        <v>10607</v>
      </c>
      <c r="B207" s="927" t="s">
        <v>10608</v>
      </c>
      <c r="C207" s="927" t="s">
        <v>9855</v>
      </c>
      <c r="D207" s="927" t="s">
        <v>10743</v>
      </c>
      <c r="E207" s="927" t="s">
        <v>10744</v>
      </c>
      <c r="F207" s="937">
        <v>3140</v>
      </c>
      <c r="G207" s="937">
        <v>84780</v>
      </c>
      <c r="H207" s="937">
        <v>1</v>
      </c>
      <c r="I207" s="937">
        <v>27</v>
      </c>
      <c r="J207" s="937">
        <v>3811</v>
      </c>
      <c r="K207" s="937">
        <v>100035</v>
      </c>
      <c r="L207" s="937">
        <v>1.1799363057324841</v>
      </c>
      <c r="M207" s="937">
        <v>26.249016006297559</v>
      </c>
      <c r="N207" s="937">
        <v>4067</v>
      </c>
      <c r="O207" s="937">
        <v>109809</v>
      </c>
      <c r="P207" s="928">
        <v>1.2952229299363058</v>
      </c>
      <c r="Q207" s="938">
        <v>27</v>
      </c>
    </row>
    <row r="208" spans="1:17" ht="14.4" customHeight="1" x14ac:dyDescent="0.3">
      <c r="A208" s="925" t="s">
        <v>10607</v>
      </c>
      <c r="B208" s="927" t="s">
        <v>10608</v>
      </c>
      <c r="C208" s="927" t="s">
        <v>9855</v>
      </c>
      <c r="D208" s="927" t="s">
        <v>10745</v>
      </c>
      <c r="E208" s="927" t="s">
        <v>10746</v>
      </c>
      <c r="F208" s="937">
        <v>16</v>
      </c>
      <c r="G208" s="937">
        <v>4048</v>
      </c>
      <c r="H208" s="937">
        <v>1</v>
      </c>
      <c r="I208" s="937">
        <v>253</v>
      </c>
      <c r="J208" s="937">
        <v>17</v>
      </c>
      <c r="K208" s="937">
        <v>4325</v>
      </c>
      <c r="L208" s="937">
        <v>1.0684288537549407</v>
      </c>
      <c r="M208" s="937">
        <v>254.41176470588235</v>
      </c>
      <c r="N208" s="937">
        <v>27</v>
      </c>
      <c r="O208" s="937">
        <v>6885</v>
      </c>
      <c r="P208" s="928">
        <v>1.7008399209486167</v>
      </c>
      <c r="Q208" s="938">
        <v>255</v>
      </c>
    </row>
    <row r="209" spans="1:17" ht="14.4" customHeight="1" x14ac:dyDescent="0.3">
      <c r="A209" s="925" t="s">
        <v>10607</v>
      </c>
      <c r="B209" s="927" t="s">
        <v>10608</v>
      </c>
      <c r="C209" s="927" t="s">
        <v>9855</v>
      </c>
      <c r="D209" s="927" t="s">
        <v>10747</v>
      </c>
      <c r="E209" s="927" t="s">
        <v>10748</v>
      </c>
      <c r="F209" s="937"/>
      <c r="G209" s="937"/>
      <c r="H209" s="937"/>
      <c r="I209" s="937"/>
      <c r="J209" s="937">
        <v>4</v>
      </c>
      <c r="K209" s="937">
        <v>647</v>
      </c>
      <c r="L209" s="937"/>
      <c r="M209" s="937">
        <v>161.75</v>
      </c>
      <c r="N209" s="937"/>
      <c r="O209" s="937"/>
      <c r="P209" s="928"/>
      <c r="Q209" s="938"/>
    </row>
    <row r="210" spans="1:17" ht="14.4" customHeight="1" x14ac:dyDescent="0.3">
      <c r="A210" s="925" t="s">
        <v>10607</v>
      </c>
      <c r="B210" s="927" t="s">
        <v>10608</v>
      </c>
      <c r="C210" s="927" t="s">
        <v>9855</v>
      </c>
      <c r="D210" s="927" t="s">
        <v>10749</v>
      </c>
      <c r="E210" s="927" t="s">
        <v>10750</v>
      </c>
      <c r="F210" s="937">
        <v>661</v>
      </c>
      <c r="G210" s="937">
        <v>14542</v>
      </c>
      <c r="H210" s="937">
        <v>1</v>
      </c>
      <c r="I210" s="937">
        <v>22</v>
      </c>
      <c r="J210" s="937">
        <v>1129</v>
      </c>
      <c r="K210" s="937">
        <v>24662</v>
      </c>
      <c r="L210" s="937">
        <v>1.6959152798789712</v>
      </c>
      <c r="M210" s="937">
        <v>21.844109831709478</v>
      </c>
      <c r="N210" s="937">
        <v>3800</v>
      </c>
      <c r="O210" s="937">
        <v>83600</v>
      </c>
      <c r="P210" s="928">
        <v>5.7488653555219367</v>
      </c>
      <c r="Q210" s="938">
        <v>22</v>
      </c>
    </row>
    <row r="211" spans="1:17" ht="14.4" customHeight="1" x14ac:dyDescent="0.3">
      <c r="A211" s="925" t="s">
        <v>10607</v>
      </c>
      <c r="B211" s="927" t="s">
        <v>10608</v>
      </c>
      <c r="C211" s="927" t="s">
        <v>9855</v>
      </c>
      <c r="D211" s="927" t="s">
        <v>10751</v>
      </c>
      <c r="E211" s="927" t="s">
        <v>10752</v>
      </c>
      <c r="F211" s="937">
        <v>7952</v>
      </c>
      <c r="G211" s="937">
        <v>198800</v>
      </c>
      <c r="H211" s="937">
        <v>1</v>
      </c>
      <c r="I211" s="937">
        <v>25</v>
      </c>
      <c r="J211" s="937">
        <v>9066</v>
      </c>
      <c r="K211" s="937">
        <v>222800</v>
      </c>
      <c r="L211" s="937">
        <v>1.1207243460764587</v>
      </c>
      <c r="M211" s="937">
        <v>24.575336421795722</v>
      </c>
      <c r="N211" s="937">
        <v>9392</v>
      </c>
      <c r="O211" s="937">
        <v>234800</v>
      </c>
      <c r="P211" s="928">
        <v>1.1810865191146882</v>
      </c>
      <c r="Q211" s="938">
        <v>25</v>
      </c>
    </row>
    <row r="212" spans="1:17" ht="14.4" customHeight="1" x14ac:dyDescent="0.3">
      <c r="A212" s="925" t="s">
        <v>10607</v>
      </c>
      <c r="B212" s="927" t="s">
        <v>10608</v>
      </c>
      <c r="C212" s="927" t="s">
        <v>9855</v>
      </c>
      <c r="D212" s="927" t="s">
        <v>10753</v>
      </c>
      <c r="E212" s="927" t="s">
        <v>10754</v>
      </c>
      <c r="F212" s="937">
        <v>1934</v>
      </c>
      <c r="G212" s="937">
        <v>63822</v>
      </c>
      <c r="H212" s="937">
        <v>1</v>
      </c>
      <c r="I212" s="937">
        <v>33</v>
      </c>
      <c r="J212" s="937">
        <v>3554</v>
      </c>
      <c r="K212" s="937">
        <v>115896</v>
      </c>
      <c r="L212" s="937">
        <v>1.8159255429162358</v>
      </c>
      <c r="M212" s="937">
        <v>32.610016882386041</v>
      </c>
      <c r="N212" s="937">
        <v>7804</v>
      </c>
      <c r="O212" s="937">
        <v>257532</v>
      </c>
      <c r="P212" s="928">
        <v>4.0351602895553258</v>
      </c>
      <c r="Q212" s="938">
        <v>33</v>
      </c>
    </row>
    <row r="213" spans="1:17" ht="14.4" customHeight="1" x14ac:dyDescent="0.3">
      <c r="A213" s="925" t="s">
        <v>10607</v>
      </c>
      <c r="B213" s="927" t="s">
        <v>10608</v>
      </c>
      <c r="C213" s="927" t="s">
        <v>9855</v>
      </c>
      <c r="D213" s="927" t="s">
        <v>10755</v>
      </c>
      <c r="E213" s="927" t="s">
        <v>10756</v>
      </c>
      <c r="F213" s="937">
        <v>2</v>
      </c>
      <c r="G213" s="937">
        <v>60</v>
      </c>
      <c r="H213" s="937">
        <v>1</v>
      </c>
      <c r="I213" s="937">
        <v>30</v>
      </c>
      <c r="J213" s="937">
        <v>7</v>
      </c>
      <c r="K213" s="937">
        <v>150</v>
      </c>
      <c r="L213" s="937">
        <v>2.5</v>
      </c>
      <c r="M213" s="937">
        <v>21.428571428571427</v>
      </c>
      <c r="N213" s="937">
        <v>1</v>
      </c>
      <c r="O213" s="937">
        <v>30</v>
      </c>
      <c r="P213" s="928">
        <v>0.5</v>
      </c>
      <c r="Q213" s="938">
        <v>30</v>
      </c>
    </row>
    <row r="214" spans="1:17" ht="14.4" customHeight="1" x14ac:dyDescent="0.3">
      <c r="A214" s="925" t="s">
        <v>10607</v>
      </c>
      <c r="B214" s="927" t="s">
        <v>10608</v>
      </c>
      <c r="C214" s="927" t="s">
        <v>9855</v>
      </c>
      <c r="D214" s="927" t="s">
        <v>10757</v>
      </c>
      <c r="E214" s="927" t="s">
        <v>10758</v>
      </c>
      <c r="F214" s="937">
        <v>1</v>
      </c>
      <c r="G214" s="937">
        <v>79</v>
      </c>
      <c r="H214" s="937">
        <v>1</v>
      </c>
      <c r="I214" s="937">
        <v>79</v>
      </c>
      <c r="J214" s="937">
        <v>1</v>
      </c>
      <c r="K214" s="937">
        <v>80</v>
      </c>
      <c r="L214" s="937">
        <v>1.0126582278481013</v>
      </c>
      <c r="M214" s="937">
        <v>80</v>
      </c>
      <c r="N214" s="937">
        <v>4</v>
      </c>
      <c r="O214" s="937">
        <v>320</v>
      </c>
      <c r="P214" s="928">
        <v>4.0506329113924053</v>
      </c>
      <c r="Q214" s="938">
        <v>80</v>
      </c>
    </row>
    <row r="215" spans="1:17" ht="14.4" customHeight="1" x14ac:dyDescent="0.3">
      <c r="A215" s="925" t="s">
        <v>10607</v>
      </c>
      <c r="B215" s="927" t="s">
        <v>10608</v>
      </c>
      <c r="C215" s="927" t="s">
        <v>9855</v>
      </c>
      <c r="D215" s="927" t="s">
        <v>10759</v>
      </c>
      <c r="E215" s="927" t="s">
        <v>10760</v>
      </c>
      <c r="F215" s="937">
        <v>3</v>
      </c>
      <c r="G215" s="937">
        <v>612</v>
      </c>
      <c r="H215" s="937">
        <v>1</v>
      </c>
      <c r="I215" s="937">
        <v>204</v>
      </c>
      <c r="J215" s="937">
        <v>3</v>
      </c>
      <c r="K215" s="937">
        <v>612</v>
      </c>
      <c r="L215" s="937">
        <v>1</v>
      </c>
      <c r="M215" s="937">
        <v>204</v>
      </c>
      <c r="N215" s="937">
        <v>4</v>
      </c>
      <c r="O215" s="937">
        <v>816</v>
      </c>
      <c r="P215" s="928">
        <v>1.3333333333333333</v>
      </c>
      <c r="Q215" s="938">
        <v>204</v>
      </c>
    </row>
    <row r="216" spans="1:17" ht="14.4" customHeight="1" x14ac:dyDescent="0.3">
      <c r="A216" s="925" t="s">
        <v>10607</v>
      </c>
      <c r="B216" s="927" t="s">
        <v>10608</v>
      </c>
      <c r="C216" s="927" t="s">
        <v>9855</v>
      </c>
      <c r="D216" s="927" t="s">
        <v>10761</v>
      </c>
      <c r="E216" s="927" t="s">
        <v>10762</v>
      </c>
      <c r="F216" s="937">
        <v>7631</v>
      </c>
      <c r="G216" s="937">
        <v>198406</v>
      </c>
      <c r="H216" s="937">
        <v>1</v>
      </c>
      <c r="I216" s="937">
        <v>26</v>
      </c>
      <c r="J216" s="937">
        <v>8658</v>
      </c>
      <c r="K216" s="937">
        <v>221104</v>
      </c>
      <c r="L216" s="937">
        <v>1.1144017822041672</v>
      </c>
      <c r="M216" s="937">
        <v>25.537537537537538</v>
      </c>
      <c r="N216" s="937">
        <v>7777</v>
      </c>
      <c r="O216" s="937">
        <v>202202</v>
      </c>
      <c r="P216" s="928">
        <v>1.0191324859127244</v>
      </c>
      <c r="Q216" s="938">
        <v>26</v>
      </c>
    </row>
    <row r="217" spans="1:17" ht="14.4" customHeight="1" x14ac:dyDescent="0.3">
      <c r="A217" s="925" t="s">
        <v>10607</v>
      </c>
      <c r="B217" s="927" t="s">
        <v>10608</v>
      </c>
      <c r="C217" s="927" t="s">
        <v>9855</v>
      </c>
      <c r="D217" s="927" t="s">
        <v>10763</v>
      </c>
      <c r="E217" s="927" t="s">
        <v>10764</v>
      </c>
      <c r="F217" s="937">
        <v>328</v>
      </c>
      <c r="G217" s="937">
        <v>27552</v>
      </c>
      <c r="H217" s="937">
        <v>1</v>
      </c>
      <c r="I217" s="937">
        <v>84</v>
      </c>
      <c r="J217" s="937">
        <v>1156</v>
      </c>
      <c r="K217" s="937">
        <v>96768</v>
      </c>
      <c r="L217" s="937">
        <v>3.5121951219512195</v>
      </c>
      <c r="M217" s="937">
        <v>83.709342560553637</v>
      </c>
      <c r="N217" s="937">
        <v>3096</v>
      </c>
      <c r="O217" s="937">
        <v>260064</v>
      </c>
      <c r="P217" s="928">
        <v>9.4390243902439028</v>
      </c>
      <c r="Q217" s="938">
        <v>84</v>
      </c>
    </row>
    <row r="218" spans="1:17" ht="14.4" customHeight="1" x14ac:dyDescent="0.3">
      <c r="A218" s="925" t="s">
        <v>10607</v>
      </c>
      <c r="B218" s="927" t="s">
        <v>10608</v>
      </c>
      <c r="C218" s="927" t="s">
        <v>9855</v>
      </c>
      <c r="D218" s="927" t="s">
        <v>10765</v>
      </c>
      <c r="E218" s="927" t="s">
        <v>10766</v>
      </c>
      <c r="F218" s="937">
        <v>155</v>
      </c>
      <c r="G218" s="937">
        <v>26970</v>
      </c>
      <c r="H218" s="937">
        <v>1</v>
      </c>
      <c r="I218" s="937">
        <v>174</v>
      </c>
      <c r="J218" s="937">
        <v>188</v>
      </c>
      <c r="K218" s="937">
        <v>32163</v>
      </c>
      <c r="L218" s="937">
        <v>1.1925472747497219</v>
      </c>
      <c r="M218" s="937">
        <v>171.07978723404256</v>
      </c>
      <c r="N218" s="937">
        <v>242</v>
      </c>
      <c r="O218" s="937">
        <v>42350</v>
      </c>
      <c r="P218" s="928">
        <v>1.5702632554690397</v>
      </c>
      <c r="Q218" s="938">
        <v>175</v>
      </c>
    </row>
    <row r="219" spans="1:17" ht="14.4" customHeight="1" x14ac:dyDescent="0.3">
      <c r="A219" s="925" t="s">
        <v>10607</v>
      </c>
      <c r="B219" s="927" t="s">
        <v>10608</v>
      </c>
      <c r="C219" s="927" t="s">
        <v>9855</v>
      </c>
      <c r="D219" s="927" t="s">
        <v>10767</v>
      </c>
      <c r="E219" s="927" t="s">
        <v>10768</v>
      </c>
      <c r="F219" s="937">
        <v>116</v>
      </c>
      <c r="G219" s="937">
        <v>29000</v>
      </c>
      <c r="H219" s="937">
        <v>1</v>
      </c>
      <c r="I219" s="937">
        <v>250</v>
      </c>
      <c r="J219" s="937">
        <v>182</v>
      </c>
      <c r="K219" s="937">
        <v>43784</v>
      </c>
      <c r="L219" s="937">
        <v>1.5097931034482759</v>
      </c>
      <c r="M219" s="937">
        <v>240.57142857142858</v>
      </c>
      <c r="N219" s="937">
        <v>238</v>
      </c>
      <c r="O219" s="937">
        <v>59976</v>
      </c>
      <c r="P219" s="928">
        <v>2.068137931034483</v>
      </c>
      <c r="Q219" s="938">
        <v>252</v>
      </c>
    </row>
    <row r="220" spans="1:17" ht="14.4" customHeight="1" x14ac:dyDescent="0.3">
      <c r="A220" s="925" t="s">
        <v>10607</v>
      </c>
      <c r="B220" s="927" t="s">
        <v>10608</v>
      </c>
      <c r="C220" s="927" t="s">
        <v>9855</v>
      </c>
      <c r="D220" s="927" t="s">
        <v>10769</v>
      </c>
      <c r="E220" s="927" t="s">
        <v>10770</v>
      </c>
      <c r="F220" s="937">
        <v>682</v>
      </c>
      <c r="G220" s="937">
        <v>10230</v>
      </c>
      <c r="H220" s="937">
        <v>1</v>
      </c>
      <c r="I220" s="937">
        <v>15</v>
      </c>
      <c r="J220" s="937">
        <v>895</v>
      </c>
      <c r="K220" s="937">
        <v>13305</v>
      </c>
      <c r="L220" s="937">
        <v>1.3005865102639296</v>
      </c>
      <c r="M220" s="937">
        <v>14.865921787709498</v>
      </c>
      <c r="N220" s="937">
        <v>1674</v>
      </c>
      <c r="O220" s="937">
        <v>25110</v>
      </c>
      <c r="P220" s="928">
        <v>2.4545454545454546</v>
      </c>
      <c r="Q220" s="938">
        <v>15</v>
      </c>
    </row>
    <row r="221" spans="1:17" ht="14.4" customHeight="1" x14ac:dyDescent="0.3">
      <c r="A221" s="925" t="s">
        <v>10607</v>
      </c>
      <c r="B221" s="927" t="s">
        <v>10608</v>
      </c>
      <c r="C221" s="927" t="s">
        <v>9855</v>
      </c>
      <c r="D221" s="927" t="s">
        <v>10771</v>
      </c>
      <c r="E221" s="927" t="s">
        <v>10772</v>
      </c>
      <c r="F221" s="937">
        <v>3536</v>
      </c>
      <c r="G221" s="937">
        <v>81328</v>
      </c>
      <c r="H221" s="937">
        <v>1</v>
      </c>
      <c r="I221" s="937">
        <v>23</v>
      </c>
      <c r="J221" s="937">
        <v>4288</v>
      </c>
      <c r="K221" s="937">
        <v>95864</v>
      </c>
      <c r="L221" s="937">
        <v>1.1787330316742082</v>
      </c>
      <c r="M221" s="937">
        <v>22.356343283582088</v>
      </c>
      <c r="N221" s="937">
        <v>4757</v>
      </c>
      <c r="O221" s="937">
        <v>109411</v>
      </c>
      <c r="P221" s="928">
        <v>1.3453054298642535</v>
      </c>
      <c r="Q221" s="938">
        <v>23</v>
      </c>
    </row>
    <row r="222" spans="1:17" ht="14.4" customHeight="1" x14ac:dyDescent="0.3">
      <c r="A222" s="925" t="s">
        <v>10607</v>
      </c>
      <c r="B222" s="927" t="s">
        <v>10608</v>
      </c>
      <c r="C222" s="927" t="s">
        <v>9855</v>
      </c>
      <c r="D222" s="927" t="s">
        <v>10773</v>
      </c>
      <c r="E222" s="927" t="s">
        <v>10774</v>
      </c>
      <c r="F222" s="937">
        <v>95</v>
      </c>
      <c r="G222" s="937">
        <v>23655</v>
      </c>
      <c r="H222" s="937">
        <v>1</v>
      </c>
      <c r="I222" s="937">
        <v>249</v>
      </c>
      <c r="J222" s="937">
        <v>181</v>
      </c>
      <c r="K222" s="937">
        <v>43357</v>
      </c>
      <c r="L222" s="937">
        <v>1.8328894525470303</v>
      </c>
      <c r="M222" s="937">
        <v>239.54143646408841</v>
      </c>
      <c r="N222" s="937">
        <v>245</v>
      </c>
      <c r="O222" s="937">
        <v>61495</v>
      </c>
      <c r="P222" s="928">
        <v>2.5996618051151978</v>
      </c>
      <c r="Q222" s="938">
        <v>251</v>
      </c>
    </row>
    <row r="223" spans="1:17" ht="14.4" customHeight="1" x14ac:dyDescent="0.3">
      <c r="A223" s="925" t="s">
        <v>10607</v>
      </c>
      <c r="B223" s="927" t="s">
        <v>10608</v>
      </c>
      <c r="C223" s="927" t="s">
        <v>9855</v>
      </c>
      <c r="D223" s="927" t="s">
        <v>10775</v>
      </c>
      <c r="E223" s="927" t="s">
        <v>10776</v>
      </c>
      <c r="F223" s="937">
        <v>499</v>
      </c>
      <c r="G223" s="937">
        <v>18463</v>
      </c>
      <c r="H223" s="937">
        <v>1</v>
      </c>
      <c r="I223" s="937">
        <v>37</v>
      </c>
      <c r="J223" s="937">
        <v>557</v>
      </c>
      <c r="K223" s="937">
        <v>20313</v>
      </c>
      <c r="L223" s="937">
        <v>1.1002004008016033</v>
      </c>
      <c r="M223" s="937">
        <v>36.468581687612208</v>
      </c>
      <c r="N223" s="937">
        <v>1490</v>
      </c>
      <c r="O223" s="937">
        <v>55130</v>
      </c>
      <c r="P223" s="928">
        <v>2.9859719438877756</v>
      </c>
      <c r="Q223" s="938">
        <v>37</v>
      </c>
    </row>
    <row r="224" spans="1:17" ht="14.4" customHeight="1" x14ac:dyDescent="0.3">
      <c r="A224" s="925" t="s">
        <v>10607</v>
      </c>
      <c r="B224" s="927" t="s">
        <v>10608</v>
      </c>
      <c r="C224" s="927" t="s">
        <v>9855</v>
      </c>
      <c r="D224" s="927" t="s">
        <v>10777</v>
      </c>
      <c r="E224" s="927" t="s">
        <v>10778</v>
      </c>
      <c r="F224" s="937">
        <v>6446</v>
      </c>
      <c r="G224" s="937">
        <v>148258</v>
      </c>
      <c r="H224" s="937">
        <v>1</v>
      </c>
      <c r="I224" s="937">
        <v>23</v>
      </c>
      <c r="J224" s="937">
        <v>7500</v>
      </c>
      <c r="K224" s="937">
        <v>169418</v>
      </c>
      <c r="L224" s="937">
        <v>1.1427241700279243</v>
      </c>
      <c r="M224" s="937">
        <v>22.589066666666668</v>
      </c>
      <c r="N224" s="937">
        <v>8757</v>
      </c>
      <c r="O224" s="937">
        <v>201411</v>
      </c>
      <c r="P224" s="928">
        <v>1.3585169097114489</v>
      </c>
      <c r="Q224" s="938">
        <v>23</v>
      </c>
    </row>
    <row r="225" spans="1:17" ht="14.4" customHeight="1" x14ac:dyDescent="0.3">
      <c r="A225" s="925" t="s">
        <v>10607</v>
      </c>
      <c r="B225" s="927" t="s">
        <v>10608</v>
      </c>
      <c r="C225" s="927" t="s">
        <v>9855</v>
      </c>
      <c r="D225" s="927" t="s">
        <v>10779</v>
      </c>
      <c r="E225" s="927" t="s">
        <v>10780</v>
      </c>
      <c r="F225" s="937"/>
      <c r="G225" s="937"/>
      <c r="H225" s="937"/>
      <c r="I225" s="937"/>
      <c r="J225" s="937">
        <v>2</v>
      </c>
      <c r="K225" s="937">
        <v>432</v>
      </c>
      <c r="L225" s="937"/>
      <c r="M225" s="937">
        <v>216</v>
      </c>
      <c r="N225" s="937">
        <v>7</v>
      </c>
      <c r="O225" s="937">
        <v>1512</v>
      </c>
      <c r="P225" s="928"/>
      <c r="Q225" s="938">
        <v>216</v>
      </c>
    </row>
    <row r="226" spans="1:17" ht="14.4" customHeight="1" x14ac:dyDescent="0.3">
      <c r="A226" s="925" t="s">
        <v>10607</v>
      </c>
      <c r="B226" s="927" t="s">
        <v>10608</v>
      </c>
      <c r="C226" s="927" t="s">
        <v>9855</v>
      </c>
      <c r="D226" s="927" t="s">
        <v>10781</v>
      </c>
      <c r="E226" s="927" t="s">
        <v>10782</v>
      </c>
      <c r="F226" s="937">
        <v>119</v>
      </c>
      <c r="G226" s="937">
        <v>20111</v>
      </c>
      <c r="H226" s="937">
        <v>1</v>
      </c>
      <c r="I226" s="937">
        <v>169</v>
      </c>
      <c r="J226" s="937">
        <v>213</v>
      </c>
      <c r="K226" s="937">
        <v>33126</v>
      </c>
      <c r="L226" s="937">
        <v>1.6471582715926607</v>
      </c>
      <c r="M226" s="937">
        <v>155.52112676056339</v>
      </c>
      <c r="N226" s="937">
        <v>348</v>
      </c>
      <c r="O226" s="937">
        <v>59160</v>
      </c>
      <c r="P226" s="928">
        <v>2.9416737109044799</v>
      </c>
      <c r="Q226" s="938">
        <v>170</v>
      </c>
    </row>
    <row r="227" spans="1:17" ht="14.4" customHeight="1" x14ac:dyDescent="0.3">
      <c r="A227" s="925" t="s">
        <v>10607</v>
      </c>
      <c r="B227" s="927" t="s">
        <v>10608</v>
      </c>
      <c r="C227" s="927" t="s">
        <v>9855</v>
      </c>
      <c r="D227" s="927" t="s">
        <v>10783</v>
      </c>
      <c r="E227" s="927" t="s">
        <v>10784</v>
      </c>
      <c r="F227" s="937">
        <v>5</v>
      </c>
      <c r="G227" s="937">
        <v>2930</v>
      </c>
      <c r="H227" s="937">
        <v>1</v>
      </c>
      <c r="I227" s="937">
        <v>586</v>
      </c>
      <c r="J227" s="937">
        <v>1</v>
      </c>
      <c r="K227" s="937">
        <v>587</v>
      </c>
      <c r="L227" s="937">
        <v>0.20034129692832764</v>
      </c>
      <c r="M227" s="937">
        <v>587</v>
      </c>
      <c r="N227" s="937">
        <v>7</v>
      </c>
      <c r="O227" s="937">
        <v>4109</v>
      </c>
      <c r="P227" s="928">
        <v>1.4023890784982935</v>
      </c>
      <c r="Q227" s="938">
        <v>587</v>
      </c>
    </row>
    <row r="228" spans="1:17" ht="14.4" customHeight="1" x14ac:dyDescent="0.3">
      <c r="A228" s="925" t="s">
        <v>10607</v>
      </c>
      <c r="B228" s="927" t="s">
        <v>10608</v>
      </c>
      <c r="C228" s="927" t="s">
        <v>9855</v>
      </c>
      <c r="D228" s="927" t="s">
        <v>10785</v>
      </c>
      <c r="E228" s="927" t="s">
        <v>10786</v>
      </c>
      <c r="F228" s="937"/>
      <c r="G228" s="937"/>
      <c r="H228" s="937"/>
      <c r="I228" s="937"/>
      <c r="J228" s="937">
        <v>1</v>
      </c>
      <c r="K228" s="937">
        <v>324</v>
      </c>
      <c r="L228" s="937"/>
      <c r="M228" s="937">
        <v>324</v>
      </c>
      <c r="N228" s="937">
        <v>2</v>
      </c>
      <c r="O228" s="937">
        <v>652</v>
      </c>
      <c r="P228" s="928"/>
      <c r="Q228" s="938">
        <v>326</v>
      </c>
    </row>
    <row r="229" spans="1:17" ht="14.4" customHeight="1" x14ac:dyDescent="0.3">
      <c r="A229" s="925" t="s">
        <v>10607</v>
      </c>
      <c r="B229" s="927" t="s">
        <v>10608</v>
      </c>
      <c r="C229" s="927" t="s">
        <v>9855</v>
      </c>
      <c r="D229" s="927" t="s">
        <v>10787</v>
      </c>
      <c r="E229" s="927" t="s">
        <v>10788</v>
      </c>
      <c r="F229" s="937">
        <v>37</v>
      </c>
      <c r="G229" s="937">
        <v>12247</v>
      </c>
      <c r="H229" s="937">
        <v>1</v>
      </c>
      <c r="I229" s="937">
        <v>331</v>
      </c>
      <c r="J229" s="937">
        <v>27</v>
      </c>
      <c r="K229" s="937">
        <v>8937</v>
      </c>
      <c r="L229" s="937">
        <v>0.72972972972972971</v>
      </c>
      <c r="M229" s="937">
        <v>331</v>
      </c>
      <c r="N229" s="937">
        <v>50</v>
      </c>
      <c r="O229" s="937">
        <v>16550</v>
      </c>
      <c r="P229" s="928">
        <v>1.3513513513513513</v>
      </c>
      <c r="Q229" s="938">
        <v>331</v>
      </c>
    </row>
    <row r="230" spans="1:17" ht="14.4" customHeight="1" x14ac:dyDescent="0.3">
      <c r="A230" s="925" t="s">
        <v>10607</v>
      </c>
      <c r="B230" s="927" t="s">
        <v>10608</v>
      </c>
      <c r="C230" s="927" t="s">
        <v>9855</v>
      </c>
      <c r="D230" s="927" t="s">
        <v>10789</v>
      </c>
      <c r="E230" s="927" t="s">
        <v>10790</v>
      </c>
      <c r="F230" s="937">
        <v>4</v>
      </c>
      <c r="G230" s="937">
        <v>1108</v>
      </c>
      <c r="H230" s="937">
        <v>1</v>
      </c>
      <c r="I230" s="937">
        <v>277</v>
      </c>
      <c r="J230" s="937">
        <v>4</v>
      </c>
      <c r="K230" s="937">
        <v>1108</v>
      </c>
      <c r="L230" s="937">
        <v>1</v>
      </c>
      <c r="M230" s="937">
        <v>277</v>
      </c>
      <c r="N230" s="937">
        <v>3</v>
      </c>
      <c r="O230" s="937">
        <v>831</v>
      </c>
      <c r="P230" s="928">
        <v>0.75</v>
      </c>
      <c r="Q230" s="938">
        <v>277</v>
      </c>
    </row>
    <row r="231" spans="1:17" ht="14.4" customHeight="1" x14ac:dyDescent="0.3">
      <c r="A231" s="925" t="s">
        <v>10607</v>
      </c>
      <c r="B231" s="927" t="s">
        <v>10608</v>
      </c>
      <c r="C231" s="927" t="s">
        <v>9855</v>
      </c>
      <c r="D231" s="927" t="s">
        <v>10791</v>
      </c>
      <c r="E231" s="927" t="s">
        <v>10792</v>
      </c>
      <c r="F231" s="937">
        <v>7182</v>
      </c>
      <c r="G231" s="937">
        <v>208278</v>
      </c>
      <c r="H231" s="937">
        <v>1</v>
      </c>
      <c r="I231" s="937">
        <v>29</v>
      </c>
      <c r="J231" s="937">
        <v>8052</v>
      </c>
      <c r="K231" s="937">
        <v>229216</v>
      </c>
      <c r="L231" s="937">
        <v>1.1005291005291005</v>
      </c>
      <c r="M231" s="937">
        <v>28.466964729259811</v>
      </c>
      <c r="N231" s="937">
        <v>7566</v>
      </c>
      <c r="O231" s="937">
        <v>219414</v>
      </c>
      <c r="P231" s="928">
        <v>1.0534670008354219</v>
      </c>
      <c r="Q231" s="938">
        <v>29</v>
      </c>
    </row>
    <row r="232" spans="1:17" ht="14.4" customHeight="1" x14ac:dyDescent="0.3">
      <c r="A232" s="925" t="s">
        <v>10607</v>
      </c>
      <c r="B232" s="927" t="s">
        <v>10608</v>
      </c>
      <c r="C232" s="927" t="s">
        <v>9855</v>
      </c>
      <c r="D232" s="927" t="s">
        <v>10793</v>
      </c>
      <c r="E232" s="927" t="s">
        <v>10794</v>
      </c>
      <c r="F232" s="937">
        <v>1</v>
      </c>
      <c r="G232" s="937">
        <v>176</v>
      </c>
      <c r="H232" s="937">
        <v>1</v>
      </c>
      <c r="I232" s="937">
        <v>176</v>
      </c>
      <c r="J232" s="937">
        <v>2</v>
      </c>
      <c r="K232" s="937">
        <v>352</v>
      </c>
      <c r="L232" s="937">
        <v>2</v>
      </c>
      <c r="M232" s="937">
        <v>176</v>
      </c>
      <c r="N232" s="937"/>
      <c r="O232" s="937"/>
      <c r="P232" s="928"/>
      <c r="Q232" s="938"/>
    </row>
    <row r="233" spans="1:17" ht="14.4" customHeight="1" x14ac:dyDescent="0.3">
      <c r="A233" s="925" t="s">
        <v>10607</v>
      </c>
      <c r="B233" s="927" t="s">
        <v>10608</v>
      </c>
      <c r="C233" s="927" t="s">
        <v>9855</v>
      </c>
      <c r="D233" s="927" t="s">
        <v>10795</v>
      </c>
      <c r="E233" s="927" t="s">
        <v>10796</v>
      </c>
      <c r="F233" s="937"/>
      <c r="G233" s="937"/>
      <c r="H233" s="937"/>
      <c r="I233" s="937"/>
      <c r="J233" s="937">
        <v>2</v>
      </c>
      <c r="K233" s="937">
        <v>395</v>
      </c>
      <c r="L233" s="937"/>
      <c r="M233" s="937">
        <v>197.5</v>
      </c>
      <c r="N233" s="937"/>
      <c r="O233" s="937"/>
      <c r="P233" s="928"/>
      <c r="Q233" s="938"/>
    </row>
    <row r="234" spans="1:17" ht="14.4" customHeight="1" x14ac:dyDescent="0.3">
      <c r="A234" s="925" t="s">
        <v>10607</v>
      </c>
      <c r="B234" s="927" t="s">
        <v>10608</v>
      </c>
      <c r="C234" s="927" t="s">
        <v>9855</v>
      </c>
      <c r="D234" s="927" t="s">
        <v>10797</v>
      </c>
      <c r="E234" s="927" t="s">
        <v>10798</v>
      </c>
      <c r="F234" s="937">
        <v>43</v>
      </c>
      <c r="G234" s="937">
        <v>645</v>
      </c>
      <c r="H234" s="937">
        <v>1</v>
      </c>
      <c r="I234" s="937">
        <v>15</v>
      </c>
      <c r="J234" s="937">
        <v>61</v>
      </c>
      <c r="K234" s="937">
        <v>915</v>
      </c>
      <c r="L234" s="937">
        <v>1.4186046511627908</v>
      </c>
      <c r="M234" s="937">
        <v>15</v>
      </c>
      <c r="N234" s="937">
        <v>74</v>
      </c>
      <c r="O234" s="937">
        <v>1110</v>
      </c>
      <c r="P234" s="928">
        <v>1.7209302325581395</v>
      </c>
      <c r="Q234" s="938">
        <v>15</v>
      </c>
    </row>
    <row r="235" spans="1:17" ht="14.4" customHeight="1" x14ac:dyDescent="0.3">
      <c r="A235" s="925" t="s">
        <v>10607</v>
      </c>
      <c r="B235" s="927" t="s">
        <v>10608</v>
      </c>
      <c r="C235" s="927" t="s">
        <v>9855</v>
      </c>
      <c r="D235" s="927" t="s">
        <v>10799</v>
      </c>
      <c r="E235" s="927" t="s">
        <v>10800</v>
      </c>
      <c r="F235" s="937">
        <v>2007</v>
      </c>
      <c r="G235" s="937">
        <v>38133</v>
      </c>
      <c r="H235" s="937">
        <v>1</v>
      </c>
      <c r="I235" s="937">
        <v>19</v>
      </c>
      <c r="J235" s="937">
        <v>1651</v>
      </c>
      <c r="K235" s="937">
        <v>31027</v>
      </c>
      <c r="L235" s="937">
        <v>0.81365221723966119</v>
      </c>
      <c r="M235" s="937">
        <v>18.792852816474863</v>
      </c>
      <c r="N235" s="937">
        <v>1762</v>
      </c>
      <c r="O235" s="937">
        <v>33478</v>
      </c>
      <c r="P235" s="928">
        <v>0.877927254608869</v>
      </c>
      <c r="Q235" s="938">
        <v>19</v>
      </c>
    </row>
    <row r="236" spans="1:17" ht="14.4" customHeight="1" x14ac:dyDescent="0.3">
      <c r="A236" s="925" t="s">
        <v>10607</v>
      </c>
      <c r="B236" s="927" t="s">
        <v>10608</v>
      </c>
      <c r="C236" s="927" t="s">
        <v>9855</v>
      </c>
      <c r="D236" s="927" t="s">
        <v>10801</v>
      </c>
      <c r="E236" s="927" t="s">
        <v>10802</v>
      </c>
      <c r="F236" s="937">
        <v>10700</v>
      </c>
      <c r="G236" s="937">
        <v>214000</v>
      </c>
      <c r="H236" s="937">
        <v>1</v>
      </c>
      <c r="I236" s="937">
        <v>20</v>
      </c>
      <c r="J236" s="937">
        <v>12220</v>
      </c>
      <c r="K236" s="937">
        <v>240840</v>
      </c>
      <c r="L236" s="937">
        <v>1.1254205607476635</v>
      </c>
      <c r="M236" s="937">
        <v>19.708674304418984</v>
      </c>
      <c r="N236" s="937">
        <v>13215</v>
      </c>
      <c r="O236" s="937">
        <v>264300</v>
      </c>
      <c r="P236" s="928">
        <v>1.2350467289719627</v>
      </c>
      <c r="Q236" s="938">
        <v>20</v>
      </c>
    </row>
    <row r="237" spans="1:17" ht="14.4" customHeight="1" x14ac:dyDescent="0.3">
      <c r="A237" s="925" t="s">
        <v>10607</v>
      </c>
      <c r="B237" s="927" t="s">
        <v>10608</v>
      </c>
      <c r="C237" s="927" t="s">
        <v>9855</v>
      </c>
      <c r="D237" s="927" t="s">
        <v>10803</v>
      </c>
      <c r="E237" s="927" t="s">
        <v>10804</v>
      </c>
      <c r="F237" s="937">
        <v>14</v>
      </c>
      <c r="G237" s="937">
        <v>2576</v>
      </c>
      <c r="H237" s="937">
        <v>1</v>
      </c>
      <c r="I237" s="937">
        <v>184</v>
      </c>
      <c r="J237" s="937">
        <v>15</v>
      </c>
      <c r="K237" s="937">
        <v>2772</v>
      </c>
      <c r="L237" s="937">
        <v>1.076086956521739</v>
      </c>
      <c r="M237" s="937">
        <v>184.8</v>
      </c>
      <c r="N237" s="937">
        <v>32</v>
      </c>
      <c r="O237" s="937">
        <v>5920</v>
      </c>
      <c r="P237" s="928">
        <v>2.298136645962733</v>
      </c>
      <c r="Q237" s="938">
        <v>185</v>
      </c>
    </row>
    <row r="238" spans="1:17" ht="14.4" customHeight="1" x14ac:dyDescent="0.3">
      <c r="A238" s="925" t="s">
        <v>10607</v>
      </c>
      <c r="B238" s="927" t="s">
        <v>10608</v>
      </c>
      <c r="C238" s="927" t="s">
        <v>9855</v>
      </c>
      <c r="D238" s="927" t="s">
        <v>10805</v>
      </c>
      <c r="E238" s="927" t="s">
        <v>10806</v>
      </c>
      <c r="F238" s="937">
        <v>3</v>
      </c>
      <c r="G238" s="937">
        <v>555</v>
      </c>
      <c r="H238" s="937">
        <v>1</v>
      </c>
      <c r="I238" s="937">
        <v>185</v>
      </c>
      <c r="J238" s="937">
        <v>3</v>
      </c>
      <c r="K238" s="937">
        <v>557</v>
      </c>
      <c r="L238" s="937">
        <v>1.0036036036036036</v>
      </c>
      <c r="M238" s="937">
        <v>185.66666666666666</v>
      </c>
      <c r="N238" s="937">
        <v>5</v>
      </c>
      <c r="O238" s="937">
        <v>935</v>
      </c>
      <c r="P238" s="928">
        <v>1.6846846846846846</v>
      </c>
      <c r="Q238" s="938">
        <v>187</v>
      </c>
    </row>
    <row r="239" spans="1:17" ht="14.4" customHeight="1" x14ac:dyDescent="0.3">
      <c r="A239" s="925" t="s">
        <v>10607</v>
      </c>
      <c r="B239" s="927" t="s">
        <v>10608</v>
      </c>
      <c r="C239" s="927" t="s">
        <v>9855</v>
      </c>
      <c r="D239" s="927" t="s">
        <v>10807</v>
      </c>
      <c r="E239" s="927" t="s">
        <v>10808</v>
      </c>
      <c r="F239" s="937">
        <v>139</v>
      </c>
      <c r="G239" s="937">
        <v>36974</v>
      </c>
      <c r="H239" s="937">
        <v>1</v>
      </c>
      <c r="I239" s="937">
        <v>266</v>
      </c>
      <c r="J239" s="937">
        <v>125</v>
      </c>
      <c r="K239" s="937">
        <v>32275</v>
      </c>
      <c r="L239" s="937">
        <v>0.87291069400119004</v>
      </c>
      <c r="M239" s="937">
        <v>258.2</v>
      </c>
      <c r="N239" s="937">
        <v>124</v>
      </c>
      <c r="O239" s="937">
        <v>33108</v>
      </c>
      <c r="P239" s="928">
        <v>0.89544003894628654</v>
      </c>
      <c r="Q239" s="938">
        <v>267</v>
      </c>
    </row>
    <row r="240" spans="1:17" ht="14.4" customHeight="1" x14ac:dyDescent="0.3">
      <c r="A240" s="925" t="s">
        <v>10607</v>
      </c>
      <c r="B240" s="927" t="s">
        <v>10608</v>
      </c>
      <c r="C240" s="927" t="s">
        <v>9855</v>
      </c>
      <c r="D240" s="927" t="s">
        <v>10809</v>
      </c>
      <c r="E240" s="927" t="s">
        <v>10810</v>
      </c>
      <c r="F240" s="937"/>
      <c r="G240" s="937"/>
      <c r="H240" s="937"/>
      <c r="I240" s="937"/>
      <c r="J240" s="937">
        <v>1</v>
      </c>
      <c r="K240" s="937">
        <v>162</v>
      </c>
      <c r="L240" s="937"/>
      <c r="M240" s="937">
        <v>162</v>
      </c>
      <c r="N240" s="937"/>
      <c r="O240" s="937"/>
      <c r="P240" s="928"/>
      <c r="Q240" s="938"/>
    </row>
    <row r="241" spans="1:17" ht="14.4" customHeight="1" x14ac:dyDescent="0.3">
      <c r="A241" s="925" t="s">
        <v>10607</v>
      </c>
      <c r="B241" s="927" t="s">
        <v>10608</v>
      </c>
      <c r="C241" s="927" t="s">
        <v>9855</v>
      </c>
      <c r="D241" s="927" t="s">
        <v>10811</v>
      </c>
      <c r="E241" s="927" t="s">
        <v>10812</v>
      </c>
      <c r="F241" s="937">
        <v>119</v>
      </c>
      <c r="G241" s="937">
        <v>20468</v>
      </c>
      <c r="H241" s="937">
        <v>1</v>
      </c>
      <c r="I241" s="937">
        <v>172</v>
      </c>
      <c r="J241" s="937">
        <v>211</v>
      </c>
      <c r="K241" s="937">
        <v>33366</v>
      </c>
      <c r="L241" s="937">
        <v>1.6301543873363298</v>
      </c>
      <c r="M241" s="937">
        <v>158.13270142180096</v>
      </c>
      <c r="N241" s="937">
        <v>347</v>
      </c>
      <c r="O241" s="937">
        <v>60031</v>
      </c>
      <c r="P241" s="928">
        <v>2.9329196794997068</v>
      </c>
      <c r="Q241" s="938">
        <v>173</v>
      </c>
    </row>
    <row r="242" spans="1:17" ht="14.4" customHeight="1" x14ac:dyDescent="0.3">
      <c r="A242" s="925" t="s">
        <v>10607</v>
      </c>
      <c r="B242" s="927" t="s">
        <v>10608</v>
      </c>
      <c r="C242" s="927" t="s">
        <v>9855</v>
      </c>
      <c r="D242" s="927" t="s">
        <v>10813</v>
      </c>
      <c r="E242" s="927" t="s">
        <v>10814</v>
      </c>
      <c r="F242" s="937">
        <v>23</v>
      </c>
      <c r="G242" s="937">
        <v>1932</v>
      </c>
      <c r="H242" s="937">
        <v>1</v>
      </c>
      <c r="I242" s="937">
        <v>84</v>
      </c>
      <c r="J242" s="937">
        <v>263</v>
      </c>
      <c r="K242" s="937">
        <v>22092</v>
      </c>
      <c r="L242" s="937">
        <v>11.434782608695652</v>
      </c>
      <c r="M242" s="937">
        <v>84</v>
      </c>
      <c r="N242" s="937">
        <v>1492</v>
      </c>
      <c r="O242" s="937">
        <v>125328</v>
      </c>
      <c r="P242" s="928">
        <v>64.869565217391298</v>
      </c>
      <c r="Q242" s="938">
        <v>84</v>
      </c>
    </row>
    <row r="243" spans="1:17" ht="14.4" customHeight="1" x14ac:dyDescent="0.3">
      <c r="A243" s="925" t="s">
        <v>10607</v>
      </c>
      <c r="B243" s="927" t="s">
        <v>10608</v>
      </c>
      <c r="C243" s="927" t="s">
        <v>9855</v>
      </c>
      <c r="D243" s="927" t="s">
        <v>10815</v>
      </c>
      <c r="E243" s="927" t="s">
        <v>10816</v>
      </c>
      <c r="F243" s="937">
        <v>5</v>
      </c>
      <c r="G243" s="937">
        <v>1315</v>
      </c>
      <c r="H243" s="937">
        <v>1</v>
      </c>
      <c r="I243" s="937">
        <v>263</v>
      </c>
      <c r="J243" s="937">
        <v>6</v>
      </c>
      <c r="K243" s="937">
        <v>1582</v>
      </c>
      <c r="L243" s="937">
        <v>1.203041825095057</v>
      </c>
      <c r="M243" s="937">
        <v>263.66666666666669</v>
      </c>
      <c r="N243" s="937">
        <v>4</v>
      </c>
      <c r="O243" s="937">
        <v>1056</v>
      </c>
      <c r="P243" s="928">
        <v>0.80304182509505706</v>
      </c>
      <c r="Q243" s="938">
        <v>264</v>
      </c>
    </row>
    <row r="244" spans="1:17" ht="14.4" customHeight="1" x14ac:dyDescent="0.3">
      <c r="A244" s="925" t="s">
        <v>10607</v>
      </c>
      <c r="B244" s="927" t="s">
        <v>10608</v>
      </c>
      <c r="C244" s="927" t="s">
        <v>9855</v>
      </c>
      <c r="D244" s="927" t="s">
        <v>10817</v>
      </c>
      <c r="E244" s="927" t="s">
        <v>10818</v>
      </c>
      <c r="F244" s="937"/>
      <c r="G244" s="937"/>
      <c r="H244" s="937"/>
      <c r="I244" s="937"/>
      <c r="J244" s="937">
        <v>1</v>
      </c>
      <c r="K244" s="937">
        <v>953</v>
      </c>
      <c r="L244" s="937"/>
      <c r="M244" s="937">
        <v>953</v>
      </c>
      <c r="N244" s="937"/>
      <c r="O244" s="937"/>
      <c r="P244" s="928"/>
      <c r="Q244" s="938"/>
    </row>
    <row r="245" spans="1:17" ht="14.4" customHeight="1" x14ac:dyDescent="0.3">
      <c r="A245" s="925" t="s">
        <v>10607</v>
      </c>
      <c r="B245" s="927" t="s">
        <v>10608</v>
      </c>
      <c r="C245" s="927" t="s">
        <v>9855</v>
      </c>
      <c r="D245" s="927" t="s">
        <v>10819</v>
      </c>
      <c r="E245" s="927" t="s">
        <v>10820</v>
      </c>
      <c r="F245" s="937">
        <v>67</v>
      </c>
      <c r="G245" s="937">
        <v>5226</v>
      </c>
      <c r="H245" s="937">
        <v>1</v>
      </c>
      <c r="I245" s="937">
        <v>78</v>
      </c>
      <c r="J245" s="937">
        <v>95</v>
      </c>
      <c r="K245" s="937">
        <v>7098</v>
      </c>
      <c r="L245" s="937">
        <v>1.3582089552238805</v>
      </c>
      <c r="M245" s="937">
        <v>74.715789473684211</v>
      </c>
      <c r="N245" s="937">
        <v>134</v>
      </c>
      <c r="O245" s="937">
        <v>10452</v>
      </c>
      <c r="P245" s="928">
        <v>2</v>
      </c>
      <c r="Q245" s="938">
        <v>78</v>
      </c>
    </row>
    <row r="246" spans="1:17" ht="14.4" customHeight="1" x14ac:dyDescent="0.3">
      <c r="A246" s="925" t="s">
        <v>10607</v>
      </c>
      <c r="B246" s="927" t="s">
        <v>10608</v>
      </c>
      <c r="C246" s="927" t="s">
        <v>9855</v>
      </c>
      <c r="D246" s="927" t="s">
        <v>10821</v>
      </c>
      <c r="E246" s="927" t="s">
        <v>10822</v>
      </c>
      <c r="F246" s="937">
        <v>8</v>
      </c>
      <c r="G246" s="937">
        <v>2384</v>
      </c>
      <c r="H246" s="937">
        <v>1</v>
      </c>
      <c r="I246" s="937">
        <v>298</v>
      </c>
      <c r="J246" s="937">
        <v>8</v>
      </c>
      <c r="K246" s="937">
        <v>2396</v>
      </c>
      <c r="L246" s="937">
        <v>1.0050335570469799</v>
      </c>
      <c r="M246" s="937">
        <v>299.5</v>
      </c>
      <c r="N246" s="937">
        <v>17</v>
      </c>
      <c r="O246" s="937">
        <v>5100</v>
      </c>
      <c r="P246" s="928">
        <v>2.1392617449664431</v>
      </c>
      <c r="Q246" s="938">
        <v>300</v>
      </c>
    </row>
    <row r="247" spans="1:17" ht="14.4" customHeight="1" x14ac:dyDescent="0.3">
      <c r="A247" s="925" t="s">
        <v>10607</v>
      </c>
      <c r="B247" s="927" t="s">
        <v>10608</v>
      </c>
      <c r="C247" s="927" t="s">
        <v>9855</v>
      </c>
      <c r="D247" s="927" t="s">
        <v>10823</v>
      </c>
      <c r="E247" s="927" t="s">
        <v>10824</v>
      </c>
      <c r="F247" s="937">
        <v>27</v>
      </c>
      <c r="G247" s="937">
        <v>567</v>
      </c>
      <c r="H247" s="937">
        <v>1</v>
      </c>
      <c r="I247" s="937">
        <v>21</v>
      </c>
      <c r="J247" s="937">
        <v>38</v>
      </c>
      <c r="K247" s="937">
        <v>798</v>
      </c>
      <c r="L247" s="937">
        <v>1.4074074074074074</v>
      </c>
      <c r="M247" s="937">
        <v>21</v>
      </c>
      <c r="N247" s="937">
        <v>56</v>
      </c>
      <c r="O247" s="937">
        <v>1176</v>
      </c>
      <c r="P247" s="928">
        <v>2.074074074074074</v>
      </c>
      <c r="Q247" s="938">
        <v>21</v>
      </c>
    </row>
    <row r="248" spans="1:17" ht="14.4" customHeight="1" x14ac:dyDescent="0.3">
      <c r="A248" s="925" t="s">
        <v>10607</v>
      </c>
      <c r="B248" s="927" t="s">
        <v>10608</v>
      </c>
      <c r="C248" s="927" t="s">
        <v>9855</v>
      </c>
      <c r="D248" s="927" t="s">
        <v>10825</v>
      </c>
      <c r="E248" s="927" t="s">
        <v>10826</v>
      </c>
      <c r="F248" s="937">
        <v>1502</v>
      </c>
      <c r="G248" s="937">
        <v>33044</v>
      </c>
      <c r="H248" s="937">
        <v>1</v>
      </c>
      <c r="I248" s="937">
        <v>22</v>
      </c>
      <c r="J248" s="937">
        <v>1626</v>
      </c>
      <c r="K248" s="937">
        <v>35288</v>
      </c>
      <c r="L248" s="937">
        <v>1.0679094540612517</v>
      </c>
      <c r="M248" s="937">
        <v>21.702337023370234</v>
      </c>
      <c r="N248" s="937">
        <v>2711</v>
      </c>
      <c r="O248" s="937">
        <v>59642</v>
      </c>
      <c r="P248" s="928">
        <v>1.8049267643142477</v>
      </c>
      <c r="Q248" s="938">
        <v>22</v>
      </c>
    </row>
    <row r="249" spans="1:17" ht="14.4" customHeight="1" x14ac:dyDescent="0.3">
      <c r="A249" s="925" t="s">
        <v>10607</v>
      </c>
      <c r="B249" s="927" t="s">
        <v>10608</v>
      </c>
      <c r="C249" s="927" t="s">
        <v>9855</v>
      </c>
      <c r="D249" s="927" t="s">
        <v>10827</v>
      </c>
      <c r="E249" s="927" t="s">
        <v>10828</v>
      </c>
      <c r="F249" s="937"/>
      <c r="G249" s="937"/>
      <c r="H249" s="937"/>
      <c r="I249" s="937"/>
      <c r="J249" s="937">
        <v>1</v>
      </c>
      <c r="K249" s="937">
        <v>569</v>
      </c>
      <c r="L249" s="937"/>
      <c r="M249" s="937">
        <v>569</v>
      </c>
      <c r="N249" s="937">
        <v>3</v>
      </c>
      <c r="O249" s="937">
        <v>1707</v>
      </c>
      <c r="P249" s="928"/>
      <c r="Q249" s="938">
        <v>569</v>
      </c>
    </row>
    <row r="250" spans="1:17" ht="14.4" customHeight="1" x14ac:dyDescent="0.3">
      <c r="A250" s="925" t="s">
        <v>10607</v>
      </c>
      <c r="B250" s="927" t="s">
        <v>10608</v>
      </c>
      <c r="C250" s="927" t="s">
        <v>9855</v>
      </c>
      <c r="D250" s="927" t="s">
        <v>10829</v>
      </c>
      <c r="E250" s="927" t="s">
        <v>10830</v>
      </c>
      <c r="F250" s="937">
        <v>1</v>
      </c>
      <c r="G250" s="937">
        <v>170</v>
      </c>
      <c r="H250" s="937">
        <v>1</v>
      </c>
      <c r="I250" s="937">
        <v>170</v>
      </c>
      <c r="J250" s="937"/>
      <c r="K250" s="937"/>
      <c r="L250" s="937"/>
      <c r="M250" s="937"/>
      <c r="N250" s="937">
        <v>1</v>
      </c>
      <c r="O250" s="937">
        <v>171</v>
      </c>
      <c r="P250" s="928">
        <v>1.0058823529411764</v>
      </c>
      <c r="Q250" s="938">
        <v>171</v>
      </c>
    </row>
    <row r="251" spans="1:17" ht="14.4" customHeight="1" x14ac:dyDescent="0.3">
      <c r="A251" s="925" t="s">
        <v>10607</v>
      </c>
      <c r="B251" s="927" t="s">
        <v>10608</v>
      </c>
      <c r="C251" s="927" t="s">
        <v>9855</v>
      </c>
      <c r="D251" s="927" t="s">
        <v>10831</v>
      </c>
      <c r="E251" s="927" t="s">
        <v>10832</v>
      </c>
      <c r="F251" s="937">
        <v>136</v>
      </c>
      <c r="G251" s="937">
        <v>67320</v>
      </c>
      <c r="H251" s="937">
        <v>1</v>
      </c>
      <c r="I251" s="937">
        <v>495</v>
      </c>
      <c r="J251" s="937">
        <v>101</v>
      </c>
      <c r="K251" s="937">
        <v>49995</v>
      </c>
      <c r="L251" s="937">
        <v>0.74264705882352944</v>
      </c>
      <c r="M251" s="937">
        <v>495</v>
      </c>
      <c r="N251" s="937">
        <v>149</v>
      </c>
      <c r="O251" s="937">
        <v>73755</v>
      </c>
      <c r="P251" s="928">
        <v>1.0955882352941178</v>
      </c>
      <c r="Q251" s="938">
        <v>495</v>
      </c>
    </row>
    <row r="252" spans="1:17" ht="14.4" customHeight="1" x14ac:dyDescent="0.3">
      <c r="A252" s="925" t="s">
        <v>10607</v>
      </c>
      <c r="B252" s="927" t="s">
        <v>10608</v>
      </c>
      <c r="C252" s="927" t="s">
        <v>9855</v>
      </c>
      <c r="D252" s="927" t="s">
        <v>9949</v>
      </c>
      <c r="E252" s="927" t="s">
        <v>9950</v>
      </c>
      <c r="F252" s="937">
        <v>2487</v>
      </c>
      <c r="G252" s="937">
        <v>1402668</v>
      </c>
      <c r="H252" s="937">
        <v>1</v>
      </c>
      <c r="I252" s="937">
        <v>564</v>
      </c>
      <c r="J252" s="937">
        <v>4466</v>
      </c>
      <c r="K252" s="937">
        <v>2093082</v>
      </c>
      <c r="L252" s="937">
        <v>1.4922148362976841</v>
      </c>
      <c r="M252" s="937">
        <v>468.67039856695027</v>
      </c>
      <c r="N252" s="937">
        <v>3680</v>
      </c>
      <c r="O252" s="937">
        <v>2104960</v>
      </c>
      <c r="P252" s="928">
        <v>1.50068298414165</v>
      </c>
      <c r="Q252" s="938">
        <v>572</v>
      </c>
    </row>
    <row r="253" spans="1:17" ht="14.4" customHeight="1" x14ac:dyDescent="0.3">
      <c r="A253" s="925" t="s">
        <v>10607</v>
      </c>
      <c r="B253" s="927" t="s">
        <v>10608</v>
      </c>
      <c r="C253" s="927" t="s">
        <v>9855</v>
      </c>
      <c r="D253" s="927" t="s">
        <v>9951</v>
      </c>
      <c r="E253" s="927" t="s">
        <v>9952</v>
      </c>
      <c r="F253" s="937">
        <v>2488</v>
      </c>
      <c r="G253" s="937">
        <v>2492976</v>
      </c>
      <c r="H253" s="937">
        <v>1</v>
      </c>
      <c r="I253" s="937">
        <v>1002</v>
      </c>
      <c r="J253" s="937">
        <v>4472</v>
      </c>
      <c r="K253" s="937">
        <v>3699820</v>
      </c>
      <c r="L253" s="937">
        <v>1.4840977209568003</v>
      </c>
      <c r="M253" s="937">
        <v>827.33005366726297</v>
      </c>
      <c r="N253" s="937">
        <v>3641</v>
      </c>
      <c r="O253" s="937">
        <v>3670128</v>
      </c>
      <c r="P253" s="928">
        <v>1.4721874578816643</v>
      </c>
      <c r="Q253" s="938">
        <v>1008</v>
      </c>
    </row>
    <row r="254" spans="1:17" ht="14.4" customHeight="1" x14ac:dyDescent="0.3">
      <c r="A254" s="925" t="s">
        <v>10607</v>
      </c>
      <c r="B254" s="927" t="s">
        <v>10608</v>
      </c>
      <c r="C254" s="927" t="s">
        <v>9855</v>
      </c>
      <c r="D254" s="927" t="s">
        <v>10833</v>
      </c>
      <c r="E254" s="927" t="s">
        <v>10834</v>
      </c>
      <c r="F254" s="937">
        <v>3</v>
      </c>
      <c r="G254" s="937">
        <v>570</v>
      </c>
      <c r="H254" s="937">
        <v>1</v>
      </c>
      <c r="I254" s="937">
        <v>190</v>
      </c>
      <c r="J254" s="937">
        <v>2</v>
      </c>
      <c r="K254" s="937">
        <v>382</v>
      </c>
      <c r="L254" s="937">
        <v>0.6701754385964912</v>
      </c>
      <c r="M254" s="937">
        <v>191</v>
      </c>
      <c r="N254" s="937">
        <v>2</v>
      </c>
      <c r="O254" s="937">
        <v>382</v>
      </c>
      <c r="P254" s="928">
        <v>0.6701754385964912</v>
      </c>
      <c r="Q254" s="938">
        <v>191</v>
      </c>
    </row>
    <row r="255" spans="1:17" ht="14.4" customHeight="1" x14ac:dyDescent="0.3">
      <c r="A255" s="925" t="s">
        <v>10607</v>
      </c>
      <c r="B255" s="927" t="s">
        <v>10608</v>
      </c>
      <c r="C255" s="927" t="s">
        <v>9855</v>
      </c>
      <c r="D255" s="927" t="s">
        <v>10835</v>
      </c>
      <c r="E255" s="927" t="s">
        <v>10836</v>
      </c>
      <c r="F255" s="937">
        <v>1</v>
      </c>
      <c r="G255" s="937">
        <v>205</v>
      </c>
      <c r="H255" s="937">
        <v>1</v>
      </c>
      <c r="I255" s="937">
        <v>205</v>
      </c>
      <c r="J255" s="937"/>
      <c r="K255" s="937"/>
      <c r="L255" s="937"/>
      <c r="M255" s="937"/>
      <c r="N255" s="937"/>
      <c r="O255" s="937"/>
      <c r="P255" s="928"/>
      <c r="Q255" s="938"/>
    </row>
    <row r="256" spans="1:17" ht="14.4" customHeight="1" x14ac:dyDescent="0.3">
      <c r="A256" s="925" t="s">
        <v>10607</v>
      </c>
      <c r="B256" s="927" t="s">
        <v>10608</v>
      </c>
      <c r="C256" s="927" t="s">
        <v>9855</v>
      </c>
      <c r="D256" s="927" t="s">
        <v>10837</v>
      </c>
      <c r="E256" s="927" t="s">
        <v>10838</v>
      </c>
      <c r="F256" s="937">
        <v>72</v>
      </c>
      <c r="G256" s="937">
        <v>11952</v>
      </c>
      <c r="H256" s="937">
        <v>1</v>
      </c>
      <c r="I256" s="937">
        <v>166</v>
      </c>
      <c r="J256" s="937">
        <v>75</v>
      </c>
      <c r="K256" s="937">
        <v>12178</v>
      </c>
      <c r="L256" s="937">
        <v>1.018908969210174</v>
      </c>
      <c r="M256" s="937">
        <v>162.37333333333333</v>
      </c>
      <c r="N256" s="937">
        <v>128</v>
      </c>
      <c r="O256" s="937">
        <v>21376</v>
      </c>
      <c r="P256" s="928">
        <v>1.7884872824631861</v>
      </c>
      <c r="Q256" s="938">
        <v>167</v>
      </c>
    </row>
    <row r="257" spans="1:17" ht="14.4" customHeight="1" x14ac:dyDescent="0.3">
      <c r="A257" s="925" t="s">
        <v>10607</v>
      </c>
      <c r="B257" s="927" t="s">
        <v>10608</v>
      </c>
      <c r="C257" s="927" t="s">
        <v>9855</v>
      </c>
      <c r="D257" s="927" t="s">
        <v>10839</v>
      </c>
      <c r="E257" s="927" t="s">
        <v>10840</v>
      </c>
      <c r="F257" s="937">
        <v>132</v>
      </c>
      <c r="G257" s="937">
        <v>34452</v>
      </c>
      <c r="H257" s="937">
        <v>1</v>
      </c>
      <c r="I257" s="937">
        <v>261</v>
      </c>
      <c r="J257" s="937">
        <v>101</v>
      </c>
      <c r="K257" s="937">
        <v>25987</v>
      </c>
      <c r="L257" s="937">
        <v>0.75429583188203875</v>
      </c>
      <c r="M257" s="937">
        <v>257.29702970297029</v>
      </c>
      <c r="N257" s="937">
        <v>116</v>
      </c>
      <c r="O257" s="937">
        <v>30624</v>
      </c>
      <c r="P257" s="928">
        <v>0.88888888888888884</v>
      </c>
      <c r="Q257" s="938">
        <v>264</v>
      </c>
    </row>
    <row r="258" spans="1:17" ht="14.4" customHeight="1" x14ac:dyDescent="0.3">
      <c r="A258" s="925" t="s">
        <v>10607</v>
      </c>
      <c r="B258" s="927" t="s">
        <v>10608</v>
      </c>
      <c r="C258" s="927" t="s">
        <v>9855</v>
      </c>
      <c r="D258" s="927" t="s">
        <v>10841</v>
      </c>
      <c r="E258" s="927" t="s">
        <v>10842</v>
      </c>
      <c r="F258" s="937">
        <v>8</v>
      </c>
      <c r="G258" s="937">
        <v>1016</v>
      </c>
      <c r="H258" s="937">
        <v>1</v>
      </c>
      <c r="I258" s="937">
        <v>127</v>
      </c>
      <c r="J258" s="937">
        <v>10</v>
      </c>
      <c r="K258" s="937">
        <v>1270</v>
      </c>
      <c r="L258" s="937">
        <v>1.25</v>
      </c>
      <c r="M258" s="937">
        <v>127</v>
      </c>
      <c r="N258" s="937">
        <v>34</v>
      </c>
      <c r="O258" s="937">
        <v>4318</v>
      </c>
      <c r="P258" s="928">
        <v>4.25</v>
      </c>
      <c r="Q258" s="938">
        <v>127</v>
      </c>
    </row>
    <row r="259" spans="1:17" ht="14.4" customHeight="1" x14ac:dyDescent="0.3">
      <c r="A259" s="925" t="s">
        <v>10607</v>
      </c>
      <c r="B259" s="927" t="s">
        <v>10608</v>
      </c>
      <c r="C259" s="927" t="s">
        <v>9855</v>
      </c>
      <c r="D259" s="927" t="s">
        <v>10843</v>
      </c>
      <c r="E259" s="927" t="s">
        <v>10844</v>
      </c>
      <c r="F259" s="937"/>
      <c r="G259" s="937"/>
      <c r="H259" s="937"/>
      <c r="I259" s="937"/>
      <c r="J259" s="937">
        <v>1</v>
      </c>
      <c r="K259" s="937">
        <v>264</v>
      </c>
      <c r="L259" s="937"/>
      <c r="M259" s="937">
        <v>264</v>
      </c>
      <c r="N259" s="937"/>
      <c r="O259" s="937"/>
      <c r="P259" s="928"/>
      <c r="Q259" s="938"/>
    </row>
    <row r="260" spans="1:17" ht="14.4" customHeight="1" x14ac:dyDescent="0.3">
      <c r="A260" s="925" t="s">
        <v>10607</v>
      </c>
      <c r="B260" s="927" t="s">
        <v>10608</v>
      </c>
      <c r="C260" s="927" t="s">
        <v>9855</v>
      </c>
      <c r="D260" s="927" t="s">
        <v>10845</v>
      </c>
      <c r="E260" s="927" t="s">
        <v>10846</v>
      </c>
      <c r="F260" s="937">
        <v>1</v>
      </c>
      <c r="G260" s="937">
        <v>310</v>
      </c>
      <c r="H260" s="937">
        <v>1</v>
      </c>
      <c r="I260" s="937">
        <v>310</v>
      </c>
      <c r="J260" s="937">
        <v>1</v>
      </c>
      <c r="K260" s="937">
        <v>310</v>
      </c>
      <c r="L260" s="937">
        <v>1</v>
      </c>
      <c r="M260" s="937">
        <v>310</v>
      </c>
      <c r="N260" s="937"/>
      <c r="O260" s="937"/>
      <c r="P260" s="928"/>
      <c r="Q260" s="938"/>
    </row>
    <row r="261" spans="1:17" ht="14.4" customHeight="1" x14ac:dyDescent="0.3">
      <c r="A261" s="925" t="s">
        <v>10607</v>
      </c>
      <c r="B261" s="927" t="s">
        <v>10608</v>
      </c>
      <c r="C261" s="927" t="s">
        <v>9855</v>
      </c>
      <c r="D261" s="927" t="s">
        <v>10847</v>
      </c>
      <c r="E261" s="927" t="s">
        <v>10848</v>
      </c>
      <c r="F261" s="937">
        <v>1087</v>
      </c>
      <c r="G261" s="937">
        <v>25001</v>
      </c>
      <c r="H261" s="937">
        <v>1</v>
      </c>
      <c r="I261" s="937">
        <v>23</v>
      </c>
      <c r="J261" s="937">
        <v>1832</v>
      </c>
      <c r="K261" s="937">
        <v>40434</v>
      </c>
      <c r="L261" s="937">
        <v>1.6172953081876724</v>
      </c>
      <c r="M261" s="937">
        <v>22.070960698689955</v>
      </c>
      <c r="N261" s="937">
        <v>1682</v>
      </c>
      <c r="O261" s="937">
        <v>38686</v>
      </c>
      <c r="P261" s="928">
        <v>1.5473781048758051</v>
      </c>
      <c r="Q261" s="938">
        <v>23</v>
      </c>
    </row>
    <row r="262" spans="1:17" ht="14.4" customHeight="1" x14ac:dyDescent="0.3">
      <c r="A262" s="925" t="s">
        <v>10607</v>
      </c>
      <c r="B262" s="927" t="s">
        <v>10608</v>
      </c>
      <c r="C262" s="927" t="s">
        <v>9855</v>
      </c>
      <c r="D262" s="927" t="s">
        <v>10849</v>
      </c>
      <c r="E262" s="927" t="s">
        <v>10850</v>
      </c>
      <c r="F262" s="937">
        <v>1</v>
      </c>
      <c r="G262" s="937">
        <v>17</v>
      </c>
      <c r="H262" s="937">
        <v>1</v>
      </c>
      <c r="I262" s="937">
        <v>17</v>
      </c>
      <c r="J262" s="937">
        <v>2</v>
      </c>
      <c r="K262" s="937">
        <v>34</v>
      </c>
      <c r="L262" s="937">
        <v>2</v>
      </c>
      <c r="M262" s="937">
        <v>17</v>
      </c>
      <c r="N262" s="937"/>
      <c r="O262" s="937"/>
      <c r="P262" s="928"/>
      <c r="Q262" s="938"/>
    </row>
    <row r="263" spans="1:17" ht="14.4" customHeight="1" x14ac:dyDescent="0.3">
      <c r="A263" s="925" t="s">
        <v>10607</v>
      </c>
      <c r="B263" s="927" t="s">
        <v>10608</v>
      </c>
      <c r="C263" s="927" t="s">
        <v>9855</v>
      </c>
      <c r="D263" s="927" t="s">
        <v>10851</v>
      </c>
      <c r="E263" s="927" t="s">
        <v>10852</v>
      </c>
      <c r="F263" s="937"/>
      <c r="G263" s="937"/>
      <c r="H263" s="937"/>
      <c r="I263" s="937"/>
      <c r="J263" s="937">
        <v>2</v>
      </c>
      <c r="K263" s="937">
        <v>332</v>
      </c>
      <c r="L263" s="937"/>
      <c r="M263" s="937">
        <v>166</v>
      </c>
      <c r="N263" s="937"/>
      <c r="O263" s="937"/>
      <c r="P263" s="928"/>
      <c r="Q263" s="938"/>
    </row>
    <row r="264" spans="1:17" ht="14.4" customHeight="1" x14ac:dyDescent="0.3">
      <c r="A264" s="925" t="s">
        <v>10607</v>
      </c>
      <c r="B264" s="927" t="s">
        <v>10608</v>
      </c>
      <c r="C264" s="927" t="s">
        <v>9855</v>
      </c>
      <c r="D264" s="927" t="s">
        <v>10853</v>
      </c>
      <c r="E264" s="927" t="s">
        <v>10854</v>
      </c>
      <c r="F264" s="937">
        <v>9</v>
      </c>
      <c r="G264" s="937">
        <v>1179</v>
      </c>
      <c r="H264" s="937">
        <v>1</v>
      </c>
      <c r="I264" s="937">
        <v>131</v>
      </c>
      <c r="J264" s="937">
        <v>14</v>
      </c>
      <c r="K264" s="937">
        <v>1844</v>
      </c>
      <c r="L264" s="937">
        <v>1.5640373197625106</v>
      </c>
      <c r="M264" s="937">
        <v>131.71428571428572</v>
      </c>
      <c r="N264" s="937">
        <v>12</v>
      </c>
      <c r="O264" s="937">
        <v>1584</v>
      </c>
      <c r="P264" s="928">
        <v>1.3435114503816794</v>
      </c>
      <c r="Q264" s="938">
        <v>132</v>
      </c>
    </row>
    <row r="265" spans="1:17" ht="14.4" customHeight="1" x14ac:dyDescent="0.3">
      <c r="A265" s="925" t="s">
        <v>10607</v>
      </c>
      <c r="B265" s="927" t="s">
        <v>10608</v>
      </c>
      <c r="C265" s="927" t="s">
        <v>9855</v>
      </c>
      <c r="D265" s="927" t="s">
        <v>10855</v>
      </c>
      <c r="E265" s="927" t="s">
        <v>10856</v>
      </c>
      <c r="F265" s="937">
        <v>23</v>
      </c>
      <c r="G265" s="937">
        <v>14927</v>
      </c>
      <c r="H265" s="937">
        <v>1</v>
      </c>
      <c r="I265" s="937">
        <v>649</v>
      </c>
      <c r="J265" s="937">
        <v>21</v>
      </c>
      <c r="K265" s="937">
        <v>13646</v>
      </c>
      <c r="L265" s="937">
        <v>0.91418235412340054</v>
      </c>
      <c r="M265" s="937">
        <v>649.80952380952385</v>
      </c>
      <c r="N265" s="937">
        <v>26</v>
      </c>
      <c r="O265" s="937">
        <v>16900</v>
      </c>
      <c r="P265" s="928">
        <v>1.13217659275139</v>
      </c>
      <c r="Q265" s="938">
        <v>650</v>
      </c>
    </row>
    <row r="266" spans="1:17" ht="14.4" customHeight="1" x14ac:dyDescent="0.3">
      <c r="A266" s="925" t="s">
        <v>10607</v>
      </c>
      <c r="B266" s="927" t="s">
        <v>10608</v>
      </c>
      <c r="C266" s="927" t="s">
        <v>9855</v>
      </c>
      <c r="D266" s="927" t="s">
        <v>10857</v>
      </c>
      <c r="E266" s="927" t="s">
        <v>10858</v>
      </c>
      <c r="F266" s="937"/>
      <c r="G266" s="937"/>
      <c r="H266" s="937"/>
      <c r="I266" s="937"/>
      <c r="J266" s="937">
        <v>22</v>
      </c>
      <c r="K266" s="937">
        <v>9724</v>
      </c>
      <c r="L266" s="937"/>
      <c r="M266" s="937">
        <v>442</v>
      </c>
      <c r="N266" s="937">
        <v>32</v>
      </c>
      <c r="O266" s="937">
        <v>14144</v>
      </c>
      <c r="P266" s="928"/>
      <c r="Q266" s="938">
        <v>442</v>
      </c>
    </row>
    <row r="267" spans="1:17" ht="14.4" customHeight="1" x14ac:dyDescent="0.3">
      <c r="A267" s="925" t="s">
        <v>10607</v>
      </c>
      <c r="B267" s="927" t="s">
        <v>10608</v>
      </c>
      <c r="C267" s="927" t="s">
        <v>9855</v>
      </c>
      <c r="D267" s="927" t="s">
        <v>10859</v>
      </c>
      <c r="E267" s="927" t="s">
        <v>10860</v>
      </c>
      <c r="F267" s="937">
        <v>24</v>
      </c>
      <c r="G267" s="937">
        <v>6984</v>
      </c>
      <c r="H267" s="937">
        <v>1</v>
      </c>
      <c r="I267" s="937">
        <v>291</v>
      </c>
      <c r="J267" s="937">
        <v>36</v>
      </c>
      <c r="K267" s="937">
        <v>9925</v>
      </c>
      <c r="L267" s="937">
        <v>1.4211053837342498</v>
      </c>
      <c r="M267" s="937">
        <v>275.69444444444446</v>
      </c>
      <c r="N267" s="937">
        <v>43</v>
      </c>
      <c r="O267" s="937">
        <v>12599</v>
      </c>
      <c r="P267" s="928">
        <v>1.8039805269186713</v>
      </c>
      <c r="Q267" s="938">
        <v>293</v>
      </c>
    </row>
    <row r="268" spans="1:17" ht="14.4" customHeight="1" x14ac:dyDescent="0.3">
      <c r="A268" s="925" t="s">
        <v>10607</v>
      </c>
      <c r="B268" s="927" t="s">
        <v>10608</v>
      </c>
      <c r="C268" s="927" t="s">
        <v>9855</v>
      </c>
      <c r="D268" s="927" t="s">
        <v>10861</v>
      </c>
      <c r="E268" s="927" t="s">
        <v>10862</v>
      </c>
      <c r="F268" s="937">
        <v>1</v>
      </c>
      <c r="G268" s="937">
        <v>27</v>
      </c>
      <c r="H268" s="937">
        <v>1</v>
      </c>
      <c r="I268" s="937">
        <v>27</v>
      </c>
      <c r="J268" s="937">
        <v>6</v>
      </c>
      <c r="K268" s="937">
        <v>168</v>
      </c>
      <c r="L268" s="937">
        <v>6.2222222222222223</v>
      </c>
      <c r="M268" s="937">
        <v>28</v>
      </c>
      <c r="N268" s="937">
        <v>7</v>
      </c>
      <c r="O268" s="937">
        <v>196</v>
      </c>
      <c r="P268" s="928">
        <v>7.2592592592592595</v>
      </c>
      <c r="Q268" s="938">
        <v>28</v>
      </c>
    </row>
    <row r="269" spans="1:17" ht="14.4" customHeight="1" x14ac:dyDescent="0.3">
      <c r="A269" s="925" t="s">
        <v>10607</v>
      </c>
      <c r="B269" s="927" t="s">
        <v>10608</v>
      </c>
      <c r="C269" s="927" t="s">
        <v>9855</v>
      </c>
      <c r="D269" s="927" t="s">
        <v>9955</v>
      </c>
      <c r="E269" s="927" t="s">
        <v>9956</v>
      </c>
      <c r="F269" s="937">
        <v>13</v>
      </c>
      <c r="G269" s="937">
        <v>4758</v>
      </c>
      <c r="H269" s="937">
        <v>1</v>
      </c>
      <c r="I269" s="937">
        <v>366</v>
      </c>
      <c r="J269" s="937">
        <v>26</v>
      </c>
      <c r="K269" s="937">
        <v>6648</v>
      </c>
      <c r="L269" s="937">
        <v>1.3972257250945777</v>
      </c>
      <c r="M269" s="937">
        <v>255.69230769230768</v>
      </c>
      <c r="N269" s="937">
        <v>21</v>
      </c>
      <c r="O269" s="937">
        <v>7791</v>
      </c>
      <c r="P269" s="928">
        <v>1.6374527112232031</v>
      </c>
      <c r="Q269" s="938">
        <v>371</v>
      </c>
    </row>
    <row r="270" spans="1:17" ht="14.4" customHeight="1" x14ac:dyDescent="0.3">
      <c r="A270" s="925" t="s">
        <v>10607</v>
      </c>
      <c r="B270" s="927" t="s">
        <v>10608</v>
      </c>
      <c r="C270" s="927" t="s">
        <v>9855</v>
      </c>
      <c r="D270" s="927" t="s">
        <v>10863</v>
      </c>
      <c r="E270" s="927" t="s">
        <v>10864</v>
      </c>
      <c r="F270" s="937">
        <v>23</v>
      </c>
      <c r="G270" s="937">
        <v>1035</v>
      </c>
      <c r="H270" s="937">
        <v>1</v>
      </c>
      <c r="I270" s="937">
        <v>45</v>
      </c>
      <c r="J270" s="937">
        <v>15</v>
      </c>
      <c r="K270" s="937">
        <v>675</v>
      </c>
      <c r="L270" s="937">
        <v>0.65217391304347827</v>
      </c>
      <c r="M270" s="937">
        <v>45</v>
      </c>
      <c r="N270" s="937">
        <v>10</v>
      </c>
      <c r="O270" s="937">
        <v>450</v>
      </c>
      <c r="P270" s="928">
        <v>0.43478260869565216</v>
      </c>
      <c r="Q270" s="938">
        <v>45</v>
      </c>
    </row>
    <row r="271" spans="1:17" ht="14.4" customHeight="1" x14ac:dyDescent="0.3">
      <c r="A271" s="925" t="s">
        <v>10607</v>
      </c>
      <c r="B271" s="927" t="s">
        <v>10608</v>
      </c>
      <c r="C271" s="927" t="s">
        <v>9855</v>
      </c>
      <c r="D271" s="927" t="s">
        <v>10865</v>
      </c>
      <c r="E271" s="927" t="s">
        <v>10866</v>
      </c>
      <c r="F271" s="937"/>
      <c r="G271" s="937"/>
      <c r="H271" s="937"/>
      <c r="I271" s="937"/>
      <c r="J271" s="937">
        <v>23</v>
      </c>
      <c r="K271" s="937">
        <v>13570</v>
      </c>
      <c r="L271" s="937"/>
      <c r="M271" s="937">
        <v>590</v>
      </c>
      <c r="N271" s="937">
        <v>31</v>
      </c>
      <c r="O271" s="937">
        <v>18290</v>
      </c>
      <c r="P271" s="928"/>
      <c r="Q271" s="938">
        <v>590</v>
      </c>
    </row>
    <row r="272" spans="1:17" ht="14.4" customHeight="1" x14ac:dyDescent="0.3">
      <c r="A272" s="925" t="s">
        <v>10607</v>
      </c>
      <c r="B272" s="927" t="s">
        <v>10608</v>
      </c>
      <c r="C272" s="927" t="s">
        <v>9855</v>
      </c>
      <c r="D272" s="927" t="s">
        <v>10867</v>
      </c>
      <c r="E272" s="927" t="s">
        <v>10868</v>
      </c>
      <c r="F272" s="937">
        <v>2</v>
      </c>
      <c r="G272" s="937">
        <v>2168</v>
      </c>
      <c r="H272" s="937">
        <v>1</v>
      </c>
      <c r="I272" s="937">
        <v>1084</v>
      </c>
      <c r="J272" s="937"/>
      <c r="K272" s="937"/>
      <c r="L272" s="937"/>
      <c r="M272" s="937"/>
      <c r="N272" s="937"/>
      <c r="O272" s="937"/>
      <c r="P272" s="928"/>
      <c r="Q272" s="938"/>
    </row>
    <row r="273" spans="1:17" ht="14.4" customHeight="1" x14ac:dyDescent="0.3">
      <c r="A273" s="925" t="s">
        <v>10607</v>
      </c>
      <c r="B273" s="927" t="s">
        <v>10608</v>
      </c>
      <c r="C273" s="927" t="s">
        <v>9855</v>
      </c>
      <c r="D273" s="927" t="s">
        <v>10869</v>
      </c>
      <c r="E273" s="927" t="s">
        <v>10870</v>
      </c>
      <c r="F273" s="937">
        <v>2</v>
      </c>
      <c r="G273" s="937">
        <v>48</v>
      </c>
      <c r="H273" s="937">
        <v>1</v>
      </c>
      <c r="I273" s="937">
        <v>24</v>
      </c>
      <c r="J273" s="937">
        <v>2</v>
      </c>
      <c r="K273" s="937">
        <v>50</v>
      </c>
      <c r="L273" s="937">
        <v>1.0416666666666667</v>
      </c>
      <c r="M273" s="937">
        <v>25</v>
      </c>
      <c r="N273" s="937">
        <v>1</v>
      </c>
      <c r="O273" s="937">
        <v>25</v>
      </c>
      <c r="P273" s="928">
        <v>0.52083333333333337</v>
      </c>
      <c r="Q273" s="938">
        <v>25</v>
      </c>
    </row>
    <row r="274" spans="1:17" ht="14.4" customHeight="1" x14ac:dyDescent="0.3">
      <c r="A274" s="925" t="s">
        <v>10607</v>
      </c>
      <c r="B274" s="927" t="s">
        <v>10608</v>
      </c>
      <c r="C274" s="927" t="s">
        <v>9855</v>
      </c>
      <c r="D274" s="927" t="s">
        <v>10871</v>
      </c>
      <c r="E274" s="927" t="s">
        <v>10872</v>
      </c>
      <c r="F274" s="937">
        <v>26</v>
      </c>
      <c r="G274" s="937">
        <v>1196</v>
      </c>
      <c r="H274" s="937">
        <v>1</v>
      </c>
      <c r="I274" s="937">
        <v>46</v>
      </c>
      <c r="J274" s="937">
        <v>100</v>
      </c>
      <c r="K274" s="937">
        <v>4600</v>
      </c>
      <c r="L274" s="937">
        <v>3.8461538461538463</v>
      </c>
      <c r="M274" s="937">
        <v>46</v>
      </c>
      <c r="N274" s="937">
        <v>173</v>
      </c>
      <c r="O274" s="937">
        <v>7958</v>
      </c>
      <c r="P274" s="928">
        <v>6.6538461538461542</v>
      </c>
      <c r="Q274" s="938">
        <v>46</v>
      </c>
    </row>
    <row r="275" spans="1:17" ht="14.4" customHeight="1" x14ac:dyDescent="0.3">
      <c r="A275" s="925" t="s">
        <v>10607</v>
      </c>
      <c r="B275" s="927" t="s">
        <v>10608</v>
      </c>
      <c r="C275" s="927" t="s">
        <v>9855</v>
      </c>
      <c r="D275" s="927" t="s">
        <v>10873</v>
      </c>
      <c r="E275" s="927" t="s">
        <v>10874</v>
      </c>
      <c r="F275" s="937">
        <v>10</v>
      </c>
      <c r="G275" s="937">
        <v>3080</v>
      </c>
      <c r="H275" s="937">
        <v>1</v>
      </c>
      <c r="I275" s="937">
        <v>308</v>
      </c>
      <c r="J275" s="937">
        <v>145</v>
      </c>
      <c r="K275" s="937">
        <v>44802</v>
      </c>
      <c r="L275" s="937">
        <v>14.546103896103896</v>
      </c>
      <c r="M275" s="937">
        <v>308.97931034482758</v>
      </c>
      <c r="N275" s="937">
        <v>239</v>
      </c>
      <c r="O275" s="937">
        <v>73851</v>
      </c>
      <c r="P275" s="928">
        <v>23.977597402597404</v>
      </c>
      <c r="Q275" s="938">
        <v>309</v>
      </c>
    </row>
    <row r="276" spans="1:17" ht="14.4" customHeight="1" x14ac:dyDescent="0.3">
      <c r="A276" s="925" t="s">
        <v>10607</v>
      </c>
      <c r="B276" s="927" t="s">
        <v>10608</v>
      </c>
      <c r="C276" s="927" t="s">
        <v>9855</v>
      </c>
      <c r="D276" s="927" t="s">
        <v>10875</v>
      </c>
      <c r="E276" s="927" t="s">
        <v>10876</v>
      </c>
      <c r="F276" s="937"/>
      <c r="G276" s="937"/>
      <c r="H276" s="937"/>
      <c r="I276" s="937"/>
      <c r="J276" s="937">
        <v>26</v>
      </c>
      <c r="K276" s="937">
        <v>13754</v>
      </c>
      <c r="L276" s="937"/>
      <c r="M276" s="937">
        <v>529</v>
      </c>
      <c r="N276" s="937">
        <v>34</v>
      </c>
      <c r="O276" s="937">
        <v>17986</v>
      </c>
      <c r="P276" s="928"/>
      <c r="Q276" s="938">
        <v>529</v>
      </c>
    </row>
    <row r="277" spans="1:17" ht="14.4" customHeight="1" x14ac:dyDescent="0.3">
      <c r="A277" s="925" t="s">
        <v>10607</v>
      </c>
      <c r="B277" s="927" t="s">
        <v>10608</v>
      </c>
      <c r="C277" s="927" t="s">
        <v>9855</v>
      </c>
      <c r="D277" s="927" t="s">
        <v>10877</v>
      </c>
      <c r="E277" s="927" t="s">
        <v>10878</v>
      </c>
      <c r="F277" s="937">
        <v>8</v>
      </c>
      <c r="G277" s="937">
        <v>808</v>
      </c>
      <c r="H277" s="937">
        <v>1</v>
      </c>
      <c r="I277" s="937">
        <v>101</v>
      </c>
      <c r="J277" s="937">
        <v>12</v>
      </c>
      <c r="K277" s="937">
        <v>1220</v>
      </c>
      <c r="L277" s="937">
        <v>1.5099009900990099</v>
      </c>
      <c r="M277" s="937">
        <v>101.66666666666667</v>
      </c>
      <c r="N277" s="937">
        <v>1</v>
      </c>
      <c r="O277" s="937">
        <v>102</v>
      </c>
      <c r="P277" s="928">
        <v>0.12623762376237624</v>
      </c>
      <c r="Q277" s="938">
        <v>102</v>
      </c>
    </row>
    <row r="278" spans="1:17" ht="14.4" customHeight="1" x14ac:dyDescent="0.3">
      <c r="A278" s="925" t="s">
        <v>10607</v>
      </c>
      <c r="B278" s="927" t="s">
        <v>10608</v>
      </c>
      <c r="C278" s="927" t="s">
        <v>9855</v>
      </c>
      <c r="D278" s="927" t="s">
        <v>10879</v>
      </c>
      <c r="E278" s="927" t="s">
        <v>10880</v>
      </c>
      <c r="F278" s="937"/>
      <c r="G278" s="937"/>
      <c r="H278" s="937"/>
      <c r="I278" s="937"/>
      <c r="J278" s="937"/>
      <c r="K278" s="937"/>
      <c r="L278" s="937"/>
      <c r="M278" s="937"/>
      <c r="N278" s="937">
        <v>3</v>
      </c>
      <c r="O278" s="937">
        <v>1581</v>
      </c>
      <c r="P278" s="928"/>
      <c r="Q278" s="938">
        <v>527</v>
      </c>
    </row>
    <row r="279" spans="1:17" ht="14.4" customHeight="1" x14ac:dyDescent="0.3">
      <c r="A279" s="925" t="s">
        <v>10607</v>
      </c>
      <c r="B279" s="927" t="s">
        <v>10608</v>
      </c>
      <c r="C279" s="927" t="s">
        <v>9855</v>
      </c>
      <c r="D279" s="927" t="s">
        <v>10881</v>
      </c>
      <c r="E279" s="927" t="s">
        <v>10882</v>
      </c>
      <c r="F279" s="937">
        <v>2</v>
      </c>
      <c r="G279" s="937">
        <v>274</v>
      </c>
      <c r="H279" s="937">
        <v>1</v>
      </c>
      <c r="I279" s="937">
        <v>137</v>
      </c>
      <c r="J279" s="937"/>
      <c r="K279" s="937"/>
      <c r="L279" s="937"/>
      <c r="M279" s="937"/>
      <c r="N279" s="937"/>
      <c r="O279" s="937"/>
      <c r="P279" s="928"/>
      <c r="Q279" s="938"/>
    </row>
    <row r="280" spans="1:17" ht="14.4" customHeight="1" x14ac:dyDescent="0.3">
      <c r="A280" s="925" t="s">
        <v>10607</v>
      </c>
      <c r="B280" s="927" t="s">
        <v>10608</v>
      </c>
      <c r="C280" s="927" t="s">
        <v>9855</v>
      </c>
      <c r="D280" s="927" t="s">
        <v>10883</v>
      </c>
      <c r="E280" s="927" t="s">
        <v>10884</v>
      </c>
      <c r="F280" s="937">
        <v>2</v>
      </c>
      <c r="G280" s="937">
        <v>14</v>
      </c>
      <c r="H280" s="937">
        <v>1</v>
      </c>
      <c r="I280" s="937">
        <v>7</v>
      </c>
      <c r="J280" s="937"/>
      <c r="K280" s="937"/>
      <c r="L280" s="937"/>
      <c r="M280" s="937"/>
      <c r="N280" s="937"/>
      <c r="O280" s="937"/>
      <c r="P280" s="928"/>
      <c r="Q280" s="938"/>
    </row>
    <row r="281" spans="1:17" ht="14.4" customHeight="1" x14ac:dyDescent="0.3">
      <c r="A281" s="925" t="s">
        <v>10607</v>
      </c>
      <c r="B281" s="927" t="s">
        <v>10608</v>
      </c>
      <c r="C281" s="927" t="s">
        <v>9855</v>
      </c>
      <c r="D281" s="927" t="s">
        <v>10885</v>
      </c>
      <c r="E281" s="927" t="s">
        <v>10886</v>
      </c>
      <c r="F281" s="937">
        <v>3</v>
      </c>
      <c r="G281" s="937">
        <v>90</v>
      </c>
      <c r="H281" s="937">
        <v>1</v>
      </c>
      <c r="I281" s="937">
        <v>30</v>
      </c>
      <c r="J281" s="937">
        <v>3</v>
      </c>
      <c r="K281" s="937">
        <v>93</v>
      </c>
      <c r="L281" s="937">
        <v>1.0333333333333334</v>
      </c>
      <c r="M281" s="937">
        <v>31</v>
      </c>
      <c r="N281" s="937">
        <v>11</v>
      </c>
      <c r="O281" s="937">
        <v>341</v>
      </c>
      <c r="P281" s="928">
        <v>3.7888888888888888</v>
      </c>
      <c r="Q281" s="938">
        <v>31</v>
      </c>
    </row>
    <row r="282" spans="1:17" ht="14.4" customHeight="1" x14ac:dyDescent="0.3">
      <c r="A282" s="925" t="s">
        <v>10607</v>
      </c>
      <c r="B282" s="927" t="s">
        <v>10608</v>
      </c>
      <c r="C282" s="927" t="s">
        <v>9855</v>
      </c>
      <c r="D282" s="927" t="s">
        <v>10887</v>
      </c>
      <c r="E282" s="927" t="s">
        <v>10888</v>
      </c>
      <c r="F282" s="937"/>
      <c r="G282" s="937"/>
      <c r="H282" s="937"/>
      <c r="I282" s="937"/>
      <c r="J282" s="937">
        <v>1</v>
      </c>
      <c r="K282" s="937">
        <v>26</v>
      </c>
      <c r="L282" s="937"/>
      <c r="M282" s="937">
        <v>26</v>
      </c>
      <c r="N282" s="937">
        <v>2</v>
      </c>
      <c r="O282" s="937">
        <v>52</v>
      </c>
      <c r="P282" s="928"/>
      <c r="Q282" s="938">
        <v>26</v>
      </c>
    </row>
    <row r="283" spans="1:17" ht="14.4" customHeight="1" x14ac:dyDescent="0.3">
      <c r="A283" s="925" t="s">
        <v>10607</v>
      </c>
      <c r="B283" s="927" t="s">
        <v>10608</v>
      </c>
      <c r="C283" s="927" t="s">
        <v>9855</v>
      </c>
      <c r="D283" s="927" t="s">
        <v>10889</v>
      </c>
      <c r="E283" s="927" t="s">
        <v>10890</v>
      </c>
      <c r="F283" s="937">
        <v>6</v>
      </c>
      <c r="G283" s="937">
        <v>2130</v>
      </c>
      <c r="H283" s="937">
        <v>1</v>
      </c>
      <c r="I283" s="937">
        <v>355</v>
      </c>
      <c r="J283" s="937">
        <v>17</v>
      </c>
      <c r="K283" s="937">
        <v>6035</v>
      </c>
      <c r="L283" s="937">
        <v>2.8333333333333335</v>
      </c>
      <c r="M283" s="937">
        <v>355</v>
      </c>
      <c r="N283" s="937">
        <v>39</v>
      </c>
      <c r="O283" s="937">
        <v>13845</v>
      </c>
      <c r="P283" s="928">
        <v>6.5</v>
      </c>
      <c r="Q283" s="938">
        <v>355</v>
      </c>
    </row>
    <row r="284" spans="1:17" ht="14.4" customHeight="1" x14ac:dyDescent="0.3">
      <c r="A284" s="925" t="s">
        <v>10607</v>
      </c>
      <c r="B284" s="927" t="s">
        <v>10608</v>
      </c>
      <c r="C284" s="927" t="s">
        <v>9855</v>
      </c>
      <c r="D284" s="927" t="s">
        <v>10891</v>
      </c>
      <c r="E284" s="927" t="s">
        <v>10892</v>
      </c>
      <c r="F284" s="937"/>
      <c r="G284" s="937"/>
      <c r="H284" s="937"/>
      <c r="I284" s="937"/>
      <c r="J284" s="937">
        <v>1</v>
      </c>
      <c r="K284" s="937">
        <v>183</v>
      </c>
      <c r="L284" s="937"/>
      <c r="M284" s="937">
        <v>183</v>
      </c>
      <c r="N284" s="937"/>
      <c r="O284" s="937"/>
      <c r="P284" s="928"/>
      <c r="Q284" s="938"/>
    </row>
    <row r="285" spans="1:17" ht="14.4" customHeight="1" x14ac:dyDescent="0.3">
      <c r="A285" s="925" t="s">
        <v>10607</v>
      </c>
      <c r="B285" s="927" t="s">
        <v>10608</v>
      </c>
      <c r="C285" s="927" t="s">
        <v>9855</v>
      </c>
      <c r="D285" s="927" t="s">
        <v>10893</v>
      </c>
      <c r="E285" s="927" t="s">
        <v>10894</v>
      </c>
      <c r="F285" s="937">
        <v>1</v>
      </c>
      <c r="G285" s="937">
        <v>288</v>
      </c>
      <c r="H285" s="937">
        <v>1</v>
      </c>
      <c r="I285" s="937">
        <v>288</v>
      </c>
      <c r="J285" s="937"/>
      <c r="K285" s="937"/>
      <c r="L285" s="937"/>
      <c r="M285" s="937"/>
      <c r="N285" s="937"/>
      <c r="O285" s="937"/>
      <c r="P285" s="928"/>
      <c r="Q285" s="938"/>
    </row>
    <row r="286" spans="1:17" ht="14.4" customHeight="1" x14ac:dyDescent="0.3">
      <c r="A286" s="925" t="s">
        <v>10607</v>
      </c>
      <c r="B286" s="927" t="s">
        <v>10608</v>
      </c>
      <c r="C286" s="927" t="s">
        <v>9855</v>
      </c>
      <c r="D286" s="927" t="s">
        <v>10895</v>
      </c>
      <c r="E286" s="927" t="s">
        <v>10896</v>
      </c>
      <c r="F286" s="937"/>
      <c r="G286" s="937"/>
      <c r="H286" s="937"/>
      <c r="I286" s="937"/>
      <c r="J286" s="937"/>
      <c r="K286" s="937"/>
      <c r="L286" s="937"/>
      <c r="M286" s="937"/>
      <c r="N286" s="937">
        <v>2</v>
      </c>
      <c r="O286" s="937">
        <v>708</v>
      </c>
      <c r="P286" s="928"/>
      <c r="Q286" s="938">
        <v>354</v>
      </c>
    </row>
    <row r="287" spans="1:17" ht="14.4" customHeight="1" x14ac:dyDescent="0.3">
      <c r="A287" s="925" t="s">
        <v>10607</v>
      </c>
      <c r="B287" s="927" t="s">
        <v>10608</v>
      </c>
      <c r="C287" s="927" t="s">
        <v>9855</v>
      </c>
      <c r="D287" s="927" t="s">
        <v>10897</v>
      </c>
      <c r="E287" s="927" t="s">
        <v>10898</v>
      </c>
      <c r="F287" s="937"/>
      <c r="G287" s="937"/>
      <c r="H287" s="937"/>
      <c r="I287" s="937"/>
      <c r="J287" s="937">
        <v>21</v>
      </c>
      <c r="K287" s="937">
        <v>9282</v>
      </c>
      <c r="L287" s="937"/>
      <c r="M287" s="937">
        <v>442</v>
      </c>
      <c r="N287" s="937">
        <v>31</v>
      </c>
      <c r="O287" s="937">
        <v>13702</v>
      </c>
      <c r="P287" s="928"/>
      <c r="Q287" s="938">
        <v>442</v>
      </c>
    </row>
    <row r="288" spans="1:17" ht="14.4" customHeight="1" x14ac:dyDescent="0.3">
      <c r="A288" s="925" t="s">
        <v>10607</v>
      </c>
      <c r="B288" s="927" t="s">
        <v>10608</v>
      </c>
      <c r="C288" s="927" t="s">
        <v>9855</v>
      </c>
      <c r="D288" s="927" t="s">
        <v>10899</v>
      </c>
      <c r="E288" s="927" t="s">
        <v>10900</v>
      </c>
      <c r="F288" s="937">
        <v>5</v>
      </c>
      <c r="G288" s="937">
        <v>2630</v>
      </c>
      <c r="H288" s="937">
        <v>1</v>
      </c>
      <c r="I288" s="937">
        <v>526</v>
      </c>
      <c r="J288" s="937">
        <v>1</v>
      </c>
      <c r="K288" s="937">
        <v>527</v>
      </c>
      <c r="L288" s="937">
        <v>0.20038022813688214</v>
      </c>
      <c r="M288" s="937">
        <v>527</v>
      </c>
      <c r="N288" s="937">
        <v>8</v>
      </c>
      <c r="O288" s="937">
        <v>4216</v>
      </c>
      <c r="P288" s="928">
        <v>1.6030418250950571</v>
      </c>
      <c r="Q288" s="938">
        <v>527</v>
      </c>
    </row>
    <row r="289" spans="1:17" ht="14.4" customHeight="1" x14ac:dyDescent="0.3">
      <c r="A289" s="925" t="s">
        <v>10607</v>
      </c>
      <c r="B289" s="927" t="s">
        <v>10608</v>
      </c>
      <c r="C289" s="927" t="s">
        <v>9855</v>
      </c>
      <c r="D289" s="927" t="s">
        <v>10901</v>
      </c>
      <c r="E289" s="927" t="s">
        <v>10902</v>
      </c>
      <c r="F289" s="937"/>
      <c r="G289" s="937"/>
      <c r="H289" s="937"/>
      <c r="I289" s="937"/>
      <c r="J289" s="937">
        <v>26</v>
      </c>
      <c r="K289" s="937">
        <v>45682</v>
      </c>
      <c r="L289" s="937"/>
      <c r="M289" s="937">
        <v>1757</v>
      </c>
      <c r="N289" s="937">
        <v>39</v>
      </c>
      <c r="O289" s="937">
        <v>68640</v>
      </c>
      <c r="P289" s="928"/>
      <c r="Q289" s="938">
        <v>1760</v>
      </c>
    </row>
    <row r="290" spans="1:17" ht="14.4" customHeight="1" x14ac:dyDescent="0.3">
      <c r="A290" s="925" t="s">
        <v>10607</v>
      </c>
      <c r="B290" s="927" t="s">
        <v>10608</v>
      </c>
      <c r="C290" s="927" t="s">
        <v>9855</v>
      </c>
      <c r="D290" s="927" t="s">
        <v>10903</v>
      </c>
      <c r="E290" s="927" t="s">
        <v>10904</v>
      </c>
      <c r="F290" s="937">
        <v>1</v>
      </c>
      <c r="G290" s="937">
        <v>135</v>
      </c>
      <c r="H290" s="937">
        <v>1</v>
      </c>
      <c r="I290" s="937">
        <v>135</v>
      </c>
      <c r="J290" s="937"/>
      <c r="K290" s="937"/>
      <c r="L290" s="937"/>
      <c r="M290" s="937"/>
      <c r="N290" s="937"/>
      <c r="O290" s="937"/>
      <c r="P290" s="928"/>
      <c r="Q290" s="938"/>
    </row>
    <row r="291" spans="1:17" ht="14.4" customHeight="1" x14ac:dyDescent="0.3">
      <c r="A291" s="925" t="s">
        <v>10607</v>
      </c>
      <c r="B291" s="927" t="s">
        <v>10608</v>
      </c>
      <c r="C291" s="927" t="s">
        <v>9855</v>
      </c>
      <c r="D291" s="927" t="s">
        <v>10905</v>
      </c>
      <c r="E291" s="927" t="s">
        <v>10906</v>
      </c>
      <c r="F291" s="937"/>
      <c r="G291" s="937"/>
      <c r="H291" s="937"/>
      <c r="I291" s="937"/>
      <c r="J291" s="937"/>
      <c r="K291" s="937"/>
      <c r="L291" s="937"/>
      <c r="M291" s="937"/>
      <c r="N291" s="937">
        <v>1</v>
      </c>
      <c r="O291" s="937">
        <v>86</v>
      </c>
      <c r="P291" s="928"/>
      <c r="Q291" s="938">
        <v>86</v>
      </c>
    </row>
    <row r="292" spans="1:17" ht="14.4" customHeight="1" x14ac:dyDescent="0.3">
      <c r="A292" s="925" t="s">
        <v>10607</v>
      </c>
      <c r="B292" s="927" t="s">
        <v>10608</v>
      </c>
      <c r="C292" s="927" t="s">
        <v>9855</v>
      </c>
      <c r="D292" s="927" t="s">
        <v>10907</v>
      </c>
      <c r="E292" s="927" t="s">
        <v>10908</v>
      </c>
      <c r="F292" s="937">
        <v>1</v>
      </c>
      <c r="G292" s="937">
        <v>133</v>
      </c>
      <c r="H292" s="937">
        <v>1</v>
      </c>
      <c r="I292" s="937">
        <v>133</v>
      </c>
      <c r="J292" s="937"/>
      <c r="K292" s="937"/>
      <c r="L292" s="937"/>
      <c r="M292" s="937"/>
      <c r="N292" s="937"/>
      <c r="O292" s="937"/>
      <c r="P292" s="928"/>
      <c r="Q292" s="938"/>
    </row>
    <row r="293" spans="1:17" ht="14.4" customHeight="1" x14ac:dyDescent="0.3">
      <c r="A293" s="925" t="s">
        <v>10607</v>
      </c>
      <c r="B293" s="927" t="s">
        <v>10608</v>
      </c>
      <c r="C293" s="927" t="s">
        <v>9855</v>
      </c>
      <c r="D293" s="927" t="s">
        <v>10909</v>
      </c>
      <c r="E293" s="927" t="s">
        <v>10910</v>
      </c>
      <c r="F293" s="937">
        <v>3</v>
      </c>
      <c r="G293" s="937">
        <v>1215</v>
      </c>
      <c r="H293" s="937">
        <v>1</v>
      </c>
      <c r="I293" s="937">
        <v>405</v>
      </c>
      <c r="J293" s="937"/>
      <c r="K293" s="937"/>
      <c r="L293" s="937"/>
      <c r="M293" s="937"/>
      <c r="N293" s="937"/>
      <c r="O293" s="937"/>
      <c r="P293" s="928"/>
      <c r="Q293" s="938"/>
    </row>
    <row r="294" spans="1:17" ht="14.4" customHeight="1" x14ac:dyDescent="0.3">
      <c r="A294" s="925" t="s">
        <v>10607</v>
      </c>
      <c r="B294" s="927" t="s">
        <v>10608</v>
      </c>
      <c r="C294" s="927" t="s">
        <v>9855</v>
      </c>
      <c r="D294" s="927" t="s">
        <v>10911</v>
      </c>
      <c r="E294" s="927" t="s">
        <v>10912</v>
      </c>
      <c r="F294" s="937"/>
      <c r="G294" s="937"/>
      <c r="H294" s="937"/>
      <c r="I294" s="937"/>
      <c r="J294" s="937">
        <v>1</v>
      </c>
      <c r="K294" s="937">
        <v>783</v>
      </c>
      <c r="L294" s="937"/>
      <c r="M294" s="937">
        <v>783</v>
      </c>
      <c r="N294" s="937"/>
      <c r="O294" s="937"/>
      <c r="P294" s="928"/>
      <c r="Q294" s="938"/>
    </row>
    <row r="295" spans="1:17" ht="14.4" customHeight="1" x14ac:dyDescent="0.3">
      <c r="A295" s="925" t="s">
        <v>10607</v>
      </c>
      <c r="B295" s="927" t="s">
        <v>10608</v>
      </c>
      <c r="C295" s="927" t="s">
        <v>9855</v>
      </c>
      <c r="D295" s="927" t="s">
        <v>10913</v>
      </c>
      <c r="E295" s="927" t="s">
        <v>10914</v>
      </c>
      <c r="F295" s="937"/>
      <c r="G295" s="937"/>
      <c r="H295" s="937"/>
      <c r="I295" s="937"/>
      <c r="J295" s="937">
        <v>2</v>
      </c>
      <c r="K295" s="937">
        <v>376</v>
      </c>
      <c r="L295" s="937"/>
      <c r="M295" s="937">
        <v>188</v>
      </c>
      <c r="N295" s="937">
        <v>1</v>
      </c>
      <c r="O295" s="937">
        <v>189</v>
      </c>
      <c r="P295" s="928"/>
      <c r="Q295" s="938">
        <v>189</v>
      </c>
    </row>
    <row r="296" spans="1:17" ht="14.4" customHeight="1" x14ac:dyDescent="0.3">
      <c r="A296" s="925" t="s">
        <v>10607</v>
      </c>
      <c r="B296" s="927" t="s">
        <v>10915</v>
      </c>
      <c r="C296" s="927" t="s">
        <v>9855</v>
      </c>
      <c r="D296" s="927" t="s">
        <v>10916</v>
      </c>
      <c r="E296" s="927" t="s">
        <v>10917</v>
      </c>
      <c r="F296" s="937">
        <v>44</v>
      </c>
      <c r="G296" s="937">
        <v>45540</v>
      </c>
      <c r="H296" s="937">
        <v>1</v>
      </c>
      <c r="I296" s="937">
        <v>1035</v>
      </c>
      <c r="J296" s="937">
        <v>24</v>
      </c>
      <c r="K296" s="937">
        <v>24874</v>
      </c>
      <c r="L296" s="937">
        <v>0.54620114185331581</v>
      </c>
      <c r="M296" s="937">
        <v>1036.4166666666667</v>
      </c>
      <c r="N296" s="937">
        <v>46</v>
      </c>
      <c r="O296" s="937">
        <v>47702</v>
      </c>
      <c r="P296" s="928">
        <v>1.0474747474747474</v>
      </c>
      <c r="Q296" s="938">
        <v>1037</v>
      </c>
    </row>
    <row r="297" spans="1:17" ht="14.4" customHeight="1" x14ac:dyDescent="0.3">
      <c r="A297" s="925" t="s">
        <v>10607</v>
      </c>
      <c r="B297" s="927" t="s">
        <v>10915</v>
      </c>
      <c r="C297" s="927" t="s">
        <v>9855</v>
      </c>
      <c r="D297" s="927" t="s">
        <v>9941</v>
      </c>
      <c r="E297" s="927" t="s">
        <v>9942</v>
      </c>
      <c r="F297" s="937">
        <v>403</v>
      </c>
      <c r="G297" s="937">
        <v>501735</v>
      </c>
      <c r="H297" s="937">
        <v>1</v>
      </c>
      <c r="I297" s="937">
        <v>1245</v>
      </c>
      <c r="J297" s="937"/>
      <c r="K297" s="937"/>
      <c r="L297" s="937"/>
      <c r="M297" s="937"/>
      <c r="N297" s="937"/>
      <c r="O297" s="937"/>
      <c r="P297" s="928"/>
      <c r="Q297" s="938"/>
    </row>
    <row r="298" spans="1:17" ht="14.4" customHeight="1" x14ac:dyDescent="0.3">
      <c r="A298" s="925" t="s">
        <v>10918</v>
      </c>
      <c r="B298" s="927" t="s">
        <v>10514</v>
      </c>
      <c r="C298" s="927" t="s">
        <v>9668</v>
      </c>
      <c r="D298" s="927" t="s">
        <v>10919</v>
      </c>
      <c r="E298" s="927" t="s">
        <v>10920</v>
      </c>
      <c r="F298" s="937">
        <v>1.5</v>
      </c>
      <c r="G298" s="937">
        <v>2991.7</v>
      </c>
      <c r="H298" s="937">
        <v>1</v>
      </c>
      <c r="I298" s="937">
        <v>1994.4666666666665</v>
      </c>
      <c r="J298" s="937">
        <v>0.5</v>
      </c>
      <c r="K298" s="937">
        <v>1000.13</v>
      </c>
      <c r="L298" s="937">
        <v>0.33430156767055524</v>
      </c>
      <c r="M298" s="937">
        <v>2000.26</v>
      </c>
      <c r="N298" s="937">
        <v>2</v>
      </c>
      <c r="O298" s="937">
        <v>3422.52</v>
      </c>
      <c r="P298" s="928">
        <v>1.1440050807233346</v>
      </c>
      <c r="Q298" s="938">
        <v>1711.26</v>
      </c>
    </row>
    <row r="299" spans="1:17" ht="14.4" customHeight="1" x14ac:dyDescent="0.3">
      <c r="A299" s="925" t="s">
        <v>10918</v>
      </c>
      <c r="B299" s="927" t="s">
        <v>10514</v>
      </c>
      <c r="C299" s="927" t="s">
        <v>9668</v>
      </c>
      <c r="D299" s="927" t="s">
        <v>10921</v>
      </c>
      <c r="E299" s="927" t="s">
        <v>10922</v>
      </c>
      <c r="F299" s="937">
        <v>0.67</v>
      </c>
      <c r="G299" s="937">
        <v>1789.87</v>
      </c>
      <c r="H299" s="937">
        <v>1</v>
      </c>
      <c r="I299" s="937">
        <v>2671.4477611940297</v>
      </c>
      <c r="J299" s="937">
        <v>2.37</v>
      </c>
      <c r="K299" s="937">
        <v>6331.34</v>
      </c>
      <c r="L299" s="937">
        <v>3.5373183527295282</v>
      </c>
      <c r="M299" s="937">
        <v>2671.4514767932487</v>
      </c>
      <c r="N299" s="937">
        <v>2.4500000000000002</v>
      </c>
      <c r="O299" s="937">
        <v>6362.81</v>
      </c>
      <c r="P299" s="928">
        <v>3.5549006352416659</v>
      </c>
      <c r="Q299" s="938">
        <v>2597.0653061224489</v>
      </c>
    </row>
    <row r="300" spans="1:17" ht="14.4" customHeight="1" x14ac:dyDescent="0.3">
      <c r="A300" s="925" t="s">
        <v>10918</v>
      </c>
      <c r="B300" s="927" t="s">
        <v>10514</v>
      </c>
      <c r="C300" s="927" t="s">
        <v>9668</v>
      </c>
      <c r="D300" s="927" t="s">
        <v>10923</v>
      </c>
      <c r="E300" s="927" t="s">
        <v>10922</v>
      </c>
      <c r="F300" s="937">
        <v>1.4</v>
      </c>
      <c r="G300" s="937">
        <v>9315.2099999999991</v>
      </c>
      <c r="H300" s="937">
        <v>1</v>
      </c>
      <c r="I300" s="937">
        <v>6653.7214285714281</v>
      </c>
      <c r="J300" s="937">
        <v>1</v>
      </c>
      <c r="K300" s="937">
        <v>6678.6</v>
      </c>
      <c r="L300" s="937">
        <v>0.71695646152904779</v>
      </c>
      <c r="M300" s="937">
        <v>6678.6</v>
      </c>
      <c r="N300" s="937">
        <v>1.2</v>
      </c>
      <c r="O300" s="937">
        <v>7665.9</v>
      </c>
      <c r="P300" s="928">
        <v>0.822944410270944</v>
      </c>
      <c r="Q300" s="938">
        <v>6388.25</v>
      </c>
    </row>
    <row r="301" spans="1:17" ht="14.4" customHeight="1" x14ac:dyDescent="0.3">
      <c r="A301" s="925" t="s">
        <v>10918</v>
      </c>
      <c r="B301" s="927" t="s">
        <v>10514</v>
      </c>
      <c r="C301" s="927" t="s">
        <v>9668</v>
      </c>
      <c r="D301" s="927" t="s">
        <v>10924</v>
      </c>
      <c r="E301" s="927" t="s">
        <v>10925</v>
      </c>
      <c r="F301" s="937"/>
      <c r="G301" s="937"/>
      <c r="H301" s="937"/>
      <c r="I301" s="937"/>
      <c r="J301" s="937">
        <v>0.02</v>
      </c>
      <c r="K301" s="937">
        <v>77.53</v>
      </c>
      <c r="L301" s="937"/>
      <c r="M301" s="937">
        <v>3876.5</v>
      </c>
      <c r="N301" s="937">
        <v>0.13</v>
      </c>
      <c r="O301" s="937">
        <v>642.68000000000006</v>
      </c>
      <c r="P301" s="928"/>
      <c r="Q301" s="938">
        <v>4943.6923076923076</v>
      </c>
    </row>
    <row r="302" spans="1:17" ht="14.4" customHeight="1" x14ac:dyDescent="0.3">
      <c r="A302" s="925" t="s">
        <v>10918</v>
      </c>
      <c r="B302" s="927" t="s">
        <v>10514</v>
      </c>
      <c r="C302" s="927" t="s">
        <v>9668</v>
      </c>
      <c r="D302" s="927" t="s">
        <v>10926</v>
      </c>
      <c r="E302" s="927" t="s">
        <v>10547</v>
      </c>
      <c r="F302" s="937">
        <v>1.7</v>
      </c>
      <c r="G302" s="937">
        <v>1675.32</v>
      </c>
      <c r="H302" s="937">
        <v>1</v>
      </c>
      <c r="I302" s="937">
        <v>985.48235294117649</v>
      </c>
      <c r="J302" s="937">
        <v>4.5999999999999996</v>
      </c>
      <c r="K302" s="937">
        <v>4549.5300000000007</v>
      </c>
      <c r="L302" s="937">
        <v>2.7156185087028155</v>
      </c>
      <c r="M302" s="937">
        <v>989.02826086956543</v>
      </c>
      <c r="N302" s="937">
        <v>4.8099999999999996</v>
      </c>
      <c r="O302" s="937">
        <v>4571.1499999999996</v>
      </c>
      <c r="P302" s="928">
        <v>2.7285235059570709</v>
      </c>
      <c r="Q302" s="938">
        <v>950.34303534303535</v>
      </c>
    </row>
    <row r="303" spans="1:17" ht="14.4" customHeight="1" x14ac:dyDescent="0.3">
      <c r="A303" s="925" t="s">
        <v>10918</v>
      </c>
      <c r="B303" s="927" t="s">
        <v>10514</v>
      </c>
      <c r="C303" s="927" t="s">
        <v>9668</v>
      </c>
      <c r="D303" s="927" t="s">
        <v>10927</v>
      </c>
      <c r="E303" s="927" t="s">
        <v>10925</v>
      </c>
      <c r="F303" s="937">
        <v>1.2100000000000002</v>
      </c>
      <c r="G303" s="937">
        <v>12610.449999999997</v>
      </c>
      <c r="H303" s="937">
        <v>1</v>
      </c>
      <c r="I303" s="937">
        <v>10421.859504132228</v>
      </c>
      <c r="J303" s="937">
        <v>1.57</v>
      </c>
      <c r="K303" s="937">
        <v>16125.89</v>
      </c>
      <c r="L303" s="937">
        <v>1.2787719708654333</v>
      </c>
      <c r="M303" s="937">
        <v>10271.267515923566</v>
      </c>
      <c r="N303" s="937">
        <v>1.5500000000000005</v>
      </c>
      <c r="O303" s="937">
        <v>15325.68</v>
      </c>
      <c r="P303" s="928">
        <v>1.2153158689816781</v>
      </c>
      <c r="Q303" s="938">
        <v>9887.5354838709645</v>
      </c>
    </row>
    <row r="304" spans="1:17" ht="14.4" customHeight="1" x14ac:dyDescent="0.3">
      <c r="A304" s="925" t="s">
        <v>10918</v>
      </c>
      <c r="B304" s="927" t="s">
        <v>10514</v>
      </c>
      <c r="C304" s="927" t="s">
        <v>9668</v>
      </c>
      <c r="D304" s="927" t="s">
        <v>10928</v>
      </c>
      <c r="E304" s="927" t="s">
        <v>10929</v>
      </c>
      <c r="F304" s="937"/>
      <c r="G304" s="937"/>
      <c r="H304" s="937"/>
      <c r="I304" s="937"/>
      <c r="J304" s="937"/>
      <c r="K304" s="937"/>
      <c r="L304" s="937"/>
      <c r="M304" s="937"/>
      <c r="N304" s="937">
        <v>0.04</v>
      </c>
      <c r="O304" s="937">
        <v>187.01</v>
      </c>
      <c r="P304" s="928"/>
      <c r="Q304" s="938">
        <v>4675.25</v>
      </c>
    </row>
    <row r="305" spans="1:17" ht="14.4" customHeight="1" x14ac:dyDescent="0.3">
      <c r="A305" s="925" t="s">
        <v>10918</v>
      </c>
      <c r="B305" s="927" t="s">
        <v>10514</v>
      </c>
      <c r="C305" s="927" t="s">
        <v>9668</v>
      </c>
      <c r="D305" s="927" t="s">
        <v>10930</v>
      </c>
      <c r="E305" s="927" t="s">
        <v>10925</v>
      </c>
      <c r="F305" s="937">
        <v>0.16</v>
      </c>
      <c r="G305" s="937">
        <v>1038.77</v>
      </c>
      <c r="H305" s="937">
        <v>1</v>
      </c>
      <c r="I305" s="937">
        <v>6492.3125</v>
      </c>
      <c r="J305" s="937">
        <v>0.39999999999999997</v>
      </c>
      <c r="K305" s="937">
        <v>2120.9300000000003</v>
      </c>
      <c r="L305" s="937">
        <v>2.041770555560904</v>
      </c>
      <c r="M305" s="937">
        <v>5302.3250000000007</v>
      </c>
      <c r="N305" s="937"/>
      <c r="O305" s="937"/>
      <c r="P305" s="928"/>
      <c r="Q305" s="938"/>
    </row>
    <row r="306" spans="1:17" ht="14.4" customHeight="1" x14ac:dyDescent="0.3">
      <c r="A306" s="925" t="s">
        <v>10918</v>
      </c>
      <c r="B306" s="927" t="s">
        <v>10514</v>
      </c>
      <c r="C306" s="927" t="s">
        <v>9668</v>
      </c>
      <c r="D306" s="927" t="s">
        <v>10931</v>
      </c>
      <c r="E306" s="927" t="s">
        <v>10932</v>
      </c>
      <c r="F306" s="937">
        <v>8</v>
      </c>
      <c r="G306" s="937">
        <v>7767.84</v>
      </c>
      <c r="H306" s="937">
        <v>1</v>
      </c>
      <c r="I306" s="937">
        <v>970.98</v>
      </c>
      <c r="J306" s="937">
        <v>17.5</v>
      </c>
      <c r="K306" s="937">
        <v>17066.349999999999</v>
      </c>
      <c r="L306" s="937">
        <v>2.1970522049887742</v>
      </c>
      <c r="M306" s="937">
        <v>975.21999999999991</v>
      </c>
      <c r="N306" s="937">
        <v>10.5</v>
      </c>
      <c r="O306" s="937">
        <v>9794.6099999999988</v>
      </c>
      <c r="P306" s="928">
        <v>1.260918093060619</v>
      </c>
      <c r="Q306" s="938">
        <v>932.81999999999994</v>
      </c>
    </row>
    <row r="307" spans="1:17" ht="14.4" customHeight="1" x14ac:dyDescent="0.3">
      <c r="A307" s="925" t="s">
        <v>10918</v>
      </c>
      <c r="B307" s="927" t="s">
        <v>10514</v>
      </c>
      <c r="C307" s="927" t="s">
        <v>9668</v>
      </c>
      <c r="D307" s="927" t="s">
        <v>10933</v>
      </c>
      <c r="E307" s="927" t="s">
        <v>10932</v>
      </c>
      <c r="F307" s="937"/>
      <c r="G307" s="937"/>
      <c r="H307" s="937"/>
      <c r="I307" s="937"/>
      <c r="J307" s="937"/>
      <c r="K307" s="937"/>
      <c r="L307" s="937"/>
      <c r="M307" s="937"/>
      <c r="N307" s="937">
        <v>1</v>
      </c>
      <c r="O307" s="937">
        <v>1686.92</v>
      </c>
      <c r="P307" s="928"/>
      <c r="Q307" s="938">
        <v>1686.92</v>
      </c>
    </row>
    <row r="308" spans="1:17" ht="14.4" customHeight="1" x14ac:dyDescent="0.3">
      <c r="A308" s="925" t="s">
        <v>10918</v>
      </c>
      <c r="B308" s="927" t="s">
        <v>10514</v>
      </c>
      <c r="C308" s="927" t="s">
        <v>9668</v>
      </c>
      <c r="D308" s="927" t="s">
        <v>10934</v>
      </c>
      <c r="E308" s="927"/>
      <c r="F308" s="937">
        <v>0.05</v>
      </c>
      <c r="G308" s="937">
        <v>244.51</v>
      </c>
      <c r="H308" s="937">
        <v>1</v>
      </c>
      <c r="I308" s="937">
        <v>4890.2</v>
      </c>
      <c r="J308" s="937"/>
      <c r="K308" s="937"/>
      <c r="L308" s="937"/>
      <c r="M308" s="937"/>
      <c r="N308" s="937"/>
      <c r="O308" s="937"/>
      <c r="P308" s="928"/>
      <c r="Q308" s="938"/>
    </row>
    <row r="309" spans="1:17" ht="14.4" customHeight="1" x14ac:dyDescent="0.3">
      <c r="A309" s="925" t="s">
        <v>10918</v>
      </c>
      <c r="B309" s="927" t="s">
        <v>10514</v>
      </c>
      <c r="C309" s="927" t="s">
        <v>9668</v>
      </c>
      <c r="D309" s="927" t="s">
        <v>10548</v>
      </c>
      <c r="E309" s="927" t="s">
        <v>10549</v>
      </c>
      <c r="F309" s="937">
        <v>2.0599999999999996</v>
      </c>
      <c r="G309" s="937">
        <v>22401.51</v>
      </c>
      <c r="H309" s="937">
        <v>1</v>
      </c>
      <c r="I309" s="937">
        <v>10874.519417475729</v>
      </c>
      <c r="J309" s="937">
        <v>1.5700000000000003</v>
      </c>
      <c r="K309" s="937">
        <v>17092.28</v>
      </c>
      <c r="L309" s="937">
        <v>0.76299678012776817</v>
      </c>
      <c r="M309" s="937">
        <v>10886.802547770698</v>
      </c>
      <c r="N309" s="937">
        <v>0.26</v>
      </c>
      <c r="O309" s="937">
        <v>2302.04</v>
      </c>
      <c r="P309" s="928">
        <v>0.10276271554908575</v>
      </c>
      <c r="Q309" s="938">
        <v>8854</v>
      </c>
    </row>
    <row r="310" spans="1:17" ht="14.4" customHeight="1" x14ac:dyDescent="0.3">
      <c r="A310" s="925" t="s">
        <v>10918</v>
      </c>
      <c r="B310" s="927" t="s">
        <v>10514</v>
      </c>
      <c r="C310" s="927" t="s">
        <v>9668</v>
      </c>
      <c r="D310" s="927" t="s">
        <v>10935</v>
      </c>
      <c r="E310" s="927" t="s">
        <v>10936</v>
      </c>
      <c r="F310" s="937">
        <v>0.4</v>
      </c>
      <c r="G310" s="937">
        <v>779.04</v>
      </c>
      <c r="H310" s="937">
        <v>1</v>
      </c>
      <c r="I310" s="937">
        <v>1947.6</v>
      </c>
      <c r="J310" s="937">
        <v>0.2</v>
      </c>
      <c r="K310" s="937">
        <v>391.22</v>
      </c>
      <c r="L310" s="937">
        <v>0.50218217293078671</v>
      </c>
      <c r="M310" s="937">
        <v>1956.1000000000001</v>
      </c>
      <c r="N310" s="937">
        <v>1.3000000000000003</v>
      </c>
      <c r="O310" s="937">
        <v>2534.0899999999997</v>
      </c>
      <c r="P310" s="928">
        <v>3.2528368248100223</v>
      </c>
      <c r="Q310" s="938">
        <v>1949.2999999999993</v>
      </c>
    </row>
    <row r="311" spans="1:17" ht="14.4" customHeight="1" x14ac:dyDescent="0.3">
      <c r="A311" s="925" t="s">
        <v>10918</v>
      </c>
      <c r="B311" s="927" t="s">
        <v>10514</v>
      </c>
      <c r="C311" s="927" t="s">
        <v>9668</v>
      </c>
      <c r="D311" s="927" t="s">
        <v>10551</v>
      </c>
      <c r="E311" s="927" t="s">
        <v>10549</v>
      </c>
      <c r="F311" s="937"/>
      <c r="G311" s="937"/>
      <c r="H311" s="937"/>
      <c r="I311" s="937"/>
      <c r="J311" s="937">
        <v>3</v>
      </c>
      <c r="K311" s="937">
        <v>6552.95</v>
      </c>
      <c r="L311" s="937"/>
      <c r="M311" s="937">
        <v>2184.3166666666666</v>
      </c>
      <c r="N311" s="937">
        <v>7.1499999999999995</v>
      </c>
      <c r="O311" s="937">
        <v>12661.220000000001</v>
      </c>
      <c r="P311" s="928"/>
      <c r="Q311" s="938">
        <v>1770.8000000000002</v>
      </c>
    </row>
    <row r="312" spans="1:17" ht="14.4" customHeight="1" x14ac:dyDescent="0.3">
      <c r="A312" s="925" t="s">
        <v>10918</v>
      </c>
      <c r="B312" s="927" t="s">
        <v>10514</v>
      </c>
      <c r="C312" s="927" t="s">
        <v>9668</v>
      </c>
      <c r="D312" s="927" t="s">
        <v>10937</v>
      </c>
      <c r="E312" s="927" t="s">
        <v>10938</v>
      </c>
      <c r="F312" s="937"/>
      <c r="G312" s="937"/>
      <c r="H312" s="937"/>
      <c r="I312" s="937"/>
      <c r="J312" s="937">
        <v>0.15</v>
      </c>
      <c r="K312" s="937">
        <v>56.9</v>
      </c>
      <c r="L312" s="937"/>
      <c r="M312" s="937">
        <v>379.33333333333331</v>
      </c>
      <c r="N312" s="937">
        <v>0.15</v>
      </c>
      <c r="O312" s="937">
        <v>77.64</v>
      </c>
      <c r="P312" s="928"/>
      <c r="Q312" s="938">
        <v>517.6</v>
      </c>
    </row>
    <row r="313" spans="1:17" ht="14.4" customHeight="1" x14ac:dyDescent="0.3">
      <c r="A313" s="925" t="s">
        <v>10918</v>
      </c>
      <c r="B313" s="927" t="s">
        <v>10514</v>
      </c>
      <c r="C313" s="927" t="s">
        <v>9668</v>
      </c>
      <c r="D313" s="927" t="s">
        <v>10552</v>
      </c>
      <c r="E313" s="927" t="s">
        <v>10553</v>
      </c>
      <c r="F313" s="937">
        <v>0.03</v>
      </c>
      <c r="G313" s="937">
        <v>28.09</v>
      </c>
      <c r="H313" s="937">
        <v>1</v>
      </c>
      <c r="I313" s="937">
        <v>936.33333333333337</v>
      </c>
      <c r="J313" s="937">
        <v>0.05</v>
      </c>
      <c r="K313" s="937">
        <v>47.24</v>
      </c>
      <c r="L313" s="937">
        <v>1.6817372730509079</v>
      </c>
      <c r="M313" s="937">
        <v>944.8</v>
      </c>
      <c r="N313" s="937">
        <v>0.15</v>
      </c>
      <c r="O313" s="937">
        <v>135.57</v>
      </c>
      <c r="P313" s="928">
        <v>4.8262726949092203</v>
      </c>
      <c r="Q313" s="938">
        <v>903.8</v>
      </c>
    </row>
    <row r="314" spans="1:17" ht="14.4" customHeight="1" x14ac:dyDescent="0.3">
      <c r="A314" s="925" t="s">
        <v>10918</v>
      </c>
      <c r="B314" s="927" t="s">
        <v>10514</v>
      </c>
      <c r="C314" s="927" t="s">
        <v>9668</v>
      </c>
      <c r="D314" s="927" t="s">
        <v>10939</v>
      </c>
      <c r="E314" s="927" t="s">
        <v>10549</v>
      </c>
      <c r="F314" s="937"/>
      <c r="G314" s="937"/>
      <c r="H314" s="937"/>
      <c r="I314" s="937"/>
      <c r="J314" s="937">
        <v>0.03</v>
      </c>
      <c r="K314" s="937">
        <v>1354.27</v>
      </c>
      <c r="L314" s="937"/>
      <c r="M314" s="937">
        <v>45142.333333333336</v>
      </c>
      <c r="N314" s="937">
        <v>0.47</v>
      </c>
      <c r="O314" s="937">
        <v>15830.999999999998</v>
      </c>
      <c r="P314" s="928"/>
      <c r="Q314" s="938">
        <v>33682.978723404252</v>
      </c>
    </row>
    <row r="315" spans="1:17" ht="14.4" customHeight="1" x14ac:dyDescent="0.3">
      <c r="A315" s="925" t="s">
        <v>10918</v>
      </c>
      <c r="B315" s="927" t="s">
        <v>10514</v>
      </c>
      <c r="C315" s="927" t="s">
        <v>9848</v>
      </c>
      <c r="D315" s="927" t="s">
        <v>10940</v>
      </c>
      <c r="E315" s="927" t="s">
        <v>10941</v>
      </c>
      <c r="F315" s="937"/>
      <c r="G315" s="937"/>
      <c r="H315" s="937"/>
      <c r="I315" s="937"/>
      <c r="J315" s="937"/>
      <c r="K315" s="937"/>
      <c r="L315" s="937"/>
      <c r="M315" s="937"/>
      <c r="N315" s="937">
        <v>1</v>
      </c>
      <c r="O315" s="937">
        <v>972.32</v>
      </c>
      <c r="P315" s="928"/>
      <c r="Q315" s="938">
        <v>972.32</v>
      </c>
    </row>
    <row r="316" spans="1:17" ht="14.4" customHeight="1" x14ac:dyDescent="0.3">
      <c r="A316" s="925" t="s">
        <v>10918</v>
      </c>
      <c r="B316" s="927" t="s">
        <v>10514</v>
      </c>
      <c r="C316" s="927" t="s">
        <v>9848</v>
      </c>
      <c r="D316" s="927" t="s">
        <v>10942</v>
      </c>
      <c r="E316" s="927" t="s">
        <v>10941</v>
      </c>
      <c r="F316" s="937">
        <v>1</v>
      </c>
      <c r="G316" s="937">
        <v>1707.31</v>
      </c>
      <c r="H316" s="937">
        <v>1</v>
      </c>
      <c r="I316" s="937">
        <v>1707.31</v>
      </c>
      <c r="J316" s="937"/>
      <c r="K316" s="937"/>
      <c r="L316" s="937"/>
      <c r="M316" s="937"/>
      <c r="N316" s="937">
        <v>2</v>
      </c>
      <c r="O316" s="937">
        <v>3414.62</v>
      </c>
      <c r="P316" s="928">
        <v>2</v>
      </c>
      <c r="Q316" s="938">
        <v>1707.31</v>
      </c>
    </row>
    <row r="317" spans="1:17" ht="14.4" customHeight="1" x14ac:dyDescent="0.3">
      <c r="A317" s="925" t="s">
        <v>10918</v>
      </c>
      <c r="B317" s="927" t="s">
        <v>10514</v>
      </c>
      <c r="C317" s="927" t="s">
        <v>9848</v>
      </c>
      <c r="D317" s="927" t="s">
        <v>10943</v>
      </c>
      <c r="E317" s="927" t="s">
        <v>10944</v>
      </c>
      <c r="F317" s="937"/>
      <c r="G317" s="937"/>
      <c r="H317" s="937"/>
      <c r="I317" s="937"/>
      <c r="J317" s="937">
        <v>1</v>
      </c>
      <c r="K317" s="937">
        <v>1027.76</v>
      </c>
      <c r="L317" s="937"/>
      <c r="M317" s="937">
        <v>1027.76</v>
      </c>
      <c r="N317" s="937">
        <v>1</v>
      </c>
      <c r="O317" s="937">
        <v>1027.76</v>
      </c>
      <c r="P317" s="928"/>
      <c r="Q317" s="938">
        <v>1027.76</v>
      </c>
    </row>
    <row r="318" spans="1:17" ht="14.4" customHeight="1" x14ac:dyDescent="0.3">
      <c r="A318" s="925" t="s">
        <v>10918</v>
      </c>
      <c r="B318" s="927" t="s">
        <v>10514</v>
      </c>
      <c r="C318" s="927" t="s">
        <v>9848</v>
      </c>
      <c r="D318" s="927" t="s">
        <v>10945</v>
      </c>
      <c r="E318" s="927" t="s">
        <v>10946</v>
      </c>
      <c r="F318" s="937"/>
      <c r="G318" s="937"/>
      <c r="H318" s="937"/>
      <c r="I318" s="937"/>
      <c r="J318" s="937">
        <v>1</v>
      </c>
      <c r="K318" s="937">
        <v>2236.5</v>
      </c>
      <c r="L318" s="937"/>
      <c r="M318" s="937">
        <v>2236.5</v>
      </c>
      <c r="N318" s="937">
        <v>1</v>
      </c>
      <c r="O318" s="937">
        <v>2236.5</v>
      </c>
      <c r="P318" s="928"/>
      <c r="Q318" s="938">
        <v>2236.5</v>
      </c>
    </row>
    <row r="319" spans="1:17" ht="14.4" customHeight="1" x14ac:dyDescent="0.3">
      <c r="A319" s="925" t="s">
        <v>10918</v>
      </c>
      <c r="B319" s="927" t="s">
        <v>10514</v>
      </c>
      <c r="C319" s="927" t="s">
        <v>9848</v>
      </c>
      <c r="D319" s="927" t="s">
        <v>10947</v>
      </c>
      <c r="E319" s="927" t="s">
        <v>10948</v>
      </c>
      <c r="F319" s="937"/>
      <c r="G319" s="937"/>
      <c r="H319" s="937"/>
      <c r="I319" s="937"/>
      <c r="J319" s="937">
        <v>1</v>
      </c>
      <c r="K319" s="937">
        <v>19196.8</v>
      </c>
      <c r="L319" s="937"/>
      <c r="M319" s="937">
        <v>19196.8</v>
      </c>
      <c r="N319" s="937">
        <v>1</v>
      </c>
      <c r="O319" s="937">
        <v>19196.8</v>
      </c>
      <c r="P319" s="928"/>
      <c r="Q319" s="938">
        <v>19196.8</v>
      </c>
    </row>
    <row r="320" spans="1:17" ht="14.4" customHeight="1" x14ac:dyDescent="0.3">
      <c r="A320" s="925" t="s">
        <v>10918</v>
      </c>
      <c r="B320" s="927" t="s">
        <v>10514</v>
      </c>
      <c r="C320" s="927" t="s">
        <v>9848</v>
      </c>
      <c r="D320" s="927" t="s">
        <v>10949</v>
      </c>
      <c r="E320" s="927" t="s">
        <v>10950</v>
      </c>
      <c r="F320" s="937"/>
      <c r="G320" s="937"/>
      <c r="H320" s="937"/>
      <c r="I320" s="937"/>
      <c r="J320" s="937"/>
      <c r="K320" s="937"/>
      <c r="L320" s="937"/>
      <c r="M320" s="937"/>
      <c r="N320" s="937">
        <v>2</v>
      </c>
      <c r="O320" s="937">
        <v>10518.46</v>
      </c>
      <c r="P320" s="928"/>
      <c r="Q320" s="938">
        <v>5259.23</v>
      </c>
    </row>
    <row r="321" spans="1:17" ht="14.4" customHeight="1" x14ac:dyDescent="0.3">
      <c r="A321" s="925" t="s">
        <v>10918</v>
      </c>
      <c r="B321" s="927" t="s">
        <v>10514</v>
      </c>
      <c r="C321" s="927" t="s">
        <v>9848</v>
      </c>
      <c r="D321" s="927" t="s">
        <v>10951</v>
      </c>
      <c r="E321" s="927" t="s">
        <v>10952</v>
      </c>
      <c r="F321" s="937">
        <v>1</v>
      </c>
      <c r="G321" s="937">
        <v>605.65</v>
      </c>
      <c r="H321" s="937">
        <v>1</v>
      </c>
      <c r="I321" s="937">
        <v>605.65</v>
      </c>
      <c r="J321" s="937">
        <v>2</v>
      </c>
      <c r="K321" s="937">
        <v>1211.3</v>
      </c>
      <c r="L321" s="937">
        <v>2</v>
      </c>
      <c r="M321" s="937">
        <v>605.65</v>
      </c>
      <c r="N321" s="937"/>
      <c r="O321" s="937"/>
      <c r="P321" s="928"/>
      <c r="Q321" s="938"/>
    </row>
    <row r="322" spans="1:17" ht="14.4" customHeight="1" x14ac:dyDescent="0.3">
      <c r="A322" s="925" t="s">
        <v>10918</v>
      </c>
      <c r="B322" s="927" t="s">
        <v>10514</v>
      </c>
      <c r="C322" s="927" t="s">
        <v>9848</v>
      </c>
      <c r="D322" s="927" t="s">
        <v>10953</v>
      </c>
      <c r="E322" s="927" t="s">
        <v>10954</v>
      </c>
      <c r="F322" s="937">
        <v>2</v>
      </c>
      <c r="G322" s="937">
        <v>36446.22</v>
      </c>
      <c r="H322" s="937">
        <v>1</v>
      </c>
      <c r="I322" s="937">
        <v>18223.11</v>
      </c>
      <c r="J322" s="937"/>
      <c r="K322" s="937"/>
      <c r="L322" s="937"/>
      <c r="M322" s="937"/>
      <c r="N322" s="937">
        <v>1</v>
      </c>
      <c r="O322" s="937">
        <v>18223.11</v>
      </c>
      <c r="P322" s="928">
        <v>0.5</v>
      </c>
      <c r="Q322" s="938">
        <v>18223.11</v>
      </c>
    </row>
    <row r="323" spans="1:17" ht="14.4" customHeight="1" x14ac:dyDescent="0.3">
      <c r="A323" s="925" t="s">
        <v>10918</v>
      </c>
      <c r="B323" s="927" t="s">
        <v>10514</v>
      </c>
      <c r="C323" s="927" t="s">
        <v>9848</v>
      </c>
      <c r="D323" s="927" t="s">
        <v>10955</v>
      </c>
      <c r="E323" s="927" t="s">
        <v>10956</v>
      </c>
      <c r="F323" s="937"/>
      <c r="G323" s="937"/>
      <c r="H323" s="937"/>
      <c r="I323" s="937"/>
      <c r="J323" s="937"/>
      <c r="K323" s="937"/>
      <c r="L323" s="937"/>
      <c r="M323" s="937"/>
      <c r="N323" s="937">
        <v>1</v>
      </c>
      <c r="O323" s="937">
        <v>888.06</v>
      </c>
      <c r="P323" s="928"/>
      <c r="Q323" s="938">
        <v>888.06</v>
      </c>
    </row>
    <row r="324" spans="1:17" ht="14.4" customHeight="1" x14ac:dyDescent="0.3">
      <c r="A324" s="925" t="s">
        <v>10918</v>
      </c>
      <c r="B324" s="927" t="s">
        <v>10514</v>
      </c>
      <c r="C324" s="927" t="s">
        <v>9848</v>
      </c>
      <c r="D324" s="927" t="s">
        <v>10957</v>
      </c>
      <c r="E324" s="927" t="s">
        <v>10958</v>
      </c>
      <c r="F324" s="937">
        <v>2</v>
      </c>
      <c r="G324" s="937">
        <v>718.2</v>
      </c>
      <c r="H324" s="937">
        <v>1</v>
      </c>
      <c r="I324" s="937">
        <v>359.1</v>
      </c>
      <c r="J324" s="937">
        <v>1</v>
      </c>
      <c r="K324" s="937">
        <v>359.1</v>
      </c>
      <c r="L324" s="937">
        <v>0.5</v>
      </c>
      <c r="M324" s="937">
        <v>359.1</v>
      </c>
      <c r="N324" s="937">
        <v>3</v>
      </c>
      <c r="O324" s="937">
        <v>1077.3000000000002</v>
      </c>
      <c r="P324" s="928">
        <v>1.5000000000000002</v>
      </c>
      <c r="Q324" s="938">
        <v>359.10000000000008</v>
      </c>
    </row>
    <row r="325" spans="1:17" ht="14.4" customHeight="1" x14ac:dyDescent="0.3">
      <c r="A325" s="925" t="s">
        <v>10918</v>
      </c>
      <c r="B325" s="927" t="s">
        <v>10514</v>
      </c>
      <c r="C325" s="927" t="s">
        <v>9848</v>
      </c>
      <c r="D325" s="927" t="s">
        <v>10959</v>
      </c>
      <c r="E325" s="927" t="s">
        <v>10960</v>
      </c>
      <c r="F325" s="937"/>
      <c r="G325" s="937"/>
      <c r="H325" s="937"/>
      <c r="I325" s="937"/>
      <c r="J325" s="937">
        <v>2</v>
      </c>
      <c r="K325" s="937">
        <v>1787.8</v>
      </c>
      <c r="L325" s="937"/>
      <c r="M325" s="937">
        <v>893.9</v>
      </c>
      <c r="N325" s="937">
        <v>7</v>
      </c>
      <c r="O325" s="937">
        <v>6257.2999999999993</v>
      </c>
      <c r="P325" s="928"/>
      <c r="Q325" s="938">
        <v>893.89999999999986</v>
      </c>
    </row>
    <row r="326" spans="1:17" ht="14.4" customHeight="1" x14ac:dyDescent="0.3">
      <c r="A326" s="925" t="s">
        <v>10918</v>
      </c>
      <c r="B326" s="927" t="s">
        <v>10514</v>
      </c>
      <c r="C326" s="927" t="s">
        <v>9848</v>
      </c>
      <c r="D326" s="927" t="s">
        <v>10961</v>
      </c>
      <c r="E326" s="927" t="s">
        <v>10962</v>
      </c>
      <c r="F326" s="937"/>
      <c r="G326" s="937"/>
      <c r="H326" s="937"/>
      <c r="I326" s="937"/>
      <c r="J326" s="937">
        <v>1</v>
      </c>
      <c r="K326" s="937">
        <v>893.9</v>
      </c>
      <c r="L326" s="937"/>
      <c r="M326" s="937">
        <v>893.9</v>
      </c>
      <c r="N326" s="937">
        <v>3</v>
      </c>
      <c r="O326" s="937">
        <v>2681.7</v>
      </c>
      <c r="P326" s="928"/>
      <c r="Q326" s="938">
        <v>893.9</v>
      </c>
    </row>
    <row r="327" spans="1:17" ht="14.4" customHeight="1" x14ac:dyDescent="0.3">
      <c r="A327" s="925" t="s">
        <v>10918</v>
      </c>
      <c r="B327" s="927" t="s">
        <v>10514</v>
      </c>
      <c r="C327" s="927" t="s">
        <v>9848</v>
      </c>
      <c r="D327" s="927" t="s">
        <v>10963</v>
      </c>
      <c r="E327" s="927" t="s">
        <v>10964</v>
      </c>
      <c r="F327" s="937"/>
      <c r="G327" s="937"/>
      <c r="H327" s="937"/>
      <c r="I327" s="937"/>
      <c r="J327" s="937"/>
      <c r="K327" s="937"/>
      <c r="L327" s="937"/>
      <c r="M327" s="937"/>
      <c r="N327" s="937">
        <v>1</v>
      </c>
      <c r="O327" s="937">
        <v>16831.689999999999</v>
      </c>
      <c r="P327" s="928"/>
      <c r="Q327" s="938">
        <v>16831.689999999999</v>
      </c>
    </row>
    <row r="328" spans="1:17" ht="14.4" customHeight="1" x14ac:dyDescent="0.3">
      <c r="A328" s="925" t="s">
        <v>10918</v>
      </c>
      <c r="B328" s="927" t="s">
        <v>10514</v>
      </c>
      <c r="C328" s="927" t="s">
        <v>9848</v>
      </c>
      <c r="D328" s="927" t="s">
        <v>10965</v>
      </c>
      <c r="E328" s="927" t="s">
        <v>10966</v>
      </c>
      <c r="F328" s="937"/>
      <c r="G328" s="937"/>
      <c r="H328" s="937"/>
      <c r="I328" s="937"/>
      <c r="J328" s="937"/>
      <c r="K328" s="937"/>
      <c r="L328" s="937"/>
      <c r="M328" s="937"/>
      <c r="N328" s="937">
        <v>1</v>
      </c>
      <c r="O328" s="937">
        <v>6587.13</v>
      </c>
      <c r="P328" s="928"/>
      <c r="Q328" s="938">
        <v>6587.13</v>
      </c>
    </row>
    <row r="329" spans="1:17" ht="14.4" customHeight="1" x14ac:dyDescent="0.3">
      <c r="A329" s="925" t="s">
        <v>10918</v>
      </c>
      <c r="B329" s="927" t="s">
        <v>10514</v>
      </c>
      <c r="C329" s="927" t="s">
        <v>9848</v>
      </c>
      <c r="D329" s="927" t="s">
        <v>10967</v>
      </c>
      <c r="E329" s="927" t="s">
        <v>10968</v>
      </c>
      <c r="F329" s="937">
        <v>1</v>
      </c>
      <c r="G329" s="937">
        <v>511</v>
      </c>
      <c r="H329" s="937">
        <v>1</v>
      </c>
      <c r="I329" s="937">
        <v>511</v>
      </c>
      <c r="J329" s="937"/>
      <c r="K329" s="937"/>
      <c r="L329" s="937"/>
      <c r="M329" s="937"/>
      <c r="N329" s="937">
        <v>1</v>
      </c>
      <c r="O329" s="937">
        <v>511</v>
      </c>
      <c r="P329" s="928">
        <v>1</v>
      </c>
      <c r="Q329" s="938">
        <v>511</v>
      </c>
    </row>
    <row r="330" spans="1:17" ht="14.4" customHeight="1" x14ac:dyDescent="0.3">
      <c r="A330" s="925" t="s">
        <v>10918</v>
      </c>
      <c r="B330" s="927" t="s">
        <v>10514</v>
      </c>
      <c r="C330" s="927" t="s">
        <v>9848</v>
      </c>
      <c r="D330" s="927" t="s">
        <v>10969</v>
      </c>
      <c r="E330" s="927" t="s">
        <v>10970</v>
      </c>
      <c r="F330" s="937"/>
      <c r="G330" s="937"/>
      <c r="H330" s="937"/>
      <c r="I330" s="937"/>
      <c r="J330" s="937"/>
      <c r="K330" s="937"/>
      <c r="L330" s="937"/>
      <c r="M330" s="937"/>
      <c r="N330" s="937">
        <v>1</v>
      </c>
      <c r="O330" s="937">
        <v>4360</v>
      </c>
      <c r="P330" s="928"/>
      <c r="Q330" s="938">
        <v>4360</v>
      </c>
    </row>
    <row r="331" spans="1:17" ht="14.4" customHeight="1" x14ac:dyDescent="0.3">
      <c r="A331" s="925" t="s">
        <v>10918</v>
      </c>
      <c r="B331" s="927" t="s">
        <v>10514</v>
      </c>
      <c r="C331" s="927" t="s">
        <v>9848</v>
      </c>
      <c r="D331" s="927" t="s">
        <v>10971</v>
      </c>
      <c r="E331" s="927" t="s">
        <v>10972</v>
      </c>
      <c r="F331" s="937"/>
      <c r="G331" s="937"/>
      <c r="H331" s="937"/>
      <c r="I331" s="937"/>
      <c r="J331" s="937">
        <v>1</v>
      </c>
      <c r="K331" s="937">
        <v>14722.17</v>
      </c>
      <c r="L331" s="937"/>
      <c r="M331" s="937">
        <v>14722.17</v>
      </c>
      <c r="N331" s="937"/>
      <c r="O331" s="937"/>
      <c r="P331" s="928"/>
      <c r="Q331" s="938"/>
    </row>
    <row r="332" spans="1:17" ht="14.4" customHeight="1" x14ac:dyDescent="0.3">
      <c r="A332" s="925" t="s">
        <v>10918</v>
      </c>
      <c r="B332" s="927" t="s">
        <v>10514</v>
      </c>
      <c r="C332" s="927" t="s">
        <v>9848</v>
      </c>
      <c r="D332" s="927" t="s">
        <v>10973</v>
      </c>
      <c r="E332" s="927" t="s">
        <v>10974</v>
      </c>
      <c r="F332" s="937"/>
      <c r="G332" s="937"/>
      <c r="H332" s="937"/>
      <c r="I332" s="937"/>
      <c r="J332" s="937">
        <v>2</v>
      </c>
      <c r="K332" s="937">
        <v>2170.4</v>
      </c>
      <c r="L332" s="937"/>
      <c r="M332" s="937">
        <v>1085.2</v>
      </c>
      <c r="N332" s="937">
        <v>5</v>
      </c>
      <c r="O332" s="937">
        <v>5426</v>
      </c>
      <c r="P332" s="928"/>
      <c r="Q332" s="938">
        <v>1085.2</v>
      </c>
    </row>
    <row r="333" spans="1:17" ht="14.4" customHeight="1" x14ac:dyDescent="0.3">
      <c r="A333" s="925" t="s">
        <v>10918</v>
      </c>
      <c r="B333" s="927" t="s">
        <v>10514</v>
      </c>
      <c r="C333" s="927" t="s">
        <v>9855</v>
      </c>
      <c r="D333" s="927" t="s">
        <v>10975</v>
      </c>
      <c r="E333" s="927" t="s">
        <v>10976</v>
      </c>
      <c r="F333" s="937">
        <v>52</v>
      </c>
      <c r="G333" s="937">
        <v>10660</v>
      </c>
      <c r="H333" s="937">
        <v>1</v>
      </c>
      <c r="I333" s="937">
        <v>205</v>
      </c>
      <c r="J333" s="937">
        <v>76</v>
      </c>
      <c r="K333" s="937">
        <v>15635</v>
      </c>
      <c r="L333" s="937">
        <v>1.4666979362101313</v>
      </c>
      <c r="M333" s="937">
        <v>205.72368421052633</v>
      </c>
      <c r="N333" s="937">
        <v>100</v>
      </c>
      <c r="O333" s="937">
        <v>20700</v>
      </c>
      <c r="P333" s="928">
        <v>1.9418386491557222</v>
      </c>
      <c r="Q333" s="938">
        <v>207</v>
      </c>
    </row>
    <row r="334" spans="1:17" ht="14.4" customHeight="1" x14ac:dyDescent="0.3">
      <c r="A334" s="925" t="s">
        <v>10918</v>
      </c>
      <c r="B334" s="927" t="s">
        <v>10514</v>
      </c>
      <c r="C334" s="927" t="s">
        <v>9855</v>
      </c>
      <c r="D334" s="927" t="s">
        <v>10977</v>
      </c>
      <c r="E334" s="927" t="s">
        <v>10978</v>
      </c>
      <c r="F334" s="937">
        <v>2</v>
      </c>
      <c r="G334" s="937">
        <v>300</v>
      </c>
      <c r="H334" s="937">
        <v>1</v>
      </c>
      <c r="I334" s="937">
        <v>150</v>
      </c>
      <c r="J334" s="937">
        <v>18</v>
      </c>
      <c r="K334" s="937">
        <v>2718</v>
      </c>
      <c r="L334" s="937">
        <v>9.06</v>
      </c>
      <c r="M334" s="937">
        <v>151</v>
      </c>
      <c r="N334" s="937">
        <v>14</v>
      </c>
      <c r="O334" s="937">
        <v>2114</v>
      </c>
      <c r="P334" s="928">
        <v>7.0466666666666669</v>
      </c>
      <c r="Q334" s="938">
        <v>151</v>
      </c>
    </row>
    <row r="335" spans="1:17" ht="14.4" customHeight="1" x14ac:dyDescent="0.3">
      <c r="A335" s="925" t="s">
        <v>10918</v>
      </c>
      <c r="B335" s="927" t="s">
        <v>10514</v>
      </c>
      <c r="C335" s="927" t="s">
        <v>9855</v>
      </c>
      <c r="D335" s="927" t="s">
        <v>10979</v>
      </c>
      <c r="E335" s="927" t="s">
        <v>10980</v>
      </c>
      <c r="F335" s="937">
        <v>21</v>
      </c>
      <c r="G335" s="937">
        <v>3822</v>
      </c>
      <c r="H335" s="937">
        <v>1</v>
      </c>
      <c r="I335" s="937">
        <v>182</v>
      </c>
      <c r="J335" s="937">
        <v>46</v>
      </c>
      <c r="K335" s="937">
        <v>8417</v>
      </c>
      <c r="L335" s="937">
        <v>2.2022501308215592</v>
      </c>
      <c r="M335" s="937">
        <v>182.97826086956522</v>
      </c>
      <c r="N335" s="937">
        <v>33</v>
      </c>
      <c r="O335" s="937">
        <v>6039</v>
      </c>
      <c r="P335" s="928">
        <v>1.5800627943485086</v>
      </c>
      <c r="Q335" s="938">
        <v>183</v>
      </c>
    </row>
    <row r="336" spans="1:17" ht="14.4" customHeight="1" x14ac:dyDescent="0.3">
      <c r="A336" s="925" t="s">
        <v>10918</v>
      </c>
      <c r="B336" s="927" t="s">
        <v>10514</v>
      </c>
      <c r="C336" s="927" t="s">
        <v>9855</v>
      </c>
      <c r="D336" s="927" t="s">
        <v>10981</v>
      </c>
      <c r="E336" s="927" t="s">
        <v>10982</v>
      </c>
      <c r="F336" s="937">
        <v>11</v>
      </c>
      <c r="G336" s="937">
        <v>1364</v>
      </c>
      <c r="H336" s="937">
        <v>1</v>
      </c>
      <c r="I336" s="937">
        <v>124</v>
      </c>
      <c r="J336" s="937">
        <v>18</v>
      </c>
      <c r="K336" s="937">
        <v>2250</v>
      </c>
      <c r="L336" s="937">
        <v>1.6495601173020529</v>
      </c>
      <c r="M336" s="937">
        <v>125</v>
      </c>
      <c r="N336" s="937">
        <v>18</v>
      </c>
      <c r="O336" s="937">
        <v>2250</v>
      </c>
      <c r="P336" s="928">
        <v>1.6495601173020529</v>
      </c>
      <c r="Q336" s="938">
        <v>125</v>
      </c>
    </row>
    <row r="337" spans="1:17" ht="14.4" customHeight="1" x14ac:dyDescent="0.3">
      <c r="A337" s="925" t="s">
        <v>10918</v>
      </c>
      <c r="B337" s="927" t="s">
        <v>10514</v>
      </c>
      <c r="C337" s="927" t="s">
        <v>9855</v>
      </c>
      <c r="D337" s="927" t="s">
        <v>10983</v>
      </c>
      <c r="E337" s="927" t="s">
        <v>10984</v>
      </c>
      <c r="F337" s="937">
        <v>19</v>
      </c>
      <c r="G337" s="937">
        <v>4123</v>
      </c>
      <c r="H337" s="937">
        <v>1</v>
      </c>
      <c r="I337" s="937">
        <v>217</v>
      </c>
      <c r="J337" s="937">
        <v>59</v>
      </c>
      <c r="K337" s="937">
        <v>12857</v>
      </c>
      <c r="L337" s="937">
        <v>3.1183604171719623</v>
      </c>
      <c r="M337" s="937">
        <v>217.91525423728814</v>
      </c>
      <c r="N337" s="937">
        <v>39</v>
      </c>
      <c r="O337" s="937">
        <v>8541</v>
      </c>
      <c r="P337" s="928">
        <v>2.0715498423478049</v>
      </c>
      <c r="Q337" s="938">
        <v>219</v>
      </c>
    </row>
    <row r="338" spans="1:17" ht="14.4" customHeight="1" x14ac:dyDescent="0.3">
      <c r="A338" s="925" t="s">
        <v>10918</v>
      </c>
      <c r="B338" s="927" t="s">
        <v>10514</v>
      </c>
      <c r="C338" s="927" t="s">
        <v>9855</v>
      </c>
      <c r="D338" s="927" t="s">
        <v>10985</v>
      </c>
      <c r="E338" s="927" t="s">
        <v>10986</v>
      </c>
      <c r="F338" s="937">
        <v>1</v>
      </c>
      <c r="G338" s="937">
        <v>217</v>
      </c>
      <c r="H338" s="937">
        <v>1</v>
      </c>
      <c r="I338" s="937">
        <v>217</v>
      </c>
      <c r="J338" s="937">
        <v>1</v>
      </c>
      <c r="K338" s="937">
        <v>218</v>
      </c>
      <c r="L338" s="937">
        <v>1.0046082949308757</v>
      </c>
      <c r="M338" s="937">
        <v>218</v>
      </c>
      <c r="N338" s="937"/>
      <c r="O338" s="937"/>
      <c r="P338" s="928"/>
      <c r="Q338" s="938"/>
    </row>
    <row r="339" spans="1:17" ht="14.4" customHeight="1" x14ac:dyDescent="0.3">
      <c r="A339" s="925" t="s">
        <v>10918</v>
      </c>
      <c r="B339" s="927" t="s">
        <v>10514</v>
      </c>
      <c r="C339" s="927" t="s">
        <v>9855</v>
      </c>
      <c r="D339" s="927" t="s">
        <v>10512</v>
      </c>
      <c r="E339" s="927" t="s">
        <v>10513</v>
      </c>
      <c r="F339" s="937">
        <v>16</v>
      </c>
      <c r="G339" s="937">
        <v>3504</v>
      </c>
      <c r="H339" s="937">
        <v>1</v>
      </c>
      <c r="I339" s="937">
        <v>219</v>
      </c>
      <c r="J339" s="937">
        <v>21</v>
      </c>
      <c r="K339" s="937">
        <v>4618</v>
      </c>
      <c r="L339" s="937">
        <v>1.3179223744292237</v>
      </c>
      <c r="M339" s="937">
        <v>219.9047619047619</v>
      </c>
      <c r="N339" s="937">
        <v>27</v>
      </c>
      <c r="O339" s="937">
        <v>5967</v>
      </c>
      <c r="P339" s="928">
        <v>1.7029109589041096</v>
      </c>
      <c r="Q339" s="938">
        <v>221</v>
      </c>
    </row>
    <row r="340" spans="1:17" ht="14.4" customHeight="1" x14ac:dyDescent="0.3">
      <c r="A340" s="925" t="s">
        <v>10918</v>
      </c>
      <c r="B340" s="927" t="s">
        <v>10514</v>
      </c>
      <c r="C340" s="927" t="s">
        <v>9855</v>
      </c>
      <c r="D340" s="927" t="s">
        <v>10987</v>
      </c>
      <c r="E340" s="927" t="s">
        <v>10988</v>
      </c>
      <c r="F340" s="937">
        <v>1</v>
      </c>
      <c r="G340" s="937">
        <v>257</v>
      </c>
      <c r="H340" s="937">
        <v>1</v>
      </c>
      <c r="I340" s="937">
        <v>257</v>
      </c>
      <c r="J340" s="937"/>
      <c r="K340" s="937"/>
      <c r="L340" s="937"/>
      <c r="M340" s="937"/>
      <c r="N340" s="937"/>
      <c r="O340" s="937"/>
      <c r="P340" s="928"/>
      <c r="Q340" s="938"/>
    </row>
    <row r="341" spans="1:17" ht="14.4" customHeight="1" x14ac:dyDescent="0.3">
      <c r="A341" s="925" t="s">
        <v>10918</v>
      </c>
      <c r="B341" s="927" t="s">
        <v>10514</v>
      </c>
      <c r="C341" s="927" t="s">
        <v>9855</v>
      </c>
      <c r="D341" s="927" t="s">
        <v>10530</v>
      </c>
      <c r="E341" s="927" t="s">
        <v>10531</v>
      </c>
      <c r="F341" s="937">
        <v>51</v>
      </c>
      <c r="G341" s="937">
        <v>16626</v>
      </c>
      <c r="H341" s="937">
        <v>1</v>
      </c>
      <c r="I341" s="937">
        <v>326</v>
      </c>
      <c r="J341" s="937">
        <v>85</v>
      </c>
      <c r="K341" s="937">
        <v>27929</v>
      </c>
      <c r="L341" s="937">
        <v>1.6798388066883194</v>
      </c>
      <c r="M341" s="937">
        <v>328.57647058823528</v>
      </c>
      <c r="N341" s="937">
        <v>49</v>
      </c>
      <c r="O341" s="937">
        <v>16170</v>
      </c>
      <c r="P341" s="928">
        <v>0.97257307831107909</v>
      </c>
      <c r="Q341" s="938">
        <v>330</v>
      </c>
    </row>
    <row r="342" spans="1:17" ht="14.4" customHeight="1" x14ac:dyDescent="0.3">
      <c r="A342" s="925" t="s">
        <v>10918</v>
      </c>
      <c r="B342" s="927" t="s">
        <v>10514</v>
      </c>
      <c r="C342" s="927" t="s">
        <v>9855</v>
      </c>
      <c r="D342" s="927" t="s">
        <v>10989</v>
      </c>
      <c r="E342" s="927" t="s">
        <v>10990</v>
      </c>
      <c r="F342" s="937"/>
      <c r="G342" s="937"/>
      <c r="H342" s="937"/>
      <c r="I342" s="937"/>
      <c r="J342" s="937"/>
      <c r="K342" s="937"/>
      <c r="L342" s="937"/>
      <c r="M342" s="937"/>
      <c r="N342" s="937">
        <v>1</v>
      </c>
      <c r="O342" s="937">
        <v>4139</v>
      </c>
      <c r="P342" s="928"/>
      <c r="Q342" s="938">
        <v>4139</v>
      </c>
    </row>
    <row r="343" spans="1:17" ht="14.4" customHeight="1" x14ac:dyDescent="0.3">
      <c r="A343" s="925" t="s">
        <v>10918</v>
      </c>
      <c r="B343" s="927" t="s">
        <v>10514</v>
      </c>
      <c r="C343" s="927" t="s">
        <v>9855</v>
      </c>
      <c r="D343" s="927" t="s">
        <v>10991</v>
      </c>
      <c r="E343" s="927" t="s">
        <v>10992</v>
      </c>
      <c r="F343" s="937"/>
      <c r="G343" s="937"/>
      <c r="H343" s="937"/>
      <c r="I343" s="937"/>
      <c r="J343" s="937"/>
      <c r="K343" s="937"/>
      <c r="L343" s="937"/>
      <c r="M343" s="937"/>
      <c r="N343" s="937">
        <v>1</v>
      </c>
      <c r="O343" s="937">
        <v>279</v>
      </c>
      <c r="P343" s="928"/>
      <c r="Q343" s="938">
        <v>279</v>
      </c>
    </row>
    <row r="344" spans="1:17" ht="14.4" customHeight="1" x14ac:dyDescent="0.3">
      <c r="A344" s="925" t="s">
        <v>10918</v>
      </c>
      <c r="B344" s="927" t="s">
        <v>10514</v>
      </c>
      <c r="C344" s="927" t="s">
        <v>9855</v>
      </c>
      <c r="D344" s="927" t="s">
        <v>10993</v>
      </c>
      <c r="E344" s="927" t="s">
        <v>10994</v>
      </c>
      <c r="F344" s="937"/>
      <c r="G344" s="937"/>
      <c r="H344" s="937"/>
      <c r="I344" s="937"/>
      <c r="J344" s="937">
        <v>1</v>
      </c>
      <c r="K344" s="937">
        <v>6260</v>
      </c>
      <c r="L344" s="937"/>
      <c r="M344" s="937">
        <v>6260</v>
      </c>
      <c r="N344" s="937"/>
      <c r="O344" s="937"/>
      <c r="P344" s="928"/>
      <c r="Q344" s="938"/>
    </row>
    <row r="345" spans="1:17" ht="14.4" customHeight="1" x14ac:dyDescent="0.3">
      <c r="A345" s="925" t="s">
        <v>10918</v>
      </c>
      <c r="B345" s="927" t="s">
        <v>10514</v>
      </c>
      <c r="C345" s="927" t="s">
        <v>9855</v>
      </c>
      <c r="D345" s="927" t="s">
        <v>10995</v>
      </c>
      <c r="E345" s="927" t="s">
        <v>10996</v>
      </c>
      <c r="F345" s="937">
        <v>1</v>
      </c>
      <c r="G345" s="937">
        <v>3815</v>
      </c>
      <c r="H345" s="937">
        <v>1</v>
      </c>
      <c r="I345" s="937">
        <v>3815</v>
      </c>
      <c r="J345" s="937">
        <v>1</v>
      </c>
      <c r="K345" s="937">
        <v>3821</v>
      </c>
      <c r="L345" s="937">
        <v>1.0015727391874181</v>
      </c>
      <c r="M345" s="937">
        <v>3821</v>
      </c>
      <c r="N345" s="937">
        <v>4</v>
      </c>
      <c r="O345" s="937">
        <v>15296</v>
      </c>
      <c r="P345" s="928">
        <v>4.0094364351245089</v>
      </c>
      <c r="Q345" s="938">
        <v>3824</v>
      </c>
    </row>
    <row r="346" spans="1:17" ht="14.4" customHeight="1" x14ac:dyDescent="0.3">
      <c r="A346" s="925" t="s">
        <v>10918</v>
      </c>
      <c r="B346" s="927" t="s">
        <v>10514</v>
      </c>
      <c r="C346" s="927" t="s">
        <v>9855</v>
      </c>
      <c r="D346" s="927" t="s">
        <v>10997</v>
      </c>
      <c r="E346" s="927" t="s">
        <v>10998</v>
      </c>
      <c r="F346" s="937">
        <v>1</v>
      </c>
      <c r="G346" s="937">
        <v>5150</v>
      </c>
      <c r="H346" s="937">
        <v>1</v>
      </c>
      <c r="I346" s="937">
        <v>5150</v>
      </c>
      <c r="J346" s="937">
        <v>4</v>
      </c>
      <c r="K346" s="937">
        <v>20632</v>
      </c>
      <c r="L346" s="937">
        <v>4.00621359223301</v>
      </c>
      <c r="M346" s="937">
        <v>5158</v>
      </c>
      <c r="N346" s="937">
        <v>4</v>
      </c>
      <c r="O346" s="937">
        <v>20648</v>
      </c>
      <c r="P346" s="928">
        <v>4.009320388349515</v>
      </c>
      <c r="Q346" s="938">
        <v>5162</v>
      </c>
    </row>
    <row r="347" spans="1:17" ht="14.4" customHeight="1" x14ac:dyDescent="0.3">
      <c r="A347" s="925" t="s">
        <v>10918</v>
      </c>
      <c r="B347" s="927" t="s">
        <v>10514</v>
      </c>
      <c r="C347" s="927" t="s">
        <v>9855</v>
      </c>
      <c r="D347" s="927" t="s">
        <v>10999</v>
      </c>
      <c r="E347" s="927" t="s">
        <v>11000</v>
      </c>
      <c r="F347" s="937">
        <v>11</v>
      </c>
      <c r="G347" s="937">
        <v>14047</v>
      </c>
      <c r="H347" s="937">
        <v>1</v>
      </c>
      <c r="I347" s="937">
        <v>1277</v>
      </c>
      <c r="J347" s="937">
        <v>6</v>
      </c>
      <c r="K347" s="937">
        <v>7674</v>
      </c>
      <c r="L347" s="937">
        <v>0.5463088203886951</v>
      </c>
      <c r="M347" s="937">
        <v>1279</v>
      </c>
      <c r="N347" s="937">
        <v>30</v>
      </c>
      <c r="O347" s="937">
        <v>38430</v>
      </c>
      <c r="P347" s="928">
        <v>2.7358154766142238</v>
      </c>
      <c r="Q347" s="938">
        <v>1281</v>
      </c>
    </row>
    <row r="348" spans="1:17" ht="14.4" customHeight="1" x14ac:dyDescent="0.3">
      <c r="A348" s="925" t="s">
        <v>10918</v>
      </c>
      <c r="B348" s="927" t="s">
        <v>10514</v>
      </c>
      <c r="C348" s="927" t="s">
        <v>9855</v>
      </c>
      <c r="D348" s="927" t="s">
        <v>11001</v>
      </c>
      <c r="E348" s="927" t="s">
        <v>11002</v>
      </c>
      <c r="F348" s="937">
        <v>8</v>
      </c>
      <c r="G348" s="937">
        <v>9312</v>
      </c>
      <c r="H348" s="937">
        <v>1</v>
      </c>
      <c r="I348" s="937">
        <v>1164</v>
      </c>
      <c r="J348" s="937">
        <v>7</v>
      </c>
      <c r="K348" s="937">
        <v>8158</v>
      </c>
      <c r="L348" s="937">
        <v>0.87607388316151202</v>
      </c>
      <c r="M348" s="937">
        <v>1165.4285714285713</v>
      </c>
      <c r="N348" s="937">
        <v>23</v>
      </c>
      <c r="O348" s="937">
        <v>26841</v>
      </c>
      <c r="P348" s="928">
        <v>2.8824097938144329</v>
      </c>
      <c r="Q348" s="938">
        <v>1167</v>
      </c>
    </row>
    <row r="349" spans="1:17" ht="14.4" customHeight="1" x14ac:dyDescent="0.3">
      <c r="A349" s="925" t="s">
        <v>10918</v>
      </c>
      <c r="B349" s="927" t="s">
        <v>10514</v>
      </c>
      <c r="C349" s="927" t="s">
        <v>9855</v>
      </c>
      <c r="D349" s="927" t="s">
        <v>11003</v>
      </c>
      <c r="E349" s="927" t="s">
        <v>11004</v>
      </c>
      <c r="F349" s="937">
        <v>60</v>
      </c>
      <c r="G349" s="937">
        <v>304080</v>
      </c>
      <c r="H349" s="937">
        <v>1</v>
      </c>
      <c r="I349" s="937">
        <v>5068</v>
      </c>
      <c r="J349" s="937">
        <v>80</v>
      </c>
      <c r="K349" s="937">
        <v>405818</v>
      </c>
      <c r="L349" s="937">
        <v>1.3345764272559852</v>
      </c>
      <c r="M349" s="937">
        <v>5072.7250000000004</v>
      </c>
      <c r="N349" s="937">
        <v>104</v>
      </c>
      <c r="O349" s="937">
        <v>527904</v>
      </c>
      <c r="P349" s="928">
        <v>1.736069455406472</v>
      </c>
      <c r="Q349" s="938">
        <v>5076</v>
      </c>
    </row>
    <row r="350" spans="1:17" ht="14.4" customHeight="1" x14ac:dyDescent="0.3">
      <c r="A350" s="925" t="s">
        <v>10918</v>
      </c>
      <c r="B350" s="927" t="s">
        <v>10514</v>
      </c>
      <c r="C350" s="927" t="s">
        <v>9855</v>
      </c>
      <c r="D350" s="927" t="s">
        <v>11005</v>
      </c>
      <c r="E350" s="927" t="s">
        <v>11006</v>
      </c>
      <c r="F350" s="937">
        <v>1</v>
      </c>
      <c r="G350" s="937">
        <v>7673</v>
      </c>
      <c r="H350" s="937">
        <v>1</v>
      </c>
      <c r="I350" s="937">
        <v>7673</v>
      </c>
      <c r="J350" s="937">
        <v>3</v>
      </c>
      <c r="K350" s="937">
        <v>23035</v>
      </c>
      <c r="L350" s="937">
        <v>3.0020852339371822</v>
      </c>
      <c r="M350" s="937">
        <v>7678.333333333333</v>
      </c>
      <c r="N350" s="937"/>
      <c r="O350" s="937"/>
      <c r="P350" s="928"/>
      <c r="Q350" s="938"/>
    </row>
    <row r="351" spans="1:17" ht="14.4" customHeight="1" x14ac:dyDescent="0.3">
      <c r="A351" s="925" t="s">
        <v>10918</v>
      </c>
      <c r="B351" s="927" t="s">
        <v>10514</v>
      </c>
      <c r="C351" s="927" t="s">
        <v>9855</v>
      </c>
      <c r="D351" s="927" t="s">
        <v>11007</v>
      </c>
      <c r="E351" s="927" t="s">
        <v>11008</v>
      </c>
      <c r="F351" s="937">
        <v>1</v>
      </c>
      <c r="G351" s="937">
        <v>5508</v>
      </c>
      <c r="H351" s="937">
        <v>1</v>
      </c>
      <c r="I351" s="937">
        <v>5508</v>
      </c>
      <c r="J351" s="937"/>
      <c r="K351" s="937"/>
      <c r="L351" s="937"/>
      <c r="M351" s="937"/>
      <c r="N351" s="937"/>
      <c r="O351" s="937"/>
      <c r="P351" s="928"/>
      <c r="Q351" s="938"/>
    </row>
    <row r="352" spans="1:17" ht="14.4" customHeight="1" x14ac:dyDescent="0.3">
      <c r="A352" s="925" t="s">
        <v>10918</v>
      </c>
      <c r="B352" s="927" t="s">
        <v>10514</v>
      </c>
      <c r="C352" s="927" t="s">
        <v>9855</v>
      </c>
      <c r="D352" s="927" t="s">
        <v>11009</v>
      </c>
      <c r="E352" s="927" t="s">
        <v>11010</v>
      </c>
      <c r="F352" s="937">
        <v>1</v>
      </c>
      <c r="G352" s="937">
        <v>742</v>
      </c>
      <c r="H352" s="937">
        <v>1</v>
      </c>
      <c r="I352" s="937">
        <v>742</v>
      </c>
      <c r="J352" s="937">
        <v>1</v>
      </c>
      <c r="K352" s="937">
        <v>749</v>
      </c>
      <c r="L352" s="937">
        <v>1.0094339622641511</v>
      </c>
      <c r="M352" s="937">
        <v>749</v>
      </c>
      <c r="N352" s="937">
        <v>4</v>
      </c>
      <c r="O352" s="937">
        <v>3008</v>
      </c>
      <c r="P352" s="928">
        <v>4.0539083557951479</v>
      </c>
      <c r="Q352" s="938">
        <v>752</v>
      </c>
    </row>
    <row r="353" spans="1:17" ht="14.4" customHeight="1" x14ac:dyDescent="0.3">
      <c r="A353" s="925" t="s">
        <v>10918</v>
      </c>
      <c r="B353" s="927" t="s">
        <v>10514</v>
      </c>
      <c r="C353" s="927" t="s">
        <v>9855</v>
      </c>
      <c r="D353" s="927" t="s">
        <v>11011</v>
      </c>
      <c r="E353" s="927" t="s">
        <v>11012</v>
      </c>
      <c r="F353" s="937">
        <v>735</v>
      </c>
      <c r="G353" s="937">
        <v>127155</v>
      </c>
      <c r="H353" s="937">
        <v>1</v>
      </c>
      <c r="I353" s="937">
        <v>173</v>
      </c>
      <c r="J353" s="937">
        <v>720</v>
      </c>
      <c r="K353" s="937">
        <v>125112</v>
      </c>
      <c r="L353" s="937">
        <v>0.98393299516338328</v>
      </c>
      <c r="M353" s="937">
        <v>173.76666666666668</v>
      </c>
      <c r="N353" s="937">
        <v>897</v>
      </c>
      <c r="O353" s="937">
        <v>156975</v>
      </c>
      <c r="P353" s="928">
        <v>1.2345169281585466</v>
      </c>
      <c r="Q353" s="938">
        <v>175</v>
      </c>
    </row>
    <row r="354" spans="1:17" ht="14.4" customHeight="1" x14ac:dyDescent="0.3">
      <c r="A354" s="925" t="s">
        <v>10918</v>
      </c>
      <c r="B354" s="927" t="s">
        <v>10514</v>
      </c>
      <c r="C354" s="927" t="s">
        <v>9855</v>
      </c>
      <c r="D354" s="927" t="s">
        <v>11013</v>
      </c>
      <c r="E354" s="927" t="s">
        <v>11014</v>
      </c>
      <c r="F354" s="937">
        <v>155</v>
      </c>
      <c r="G354" s="937">
        <v>309380</v>
      </c>
      <c r="H354" s="937">
        <v>1</v>
      </c>
      <c r="I354" s="937">
        <v>1996</v>
      </c>
      <c r="J354" s="937">
        <v>172</v>
      </c>
      <c r="K354" s="937">
        <v>343732</v>
      </c>
      <c r="L354" s="937">
        <v>1.1110349731721507</v>
      </c>
      <c r="M354" s="937">
        <v>1998.4418604651162</v>
      </c>
      <c r="N354" s="937">
        <v>213</v>
      </c>
      <c r="O354" s="937">
        <v>426213</v>
      </c>
      <c r="P354" s="928">
        <v>1.377635916995281</v>
      </c>
      <c r="Q354" s="938">
        <v>2001</v>
      </c>
    </row>
    <row r="355" spans="1:17" ht="14.4" customHeight="1" x14ac:dyDescent="0.3">
      <c r="A355" s="925" t="s">
        <v>10918</v>
      </c>
      <c r="B355" s="927" t="s">
        <v>10514</v>
      </c>
      <c r="C355" s="927" t="s">
        <v>9855</v>
      </c>
      <c r="D355" s="927" t="s">
        <v>11015</v>
      </c>
      <c r="E355" s="927" t="s">
        <v>11016</v>
      </c>
      <c r="F355" s="937">
        <v>22</v>
      </c>
      <c r="G355" s="937">
        <v>59224</v>
      </c>
      <c r="H355" s="937">
        <v>1</v>
      </c>
      <c r="I355" s="937">
        <v>2692</v>
      </c>
      <c r="J355" s="937">
        <v>29</v>
      </c>
      <c r="K355" s="937">
        <v>78143</v>
      </c>
      <c r="L355" s="937">
        <v>1.3194481966770228</v>
      </c>
      <c r="M355" s="937">
        <v>2694.5862068965516</v>
      </c>
      <c r="N355" s="937">
        <v>40</v>
      </c>
      <c r="O355" s="937">
        <v>107840</v>
      </c>
      <c r="P355" s="928">
        <v>1.8208834256382547</v>
      </c>
      <c r="Q355" s="938">
        <v>2696</v>
      </c>
    </row>
    <row r="356" spans="1:17" ht="14.4" customHeight="1" x14ac:dyDescent="0.3">
      <c r="A356" s="925" t="s">
        <v>10918</v>
      </c>
      <c r="B356" s="927" t="s">
        <v>10514</v>
      </c>
      <c r="C356" s="927" t="s">
        <v>9855</v>
      </c>
      <c r="D356" s="927" t="s">
        <v>11017</v>
      </c>
      <c r="E356" s="927" t="s">
        <v>11018</v>
      </c>
      <c r="F356" s="937">
        <v>1</v>
      </c>
      <c r="G356" s="937">
        <v>5180</v>
      </c>
      <c r="H356" s="937">
        <v>1</v>
      </c>
      <c r="I356" s="937">
        <v>5180</v>
      </c>
      <c r="J356" s="937">
        <v>4</v>
      </c>
      <c r="K356" s="937">
        <v>20738</v>
      </c>
      <c r="L356" s="937">
        <v>4.0034749034749035</v>
      </c>
      <c r="M356" s="937">
        <v>5184.5</v>
      </c>
      <c r="N356" s="937">
        <v>10</v>
      </c>
      <c r="O356" s="937">
        <v>51880</v>
      </c>
      <c r="P356" s="928">
        <v>10.015444015444016</v>
      </c>
      <c r="Q356" s="938">
        <v>5188</v>
      </c>
    </row>
    <row r="357" spans="1:17" ht="14.4" customHeight="1" x14ac:dyDescent="0.3">
      <c r="A357" s="925" t="s">
        <v>10918</v>
      </c>
      <c r="B357" s="927" t="s">
        <v>10514</v>
      </c>
      <c r="C357" s="927" t="s">
        <v>9855</v>
      </c>
      <c r="D357" s="927" t="s">
        <v>11019</v>
      </c>
      <c r="E357" s="927" t="s">
        <v>11020</v>
      </c>
      <c r="F357" s="937">
        <v>3</v>
      </c>
      <c r="G357" s="937">
        <v>450</v>
      </c>
      <c r="H357" s="937">
        <v>1</v>
      </c>
      <c r="I357" s="937">
        <v>150</v>
      </c>
      <c r="J357" s="937">
        <v>2</v>
      </c>
      <c r="K357" s="937">
        <v>301</v>
      </c>
      <c r="L357" s="937">
        <v>0.66888888888888887</v>
      </c>
      <c r="M357" s="937">
        <v>150.5</v>
      </c>
      <c r="N357" s="937">
        <v>4</v>
      </c>
      <c r="O357" s="937">
        <v>604</v>
      </c>
      <c r="P357" s="928">
        <v>1.3422222222222222</v>
      </c>
      <c r="Q357" s="938">
        <v>151</v>
      </c>
    </row>
    <row r="358" spans="1:17" ht="14.4" customHeight="1" x14ac:dyDescent="0.3">
      <c r="A358" s="925" t="s">
        <v>10918</v>
      </c>
      <c r="B358" s="927" t="s">
        <v>10514</v>
      </c>
      <c r="C358" s="927" t="s">
        <v>9855</v>
      </c>
      <c r="D358" s="927" t="s">
        <v>11021</v>
      </c>
      <c r="E358" s="927" t="s">
        <v>11022</v>
      </c>
      <c r="F358" s="937">
        <v>3</v>
      </c>
      <c r="G358" s="937">
        <v>579</v>
      </c>
      <c r="H358" s="937">
        <v>1</v>
      </c>
      <c r="I358" s="937">
        <v>193</v>
      </c>
      <c r="J358" s="937">
        <v>4</v>
      </c>
      <c r="K358" s="937">
        <v>775</v>
      </c>
      <c r="L358" s="937">
        <v>1.3385146804835923</v>
      </c>
      <c r="M358" s="937">
        <v>193.75</v>
      </c>
      <c r="N358" s="937">
        <v>6</v>
      </c>
      <c r="O358" s="937">
        <v>1170</v>
      </c>
      <c r="P358" s="928">
        <v>2.0207253886010363</v>
      </c>
      <c r="Q358" s="938">
        <v>195</v>
      </c>
    </row>
    <row r="359" spans="1:17" ht="14.4" customHeight="1" x14ac:dyDescent="0.3">
      <c r="A359" s="925" t="s">
        <v>10918</v>
      </c>
      <c r="B359" s="927" t="s">
        <v>10514</v>
      </c>
      <c r="C359" s="927" t="s">
        <v>9855</v>
      </c>
      <c r="D359" s="927" t="s">
        <v>10540</v>
      </c>
      <c r="E359" s="927" t="s">
        <v>10541</v>
      </c>
      <c r="F359" s="937">
        <v>9</v>
      </c>
      <c r="G359" s="937">
        <v>1782</v>
      </c>
      <c r="H359" s="937">
        <v>1</v>
      </c>
      <c r="I359" s="937">
        <v>198</v>
      </c>
      <c r="J359" s="937">
        <v>2</v>
      </c>
      <c r="K359" s="937">
        <v>397</v>
      </c>
      <c r="L359" s="937">
        <v>0.22278338945005613</v>
      </c>
      <c r="M359" s="937">
        <v>198.5</v>
      </c>
      <c r="N359" s="937">
        <v>4</v>
      </c>
      <c r="O359" s="937">
        <v>800</v>
      </c>
      <c r="P359" s="928">
        <v>0.44893378226711561</v>
      </c>
      <c r="Q359" s="938">
        <v>200</v>
      </c>
    </row>
    <row r="360" spans="1:17" ht="14.4" customHeight="1" x14ac:dyDescent="0.3">
      <c r="A360" s="925" t="s">
        <v>10918</v>
      </c>
      <c r="B360" s="927" t="s">
        <v>10514</v>
      </c>
      <c r="C360" s="927" t="s">
        <v>9855</v>
      </c>
      <c r="D360" s="927" t="s">
        <v>11023</v>
      </c>
      <c r="E360" s="927" t="s">
        <v>11024</v>
      </c>
      <c r="F360" s="937">
        <v>1</v>
      </c>
      <c r="G360" s="937">
        <v>415</v>
      </c>
      <c r="H360" s="937">
        <v>1</v>
      </c>
      <c r="I360" s="937">
        <v>415</v>
      </c>
      <c r="J360" s="937">
        <v>1</v>
      </c>
      <c r="K360" s="937">
        <v>417</v>
      </c>
      <c r="L360" s="937">
        <v>1.0048192771084337</v>
      </c>
      <c r="M360" s="937">
        <v>417</v>
      </c>
      <c r="N360" s="937">
        <v>2</v>
      </c>
      <c r="O360" s="937">
        <v>836</v>
      </c>
      <c r="P360" s="928">
        <v>2.0144578313253012</v>
      </c>
      <c r="Q360" s="938">
        <v>418</v>
      </c>
    </row>
    <row r="361" spans="1:17" ht="14.4" customHeight="1" x14ac:dyDescent="0.3">
      <c r="A361" s="925" t="s">
        <v>10918</v>
      </c>
      <c r="B361" s="927" t="s">
        <v>10514</v>
      </c>
      <c r="C361" s="927" t="s">
        <v>9855</v>
      </c>
      <c r="D361" s="927" t="s">
        <v>11025</v>
      </c>
      <c r="E361" s="927" t="s">
        <v>11026</v>
      </c>
      <c r="F361" s="937">
        <v>2</v>
      </c>
      <c r="G361" s="937">
        <v>316</v>
      </c>
      <c r="H361" s="937">
        <v>1</v>
      </c>
      <c r="I361" s="937">
        <v>158</v>
      </c>
      <c r="J361" s="937">
        <v>14</v>
      </c>
      <c r="K361" s="937">
        <v>2226</v>
      </c>
      <c r="L361" s="937">
        <v>7.0443037974683547</v>
      </c>
      <c r="M361" s="937">
        <v>159</v>
      </c>
      <c r="N361" s="937">
        <v>10</v>
      </c>
      <c r="O361" s="937">
        <v>1590</v>
      </c>
      <c r="P361" s="928">
        <v>5.0316455696202533</v>
      </c>
      <c r="Q361" s="938">
        <v>159</v>
      </c>
    </row>
    <row r="362" spans="1:17" ht="14.4" customHeight="1" x14ac:dyDescent="0.3">
      <c r="A362" s="925" t="s">
        <v>10918</v>
      </c>
      <c r="B362" s="927" t="s">
        <v>10514</v>
      </c>
      <c r="C362" s="927" t="s">
        <v>9855</v>
      </c>
      <c r="D362" s="927" t="s">
        <v>11027</v>
      </c>
      <c r="E362" s="927" t="s">
        <v>11028</v>
      </c>
      <c r="F362" s="937">
        <v>39</v>
      </c>
      <c r="G362" s="937">
        <v>82602</v>
      </c>
      <c r="H362" s="937">
        <v>1</v>
      </c>
      <c r="I362" s="937">
        <v>2118</v>
      </c>
      <c r="J362" s="937">
        <v>63</v>
      </c>
      <c r="K362" s="937">
        <v>133590</v>
      </c>
      <c r="L362" s="937">
        <v>1.6172731895111498</v>
      </c>
      <c r="M362" s="937">
        <v>2120.4761904761904</v>
      </c>
      <c r="N362" s="937">
        <v>52</v>
      </c>
      <c r="O362" s="937">
        <v>110396</v>
      </c>
      <c r="P362" s="928">
        <v>1.3364809568775575</v>
      </c>
      <c r="Q362" s="938">
        <v>2123</v>
      </c>
    </row>
    <row r="363" spans="1:17" ht="14.4" customHeight="1" x14ac:dyDescent="0.3">
      <c r="A363" s="925" t="s">
        <v>10918</v>
      </c>
      <c r="B363" s="927" t="s">
        <v>10514</v>
      </c>
      <c r="C363" s="927" t="s">
        <v>9855</v>
      </c>
      <c r="D363" s="927" t="s">
        <v>11029</v>
      </c>
      <c r="E363" s="927" t="s">
        <v>10996</v>
      </c>
      <c r="F363" s="937">
        <v>3</v>
      </c>
      <c r="G363" s="937">
        <v>5592</v>
      </c>
      <c r="H363" s="937">
        <v>1</v>
      </c>
      <c r="I363" s="937">
        <v>1864</v>
      </c>
      <c r="J363" s="937">
        <v>3</v>
      </c>
      <c r="K363" s="937">
        <v>5601</v>
      </c>
      <c r="L363" s="937">
        <v>1.0016094420600858</v>
      </c>
      <c r="M363" s="937">
        <v>1867</v>
      </c>
      <c r="N363" s="937">
        <v>6</v>
      </c>
      <c r="O363" s="937">
        <v>11214</v>
      </c>
      <c r="P363" s="928">
        <v>2.005364806866953</v>
      </c>
      <c r="Q363" s="938">
        <v>1869</v>
      </c>
    </row>
    <row r="364" spans="1:17" ht="14.4" customHeight="1" x14ac:dyDescent="0.3">
      <c r="A364" s="925" t="s">
        <v>10918</v>
      </c>
      <c r="B364" s="927" t="s">
        <v>10514</v>
      </c>
      <c r="C364" s="927" t="s">
        <v>9855</v>
      </c>
      <c r="D364" s="927" t="s">
        <v>11030</v>
      </c>
      <c r="E364" s="927" t="s">
        <v>11031</v>
      </c>
      <c r="F364" s="937">
        <v>2</v>
      </c>
      <c r="G364" s="937">
        <v>316</v>
      </c>
      <c r="H364" s="937">
        <v>1</v>
      </c>
      <c r="I364" s="937">
        <v>158</v>
      </c>
      <c r="J364" s="937"/>
      <c r="K364" s="937"/>
      <c r="L364" s="937"/>
      <c r="M364" s="937"/>
      <c r="N364" s="937">
        <v>2</v>
      </c>
      <c r="O364" s="937">
        <v>318</v>
      </c>
      <c r="P364" s="928">
        <v>1.0063291139240507</v>
      </c>
      <c r="Q364" s="938">
        <v>159</v>
      </c>
    </row>
    <row r="365" spans="1:17" ht="14.4" customHeight="1" x14ac:dyDescent="0.3">
      <c r="A365" s="925" t="s">
        <v>10918</v>
      </c>
      <c r="B365" s="927" t="s">
        <v>10514</v>
      </c>
      <c r="C365" s="927" t="s">
        <v>9855</v>
      </c>
      <c r="D365" s="927" t="s">
        <v>11032</v>
      </c>
      <c r="E365" s="927" t="s">
        <v>11033</v>
      </c>
      <c r="F365" s="937"/>
      <c r="G365" s="937"/>
      <c r="H365" s="937"/>
      <c r="I365" s="937"/>
      <c r="J365" s="937">
        <v>2</v>
      </c>
      <c r="K365" s="937">
        <v>19448</v>
      </c>
      <c r="L365" s="937"/>
      <c r="M365" s="937">
        <v>9724</v>
      </c>
      <c r="N365" s="937">
        <v>1</v>
      </c>
      <c r="O365" s="937">
        <v>9729</v>
      </c>
      <c r="P365" s="928"/>
      <c r="Q365" s="938">
        <v>9729</v>
      </c>
    </row>
    <row r="366" spans="1:17" ht="14.4" customHeight="1" x14ac:dyDescent="0.3">
      <c r="A366" s="925" t="s">
        <v>10918</v>
      </c>
      <c r="B366" s="927" t="s">
        <v>10514</v>
      </c>
      <c r="C366" s="927" t="s">
        <v>9855</v>
      </c>
      <c r="D366" s="927" t="s">
        <v>11034</v>
      </c>
      <c r="E366" s="927" t="s">
        <v>11035</v>
      </c>
      <c r="F366" s="937">
        <v>48</v>
      </c>
      <c r="G366" s="937">
        <v>402432</v>
      </c>
      <c r="H366" s="937">
        <v>1</v>
      </c>
      <c r="I366" s="937">
        <v>8384</v>
      </c>
      <c r="J366" s="937">
        <v>83</v>
      </c>
      <c r="K366" s="937">
        <v>696653</v>
      </c>
      <c r="L366" s="937">
        <v>1.7311073672073791</v>
      </c>
      <c r="M366" s="937">
        <v>8393.4096385542161</v>
      </c>
      <c r="N366" s="937">
        <v>72</v>
      </c>
      <c r="O366" s="937">
        <v>604728</v>
      </c>
      <c r="P366" s="928">
        <v>1.5026836832061068</v>
      </c>
      <c r="Q366" s="938">
        <v>8399</v>
      </c>
    </row>
    <row r="367" spans="1:17" ht="14.4" customHeight="1" x14ac:dyDescent="0.3">
      <c r="A367" s="925" t="s">
        <v>10918</v>
      </c>
      <c r="B367" s="927" t="s">
        <v>10514</v>
      </c>
      <c r="C367" s="927" t="s">
        <v>9855</v>
      </c>
      <c r="D367" s="927" t="s">
        <v>11036</v>
      </c>
      <c r="E367" s="927" t="s">
        <v>11037</v>
      </c>
      <c r="F367" s="937">
        <v>1</v>
      </c>
      <c r="G367" s="937">
        <v>5693</v>
      </c>
      <c r="H367" s="937">
        <v>1</v>
      </c>
      <c r="I367" s="937">
        <v>5693</v>
      </c>
      <c r="J367" s="937"/>
      <c r="K367" s="937"/>
      <c r="L367" s="937"/>
      <c r="M367" s="937"/>
      <c r="N367" s="937">
        <v>1</v>
      </c>
      <c r="O367" s="937">
        <v>5705</v>
      </c>
      <c r="P367" s="928">
        <v>1.0021078517477604</v>
      </c>
      <c r="Q367" s="938">
        <v>5705</v>
      </c>
    </row>
    <row r="368" spans="1:17" ht="14.4" customHeight="1" x14ac:dyDescent="0.3">
      <c r="A368" s="925" t="s">
        <v>10918</v>
      </c>
      <c r="B368" s="927" t="s">
        <v>10514</v>
      </c>
      <c r="C368" s="927" t="s">
        <v>9855</v>
      </c>
      <c r="D368" s="927" t="s">
        <v>11038</v>
      </c>
      <c r="E368" s="927" t="s">
        <v>11039</v>
      </c>
      <c r="F368" s="937"/>
      <c r="G368" s="937"/>
      <c r="H368" s="937"/>
      <c r="I368" s="937"/>
      <c r="J368" s="937">
        <v>2</v>
      </c>
      <c r="K368" s="937">
        <v>1836</v>
      </c>
      <c r="L368" s="937"/>
      <c r="M368" s="937">
        <v>918</v>
      </c>
      <c r="N368" s="937"/>
      <c r="O368" s="937"/>
      <c r="P368" s="928"/>
      <c r="Q368" s="938"/>
    </row>
    <row r="369" spans="1:17" ht="14.4" customHeight="1" x14ac:dyDescent="0.3">
      <c r="A369" s="925" t="s">
        <v>10918</v>
      </c>
      <c r="B369" s="927" t="s">
        <v>10514</v>
      </c>
      <c r="C369" s="927" t="s">
        <v>9855</v>
      </c>
      <c r="D369" s="927" t="s">
        <v>11040</v>
      </c>
      <c r="E369" s="927" t="s">
        <v>11041</v>
      </c>
      <c r="F369" s="937"/>
      <c r="G369" s="937"/>
      <c r="H369" s="937"/>
      <c r="I369" s="937"/>
      <c r="J369" s="937"/>
      <c r="K369" s="937"/>
      <c r="L369" s="937"/>
      <c r="M369" s="937"/>
      <c r="N369" s="937">
        <v>2</v>
      </c>
      <c r="O369" s="937">
        <v>688</v>
      </c>
      <c r="P369" s="928"/>
      <c r="Q369" s="938">
        <v>344</v>
      </c>
    </row>
    <row r="370" spans="1:17" ht="14.4" customHeight="1" x14ac:dyDescent="0.3">
      <c r="A370" s="925" t="s">
        <v>11042</v>
      </c>
      <c r="B370" s="927" t="s">
        <v>11043</v>
      </c>
      <c r="C370" s="927" t="s">
        <v>9855</v>
      </c>
      <c r="D370" s="927" t="s">
        <v>11044</v>
      </c>
      <c r="E370" s="927" t="s">
        <v>11045</v>
      </c>
      <c r="F370" s="937">
        <v>232</v>
      </c>
      <c r="G370" s="937">
        <v>47096</v>
      </c>
      <c r="H370" s="937">
        <v>1</v>
      </c>
      <c r="I370" s="937">
        <v>203</v>
      </c>
      <c r="J370" s="937">
        <v>251</v>
      </c>
      <c r="K370" s="937">
        <v>51371</v>
      </c>
      <c r="L370" s="937">
        <v>1.0907720400883303</v>
      </c>
      <c r="M370" s="937">
        <v>204.66533864541833</v>
      </c>
      <c r="N370" s="937">
        <v>309</v>
      </c>
      <c r="O370" s="937">
        <v>63654</v>
      </c>
      <c r="P370" s="928">
        <v>1.3515797519959232</v>
      </c>
      <c r="Q370" s="938">
        <v>206</v>
      </c>
    </row>
    <row r="371" spans="1:17" ht="14.4" customHeight="1" x14ac:dyDescent="0.3">
      <c r="A371" s="925" t="s">
        <v>11042</v>
      </c>
      <c r="B371" s="927" t="s">
        <v>11043</v>
      </c>
      <c r="C371" s="927" t="s">
        <v>9855</v>
      </c>
      <c r="D371" s="927" t="s">
        <v>11046</v>
      </c>
      <c r="E371" s="927" t="s">
        <v>11045</v>
      </c>
      <c r="F371" s="937">
        <v>7</v>
      </c>
      <c r="G371" s="937">
        <v>588</v>
      </c>
      <c r="H371" s="937">
        <v>1</v>
      </c>
      <c r="I371" s="937">
        <v>84</v>
      </c>
      <c r="J371" s="937">
        <v>112</v>
      </c>
      <c r="K371" s="937">
        <v>9487</v>
      </c>
      <c r="L371" s="937">
        <v>16.1343537414966</v>
      </c>
      <c r="M371" s="937">
        <v>84.705357142857139</v>
      </c>
      <c r="N371" s="937">
        <v>137</v>
      </c>
      <c r="O371" s="937">
        <v>11645</v>
      </c>
      <c r="P371" s="928">
        <v>19.804421768707481</v>
      </c>
      <c r="Q371" s="938">
        <v>85</v>
      </c>
    </row>
    <row r="372" spans="1:17" ht="14.4" customHeight="1" x14ac:dyDescent="0.3">
      <c r="A372" s="925" t="s">
        <v>11042</v>
      </c>
      <c r="B372" s="927" t="s">
        <v>11043</v>
      </c>
      <c r="C372" s="927" t="s">
        <v>9855</v>
      </c>
      <c r="D372" s="927" t="s">
        <v>11047</v>
      </c>
      <c r="E372" s="927" t="s">
        <v>11048</v>
      </c>
      <c r="F372" s="937">
        <v>2653</v>
      </c>
      <c r="G372" s="937">
        <v>774676</v>
      </c>
      <c r="H372" s="937">
        <v>1</v>
      </c>
      <c r="I372" s="937">
        <v>292</v>
      </c>
      <c r="J372" s="937">
        <v>3317</v>
      </c>
      <c r="K372" s="937">
        <v>974274</v>
      </c>
      <c r="L372" s="937">
        <v>1.25765352224672</v>
      </c>
      <c r="M372" s="937">
        <v>293.72143503165512</v>
      </c>
      <c r="N372" s="937">
        <v>4186</v>
      </c>
      <c r="O372" s="937">
        <v>1234870</v>
      </c>
      <c r="P372" s="928">
        <v>1.5940470596739797</v>
      </c>
      <c r="Q372" s="938">
        <v>295</v>
      </c>
    </row>
    <row r="373" spans="1:17" ht="14.4" customHeight="1" x14ac:dyDescent="0.3">
      <c r="A373" s="925" t="s">
        <v>11042</v>
      </c>
      <c r="B373" s="927" t="s">
        <v>11043</v>
      </c>
      <c r="C373" s="927" t="s">
        <v>9855</v>
      </c>
      <c r="D373" s="927" t="s">
        <v>11049</v>
      </c>
      <c r="E373" s="927" t="s">
        <v>11050</v>
      </c>
      <c r="F373" s="937">
        <v>123</v>
      </c>
      <c r="G373" s="937">
        <v>11439</v>
      </c>
      <c r="H373" s="937">
        <v>1</v>
      </c>
      <c r="I373" s="937">
        <v>93</v>
      </c>
      <c r="J373" s="937">
        <v>101</v>
      </c>
      <c r="K373" s="937">
        <v>9467</v>
      </c>
      <c r="L373" s="937">
        <v>0.82760730833114782</v>
      </c>
      <c r="M373" s="937">
        <v>93.732673267326732</v>
      </c>
      <c r="N373" s="937">
        <v>94</v>
      </c>
      <c r="O373" s="937">
        <v>8930</v>
      </c>
      <c r="P373" s="928">
        <v>0.78066264533613083</v>
      </c>
      <c r="Q373" s="938">
        <v>95</v>
      </c>
    </row>
    <row r="374" spans="1:17" ht="14.4" customHeight="1" x14ac:dyDescent="0.3">
      <c r="A374" s="925" t="s">
        <v>11042</v>
      </c>
      <c r="B374" s="927" t="s">
        <v>11043</v>
      </c>
      <c r="C374" s="927" t="s">
        <v>9855</v>
      </c>
      <c r="D374" s="927" t="s">
        <v>11051</v>
      </c>
      <c r="E374" s="927" t="s">
        <v>11052</v>
      </c>
      <c r="F374" s="937">
        <v>30</v>
      </c>
      <c r="G374" s="937">
        <v>6600</v>
      </c>
      <c r="H374" s="937">
        <v>1</v>
      </c>
      <c r="I374" s="937">
        <v>220</v>
      </c>
      <c r="J374" s="937">
        <v>12</v>
      </c>
      <c r="K374" s="937">
        <v>2664</v>
      </c>
      <c r="L374" s="937">
        <v>0.40363636363636363</v>
      </c>
      <c r="M374" s="937">
        <v>222</v>
      </c>
      <c r="N374" s="937">
        <v>12</v>
      </c>
      <c r="O374" s="937">
        <v>2688</v>
      </c>
      <c r="P374" s="928">
        <v>0.40727272727272729</v>
      </c>
      <c r="Q374" s="938">
        <v>224</v>
      </c>
    </row>
    <row r="375" spans="1:17" ht="14.4" customHeight="1" x14ac:dyDescent="0.3">
      <c r="A375" s="925" t="s">
        <v>11042</v>
      </c>
      <c r="B375" s="927" t="s">
        <v>11043</v>
      </c>
      <c r="C375" s="927" t="s">
        <v>9855</v>
      </c>
      <c r="D375" s="927" t="s">
        <v>11053</v>
      </c>
      <c r="E375" s="927" t="s">
        <v>11054</v>
      </c>
      <c r="F375" s="937">
        <v>1241</v>
      </c>
      <c r="G375" s="937">
        <v>166294</v>
      </c>
      <c r="H375" s="937">
        <v>1</v>
      </c>
      <c r="I375" s="937">
        <v>134</v>
      </c>
      <c r="J375" s="937">
        <v>1363</v>
      </c>
      <c r="K375" s="937">
        <v>183709</v>
      </c>
      <c r="L375" s="937">
        <v>1.1047241632289799</v>
      </c>
      <c r="M375" s="937">
        <v>134.78283198826119</v>
      </c>
      <c r="N375" s="937">
        <v>1264</v>
      </c>
      <c r="O375" s="937">
        <v>170640</v>
      </c>
      <c r="P375" s="928">
        <v>1.0261344366002381</v>
      </c>
      <c r="Q375" s="938">
        <v>135</v>
      </c>
    </row>
    <row r="376" spans="1:17" ht="14.4" customHeight="1" x14ac:dyDescent="0.3">
      <c r="A376" s="925" t="s">
        <v>11042</v>
      </c>
      <c r="B376" s="927" t="s">
        <v>11043</v>
      </c>
      <c r="C376" s="927" t="s">
        <v>9855</v>
      </c>
      <c r="D376" s="927" t="s">
        <v>11055</v>
      </c>
      <c r="E376" s="927" t="s">
        <v>11054</v>
      </c>
      <c r="F376" s="937">
        <v>102</v>
      </c>
      <c r="G376" s="937">
        <v>17850</v>
      </c>
      <c r="H376" s="937">
        <v>1</v>
      </c>
      <c r="I376" s="937">
        <v>175</v>
      </c>
      <c r="J376" s="937">
        <v>111</v>
      </c>
      <c r="K376" s="937">
        <v>19581</v>
      </c>
      <c r="L376" s="937">
        <v>1.0969747899159663</v>
      </c>
      <c r="M376" s="937">
        <v>176.40540540540542</v>
      </c>
      <c r="N376" s="937">
        <v>136</v>
      </c>
      <c r="O376" s="937">
        <v>24208</v>
      </c>
      <c r="P376" s="928">
        <v>1.3561904761904762</v>
      </c>
      <c r="Q376" s="938">
        <v>178</v>
      </c>
    </row>
    <row r="377" spans="1:17" ht="14.4" customHeight="1" x14ac:dyDescent="0.3">
      <c r="A377" s="925" t="s">
        <v>11042</v>
      </c>
      <c r="B377" s="927" t="s">
        <v>11043</v>
      </c>
      <c r="C377" s="927" t="s">
        <v>9855</v>
      </c>
      <c r="D377" s="927" t="s">
        <v>11056</v>
      </c>
      <c r="E377" s="927" t="s">
        <v>11057</v>
      </c>
      <c r="F377" s="937">
        <v>12</v>
      </c>
      <c r="G377" s="937">
        <v>7344</v>
      </c>
      <c r="H377" s="937">
        <v>1</v>
      </c>
      <c r="I377" s="937">
        <v>612</v>
      </c>
      <c r="J377" s="937">
        <v>9</v>
      </c>
      <c r="K377" s="937">
        <v>5544</v>
      </c>
      <c r="L377" s="937">
        <v>0.75490196078431371</v>
      </c>
      <c r="M377" s="937">
        <v>616</v>
      </c>
      <c r="N377" s="937">
        <v>16</v>
      </c>
      <c r="O377" s="937">
        <v>9920</v>
      </c>
      <c r="P377" s="928">
        <v>1.3507625272331154</v>
      </c>
      <c r="Q377" s="938">
        <v>620</v>
      </c>
    </row>
    <row r="378" spans="1:17" ht="14.4" customHeight="1" x14ac:dyDescent="0.3">
      <c r="A378" s="925" t="s">
        <v>11042</v>
      </c>
      <c r="B378" s="927" t="s">
        <v>11043</v>
      </c>
      <c r="C378" s="927" t="s">
        <v>9855</v>
      </c>
      <c r="D378" s="927" t="s">
        <v>11058</v>
      </c>
      <c r="E378" s="927" t="s">
        <v>11059</v>
      </c>
      <c r="F378" s="937">
        <v>10</v>
      </c>
      <c r="G378" s="937">
        <v>5850</v>
      </c>
      <c r="H378" s="937">
        <v>1</v>
      </c>
      <c r="I378" s="937">
        <v>585</v>
      </c>
      <c r="J378" s="937">
        <v>14</v>
      </c>
      <c r="K378" s="937">
        <v>8262</v>
      </c>
      <c r="L378" s="937">
        <v>1.4123076923076923</v>
      </c>
      <c r="M378" s="937">
        <v>590.14285714285711</v>
      </c>
      <c r="N378" s="937">
        <v>21</v>
      </c>
      <c r="O378" s="937">
        <v>12453</v>
      </c>
      <c r="P378" s="928">
        <v>2.1287179487179486</v>
      </c>
      <c r="Q378" s="938">
        <v>593</v>
      </c>
    </row>
    <row r="379" spans="1:17" ht="14.4" customHeight="1" x14ac:dyDescent="0.3">
      <c r="A379" s="925" t="s">
        <v>11042</v>
      </c>
      <c r="B379" s="927" t="s">
        <v>11043</v>
      </c>
      <c r="C379" s="927" t="s">
        <v>9855</v>
      </c>
      <c r="D379" s="927" t="s">
        <v>11060</v>
      </c>
      <c r="E379" s="927" t="s">
        <v>11061</v>
      </c>
      <c r="F379" s="937">
        <v>208</v>
      </c>
      <c r="G379" s="937">
        <v>33072</v>
      </c>
      <c r="H379" s="937">
        <v>1</v>
      </c>
      <c r="I379" s="937">
        <v>159</v>
      </c>
      <c r="J379" s="937">
        <v>208</v>
      </c>
      <c r="K379" s="937">
        <v>33244</v>
      </c>
      <c r="L379" s="937">
        <v>1.0052007740686986</v>
      </c>
      <c r="M379" s="937">
        <v>159.82692307692307</v>
      </c>
      <c r="N379" s="937">
        <v>241</v>
      </c>
      <c r="O379" s="937">
        <v>38801</v>
      </c>
      <c r="P379" s="928">
        <v>1.1732281083696179</v>
      </c>
      <c r="Q379" s="938">
        <v>161</v>
      </c>
    </row>
    <row r="380" spans="1:17" ht="14.4" customHeight="1" x14ac:dyDescent="0.3">
      <c r="A380" s="925" t="s">
        <v>11042</v>
      </c>
      <c r="B380" s="927" t="s">
        <v>11043</v>
      </c>
      <c r="C380" s="927" t="s">
        <v>9855</v>
      </c>
      <c r="D380" s="927" t="s">
        <v>11062</v>
      </c>
      <c r="E380" s="927" t="s">
        <v>11063</v>
      </c>
      <c r="F380" s="937">
        <v>59</v>
      </c>
      <c r="G380" s="937">
        <v>22538</v>
      </c>
      <c r="H380" s="937">
        <v>1</v>
      </c>
      <c r="I380" s="937">
        <v>382</v>
      </c>
      <c r="J380" s="937">
        <v>63</v>
      </c>
      <c r="K380" s="937">
        <v>23344</v>
      </c>
      <c r="L380" s="937">
        <v>1.0357618244742213</v>
      </c>
      <c r="M380" s="937">
        <v>370.53968253968253</v>
      </c>
      <c r="N380" s="937">
        <v>62</v>
      </c>
      <c r="O380" s="937">
        <v>23746</v>
      </c>
      <c r="P380" s="928">
        <v>1.0535983672020588</v>
      </c>
      <c r="Q380" s="938">
        <v>383</v>
      </c>
    </row>
    <row r="381" spans="1:17" ht="14.4" customHeight="1" x14ac:dyDescent="0.3">
      <c r="A381" s="925" t="s">
        <v>11042</v>
      </c>
      <c r="B381" s="927" t="s">
        <v>11043</v>
      </c>
      <c r="C381" s="927" t="s">
        <v>9855</v>
      </c>
      <c r="D381" s="927" t="s">
        <v>11064</v>
      </c>
      <c r="E381" s="927" t="s">
        <v>11065</v>
      </c>
      <c r="F381" s="937">
        <v>148</v>
      </c>
      <c r="G381" s="937">
        <v>38776</v>
      </c>
      <c r="H381" s="937">
        <v>1</v>
      </c>
      <c r="I381" s="937">
        <v>262</v>
      </c>
      <c r="J381" s="937">
        <v>140</v>
      </c>
      <c r="K381" s="937">
        <v>37031</v>
      </c>
      <c r="L381" s="937">
        <v>0.95499793686816592</v>
      </c>
      <c r="M381" s="937">
        <v>264.50714285714287</v>
      </c>
      <c r="N381" s="937">
        <v>119</v>
      </c>
      <c r="O381" s="937">
        <v>31654</v>
      </c>
      <c r="P381" s="928">
        <v>0.81632968846709308</v>
      </c>
      <c r="Q381" s="938">
        <v>266</v>
      </c>
    </row>
    <row r="382" spans="1:17" ht="14.4" customHeight="1" x14ac:dyDescent="0.3">
      <c r="A382" s="925" t="s">
        <v>11042</v>
      </c>
      <c r="B382" s="927" t="s">
        <v>11043</v>
      </c>
      <c r="C382" s="927" t="s">
        <v>9855</v>
      </c>
      <c r="D382" s="927" t="s">
        <v>11066</v>
      </c>
      <c r="E382" s="927" t="s">
        <v>11067</v>
      </c>
      <c r="F382" s="937">
        <v>131</v>
      </c>
      <c r="G382" s="937">
        <v>18471</v>
      </c>
      <c r="H382" s="937">
        <v>1</v>
      </c>
      <c r="I382" s="937">
        <v>141</v>
      </c>
      <c r="J382" s="937">
        <v>121</v>
      </c>
      <c r="K382" s="937">
        <v>17061</v>
      </c>
      <c r="L382" s="937">
        <v>0.92366412213740456</v>
      </c>
      <c r="M382" s="937">
        <v>141</v>
      </c>
      <c r="N382" s="937">
        <v>166</v>
      </c>
      <c r="O382" s="937">
        <v>23406</v>
      </c>
      <c r="P382" s="928">
        <v>1.2671755725190839</v>
      </c>
      <c r="Q382" s="938">
        <v>141</v>
      </c>
    </row>
    <row r="383" spans="1:17" ht="14.4" customHeight="1" x14ac:dyDescent="0.3">
      <c r="A383" s="925" t="s">
        <v>11042</v>
      </c>
      <c r="B383" s="927" t="s">
        <v>11043</v>
      </c>
      <c r="C383" s="927" t="s">
        <v>9855</v>
      </c>
      <c r="D383" s="927" t="s">
        <v>11068</v>
      </c>
      <c r="E383" s="927" t="s">
        <v>11067</v>
      </c>
      <c r="F383" s="937">
        <v>1240</v>
      </c>
      <c r="G383" s="937">
        <v>96720</v>
      </c>
      <c r="H383" s="937">
        <v>1</v>
      </c>
      <c r="I383" s="937">
        <v>78</v>
      </c>
      <c r="J383" s="937">
        <v>1363</v>
      </c>
      <c r="K383" s="937">
        <v>106314</v>
      </c>
      <c r="L383" s="937">
        <v>1.0991935483870967</v>
      </c>
      <c r="M383" s="937">
        <v>78</v>
      </c>
      <c r="N383" s="937">
        <v>1266</v>
      </c>
      <c r="O383" s="937">
        <v>98748</v>
      </c>
      <c r="P383" s="928">
        <v>1.0209677419354839</v>
      </c>
      <c r="Q383" s="938">
        <v>78</v>
      </c>
    </row>
    <row r="384" spans="1:17" ht="14.4" customHeight="1" x14ac:dyDescent="0.3">
      <c r="A384" s="925" t="s">
        <v>11042</v>
      </c>
      <c r="B384" s="927" t="s">
        <v>11043</v>
      </c>
      <c r="C384" s="927" t="s">
        <v>9855</v>
      </c>
      <c r="D384" s="927" t="s">
        <v>11069</v>
      </c>
      <c r="E384" s="927" t="s">
        <v>11070</v>
      </c>
      <c r="F384" s="937">
        <v>131</v>
      </c>
      <c r="G384" s="937">
        <v>39693</v>
      </c>
      <c r="H384" s="937">
        <v>1</v>
      </c>
      <c r="I384" s="937">
        <v>303</v>
      </c>
      <c r="J384" s="937">
        <v>121</v>
      </c>
      <c r="K384" s="937">
        <v>36975</v>
      </c>
      <c r="L384" s="937">
        <v>0.93152445015493912</v>
      </c>
      <c r="M384" s="937">
        <v>305.57851239669424</v>
      </c>
      <c r="N384" s="937">
        <v>166</v>
      </c>
      <c r="O384" s="937">
        <v>50962</v>
      </c>
      <c r="P384" s="928">
        <v>1.2839039629153755</v>
      </c>
      <c r="Q384" s="938">
        <v>307</v>
      </c>
    </row>
    <row r="385" spans="1:17" ht="14.4" customHeight="1" x14ac:dyDescent="0.3">
      <c r="A385" s="925" t="s">
        <v>11042</v>
      </c>
      <c r="B385" s="927" t="s">
        <v>11043</v>
      </c>
      <c r="C385" s="927" t="s">
        <v>9855</v>
      </c>
      <c r="D385" s="927" t="s">
        <v>11071</v>
      </c>
      <c r="E385" s="927" t="s">
        <v>11072</v>
      </c>
      <c r="F385" s="937">
        <v>59</v>
      </c>
      <c r="G385" s="937">
        <v>28674</v>
      </c>
      <c r="H385" s="937">
        <v>1</v>
      </c>
      <c r="I385" s="937">
        <v>486</v>
      </c>
      <c r="J385" s="937">
        <v>62</v>
      </c>
      <c r="K385" s="937">
        <v>29201</v>
      </c>
      <c r="L385" s="937">
        <v>1.018379019320639</v>
      </c>
      <c r="M385" s="937">
        <v>470.98387096774195</v>
      </c>
      <c r="N385" s="937">
        <v>62</v>
      </c>
      <c r="O385" s="937">
        <v>30194</v>
      </c>
      <c r="P385" s="928">
        <v>1.0530096951942527</v>
      </c>
      <c r="Q385" s="938">
        <v>487</v>
      </c>
    </row>
    <row r="386" spans="1:17" ht="14.4" customHeight="1" x14ac:dyDescent="0.3">
      <c r="A386" s="925" t="s">
        <v>11042</v>
      </c>
      <c r="B386" s="927" t="s">
        <v>11043</v>
      </c>
      <c r="C386" s="927" t="s">
        <v>9855</v>
      </c>
      <c r="D386" s="927" t="s">
        <v>11073</v>
      </c>
      <c r="E386" s="927" t="s">
        <v>11074</v>
      </c>
      <c r="F386" s="937">
        <v>310</v>
      </c>
      <c r="G386" s="937">
        <v>49600</v>
      </c>
      <c r="H386" s="937">
        <v>1</v>
      </c>
      <c r="I386" s="937">
        <v>160</v>
      </c>
      <c r="J386" s="937">
        <v>348</v>
      </c>
      <c r="K386" s="937">
        <v>55951</v>
      </c>
      <c r="L386" s="937">
        <v>1.1280443548387096</v>
      </c>
      <c r="M386" s="937">
        <v>160.7787356321839</v>
      </c>
      <c r="N386" s="937">
        <v>333</v>
      </c>
      <c r="O386" s="937">
        <v>53613</v>
      </c>
      <c r="P386" s="928">
        <v>1.080907258064516</v>
      </c>
      <c r="Q386" s="938">
        <v>161</v>
      </c>
    </row>
    <row r="387" spans="1:17" ht="14.4" customHeight="1" x14ac:dyDescent="0.3">
      <c r="A387" s="925" t="s">
        <v>11042</v>
      </c>
      <c r="B387" s="927" t="s">
        <v>11043</v>
      </c>
      <c r="C387" s="927" t="s">
        <v>9855</v>
      </c>
      <c r="D387" s="927" t="s">
        <v>11075</v>
      </c>
      <c r="E387" s="927" t="s">
        <v>11045</v>
      </c>
      <c r="F387" s="937">
        <v>1798</v>
      </c>
      <c r="G387" s="937">
        <v>125860</v>
      </c>
      <c r="H387" s="937">
        <v>1</v>
      </c>
      <c r="I387" s="937">
        <v>70</v>
      </c>
      <c r="J387" s="937">
        <v>2048</v>
      </c>
      <c r="K387" s="937">
        <v>144973</v>
      </c>
      <c r="L387" s="937">
        <v>1.1518592086445256</v>
      </c>
      <c r="M387" s="937">
        <v>70.78759765625</v>
      </c>
      <c r="N387" s="937">
        <v>1936</v>
      </c>
      <c r="O387" s="937">
        <v>137456</v>
      </c>
      <c r="P387" s="928">
        <v>1.0921341172731607</v>
      </c>
      <c r="Q387" s="938">
        <v>71</v>
      </c>
    </row>
    <row r="388" spans="1:17" ht="14.4" customHeight="1" x14ac:dyDescent="0.3">
      <c r="A388" s="925" t="s">
        <v>11042</v>
      </c>
      <c r="B388" s="927" t="s">
        <v>11043</v>
      </c>
      <c r="C388" s="927" t="s">
        <v>9855</v>
      </c>
      <c r="D388" s="927" t="s">
        <v>11076</v>
      </c>
      <c r="E388" s="927" t="s">
        <v>11077</v>
      </c>
      <c r="F388" s="937">
        <v>130</v>
      </c>
      <c r="G388" s="937">
        <v>28080</v>
      </c>
      <c r="H388" s="937">
        <v>1</v>
      </c>
      <c r="I388" s="937">
        <v>216</v>
      </c>
      <c r="J388" s="937">
        <v>116</v>
      </c>
      <c r="K388" s="937">
        <v>25296</v>
      </c>
      <c r="L388" s="937">
        <v>0.90085470085470087</v>
      </c>
      <c r="M388" s="937">
        <v>218.06896551724137</v>
      </c>
      <c r="N388" s="937">
        <v>142</v>
      </c>
      <c r="O388" s="937">
        <v>31240</v>
      </c>
      <c r="P388" s="928">
        <v>1.1125356125356125</v>
      </c>
      <c r="Q388" s="938">
        <v>220</v>
      </c>
    </row>
    <row r="389" spans="1:17" ht="14.4" customHeight="1" x14ac:dyDescent="0.3">
      <c r="A389" s="925" t="s">
        <v>11042</v>
      </c>
      <c r="B389" s="927" t="s">
        <v>11043</v>
      </c>
      <c r="C389" s="927" t="s">
        <v>9855</v>
      </c>
      <c r="D389" s="927" t="s">
        <v>11078</v>
      </c>
      <c r="E389" s="927" t="s">
        <v>11079</v>
      </c>
      <c r="F389" s="937">
        <v>54</v>
      </c>
      <c r="G389" s="937">
        <v>64206</v>
      </c>
      <c r="H389" s="937">
        <v>1</v>
      </c>
      <c r="I389" s="937">
        <v>1189</v>
      </c>
      <c r="J389" s="937">
        <v>50</v>
      </c>
      <c r="K389" s="937">
        <v>59586</v>
      </c>
      <c r="L389" s="937">
        <v>0.92804410802728721</v>
      </c>
      <c r="M389" s="937">
        <v>1191.72</v>
      </c>
      <c r="N389" s="937">
        <v>82</v>
      </c>
      <c r="O389" s="937">
        <v>97990</v>
      </c>
      <c r="P389" s="928">
        <v>1.5261813537675606</v>
      </c>
      <c r="Q389" s="938">
        <v>1195</v>
      </c>
    </row>
    <row r="390" spans="1:17" ht="14.4" customHeight="1" x14ac:dyDescent="0.3">
      <c r="A390" s="925" t="s">
        <v>11042</v>
      </c>
      <c r="B390" s="927" t="s">
        <v>11043</v>
      </c>
      <c r="C390" s="927" t="s">
        <v>9855</v>
      </c>
      <c r="D390" s="927" t="s">
        <v>11080</v>
      </c>
      <c r="E390" s="927" t="s">
        <v>11081</v>
      </c>
      <c r="F390" s="937">
        <v>162</v>
      </c>
      <c r="G390" s="937">
        <v>17496</v>
      </c>
      <c r="H390" s="937">
        <v>1</v>
      </c>
      <c r="I390" s="937">
        <v>108</v>
      </c>
      <c r="J390" s="937">
        <v>136</v>
      </c>
      <c r="K390" s="937">
        <v>14785</v>
      </c>
      <c r="L390" s="937">
        <v>0.84505029721079106</v>
      </c>
      <c r="M390" s="937">
        <v>108.71323529411765</v>
      </c>
      <c r="N390" s="937">
        <v>182</v>
      </c>
      <c r="O390" s="937">
        <v>20020</v>
      </c>
      <c r="P390" s="928">
        <v>1.1442615454961134</v>
      </c>
      <c r="Q390" s="938">
        <v>110</v>
      </c>
    </row>
    <row r="391" spans="1:17" ht="14.4" customHeight="1" x14ac:dyDescent="0.3">
      <c r="A391" s="925" t="s">
        <v>11042</v>
      </c>
      <c r="B391" s="927" t="s">
        <v>11043</v>
      </c>
      <c r="C391" s="927" t="s">
        <v>9855</v>
      </c>
      <c r="D391" s="927" t="s">
        <v>11082</v>
      </c>
      <c r="E391" s="927" t="s">
        <v>11083</v>
      </c>
      <c r="F391" s="937">
        <v>33</v>
      </c>
      <c r="G391" s="937">
        <v>10527</v>
      </c>
      <c r="H391" s="937">
        <v>1</v>
      </c>
      <c r="I391" s="937">
        <v>319</v>
      </c>
      <c r="J391" s="937">
        <v>12</v>
      </c>
      <c r="K391" s="937">
        <v>3849</v>
      </c>
      <c r="L391" s="937">
        <v>0.36563123396979197</v>
      </c>
      <c r="M391" s="937">
        <v>320.75</v>
      </c>
      <c r="N391" s="937">
        <v>19</v>
      </c>
      <c r="O391" s="937">
        <v>6137</v>
      </c>
      <c r="P391" s="928">
        <v>0.58297710648807832</v>
      </c>
      <c r="Q391" s="938">
        <v>323</v>
      </c>
    </row>
    <row r="392" spans="1:17" ht="14.4" customHeight="1" x14ac:dyDescent="0.3">
      <c r="A392" s="925" t="s">
        <v>11042</v>
      </c>
      <c r="B392" s="927" t="s">
        <v>11043</v>
      </c>
      <c r="C392" s="927" t="s">
        <v>9855</v>
      </c>
      <c r="D392" s="927" t="s">
        <v>11084</v>
      </c>
      <c r="E392" s="927" t="s">
        <v>11085</v>
      </c>
      <c r="F392" s="937">
        <v>16</v>
      </c>
      <c r="G392" s="937">
        <v>16320</v>
      </c>
      <c r="H392" s="937">
        <v>1</v>
      </c>
      <c r="I392" s="937">
        <v>1020</v>
      </c>
      <c r="J392" s="937">
        <v>16</v>
      </c>
      <c r="K392" s="937">
        <v>16437</v>
      </c>
      <c r="L392" s="937">
        <v>1.0071691176470587</v>
      </c>
      <c r="M392" s="937">
        <v>1027.3125</v>
      </c>
      <c r="N392" s="937">
        <v>29</v>
      </c>
      <c r="O392" s="937">
        <v>29957</v>
      </c>
      <c r="P392" s="928">
        <v>1.8356004901960785</v>
      </c>
      <c r="Q392" s="938">
        <v>1033</v>
      </c>
    </row>
    <row r="393" spans="1:17" ht="14.4" customHeight="1" x14ac:dyDescent="0.3">
      <c r="A393" s="925" t="s">
        <v>11042</v>
      </c>
      <c r="B393" s="927" t="s">
        <v>11043</v>
      </c>
      <c r="C393" s="927" t="s">
        <v>9855</v>
      </c>
      <c r="D393" s="927" t="s">
        <v>11086</v>
      </c>
      <c r="E393" s="927" t="s">
        <v>11087</v>
      </c>
      <c r="F393" s="937">
        <v>12</v>
      </c>
      <c r="G393" s="937">
        <v>3492</v>
      </c>
      <c r="H393" s="937">
        <v>1</v>
      </c>
      <c r="I393" s="937">
        <v>291</v>
      </c>
      <c r="J393" s="937">
        <v>10</v>
      </c>
      <c r="K393" s="937">
        <v>2924</v>
      </c>
      <c r="L393" s="937">
        <v>0.83734249713631159</v>
      </c>
      <c r="M393" s="937">
        <v>292.39999999999998</v>
      </c>
      <c r="N393" s="937">
        <v>11</v>
      </c>
      <c r="O393" s="937">
        <v>3234</v>
      </c>
      <c r="P393" s="928">
        <v>0.92611683848797255</v>
      </c>
      <c r="Q393" s="938">
        <v>294</v>
      </c>
    </row>
    <row r="394" spans="1:17" ht="14.4" customHeight="1" x14ac:dyDescent="0.3">
      <c r="A394" s="925" t="s">
        <v>11042</v>
      </c>
      <c r="B394" s="927" t="s">
        <v>11043</v>
      </c>
      <c r="C394" s="927" t="s">
        <v>9855</v>
      </c>
      <c r="D394" s="927" t="s">
        <v>11088</v>
      </c>
      <c r="E394" s="927" t="s">
        <v>11089</v>
      </c>
      <c r="F394" s="937"/>
      <c r="G394" s="937"/>
      <c r="H394" s="937"/>
      <c r="I394" s="937"/>
      <c r="J394" s="937"/>
      <c r="K394" s="937"/>
      <c r="L394" s="937"/>
      <c r="M394" s="937"/>
      <c r="N394" s="937">
        <v>2</v>
      </c>
      <c r="O394" s="937">
        <v>1562</v>
      </c>
      <c r="P394" s="928"/>
      <c r="Q394" s="938">
        <v>781</v>
      </c>
    </row>
    <row r="395" spans="1:17" ht="14.4" customHeight="1" x14ac:dyDescent="0.3">
      <c r="A395" s="925" t="s">
        <v>11042</v>
      </c>
      <c r="B395" s="927" t="s">
        <v>11043</v>
      </c>
      <c r="C395" s="927" t="s">
        <v>9855</v>
      </c>
      <c r="D395" s="927" t="s">
        <v>11090</v>
      </c>
      <c r="E395" s="927" t="s">
        <v>11091</v>
      </c>
      <c r="F395" s="937">
        <v>1</v>
      </c>
      <c r="G395" s="937">
        <v>26</v>
      </c>
      <c r="H395" s="937">
        <v>1</v>
      </c>
      <c r="I395" s="937">
        <v>26</v>
      </c>
      <c r="J395" s="937"/>
      <c r="K395" s="937"/>
      <c r="L395" s="937"/>
      <c r="M395" s="937"/>
      <c r="N395" s="937">
        <v>1</v>
      </c>
      <c r="O395" s="937">
        <v>27</v>
      </c>
      <c r="P395" s="928">
        <v>1.0384615384615385</v>
      </c>
      <c r="Q395" s="938">
        <v>27</v>
      </c>
    </row>
    <row r="396" spans="1:17" ht="14.4" customHeight="1" x14ac:dyDescent="0.3">
      <c r="A396" s="925" t="s">
        <v>11092</v>
      </c>
      <c r="B396" s="927" t="s">
        <v>11093</v>
      </c>
      <c r="C396" s="927" t="s">
        <v>9855</v>
      </c>
      <c r="D396" s="927" t="s">
        <v>11094</v>
      </c>
      <c r="E396" s="927" t="s">
        <v>11095</v>
      </c>
      <c r="F396" s="937">
        <v>210</v>
      </c>
      <c r="G396" s="937">
        <v>11130</v>
      </c>
      <c r="H396" s="937">
        <v>1</v>
      </c>
      <c r="I396" s="937">
        <v>53</v>
      </c>
      <c r="J396" s="937">
        <v>246</v>
      </c>
      <c r="K396" s="937">
        <v>13236</v>
      </c>
      <c r="L396" s="937">
        <v>1.1892183288409703</v>
      </c>
      <c r="M396" s="937">
        <v>53.804878048780488</v>
      </c>
      <c r="N396" s="937">
        <v>310</v>
      </c>
      <c r="O396" s="937">
        <v>16740</v>
      </c>
      <c r="P396" s="928">
        <v>1.5040431266846361</v>
      </c>
      <c r="Q396" s="938">
        <v>54</v>
      </c>
    </row>
    <row r="397" spans="1:17" ht="14.4" customHeight="1" x14ac:dyDescent="0.3">
      <c r="A397" s="925" t="s">
        <v>11092</v>
      </c>
      <c r="B397" s="927" t="s">
        <v>11093</v>
      </c>
      <c r="C397" s="927" t="s">
        <v>9855</v>
      </c>
      <c r="D397" s="927" t="s">
        <v>11096</v>
      </c>
      <c r="E397" s="927" t="s">
        <v>11097</v>
      </c>
      <c r="F397" s="937">
        <v>4</v>
      </c>
      <c r="G397" s="937">
        <v>484</v>
      </c>
      <c r="H397" s="937">
        <v>1</v>
      </c>
      <c r="I397" s="937">
        <v>121</v>
      </c>
      <c r="J397" s="937"/>
      <c r="K397" s="937"/>
      <c r="L397" s="937"/>
      <c r="M397" s="937"/>
      <c r="N397" s="937">
        <v>2</v>
      </c>
      <c r="O397" s="937">
        <v>246</v>
      </c>
      <c r="P397" s="928">
        <v>0.50826446280991733</v>
      </c>
      <c r="Q397" s="938">
        <v>123</v>
      </c>
    </row>
    <row r="398" spans="1:17" ht="14.4" customHeight="1" x14ac:dyDescent="0.3">
      <c r="A398" s="925" t="s">
        <v>11092</v>
      </c>
      <c r="B398" s="927" t="s">
        <v>11093</v>
      </c>
      <c r="C398" s="927" t="s">
        <v>9855</v>
      </c>
      <c r="D398" s="927" t="s">
        <v>11098</v>
      </c>
      <c r="E398" s="927" t="s">
        <v>11099</v>
      </c>
      <c r="F398" s="937">
        <v>65</v>
      </c>
      <c r="G398" s="937">
        <v>10920</v>
      </c>
      <c r="H398" s="937">
        <v>1</v>
      </c>
      <c r="I398" s="937">
        <v>168</v>
      </c>
      <c r="J398" s="937">
        <v>118</v>
      </c>
      <c r="K398" s="937">
        <v>20115</v>
      </c>
      <c r="L398" s="937">
        <v>1.8420329670329669</v>
      </c>
      <c r="M398" s="937">
        <v>170.46610169491527</v>
      </c>
      <c r="N398" s="937">
        <v>124</v>
      </c>
      <c r="O398" s="937">
        <v>21328</v>
      </c>
      <c r="P398" s="928">
        <v>1.9531135531135531</v>
      </c>
      <c r="Q398" s="938">
        <v>172</v>
      </c>
    </row>
    <row r="399" spans="1:17" ht="14.4" customHeight="1" x14ac:dyDescent="0.3">
      <c r="A399" s="925" t="s">
        <v>11092</v>
      </c>
      <c r="B399" s="927" t="s">
        <v>11093</v>
      </c>
      <c r="C399" s="927" t="s">
        <v>9855</v>
      </c>
      <c r="D399" s="927" t="s">
        <v>11100</v>
      </c>
      <c r="E399" s="927" t="s">
        <v>11101</v>
      </c>
      <c r="F399" s="937">
        <v>1</v>
      </c>
      <c r="G399" s="937">
        <v>525</v>
      </c>
      <c r="H399" s="937">
        <v>1</v>
      </c>
      <c r="I399" s="937">
        <v>525</v>
      </c>
      <c r="J399" s="937">
        <v>2</v>
      </c>
      <c r="K399" s="937">
        <v>1062</v>
      </c>
      <c r="L399" s="937">
        <v>2.0228571428571427</v>
      </c>
      <c r="M399" s="937">
        <v>531</v>
      </c>
      <c r="N399" s="937">
        <v>1</v>
      </c>
      <c r="O399" s="937">
        <v>533</v>
      </c>
      <c r="P399" s="928">
        <v>1.0152380952380953</v>
      </c>
      <c r="Q399" s="938">
        <v>533</v>
      </c>
    </row>
    <row r="400" spans="1:17" ht="14.4" customHeight="1" x14ac:dyDescent="0.3">
      <c r="A400" s="925" t="s">
        <v>11092</v>
      </c>
      <c r="B400" s="927" t="s">
        <v>11093</v>
      </c>
      <c r="C400" s="927" t="s">
        <v>9855</v>
      </c>
      <c r="D400" s="927" t="s">
        <v>11102</v>
      </c>
      <c r="E400" s="927" t="s">
        <v>11103</v>
      </c>
      <c r="F400" s="937">
        <v>222</v>
      </c>
      <c r="G400" s="937">
        <v>70152</v>
      </c>
      <c r="H400" s="937">
        <v>1</v>
      </c>
      <c r="I400" s="937">
        <v>316</v>
      </c>
      <c r="J400" s="937">
        <v>226</v>
      </c>
      <c r="K400" s="937">
        <v>72160</v>
      </c>
      <c r="L400" s="937">
        <v>1.0286235602691298</v>
      </c>
      <c r="M400" s="937">
        <v>319.2920353982301</v>
      </c>
      <c r="N400" s="937">
        <v>319</v>
      </c>
      <c r="O400" s="937">
        <v>102718</v>
      </c>
      <c r="P400" s="928">
        <v>1.4642205496635876</v>
      </c>
      <c r="Q400" s="938">
        <v>322</v>
      </c>
    </row>
    <row r="401" spans="1:17" ht="14.4" customHeight="1" x14ac:dyDescent="0.3">
      <c r="A401" s="925" t="s">
        <v>11092</v>
      </c>
      <c r="B401" s="927" t="s">
        <v>11093</v>
      </c>
      <c r="C401" s="927" t="s">
        <v>9855</v>
      </c>
      <c r="D401" s="927" t="s">
        <v>11104</v>
      </c>
      <c r="E401" s="927" t="s">
        <v>11105</v>
      </c>
      <c r="F401" s="937">
        <v>90</v>
      </c>
      <c r="G401" s="937">
        <v>39150</v>
      </c>
      <c r="H401" s="937">
        <v>1</v>
      </c>
      <c r="I401" s="937">
        <v>435</v>
      </c>
      <c r="J401" s="937">
        <v>97</v>
      </c>
      <c r="K401" s="937">
        <v>42426</v>
      </c>
      <c r="L401" s="937">
        <v>1.0836781609195403</v>
      </c>
      <c r="M401" s="937">
        <v>437.38144329896909</v>
      </c>
      <c r="N401" s="937">
        <v>114</v>
      </c>
      <c r="O401" s="937">
        <v>50046</v>
      </c>
      <c r="P401" s="928">
        <v>1.2783141762452108</v>
      </c>
      <c r="Q401" s="938">
        <v>439</v>
      </c>
    </row>
    <row r="402" spans="1:17" ht="14.4" customHeight="1" x14ac:dyDescent="0.3">
      <c r="A402" s="925" t="s">
        <v>11092</v>
      </c>
      <c r="B402" s="927" t="s">
        <v>11093</v>
      </c>
      <c r="C402" s="927" t="s">
        <v>9855</v>
      </c>
      <c r="D402" s="927" t="s">
        <v>11106</v>
      </c>
      <c r="E402" s="927" t="s">
        <v>11107</v>
      </c>
      <c r="F402" s="937">
        <v>813</v>
      </c>
      <c r="G402" s="937">
        <v>274794</v>
      </c>
      <c r="H402" s="937">
        <v>1</v>
      </c>
      <c r="I402" s="937">
        <v>338</v>
      </c>
      <c r="J402" s="937">
        <v>927</v>
      </c>
      <c r="K402" s="937">
        <v>314658</v>
      </c>
      <c r="L402" s="937">
        <v>1.1450686696216075</v>
      </c>
      <c r="M402" s="937">
        <v>339.43689320388347</v>
      </c>
      <c r="N402" s="937">
        <v>1383</v>
      </c>
      <c r="O402" s="937">
        <v>471603</v>
      </c>
      <c r="P402" s="928">
        <v>1.7162055940086027</v>
      </c>
      <c r="Q402" s="938">
        <v>341</v>
      </c>
    </row>
    <row r="403" spans="1:17" ht="14.4" customHeight="1" x14ac:dyDescent="0.3">
      <c r="A403" s="925" t="s">
        <v>11092</v>
      </c>
      <c r="B403" s="927" t="s">
        <v>11093</v>
      </c>
      <c r="C403" s="927" t="s">
        <v>9855</v>
      </c>
      <c r="D403" s="927" t="s">
        <v>10522</v>
      </c>
      <c r="E403" s="927" t="s">
        <v>10523</v>
      </c>
      <c r="F403" s="937"/>
      <c r="G403" s="937"/>
      <c r="H403" s="937"/>
      <c r="I403" s="937"/>
      <c r="J403" s="937">
        <v>1</v>
      </c>
      <c r="K403" s="937">
        <v>109</v>
      </c>
      <c r="L403" s="937"/>
      <c r="M403" s="937">
        <v>109</v>
      </c>
      <c r="N403" s="937"/>
      <c r="O403" s="937"/>
      <c r="P403" s="928"/>
      <c r="Q403" s="938"/>
    </row>
    <row r="404" spans="1:17" ht="14.4" customHeight="1" x14ac:dyDescent="0.3">
      <c r="A404" s="925" t="s">
        <v>11092</v>
      </c>
      <c r="B404" s="927" t="s">
        <v>11093</v>
      </c>
      <c r="C404" s="927" t="s">
        <v>9855</v>
      </c>
      <c r="D404" s="927" t="s">
        <v>9868</v>
      </c>
      <c r="E404" s="927" t="s">
        <v>9869</v>
      </c>
      <c r="F404" s="937"/>
      <c r="G404" s="937"/>
      <c r="H404" s="937"/>
      <c r="I404" s="937"/>
      <c r="J404" s="937">
        <v>1</v>
      </c>
      <c r="K404" s="937">
        <v>47</v>
      </c>
      <c r="L404" s="937"/>
      <c r="M404" s="937">
        <v>47</v>
      </c>
      <c r="N404" s="937">
        <v>1</v>
      </c>
      <c r="O404" s="937">
        <v>47</v>
      </c>
      <c r="P404" s="928"/>
      <c r="Q404" s="938">
        <v>47</v>
      </c>
    </row>
    <row r="405" spans="1:17" ht="14.4" customHeight="1" x14ac:dyDescent="0.3">
      <c r="A405" s="925" t="s">
        <v>11092</v>
      </c>
      <c r="B405" s="927" t="s">
        <v>11093</v>
      </c>
      <c r="C405" s="927" t="s">
        <v>9855</v>
      </c>
      <c r="D405" s="927" t="s">
        <v>11108</v>
      </c>
      <c r="E405" s="927" t="s">
        <v>11109</v>
      </c>
      <c r="F405" s="937">
        <v>3</v>
      </c>
      <c r="G405" s="937">
        <v>1095</v>
      </c>
      <c r="H405" s="937">
        <v>1</v>
      </c>
      <c r="I405" s="937">
        <v>365</v>
      </c>
      <c r="J405" s="937">
        <v>4</v>
      </c>
      <c r="K405" s="937">
        <v>1484</v>
      </c>
      <c r="L405" s="937">
        <v>1.3552511415525115</v>
      </c>
      <c r="M405" s="937">
        <v>371</v>
      </c>
      <c r="N405" s="937">
        <v>6</v>
      </c>
      <c r="O405" s="937">
        <v>2256</v>
      </c>
      <c r="P405" s="928">
        <v>2.0602739726027397</v>
      </c>
      <c r="Q405" s="938">
        <v>376</v>
      </c>
    </row>
    <row r="406" spans="1:17" ht="14.4" customHeight="1" x14ac:dyDescent="0.3">
      <c r="A406" s="925" t="s">
        <v>11092</v>
      </c>
      <c r="B406" s="927" t="s">
        <v>11093</v>
      </c>
      <c r="C406" s="927" t="s">
        <v>9855</v>
      </c>
      <c r="D406" s="927" t="s">
        <v>10526</v>
      </c>
      <c r="E406" s="927" t="s">
        <v>10527</v>
      </c>
      <c r="F406" s="937">
        <v>15</v>
      </c>
      <c r="G406" s="937">
        <v>555</v>
      </c>
      <c r="H406" s="937">
        <v>1</v>
      </c>
      <c r="I406" s="937">
        <v>37</v>
      </c>
      <c r="J406" s="937">
        <v>10</v>
      </c>
      <c r="K406" s="937">
        <v>370</v>
      </c>
      <c r="L406" s="937">
        <v>0.66666666666666663</v>
      </c>
      <c r="M406" s="937">
        <v>37</v>
      </c>
      <c r="N406" s="937">
        <v>5</v>
      </c>
      <c r="O406" s="937">
        <v>185</v>
      </c>
      <c r="P406" s="928">
        <v>0.33333333333333331</v>
      </c>
      <c r="Q406" s="938">
        <v>37</v>
      </c>
    </row>
    <row r="407" spans="1:17" ht="14.4" customHeight="1" x14ac:dyDescent="0.3">
      <c r="A407" s="925" t="s">
        <v>11092</v>
      </c>
      <c r="B407" s="927" t="s">
        <v>11093</v>
      </c>
      <c r="C407" s="927" t="s">
        <v>9855</v>
      </c>
      <c r="D407" s="927" t="s">
        <v>10528</v>
      </c>
      <c r="E407" s="927" t="s">
        <v>10529</v>
      </c>
      <c r="F407" s="937">
        <v>14</v>
      </c>
      <c r="G407" s="937">
        <v>9296</v>
      </c>
      <c r="H407" s="937">
        <v>1</v>
      </c>
      <c r="I407" s="937">
        <v>664</v>
      </c>
      <c r="J407" s="937">
        <v>18</v>
      </c>
      <c r="K407" s="937">
        <v>12056</v>
      </c>
      <c r="L407" s="937">
        <v>1.2969018932874354</v>
      </c>
      <c r="M407" s="937">
        <v>669.77777777777783</v>
      </c>
      <c r="N407" s="937">
        <v>13</v>
      </c>
      <c r="O407" s="937">
        <v>8788</v>
      </c>
      <c r="P407" s="928">
        <v>0.94535283993115315</v>
      </c>
      <c r="Q407" s="938">
        <v>676</v>
      </c>
    </row>
    <row r="408" spans="1:17" ht="14.4" customHeight="1" x14ac:dyDescent="0.3">
      <c r="A408" s="925" t="s">
        <v>11092</v>
      </c>
      <c r="B408" s="927" t="s">
        <v>11093</v>
      </c>
      <c r="C408" s="927" t="s">
        <v>9855</v>
      </c>
      <c r="D408" s="927" t="s">
        <v>11110</v>
      </c>
      <c r="E408" s="927" t="s">
        <v>11111</v>
      </c>
      <c r="F408" s="937">
        <v>13</v>
      </c>
      <c r="G408" s="937">
        <v>1768</v>
      </c>
      <c r="H408" s="937">
        <v>1</v>
      </c>
      <c r="I408" s="937">
        <v>136</v>
      </c>
      <c r="J408" s="937">
        <v>3</v>
      </c>
      <c r="K408" s="937">
        <v>411</v>
      </c>
      <c r="L408" s="937">
        <v>0.2324660633484163</v>
      </c>
      <c r="M408" s="937">
        <v>137</v>
      </c>
      <c r="N408" s="937">
        <v>4</v>
      </c>
      <c r="O408" s="937">
        <v>552</v>
      </c>
      <c r="P408" s="928">
        <v>0.31221719457013575</v>
      </c>
      <c r="Q408" s="938">
        <v>138</v>
      </c>
    </row>
    <row r="409" spans="1:17" ht="14.4" customHeight="1" x14ac:dyDescent="0.3">
      <c r="A409" s="925" t="s">
        <v>11092</v>
      </c>
      <c r="B409" s="927" t="s">
        <v>11093</v>
      </c>
      <c r="C409" s="927" t="s">
        <v>9855</v>
      </c>
      <c r="D409" s="927" t="s">
        <v>11112</v>
      </c>
      <c r="E409" s="927" t="s">
        <v>11113</v>
      </c>
      <c r="F409" s="937">
        <v>8</v>
      </c>
      <c r="G409" s="937">
        <v>2248</v>
      </c>
      <c r="H409" s="937">
        <v>1</v>
      </c>
      <c r="I409" s="937">
        <v>281</v>
      </c>
      <c r="J409" s="937">
        <v>8</v>
      </c>
      <c r="K409" s="937">
        <v>2266</v>
      </c>
      <c r="L409" s="937">
        <v>1.0080071174377223</v>
      </c>
      <c r="M409" s="937">
        <v>283.25</v>
      </c>
      <c r="N409" s="937">
        <v>13</v>
      </c>
      <c r="O409" s="937">
        <v>3705</v>
      </c>
      <c r="P409" s="928">
        <v>1.6481316725978647</v>
      </c>
      <c r="Q409" s="938">
        <v>285</v>
      </c>
    </row>
    <row r="410" spans="1:17" ht="14.4" customHeight="1" x14ac:dyDescent="0.3">
      <c r="A410" s="925" t="s">
        <v>11092</v>
      </c>
      <c r="B410" s="927" t="s">
        <v>11093</v>
      </c>
      <c r="C410" s="927" t="s">
        <v>9855</v>
      </c>
      <c r="D410" s="927" t="s">
        <v>11114</v>
      </c>
      <c r="E410" s="927" t="s">
        <v>11115</v>
      </c>
      <c r="F410" s="937">
        <v>125</v>
      </c>
      <c r="G410" s="937">
        <v>57000</v>
      </c>
      <c r="H410" s="937">
        <v>1</v>
      </c>
      <c r="I410" s="937">
        <v>456</v>
      </c>
      <c r="J410" s="937">
        <v>152</v>
      </c>
      <c r="K410" s="937">
        <v>69800</v>
      </c>
      <c r="L410" s="937">
        <v>1.224561403508772</v>
      </c>
      <c r="M410" s="937">
        <v>459.21052631578948</v>
      </c>
      <c r="N410" s="937">
        <v>203</v>
      </c>
      <c r="O410" s="937">
        <v>93786</v>
      </c>
      <c r="P410" s="928">
        <v>1.6453684210526316</v>
      </c>
      <c r="Q410" s="938">
        <v>462</v>
      </c>
    </row>
    <row r="411" spans="1:17" ht="14.4" customHeight="1" x14ac:dyDescent="0.3">
      <c r="A411" s="925" t="s">
        <v>11092</v>
      </c>
      <c r="B411" s="927" t="s">
        <v>11093</v>
      </c>
      <c r="C411" s="927" t="s">
        <v>9855</v>
      </c>
      <c r="D411" s="927" t="s">
        <v>11116</v>
      </c>
      <c r="E411" s="927" t="s">
        <v>11117</v>
      </c>
      <c r="F411" s="937">
        <v>137</v>
      </c>
      <c r="G411" s="937">
        <v>47676</v>
      </c>
      <c r="H411" s="937">
        <v>1</v>
      </c>
      <c r="I411" s="937">
        <v>348</v>
      </c>
      <c r="J411" s="937">
        <v>164</v>
      </c>
      <c r="K411" s="937">
        <v>57858</v>
      </c>
      <c r="L411" s="937">
        <v>1.213566574377045</v>
      </c>
      <c r="M411" s="937">
        <v>352.79268292682929</v>
      </c>
      <c r="N411" s="937">
        <v>206</v>
      </c>
      <c r="O411" s="937">
        <v>73336</v>
      </c>
      <c r="P411" s="928">
        <v>1.5382162933131973</v>
      </c>
      <c r="Q411" s="938">
        <v>356</v>
      </c>
    </row>
    <row r="412" spans="1:17" ht="14.4" customHeight="1" x14ac:dyDescent="0.3">
      <c r="A412" s="925" t="s">
        <v>11092</v>
      </c>
      <c r="B412" s="927" t="s">
        <v>11093</v>
      </c>
      <c r="C412" s="927" t="s">
        <v>9855</v>
      </c>
      <c r="D412" s="927" t="s">
        <v>11118</v>
      </c>
      <c r="E412" s="927" t="s">
        <v>11119</v>
      </c>
      <c r="F412" s="937">
        <v>6</v>
      </c>
      <c r="G412" s="937">
        <v>17316</v>
      </c>
      <c r="H412" s="937">
        <v>1</v>
      </c>
      <c r="I412" s="937">
        <v>2886</v>
      </c>
      <c r="J412" s="937">
        <v>9</v>
      </c>
      <c r="K412" s="937">
        <v>26100</v>
      </c>
      <c r="L412" s="937">
        <v>1.5072765072765073</v>
      </c>
      <c r="M412" s="937">
        <v>2900</v>
      </c>
      <c r="N412" s="937">
        <v>6</v>
      </c>
      <c r="O412" s="937">
        <v>17502</v>
      </c>
      <c r="P412" s="928">
        <v>1.0107415107415108</v>
      </c>
      <c r="Q412" s="938">
        <v>2917</v>
      </c>
    </row>
    <row r="413" spans="1:17" ht="14.4" customHeight="1" x14ac:dyDescent="0.3">
      <c r="A413" s="925" t="s">
        <v>11092</v>
      </c>
      <c r="B413" s="927" t="s">
        <v>11093</v>
      </c>
      <c r="C413" s="927" t="s">
        <v>9855</v>
      </c>
      <c r="D413" s="927" t="s">
        <v>11120</v>
      </c>
      <c r="E413" s="927" t="s">
        <v>11121</v>
      </c>
      <c r="F413" s="937">
        <v>21</v>
      </c>
      <c r="G413" s="937">
        <v>2163</v>
      </c>
      <c r="H413" s="937">
        <v>1</v>
      </c>
      <c r="I413" s="937">
        <v>103</v>
      </c>
      <c r="J413" s="937">
        <v>19</v>
      </c>
      <c r="K413" s="937">
        <v>1976</v>
      </c>
      <c r="L413" s="937">
        <v>0.91354600092464167</v>
      </c>
      <c r="M413" s="937">
        <v>104</v>
      </c>
      <c r="N413" s="937">
        <v>28</v>
      </c>
      <c r="O413" s="937">
        <v>2940</v>
      </c>
      <c r="P413" s="928">
        <v>1.3592233009708738</v>
      </c>
      <c r="Q413" s="938">
        <v>105</v>
      </c>
    </row>
    <row r="414" spans="1:17" ht="14.4" customHeight="1" x14ac:dyDescent="0.3">
      <c r="A414" s="925" t="s">
        <v>11092</v>
      </c>
      <c r="B414" s="927" t="s">
        <v>11093</v>
      </c>
      <c r="C414" s="927" t="s">
        <v>9855</v>
      </c>
      <c r="D414" s="927" t="s">
        <v>11122</v>
      </c>
      <c r="E414" s="927" t="s">
        <v>11123</v>
      </c>
      <c r="F414" s="937">
        <v>1</v>
      </c>
      <c r="G414" s="937">
        <v>115</v>
      </c>
      <c r="H414" s="937">
        <v>1</v>
      </c>
      <c r="I414" s="937">
        <v>115</v>
      </c>
      <c r="J414" s="937"/>
      <c r="K414" s="937"/>
      <c r="L414" s="937"/>
      <c r="M414" s="937"/>
      <c r="N414" s="937">
        <v>1</v>
      </c>
      <c r="O414" s="937">
        <v>117</v>
      </c>
      <c r="P414" s="928">
        <v>1.017391304347826</v>
      </c>
      <c r="Q414" s="938">
        <v>117</v>
      </c>
    </row>
    <row r="415" spans="1:17" ht="14.4" customHeight="1" x14ac:dyDescent="0.3">
      <c r="A415" s="925" t="s">
        <v>11092</v>
      </c>
      <c r="B415" s="927" t="s">
        <v>11093</v>
      </c>
      <c r="C415" s="927" t="s">
        <v>9855</v>
      </c>
      <c r="D415" s="927" t="s">
        <v>10532</v>
      </c>
      <c r="E415" s="927" t="s">
        <v>10533</v>
      </c>
      <c r="F415" s="937">
        <v>9</v>
      </c>
      <c r="G415" s="937">
        <v>4113</v>
      </c>
      <c r="H415" s="937">
        <v>1</v>
      </c>
      <c r="I415" s="937">
        <v>457</v>
      </c>
      <c r="J415" s="937">
        <v>13</v>
      </c>
      <c r="K415" s="937">
        <v>5981</v>
      </c>
      <c r="L415" s="937">
        <v>1.4541697058108436</v>
      </c>
      <c r="M415" s="937">
        <v>460.07692307692309</v>
      </c>
      <c r="N415" s="937">
        <v>5</v>
      </c>
      <c r="O415" s="937">
        <v>2315</v>
      </c>
      <c r="P415" s="928">
        <v>0.56284950158035496</v>
      </c>
      <c r="Q415" s="938">
        <v>463</v>
      </c>
    </row>
    <row r="416" spans="1:17" ht="14.4" customHeight="1" x14ac:dyDescent="0.3">
      <c r="A416" s="925" t="s">
        <v>11092</v>
      </c>
      <c r="B416" s="927" t="s">
        <v>11093</v>
      </c>
      <c r="C416" s="927" t="s">
        <v>9855</v>
      </c>
      <c r="D416" s="927" t="s">
        <v>9941</v>
      </c>
      <c r="E416" s="927" t="s">
        <v>9942</v>
      </c>
      <c r="F416" s="937">
        <v>3</v>
      </c>
      <c r="G416" s="937">
        <v>3735</v>
      </c>
      <c r="H416" s="937">
        <v>1</v>
      </c>
      <c r="I416" s="937">
        <v>1245</v>
      </c>
      <c r="J416" s="937">
        <v>11</v>
      </c>
      <c r="K416" s="937">
        <v>13791</v>
      </c>
      <c r="L416" s="937">
        <v>3.6923694779116465</v>
      </c>
      <c r="M416" s="937">
        <v>1253.7272727272727</v>
      </c>
      <c r="N416" s="937">
        <v>10</v>
      </c>
      <c r="O416" s="937">
        <v>12680</v>
      </c>
      <c r="P416" s="928">
        <v>3.3949129852744311</v>
      </c>
      <c r="Q416" s="938">
        <v>1268</v>
      </c>
    </row>
    <row r="417" spans="1:17" ht="14.4" customHeight="1" x14ac:dyDescent="0.3">
      <c r="A417" s="925" t="s">
        <v>11092</v>
      </c>
      <c r="B417" s="927" t="s">
        <v>11093</v>
      </c>
      <c r="C417" s="927" t="s">
        <v>9855</v>
      </c>
      <c r="D417" s="927" t="s">
        <v>6649</v>
      </c>
      <c r="E417" s="927" t="s">
        <v>11124</v>
      </c>
      <c r="F417" s="937">
        <v>216</v>
      </c>
      <c r="G417" s="937">
        <v>92664</v>
      </c>
      <c r="H417" s="937">
        <v>1</v>
      </c>
      <c r="I417" s="937">
        <v>429</v>
      </c>
      <c r="J417" s="937">
        <v>236</v>
      </c>
      <c r="K417" s="937">
        <v>102209</v>
      </c>
      <c r="L417" s="937">
        <v>1.1030065613398947</v>
      </c>
      <c r="M417" s="937">
        <v>433.08898305084745</v>
      </c>
      <c r="N417" s="937">
        <v>308</v>
      </c>
      <c r="O417" s="937">
        <v>134596</v>
      </c>
      <c r="P417" s="928">
        <v>1.4525166191832859</v>
      </c>
      <c r="Q417" s="938">
        <v>437</v>
      </c>
    </row>
    <row r="418" spans="1:17" ht="14.4" customHeight="1" x14ac:dyDescent="0.3">
      <c r="A418" s="925" t="s">
        <v>11092</v>
      </c>
      <c r="B418" s="927" t="s">
        <v>11093</v>
      </c>
      <c r="C418" s="927" t="s">
        <v>9855</v>
      </c>
      <c r="D418" s="927" t="s">
        <v>11125</v>
      </c>
      <c r="E418" s="927" t="s">
        <v>11126</v>
      </c>
      <c r="F418" s="937">
        <v>78</v>
      </c>
      <c r="G418" s="937">
        <v>4134</v>
      </c>
      <c r="H418" s="937">
        <v>1</v>
      </c>
      <c r="I418" s="937">
        <v>53</v>
      </c>
      <c r="J418" s="937">
        <v>100</v>
      </c>
      <c r="K418" s="937">
        <v>5378</v>
      </c>
      <c r="L418" s="937">
        <v>1.300919206579584</v>
      </c>
      <c r="M418" s="937">
        <v>53.78</v>
      </c>
      <c r="N418" s="937">
        <v>110</v>
      </c>
      <c r="O418" s="937">
        <v>5940</v>
      </c>
      <c r="P418" s="928">
        <v>1.4368650217706822</v>
      </c>
      <c r="Q418" s="938">
        <v>54</v>
      </c>
    </row>
    <row r="419" spans="1:17" ht="14.4" customHeight="1" x14ac:dyDescent="0.3">
      <c r="A419" s="925" t="s">
        <v>11092</v>
      </c>
      <c r="B419" s="927" t="s">
        <v>11093</v>
      </c>
      <c r="C419" s="927" t="s">
        <v>9855</v>
      </c>
      <c r="D419" s="927" t="s">
        <v>9943</v>
      </c>
      <c r="E419" s="927" t="s">
        <v>9944</v>
      </c>
      <c r="F419" s="937"/>
      <c r="G419" s="937"/>
      <c r="H419" s="937"/>
      <c r="I419" s="937"/>
      <c r="J419" s="937"/>
      <c r="K419" s="937"/>
      <c r="L419" s="937"/>
      <c r="M419" s="937"/>
      <c r="N419" s="937">
        <v>8</v>
      </c>
      <c r="O419" s="937">
        <v>75568</v>
      </c>
      <c r="P419" s="928"/>
      <c r="Q419" s="938">
        <v>9446</v>
      </c>
    </row>
    <row r="420" spans="1:17" ht="14.4" customHeight="1" x14ac:dyDescent="0.3">
      <c r="A420" s="925" t="s">
        <v>11092</v>
      </c>
      <c r="B420" s="927" t="s">
        <v>11093</v>
      </c>
      <c r="C420" s="927" t="s">
        <v>9855</v>
      </c>
      <c r="D420" s="927" t="s">
        <v>10534</v>
      </c>
      <c r="E420" s="927" t="s">
        <v>10535</v>
      </c>
      <c r="F420" s="937"/>
      <c r="G420" s="937"/>
      <c r="H420" s="937"/>
      <c r="I420" s="937"/>
      <c r="J420" s="937">
        <v>1</v>
      </c>
      <c r="K420" s="937">
        <v>240</v>
      </c>
      <c r="L420" s="937"/>
      <c r="M420" s="937">
        <v>240</v>
      </c>
      <c r="N420" s="937"/>
      <c r="O420" s="937"/>
      <c r="P420" s="928"/>
      <c r="Q420" s="938"/>
    </row>
    <row r="421" spans="1:17" ht="14.4" customHeight="1" x14ac:dyDescent="0.3">
      <c r="A421" s="925" t="s">
        <v>11092</v>
      </c>
      <c r="B421" s="927" t="s">
        <v>11093</v>
      </c>
      <c r="C421" s="927" t="s">
        <v>9855</v>
      </c>
      <c r="D421" s="927" t="s">
        <v>11127</v>
      </c>
      <c r="E421" s="927" t="s">
        <v>11128</v>
      </c>
      <c r="F421" s="937">
        <v>49</v>
      </c>
      <c r="G421" s="937">
        <v>8085</v>
      </c>
      <c r="H421" s="937">
        <v>1</v>
      </c>
      <c r="I421" s="937">
        <v>165</v>
      </c>
      <c r="J421" s="937">
        <v>36</v>
      </c>
      <c r="K421" s="937">
        <v>6012</v>
      </c>
      <c r="L421" s="937">
        <v>0.74359925788497216</v>
      </c>
      <c r="M421" s="937">
        <v>167</v>
      </c>
      <c r="N421" s="937">
        <v>18</v>
      </c>
      <c r="O421" s="937">
        <v>3042</v>
      </c>
      <c r="P421" s="928">
        <v>0.37625231910946194</v>
      </c>
      <c r="Q421" s="938">
        <v>169</v>
      </c>
    </row>
    <row r="422" spans="1:17" ht="14.4" customHeight="1" x14ac:dyDescent="0.3">
      <c r="A422" s="925" t="s">
        <v>11092</v>
      </c>
      <c r="B422" s="927" t="s">
        <v>11093</v>
      </c>
      <c r="C422" s="927" t="s">
        <v>9855</v>
      </c>
      <c r="D422" s="927" t="s">
        <v>10536</v>
      </c>
      <c r="E422" s="927" t="s">
        <v>10537</v>
      </c>
      <c r="F422" s="937">
        <v>84</v>
      </c>
      <c r="G422" s="937">
        <v>6636</v>
      </c>
      <c r="H422" s="937">
        <v>1</v>
      </c>
      <c r="I422" s="937">
        <v>79</v>
      </c>
      <c r="J422" s="937">
        <v>69</v>
      </c>
      <c r="K422" s="937">
        <v>5504</v>
      </c>
      <c r="L422" s="937">
        <v>0.82941531042796868</v>
      </c>
      <c r="M422" s="937">
        <v>79.768115942028984</v>
      </c>
      <c r="N422" s="937">
        <v>44</v>
      </c>
      <c r="O422" s="937">
        <v>3564</v>
      </c>
      <c r="P422" s="928">
        <v>0.53707052441229652</v>
      </c>
      <c r="Q422" s="938">
        <v>81</v>
      </c>
    </row>
    <row r="423" spans="1:17" ht="14.4" customHeight="1" x14ac:dyDescent="0.3">
      <c r="A423" s="925" t="s">
        <v>11092</v>
      </c>
      <c r="B423" s="927" t="s">
        <v>11093</v>
      </c>
      <c r="C423" s="927" t="s">
        <v>9855</v>
      </c>
      <c r="D423" s="927" t="s">
        <v>11129</v>
      </c>
      <c r="E423" s="927" t="s">
        <v>11130</v>
      </c>
      <c r="F423" s="937">
        <v>93</v>
      </c>
      <c r="G423" s="937">
        <v>14880</v>
      </c>
      <c r="H423" s="937">
        <v>1</v>
      </c>
      <c r="I423" s="937">
        <v>160</v>
      </c>
      <c r="J423" s="937">
        <v>96</v>
      </c>
      <c r="K423" s="937">
        <v>15514</v>
      </c>
      <c r="L423" s="937">
        <v>1.0426075268817205</v>
      </c>
      <c r="M423" s="937">
        <v>161.60416666666666</v>
      </c>
      <c r="N423" s="937">
        <v>112</v>
      </c>
      <c r="O423" s="937">
        <v>18256</v>
      </c>
      <c r="P423" s="928">
        <v>1.2268817204301075</v>
      </c>
      <c r="Q423" s="938">
        <v>163</v>
      </c>
    </row>
    <row r="424" spans="1:17" ht="14.4" customHeight="1" x14ac:dyDescent="0.3">
      <c r="A424" s="925" t="s">
        <v>11092</v>
      </c>
      <c r="B424" s="927" t="s">
        <v>11093</v>
      </c>
      <c r="C424" s="927" t="s">
        <v>9855</v>
      </c>
      <c r="D424" s="927" t="s">
        <v>11131</v>
      </c>
      <c r="E424" s="927" t="s">
        <v>11132</v>
      </c>
      <c r="F424" s="937"/>
      <c r="G424" s="937"/>
      <c r="H424" s="937"/>
      <c r="I424" s="937"/>
      <c r="J424" s="937">
        <v>9</v>
      </c>
      <c r="K424" s="937">
        <v>250</v>
      </c>
      <c r="L424" s="937"/>
      <c r="M424" s="937">
        <v>27.777777777777779</v>
      </c>
      <c r="N424" s="937">
        <v>4</v>
      </c>
      <c r="O424" s="937">
        <v>112</v>
      </c>
      <c r="P424" s="928"/>
      <c r="Q424" s="938">
        <v>28</v>
      </c>
    </row>
    <row r="425" spans="1:17" ht="14.4" customHeight="1" x14ac:dyDescent="0.3">
      <c r="A425" s="925" t="s">
        <v>11092</v>
      </c>
      <c r="B425" s="927" t="s">
        <v>11093</v>
      </c>
      <c r="C425" s="927" t="s">
        <v>9855</v>
      </c>
      <c r="D425" s="927" t="s">
        <v>9951</v>
      </c>
      <c r="E425" s="927" t="s">
        <v>9952</v>
      </c>
      <c r="F425" s="937">
        <v>12</v>
      </c>
      <c r="G425" s="937">
        <v>12024</v>
      </c>
      <c r="H425" s="937">
        <v>1</v>
      </c>
      <c r="I425" s="937">
        <v>1002</v>
      </c>
      <c r="J425" s="937">
        <v>59</v>
      </c>
      <c r="K425" s="937">
        <v>59226</v>
      </c>
      <c r="L425" s="937">
        <v>4.9256487025948106</v>
      </c>
      <c r="M425" s="937">
        <v>1003.8305084745763</v>
      </c>
      <c r="N425" s="937">
        <v>90</v>
      </c>
      <c r="O425" s="937">
        <v>90720</v>
      </c>
      <c r="P425" s="928">
        <v>7.544910179640719</v>
      </c>
      <c r="Q425" s="938">
        <v>1008</v>
      </c>
    </row>
    <row r="426" spans="1:17" ht="14.4" customHeight="1" x14ac:dyDescent="0.3">
      <c r="A426" s="925" t="s">
        <v>11092</v>
      </c>
      <c r="B426" s="927" t="s">
        <v>11093</v>
      </c>
      <c r="C426" s="927" t="s">
        <v>9855</v>
      </c>
      <c r="D426" s="927" t="s">
        <v>10542</v>
      </c>
      <c r="E426" s="927" t="s">
        <v>10543</v>
      </c>
      <c r="F426" s="937">
        <v>3</v>
      </c>
      <c r="G426" s="937">
        <v>501</v>
      </c>
      <c r="H426" s="937">
        <v>1</v>
      </c>
      <c r="I426" s="937">
        <v>167</v>
      </c>
      <c r="J426" s="937">
        <v>5</v>
      </c>
      <c r="K426" s="937">
        <v>843</v>
      </c>
      <c r="L426" s="937">
        <v>1.6826347305389222</v>
      </c>
      <c r="M426" s="937">
        <v>168.6</v>
      </c>
      <c r="N426" s="937">
        <v>1</v>
      </c>
      <c r="O426" s="937">
        <v>170</v>
      </c>
      <c r="P426" s="928">
        <v>0.33932135728542911</v>
      </c>
      <c r="Q426" s="938">
        <v>170</v>
      </c>
    </row>
    <row r="427" spans="1:17" ht="14.4" customHeight="1" x14ac:dyDescent="0.3">
      <c r="A427" s="925" t="s">
        <v>11092</v>
      </c>
      <c r="B427" s="927" t="s">
        <v>11093</v>
      </c>
      <c r="C427" s="927" t="s">
        <v>9855</v>
      </c>
      <c r="D427" s="927" t="s">
        <v>9953</v>
      </c>
      <c r="E427" s="927" t="s">
        <v>9954</v>
      </c>
      <c r="F427" s="937">
        <v>12</v>
      </c>
      <c r="G427" s="937">
        <v>26796</v>
      </c>
      <c r="H427" s="937">
        <v>1</v>
      </c>
      <c r="I427" s="937">
        <v>2233</v>
      </c>
      <c r="J427" s="937">
        <v>56</v>
      </c>
      <c r="K427" s="937">
        <v>125552</v>
      </c>
      <c r="L427" s="937">
        <v>4.6854754440961335</v>
      </c>
      <c r="M427" s="937">
        <v>2242</v>
      </c>
      <c r="N427" s="937">
        <v>64</v>
      </c>
      <c r="O427" s="937">
        <v>144896</v>
      </c>
      <c r="P427" s="928">
        <v>5.4073742349604421</v>
      </c>
      <c r="Q427" s="938">
        <v>2264</v>
      </c>
    </row>
    <row r="428" spans="1:17" ht="14.4" customHeight="1" x14ac:dyDescent="0.3">
      <c r="A428" s="925" t="s">
        <v>11092</v>
      </c>
      <c r="B428" s="927" t="s">
        <v>11093</v>
      </c>
      <c r="C428" s="927" t="s">
        <v>9855</v>
      </c>
      <c r="D428" s="927" t="s">
        <v>10544</v>
      </c>
      <c r="E428" s="927" t="s">
        <v>10545</v>
      </c>
      <c r="F428" s="937">
        <v>12</v>
      </c>
      <c r="G428" s="937">
        <v>2916</v>
      </c>
      <c r="H428" s="937">
        <v>1</v>
      </c>
      <c r="I428" s="937">
        <v>243</v>
      </c>
      <c r="J428" s="937">
        <v>21</v>
      </c>
      <c r="K428" s="937">
        <v>5154</v>
      </c>
      <c r="L428" s="937">
        <v>1.7674897119341564</v>
      </c>
      <c r="M428" s="937">
        <v>245.42857142857142</v>
      </c>
      <c r="N428" s="937">
        <v>11</v>
      </c>
      <c r="O428" s="937">
        <v>2717</v>
      </c>
      <c r="P428" s="928">
        <v>0.93175582990397809</v>
      </c>
      <c r="Q428" s="938">
        <v>247</v>
      </c>
    </row>
    <row r="429" spans="1:17" ht="14.4" customHeight="1" x14ac:dyDescent="0.3">
      <c r="A429" s="925" t="s">
        <v>11092</v>
      </c>
      <c r="B429" s="927" t="s">
        <v>11093</v>
      </c>
      <c r="C429" s="927" t="s">
        <v>9855</v>
      </c>
      <c r="D429" s="927" t="s">
        <v>11133</v>
      </c>
      <c r="E429" s="927" t="s">
        <v>11134</v>
      </c>
      <c r="F429" s="937">
        <v>43</v>
      </c>
      <c r="G429" s="937">
        <v>85699</v>
      </c>
      <c r="H429" s="937">
        <v>1</v>
      </c>
      <c r="I429" s="937">
        <v>1993</v>
      </c>
      <c r="J429" s="937">
        <v>37</v>
      </c>
      <c r="K429" s="937">
        <v>74157</v>
      </c>
      <c r="L429" s="937">
        <v>0.86531931527789119</v>
      </c>
      <c r="M429" s="937">
        <v>2004.2432432432433</v>
      </c>
      <c r="N429" s="937">
        <v>65</v>
      </c>
      <c r="O429" s="937">
        <v>130780</v>
      </c>
      <c r="P429" s="928">
        <v>1.5260388102544953</v>
      </c>
      <c r="Q429" s="938">
        <v>2012</v>
      </c>
    </row>
    <row r="430" spans="1:17" ht="14.4" customHeight="1" x14ac:dyDescent="0.3">
      <c r="A430" s="925" t="s">
        <v>11092</v>
      </c>
      <c r="B430" s="927" t="s">
        <v>11093</v>
      </c>
      <c r="C430" s="927" t="s">
        <v>9855</v>
      </c>
      <c r="D430" s="927" t="s">
        <v>11135</v>
      </c>
      <c r="E430" s="927" t="s">
        <v>11136</v>
      </c>
      <c r="F430" s="937"/>
      <c r="G430" s="937"/>
      <c r="H430" s="937"/>
      <c r="I430" s="937"/>
      <c r="J430" s="937">
        <v>1</v>
      </c>
      <c r="K430" s="937">
        <v>225</v>
      </c>
      <c r="L430" s="937"/>
      <c r="M430" s="937">
        <v>225</v>
      </c>
      <c r="N430" s="937"/>
      <c r="O430" s="937"/>
      <c r="P430" s="928"/>
      <c r="Q430" s="938"/>
    </row>
    <row r="431" spans="1:17" ht="14.4" customHeight="1" x14ac:dyDescent="0.3">
      <c r="A431" s="925" t="s">
        <v>11092</v>
      </c>
      <c r="B431" s="927" t="s">
        <v>11093</v>
      </c>
      <c r="C431" s="927" t="s">
        <v>9855</v>
      </c>
      <c r="D431" s="927" t="s">
        <v>11137</v>
      </c>
      <c r="E431" s="927" t="s">
        <v>11138</v>
      </c>
      <c r="F431" s="937">
        <v>3</v>
      </c>
      <c r="G431" s="937">
        <v>1212</v>
      </c>
      <c r="H431" s="937">
        <v>1</v>
      </c>
      <c r="I431" s="937">
        <v>404</v>
      </c>
      <c r="J431" s="937">
        <v>2</v>
      </c>
      <c r="K431" s="937">
        <v>828</v>
      </c>
      <c r="L431" s="937">
        <v>0.68316831683168322</v>
      </c>
      <c r="M431" s="937">
        <v>414</v>
      </c>
      <c r="N431" s="937"/>
      <c r="O431" s="937"/>
      <c r="P431" s="928"/>
      <c r="Q431" s="938"/>
    </row>
    <row r="432" spans="1:17" ht="14.4" customHeight="1" x14ac:dyDescent="0.3">
      <c r="A432" s="925" t="s">
        <v>11092</v>
      </c>
      <c r="B432" s="927" t="s">
        <v>11093</v>
      </c>
      <c r="C432" s="927" t="s">
        <v>9855</v>
      </c>
      <c r="D432" s="927" t="s">
        <v>11139</v>
      </c>
      <c r="E432" s="927" t="s">
        <v>11140</v>
      </c>
      <c r="F432" s="937"/>
      <c r="G432" s="937"/>
      <c r="H432" s="937"/>
      <c r="I432" s="937"/>
      <c r="J432" s="937"/>
      <c r="K432" s="937"/>
      <c r="L432" s="937"/>
      <c r="M432" s="937"/>
      <c r="N432" s="937">
        <v>1</v>
      </c>
      <c r="O432" s="937">
        <v>5089</v>
      </c>
      <c r="P432" s="928"/>
      <c r="Q432" s="938">
        <v>5089</v>
      </c>
    </row>
    <row r="433" spans="1:17" ht="14.4" customHeight="1" x14ac:dyDescent="0.3">
      <c r="A433" s="925" t="s">
        <v>11092</v>
      </c>
      <c r="B433" s="927" t="s">
        <v>11093</v>
      </c>
      <c r="C433" s="927" t="s">
        <v>9855</v>
      </c>
      <c r="D433" s="927" t="s">
        <v>11141</v>
      </c>
      <c r="E433" s="927" t="s">
        <v>11142</v>
      </c>
      <c r="F433" s="937">
        <v>1</v>
      </c>
      <c r="G433" s="937">
        <v>266</v>
      </c>
      <c r="H433" s="937">
        <v>1</v>
      </c>
      <c r="I433" s="937">
        <v>266</v>
      </c>
      <c r="J433" s="937"/>
      <c r="K433" s="937"/>
      <c r="L433" s="937"/>
      <c r="M433" s="937"/>
      <c r="N433" s="937">
        <v>5</v>
      </c>
      <c r="O433" s="937">
        <v>1345</v>
      </c>
      <c r="P433" s="928">
        <v>5.0563909774436091</v>
      </c>
      <c r="Q433" s="938">
        <v>269</v>
      </c>
    </row>
    <row r="434" spans="1:17" ht="14.4" customHeight="1" x14ac:dyDescent="0.3">
      <c r="A434" s="925" t="s">
        <v>11092</v>
      </c>
      <c r="B434" s="927" t="s">
        <v>11093</v>
      </c>
      <c r="C434" s="927" t="s">
        <v>9855</v>
      </c>
      <c r="D434" s="927" t="s">
        <v>11143</v>
      </c>
      <c r="E434" s="927" t="s">
        <v>11144</v>
      </c>
      <c r="F434" s="937"/>
      <c r="G434" s="937"/>
      <c r="H434" s="937"/>
      <c r="I434" s="937"/>
      <c r="J434" s="937"/>
      <c r="K434" s="937"/>
      <c r="L434" s="937"/>
      <c r="M434" s="937"/>
      <c r="N434" s="937">
        <v>1</v>
      </c>
      <c r="O434" s="937">
        <v>656</v>
      </c>
      <c r="P434" s="928"/>
      <c r="Q434" s="938">
        <v>656</v>
      </c>
    </row>
    <row r="435" spans="1:17" ht="14.4" customHeight="1" x14ac:dyDescent="0.3">
      <c r="A435" s="925" t="s">
        <v>11145</v>
      </c>
      <c r="B435" s="927" t="s">
        <v>7114</v>
      </c>
      <c r="C435" s="927" t="s">
        <v>9855</v>
      </c>
      <c r="D435" s="927" t="s">
        <v>11146</v>
      </c>
      <c r="E435" s="927" t="s">
        <v>11147</v>
      </c>
      <c r="F435" s="937">
        <v>1229</v>
      </c>
      <c r="G435" s="937">
        <v>195411</v>
      </c>
      <c r="H435" s="937">
        <v>1</v>
      </c>
      <c r="I435" s="937">
        <v>159</v>
      </c>
      <c r="J435" s="937">
        <v>1556</v>
      </c>
      <c r="K435" s="937">
        <v>247071</v>
      </c>
      <c r="L435" s="937">
        <v>1.2643658750019191</v>
      </c>
      <c r="M435" s="937">
        <v>158.78598971722366</v>
      </c>
      <c r="N435" s="937">
        <v>1665</v>
      </c>
      <c r="O435" s="937">
        <v>268065</v>
      </c>
      <c r="P435" s="928">
        <v>1.3718009733331287</v>
      </c>
      <c r="Q435" s="938">
        <v>161</v>
      </c>
    </row>
    <row r="436" spans="1:17" ht="14.4" customHeight="1" x14ac:dyDescent="0.3">
      <c r="A436" s="925" t="s">
        <v>11145</v>
      </c>
      <c r="B436" s="927" t="s">
        <v>7114</v>
      </c>
      <c r="C436" s="927" t="s">
        <v>9855</v>
      </c>
      <c r="D436" s="927" t="s">
        <v>11148</v>
      </c>
      <c r="E436" s="927" t="s">
        <v>11149</v>
      </c>
      <c r="F436" s="937">
        <v>46</v>
      </c>
      <c r="G436" s="937">
        <v>53590</v>
      </c>
      <c r="H436" s="937">
        <v>1</v>
      </c>
      <c r="I436" s="937">
        <v>1165</v>
      </c>
      <c r="J436" s="937">
        <v>80</v>
      </c>
      <c r="K436" s="937">
        <v>93356</v>
      </c>
      <c r="L436" s="937">
        <v>1.7420414256391117</v>
      </c>
      <c r="M436" s="937">
        <v>1166.95</v>
      </c>
      <c r="N436" s="937">
        <v>104</v>
      </c>
      <c r="O436" s="937">
        <v>121576</v>
      </c>
      <c r="P436" s="928">
        <v>2.2686322075013994</v>
      </c>
      <c r="Q436" s="938">
        <v>1169</v>
      </c>
    </row>
    <row r="437" spans="1:17" ht="14.4" customHeight="1" x14ac:dyDescent="0.3">
      <c r="A437" s="925" t="s">
        <v>11145</v>
      </c>
      <c r="B437" s="927" t="s">
        <v>7114</v>
      </c>
      <c r="C437" s="927" t="s">
        <v>9855</v>
      </c>
      <c r="D437" s="927" t="s">
        <v>11150</v>
      </c>
      <c r="E437" s="927" t="s">
        <v>11151</v>
      </c>
      <c r="F437" s="937">
        <v>5261</v>
      </c>
      <c r="G437" s="937">
        <v>205179</v>
      </c>
      <c r="H437" s="937">
        <v>1</v>
      </c>
      <c r="I437" s="937">
        <v>39</v>
      </c>
      <c r="J437" s="937">
        <v>6109</v>
      </c>
      <c r="K437" s="937">
        <v>242623</v>
      </c>
      <c r="L437" s="937">
        <v>1.1824943098465241</v>
      </c>
      <c r="M437" s="937">
        <v>39.715665411687674</v>
      </c>
      <c r="N437" s="937">
        <v>5353</v>
      </c>
      <c r="O437" s="937">
        <v>214120</v>
      </c>
      <c r="P437" s="928">
        <v>1.0435765843483007</v>
      </c>
      <c r="Q437" s="938">
        <v>40</v>
      </c>
    </row>
    <row r="438" spans="1:17" ht="14.4" customHeight="1" x14ac:dyDescent="0.3">
      <c r="A438" s="925" t="s">
        <v>11145</v>
      </c>
      <c r="B438" s="927" t="s">
        <v>7114</v>
      </c>
      <c r="C438" s="927" t="s">
        <v>9855</v>
      </c>
      <c r="D438" s="927" t="s">
        <v>11062</v>
      </c>
      <c r="E438" s="927" t="s">
        <v>11063</v>
      </c>
      <c r="F438" s="937">
        <v>314</v>
      </c>
      <c r="G438" s="937">
        <v>119948</v>
      </c>
      <c r="H438" s="937">
        <v>1</v>
      </c>
      <c r="I438" s="937">
        <v>382</v>
      </c>
      <c r="J438" s="937">
        <v>356</v>
      </c>
      <c r="K438" s="937">
        <v>136256</v>
      </c>
      <c r="L438" s="937">
        <v>1.1359589155300631</v>
      </c>
      <c r="M438" s="937">
        <v>382.74157303370788</v>
      </c>
      <c r="N438" s="937">
        <v>428</v>
      </c>
      <c r="O438" s="937">
        <v>163924</v>
      </c>
      <c r="P438" s="928">
        <v>1.3666255377330176</v>
      </c>
      <c r="Q438" s="938">
        <v>383</v>
      </c>
    </row>
    <row r="439" spans="1:17" ht="14.4" customHeight="1" x14ac:dyDescent="0.3">
      <c r="A439" s="925" t="s">
        <v>11145</v>
      </c>
      <c r="B439" s="927" t="s">
        <v>7114</v>
      </c>
      <c r="C439" s="927" t="s">
        <v>9855</v>
      </c>
      <c r="D439" s="927" t="s">
        <v>11152</v>
      </c>
      <c r="E439" s="927" t="s">
        <v>11153</v>
      </c>
      <c r="F439" s="937">
        <v>7</v>
      </c>
      <c r="G439" s="937">
        <v>259</v>
      </c>
      <c r="H439" s="937">
        <v>1</v>
      </c>
      <c r="I439" s="937">
        <v>37</v>
      </c>
      <c r="J439" s="937">
        <v>13</v>
      </c>
      <c r="K439" s="937">
        <v>481</v>
      </c>
      <c r="L439" s="937">
        <v>1.8571428571428572</v>
      </c>
      <c r="M439" s="937">
        <v>37</v>
      </c>
      <c r="N439" s="937">
        <v>18</v>
      </c>
      <c r="O439" s="937">
        <v>666</v>
      </c>
      <c r="P439" s="928">
        <v>2.5714285714285716</v>
      </c>
      <c r="Q439" s="938">
        <v>37</v>
      </c>
    </row>
    <row r="440" spans="1:17" ht="14.4" customHeight="1" x14ac:dyDescent="0.3">
      <c r="A440" s="925" t="s">
        <v>11145</v>
      </c>
      <c r="B440" s="927" t="s">
        <v>7114</v>
      </c>
      <c r="C440" s="927" t="s">
        <v>9855</v>
      </c>
      <c r="D440" s="927" t="s">
        <v>11154</v>
      </c>
      <c r="E440" s="927" t="s">
        <v>11155</v>
      </c>
      <c r="F440" s="937">
        <v>452</v>
      </c>
      <c r="G440" s="937">
        <v>200688</v>
      </c>
      <c r="H440" s="937">
        <v>1</v>
      </c>
      <c r="I440" s="937">
        <v>444</v>
      </c>
      <c r="J440" s="937">
        <v>587</v>
      </c>
      <c r="K440" s="937">
        <v>261072</v>
      </c>
      <c r="L440" s="937">
        <v>1.3008849557522124</v>
      </c>
      <c r="M440" s="937">
        <v>444.75638841567292</v>
      </c>
      <c r="N440" s="937">
        <v>634</v>
      </c>
      <c r="O440" s="937">
        <v>282130</v>
      </c>
      <c r="P440" s="928">
        <v>1.4058139998405486</v>
      </c>
      <c r="Q440" s="938">
        <v>445</v>
      </c>
    </row>
    <row r="441" spans="1:17" ht="14.4" customHeight="1" x14ac:dyDescent="0.3">
      <c r="A441" s="925" t="s">
        <v>11145</v>
      </c>
      <c r="B441" s="927" t="s">
        <v>7114</v>
      </c>
      <c r="C441" s="927" t="s">
        <v>9855</v>
      </c>
      <c r="D441" s="927" t="s">
        <v>11156</v>
      </c>
      <c r="E441" s="927" t="s">
        <v>11157</v>
      </c>
      <c r="F441" s="937">
        <v>72</v>
      </c>
      <c r="G441" s="937">
        <v>2952</v>
      </c>
      <c r="H441" s="937">
        <v>1</v>
      </c>
      <c r="I441" s="937">
        <v>41</v>
      </c>
      <c r="J441" s="937">
        <v>88</v>
      </c>
      <c r="K441" s="937">
        <v>3608</v>
      </c>
      <c r="L441" s="937">
        <v>1.2222222222222223</v>
      </c>
      <c r="M441" s="937">
        <v>41</v>
      </c>
      <c r="N441" s="937">
        <v>102</v>
      </c>
      <c r="O441" s="937">
        <v>4182</v>
      </c>
      <c r="P441" s="928">
        <v>1.4166666666666667</v>
      </c>
      <c r="Q441" s="938">
        <v>41</v>
      </c>
    </row>
    <row r="442" spans="1:17" ht="14.4" customHeight="1" x14ac:dyDescent="0.3">
      <c r="A442" s="925" t="s">
        <v>11145</v>
      </c>
      <c r="B442" s="927" t="s">
        <v>7114</v>
      </c>
      <c r="C442" s="927" t="s">
        <v>9855</v>
      </c>
      <c r="D442" s="927" t="s">
        <v>11158</v>
      </c>
      <c r="E442" s="927" t="s">
        <v>11159</v>
      </c>
      <c r="F442" s="937">
        <v>247</v>
      </c>
      <c r="G442" s="937">
        <v>121030</v>
      </c>
      <c r="H442" s="937">
        <v>1</v>
      </c>
      <c r="I442" s="937">
        <v>490</v>
      </c>
      <c r="J442" s="937">
        <v>379</v>
      </c>
      <c r="K442" s="937">
        <v>186034</v>
      </c>
      <c r="L442" s="937">
        <v>1.5370899776914815</v>
      </c>
      <c r="M442" s="937">
        <v>490.85488126649079</v>
      </c>
      <c r="N442" s="937">
        <v>753</v>
      </c>
      <c r="O442" s="937">
        <v>369723</v>
      </c>
      <c r="P442" s="928">
        <v>3.0548045939023383</v>
      </c>
      <c r="Q442" s="938">
        <v>491</v>
      </c>
    </row>
    <row r="443" spans="1:17" ht="14.4" customHeight="1" x14ac:dyDescent="0.3">
      <c r="A443" s="925" t="s">
        <v>11145</v>
      </c>
      <c r="B443" s="927" t="s">
        <v>7114</v>
      </c>
      <c r="C443" s="927" t="s">
        <v>9855</v>
      </c>
      <c r="D443" s="927" t="s">
        <v>11160</v>
      </c>
      <c r="E443" s="927" t="s">
        <v>11161</v>
      </c>
      <c r="F443" s="937">
        <v>785</v>
      </c>
      <c r="G443" s="937">
        <v>24335</v>
      </c>
      <c r="H443" s="937">
        <v>1</v>
      </c>
      <c r="I443" s="937">
        <v>31</v>
      </c>
      <c r="J443" s="937">
        <v>624</v>
      </c>
      <c r="K443" s="937">
        <v>19344</v>
      </c>
      <c r="L443" s="937">
        <v>0.79490445859872616</v>
      </c>
      <c r="M443" s="937">
        <v>31</v>
      </c>
      <c r="N443" s="937">
        <v>829</v>
      </c>
      <c r="O443" s="937">
        <v>25699</v>
      </c>
      <c r="P443" s="928">
        <v>1.0560509554140127</v>
      </c>
      <c r="Q443" s="938">
        <v>31</v>
      </c>
    </row>
    <row r="444" spans="1:17" ht="14.4" customHeight="1" x14ac:dyDescent="0.3">
      <c r="A444" s="925" t="s">
        <v>11145</v>
      </c>
      <c r="B444" s="927" t="s">
        <v>7114</v>
      </c>
      <c r="C444" s="927" t="s">
        <v>9855</v>
      </c>
      <c r="D444" s="927" t="s">
        <v>11162</v>
      </c>
      <c r="E444" s="927" t="s">
        <v>11163</v>
      </c>
      <c r="F444" s="937">
        <v>7</v>
      </c>
      <c r="G444" s="937">
        <v>1435</v>
      </c>
      <c r="H444" s="937">
        <v>1</v>
      </c>
      <c r="I444" s="937">
        <v>205</v>
      </c>
      <c r="J444" s="937">
        <v>17</v>
      </c>
      <c r="K444" s="937">
        <v>3497</v>
      </c>
      <c r="L444" s="937">
        <v>2.4369337979094077</v>
      </c>
      <c r="M444" s="937">
        <v>205.70588235294119</v>
      </c>
      <c r="N444" s="937">
        <v>17</v>
      </c>
      <c r="O444" s="937">
        <v>3519</v>
      </c>
      <c r="P444" s="928">
        <v>2.4522648083623695</v>
      </c>
      <c r="Q444" s="938">
        <v>207</v>
      </c>
    </row>
    <row r="445" spans="1:17" ht="14.4" customHeight="1" x14ac:dyDescent="0.3">
      <c r="A445" s="925" t="s">
        <v>11145</v>
      </c>
      <c r="B445" s="927" t="s">
        <v>7114</v>
      </c>
      <c r="C445" s="927" t="s">
        <v>9855</v>
      </c>
      <c r="D445" s="927" t="s">
        <v>11164</v>
      </c>
      <c r="E445" s="927" t="s">
        <v>11165</v>
      </c>
      <c r="F445" s="937">
        <v>7</v>
      </c>
      <c r="G445" s="937">
        <v>2639</v>
      </c>
      <c r="H445" s="937">
        <v>1</v>
      </c>
      <c r="I445" s="937">
        <v>377</v>
      </c>
      <c r="J445" s="937">
        <v>17</v>
      </c>
      <c r="K445" s="937">
        <v>6433</v>
      </c>
      <c r="L445" s="937">
        <v>2.4376657824933687</v>
      </c>
      <c r="M445" s="937">
        <v>378.41176470588238</v>
      </c>
      <c r="N445" s="937">
        <v>18</v>
      </c>
      <c r="O445" s="937">
        <v>6840</v>
      </c>
      <c r="P445" s="928">
        <v>2.5918908677529369</v>
      </c>
      <c r="Q445" s="938">
        <v>380</v>
      </c>
    </row>
    <row r="446" spans="1:17" ht="14.4" customHeight="1" x14ac:dyDescent="0.3">
      <c r="A446" s="925" t="s">
        <v>11145</v>
      </c>
      <c r="B446" s="927" t="s">
        <v>7114</v>
      </c>
      <c r="C446" s="927" t="s">
        <v>9855</v>
      </c>
      <c r="D446" s="927" t="s">
        <v>11166</v>
      </c>
      <c r="E446" s="927" t="s">
        <v>11167</v>
      </c>
      <c r="F446" s="937">
        <v>1</v>
      </c>
      <c r="G446" s="937">
        <v>231</v>
      </c>
      <c r="H446" s="937">
        <v>1</v>
      </c>
      <c r="I446" s="937">
        <v>231</v>
      </c>
      <c r="J446" s="937">
        <v>1</v>
      </c>
      <c r="K446" s="937">
        <v>231</v>
      </c>
      <c r="L446" s="937">
        <v>1</v>
      </c>
      <c r="M446" s="937">
        <v>231</v>
      </c>
      <c r="N446" s="937">
        <v>1</v>
      </c>
      <c r="O446" s="937">
        <v>234</v>
      </c>
      <c r="P446" s="928">
        <v>1.0129870129870129</v>
      </c>
      <c r="Q446" s="938">
        <v>234</v>
      </c>
    </row>
    <row r="447" spans="1:17" ht="14.4" customHeight="1" x14ac:dyDescent="0.3">
      <c r="A447" s="925" t="s">
        <v>11145</v>
      </c>
      <c r="B447" s="927" t="s">
        <v>7114</v>
      </c>
      <c r="C447" s="927" t="s">
        <v>9855</v>
      </c>
      <c r="D447" s="927" t="s">
        <v>11168</v>
      </c>
      <c r="E447" s="927" t="s">
        <v>11169</v>
      </c>
      <c r="F447" s="937">
        <v>1558</v>
      </c>
      <c r="G447" s="937">
        <v>176054</v>
      </c>
      <c r="H447" s="937">
        <v>1</v>
      </c>
      <c r="I447" s="937">
        <v>113</v>
      </c>
      <c r="J447" s="937">
        <v>2271</v>
      </c>
      <c r="K447" s="937">
        <v>259545</v>
      </c>
      <c r="L447" s="937">
        <v>1.4742351778431617</v>
      </c>
      <c r="M447" s="937">
        <v>114.28665785997357</v>
      </c>
      <c r="N447" s="937">
        <v>2866</v>
      </c>
      <c r="O447" s="937">
        <v>332456</v>
      </c>
      <c r="P447" s="928">
        <v>1.8883751576220933</v>
      </c>
      <c r="Q447" s="938">
        <v>116</v>
      </c>
    </row>
    <row r="448" spans="1:17" ht="14.4" customHeight="1" x14ac:dyDescent="0.3">
      <c r="A448" s="925" t="s">
        <v>11145</v>
      </c>
      <c r="B448" s="927" t="s">
        <v>7114</v>
      </c>
      <c r="C448" s="927" t="s">
        <v>9855</v>
      </c>
      <c r="D448" s="927" t="s">
        <v>11170</v>
      </c>
      <c r="E448" s="927" t="s">
        <v>11171</v>
      </c>
      <c r="F448" s="937">
        <v>194</v>
      </c>
      <c r="G448" s="937">
        <v>16296</v>
      </c>
      <c r="H448" s="937">
        <v>1</v>
      </c>
      <c r="I448" s="937">
        <v>84</v>
      </c>
      <c r="J448" s="937">
        <v>296</v>
      </c>
      <c r="K448" s="937">
        <v>24760</v>
      </c>
      <c r="L448" s="937">
        <v>1.5193912616593028</v>
      </c>
      <c r="M448" s="937">
        <v>83.648648648648646</v>
      </c>
      <c r="N448" s="937">
        <v>260</v>
      </c>
      <c r="O448" s="937">
        <v>22100</v>
      </c>
      <c r="P448" s="928">
        <v>1.3561610211094748</v>
      </c>
      <c r="Q448" s="938">
        <v>85</v>
      </c>
    </row>
    <row r="449" spans="1:17" ht="14.4" customHeight="1" x14ac:dyDescent="0.3">
      <c r="A449" s="925" t="s">
        <v>11145</v>
      </c>
      <c r="B449" s="927" t="s">
        <v>7114</v>
      </c>
      <c r="C449" s="927" t="s">
        <v>9855</v>
      </c>
      <c r="D449" s="927" t="s">
        <v>11172</v>
      </c>
      <c r="E449" s="927" t="s">
        <v>11173</v>
      </c>
      <c r="F449" s="937">
        <v>10</v>
      </c>
      <c r="G449" s="937">
        <v>960</v>
      </c>
      <c r="H449" s="937">
        <v>1</v>
      </c>
      <c r="I449" s="937">
        <v>96</v>
      </c>
      <c r="J449" s="937">
        <v>13</v>
      </c>
      <c r="K449" s="937">
        <v>1259</v>
      </c>
      <c r="L449" s="937">
        <v>1.3114583333333334</v>
      </c>
      <c r="M449" s="937">
        <v>96.84615384615384</v>
      </c>
      <c r="N449" s="937">
        <v>9</v>
      </c>
      <c r="O449" s="937">
        <v>882</v>
      </c>
      <c r="P449" s="928">
        <v>0.91874999999999996</v>
      </c>
      <c r="Q449" s="938">
        <v>98</v>
      </c>
    </row>
    <row r="450" spans="1:17" ht="14.4" customHeight="1" x14ac:dyDescent="0.3">
      <c r="A450" s="925" t="s">
        <v>11145</v>
      </c>
      <c r="B450" s="927" t="s">
        <v>7114</v>
      </c>
      <c r="C450" s="927" t="s">
        <v>9855</v>
      </c>
      <c r="D450" s="927" t="s">
        <v>11174</v>
      </c>
      <c r="E450" s="927" t="s">
        <v>11175</v>
      </c>
      <c r="F450" s="937">
        <v>133</v>
      </c>
      <c r="G450" s="937">
        <v>2793</v>
      </c>
      <c r="H450" s="937">
        <v>1</v>
      </c>
      <c r="I450" s="937">
        <v>21</v>
      </c>
      <c r="J450" s="937">
        <v>308</v>
      </c>
      <c r="K450" s="937">
        <v>6468</v>
      </c>
      <c r="L450" s="937">
        <v>2.3157894736842106</v>
      </c>
      <c r="M450" s="937">
        <v>21</v>
      </c>
      <c r="N450" s="937">
        <v>299</v>
      </c>
      <c r="O450" s="937">
        <v>6279</v>
      </c>
      <c r="P450" s="928">
        <v>2.2481203007518795</v>
      </c>
      <c r="Q450" s="938">
        <v>21</v>
      </c>
    </row>
    <row r="451" spans="1:17" ht="14.4" customHeight="1" x14ac:dyDescent="0.3">
      <c r="A451" s="925" t="s">
        <v>11145</v>
      </c>
      <c r="B451" s="927" t="s">
        <v>7114</v>
      </c>
      <c r="C451" s="927" t="s">
        <v>9855</v>
      </c>
      <c r="D451" s="927" t="s">
        <v>11071</v>
      </c>
      <c r="E451" s="927" t="s">
        <v>11072</v>
      </c>
      <c r="F451" s="937">
        <v>1357</v>
      </c>
      <c r="G451" s="937">
        <v>659502</v>
      </c>
      <c r="H451" s="937">
        <v>1</v>
      </c>
      <c r="I451" s="937">
        <v>486</v>
      </c>
      <c r="J451" s="937">
        <v>1778</v>
      </c>
      <c r="K451" s="937">
        <v>865446</v>
      </c>
      <c r="L451" s="937">
        <v>1.3122719870447701</v>
      </c>
      <c r="M451" s="937">
        <v>486.7525309336333</v>
      </c>
      <c r="N451" s="937">
        <v>2311</v>
      </c>
      <c r="O451" s="937">
        <v>1125457</v>
      </c>
      <c r="P451" s="928">
        <v>1.7065255298695077</v>
      </c>
      <c r="Q451" s="938">
        <v>487</v>
      </c>
    </row>
    <row r="452" spans="1:17" ht="14.4" customHeight="1" x14ac:dyDescent="0.3">
      <c r="A452" s="925" t="s">
        <v>11145</v>
      </c>
      <c r="B452" s="927" t="s">
        <v>7114</v>
      </c>
      <c r="C452" s="927" t="s">
        <v>9855</v>
      </c>
      <c r="D452" s="927" t="s">
        <v>11176</v>
      </c>
      <c r="E452" s="927" t="s">
        <v>11177</v>
      </c>
      <c r="F452" s="937">
        <v>439</v>
      </c>
      <c r="G452" s="937">
        <v>17560</v>
      </c>
      <c r="H452" s="937">
        <v>1</v>
      </c>
      <c r="I452" s="937">
        <v>40</v>
      </c>
      <c r="J452" s="937">
        <v>609</v>
      </c>
      <c r="K452" s="937">
        <v>24736</v>
      </c>
      <c r="L452" s="937">
        <v>1.4086560364464693</v>
      </c>
      <c r="M452" s="937">
        <v>40.617405582922821</v>
      </c>
      <c r="N452" s="937">
        <v>448</v>
      </c>
      <c r="O452" s="937">
        <v>18368</v>
      </c>
      <c r="P452" s="928">
        <v>1.0460136674259681</v>
      </c>
      <c r="Q452" s="938">
        <v>41</v>
      </c>
    </row>
    <row r="453" spans="1:17" ht="14.4" customHeight="1" x14ac:dyDescent="0.3">
      <c r="A453" s="925" t="s">
        <v>11145</v>
      </c>
      <c r="B453" s="927" t="s">
        <v>7114</v>
      </c>
      <c r="C453" s="927" t="s">
        <v>9855</v>
      </c>
      <c r="D453" s="927" t="s">
        <v>11178</v>
      </c>
      <c r="E453" s="927" t="s">
        <v>11179</v>
      </c>
      <c r="F453" s="937">
        <v>18</v>
      </c>
      <c r="G453" s="937">
        <v>13698</v>
      </c>
      <c r="H453" s="937">
        <v>1</v>
      </c>
      <c r="I453" s="937">
        <v>761</v>
      </c>
      <c r="J453" s="937">
        <v>34</v>
      </c>
      <c r="K453" s="937">
        <v>25900</v>
      </c>
      <c r="L453" s="937">
        <v>1.8907869762009053</v>
      </c>
      <c r="M453" s="937">
        <v>761.76470588235293</v>
      </c>
      <c r="N453" s="937">
        <v>45</v>
      </c>
      <c r="O453" s="937">
        <v>34290</v>
      </c>
      <c r="P453" s="928">
        <v>2.5032851511169514</v>
      </c>
      <c r="Q453" s="938">
        <v>762</v>
      </c>
    </row>
    <row r="454" spans="1:17" ht="14.4" customHeight="1" x14ac:dyDescent="0.3">
      <c r="A454" s="925" t="s">
        <v>11145</v>
      </c>
      <c r="B454" s="927" t="s">
        <v>7114</v>
      </c>
      <c r="C454" s="927" t="s">
        <v>9855</v>
      </c>
      <c r="D454" s="927" t="s">
        <v>11180</v>
      </c>
      <c r="E454" s="927" t="s">
        <v>11181</v>
      </c>
      <c r="F454" s="937">
        <v>8</v>
      </c>
      <c r="G454" s="937">
        <v>16232</v>
      </c>
      <c r="H454" s="937">
        <v>1</v>
      </c>
      <c r="I454" s="937">
        <v>2029</v>
      </c>
      <c r="J454" s="937">
        <v>7</v>
      </c>
      <c r="K454" s="937">
        <v>14263</v>
      </c>
      <c r="L454" s="937">
        <v>0.87869640216855593</v>
      </c>
      <c r="M454" s="937">
        <v>2037.5714285714287</v>
      </c>
      <c r="N454" s="937">
        <v>10</v>
      </c>
      <c r="O454" s="937">
        <v>20720</v>
      </c>
      <c r="P454" s="928">
        <v>1.2764908822079841</v>
      </c>
      <c r="Q454" s="938">
        <v>2072</v>
      </c>
    </row>
    <row r="455" spans="1:17" ht="14.4" customHeight="1" x14ac:dyDescent="0.3">
      <c r="A455" s="925" t="s">
        <v>11145</v>
      </c>
      <c r="B455" s="927" t="s">
        <v>7114</v>
      </c>
      <c r="C455" s="927" t="s">
        <v>9855</v>
      </c>
      <c r="D455" s="927" t="s">
        <v>11182</v>
      </c>
      <c r="E455" s="927" t="s">
        <v>11183</v>
      </c>
      <c r="F455" s="937">
        <v>223</v>
      </c>
      <c r="G455" s="937">
        <v>134692</v>
      </c>
      <c r="H455" s="937">
        <v>1</v>
      </c>
      <c r="I455" s="937">
        <v>604</v>
      </c>
      <c r="J455" s="937">
        <v>490</v>
      </c>
      <c r="K455" s="937">
        <v>297235</v>
      </c>
      <c r="L455" s="937">
        <v>2.2067754580821428</v>
      </c>
      <c r="M455" s="937">
        <v>606.60204081632651</v>
      </c>
      <c r="N455" s="937">
        <v>416</v>
      </c>
      <c r="O455" s="937">
        <v>252928</v>
      </c>
      <c r="P455" s="928">
        <v>1.8778249636207049</v>
      </c>
      <c r="Q455" s="938">
        <v>608</v>
      </c>
    </row>
    <row r="456" spans="1:17" ht="14.4" customHeight="1" x14ac:dyDescent="0.3">
      <c r="A456" s="925" t="s">
        <v>11145</v>
      </c>
      <c r="B456" s="927" t="s">
        <v>7114</v>
      </c>
      <c r="C456" s="927" t="s">
        <v>9855</v>
      </c>
      <c r="D456" s="927" t="s">
        <v>11184</v>
      </c>
      <c r="E456" s="927" t="s">
        <v>11185</v>
      </c>
      <c r="F456" s="937">
        <v>3</v>
      </c>
      <c r="G456" s="937">
        <v>2883</v>
      </c>
      <c r="H456" s="937">
        <v>1</v>
      </c>
      <c r="I456" s="937">
        <v>961</v>
      </c>
      <c r="J456" s="937">
        <v>2</v>
      </c>
      <c r="K456" s="937">
        <v>1924</v>
      </c>
      <c r="L456" s="937">
        <v>0.66736038848421786</v>
      </c>
      <c r="M456" s="937">
        <v>962</v>
      </c>
      <c r="N456" s="937">
        <v>2</v>
      </c>
      <c r="O456" s="937">
        <v>1924</v>
      </c>
      <c r="P456" s="928">
        <v>0.66736038848421786</v>
      </c>
      <c r="Q456" s="938">
        <v>962</v>
      </c>
    </row>
    <row r="457" spans="1:17" ht="14.4" customHeight="1" x14ac:dyDescent="0.3">
      <c r="A457" s="925" t="s">
        <v>11145</v>
      </c>
      <c r="B457" s="927" t="s">
        <v>7114</v>
      </c>
      <c r="C457" s="927" t="s">
        <v>9855</v>
      </c>
      <c r="D457" s="927" t="s">
        <v>11186</v>
      </c>
      <c r="E457" s="927" t="s">
        <v>11187</v>
      </c>
      <c r="F457" s="937"/>
      <c r="G457" s="937"/>
      <c r="H457" s="937"/>
      <c r="I457" s="937"/>
      <c r="J457" s="937">
        <v>2</v>
      </c>
      <c r="K457" s="937">
        <v>978</v>
      </c>
      <c r="L457" s="937"/>
      <c r="M457" s="937">
        <v>489</v>
      </c>
      <c r="N457" s="937"/>
      <c r="O457" s="937"/>
      <c r="P457" s="928"/>
      <c r="Q457" s="938"/>
    </row>
    <row r="458" spans="1:17" ht="14.4" customHeight="1" x14ac:dyDescent="0.3">
      <c r="A458" s="925" t="s">
        <v>11145</v>
      </c>
      <c r="B458" s="927" t="s">
        <v>7114</v>
      </c>
      <c r="C458" s="927" t="s">
        <v>9855</v>
      </c>
      <c r="D458" s="927" t="s">
        <v>11188</v>
      </c>
      <c r="E458" s="927" t="s">
        <v>11189</v>
      </c>
      <c r="F458" s="937">
        <v>1</v>
      </c>
      <c r="G458" s="937">
        <v>245</v>
      </c>
      <c r="H458" s="937">
        <v>1</v>
      </c>
      <c r="I458" s="937">
        <v>245</v>
      </c>
      <c r="J458" s="937">
        <v>1</v>
      </c>
      <c r="K458" s="937">
        <v>245</v>
      </c>
      <c r="L458" s="937">
        <v>1</v>
      </c>
      <c r="M458" s="937">
        <v>245</v>
      </c>
      <c r="N458" s="937">
        <v>1</v>
      </c>
      <c r="O458" s="937">
        <v>248</v>
      </c>
      <c r="P458" s="928">
        <v>1.0122448979591836</v>
      </c>
      <c r="Q458" s="938">
        <v>248</v>
      </c>
    </row>
    <row r="459" spans="1:17" ht="14.4" customHeight="1" x14ac:dyDescent="0.3">
      <c r="A459" s="925" t="s">
        <v>11145</v>
      </c>
      <c r="B459" s="927" t="s">
        <v>7114</v>
      </c>
      <c r="C459" s="927" t="s">
        <v>9855</v>
      </c>
      <c r="D459" s="927" t="s">
        <v>11190</v>
      </c>
      <c r="E459" s="927" t="s">
        <v>11191</v>
      </c>
      <c r="F459" s="937">
        <v>50</v>
      </c>
      <c r="G459" s="937">
        <v>7600</v>
      </c>
      <c r="H459" s="937">
        <v>1</v>
      </c>
      <c r="I459" s="937">
        <v>152</v>
      </c>
      <c r="J459" s="937">
        <v>206</v>
      </c>
      <c r="K459" s="937">
        <v>31312</v>
      </c>
      <c r="L459" s="937">
        <v>4.12</v>
      </c>
      <c r="M459" s="937">
        <v>152</v>
      </c>
      <c r="N459" s="937">
        <v>34</v>
      </c>
      <c r="O459" s="937">
        <v>5168</v>
      </c>
      <c r="P459" s="928">
        <v>0.68</v>
      </c>
      <c r="Q459" s="938">
        <v>152</v>
      </c>
    </row>
    <row r="460" spans="1:17" ht="14.4" customHeight="1" x14ac:dyDescent="0.3">
      <c r="A460" s="925" t="s">
        <v>11145</v>
      </c>
      <c r="B460" s="927" t="s">
        <v>7114</v>
      </c>
      <c r="C460" s="927" t="s">
        <v>9855</v>
      </c>
      <c r="D460" s="927" t="s">
        <v>11192</v>
      </c>
      <c r="E460" s="927" t="s">
        <v>11193</v>
      </c>
      <c r="F460" s="937">
        <v>2</v>
      </c>
      <c r="G460" s="937">
        <v>54</v>
      </c>
      <c r="H460" s="937">
        <v>1</v>
      </c>
      <c r="I460" s="937">
        <v>27</v>
      </c>
      <c r="J460" s="937">
        <v>4</v>
      </c>
      <c r="K460" s="937">
        <v>108</v>
      </c>
      <c r="L460" s="937">
        <v>2</v>
      </c>
      <c r="M460" s="937">
        <v>27</v>
      </c>
      <c r="N460" s="937">
        <v>4</v>
      </c>
      <c r="O460" s="937">
        <v>108</v>
      </c>
      <c r="P460" s="928">
        <v>2</v>
      </c>
      <c r="Q460" s="938">
        <v>27</v>
      </c>
    </row>
    <row r="461" spans="1:17" ht="14.4" customHeight="1" x14ac:dyDescent="0.3">
      <c r="A461" s="925" t="s">
        <v>11145</v>
      </c>
      <c r="B461" s="927" t="s">
        <v>7114</v>
      </c>
      <c r="C461" s="927" t="s">
        <v>9855</v>
      </c>
      <c r="D461" s="927" t="s">
        <v>11194</v>
      </c>
      <c r="E461" s="927" t="s">
        <v>11195</v>
      </c>
      <c r="F461" s="937">
        <v>2</v>
      </c>
      <c r="G461" s="937">
        <v>654</v>
      </c>
      <c r="H461" s="937">
        <v>1</v>
      </c>
      <c r="I461" s="937">
        <v>327</v>
      </c>
      <c r="J461" s="937">
        <v>7</v>
      </c>
      <c r="K461" s="937">
        <v>2295</v>
      </c>
      <c r="L461" s="937">
        <v>3.5091743119266057</v>
      </c>
      <c r="M461" s="937">
        <v>327.85714285714283</v>
      </c>
      <c r="N461" s="937">
        <v>12</v>
      </c>
      <c r="O461" s="937">
        <v>3936</v>
      </c>
      <c r="P461" s="928">
        <v>6.0183486238532113</v>
      </c>
      <c r="Q461" s="938">
        <v>328</v>
      </c>
    </row>
    <row r="462" spans="1:17" ht="14.4" customHeight="1" x14ac:dyDescent="0.3">
      <c r="A462" s="925" t="s">
        <v>11196</v>
      </c>
      <c r="B462" s="927" t="s">
        <v>10915</v>
      </c>
      <c r="C462" s="927" t="s">
        <v>9855</v>
      </c>
      <c r="D462" s="927" t="s">
        <v>11197</v>
      </c>
      <c r="E462" s="927" t="s">
        <v>11198</v>
      </c>
      <c r="F462" s="937">
        <v>9</v>
      </c>
      <c r="G462" s="937">
        <v>10620</v>
      </c>
      <c r="H462" s="937">
        <v>1</v>
      </c>
      <c r="I462" s="937">
        <v>1180</v>
      </c>
      <c r="J462" s="937">
        <v>6</v>
      </c>
      <c r="K462" s="937">
        <v>7089</v>
      </c>
      <c r="L462" s="937">
        <v>0.66751412429378532</v>
      </c>
      <c r="M462" s="937">
        <v>1181.5</v>
      </c>
      <c r="N462" s="937">
        <v>7</v>
      </c>
      <c r="O462" s="937">
        <v>8288</v>
      </c>
      <c r="P462" s="928">
        <v>0.78041431261770244</v>
      </c>
      <c r="Q462" s="938">
        <v>1184</v>
      </c>
    </row>
    <row r="463" spans="1:17" ht="14.4" customHeight="1" x14ac:dyDescent="0.3">
      <c r="A463" s="925" t="s">
        <v>11196</v>
      </c>
      <c r="B463" s="927" t="s">
        <v>10915</v>
      </c>
      <c r="C463" s="927" t="s">
        <v>9855</v>
      </c>
      <c r="D463" s="927" t="s">
        <v>11199</v>
      </c>
      <c r="E463" s="927" t="s">
        <v>11200</v>
      </c>
      <c r="F463" s="937">
        <v>57</v>
      </c>
      <c r="G463" s="937">
        <v>220248</v>
      </c>
      <c r="H463" s="937">
        <v>1</v>
      </c>
      <c r="I463" s="937">
        <v>3864</v>
      </c>
      <c r="J463" s="937">
        <v>162</v>
      </c>
      <c r="K463" s="937">
        <v>433704</v>
      </c>
      <c r="L463" s="937">
        <v>1.9691620355235915</v>
      </c>
      <c r="M463" s="937">
        <v>2677.1851851851852</v>
      </c>
      <c r="N463" s="937">
        <v>83</v>
      </c>
      <c r="O463" s="937">
        <v>322123</v>
      </c>
      <c r="P463" s="928">
        <v>1.4625467654643856</v>
      </c>
      <c r="Q463" s="938">
        <v>3881</v>
      </c>
    </row>
    <row r="464" spans="1:17" ht="14.4" customHeight="1" x14ac:dyDescent="0.3">
      <c r="A464" s="925" t="s">
        <v>11196</v>
      </c>
      <c r="B464" s="927" t="s">
        <v>10915</v>
      </c>
      <c r="C464" s="927" t="s">
        <v>9855</v>
      </c>
      <c r="D464" s="927" t="s">
        <v>11201</v>
      </c>
      <c r="E464" s="927" t="s">
        <v>11202</v>
      </c>
      <c r="F464" s="937">
        <v>1</v>
      </c>
      <c r="G464" s="937">
        <v>650</v>
      </c>
      <c r="H464" s="937">
        <v>1</v>
      </c>
      <c r="I464" s="937">
        <v>650</v>
      </c>
      <c r="J464" s="937">
        <v>2</v>
      </c>
      <c r="K464" s="937">
        <v>1303</v>
      </c>
      <c r="L464" s="937">
        <v>2.0046153846153847</v>
      </c>
      <c r="M464" s="937">
        <v>651.5</v>
      </c>
      <c r="N464" s="937">
        <v>2</v>
      </c>
      <c r="O464" s="937">
        <v>1308</v>
      </c>
      <c r="P464" s="928">
        <v>2.0123076923076924</v>
      </c>
      <c r="Q464" s="938">
        <v>654</v>
      </c>
    </row>
    <row r="465" spans="1:17" ht="14.4" customHeight="1" x14ac:dyDescent="0.3">
      <c r="A465" s="925" t="s">
        <v>11196</v>
      </c>
      <c r="B465" s="927" t="s">
        <v>10915</v>
      </c>
      <c r="C465" s="927" t="s">
        <v>9855</v>
      </c>
      <c r="D465" s="927" t="s">
        <v>11203</v>
      </c>
      <c r="E465" s="927" t="s">
        <v>11204</v>
      </c>
      <c r="F465" s="937">
        <v>1</v>
      </c>
      <c r="G465" s="937">
        <v>310</v>
      </c>
      <c r="H465" s="937">
        <v>1</v>
      </c>
      <c r="I465" s="937">
        <v>310</v>
      </c>
      <c r="J465" s="937">
        <v>7</v>
      </c>
      <c r="K465" s="937">
        <v>1568</v>
      </c>
      <c r="L465" s="937">
        <v>5.0580645161290319</v>
      </c>
      <c r="M465" s="937">
        <v>224</v>
      </c>
      <c r="N465" s="937">
        <v>6</v>
      </c>
      <c r="O465" s="937">
        <v>1908</v>
      </c>
      <c r="P465" s="928">
        <v>6.1548387096774198</v>
      </c>
      <c r="Q465" s="938">
        <v>318</v>
      </c>
    </row>
    <row r="466" spans="1:17" ht="14.4" customHeight="1" x14ac:dyDescent="0.3">
      <c r="A466" s="925" t="s">
        <v>11196</v>
      </c>
      <c r="B466" s="927" t="s">
        <v>10915</v>
      </c>
      <c r="C466" s="927" t="s">
        <v>9855</v>
      </c>
      <c r="D466" s="927" t="s">
        <v>11205</v>
      </c>
      <c r="E466" s="927" t="s">
        <v>11206</v>
      </c>
      <c r="F466" s="937">
        <v>4</v>
      </c>
      <c r="G466" s="937">
        <v>3956</v>
      </c>
      <c r="H466" s="937">
        <v>1</v>
      </c>
      <c r="I466" s="937">
        <v>989</v>
      </c>
      <c r="J466" s="937">
        <v>18</v>
      </c>
      <c r="K466" s="937">
        <v>13972</v>
      </c>
      <c r="L466" s="937">
        <v>3.5318503538928212</v>
      </c>
      <c r="M466" s="937">
        <v>776.22222222222217</v>
      </c>
      <c r="N466" s="937">
        <v>14</v>
      </c>
      <c r="O466" s="937">
        <v>14210</v>
      </c>
      <c r="P466" s="928">
        <v>3.5920121334681498</v>
      </c>
      <c r="Q466" s="938">
        <v>1015</v>
      </c>
    </row>
    <row r="467" spans="1:17" ht="14.4" customHeight="1" x14ac:dyDescent="0.3">
      <c r="A467" s="925" t="s">
        <v>11196</v>
      </c>
      <c r="B467" s="927" t="s">
        <v>10915</v>
      </c>
      <c r="C467" s="927" t="s">
        <v>9855</v>
      </c>
      <c r="D467" s="927" t="s">
        <v>11207</v>
      </c>
      <c r="E467" s="927" t="s">
        <v>11208</v>
      </c>
      <c r="F467" s="937">
        <v>10</v>
      </c>
      <c r="G467" s="937">
        <v>8260</v>
      </c>
      <c r="H467" s="937">
        <v>1</v>
      </c>
      <c r="I467" s="937">
        <v>826</v>
      </c>
      <c r="J467" s="937">
        <v>4</v>
      </c>
      <c r="K467" s="937">
        <v>3320</v>
      </c>
      <c r="L467" s="937">
        <v>0.40193704600484259</v>
      </c>
      <c r="M467" s="937">
        <v>830</v>
      </c>
      <c r="N467" s="937">
        <v>7</v>
      </c>
      <c r="O467" s="937">
        <v>5817</v>
      </c>
      <c r="P467" s="928">
        <v>0.70423728813559328</v>
      </c>
      <c r="Q467" s="938">
        <v>831</v>
      </c>
    </row>
    <row r="468" spans="1:17" ht="14.4" customHeight="1" x14ac:dyDescent="0.3">
      <c r="A468" s="925" t="s">
        <v>11196</v>
      </c>
      <c r="B468" s="927" t="s">
        <v>10915</v>
      </c>
      <c r="C468" s="927" t="s">
        <v>9855</v>
      </c>
      <c r="D468" s="927" t="s">
        <v>11209</v>
      </c>
      <c r="E468" s="927" t="s">
        <v>11210</v>
      </c>
      <c r="F468" s="937"/>
      <c r="G468" s="937"/>
      <c r="H468" s="937"/>
      <c r="I468" s="937"/>
      <c r="J468" s="937">
        <v>2</v>
      </c>
      <c r="K468" s="937">
        <v>1622</v>
      </c>
      <c r="L468" s="937"/>
      <c r="M468" s="937">
        <v>811</v>
      </c>
      <c r="N468" s="937">
        <v>6</v>
      </c>
      <c r="O468" s="937">
        <v>4872</v>
      </c>
      <c r="P468" s="928"/>
      <c r="Q468" s="938">
        <v>812</v>
      </c>
    </row>
    <row r="469" spans="1:17" ht="14.4" customHeight="1" x14ac:dyDescent="0.3">
      <c r="A469" s="925" t="s">
        <v>11196</v>
      </c>
      <c r="B469" s="927" t="s">
        <v>10915</v>
      </c>
      <c r="C469" s="927" t="s">
        <v>9855</v>
      </c>
      <c r="D469" s="927" t="s">
        <v>11211</v>
      </c>
      <c r="E469" s="927" t="s">
        <v>11212</v>
      </c>
      <c r="F469" s="937"/>
      <c r="G469" s="937"/>
      <c r="H469" s="937"/>
      <c r="I469" s="937"/>
      <c r="J469" s="937">
        <v>2</v>
      </c>
      <c r="K469" s="937">
        <v>1622</v>
      </c>
      <c r="L469" s="937"/>
      <c r="M469" s="937">
        <v>811</v>
      </c>
      <c r="N469" s="937">
        <v>6</v>
      </c>
      <c r="O469" s="937">
        <v>4872</v>
      </c>
      <c r="P469" s="928"/>
      <c r="Q469" s="938">
        <v>812</v>
      </c>
    </row>
    <row r="470" spans="1:17" ht="14.4" customHeight="1" x14ac:dyDescent="0.3">
      <c r="A470" s="925" t="s">
        <v>11196</v>
      </c>
      <c r="B470" s="927" t="s">
        <v>10915</v>
      </c>
      <c r="C470" s="927" t="s">
        <v>9855</v>
      </c>
      <c r="D470" s="927" t="s">
        <v>10675</v>
      </c>
      <c r="E470" s="927" t="s">
        <v>10676</v>
      </c>
      <c r="F470" s="937">
        <v>1</v>
      </c>
      <c r="G470" s="937">
        <v>166</v>
      </c>
      <c r="H470" s="937">
        <v>1</v>
      </c>
      <c r="I470" s="937">
        <v>166</v>
      </c>
      <c r="J470" s="937">
        <v>9</v>
      </c>
      <c r="K470" s="937">
        <v>1503</v>
      </c>
      <c r="L470" s="937">
        <v>9.0542168674698793</v>
      </c>
      <c r="M470" s="937">
        <v>167</v>
      </c>
      <c r="N470" s="937">
        <v>17</v>
      </c>
      <c r="O470" s="937">
        <v>2839</v>
      </c>
      <c r="P470" s="928">
        <v>17.102409638554217</v>
      </c>
      <c r="Q470" s="938">
        <v>167</v>
      </c>
    </row>
    <row r="471" spans="1:17" ht="14.4" customHeight="1" x14ac:dyDescent="0.3">
      <c r="A471" s="925" t="s">
        <v>11196</v>
      </c>
      <c r="B471" s="927" t="s">
        <v>10915</v>
      </c>
      <c r="C471" s="927" t="s">
        <v>9855</v>
      </c>
      <c r="D471" s="927" t="s">
        <v>10681</v>
      </c>
      <c r="E471" s="927" t="s">
        <v>10682</v>
      </c>
      <c r="F471" s="937">
        <v>2</v>
      </c>
      <c r="G471" s="937">
        <v>344</v>
      </c>
      <c r="H471" s="937">
        <v>1</v>
      </c>
      <c r="I471" s="937">
        <v>172</v>
      </c>
      <c r="J471" s="937">
        <v>2</v>
      </c>
      <c r="K471" s="937">
        <v>346</v>
      </c>
      <c r="L471" s="937">
        <v>1.0058139534883721</v>
      </c>
      <c r="M471" s="937">
        <v>173</v>
      </c>
      <c r="N471" s="937">
        <v>3</v>
      </c>
      <c r="O471" s="937">
        <v>519</v>
      </c>
      <c r="P471" s="928">
        <v>1.5087209302325582</v>
      </c>
      <c r="Q471" s="938">
        <v>173</v>
      </c>
    </row>
    <row r="472" spans="1:17" ht="14.4" customHeight="1" x14ac:dyDescent="0.3">
      <c r="A472" s="925" t="s">
        <v>11196</v>
      </c>
      <c r="B472" s="927" t="s">
        <v>10915</v>
      </c>
      <c r="C472" s="927" t="s">
        <v>9855</v>
      </c>
      <c r="D472" s="927" t="s">
        <v>10685</v>
      </c>
      <c r="E472" s="927" t="s">
        <v>10686</v>
      </c>
      <c r="F472" s="937">
        <v>9</v>
      </c>
      <c r="G472" s="937">
        <v>3141</v>
      </c>
      <c r="H472" s="937">
        <v>1</v>
      </c>
      <c r="I472" s="937">
        <v>349</v>
      </c>
      <c r="J472" s="937">
        <v>6</v>
      </c>
      <c r="K472" s="937">
        <v>2100</v>
      </c>
      <c r="L472" s="937">
        <v>0.66857688634192936</v>
      </c>
      <c r="M472" s="937">
        <v>350</v>
      </c>
      <c r="N472" s="937">
        <v>6</v>
      </c>
      <c r="O472" s="937">
        <v>2106</v>
      </c>
      <c r="P472" s="928">
        <v>0.67048710601719197</v>
      </c>
      <c r="Q472" s="938">
        <v>351</v>
      </c>
    </row>
    <row r="473" spans="1:17" ht="14.4" customHeight="1" x14ac:dyDescent="0.3">
      <c r="A473" s="925" t="s">
        <v>11196</v>
      </c>
      <c r="B473" s="927" t="s">
        <v>10915</v>
      </c>
      <c r="C473" s="927" t="s">
        <v>9855</v>
      </c>
      <c r="D473" s="927" t="s">
        <v>11213</v>
      </c>
      <c r="E473" s="927" t="s">
        <v>11214</v>
      </c>
      <c r="F473" s="937">
        <v>5</v>
      </c>
      <c r="G473" s="937">
        <v>940</v>
      </c>
      <c r="H473" s="937">
        <v>1</v>
      </c>
      <c r="I473" s="937">
        <v>188</v>
      </c>
      <c r="J473" s="937">
        <v>6</v>
      </c>
      <c r="K473" s="937">
        <v>1132</v>
      </c>
      <c r="L473" s="937">
        <v>1.2042553191489362</v>
      </c>
      <c r="M473" s="937">
        <v>188.66666666666666</v>
      </c>
      <c r="N473" s="937">
        <v>5</v>
      </c>
      <c r="O473" s="937">
        <v>945</v>
      </c>
      <c r="P473" s="928">
        <v>1.0053191489361701</v>
      </c>
      <c r="Q473" s="938">
        <v>189</v>
      </c>
    </row>
    <row r="474" spans="1:17" ht="14.4" customHeight="1" x14ac:dyDescent="0.3">
      <c r="A474" s="925" t="s">
        <v>11196</v>
      </c>
      <c r="B474" s="927" t="s">
        <v>10915</v>
      </c>
      <c r="C474" s="927" t="s">
        <v>9855</v>
      </c>
      <c r="D474" s="927" t="s">
        <v>11215</v>
      </c>
      <c r="E474" s="927" t="s">
        <v>11216</v>
      </c>
      <c r="F474" s="937">
        <v>23</v>
      </c>
      <c r="G474" s="937">
        <v>12535</v>
      </c>
      <c r="H474" s="937">
        <v>1</v>
      </c>
      <c r="I474" s="937">
        <v>545</v>
      </c>
      <c r="J474" s="937">
        <v>24</v>
      </c>
      <c r="K474" s="937">
        <v>13101</v>
      </c>
      <c r="L474" s="937">
        <v>1.0451535700039889</v>
      </c>
      <c r="M474" s="937">
        <v>545.875</v>
      </c>
      <c r="N474" s="937">
        <v>42</v>
      </c>
      <c r="O474" s="937">
        <v>22974</v>
      </c>
      <c r="P474" s="928">
        <v>1.8327881930594336</v>
      </c>
      <c r="Q474" s="938">
        <v>547</v>
      </c>
    </row>
    <row r="475" spans="1:17" ht="14.4" customHeight="1" x14ac:dyDescent="0.3">
      <c r="A475" s="925" t="s">
        <v>11196</v>
      </c>
      <c r="B475" s="927" t="s">
        <v>10915</v>
      </c>
      <c r="C475" s="927" t="s">
        <v>9855</v>
      </c>
      <c r="D475" s="927" t="s">
        <v>11217</v>
      </c>
      <c r="E475" s="927" t="s">
        <v>11218</v>
      </c>
      <c r="F475" s="937">
        <v>4</v>
      </c>
      <c r="G475" s="937">
        <v>2600</v>
      </c>
      <c r="H475" s="937">
        <v>1</v>
      </c>
      <c r="I475" s="937">
        <v>650</v>
      </c>
      <c r="J475" s="937">
        <v>5</v>
      </c>
      <c r="K475" s="937">
        <v>3253</v>
      </c>
      <c r="L475" s="937">
        <v>1.2511538461538461</v>
      </c>
      <c r="M475" s="937">
        <v>650.6</v>
      </c>
      <c r="N475" s="937">
        <v>9</v>
      </c>
      <c r="O475" s="937">
        <v>5868</v>
      </c>
      <c r="P475" s="928">
        <v>2.2569230769230768</v>
      </c>
      <c r="Q475" s="938">
        <v>652</v>
      </c>
    </row>
    <row r="476" spans="1:17" ht="14.4" customHeight="1" x14ac:dyDescent="0.3">
      <c r="A476" s="925" t="s">
        <v>11196</v>
      </c>
      <c r="B476" s="927" t="s">
        <v>10915</v>
      </c>
      <c r="C476" s="927" t="s">
        <v>9855</v>
      </c>
      <c r="D476" s="927" t="s">
        <v>11219</v>
      </c>
      <c r="E476" s="927" t="s">
        <v>11220</v>
      </c>
      <c r="F476" s="937">
        <v>4</v>
      </c>
      <c r="G476" s="937">
        <v>2600</v>
      </c>
      <c r="H476" s="937">
        <v>1</v>
      </c>
      <c r="I476" s="937">
        <v>650</v>
      </c>
      <c r="J476" s="937">
        <v>5</v>
      </c>
      <c r="K476" s="937">
        <v>3253</v>
      </c>
      <c r="L476" s="937">
        <v>1.2511538461538461</v>
      </c>
      <c r="M476" s="937">
        <v>650.6</v>
      </c>
      <c r="N476" s="937">
        <v>9</v>
      </c>
      <c r="O476" s="937">
        <v>5868</v>
      </c>
      <c r="P476" s="928">
        <v>2.2569230769230768</v>
      </c>
      <c r="Q476" s="938">
        <v>652</v>
      </c>
    </row>
    <row r="477" spans="1:17" ht="14.4" customHeight="1" x14ac:dyDescent="0.3">
      <c r="A477" s="925" t="s">
        <v>11196</v>
      </c>
      <c r="B477" s="927" t="s">
        <v>10915</v>
      </c>
      <c r="C477" s="927" t="s">
        <v>9855</v>
      </c>
      <c r="D477" s="927" t="s">
        <v>11221</v>
      </c>
      <c r="E477" s="927" t="s">
        <v>11222</v>
      </c>
      <c r="F477" s="937">
        <v>8</v>
      </c>
      <c r="G477" s="937">
        <v>5392</v>
      </c>
      <c r="H477" s="937">
        <v>1</v>
      </c>
      <c r="I477" s="937">
        <v>674</v>
      </c>
      <c r="J477" s="937">
        <v>9</v>
      </c>
      <c r="K477" s="937">
        <v>6072</v>
      </c>
      <c r="L477" s="937">
        <v>1.1261127596439169</v>
      </c>
      <c r="M477" s="937">
        <v>674.66666666666663</v>
      </c>
      <c r="N477" s="937">
        <v>15</v>
      </c>
      <c r="O477" s="937">
        <v>10140</v>
      </c>
      <c r="P477" s="928">
        <v>1.8805637982195846</v>
      </c>
      <c r="Q477" s="938">
        <v>676</v>
      </c>
    </row>
    <row r="478" spans="1:17" ht="14.4" customHeight="1" x14ac:dyDescent="0.3">
      <c r="A478" s="925" t="s">
        <v>11196</v>
      </c>
      <c r="B478" s="927" t="s">
        <v>10915</v>
      </c>
      <c r="C478" s="927" t="s">
        <v>9855</v>
      </c>
      <c r="D478" s="927" t="s">
        <v>11223</v>
      </c>
      <c r="E478" s="927" t="s">
        <v>11224</v>
      </c>
      <c r="F478" s="937">
        <v>4</v>
      </c>
      <c r="G478" s="937">
        <v>2036</v>
      </c>
      <c r="H478" s="937">
        <v>1</v>
      </c>
      <c r="I478" s="937">
        <v>509</v>
      </c>
      <c r="J478" s="937">
        <v>5</v>
      </c>
      <c r="K478" s="937">
        <v>2550</v>
      </c>
      <c r="L478" s="937">
        <v>1.2524557956777995</v>
      </c>
      <c r="M478" s="937">
        <v>510</v>
      </c>
      <c r="N478" s="937">
        <v>6</v>
      </c>
      <c r="O478" s="937">
        <v>3066</v>
      </c>
      <c r="P478" s="928">
        <v>1.505893909626719</v>
      </c>
      <c r="Q478" s="938">
        <v>511</v>
      </c>
    </row>
    <row r="479" spans="1:17" ht="14.4" customHeight="1" x14ac:dyDescent="0.3">
      <c r="A479" s="925" t="s">
        <v>11196</v>
      </c>
      <c r="B479" s="927" t="s">
        <v>10915</v>
      </c>
      <c r="C479" s="927" t="s">
        <v>9855</v>
      </c>
      <c r="D479" s="927" t="s">
        <v>11225</v>
      </c>
      <c r="E479" s="927" t="s">
        <v>11226</v>
      </c>
      <c r="F479" s="937">
        <v>4</v>
      </c>
      <c r="G479" s="937">
        <v>1676</v>
      </c>
      <c r="H479" s="937">
        <v>1</v>
      </c>
      <c r="I479" s="937">
        <v>419</v>
      </c>
      <c r="J479" s="937">
        <v>5</v>
      </c>
      <c r="K479" s="937">
        <v>2100</v>
      </c>
      <c r="L479" s="937">
        <v>1.2529832935560858</v>
      </c>
      <c r="M479" s="937">
        <v>420</v>
      </c>
      <c r="N479" s="937">
        <v>6</v>
      </c>
      <c r="O479" s="937">
        <v>2526</v>
      </c>
      <c r="P479" s="928">
        <v>1.5071599045346062</v>
      </c>
      <c r="Q479" s="938">
        <v>421</v>
      </c>
    </row>
    <row r="480" spans="1:17" ht="14.4" customHeight="1" x14ac:dyDescent="0.3">
      <c r="A480" s="925" t="s">
        <v>11196</v>
      </c>
      <c r="B480" s="927" t="s">
        <v>10915</v>
      </c>
      <c r="C480" s="927" t="s">
        <v>9855</v>
      </c>
      <c r="D480" s="927" t="s">
        <v>11227</v>
      </c>
      <c r="E480" s="927" t="s">
        <v>11228</v>
      </c>
      <c r="F480" s="937">
        <v>23</v>
      </c>
      <c r="G480" s="937">
        <v>7912</v>
      </c>
      <c r="H480" s="937">
        <v>1</v>
      </c>
      <c r="I480" s="937">
        <v>344</v>
      </c>
      <c r="J480" s="937">
        <v>24</v>
      </c>
      <c r="K480" s="937">
        <v>8298</v>
      </c>
      <c r="L480" s="937">
        <v>1.0487866531850354</v>
      </c>
      <c r="M480" s="937">
        <v>345.75</v>
      </c>
      <c r="N480" s="937">
        <v>44</v>
      </c>
      <c r="O480" s="937">
        <v>15268</v>
      </c>
      <c r="P480" s="928">
        <v>1.9297269969666329</v>
      </c>
      <c r="Q480" s="938">
        <v>347</v>
      </c>
    </row>
    <row r="481" spans="1:17" ht="14.4" customHeight="1" x14ac:dyDescent="0.3">
      <c r="A481" s="925" t="s">
        <v>11196</v>
      </c>
      <c r="B481" s="927" t="s">
        <v>10915</v>
      </c>
      <c r="C481" s="927" t="s">
        <v>9855</v>
      </c>
      <c r="D481" s="927" t="s">
        <v>9966</v>
      </c>
      <c r="E481" s="927" t="s">
        <v>9967</v>
      </c>
      <c r="F481" s="937">
        <v>55</v>
      </c>
      <c r="G481" s="937">
        <v>11935</v>
      </c>
      <c r="H481" s="937">
        <v>1</v>
      </c>
      <c r="I481" s="937">
        <v>217</v>
      </c>
      <c r="J481" s="937">
        <v>156</v>
      </c>
      <c r="K481" s="937">
        <v>23945</v>
      </c>
      <c r="L481" s="937">
        <v>2.0062840385421032</v>
      </c>
      <c r="M481" s="937">
        <v>153.49358974358975</v>
      </c>
      <c r="N481" s="937">
        <v>80</v>
      </c>
      <c r="O481" s="937">
        <v>17520</v>
      </c>
      <c r="P481" s="928">
        <v>1.4679514034352743</v>
      </c>
      <c r="Q481" s="938">
        <v>219</v>
      </c>
    </row>
    <row r="482" spans="1:17" ht="14.4" customHeight="1" x14ac:dyDescent="0.3">
      <c r="A482" s="925" t="s">
        <v>11196</v>
      </c>
      <c r="B482" s="927" t="s">
        <v>10915</v>
      </c>
      <c r="C482" s="927" t="s">
        <v>9855</v>
      </c>
      <c r="D482" s="927" t="s">
        <v>9968</v>
      </c>
      <c r="E482" s="927" t="s">
        <v>9969</v>
      </c>
      <c r="F482" s="937">
        <v>2</v>
      </c>
      <c r="G482" s="937">
        <v>994</v>
      </c>
      <c r="H482" s="937">
        <v>1</v>
      </c>
      <c r="I482" s="937">
        <v>497</v>
      </c>
      <c r="J482" s="937">
        <v>10</v>
      </c>
      <c r="K482" s="937">
        <v>5010</v>
      </c>
      <c r="L482" s="937">
        <v>5.0402414486921527</v>
      </c>
      <c r="M482" s="937">
        <v>501</v>
      </c>
      <c r="N482" s="937">
        <v>6</v>
      </c>
      <c r="O482" s="937">
        <v>3018</v>
      </c>
      <c r="P482" s="928">
        <v>3.0362173038229376</v>
      </c>
      <c r="Q482" s="938">
        <v>503</v>
      </c>
    </row>
    <row r="483" spans="1:17" ht="14.4" customHeight="1" x14ac:dyDescent="0.3">
      <c r="A483" s="925" t="s">
        <v>11196</v>
      </c>
      <c r="B483" s="927" t="s">
        <v>10915</v>
      </c>
      <c r="C483" s="927" t="s">
        <v>9855</v>
      </c>
      <c r="D483" s="927" t="s">
        <v>11229</v>
      </c>
      <c r="E483" s="927" t="s">
        <v>11230</v>
      </c>
      <c r="F483" s="937">
        <v>4</v>
      </c>
      <c r="G483" s="937">
        <v>948</v>
      </c>
      <c r="H483" s="937">
        <v>1</v>
      </c>
      <c r="I483" s="937">
        <v>237</v>
      </c>
      <c r="J483" s="937">
        <v>4</v>
      </c>
      <c r="K483" s="937">
        <v>951</v>
      </c>
      <c r="L483" s="937">
        <v>1.0031645569620253</v>
      </c>
      <c r="M483" s="937">
        <v>237.75</v>
      </c>
      <c r="N483" s="937">
        <v>5</v>
      </c>
      <c r="O483" s="937">
        <v>1190</v>
      </c>
      <c r="P483" s="928">
        <v>1.2552742616033756</v>
      </c>
      <c r="Q483" s="938">
        <v>238</v>
      </c>
    </row>
    <row r="484" spans="1:17" ht="14.4" customHeight="1" x14ac:dyDescent="0.3">
      <c r="A484" s="925" t="s">
        <v>11196</v>
      </c>
      <c r="B484" s="927" t="s">
        <v>10915</v>
      </c>
      <c r="C484" s="927" t="s">
        <v>9855</v>
      </c>
      <c r="D484" s="927" t="s">
        <v>11231</v>
      </c>
      <c r="E484" s="927" t="s">
        <v>11232</v>
      </c>
      <c r="F484" s="937">
        <v>22</v>
      </c>
      <c r="G484" s="937">
        <v>2420</v>
      </c>
      <c r="H484" s="937">
        <v>1</v>
      </c>
      <c r="I484" s="937">
        <v>110</v>
      </c>
      <c r="J484" s="937">
        <v>22</v>
      </c>
      <c r="K484" s="937">
        <v>2438</v>
      </c>
      <c r="L484" s="937">
        <v>1.0074380165289256</v>
      </c>
      <c r="M484" s="937">
        <v>110.81818181818181</v>
      </c>
      <c r="N484" s="937">
        <v>31</v>
      </c>
      <c r="O484" s="937">
        <v>3441</v>
      </c>
      <c r="P484" s="928">
        <v>1.4219008264462809</v>
      </c>
      <c r="Q484" s="938">
        <v>111</v>
      </c>
    </row>
    <row r="485" spans="1:17" ht="14.4" customHeight="1" x14ac:dyDescent="0.3">
      <c r="A485" s="925" t="s">
        <v>11196</v>
      </c>
      <c r="B485" s="927" t="s">
        <v>10915</v>
      </c>
      <c r="C485" s="927" t="s">
        <v>9855</v>
      </c>
      <c r="D485" s="927" t="s">
        <v>11233</v>
      </c>
      <c r="E485" s="927" t="s">
        <v>11234</v>
      </c>
      <c r="F485" s="937">
        <v>4</v>
      </c>
      <c r="G485" s="937">
        <v>1312</v>
      </c>
      <c r="H485" s="937">
        <v>1</v>
      </c>
      <c r="I485" s="937">
        <v>328</v>
      </c>
      <c r="J485" s="937"/>
      <c r="K485" s="937"/>
      <c r="L485" s="937"/>
      <c r="M485" s="937"/>
      <c r="N485" s="937">
        <v>2</v>
      </c>
      <c r="O485" s="937">
        <v>658</v>
      </c>
      <c r="P485" s="928">
        <v>0.50152439024390238</v>
      </c>
      <c r="Q485" s="938">
        <v>329</v>
      </c>
    </row>
    <row r="486" spans="1:17" ht="14.4" customHeight="1" x14ac:dyDescent="0.3">
      <c r="A486" s="925" t="s">
        <v>11196</v>
      </c>
      <c r="B486" s="927" t="s">
        <v>10915</v>
      </c>
      <c r="C486" s="927" t="s">
        <v>9855</v>
      </c>
      <c r="D486" s="927" t="s">
        <v>11235</v>
      </c>
      <c r="E486" s="927" t="s">
        <v>11236</v>
      </c>
      <c r="F486" s="937">
        <v>9</v>
      </c>
      <c r="G486" s="937">
        <v>2790</v>
      </c>
      <c r="H486" s="937">
        <v>1</v>
      </c>
      <c r="I486" s="937">
        <v>310</v>
      </c>
      <c r="J486" s="937">
        <v>7</v>
      </c>
      <c r="K486" s="937">
        <v>2173</v>
      </c>
      <c r="L486" s="937">
        <v>0.77885304659498211</v>
      </c>
      <c r="M486" s="937">
        <v>310.42857142857144</v>
      </c>
      <c r="N486" s="937">
        <v>18</v>
      </c>
      <c r="O486" s="937">
        <v>5598</v>
      </c>
      <c r="P486" s="928">
        <v>2.0064516129032257</v>
      </c>
      <c r="Q486" s="938">
        <v>311</v>
      </c>
    </row>
    <row r="487" spans="1:17" ht="14.4" customHeight="1" x14ac:dyDescent="0.3">
      <c r="A487" s="925" t="s">
        <v>11196</v>
      </c>
      <c r="B487" s="927" t="s">
        <v>10915</v>
      </c>
      <c r="C487" s="927" t="s">
        <v>9855</v>
      </c>
      <c r="D487" s="927" t="s">
        <v>9937</v>
      </c>
      <c r="E487" s="927" t="s">
        <v>9938</v>
      </c>
      <c r="F487" s="937">
        <v>201</v>
      </c>
      <c r="G487" s="937">
        <v>4623</v>
      </c>
      <c r="H487" s="937">
        <v>1</v>
      </c>
      <c r="I487" s="937">
        <v>23</v>
      </c>
      <c r="J487" s="937">
        <v>521</v>
      </c>
      <c r="K487" s="937">
        <v>8165</v>
      </c>
      <c r="L487" s="937">
        <v>1.7661691542288558</v>
      </c>
      <c r="M487" s="937">
        <v>15.671785028790786</v>
      </c>
      <c r="N487" s="937">
        <v>228</v>
      </c>
      <c r="O487" s="937">
        <v>5244</v>
      </c>
      <c r="P487" s="928">
        <v>1.1343283582089552</v>
      </c>
      <c r="Q487" s="938">
        <v>23</v>
      </c>
    </row>
    <row r="488" spans="1:17" ht="14.4" customHeight="1" x14ac:dyDescent="0.3">
      <c r="A488" s="925" t="s">
        <v>11196</v>
      </c>
      <c r="B488" s="927" t="s">
        <v>10915</v>
      </c>
      <c r="C488" s="927" t="s">
        <v>9855</v>
      </c>
      <c r="D488" s="927" t="s">
        <v>10019</v>
      </c>
      <c r="E488" s="927" t="s">
        <v>10020</v>
      </c>
      <c r="F488" s="937">
        <v>4</v>
      </c>
      <c r="G488" s="937">
        <v>1392</v>
      </c>
      <c r="H488" s="937">
        <v>1</v>
      </c>
      <c r="I488" s="937">
        <v>348</v>
      </c>
      <c r="J488" s="937">
        <v>16</v>
      </c>
      <c r="K488" s="937">
        <v>5584</v>
      </c>
      <c r="L488" s="937">
        <v>4.0114942528735629</v>
      </c>
      <c r="M488" s="937">
        <v>349</v>
      </c>
      <c r="N488" s="937">
        <v>12</v>
      </c>
      <c r="O488" s="937">
        <v>4188</v>
      </c>
      <c r="P488" s="928">
        <v>3.0086206896551726</v>
      </c>
      <c r="Q488" s="938">
        <v>349</v>
      </c>
    </row>
    <row r="489" spans="1:17" ht="14.4" customHeight="1" x14ac:dyDescent="0.3">
      <c r="A489" s="925" t="s">
        <v>11196</v>
      </c>
      <c r="B489" s="927" t="s">
        <v>10915</v>
      </c>
      <c r="C489" s="927" t="s">
        <v>9855</v>
      </c>
      <c r="D489" s="927" t="s">
        <v>9941</v>
      </c>
      <c r="E489" s="927" t="s">
        <v>9942</v>
      </c>
      <c r="F489" s="937">
        <v>66</v>
      </c>
      <c r="G489" s="937">
        <v>82170</v>
      </c>
      <c r="H489" s="937">
        <v>1</v>
      </c>
      <c r="I489" s="937">
        <v>1245</v>
      </c>
      <c r="J489" s="937">
        <v>188</v>
      </c>
      <c r="K489" s="937">
        <v>163306</v>
      </c>
      <c r="L489" s="937">
        <v>1.9874163319946452</v>
      </c>
      <c r="M489" s="937">
        <v>868.64893617021278</v>
      </c>
      <c r="N489" s="937">
        <v>102</v>
      </c>
      <c r="O489" s="937">
        <v>129336</v>
      </c>
      <c r="P489" s="928">
        <v>1.574005111354509</v>
      </c>
      <c r="Q489" s="938">
        <v>1268</v>
      </c>
    </row>
    <row r="490" spans="1:17" ht="14.4" customHeight="1" x14ac:dyDescent="0.3">
      <c r="A490" s="925" t="s">
        <v>11196</v>
      </c>
      <c r="B490" s="927" t="s">
        <v>10915</v>
      </c>
      <c r="C490" s="927" t="s">
        <v>9855</v>
      </c>
      <c r="D490" s="927" t="s">
        <v>11237</v>
      </c>
      <c r="E490" s="927" t="s">
        <v>11238</v>
      </c>
      <c r="F490" s="937">
        <v>4</v>
      </c>
      <c r="G490" s="937">
        <v>1172</v>
      </c>
      <c r="H490" s="937">
        <v>1</v>
      </c>
      <c r="I490" s="937">
        <v>293</v>
      </c>
      <c r="J490" s="937">
        <v>5</v>
      </c>
      <c r="K490" s="937">
        <v>1468</v>
      </c>
      <c r="L490" s="937">
        <v>1.2525597269624573</v>
      </c>
      <c r="M490" s="937">
        <v>293.60000000000002</v>
      </c>
      <c r="N490" s="937">
        <v>5</v>
      </c>
      <c r="O490" s="937">
        <v>1470</v>
      </c>
      <c r="P490" s="928">
        <v>1.2542662116040955</v>
      </c>
      <c r="Q490" s="938">
        <v>294</v>
      </c>
    </row>
    <row r="491" spans="1:17" ht="14.4" customHeight="1" x14ac:dyDescent="0.3">
      <c r="A491" s="925" t="s">
        <v>11196</v>
      </c>
      <c r="B491" s="927" t="s">
        <v>10915</v>
      </c>
      <c r="C491" s="927" t="s">
        <v>9855</v>
      </c>
      <c r="D491" s="927" t="s">
        <v>11239</v>
      </c>
      <c r="E491" s="927" t="s">
        <v>11240</v>
      </c>
      <c r="F491" s="937">
        <v>24</v>
      </c>
      <c r="G491" s="937">
        <v>4896</v>
      </c>
      <c r="H491" s="937">
        <v>1</v>
      </c>
      <c r="I491" s="937">
        <v>204</v>
      </c>
      <c r="J491" s="937">
        <v>24</v>
      </c>
      <c r="K491" s="937">
        <v>4938</v>
      </c>
      <c r="L491" s="937">
        <v>1.008578431372549</v>
      </c>
      <c r="M491" s="937">
        <v>205.75</v>
      </c>
      <c r="N491" s="937">
        <v>44</v>
      </c>
      <c r="O491" s="937">
        <v>9108</v>
      </c>
      <c r="P491" s="928">
        <v>1.8602941176470589</v>
      </c>
      <c r="Q491" s="938">
        <v>207</v>
      </c>
    </row>
    <row r="492" spans="1:17" ht="14.4" customHeight="1" x14ac:dyDescent="0.3">
      <c r="A492" s="925" t="s">
        <v>11196</v>
      </c>
      <c r="B492" s="927" t="s">
        <v>10915</v>
      </c>
      <c r="C492" s="927" t="s">
        <v>9855</v>
      </c>
      <c r="D492" s="927" t="s">
        <v>11241</v>
      </c>
      <c r="E492" s="927" t="s">
        <v>11242</v>
      </c>
      <c r="F492" s="937">
        <v>10</v>
      </c>
      <c r="G492" s="937">
        <v>380</v>
      </c>
      <c r="H492" s="937">
        <v>1</v>
      </c>
      <c r="I492" s="937">
        <v>38</v>
      </c>
      <c r="J492" s="937">
        <v>11</v>
      </c>
      <c r="K492" s="937">
        <v>427</v>
      </c>
      <c r="L492" s="937">
        <v>1.1236842105263158</v>
      </c>
      <c r="M492" s="937">
        <v>38.81818181818182</v>
      </c>
      <c r="N492" s="937">
        <v>21</v>
      </c>
      <c r="O492" s="937">
        <v>819</v>
      </c>
      <c r="P492" s="928">
        <v>2.155263157894737</v>
      </c>
      <c r="Q492" s="938">
        <v>39</v>
      </c>
    </row>
    <row r="493" spans="1:17" ht="14.4" customHeight="1" x14ac:dyDescent="0.3">
      <c r="A493" s="925" t="s">
        <v>11196</v>
      </c>
      <c r="B493" s="927" t="s">
        <v>10915</v>
      </c>
      <c r="C493" s="927" t="s">
        <v>9855</v>
      </c>
      <c r="D493" s="927" t="s">
        <v>11243</v>
      </c>
      <c r="E493" s="927" t="s">
        <v>11244</v>
      </c>
      <c r="F493" s="937">
        <v>27</v>
      </c>
      <c r="G493" s="937">
        <v>134811</v>
      </c>
      <c r="H493" s="937">
        <v>1</v>
      </c>
      <c r="I493" s="937">
        <v>4993</v>
      </c>
      <c r="J493" s="937">
        <v>25</v>
      </c>
      <c r="K493" s="937">
        <v>124965</v>
      </c>
      <c r="L493" s="937">
        <v>0.92696441685025699</v>
      </c>
      <c r="M493" s="937">
        <v>4998.6000000000004</v>
      </c>
      <c r="N493" s="937">
        <v>35</v>
      </c>
      <c r="O493" s="937">
        <v>175105</v>
      </c>
      <c r="P493" s="928">
        <v>1.298892523607124</v>
      </c>
      <c r="Q493" s="938">
        <v>5003</v>
      </c>
    </row>
    <row r="494" spans="1:17" ht="14.4" customHeight="1" x14ac:dyDescent="0.3">
      <c r="A494" s="925" t="s">
        <v>11196</v>
      </c>
      <c r="B494" s="927" t="s">
        <v>10915</v>
      </c>
      <c r="C494" s="927" t="s">
        <v>9855</v>
      </c>
      <c r="D494" s="927" t="s">
        <v>10781</v>
      </c>
      <c r="E494" s="927" t="s">
        <v>10782</v>
      </c>
      <c r="F494" s="937">
        <v>1</v>
      </c>
      <c r="G494" s="937">
        <v>169</v>
      </c>
      <c r="H494" s="937">
        <v>1</v>
      </c>
      <c r="I494" s="937">
        <v>169</v>
      </c>
      <c r="J494" s="937">
        <v>7</v>
      </c>
      <c r="K494" s="937">
        <v>1190</v>
      </c>
      <c r="L494" s="937">
        <v>7.0414201183431953</v>
      </c>
      <c r="M494" s="937">
        <v>170</v>
      </c>
      <c r="N494" s="937">
        <v>12</v>
      </c>
      <c r="O494" s="937">
        <v>2040</v>
      </c>
      <c r="P494" s="928">
        <v>12.071005917159763</v>
      </c>
      <c r="Q494" s="938">
        <v>170</v>
      </c>
    </row>
    <row r="495" spans="1:17" ht="14.4" customHeight="1" x14ac:dyDescent="0.3">
      <c r="A495" s="925" t="s">
        <v>11196</v>
      </c>
      <c r="B495" s="927" t="s">
        <v>10915</v>
      </c>
      <c r="C495" s="927" t="s">
        <v>9855</v>
      </c>
      <c r="D495" s="927" t="s">
        <v>10785</v>
      </c>
      <c r="E495" s="927" t="s">
        <v>10786</v>
      </c>
      <c r="F495" s="937"/>
      <c r="G495" s="937"/>
      <c r="H495" s="937"/>
      <c r="I495" s="937"/>
      <c r="J495" s="937">
        <v>1</v>
      </c>
      <c r="K495" s="937">
        <v>326</v>
      </c>
      <c r="L495" s="937"/>
      <c r="M495" s="937">
        <v>326</v>
      </c>
      <c r="N495" s="937">
        <v>1</v>
      </c>
      <c r="O495" s="937">
        <v>326</v>
      </c>
      <c r="P495" s="928"/>
      <c r="Q495" s="938">
        <v>326</v>
      </c>
    </row>
    <row r="496" spans="1:17" ht="14.4" customHeight="1" x14ac:dyDescent="0.3">
      <c r="A496" s="925" t="s">
        <v>11196</v>
      </c>
      <c r="B496" s="927" t="s">
        <v>10915</v>
      </c>
      <c r="C496" s="927" t="s">
        <v>9855</v>
      </c>
      <c r="D496" s="927" t="s">
        <v>11245</v>
      </c>
      <c r="E496" s="927" t="s">
        <v>11246</v>
      </c>
      <c r="F496" s="937">
        <v>6</v>
      </c>
      <c r="G496" s="937">
        <v>4116</v>
      </c>
      <c r="H496" s="937">
        <v>1</v>
      </c>
      <c r="I496" s="937">
        <v>686</v>
      </c>
      <c r="J496" s="937">
        <v>7</v>
      </c>
      <c r="K496" s="937">
        <v>4807</v>
      </c>
      <c r="L496" s="937">
        <v>1.1678814382896014</v>
      </c>
      <c r="M496" s="937">
        <v>686.71428571428567</v>
      </c>
      <c r="N496" s="937">
        <v>13</v>
      </c>
      <c r="O496" s="937">
        <v>8944</v>
      </c>
      <c r="P496" s="928">
        <v>2.1729834791059282</v>
      </c>
      <c r="Q496" s="938">
        <v>688</v>
      </c>
    </row>
    <row r="497" spans="1:17" ht="14.4" customHeight="1" x14ac:dyDescent="0.3">
      <c r="A497" s="925" t="s">
        <v>11196</v>
      </c>
      <c r="B497" s="927" t="s">
        <v>10915</v>
      </c>
      <c r="C497" s="927" t="s">
        <v>9855</v>
      </c>
      <c r="D497" s="927" t="s">
        <v>11247</v>
      </c>
      <c r="E497" s="927" t="s">
        <v>11248</v>
      </c>
      <c r="F497" s="937"/>
      <c r="G497" s="937"/>
      <c r="H497" s="937"/>
      <c r="I497" s="937"/>
      <c r="J497" s="937">
        <v>5</v>
      </c>
      <c r="K497" s="937">
        <v>1740</v>
      </c>
      <c r="L497" s="937"/>
      <c r="M497" s="937">
        <v>348</v>
      </c>
      <c r="N497" s="937">
        <v>16</v>
      </c>
      <c r="O497" s="937">
        <v>5568</v>
      </c>
      <c r="P497" s="928"/>
      <c r="Q497" s="938">
        <v>348</v>
      </c>
    </row>
    <row r="498" spans="1:17" ht="14.4" customHeight="1" x14ac:dyDescent="0.3">
      <c r="A498" s="925" t="s">
        <v>11196</v>
      </c>
      <c r="B498" s="927" t="s">
        <v>10915</v>
      </c>
      <c r="C498" s="927" t="s">
        <v>9855</v>
      </c>
      <c r="D498" s="927" t="s">
        <v>10811</v>
      </c>
      <c r="E498" s="927" t="s">
        <v>10812</v>
      </c>
      <c r="F498" s="937">
        <v>1</v>
      </c>
      <c r="G498" s="937">
        <v>172</v>
      </c>
      <c r="H498" s="937">
        <v>1</v>
      </c>
      <c r="I498" s="937">
        <v>172</v>
      </c>
      <c r="J498" s="937">
        <v>8</v>
      </c>
      <c r="K498" s="937">
        <v>1384</v>
      </c>
      <c r="L498" s="937">
        <v>8.0465116279069768</v>
      </c>
      <c r="M498" s="937">
        <v>173</v>
      </c>
      <c r="N498" s="937">
        <v>12</v>
      </c>
      <c r="O498" s="937">
        <v>2076</v>
      </c>
      <c r="P498" s="928">
        <v>12.069767441860465</v>
      </c>
      <c r="Q498" s="938">
        <v>173</v>
      </c>
    </row>
    <row r="499" spans="1:17" ht="14.4" customHeight="1" x14ac:dyDescent="0.3">
      <c r="A499" s="925" t="s">
        <v>11196</v>
      </c>
      <c r="B499" s="927" t="s">
        <v>10915</v>
      </c>
      <c r="C499" s="927" t="s">
        <v>9855</v>
      </c>
      <c r="D499" s="927" t="s">
        <v>11249</v>
      </c>
      <c r="E499" s="927" t="s">
        <v>11250</v>
      </c>
      <c r="F499" s="937"/>
      <c r="G499" s="937"/>
      <c r="H499" s="937"/>
      <c r="I499" s="937"/>
      <c r="J499" s="937">
        <v>8</v>
      </c>
      <c r="K499" s="937">
        <v>3200</v>
      </c>
      <c r="L499" s="937"/>
      <c r="M499" s="937">
        <v>400</v>
      </c>
      <c r="N499" s="937">
        <v>8</v>
      </c>
      <c r="O499" s="937">
        <v>3200</v>
      </c>
      <c r="P499" s="928"/>
      <c r="Q499" s="938">
        <v>400</v>
      </c>
    </row>
    <row r="500" spans="1:17" ht="14.4" customHeight="1" x14ac:dyDescent="0.3">
      <c r="A500" s="925" t="s">
        <v>11196</v>
      </c>
      <c r="B500" s="927" t="s">
        <v>10915</v>
      </c>
      <c r="C500" s="927" t="s">
        <v>9855</v>
      </c>
      <c r="D500" s="927" t="s">
        <v>11251</v>
      </c>
      <c r="E500" s="927" t="s">
        <v>11252</v>
      </c>
      <c r="F500" s="937">
        <v>4</v>
      </c>
      <c r="G500" s="937">
        <v>2600</v>
      </c>
      <c r="H500" s="937">
        <v>1</v>
      </c>
      <c r="I500" s="937">
        <v>650</v>
      </c>
      <c r="J500" s="937">
        <v>5</v>
      </c>
      <c r="K500" s="937">
        <v>3253</v>
      </c>
      <c r="L500" s="937">
        <v>1.2511538461538461</v>
      </c>
      <c r="M500" s="937">
        <v>650.6</v>
      </c>
      <c r="N500" s="937">
        <v>9</v>
      </c>
      <c r="O500" s="937">
        <v>5868</v>
      </c>
      <c r="P500" s="928">
        <v>2.2569230769230768</v>
      </c>
      <c r="Q500" s="938">
        <v>652</v>
      </c>
    </row>
    <row r="501" spans="1:17" ht="14.4" customHeight="1" x14ac:dyDescent="0.3">
      <c r="A501" s="925" t="s">
        <v>11196</v>
      </c>
      <c r="B501" s="927" t="s">
        <v>10915</v>
      </c>
      <c r="C501" s="927" t="s">
        <v>9855</v>
      </c>
      <c r="D501" s="927" t="s">
        <v>11253</v>
      </c>
      <c r="E501" s="927" t="s">
        <v>11254</v>
      </c>
      <c r="F501" s="937">
        <v>4</v>
      </c>
      <c r="G501" s="937">
        <v>2600</v>
      </c>
      <c r="H501" s="937">
        <v>1</v>
      </c>
      <c r="I501" s="937">
        <v>650</v>
      </c>
      <c r="J501" s="937">
        <v>5</v>
      </c>
      <c r="K501" s="937">
        <v>3253</v>
      </c>
      <c r="L501" s="937">
        <v>1.2511538461538461</v>
      </c>
      <c r="M501" s="937">
        <v>650.6</v>
      </c>
      <c r="N501" s="937">
        <v>9</v>
      </c>
      <c r="O501" s="937">
        <v>5868</v>
      </c>
      <c r="P501" s="928">
        <v>2.2569230769230768</v>
      </c>
      <c r="Q501" s="938">
        <v>652</v>
      </c>
    </row>
    <row r="502" spans="1:17" ht="14.4" customHeight="1" x14ac:dyDescent="0.3">
      <c r="A502" s="925" t="s">
        <v>11196</v>
      </c>
      <c r="B502" s="927" t="s">
        <v>10915</v>
      </c>
      <c r="C502" s="927" t="s">
        <v>9855</v>
      </c>
      <c r="D502" s="927" t="s">
        <v>9947</v>
      </c>
      <c r="E502" s="927" t="s">
        <v>9948</v>
      </c>
      <c r="F502" s="937">
        <v>2901</v>
      </c>
      <c r="G502" s="937">
        <v>1230024</v>
      </c>
      <c r="H502" s="937">
        <v>1</v>
      </c>
      <c r="I502" s="937">
        <v>424</v>
      </c>
      <c r="J502" s="937">
        <v>8828</v>
      </c>
      <c r="K502" s="937">
        <v>2380540</v>
      </c>
      <c r="L502" s="937">
        <v>1.9353606108498695</v>
      </c>
      <c r="M502" s="937">
        <v>269.65790666062526</v>
      </c>
      <c r="N502" s="937">
        <v>2534</v>
      </c>
      <c r="O502" s="937">
        <v>1094688</v>
      </c>
      <c r="P502" s="928">
        <v>0.88997287857797902</v>
      </c>
      <c r="Q502" s="938">
        <v>432</v>
      </c>
    </row>
    <row r="503" spans="1:17" ht="14.4" customHeight="1" x14ac:dyDescent="0.3">
      <c r="A503" s="925" t="s">
        <v>11196</v>
      </c>
      <c r="B503" s="927" t="s">
        <v>10915</v>
      </c>
      <c r="C503" s="927" t="s">
        <v>9855</v>
      </c>
      <c r="D503" s="927" t="s">
        <v>11255</v>
      </c>
      <c r="E503" s="927" t="s">
        <v>11256</v>
      </c>
      <c r="F503" s="937">
        <v>4</v>
      </c>
      <c r="G503" s="937">
        <v>2760</v>
      </c>
      <c r="H503" s="937">
        <v>1</v>
      </c>
      <c r="I503" s="937">
        <v>690</v>
      </c>
      <c r="J503" s="937">
        <v>4</v>
      </c>
      <c r="K503" s="937">
        <v>2764</v>
      </c>
      <c r="L503" s="937">
        <v>1.0014492753623188</v>
      </c>
      <c r="M503" s="937">
        <v>691</v>
      </c>
      <c r="N503" s="937">
        <v>8</v>
      </c>
      <c r="O503" s="937">
        <v>5536</v>
      </c>
      <c r="P503" s="928">
        <v>2.0057971014492755</v>
      </c>
      <c r="Q503" s="938">
        <v>692</v>
      </c>
    </row>
    <row r="504" spans="1:17" ht="14.4" customHeight="1" x14ac:dyDescent="0.3">
      <c r="A504" s="925" t="s">
        <v>11196</v>
      </c>
      <c r="B504" s="927" t="s">
        <v>10915</v>
      </c>
      <c r="C504" s="927" t="s">
        <v>9855</v>
      </c>
      <c r="D504" s="927" t="s">
        <v>11257</v>
      </c>
      <c r="E504" s="927" t="s">
        <v>11258</v>
      </c>
      <c r="F504" s="937">
        <v>8</v>
      </c>
      <c r="G504" s="937">
        <v>5392</v>
      </c>
      <c r="H504" s="937">
        <v>1</v>
      </c>
      <c r="I504" s="937">
        <v>674</v>
      </c>
      <c r="J504" s="937">
        <v>9</v>
      </c>
      <c r="K504" s="937">
        <v>6072</v>
      </c>
      <c r="L504" s="937">
        <v>1.1261127596439169</v>
      </c>
      <c r="M504" s="937">
        <v>674.66666666666663</v>
      </c>
      <c r="N504" s="937">
        <v>15</v>
      </c>
      <c r="O504" s="937">
        <v>10140</v>
      </c>
      <c r="P504" s="928">
        <v>1.8805637982195846</v>
      </c>
      <c r="Q504" s="938">
        <v>676</v>
      </c>
    </row>
    <row r="505" spans="1:17" ht="14.4" customHeight="1" x14ac:dyDescent="0.3">
      <c r="A505" s="925" t="s">
        <v>11196</v>
      </c>
      <c r="B505" s="927" t="s">
        <v>10915</v>
      </c>
      <c r="C505" s="927" t="s">
        <v>9855</v>
      </c>
      <c r="D505" s="927" t="s">
        <v>11259</v>
      </c>
      <c r="E505" s="927" t="s">
        <v>11260</v>
      </c>
      <c r="F505" s="937">
        <v>25</v>
      </c>
      <c r="G505" s="937">
        <v>11825</v>
      </c>
      <c r="H505" s="937">
        <v>1</v>
      </c>
      <c r="I505" s="937">
        <v>473</v>
      </c>
      <c r="J505" s="937">
        <v>21</v>
      </c>
      <c r="K505" s="937">
        <v>9951</v>
      </c>
      <c r="L505" s="937">
        <v>0.84152219873150103</v>
      </c>
      <c r="M505" s="937">
        <v>473.85714285714283</v>
      </c>
      <c r="N505" s="937">
        <v>39</v>
      </c>
      <c r="O505" s="937">
        <v>18525</v>
      </c>
      <c r="P505" s="928">
        <v>1.5665961945031712</v>
      </c>
      <c r="Q505" s="938">
        <v>475</v>
      </c>
    </row>
    <row r="506" spans="1:17" ht="14.4" customHeight="1" x14ac:dyDescent="0.3">
      <c r="A506" s="925" t="s">
        <v>11196</v>
      </c>
      <c r="B506" s="927" t="s">
        <v>10915</v>
      </c>
      <c r="C506" s="927" t="s">
        <v>9855</v>
      </c>
      <c r="D506" s="927" t="s">
        <v>11261</v>
      </c>
      <c r="E506" s="927" t="s">
        <v>11262</v>
      </c>
      <c r="F506" s="937">
        <v>4</v>
      </c>
      <c r="G506" s="937">
        <v>1148</v>
      </c>
      <c r="H506" s="937">
        <v>1</v>
      </c>
      <c r="I506" s="937">
        <v>287</v>
      </c>
      <c r="J506" s="937">
        <v>5</v>
      </c>
      <c r="K506" s="937">
        <v>1440</v>
      </c>
      <c r="L506" s="937">
        <v>1.254355400696864</v>
      </c>
      <c r="M506" s="937">
        <v>288</v>
      </c>
      <c r="N506" s="937">
        <v>6</v>
      </c>
      <c r="O506" s="937">
        <v>1734</v>
      </c>
      <c r="P506" s="928">
        <v>1.5104529616724738</v>
      </c>
      <c r="Q506" s="938">
        <v>289</v>
      </c>
    </row>
    <row r="507" spans="1:17" ht="14.4" customHeight="1" x14ac:dyDescent="0.3">
      <c r="A507" s="925" t="s">
        <v>11196</v>
      </c>
      <c r="B507" s="927" t="s">
        <v>10915</v>
      </c>
      <c r="C507" s="927" t="s">
        <v>9855</v>
      </c>
      <c r="D507" s="927" t="s">
        <v>11263</v>
      </c>
      <c r="E507" s="927" t="s">
        <v>11264</v>
      </c>
      <c r="F507" s="937"/>
      <c r="G507" s="937"/>
      <c r="H507" s="937"/>
      <c r="I507" s="937"/>
      <c r="J507" s="937">
        <v>2</v>
      </c>
      <c r="K507" s="937">
        <v>1622</v>
      </c>
      <c r="L507" s="937"/>
      <c r="M507" s="937">
        <v>811</v>
      </c>
      <c r="N507" s="937">
        <v>6</v>
      </c>
      <c r="O507" s="937">
        <v>4872</v>
      </c>
      <c r="P507" s="928"/>
      <c r="Q507" s="938">
        <v>812</v>
      </c>
    </row>
    <row r="508" spans="1:17" ht="14.4" customHeight="1" x14ac:dyDescent="0.3">
      <c r="A508" s="925" t="s">
        <v>11196</v>
      </c>
      <c r="B508" s="927" t="s">
        <v>10915</v>
      </c>
      <c r="C508" s="927" t="s">
        <v>9855</v>
      </c>
      <c r="D508" s="927" t="s">
        <v>9951</v>
      </c>
      <c r="E508" s="927" t="s">
        <v>9952</v>
      </c>
      <c r="F508" s="937">
        <v>3110</v>
      </c>
      <c r="G508" s="937">
        <v>3116220</v>
      </c>
      <c r="H508" s="937">
        <v>1</v>
      </c>
      <c r="I508" s="937">
        <v>1002</v>
      </c>
      <c r="J508" s="937">
        <v>9440</v>
      </c>
      <c r="K508" s="937">
        <v>6050516</v>
      </c>
      <c r="L508" s="937">
        <v>1.9416202963847224</v>
      </c>
      <c r="M508" s="937">
        <v>640.9444915254237</v>
      </c>
      <c r="N508" s="937">
        <v>2789</v>
      </c>
      <c r="O508" s="937">
        <v>2811312</v>
      </c>
      <c r="P508" s="928">
        <v>0.90215453337697593</v>
      </c>
      <c r="Q508" s="938">
        <v>1008</v>
      </c>
    </row>
    <row r="509" spans="1:17" ht="14.4" customHeight="1" x14ac:dyDescent="0.3">
      <c r="A509" s="925" t="s">
        <v>11196</v>
      </c>
      <c r="B509" s="927" t="s">
        <v>10915</v>
      </c>
      <c r="C509" s="927" t="s">
        <v>9855</v>
      </c>
      <c r="D509" s="927" t="s">
        <v>10851</v>
      </c>
      <c r="E509" s="927" t="s">
        <v>10852</v>
      </c>
      <c r="F509" s="937">
        <v>2</v>
      </c>
      <c r="G509" s="937">
        <v>332</v>
      </c>
      <c r="H509" s="937">
        <v>1</v>
      </c>
      <c r="I509" s="937">
        <v>166</v>
      </c>
      <c r="J509" s="937">
        <v>2</v>
      </c>
      <c r="K509" s="937">
        <v>334</v>
      </c>
      <c r="L509" s="937">
        <v>1.0060240963855422</v>
      </c>
      <c r="M509" s="937">
        <v>167</v>
      </c>
      <c r="N509" s="937">
        <v>3</v>
      </c>
      <c r="O509" s="937">
        <v>501</v>
      </c>
      <c r="P509" s="928">
        <v>1.5090361445783131</v>
      </c>
      <c r="Q509" s="938">
        <v>167</v>
      </c>
    </row>
    <row r="510" spans="1:17" ht="14.4" customHeight="1" x14ac:dyDescent="0.3">
      <c r="A510" s="925" t="s">
        <v>11196</v>
      </c>
      <c r="B510" s="927" t="s">
        <v>10915</v>
      </c>
      <c r="C510" s="927" t="s">
        <v>9855</v>
      </c>
      <c r="D510" s="927" t="s">
        <v>11265</v>
      </c>
      <c r="E510" s="927" t="s">
        <v>11266</v>
      </c>
      <c r="F510" s="937"/>
      <c r="G510" s="937"/>
      <c r="H510" s="937"/>
      <c r="I510" s="937"/>
      <c r="J510" s="937">
        <v>2</v>
      </c>
      <c r="K510" s="937">
        <v>1146</v>
      </c>
      <c r="L510" s="937"/>
      <c r="M510" s="937">
        <v>573</v>
      </c>
      <c r="N510" s="937">
        <v>2</v>
      </c>
      <c r="O510" s="937">
        <v>1146</v>
      </c>
      <c r="P510" s="928"/>
      <c r="Q510" s="938">
        <v>573</v>
      </c>
    </row>
    <row r="511" spans="1:17" ht="14.4" customHeight="1" x14ac:dyDescent="0.3">
      <c r="A511" s="925" t="s">
        <v>11196</v>
      </c>
      <c r="B511" s="927" t="s">
        <v>10915</v>
      </c>
      <c r="C511" s="927" t="s">
        <v>9855</v>
      </c>
      <c r="D511" s="927" t="s">
        <v>9953</v>
      </c>
      <c r="E511" s="927" t="s">
        <v>9954</v>
      </c>
      <c r="F511" s="937"/>
      <c r="G511" s="937"/>
      <c r="H511" s="937"/>
      <c r="I511" s="937"/>
      <c r="J511" s="937">
        <v>12</v>
      </c>
      <c r="K511" s="937">
        <v>27048</v>
      </c>
      <c r="L511" s="937"/>
      <c r="M511" s="937">
        <v>2254</v>
      </c>
      <c r="N511" s="937">
        <v>12</v>
      </c>
      <c r="O511" s="937">
        <v>27168</v>
      </c>
      <c r="P511" s="928"/>
      <c r="Q511" s="938">
        <v>2264</v>
      </c>
    </row>
    <row r="512" spans="1:17" ht="14.4" customHeight="1" x14ac:dyDescent="0.3">
      <c r="A512" s="925" t="s">
        <v>11196</v>
      </c>
      <c r="B512" s="927" t="s">
        <v>10915</v>
      </c>
      <c r="C512" s="927" t="s">
        <v>9855</v>
      </c>
      <c r="D512" s="927" t="s">
        <v>11267</v>
      </c>
      <c r="E512" s="927" t="s">
        <v>11268</v>
      </c>
      <c r="F512" s="937">
        <v>5</v>
      </c>
      <c r="G512" s="937">
        <v>925</v>
      </c>
      <c r="H512" s="937">
        <v>1</v>
      </c>
      <c r="I512" s="937">
        <v>185</v>
      </c>
      <c r="J512" s="937">
        <v>6</v>
      </c>
      <c r="K512" s="937">
        <v>1114</v>
      </c>
      <c r="L512" s="937">
        <v>1.2043243243243242</v>
      </c>
      <c r="M512" s="937">
        <v>185.66666666666666</v>
      </c>
      <c r="N512" s="937">
        <v>5</v>
      </c>
      <c r="O512" s="937">
        <v>930</v>
      </c>
      <c r="P512" s="928">
        <v>1.0054054054054054</v>
      </c>
      <c r="Q512" s="938">
        <v>186</v>
      </c>
    </row>
    <row r="513" spans="1:17" ht="14.4" customHeight="1" x14ac:dyDescent="0.3">
      <c r="A513" s="925" t="s">
        <v>11196</v>
      </c>
      <c r="B513" s="927" t="s">
        <v>10915</v>
      </c>
      <c r="C513" s="927" t="s">
        <v>9855</v>
      </c>
      <c r="D513" s="927" t="s">
        <v>11269</v>
      </c>
      <c r="E513" s="927" t="s">
        <v>11270</v>
      </c>
      <c r="F513" s="937">
        <v>4</v>
      </c>
      <c r="G513" s="937">
        <v>5580</v>
      </c>
      <c r="H513" s="937">
        <v>1</v>
      </c>
      <c r="I513" s="937">
        <v>1395</v>
      </c>
      <c r="J513" s="937">
        <v>5</v>
      </c>
      <c r="K513" s="937">
        <v>6978</v>
      </c>
      <c r="L513" s="937">
        <v>1.2505376344086021</v>
      </c>
      <c r="M513" s="937">
        <v>1395.6</v>
      </c>
      <c r="N513" s="937">
        <v>9</v>
      </c>
      <c r="O513" s="937">
        <v>12573</v>
      </c>
      <c r="P513" s="928">
        <v>2.2532258064516131</v>
      </c>
      <c r="Q513" s="938">
        <v>1397</v>
      </c>
    </row>
    <row r="514" spans="1:17" ht="14.4" customHeight="1" x14ac:dyDescent="0.3">
      <c r="A514" s="925" t="s">
        <v>11196</v>
      </c>
      <c r="B514" s="927" t="s">
        <v>10915</v>
      </c>
      <c r="C514" s="927" t="s">
        <v>9855</v>
      </c>
      <c r="D514" s="927" t="s">
        <v>11271</v>
      </c>
      <c r="E514" s="927" t="s">
        <v>11272</v>
      </c>
      <c r="F514" s="937">
        <v>13</v>
      </c>
      <c r="G514" s="937">
        <v>13208</v>
      </c>
      <c r="H514" s="937">
        <v>1</v>
      </c>
      <c r="I514" s="937">
        <v>1016</v>
      </c>
      <c r="J514" s="937">
        <v>11</v>
      </c>
      <c r="K514" s="937">
        <v>11187</v>
      </c>
      <c r="L514" s="937">
        <v>0.84698667474258027</v>
      </c>
      <c r="M514" s="937">
        <v>1017</v>
      </c>
      <c r="N514" s="937">
        <v>18</v>
      </c>
      <c r="O514" s="937">
        <v>18324</v>
      </c>
      <c r="P514" s="928">
        <v>1.3873410054512416</v>
      </c>
      <c r="Q514" s="938">
        <v>1018</v>
      </c>
    </row>
    <row r="515" spans="1:17" ht="14.4" customHeight="1" x14ac:dyDescent="0.3">
      <c r="A515" s="925" t="s">
        <v>11196</v>
      </c>
      <c r="B515" s="927" t="s">
        <v>10915</v>
      </c>
      <c r="C515" s="927" t="s">
        <v>9855</v>
      </c>
      <c r="D515" s="927" t="s">
        <v>11273</v>
      </c>
      <c r="E515" s="927" t="s">
        <v>11274</v>
      </c>
      <c r="F515" s="937"/>
      <c r="G515" s="937"/>
      <c r="H515" s="937"/>
      <c r="I515" s="937"/>
      <c r="J515" s="937">
        <v>2</v>
      </c>
      <c r="K515" s="937">
        <v>1622</v>
      </c>
      <c r="L515" s="937"/>
      <c r="M515" s="937">
        <v>811</v>
      </c>
      <c r="N515" s="937">
        <v>6</v>
      </c>
      <c r="O515" s="937">
        <v>4872</v>
      </c>
      <c r="P515" s="928"/>
      <c r="Q515" s="938">
        <v>812</v>
      </c>
    </row>
    <row r="516" spans="1:17" ht="14.4" customHeight="1" x14ac:dyDescent="0.3">
      <c r="A516" s="925" t="s">
        <v>11196</v>
      </c>
      <c r="B516" s="927" t="s">
        <v>10915</v>
      </c>
      <c r="C516" s="927" t="s">
        <v>9855</v>
      </c>
      <c r="D516" s="927" t="s">
        <v>11275</v>
      </c>
      <c r="E516" s="927" t="s">
        <v>11276</v>
      </c>
      <c r="F516" s="937">
        <v>1</v>
      </c>
      <c r="G516" s="937">
        <v>256</v>
      </c>
      <c r="H516" s="937">
        <v>1</v>
      </c>
      <c r="I516" s="937">
        <v>256</v>
      </c>
      <c r="J516" s="937">
        <v>1</v>
      </c>
      <c r="K516" s="937">
        <v>257</v>
      </c>
      <c r="L516" s="937">
        <v>1.00390625</v>
      </c>
      <c r="M516" s="937">
        <v>257</v>
      </c>
      <c r="N516" s="937">
        <v>1</v>
      </c>
      <c r="O516" s="937">
        <v>258</v>
      </c>
      <c r="P516" s="928">
        <v>1.0078125</v>
      </c>
      <c r="Q516" s="938">
        <v>258</v>
      </c>
    </row>
    <row r="517" spans="1:17" ht="14.4" customHeight="1" x14ac:dyDescent="0.3">
      <c r="A517" s="925" t="s">
        <v>11196</v>
      </c>
      <c r="B517" s="927" t="s">
        <v>10915</v>
      </c>
      <c r="C517" s="927" t="s">
        <v>9855</v>
      </c>
      <c r="D517" s="927" t="s">
        <v>11277</v>
      </c>
      <c r="E517" s="927" t="s">
        <v>11278</v>
      </c>
      <c r="F517" s="937"/>
      <c r="G517" s="937"/>
      <c r="H517" s="937"/>
      <c r="I517" s="937"/>
      <c r="J517" s="937">
        <v>1</v>
      </c>
      <c r="K517" s="937">
        <v>250</v>
      </c>
      <c r="L517" s="937"/>
      <c r="M517" s="937">
        <v>250</v>
      </c>
      <c r="N517" s="937"/>
      <c r="O517" s="937"/>
      <c r="P517" s="928"/>
      <c r="Q517" s="938"/>
    </row>
    <row r="518" spans="1:17" ht="14.4" customHeight="1" x14ac:dyDescent="0.3">
      <c r="A518" s="925" t="s">
        <v>11196</v>
      </c>
      <c r="B518" s="927" t="s">
        <v>10915</v>
      </c>
      <c r="C518" s="927" t="s">
        <v>9855</v>
      </c>
      <c r="D518" s="927" t="s">
        <v>11279</v>
      </c>
      <c r="E518" s="927" t="s">
        <v>11280</v>
      </c>
      <c r="F518" s="937"/>
      <c r="G518" s="937"/>
      <c r="H518" s="937"/>
      <c r="I518" s="937"/>
      <c r="J518" s="937">
        <v>1</v>
      </c>
      <c r="K518" s="937">
        <v>423</v>
      </c>
      <c r="L518" s="937"/>
      <c r="M518" s="937">
        <v>423</v>
      </c>
      <c r="N518" s="937"/>
      <c r="O518" s="937"/>
      <c r="P518" s="928"/>
      <c r="Q518" s="938"/>
    </row>
    <row r="519" spans="1:17" ht="14.4" customHeight="1" x14ac:dyDescent="0.3">
      <c r="A519" s="925" t="s">
        <v>11281</v>
      </c>
      <c r="B519" s="927" t="s">
        <v>9930</v>
      </c>
      <c r="C519" s="927" t="s">
        <v>9855</v>
      </c>
      <c r="D519" s="927" t="s">
        <v>9941</v>
      </c>
      <c r="E519" s="927" t="s">
        <v>9942</v>
      </c>
      <c r="F519" s="937">
        <v>2</v>
      </c>
      <c r="G519" s="937">
        <v>2490</v>
      </c>
      <c r="H519" s="937">
        <v>1</v>
      </c>
      <c r="I519" s="937">
        <v>1245</v>
      </c>
      <c r="J519" s="937"/>
      <c r="K519" s="937"/>
      <c r="L519" s="937"/>
      <c r="M519" s="937"/>
      <c r="N519" s="937"/>
      <c r="O519" s="937"/>
      <c r="P519" s="928"/>
      <c r="Q519" s="938"/>
    </row>
    <row r="520" spans="1:17" ht="14.4" customHeight="1" x14ac:dyDescent="0.3">
      <c r="A520" s="925" t="s">
        <v>11281</v>
      </c>
      <c r="B520" s="927" t="s">
        <v>9930</v>
      </c>
      <c r="C520" s="927" t="s">
        <v>9855</v>
      </c>
      <c r="D520" s="927" t="s">
        <v>9943</v>
      </c>
      <c r="E520" s="927" t="s">
        <v>9944</v>
      </c>
      <c r="F520" s="937">
        <v>8</v>
      </c>
      <c r="G520" s="937">
        <v>74696</v>
      </c>
      <c r="H520" s="937">
        <v>1</v>
      </c>
      <c r="I520" s="937">
        <v>9337</v>
      </c>
      <c r="J520" s="937"/>
      <c r="K520" s="937"/>
      <c r="L520" s="937"/>
      <c r="M520" s="937"/>
      <c r="N520" s="937"/>
      <c r="O520" s="937"/>
      <c r="P520" s="928"/>
      <c r="Q520" s="938"/>
    </row>
    <row r="521" spans="1:17" ht="14.4" customHeight="1" thickBot="1" x14ac:dyDescent="0.35">
      <c r="A521" s="930" t="s">
        <v>11281</v>
      </c>
      <c r="B521" s="932" t="s">
        <v>9930</v>
      </c>
      <c r="C521" s="932" t="s">
        <v>9855</v>
      </c>
      <c r="D521" s="932" t="s">
        <v>9957</v>
      </c>
      <c r="E521" s="932" t="s">
        <v>9958</v>
      </c>
      <c r="F521" s="939">
        <v>2</v>
      </c>
      <c r="G521" s="939">
        <v>15098</v>
      </c>
      <c r="H521" s="939">
        <v>1</v>
      </c>
      <c r="I521" s="939">
        <v>7549</v>
      </c>
      <c r="J521" s="939"/>
      <c r="K521" s="939"/>
      <c r="L521" s="939"/>
      <c r="M521" s="939"/>
      <c r="N521" s="939"/>
      <c r="O521" s="939"/>
      <c r="P521" s="933"/>
      <c r="Q521" s="94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10722</v>
      </c>
      <c r="D3" s="197">
        <f>SUBTOTAL(9,D6:D1048576)</f>
        <v>12175</v>
      </c>
      <c r="E3" s="197">
        <f>SUBTOTAL(9,E6:E1048576)</f>
        <v>12350</v>
      </c>
      <c r="F3" s="198">
        <f>IF(OR(E3=0,C3=0),"",E3/C3)</f>
        <v>1.1518373437791456</v>
      </c>
      <c r="G3" s="451">
        <f>SUBTOTAL(9,G6:G1048576)</f>
        <v>26874.009000000005</v>
      </c>
      <c r="H3" s="452">
        <f>SUBTOTAL(9,H6:H1048576)</f>
        <v>29867.057100000009</v>
      </c>
      <c r="I3" s="452">
        <f>SUBTOTAL(9,I6:I1048576)</f>
        <v>28905.53850000001</v>
      </c>
      <c r="J3" s="198">
        <f>IF(OR(I3=0,G3=0),"",I3/G3)</f>
        <v>1.0755945828551299</v>
      </c>
      <c r="K3" s="451">
        <f>SUBTOTAL(9,K6:K1048576)</f>
        <v>3075.08</v>
      </c>
      <c r="L3" s="452">
        <f>SUBTOTAL(9,L6:L1048576)</f>
        <v>3481.7200000000003</v>
      </c>
      <c r="M3" s="452">
        <f>SUBTOTAL(9,M6:M1048576)</f>
        <v>3433.88</v>
      </c>
      <c r="N3" s="199">
        <f>IF(OR(M3=0,E3=0),"",M3/E3)</f>
        <v>0.27804696356275305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1"/>
      <c r="B5" s="942"/>
      <c r="C5" s="949">
        <v>2013</v>
      </c>
      <c r="D5" s="949">
        <v>2014</v>
      </c>
      <c r="E5" s="949">
        <v>2015</v>
      </c>
      <c r="F5" s="950" t="s">
        <v>2</v>
      </c>
      <c r="G5" s="960">
        <v>2013</v>
      </c>
      <c r="H5" s="949">
        <v>2014</v>
      </c>
      <c r="I5" s="949">
        <v>2015</v>
      </c>
      <c r="J5" s="950" t="s">
        <v>2</v>
      </c>
      <c r="K5" s="960">
        <v>2013</v>
      </c>
      <c r="L5" s="949">
        <v>2014</v>
      </c>
      <c r="M5" s="949">
        <v>2015</v>
      </c>
      <c r="N5" s="961" t="s">
        <v>93</v>
      </c>
    </row>
    <row r="6" spans="1:14" ht="14.4" customHeight="1" x14ac:dyDescent="0.3">
      <c r="A6" s="943" t="s">
        <v>10311</v>
      </c>
      <c r="B6" s="946" t="s">
        <v>11283</v>
      </c>
      <c r="C6" s="951">
        <v>6751</v>
      </c>
      <c r="D6" s="952">
        <v>7759</v>
      </c>
      <c r="E6" s="952">
        <v>8411</v>
      </c>
      <c r="F6" s="957">
        <v>1.24588949785217</v>
      </c>
      <c r="G6" s="951">
        <v>6116.6682000000001</v>
      </c>
      <c r="H6" s="952">
        <v>6692.7627000000002</v>
      </c>
      <c r="I6" s="952">
        <v>7782.9309000000067</v>
      </c>
      <c r="J6" s="957">
        <v>1.2724134521470376</v>
      </c>
      <c r="K6" s="951">
        <v>540.08000000000004</v>
      </c>
      <c r="L6" s="952">
        <v>620.72</v>
      </c>
      <c r="M6" s="952">
        <v>672.88</v>
      </c>
      <c r="N6" s="962">
        <v>80</v>
      </c>
    </row>
    <row r="7" spans="1:14" ht="14.4" customHeight="1" x14ac:dyDescent="0.3">
      <c r="A7" s="944" t="s">
        <v>10340</v>
      </c>
      <c r="B7" s="947" t="s">
        <v>11284</v>
      </c>
      <c r="C7" s="953">
        <v>1099</v>
      </c>
      <c r="D7" s="954">
        <v>1306</v>
      </c>
      <c r="E7" s="954">
        <v>1583</v>
      </c>
      <c r="F7" s="958">
        <v>1.4404003639672429</v>
      </c>
      <c r="G7" s="953">
        <v>6603.1704000000009</v>
      </c>
      <c r="H7" s="954">
        <v>7846.9704000000002</v>
      </c>
      <c r="I7" s="954">
        <v>9511.2972000000027</v>
      </c>
      <c r="J7" s="958">
        <v>1.4404137139941142</v>
      </c>
      <c r="K7" s="953">
        <v>1099</v>
      </c>
      <c r="L7" s="954">
        <v>1306</v>
      </c>
      <c r="M7" s="954">
        <v>1583</v>
      </c>
      <c r="N7" s="963">
        <v>1000</v>
      </c>
    </row>
    <row r="8" spans="1:14" ht="14.4" customHeight="1" thickBot="1" x14ac:dyDescent="0.35">
      <c r="A8" s="945" t="s">
        <v>10338</v>
      </c>
      <c r="B8" s="948" t="s">
        <v>11284</v>
      </c>
      <c r="C8" s="955">
        <v>2872</v>
      </c>
      <c r="D8" s="956">
        <v>3110</v>
      </c>
      <c r="E8" s="956">
        <v>2356</v>
      </c>
      <c r="F8" s="959">
        <v>0.82033426183844016</v>
      </c>
      <c r="G8" s="955">
        <v>14154.170400000006</v>
      </c>
      <c r="H8" s="956">
        <v>15327.324000000008</v>
      </c>
      <c r="I8" s="956">
        <v>11611.310400000002</v>
      </c>
      <c r="J8" s="959">
        <v>0.82034552869308375</v>
      </c>
      <c r="K8" s="955">
        <v>1436</v>
      </c>
      <c r="L8" s="956">
        <v>1555</v>
      </c>
      <c r="M8" s="956">
        <v>1178</v>
      </c>
      <c r="N8" s="96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0.30592593771690269</v>
      </c>
      <c r="C4" s="330">
        <f t="shared" ref="C4:M4" si="0">(C10+C8)/C6</f>
        <v>0.35595196002858315</v>
      </c>
      <c r="D4" s="330">
        <f t="shared" si="0"/>
        <v>0.42241528929190891</v>
      </c>
      <c r="E4" s="330">
        <f t="shared" si="0"/>
        <v>0.41673677149490201</v>
      </c>
      <c r="F4" s="330">
        <f t="shared" si="0"/>
        <v>0.44419855609054187</v>
      </c>
      <c r="G4" s="330">
        <f t="shared" si="0"/>
        <v>0.43523599916601069</v>
      </c>
      <c r="H4" s="330">
        <f t="shared" si="0"/>
        <v>0.41614895537967828</v>
      </c>
      <c r="I4" s="330">
        <f t="shared" si="0"/>
        <v>0.40817086773276495</v>
      </c>
      <c r="J4" s="330">
        <f t="shared" si="0"/>
        <v>0.41102475307796726</v>
      </c>
      <c r="K4" s="330">
        <f t="shared" si="0"/>
        <v>0.41198163130864862</v>
      </c>
      <c r="L4" s="330">
        <f t="shared" si="0"/>
        <v>0.41305942707022414</v>
      </c>
      <c r="M4" s="330">
        <f t="shared" si="0"/>
        <v>0.41049108157801761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36364.282859999999</v>
      </c>
      <c r="J5" s="330">
        <f>IF(ISERROR(VLOOKUP($A5,'Man Tab'!$A:$Q,COLUMN()+2,0)),0,VLOOKUP($A5,'Man Tab'!$A:$Q,COLUMN()+2,0))</f>
        <v>42917.630989999998</v>
      </c>
      <c r="K5" s="330">
        <f>IF(ISERROR(VLOOKUP($A5,'Man Tab'!$A:$Q,COLUMN()+2,0)),0,VLOOKUP($A5,'Man Tab'!$A:$Q,COLUMN()+2,0))</f>
        <v>38543.750950000001</v>
      </c>
      <c r="L5" s="330">
        <f>IF(ISERROR(VLOOKUP($A5,'Man Tab'!$A:$Q,COLUMN()+2,0)),0,VLOOKUP($A5,'Man Tab'!$A:$Q,COLUMN()+2,0))</f>
        <v>39115.136270000003</v>
      </c>
      <c r="M5" s="330">
        <f>IF(ISERROR(VLOOKUP($A5,'Man Tab'!$A:$Q,COLUMN()+2,0)),0,VLOOKUP($A5,'Man Tab'!$A:$Q,COLUMN()+2,0))</f>
        <v>43890.431340000003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312321.46419000009</v>
      </c>
      <c r="J6" s="332">
        <f t="shared" si="1"/>
        <v>355239.09518000006</v>
      </c>
      <c r="K6" s="332">
        <f t="shared" si="1"/>
        <v>393782.84613000008</v>
      </c>
      <c r="L6" s="332">
        <f t="shared" si="1"/>
        <v>432897.9824000001</v>
      </c>
      <c r="M6" s="332">
        <f t="shared" si="1"/>
        <v>476788.41374000011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>
        <v>2191.8000000000002</v>
      </c>
      <c r="J7" s="331">
        <v>2526.9160000000002</v>
      </c>
      <c r="K7" s="331">
        <v>2796.9369999999999</v>
      </c>
      <c r="L7" s="331">
        <v>3131.0189999999998</v>
      </c>
      <c r="M7" s="331">
        <v>3547.866</v>
      </c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65754</v>
      </c>
      <c r="J8" s="332">
        <f t="shared" si="2"/>
        <v>75807.48000000001</v>
      </c>
      <c r="K8" s="332">
        <f t="shared" si="2"/>
        <v>83908.11</v>
      </c>
      <c r="L8" s="332">
        <f t="shared" si="2"/>
        <v>93930.569999999992</v>
      </c>
      <c r="M8" s="332">
        <f t="shared" si="2"/>
        <v>106435.98</v>
      </c>
    </row>
    <row r="9" spans="1:13" ht="14.4" customHeight="1" x14ac:dyDescent="0.3">
      <c r="A9" s="331" t="s">
        <v>127</v>
      </c>
      <c r="B9" s="331">
        <v>7558574.6600000001</v>
      </c>
      <c r="C9" s="331">
        <v>6689530.9900000002</v>
      </c>
      <c r="D9" s="331">
        <v>8994683.6500000004</v>
      </c>
      <c r="E9" s="331">
        <v>8501823.3200000003</v>
      </c>
      <c r="F9" s="331">
        <v>8577699.8900000006</v>
      </c>
      <c r="G9" s="331">
        <v>7936535.2500000019</v>
      </c>
      <c r="H9" s="331">
        <v>7657954.9800000004</v>
      </c>
      <c r="I9" s="331">
        <v>5809720.3100000005</v>
      </c>
      <c r="J9" s="331">
        <v>8478058.3300000001</v>
      </c>
      <c r="K9" s="331">
        <v>8118607.9500000011</v>
      </c>
      <c r="L9" s="331">
        <v>6558833.2599999998</v>
      </c>
      <c r="M9" s="331">
        <v>4399389.0499999989</v>
      </c>
    </row>
    <row r="10" spans="1:13" ht="14.4" customHeight="1" x14ac:dyDescent="0.3">
      <c r="A10" s="331" t="s">
        <v>100</v>
      </c>
      <c r="B10" s="332">
        <f>B9/1000</f>
        <v>7558.5746600000002</v>
      </c>
      <c r="C10" s="332">
        <f t="shared" ref="C10:M10" si="3">C9/1000+B10</f>
        <v>14248.105650000001</v>
      </c>
      <c r="D10" s="332">
        <f t="shared" si="3"/>
        <v>23242.789300000004</v>
      </c>
      <c r="E10" s="332">
        <f t="shared" si="3"/>
        <v>31744.612620000004</v>
      </c>
      <c r="F10" s="332">
        <f t="shared" si="3"/>
        <v>40322.312510000003</v>
      </c>
      <c r="G10" s="332">
        <f t="shared" si="3"/>
        <v>48258.847760000004</v>
      </c>
      <c r="H10" s="332">
        <f t="shared" si="3"/>
        <v>55916.802740000006</v>
      </c>
      <c r="I10" s="332">
        <f t="shared" si="3"/>
        <v>61726.523050000003</v>
      </c>
      <c r="J10" s="332">
        <f t="shared" si="3"/>
        <v>70204.581380000003</v>
      </c>
      <c r="K10" s="332">
        <f t="shared" si="3"/>
        <v>78323.189330000008</v>
      </c>
      <c r="L10" s="332">
        <f t="shared" si="3"/>
        <v>84882.022590000008</v>
      </c>
      <c r="M10" s="332">
        <f t="shared" si="3"/>
        <v>89281.411640000006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0.35148855852428174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0.35148855852428174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326335.66851511499</v>
      </c>
      <c r="C7" s="56">
        <v>27194.639042926199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23806.7605</v>
      </c>
      <c r="L7" s="56">
        <v>30139.458269999999</v>
      </c>
      <c r="M7" s="56">
        <v>25559.715059999999</v>
      </c>
      <c r="N7" s="56">
        <v>22507.990979999999</v>
      </c>
      <c r="O7" s="56">
        <v>27283.981510000001</v>
      </c>
      <c r="P7" s="57">
        <v>313444.16924999998</v>
      </c>
      <c r="Q7" s="189">
        <v>0.96049619913200002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2042.415</v>
      </c>
      <c r="L8" s="56">
        <v>2319.2600000000002</v>
      </c>
      <c r="M8" s="56">
        <v>2303.1350000000002</v>
      </c>
      <c r="N8" s="56">
        <v>3029.1876699999998</v>
      </c>
      <c r="O8" s="56">
        <v>2298.415</v>
      </c>
      <c r="P8" s="57">
        <v>25953.340670000001</v>
      </c>
      <c r="Q8" s="189">
        <v>0.85909135956799998</v>
      </c>
    </row>
    <row r="9" spans="1:17" ht="14.4" customHeight="1" x14ac:dyDescent="0.3">
      <c r="A9" s="19" t="s">
        <v>37</v>
      </c>
      <c r="B9" s="55">
        <v>30242.2633146511</v>
      </c>
      <c r="C9" s="56">
        <v>2520.18860955426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1939.4440400000001</v>
      </c>
      <c r="L9" s="56">
        <v>2008.80791</v>
      </c>
      <c r="M9" s="56">
        <v>2242.8358600000001</v>
      </c>
      <c r="N9" s="56">
        <v>2669.1114899999998</v>
      </c>
      <c r="O9" s="56">
        <v>3638.8515900000002</v>
      </c>
      <c r="P9" s="57">
        <v>29717.847880000001</v>
      </c>
      <c r="Q9" s="189">
        <v>0.98265951760299997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101.97748</v>
      </c>
      <c r="L10" s="56">
        <v>99.839609999999993</v>
      </c>
      <c r="M10" s="56">
        <v>99.820930000000004</v>
      </c>
      <c r="N10" s="56">
        <v>98.356379999999007</v>
      </c>
      <c r="O10" s="56">
        <v>86.468199999999996</v>
      </c>
      <c r="P10" s="57">
        <v>1168.3558499999999</v>
      </c>
      <c r="Q10" s="189">
        <v>1.3444831838889999</v>
      </c>
    </row>
    <row r="11" spans="1:17" ht="14.4" customHeight="1" x14ac:dyDescent="0.3">
      <c r="A11" s="19" t="s">
        <v>39</v>
      </c>
      <c r="B11" s="55">
        <v>2148.2614437707298</v>
      </c>
      <c r="C11" s="56">
        <v>179.02178698089401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147.95021</v>
      </c>
      <c r="L11" s="56">
        <v>184.41808</v>
      </c>
      <c r="M11" s="56">
        <v>199.88656</v>
      </c>
      <c r="N11" s="56">
        <v>138.17384000000001</v>
      </c>
      <c r="O11" s="56">
        <v>183.67813000000001</v>
      </c>
      <c r="P11" s="57">
        <v>2100.2360699999999</v>
      </c>
      <c r="Q11" s="189">
        <v>0.97764453953599995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20.093879999999999</v>
      </c>
      <c r="L12" s="56">
        <v>5.9646499999999998</v>
      </c>
      <c r="M12" s="56">
        <v>12.21095</v>
      </c>
      <c r="N12" s="56">
        <v>20.583369999999999</v>
      </c>
      <c r="O12" s="56">
        <v>88.466179999999994</v>
      </c>
      <c r="P12" s="57">
        <v>290.88479000000001</v>
      </c>
      <c r="Q12" s="189">
        <v>3.025445385686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27.850210000000001</v>
      </c>
      <c r="L13" s="56">
        <v>25.231560000000002</v>
      </c>
      <c r="M13" s="56">
        <v>31.516919999999999</v>
      </c>
      <c r="N13" s="56">
        <v>40.00909</v>
      </c>
      <c r="O13" s="56">
        <v>32.33484</v>
      </c>
      <c r="P13" s="57">
        <v>375.19400000000002</v>
      </c>
      <c r="Q13" s="189">
        <v>0.98218327700899999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175.40600000000001</v>
      </c>
      <c r="L14" s="56">
        <v>183.982</v>
      </c>
      <c r="M14" s="56">
        <v>289.27300000000002</v>
      </c>
      <c r="N14" s="56">
        <v>312.72699999999998</v>
      </c>
      <c r="O14" s="56">
        <v>348.17399999999998</v>
      </c>
      <c r="P14" s="57">
        <v>3211.6289999999999</v>
      </c>
      <c r="Q14" s="189">
        <v>1.0195738558180001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104.74733999999999</v>
      </c>
      <c r="L17" s="56">
        <v>45.378369999999997</v>
      </c>
      <c r="M17" s="56">
        <v>26.78246</v>
      </c>
      <c r="N17" s="56">
        <v>104.90192999999999</v>
      </c>
      <c r="O17" s="56">
        <v>534.29890999999998</v>
      </c>
      <c r="P17" s="57">
        <v>1287.07068</v>
      </c>
      <c r="Q17" s="189">
        <v>1.002790790136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6.2779999999999996</v>
      </c>
      <c r="L18" s="56">
        <v>25.138000000000002</v>
      </c>
      <c r="M18" s="56">
        <v>45.698</v>
      </c>
      <c r="N18" s="56">
        <v>28.632000000000001</v>
      </c>
      <c r="O18" s="56">
        <v>22.998999999999999</v>
      </c>
      <c r="P18" s="57">
        <v>208.29900000000001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187.54124999999999</v>
      </c>
      <c r="L19" s="56">
        <v>471.26960000000003</v>
      </c>
      <c r="M19" s="56">
        <v>270.14595000000003</v>
      </c>
      <c r="N19" s="56">
        <v>272.87232999999998</v>
      </c>
      <c r="O19" s="56">
        <v>384.71591999999998</v>
      </c>
      <c r="P19" s="57">
        <v>3877.37336</v>
      </c>
      <c r="Q19" s="189">
        <v>0.98505324061300004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7417.6282899999997</v>
      </c>
      <c r="L20" s="56">
        <v>6992.89984</v>
      </c>
      <c r="M20" s="56">
        <v>6994.0902400000004</v>
      </c>
      <c r="N20" s="56">
        <v>9444.3992599999892</v>
      </c>
      <c r="O20" s="56">
        <v>7586.1039300000102</v>
      </c>
      <c r="P20" s="57">
        <v>89087.915859999994</v>
      </c>
      <c r="Q20" s="189">
        <v>1.1535104447119999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384.09500000000003</v>
      </c>
      <c r="L21" s="56">
        <v>384.09500000000003</v>
      </c>
      <c r="M21" s="56">
        <v>383.53</v>
      </c>
      <c r="N21" s="56">
        <v>430.04199999999997</v>
      </c>
      <c r="O21" s="56">
        <v>502.76900000000001</v>
      </c>
      <c r="P21" s="57">
        <v>4768.9440000000004</v>
      </c>
      <c r="Q21" s="189">
        <v>1.0410266964979999</v>
      </c>
    </row>
    <row r="22" spans="1:17" ht="14.4" customHeight="1" x14ac:dyDescent="0.3">
      <c r="A22" s="19" t="s">
        <v>50</v>
      </c>
      <c r="B22" s="55">
        <v>7</v>
      </c>
      <c r="C22" s="56">
        <v>0.58333333333299997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30.782</v>
      </c>
      <c r="N22" s="56">
        <v>0</v>
      </c>
      <c r="O22" s="56">
        <v>673.85067000000004</v>
      </c>
      <c r="P22" s="57">
        <v>863.53262000000097</v>
      </c>
      <c r="Q22" s="189">
        <v>123.361802857143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-1.16415321826935E-10</v>
      </c>
      <c r="C24" s="56">
        <v>-1.45519152283669E-11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2.0956599999910002</v>
      </c>
      <c r="L24" s="56">
        <v>31.888099999988999</v>
      </c>
      <c r="M24" s="56">
        <v>54.328020000000002</v>
      </c>
      <c r="N24" s="56">
        <v>18.148929999995001</v>
      </c>
      <c r="O24" s="56">
        <v>225.32445999998899</v>
      </c>
      <c r="P24" s="57">
        <v>433.62070999993699</v>
      </c>
      <c r="Q24" s="189">
        <v>-3724773536636.0601</v>
      </c>
    </row>
    <row r="25" spans="1:17" ht="14.4" customHeight="1" x14ac:dyDescent="0.3">
      <c r="A25" s="21" t="s">
        <v>53</v>
      </c>
      <c r="B25" s="58">
        <v>480473.22709178098</v>
      </c>
      <c r="C25" s="59">
        <v>40039.435590981702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36364.282859999999</v>
      </c>
      <c r="L25" s="59">
        <v>42917.630989999998</v>
      </c>
      <c r="M25" s="59">
        <v>38543.750950000001</v>
      </c>
      <c r="N25" s="59">
        <v>39115.136270000003</v>
      </c>
      <c r="O25" s="59">
        <v>43890.431340000003</v>
      </c>
      <c r="P25" s="60">
        <v>476788.41373999999</v>
      </c>
      <c r="Q25" s="190">
        <v>0.99233086643699997</v>
      </c>
    </row>
    <row r="26" spans="1:17" ht="14.4" customHeight="1" x14ac:dyDescent="0.3">
      <c r="A26" s="19" t="s">
        <v>54</v>
      </c>
      <c r="B26" s="55">
        <v>14208.444166806899</v>
      </c>
      <c r="C26" s="56">
        <v>1184.0370139005699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1231.3072500000001</v>
      </c>
      <c r="L26" s="56">
        <v>1681.5722900000001</v>
      </c>
      <c r="M26" s="56">
        <v>1524.29837</v>
      </c>
      <c r="N26" s="56">
        <v>1529.28485</v>
      </c>
      <c r="O26" s="56">
        <v>1852.5625299999999</v>
      </c>
      <c r="P26" s="57">
        <v>18624.752990000001</v>
      </c>
      <c r="Q26" s="189">
        <v>1.3108228298139999</v>
      </c>
    </row>
    <row r="27" spans="1:17" ht="14.4" customHeight="1" x14ac:dyDescent="0.3">
      <c r="A27" s="22" t="s">
        <v>55</v>
      </c>
      <c r="B27" s="58">
        <v>494681.67125858797</v>
      </c>
      <c r="C27" s="59">
        <v>41223.472604882299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37595.590109999997</v>
      </c>
      <c r="L27" s="59">
        <v>44599.203280000002</v>
      </c>
      <c r="M27" s="59">
        <v>40068.049319999998</v>
      </c>
      <c r="N27" s="59">
        <v>40644.421119999999</v>
      </c>
      <c r="O27" s="59">
        <v>45742.993869999998</v>
      </c>
      <c r="P27" s="60">
        <v>495413.16673</v>
      </c>
      <c r="Q27" s="190">
        <v>1.001478719576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21.812460000000002</v>
      </c>
      <c r="L28" s="56">
        <v>14.64758</v>
      </c>
      <c r="M28" s="56">
        <v>16.379180000000002</v>
      </c>
      <c r="N28" s="56">
        <v>9.3373000000000008</v>
      </c>
      <c r="O28" s="56">
        <v>12.5961</v>
      </c>
      <c r="P28" s="57">
        <v>180.03847999999999</v>
      </c>
      <c r="Q28" s="189">
        <v>1.0568963042320001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818.57299999999998</v>
      </c>
      <c r="P31" s="63">
        <v>921.97400000000005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480473.22709178098</v>
      </c>
      <c r="G6" s="617">
        <v>480473.22709178098</v>
      </c>
      <c r="H6" s="619">
        <v>43890.431340000003</v>
      </c>
      <c r="I6" s="616">
        <v>476788.41373999999</v>
      </c>
      <c r="J6" s="617">
        <v>-3684.8133517807601</v>
      </c>
      <c r="K6" s="620">
        <v>0.99233086643699997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393433.53321908502</v>
      </c>
      <c r="G7" s="617">
        <v>393433.53321908502</v>
      </c>
      <c r="H7" s="619">
        <v>34160.04191</v>
      </c>
      <c r="I7" s="616">
        <v>376461.33451999997</v>
      </c>
      <c r="J7" s="617">
        <v>-16972.198699084998</v>
      </c>
      <c r="K7" s="620">
        <v>0.95686133166999998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390283.56131496798</v>
      </c>
      <c r="G8" s="617">
        <v>390283.56131496798</v>
      </c>
      <c r="H8" s="619">
        <v>33811.867910000001</v>
      </c>
      <c r="I8" s="616">
        <v>373249.70552000002</v>
      </c>
      <c r="J8" s="617">
        <v>-17033.855794967902</v>
      </c>
      <c r="K8" s="620">
        <v>0.95635517996800001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-5.4000000000000001E-4</v>
      </c>
      <c r="I9" s="621">
        <v>4.0099999999999997E-3</v>
      </c>
      <c r="J9" s="622">
        <v>4.0099999999999997E-3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-5.4000000000000001E-4</v>
      </c>
      <c r="I10" s="616">
        <v>4.0099999999999997E-3</v>
      </c>
      <c r="J10" s="617">
        <v>4.0099999999999997E-3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326335.66851511499</v>
      </c>
      <c r="G11" s="622">
        <v>326335.66851511499</v>
      </c>
      <c r="H11" s="624">
        <v>27283.981510000001</v>
      </c>
      <c r="I11" s="621">
        <v>313444.16924999998</v>
      </c>
      <c r="J11" s="622">
        <v>-12891.4992651145</v>
      </c>
      <c r="K11" s="629">
        <v>0.96049619913200002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36185.638956733899</v>
      </c>
      <c r="H12" s="619">
        <v>2764.8334399999999</v>
      </c>
      <c r="I12" s="616">
        <v>31714.56625</v>
      </c>
      <c r="J12" s="617">
        <v>-4471.0727067338703</v>
      </c>
      <c r="K12" s="620">
        <v>0.87644068653600005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695</v>
      </c>
      <c r="G13" s="617">
        <v>695</v>
      </c>
      <c r="H13" s="619">
        <v>63.094729999999998</v>
      </c>
      <c r="I13" s="616">
        <v>1056.8520599999999</v>
      </c>
      <c r="J13" s="617">
        <v>361.85205999999999</v>
      </c>
      <c r="K13" s="620">
        <v>1.5206504460429999</v>
      </c>
    </row>
    <row r="14" spans="1:11" ht="14.4" customHeight="1" thickBot="1" x14ac:dyDescent="0.35">
      <c r="A14" s="638" t="s">
        <v>346</v>
      </c>
      <c r="B14" s="616">
        <v>852.19874497264095</v>
      </c>
      <c r="C14" s="616">
        <v>724.93811000000005</v>
      </c>
      <c r="D14" s="617">
        <v>-127.260634972641</v>
      </c>
      <c r="E14" s="618">
        <v>0.850667892057</v>
      </c>
      <c r="F14" s="616">
        <v>28</v>
      </c>
      <c r="G14" s="617">
        <v>28</v>
      </c>
      <c r="H14" s="619">
        <v>20.2593</v>
      </c>
      <c r="I14" s="616">
        <v>87.781890000000004</v>
      </c>
      <c r="J14" s="617">
        <v>59.781889999999997</v>
      </c>
      <c r="K14" s="620">
        <v>3.1350674999999999</v>
      </c>
    </row>
    <row r="15" spans="1:11" ht="14.4" customHeight="1" thickBot="1" x14ac:dyDescent="0.35">
      <c r="A15" s="638" t="s">
        <v>347</v>
      </c>
      <c r="B15" s="616">
        <v>111.97476872754601</v>
      </c>
      <c r="C15" s="616">
        <v>6.7259799999999998</v>
      </c>
      <c r="D15" s="617">
        <v>-105.248788727546</v>
      </c>
      <c r="E15" s="618">
        <v>6.0066924686000001E-2</v>
      </c>
      <c r="F15" s="616">
        <v>14.340277326093</v>
      </c>
      <c r="G15" s="617">
        <v>14.340277326093</v>
      </c>
      <c r="H15" s="619">
        <v>0</v>
      </c>
      <c r="I15" s="616">
        <v>53.499980000000001</v>
      </c>
      <c r="J15" s="617">
        <v>39.159702673905997</v>
      </c>
      <c r="K15" s="620">
        <v>3.7307493281630002</v>
      </c>
    </row>
    <row r="16" spans="1:11" ht="14.4" customHeight="1" thickBot="1" x14ac:dyDescent="0.35">
      <c r="A16" s="638" t="s">
        <v>348</v>
      </c>
      <c r="B16" s="616">
        <v>18380.126266011601</v>
      </c>
      <c r="C16" s="616">
        <v>24711.185140000001</v>
      </c>
      <c r="D16" s="617">
        <v>6331.0588739884197</v>
      </c>
      <c r="E16" s="618">
        <v>1.344451326523</v>
      </c>
      <c r="F16" s="616">
        <v>24400.999231427599</v>
      </c>
      <c r="G16" s="617">
        <v>24400.999231427599</v>
      </c>
      <c r="H16" s="619">
        <v>515.98689999999999</v>
      </c>
      <c r="I16" s="616">
        <v>15035.68197</v>
      </c>
      <c r="J16" s="617">
        <v>-9365.31726142763</v>
      </c>
      <c r="K16" s="620">
        <v>0.61619123985000002</v>
      </c>
    </row>
    <row r="17" spans="1:11" ht="14.4" customHeight="1" thickBot="1" x14ac:dyDescent="0.35">
      <c r="A17" s="638" t="s">
        <v>349</v>
      </c>
      <c r="B17" s="616">
        <v>9944.9999999998199</v>
      </c>
      <c r="C17" s="616">
        <v>10437.544110000001</v>
      </c>
      <c r="D17" s="617">
        <v>492.54411000018098</v>
      </c>
      <c r="E17" s="618">
        <v>1.0495268084460001</v>
      </c>
      <c r="F17" s="616">
        <v>10397.9996724882</v>
      </c>
      <c r="G17" s="617">
        <v>10397.9996724882</v>
      </c>
      <c r="H17" s="619">
        <v>966.639060000001</v>
      </c>
      <c r="I17" s="616">
        <v>11072.51806</v>
      </c>
      <c r="J17" s="617">
        <v>674.51838751180503</v>
      </c>
      <c r="K17" s="620">
        <v>1.0648700143059999</v>
      </c>
    </row>
    <row r="18" spans="1:11" ht="14.4" customHeight="1" thickBot="1" x14ac:dyDescent="0.35">
      <c r="A18" s="638" t="s">
        <v>350</v>
      </c>
      <c r="B18" s="616">
        <v>6584.7371113359704</v>
      </c>
      <c r="C18" s="616">
        <v>6373.2011400000001</v>
      </c>
      <c r="D18" s="617">
        <v>-211.535971335966</v>
      </c>
      <c r="E18" s="618">
        <v>0.96787480384400004</v>
      </c>
      <c r="F18" s="616">
        <v>6358.3467135839601</v>
      </c>
      <c r="G18" s="617">
        <v>6358.3467135839701</v>
      </c>
      <c r="H18" s="619">
        <v>243.76183</v>
      </c>
      <c r="I18" s="616">
        <v>3998.7243400000002</v>
      </c>
      <c r="J18" s="617">
        <v>-2359.6223735839599</v>
      </c>
      <c r="K18" s="620">
        <v>0.62889372349799999</v>
      </c>
    </row>
    <row r="19" spans="1:11" ht="14.4" customHeight="1" thickBot="1" x14ac:dyDescent="0.35">
      <c r="A19" s="638" t="s">
        <v>351</v>
      </c>
      <c r="B19" s="616">
        <v>18582.603820562701</v>
      </c>
      <c r="C19" s="616">
        <v>19640.326110000002</v>
      </c>
      <c r="D19" s="617">
        <v>1057.7222894372801</v>
      </c>
      <c r="E19" s="618">
        <v>1.0569200258289999</v>
      </c>
      <c r="F19" s="616">
        <v>19574.999383434901</v>
      </c>
      <c r="G19" s="617">
        <v>19574.999383434901</v>
      </c>
      <c r="H19" s="619">
        <v>1197.0307700000001</v>
      </c>
      <c r="I19" s="616">
        <v>12318.011060000001</v>
      </c>
      <c r="J19" s="617">
        <v>-7256.98832343493</v>
      </c>
      <c r="K19" s="620">
        <v>0.62927261547799995</v>
      </c>
    </row>
    <row r="20" spans="1:11" ht="14.4" customHeight="1" thickBot="1" x14ac:dyDescent="0.35">
      <c r="A20" s="638" t="s">
        <v>352</v>
      </c>
      <c r="B20" s="616">
        <v>173552.72222077701</v>
      </c>
      <c r="C20" s="616">
        <v>176393.97975999999</v>
      </c>
      <c r="D20" s="617">
        <v>2841.2575392228</v>
      </c>
      <c r="E20" s="618">
        <v>1.0163711493709999</v>
      </c>
      <c r="F20" s="616">
        <v>210302.994505437</v>
      </c>
      <c r="G20" s="617">
        <v>210302.994505437</v>
      </c>
      <c r="H20" s="619">
        <v>18845.641</v>
      </c>
      <c r="I20" s="616">
        <v>210694.53141</v>
      </c>
      <c r="J20" s="617">
        <v>391.53690456337102</v>
      </c>
      <c r="K20" s="620">
        <v>1.0018617752229999</v>
      </c>
    </row>
    <row r="21" spans="1:11" ht="14.4" customHeight="1" thickBot="1" x14ac:dyDescent="0.35">
      <c r="A21" s="638" t="s">
        <v>353</v>
      </c>
      <c r="B21" s="616">
        <v>0</v>
      </c>
      <c r="C21" s="616">
        <v>15377.51477</v>
      </c>
      <c r="D21" s="617">
        <v>15377.51477</v>
      </c>
      <c r="E21" s="626" t="s">
        <v>354</v>
      </c>
      <c r="F21" s="616">
        <v>18312.529556840102</v>
      </c>
      <c r="G21" s="617">
        <v>18312.529556840102</v>
      </c>
      <c r="H21" s="619">
        <v>2662.10664</v>
      </c>
      <c r="I21" s="616">
        <v>27343.274580000001</v>
      </c>
      <c r="J21" s="617">
        <v>9030.7450231599396</v>
      </c>
      <c r="K21" s="620">
        <v>1.4931456899560001</v>
      </c>
    </row>
    <row r="22" spans="1:11" ht="14.4" customHeight="1" thickBot="1" x14ac:dyDescent="0.35">
      <c r="A22" s="638" t="s">
        <v>355</v>
      </c>
      <c r="B22" s="616">
        <v>58.698805543280002</v>
      </c>
      <c r="C22" s="616">
        <v>62.43582</v>
      </c>
      <c r="D22" s="617">
        <v>3.7370144567189998</v>
      </c>
      <c r="E22" s="618">
        <v>1.0636642334049999</v>
      </c>
      <c r="F22" s="616">
        <v>64.820217843224</v>
      </c>
      <c r="G22" s="617">
        <v>64.820217843224</v>
      </c>
      <c r="H22" s="619">
        <v>4.62784</v>
      </c>
      <c r="I22" s="616">
        <v>68.727649999999997</v>
      </c>
      <c r="J22" s="617">
        <v>3.9074321567750001</v>
      </c>
      <c r="K22" s="620">
        <v>1.0602810710420001</v>
      </c>
    </row>
    <row r="23" spans="1:11" ht="14.4" customHeight="1" thickBot="1" x14ac:dyDescent="0.35">
      <c r="A23" s="637" t="s">
        <v>356</v>
      </c>
      <c r="B23" s="621">
        <v>23104.863100282</v>
      </c>
      <c r="C23" s="621">
        <v>29926.731</v>
      </c>
      <c r="D23" s="622">
        <v>6821.8678997180396</v>
      </c>
      <c r="E23" s="628">
        <v>1.2952567981080001</v>
      </c>
      <c r="F23" s="621">
        <v>30210.2219757438</v>
      </c>
      <c r="G23" s="622">
        <v>30210.2219757438</v>
      </c>
      <c r="H23" s="624">
        <v>2298.415</v>
      </c>
      <c r="I23" s="621">
        <v>25953.340670000001</v>
      </c>
      <c r="J23" s="622">
        <v>-4256.8813057437701</v>
      </c>
      <c r="K23" s="629">
        <v>0.85909135956799998</v>
      </c>
    </row>
    <row r="24" spans="1:11" ht="14.4" customHeight="1" thickBot="1" x14ac:dyDescent="0.35">
      <c r="A24" s="638" t="s">
        <v>357</v>
      </c>
      <c r="B24" s="616">
        <v>22884.8644038067</v>
      </c>
      <c r="C24" s="616">
        <v>29701.955000000002</v>
      </c>
      <c r="D24" s="617">
        <v>6817.0905961933504</v>
      </c>
      <c r="E24" s="618">
        <v>1.2978864316559999</v>
      </c>
      <c r="F24" s="616">
        <v>29980.221982988201</v>
      </c>
      <c r="G24" s="617">
        <v>29980.221982988201</v>
      </c>
      <c r="H24" s="619">
        <v>2284.1529999999998</v>
      </c>
      <c r="I24" s="616">
        <v>25537.194670000001</v>
      </c>
      <c r="J24" s="617">
        <v>-4443.0273129882098</v>
      </c>
      <c r="K24" s="620">
        <v>0.85180138707700004</v>
      </c>
    </row>
    <row r="25" spans="1:11" ht="14.4" customHeight="1" thickBot="1" x14ac:dyDescent="0.35">
      <c r="A25" s="638" t="s">
        <v>358</v>
      </c>
      <c r="B25" s="616">
        <v>219.99869647531</v>
      </c>
      <c r="C25" s="616">
        <v>224.77600000000001</v>
      </c>
      <c r="D25" s="617">
        <v>4.7773035246899997</v>
      </c>
      <c r="E25" s="618">
        <v>1.0217151446849999</v>
      </c>
      <c r="F25" s="616">
        <v>229.99999275555899</v>
      </c>
      <c r="G25" s="617">
        <v>229.99999275555899</v>
      </c>
      <c r="H25" s="619">
        <v>14.262</v>
      </c>
      <c r="I25" s="616">
        <v>416.14600000000002</v>
      </c>
      <c r="J25" s="617">
        <v>186.14600724444199</v>
      </c>
      <c r="K25" s="620">
        <v>1.8093304917719999</v>
      </c>
    </row>
    <row r="26" spans="1:11" ht="14.4" customHeight="1" thickBot="1" x14ac:dyDescent="0.35">
      <c r="A26" s="637" t="s">
        <v>359</v>
      </c>
      <c r="B26" s="621">
        <v>29649.083411445801</v>
      </c>
      <c r="C26" s="621">
        <v>28381.20822</v>
      </c>
      <c r="D26" s="622">
        <v>-1267.87519144577</v>
      </c>
      <c r="E26" s="628">
        <v>0.95723728879400005</v>
      </c>
      <c r="F26" s="621">
        <v>30242.2633146511</v>
      </c>
      <c r="G26" s="622">
        <v>30242.2633146511</v>
      </c>
      <c r="H26" s="624">
        <v>3638.8515900000002</v>
      </c>
      <c r="I26" s="621">
        <v>29717.847880000001</v>
      </c>
      <c r="J26" s="622">
        <v>-524.41543465107998</v>
      </c>
      <c r="K26" s="629">
        <v>0.98265951760299997</v>
      </c>
    </row>
    <row r="27" spans="1:11" ht="14.4" customHeight="1" thickBot="1" x14ac:dyDescent="0.35">
      <c r="A27" s="638" t="s">
        <v>360</v>
      </c>
      <c r="B27" s="616">
        <v>21810.494021809402</v>
      </c>
      <c r="C27" s="616">
        <v>20563.1338</v>
      </c>
      <c r="D27" s="617">
        <v>-1247.3602218093699</v>
      </c>
      <c r="E27" s="618">
        <v>0.94280917155900001</v>
      </c>
      <c r="F27" s="616">
        <v>21576.7833452257</v>
      </c>
      <c r="G27" s="617">
        <v>21576.7833452257</v>
      </c>
      <c r="H27" s="619">
        <v>2727.1430300000002</v>
      </c>
      <c r="I27" s="616">
        <v>20966.789369999999</v>
      </c>
      <c r="J27" s="617">
        <v>-609.993975225687</v>
      </c>
      <c r="K27" s="620">
        <v>0.97172915140000005</v>
      </c>
    </row>
    <row r="28" spans="1:11" ht="14.4" customHeight="1" thickBot="1" x14ac:dyDescent="0.35">
      <c r="A28" s="638" t="s">
        <v>361</v>
      </c>
      <c r="B28" s="616">
        <v>492.01640604672201</v>
      </c>
      <c r="C28" s="616">
        <v>586.61483999999996</v>
      </c>
      <c r="D28" s="617">
        <v>94.598433953278004</v>
      </c>
      <c r="E28" s="618">
        <v>1.192266828485</v>
      </c>
      <c r="F28" s="616">
        <v>626.48021082282503</v>
      </c>
      <c r="G28" s="617">
        <v>626.48021082282503</v>
      </c>
      <c r="H28" s="619">
        <v>64.063119999999998</v>
      </c>
      <c r="I28" s="616">
        <v>741.02673000000004</v>
      </c>
      <c r="J28" s="617">
        <v>114.546519177175</v>
      </c>
      <c r="K28" s="620">
        <v>1.182841400571</v>
      </c>
    </row>
    <row r="29" spans="1:11" ht="14.4" customHeight="1" thickBot="1" x14ac:dyDescent="0.35">
      <c r="A29" s="638" t="s">
        <v>362</v>
      </c>
      <c r="B29" s="616">
        <v>553.17725688745304</v>
      </c>
      <c r="C29" s="616">
        <v>738.89832000000001</v>
      </c>
      <c r="D29" s="617">
        <v>185.72106311254799</v>
      </c>
      <c r="E29" s="618">
        <v>1.3357351749369999</v>
      </c>
      <c r="F29" s="616">
        <v>851.99997316406495</v>
      </c>
      <c r="G29" s="617">
        <v>851.99997316406495</v>
      </c>
      <c r="H29" s="619">
        <v>72.603520000000003</v>
      </c>
      <c r="I29" s="616">
        <v>868.92457999999999</v>
      </c>
      <c r="J29" s="617">
        <v>16.924606835934998</v>
      </c>
      <c r="K29" s="620">
        <v>1.0198645626389999</v>
      </c>
    </row>
    <row r="30" spans="1:11" ht="14.4" customHeight="1" thickBot="1" x14ac:dyDescent="0.35">
      <c r="A30" s="638" t="s">
        <v>363</v>
      </c>
      <c r="B30" s="616">
        <v>3653.23326575383</v>
      </c>
      <c r="C30" s="616">
        <v>3179.6778899999999</v>
      </c>
      <c r="D30" s="617">
        <v>-473.55537575382499</v>
      </c>
      <c r="E30" s="618">
        <v>0.87037362760400006</v>
      </c>
      <c r="F30" s="616">
        <v>3860.99989019945</v>
      </c>
      <c r="G30" s="617">
        <v>3860.99989019945</v>
      </c>
      <c r="H30" s="619">
        <v>583.00422000000003</v>
      </c>
      <c r="I30" s="616">
        <v>3956.3249999999998</v>
      </c>
      <c r="J30" s="617">
        <v>95.325109800552994</v>
      </c>
      <c r="K30" s="620">
        <v>1.0246892288289999</v>
      </c>
    </row>
    <row r="31" spans="1:11" ht="14.4" customHeight="1" thickBot="1" x14ac:dyDescent="0.35">
      <c r="A31" s="638" t="s">
        <v>364</v>
      </c>
      <c r="B31" s="616">
        <v>1396.5503784049299</v>
      </c>
      <c r="C31" s="616">
        <v>1478.7003999999999</v>
      </c>
      <c r="D31" s="617">
        <v>82.150021595073994</v>
      </c>
      <c r="E31" s="618">
        <v>1.058823528936</v>
      </c>
      <c r="F31" s="616">
        <v>1464.9999538560501</v>
      </c>
      <c r="G31" s="617">
        <v>1464.9999538560501</v>
      </c>
      <c r="H31" s="619">
        <v>39.0886</v>
      </c>
      <c r="I31" s="616">
        <v>1131.1517699999999</v>
      </c>
      <c r="J31" s="617">
        <v>-333.84818385605001</v>
      </c>
      <c r="K31" s="620">
        <v>0.77211727346600001</v>
      </c>
    </row>
    <row r="32" spans="1:11" ht="14.4" customHeight="1" thickBot="1" x14ac:dyDescent="0.35">
      <c r="A32" s="638" t="s">
        <v>365</v>
      </c>
      <c r="B32" s="616">
        <v>19.716532677219998</v>
      </c>
      <c r="C32" s="616">
        <v>25.101140000000001</v>
      </c>
      <c r="D32" s="617">
        <v>5.3846073227789999</v>
      </c>
      <c r="E32" s="618">
        <v>1.273101128425</v>
      </c>
      <c r="F32" s="616">
        <v>16.999999464540998</v>
      </c>
      <c r="G32" s="617">
        <v>16.999999464540998</v>
      </c>
      <c r="H32" s="619">
        <v>0</v>
      </c>
      <c r="I32" s="616">
        <v>10.05721</v>
      </c>
      <c r="J32" s="617">
        <v>-6.9427894645409998</v>
      </c>
      <c r="K32" s="620">
        <v>0.59160060686899996</v>
      </c>
    </row>
    <row r="33" spans="1:11" ht="14.4" customHeight="1" thickBot="1" x14ac:dyDescent="0.35">
      <c r="A33" s="638" t="s">
        <v>366</v>
      </c>
      <c r="B33" s="616">
        <v>742.95884519437504</v>
      </c>
      <c r="C33" s="616">
        <v>824.85145</v>
      </c>
      <c r="D33" s="617">
        <v>81.892604805624998</v>
      </c>
      <c r="E33" s="618">
        <v>1.1102249543630001</v>
      </c>
      <c r="F33" s="616">
        <v>830.99997382551396</v>
      </c>
      <c r="G33" s="617">
        <v>830.99997382551396</v>
      </c>
      <c r="H33" s="619">
        <v>78.842500000000001</v>
      </c>
      <c r="I33" s="616">
        <v>968.12303999999995</v>
      </c>
      <c r="J33" s="617">
        <v>137.12306617448601</v>
      </c>
      <c r="K33" s="620">
        <v>1.165009711785</v>
      </c>
    </row>
    <row r="34" spans="1:11" ht="14.4" customHeight="1" thickBot="1" x14ac:dyDescent="0.35">
      <c r="A34" s="638" t="s">
        <v>367</v>
      </c>
      <c r="B34" s="616">
        <v>386.828880279077</v>
      </c>
      <c r="C34" s="616">
        <v>404.39947999999998</v>
      </c>
      <c r="D34" s="617">
        <v>17.570599720922999</v>
      </c>
      <c r="E34" s="618">
        <v>1.045422150766</v>
      </c>
      <c r="F34" s="616">
        <v>407.99998714898902</v>
      </c>
      <c r="G34" s="617">
        <v>407.99998714898902</v>
      </c>
      <c r="H34" s="619">
        <v>42.733339999999998</v>
      </c>
      <c r="I34" s="616">
        <v>489.61919999999998</v>
      </c>
      <c r="J34" s="617">
        <v>81.619212851011</v>
      </c>
      <c r="K34" s="620">
        <v>1.200047096622</v>
      </c>
    </row>
    <row r="35" spans="1:11" ht="14.4" customHeight="1" thickBot="1" x14ac:dyDescent="0.35">
      <c r="A35" s="638" t="s">
        <v>368</v>
      </c>
      <c r="B35" s="616">
        <v>594.10782439280297</v>
      </c>
      <c r="C35" s="616">
        <v>579.83090000000004</v>
      </c>
      <c r="D35" s="617">
        <v>-14.276924392802</v>
      </c>
      <c r="E35" s="618">
        <v>0.97596913589300005</v>
      </c>
      <c r="F35" s="616">
        <v>604.99998094396597</v>
      </c>
      <c r="G35" s="617">
        <v>604.99998094396597</v>
      </c>
      <c r="H35" s="619">
        <v>28.00619</v>
      </c>
      <c r="I35" s="616">
        <v>574.20361000000003</v>
      </c>
      <c r="J35" s="617">
        <v>-30.796370943965002</v>
      </c>
      <c r="K35" s="620">
        <v>0.94909690592700002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3.36707</v>
      </c>
      <c r="I36" s="616">
        <v>11.627370000000001</v>
      </c>
      <c r="J36" s="617">
        <v>11.627370000000001</v>
      </c>
      <c r="K36" s="627" t="s">
        <v>354</v>
      </c>
    </row>
    <row r="37" spans="1:11" ht="14.4" customHeight="1" thickBot="1" x14ac:dyDescent="0.35">
      <c r="A37" s="637" t="s">
        <v>370</v>
      </c>
      <c r="B37" s="621">
        <v>894.99684352181305</v>
      </c>
      <c r="C37" s="621">
        <v>1151.66347</v>
      </c>
      <c r="D37" s="622">
        <v>256.66662647818703</v>
      </c>
      <c r="E37" s="628">
        <v>1.2867793650170001</v>
      </c>
      <c r="F37" s="621">
        <v>868.99997262860597</v>
      </c>
      <c r="G37" s="622">
        <v>868.99997262860597</v>
      </c>
      <c r="H37" s="624">
        <v>86.468199999999996</v>
      </c>
      <c r="I37" s="621">
        <v>1168.3558499999999</v>
      </c>
      <c r="J37" s="622">
        <v>299.355877371394</v>
      </c>
      <c r="K37" s="629">
        <v>1.3444831838889999</v>
      </c>
    </row>
    <row r="38" spans="1:11" ht="14.4" customHeight="1" thickBot="1" x14ac:dyDescent="0.35">
      <c r="A38" s="638" t="s">
        <v>371</v>
      </c>
      <c r="B38" s="616">
        <v>745.99736901371296</v>
      </c>
      <c r="C38" s="616">
        <v>946.85591999999997</v>
      </c>
      <c r="D38" s="617">
        <v>200.85855098628801</v>
      </c>
      <c r="E38" s="618">
        <v>1.2692483369630001</v>
      </c>
      <c r="F38" s="616">
        <v>743.99997656580297</v>
      </c>
      <c r="G38" s="617">
        <v>743.99997656580297</v>
      </c>
      <c r="H38" s="619">
        <v>65.378810000000001</v>
      </c>
      <c r="I38" s="616">
        <v>882.07723999999996</v>
      </c>
      <c r="J38" s="617">
        <v>138.07726343419699</v>
      </c>
      <c r="K38" s="620">
        <v>1.185587725515</v>
      </c>
    </row>
    <row r="39" spans="1:11" ht="14.4" customHeight="1" thickBot="1" x14ac:dyDescent="0.35">
      <c r="A39" s="638" t="s">
        <v>372</v>
      </c>
      <c r="B39" s="616">
        <v>148.999474508101</v>
      </c>
      <c r="C39" s="616">
        <v>204.80754999999999</v>
      </c>
      <c r="D39" s="617">
        <v>55.808075491898997</v>
      </c>
      <c r="E39" s="618">
        <v>1.3745521631940001</v>
      </c>
      <c r="F39" s="616">
        <v>124.99999606280301</v>
      </c>
      <c r="G39" s="617">
        <v>124.99999606280301</v>
      </c>
      <c r="H39" s="619">
        <v>21.089390000000002</v>
      </c>
      <c r="I39" s="616">
        <v>286.27861000000001</v>
      </c>
      <c r="J39" s="617">
        <v>161.27861393719701</v>
      </c>
      <c r="K39" s="620">
        <v>2.2902289521360002</v>
      </c>
    </row>
    <row r="40" spans="1:11" ht="14.4" customHeight="1" thickBot="1" x14ac:dyDescent="0.35">
      <c r="A40" s="637" t="s">
        <v>373</v>
      </c>
      <c r="B40" s="621">
        <v>2065.80654400307</v>
      </c>
      <c r="C40" s="621">
        <v>2354.8898300000001</v>
      </c>
      <c r="D40" s="622">
        <v>289.08328599692601</v>
      </c>
      <c r="E40" s="628">
        <v>1.1399372496110001</v>
      </c>
      <c r="F40" s="621">
        <v>2148.2614437707298</v>
      </c>
      <c r="G40" s="622">
        <v>2148.2614437707298</v>
      </c>
      <c r="H40" s="624">
        <v>183.67813000000001</v>
      </c>
      <c r="I40" s="621">
        <v>2100.2360699999999</v>
      </c>
      <c r="J40" s="622">
        <v>-48.025373770729999</v>
      </c>
      <c r="K40" s="629">
        <v>0.97764453953599995</v>
      </c>
    </row>
    <row r="41" spans="1:11" ht="14.4" customHeight="1" thickBot="1" x14ac:dyDescent="0.35">
      <c r="A41" s="638" t="s">
        <v>374</v>
      </c>
      <c r="B41" s="616">
        <v>52.934130704029997</v>
      </c>
      <c r="C41" s="616">
        <v>188.70158000000001</v>
      </c>
      <c r="D41" s="617">
        <v>135.76744929596899</v>
      </c>
      <c r="E41" s="618">
        <v>3.5648376102569999</v>
      </c>
      <c r="F41" s="616">
        <v>121.102432066514</v>
      </c>
      <c r="G41" s="617">
        <v>121.102432066514</v>
      </c>
      <c r="H41" s="619">
        <v>0</v>
      </c>
      <c r="I41" s="616">
        <v>24.53</v>
      </c>
      <c r="J41" s="617">
        <v>-96.572432066513002</v>
      </c>
      <c r="K41" s="620">
        <v>0.202555799924</v>
      </c>
    </row>
    <row r="42" spans="1:11" ht="14.4" customHeight="1" thickBot="1" x14ac:dyDescent="0.35">
      <c r="A42" s="638" t="s">
        <v>375</v>
      </c>
      <c r="B42" s="616">
        <v>38.988158337420998</v>
      </c>
      <c r="C42" s="616">
        <v>40.459000000000003</v>
      </c>
      <c r="D42" s="617">
        <v>1.470841662579</v>
      </c>
      <c r="E42" s="618">
        <v>1.0377253434189999</v>
      </c>
      <c r="F42" s="616">
        <v>27.999999118066999</v>
      </c>
      <c r="G42" s="617">
        <v>27.999999118066999</v>
      </c>
      <c r="H42" s="619">
        <v>2.4847199999999998</v>
      </c>
      <c r="I42" s="616">
        <v>28.806950000000001</v>
      </c>
      <c r="J42" s="617">
        <v>0.80695088193200004</v>
      </c>
      <c r="K42" s="620">
        <v>1.028819675262</v>
      </c>
    </row>
    <row r="43" spans="1:11" ht="14.4" customHeight="1" thickBot="1" x14ac:dyDescent="0.35">
      <c r="A43" s="638" t="s">
        <v>376</v>
      </c>
      <c r="B43" s="616">
        <v>552.98935468486104</v>
      </c>
      <c r="C43" s="616">
        <v>673.73143000000005</v>
      </c>
      <c r="D43" s="617">
        <v>120.742075315139</v>
      </c>
      <c r="E43" s="618">
        <v>1.2183443031800001</v>
      </c>
      <c r="F43" s="616">
        <v>706.63323189444804</v>
      </c>
      <c r="G43" s="617">
        <v>706.63323189444804</v>
      </c>
      <c r="H43" s="619">
        <v>65.799490000000006</v>
      </c>
      <c r="I43" s="616">
        <v>685.02346999999997</v>
      </c>
      <c r="J43" s="617">
        <v>-21.609761894447999</v>
      </c>
      <c r="K43" s="620">
        <v>0.96941870135800001</v>
      </c>
    </row>
    <row r="44" spans="1:11" ht="14.4" customHeight="1" thickBot="1" x14ac:dyDescent="0.35">
      <c r="A44" s="638" t="s">
        <v>377</v>
      </c>
      <c r="B44" s="616">
        <v>232.176617358768</v>
      </c>
      <c r="C44" s="616">
        <v>228.63120000000001</v>
      </c>
      <c r="D44" s="617">
        <v>-3.5454173587679998</v>
      </c>
      <c r="E44" s="618">
        <v>0.98472965366099996</v>
      </c>
      <c r="F44" s="616">
        <v>235.99999256657199</v>
      </c>
      <c r="G44" s="617">
        <v>235.99999256657199</v>
      </c>
      <c r="H44" s="619">
        <v>22.71012</v>
      </c>
      <c r="I44" s="616">
        <v>238.55174</v>
      </c>
      <c r="J44" s="617">
        <v>2.5517474334269998</v>
      </c>
      <c r="K44" s="620">
        <v>1.0108124894649999</v>
      </c>
    </row>
    <row r="45" spans="1:11" ht="14.4" customHeight="1" thickBot="1" x14ac:dyDescent="0.35">
      <c r="A45" s="638" t="s">
        <v>378</v>
      </c>
      <c r="B45" s="616">
        <v>20.998298451703999</v>
      </c>
      <c r="C45" s="616">
        <v>87.797510000000003</v>
      </c>
      <c r="D45" s="617">
        <v>66.799211548295006</v>
      </c>
      <c r="E45" s="618">
        <v>4.1811725936709996</v>
      </c>
      <c r="F45" s="616">
        <v>25.999999181063</v>
      </c>
      <c r="G45" s="617">
        <v>25.999999181063</v>
      </c>
      <c r="H45" s="619">
        <v>3.48238</v>
      </c>
      <c r="I45" s="616">
        <v>38.920679999999997</v>
      </c>
      <c r="J45" s="617">
        <v>12.920680818936001</v>
      </c>
      <c r="K45" s="620">
        <v>1.4969492779189999</v>
      </c>
    </row>
    <row r="46" spans="1:11" ht="14.4" customHeight="1" thickBot="1" x14ac:dyDescent="0.35">
      <c r="A46" s="638" t="s">
        <v>379</v>
      </c>
      <c r="B46" s="616">
        <v>0</v>
      </c>
      <c r="C46" s="616">
        <v>0.26400000000000001</v>
      </c>
      <c r="D46" s="617">
        <v>0.26400000000000001</v>
      </c>
      <c r="E46" s="626" t="s">
        <v>354</v>
      </c>
      <c r="F46" s="616">
        <v>0.25025698034799998</v>
      </c>
      <c r="G46" s="617">
        <v>0.25025698034799998</v>
      </c>
      <c r="H46" s="619">
        <v>0.04</v>
      </c>
      <c r="I46" s="616">
        <v>0.30564000000000002</v>
      </c>
      <c r="J46" s="617">
        <v>5.5383019651000003E-2</v>
      </c>
      <c r="K46" s="620">
        <v>1.2213045948779999</v>
      </c>
    </row>
    <row r="47" spans="1:11" ht="14.4" customHeight="1" thickBot="1" x14ac:dyDescent="0.35">
      <c r="A47" s="638" t="s">
        <v>380</v>
      </c>
      <c r="B47" s="616">
        <v>8.0302800558499996</v>
      </c>
      <c r="C47" s="616">
        <v>28.907350000000001</v>
      </c>
      <c r="D47" s="617">
        <v>20.877069944149</v>
      </c>
      <c r="E47" s="618">
        <v>3.5997935064459998</v>
      </c>
      <c r="F47" s="616">
        <v>27.428315766925</v>
      </c>
      <c r="G47" s="617">
        <v>27.428315766925</v>
      </c>
      <c r="H47" s="619">
        <v>3.8792599999999999</v>
      </c>
      <c r="I47" s="616">
        <v>47.735509999999998</v>
      </c>
      <c r="J47" s="617">
        <v>20.307194233074998</v>
      </c>
      <c r="K47" s="620">
        <v>1.7403733574319999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0</v>
      </c>
      <c r="G48" s="617">
        <v>0</v>
      </c>
      <c r="H48" s="619">
        <v>0</v>
      </c>
      <c r="I48" s="616">
        <v>2.1417000000000002</v>
      </c>
      <c r="J48" s="617">
        <v>2.1417000000000002</v>
      </c>
      <c r="K48" s="627" t="s">
        <v>354</v>
      </c>
    </row>
    <row r="49" spans="1:11" ht="14.4" customHeight="1" thickBot="1" x14ac:dyDescent="0.35">
      <c r="A49" s="638" t="s">
        <v>382</v>
      </c>
      <c r="B49" s="616">
        <v>116.808596562389</v>
      </c>
      <c r="C49" s="616">
        <v>102.51048</v>
      </c>
      <c r="D49" s="617">
        <v>-14.298116562389</v>
      </c>
      <c r="E49" s="618">
        <v>0.87759362766799998</v>
      </c>
      <c r="F49" s="616">
        <v>102.847244355627</v>
      </c>
      <c r="G49" s="617">
        <v>102.847244355627</v>
      </c>
      <c r="H49" s="619">
        <v>6.1797700000000004</v>
      </c>
      <c r="I49" s="616">
        <v>102.56095000000001</v>
      </c>
      <c r="J49" s="617">
        <v>-0.28629435562700001</v>
      </c>
      <c r="K49" s="620">
        <v>0.99721631476399997</v>
      </c>
    </row>
    <row r="50" spans="1:11" ht="14.4" customHeight="1" thickBot="1" x14ac:dyDescent="0.35">
      <c r="A50" s="638" t="s">
        <v>383</v>
      </c>
      <c r="B50" s="616">
        <v>0</v>
      </c>
      <c r="C50" s="616">
        <v>11.990500000000001</v>
      </c>
      <c r="D50" s="617">
        <v>11.990500000000001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1.1599999999999999</v>
      </c>
      <c r="D51" s="617">
        <v>1.1599999999999999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0</v>
      </c>
      <c r="C52" s="616">
        <v>5.9939999999999998</v>
      </c>
      <c r="D52" s="617">
        <v>5.9939999999999998</v>
      </c>
      <c r="E52" s="626" t="s">
        <v>336</v>
      </c>
      <c r="F52" s="616">
        <v>0</v>
      </c>
      <c r="G52" s="617">
        <v>0</v>
      </c>
      <c r="H52" s="619">
        <v>0</v>
      </c>
      <c r="I52" s="616">
        <v>0</v>
      </c>
      <c r="J52" s="617">
        <v>0</v>
      </c>
      <c r="K52" s="627" t="s">
        <v>336</v>
      </c>
    </row>
    <row r="53" spans="1:11" ht="14.4" customHeight="1" thickBot="1" x14ac:dyDescent="0.35">
      <c r="A53" s="638" t="s">
        <v>386</v>
      </c>
      <c r="B53" s="616">
        <v>157.98947298958799</v>
      </c>
      <c r="C53" s="616">
        <v>187.87263999999999</v>
      </c>
      <c r="D53" s="617">
        <v>29.883167010411999</v>
      </c>
      <c r="E53" s="618">
        <v>1.1891465706219999</v>
      </c>
      <c r="F53" s="616">
        <v>149.99999546434901</v>
      </c>
      <c r="G53" s="617">
        <v>149.99999546434901</v>
      </c>
      <c r="H53" s="619">
        <v>15.975479999999999</v>
      </c>
      <c r="I53" s="616">
        <v>167.30010999999999</v>
      </c>
      <c r="J53" s="617">
        <v>17.300114535651002</v>
      </c>
      <c r="K53" s="620">
        <v>1.115334100391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26" t="s">
        <v>336</v>
      </c>
      <c r="F54" s="616">
        <v>0</v>
      </c>
      <c r="G54" s="617">
        <v>0</v>
      </c>
      <c r="H54" s="619">
        <v>0</v>
      </c>
      <c r="I54" s="616">
        <v>0.13300000000000001</v>
      </c>
      <c r="J54" s="617">
        <v>0.13300000000000001</v>
      </c>
      <c r="K54" s="627" t="s">
        <v>354</v>
      </c>
    </row>
    <row r="55" spans="1:11" ht="14.4" customHeight="1" thickBot="1" x14ac:dyDescent="0.35">
      <c r="A55" s="638" t="s">
        <v>388</v>
      </c>
      <c r="B55" s="616">
        <v>884.89163485846098</v>
      </c>
      <c r="C55" s="616">
        <v>796.87013999999999</v>
      </c>
      <c r="D55" s="617">
        <v>-88.021494858460002</v>
      </c>
      <c r="E55" s="618">
        <v>0.90052850384000005</v>
      </c>
      <c r="F55" s="616">
        <v>749.99997637681702</v>
      </c>
      <c r="G55" s="617">
        <v>749.99997637681702</v>
      </c>
      <c r="H55" s="619">
        <v>63.126910000000002</v>
      </c>
      <c r="I55" s="616">
        <v>764.22631999999999</v>
      </c>
      <c r="J55" s="617">
        <v>14.226343623183</v>
      </c>
      <c r="K55" s="620">
        <v>1.018968458761</v>
      </c>
    </row>
    <row r="56" spans="1:11" ht="14.4" customHeight="1" thickBot="1" x14ac:dyDescent="0.35">
      <c r="A56" s="637" t="s">
        <v>389</v>
      </c>
      <c r="B56" s="621">
        <v>91.892371699742995</v>
      </c>
      <c r="C56" s="621">
        <v>229.83636999999999</v>
      </c>
      <c r="D56" s="622">
        <v>137.94399830025699</v>
      </c>
      <c r="E56" s="628">
        <v>2.5011474374709999</v>
      </c>
      <c r="F56" s="621">
        <v>96.146105091238994</v>
      </c>
      <c r="G56" s="622">
        <v>96.146105091238994</v>
      </c>
      <c r="H56" s="624">
        <v>88.466179999999994</v>
      </c>
      <c r="I56" s="621">
        <v>290.88479000000001</v>
      </c>
      <c r="J56" s="622">
        <v>194.738684908761</v>
      </c>
      <c r="K56" s="629">
        <v>3.025445385686</v>
      </c>
    </row>
    <row r="57" spans="1:11" ht="14.4" customHeight="1" thickBot="1" x14ac:dyDescent="0.35">
      <c r="A57" s="638" t="s">
        <v>390</v>
      </c>
      <c r="B57" s="616">
        <v>0.221968689218</v>
      </c>
      <c r="C57" s="616">
        <v>0.23799999999999999</v>
      </c>
      <c r="D57" s="617">
        <v>1.6031310781000001E-2</v>
      </c>
      <c r="E57" s="618">
        <v>1.0722232979699999</v>
      </c>
      <c r="F57" s="616">
        <v>0</v>
      </c>
      <c r="G57" s="617">
        <v>0</v>
      </c>
      <c r="H57" s="619">
        <v>0</v>
      </c>
      <c r="I57" s="616">
        <v>0.81520000000000004</v>
      </c>
      <c r="J57" s="617">
        <v>0.81520000000000004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0</v>
      </c>
      <c r="C58" s="616">
        <v>76.891159999999999</v>
      </c>
      <c r="D58" s="617">
        <v>76.891159999999999</v>
      </c>
      <c r="E58" s="626" t="s">
        <v>336</v>
      </c>
      <c r="F58" s="616">
        <v>0</v>
      </c>
      <c r="G58" s="617">
        <v>0</v>
      </c>
      <c r="H58" s="619">
        <v>10.672000000000001</v>
      </c>
      <c r="I58" s="616">
        <v>64.047190000000001</v>
      </c>
      <c r="J58" s="617">
        <v>64.047190000000001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36.733476650432003</v>
      </c>
      <c r="C59" s="616">
        <v>5.4450000000000003</v>
      </c>
      <c r="D59" s="617">
        <v>-31.288476650431999</v>
      </c>
      <c r="E59" s="618">
        <v>0.148229911691</v>
      </c>
      <c r="F59" s="616">
        <v>9.8229245571329997</v>
      </c>
      <c r="G59" s="617">
        <v>9.8229245571329997</v>
      </c>
      <c r="H59" s="619">
        <v>1.1519999999999999</v>
      </c>
      <c r="I59" s="616">
        <v>46.484000000000002</v>
      </c>
      <c r="J59" s="617">
        <v>36.661075442867002</v>
      </c>
      <c r="K59" s="620">
        <v>4.7321955624959999</v>
      </c>
    </row>
    <row r="60" spans="1:11" ht="14.4" customHeight="1" thickBot="1" x14ac:dyDescent="0.35">
      <c r="A60" s="638" t="s">
        <v>393</v>
      </c>
      <c r="B60" s="616">
        <v>44.707135536324003</v>
      </c>
      <c r="C60" s="616">
        <v>92.456339999999997</v>
      </c>
      <c r="D60" s="617">
        <v>47.749204463674999</v>
      </c>
      <c r="E60" s="618">
        <v>2.0680443712360002</v>
      </c>
      <c r="F60" s="616">
        <v>74.323180912077007</v>
      </c>
      <c r="G60" s="617">
        <v>74.323180912077007</v>
      </c>
      <c r="H60" s="619">
        <v>75.226200000000006</v>
      </c>
      <c r="I60" s="616">
        <v>163.72526999999999</v>
      </c>
      <c r="J60" s="617">
        <v>89.402089087923002</v>
      </c>
      <c r="K60" s="620">
        <v>2.2028829766269999</v>
      </c>
    </row>
    <row r="61" spans="1:11" ht="14.4" customHeight="1" thickBot="1" x14ac:dyDescent="0.35">
      <c r="A61" s="638" t="s">
        <v>394</v>
      </c>
      <c r="B61" s="616">
        <v>0</v>
      </c>
      <c r="C61" s="616">
        <v>6.8550000000000004</v>
      </c>
      <c r="D61" s="617">
        <v>6.8550000000000004</v>
      </c>
      <c r="E61" s="626" t="s">
        <v>336</v>
      </c>
      <c r="F61" s="616">
        <v>0</v>
      </c>
      <c r="G61" s="617">
        <v>0</v>
      </c>
      <c r="H61" s="619">
        <v>0</v>
      </c>
      <c r="I61" s="616">
        <v>0.94094999999899998</v>
      </c>
      <c r="J61" s="617">
        <v>0.94094999999899998</v>
      </c>
      <c r="K61" s="627" t="s">
        <v>336</v>
      </c>
    </row>
    <row r="62" spans="1:11" ht="14.4" customHeight="1" thickBot="1" x14ac:dyDescent="0.35">
      <c r="A62" s="638" t="s">
        <v>395</v>
      </c>
      <c r="B62" s="616">
        <v>10.229790823767001</v>
      </c>
      <c r="C62" s="616">
        <v>47.950870000000002</v>
      </c>
      <c r="D62" s="617">
        <v>37.721079176232003</v>
      </c>
      <c r="E62" s="618">
        <v>4.6873754142250004</v>
      </c>
      <c r="F62" s="616">
        <v>11.999999622029</v>
      </c>
      <c r="G62" s="617">
        <v>11.999999622029</v>
      </c>
      <c r="H62" s="619">
        <v>1.41598</v>
      </c>
      <c r="I62" s="616">
        <v>14.87218</v>
      </c>
      <c r="J62" s="617">
        <v>2.8721803779699999</v>
      </c>
      <c r="K62" s="620">
        <v>1.239348372369</v>
      </c>
    </row>
    <row r="63" spans="1:11" ht="14.4" customHeight="1" thickBot="1" x14ac:dyDescent="0.35">
      <c r="A63" s="637" t="s">
        <v>396</v>
      </c>
      <c r="B63" s="621">
        <v>335.687087421841</v>
      </c>
      <c r="C63" s="621">
        <v>339.49241000000001</v>
      </c>
      <c r="D63" s="622">
        <v>3.805322578158</v>
      </c>
      <c r="E63" s="628">
        <v>1.0113359218169999</v>
      </c>
      <c r="F63" s="621">
        <v>381.99998796792499</v>
      </c>
      <c r="G63" s="622">
        <v>381.99998796792499</v>
      </c>
      <c r="H63" s="624">
        <v>32.33484</v>
      </c>
      <c r="I63" s="621">
        <v>375.19400000000002</v>
      </c>
      <c r="J63" s="622">
        <v>-6.8059879679239996</v>
      </c>
      <c r="K63" s="629">
        <v>0.98218327700899999</v>
      </c>
    </row>
    <row r="64" spans="1:11" ht="14.4" customHeight="1" thickBot="1" x14ac:dyDescent="0.35">
      <c r="A64" s="638" t="s">
        <v>397</v>
      </c>
      <c r="B64" s="616">
        <v>56.700685657546003</v>
      </c>
      <c r="C64" s="616">
        <v>58.732939999999999</v>
      </c>
      <c r="D64" s="617">
        <v>2.0322543424539998</v>
      </c>
      <c r="E64" s="618">
        <v>1.0358417948359999</v>
      </c>
      <c r="F64" s="616">
        <v>63.999997984154</v>
      </c>
      <c r="G64" s="617">
        <v>63.999997984154</v>
      </c>
      <c r="H64" s="619">
        <v>3.7949099999999998</v>
      </c>
      <c r="I64" s="616">
        <v>65.758679999999998</v>
      </c>
      <c r="J64" s="617">
        <v>1.7586820158450001</v>
      </c>
      <c r="K64" s="620">
        <v>1.027479407363</v>
      </c>
    </row>
    <row r="65" spans="1:11" ht="14.4" customHeight="1" thickBot="1" x14ac:dyDescent="0.35">
      <c r="A65" s="638" t="s">
        <v>398</v>
      </c>
      <c r="B65" s="616">
        <v>0</v>
      </c>
      <c r="C65" s="616">
        <v>22.55105</v>
      </c>
      <c r="D65" s="617">
        <v>22.55105</v>
      </c>
      <c r="E65" s="626" t="s">
        <v>336</v>
      </c>
      <c r="F65" s="616">
        <v>8.9999997165209997</v>
      </c>
      <c r="G65" s="617">
        <v>8.9999997165209997</v>
      </c>
      <c r="H65" s="619">
        <v>1.29755</v>
      </c>
      <c r="I65" s="616">
        <v>17.787299999999998</v>
      </c>
      <c r="J65" s="617">
        <v>8.7873002834780003</v>
      </c>
      <c r="K65" s="620">
        <v>1.9763667289169999</v>
      </c>
    </row>
    <row r="66" spans="1:11" ht="14.4" customHeight="1" thickBot="1" x14ac:dyDescent="0.35">
      <c r="A66" s="638" t="s">
        <v>399</v>
      </c>
      <c r="B66" s="616">
        <v>80.002885821719005</v>
      </c>
      <c r="C66" s="616">
        <v>53.258740000000003</v>
      </c>
      <c r="D66" s="617">
        <v>-26.744145821718998</v>
      </c>
      <c r="E66" s="618">
        <v>0.66571023598599999</v>
      </c>
      <c r="F66" s="616">
        <v>63.999997984155002</v>
      </c>
      <c r="G66" s="617">
        <v>63.999997984155002</v>
      </c>
      <c r="H66" s="619">
        <v>4.7391300000000003</v>
      </c>
      <c r="I66" s="616">
        <v>56.73554</v>
      </c>
      <c r="J66" s="617">
        <v>-7.2644579841550003</v>
      </c>
      <c r="K66" s="620">
        <v>0.88649284042200005</v>
      </c>
    </row>
    <row r="67" spans="1:11" ht="14.4" customHeight="1" thickBot="1" x14ac:dyDescent="0.35">
      <c r="A67" s="638" t="s">
        <v>400</v>
      </c>
      <c r="B67" s="616">
        <v>61.999145631612002</v>
      </c>
      <c r="C67" s="616">
        <v>60.724429999999998</v>
      </c>
      <c r="D67" s="617">
        <v>-1.2747156316120001</v>
      </c>
      <c r="E67" s="618">
        <v>0.97943978713500002</v>
      </c>
      <c r="F67" s="616">
        <v>74.999997637681005</v>
      </c>
      <c r="G67" s="617">
        <v>74.999997637681005</v>
      </c>
      <c r="H67" s="619">
        <v>3.9849899999999998</v>
      </c>
      <c r="I67" s="616">
        <v>56.899009999999997</v>
      </c>
      <c r="J67" s="617">
        <v>-18.100987637681001</v>
      </c>
      <c r="K67" s="620">
        <v>0.75865349056200004</v>
      </c>
    </row>
    <row r="68" spans="1:11" ht="14.4" customHeight="1" thickBot="1" x14ac:dyDescent="0.35">
      <c r="A68" s="638" t="s">
        <v>401</v>
      </c>
      <c r="B68" s="616">
        <v>136.98437031096299</v>
      </c>
      <c r="C68" s="616">
        <v>144.22524999999999</v>
      </c>
      <c r="D68" s="617">
        <v>7.2408796890360003</v>
      </c>
      <c r="E68" s="618">
        <v>1.0528591668709999</v>
      </c>
      <c r="F68" s="616">
        <v>169.99999464541199</v>
      </c>
      <c r="G68" s="617">
        <v>169.99999464541199</v>
      </c>
      <c r="H68" s="619">
        <v>18.518260000000001</v>
      </c>
      <c r="I68" s="616">
        <v>178.01347000000001</v>
      </c>
      <c r="J68" s="617">
        <v>8.0134753545869994</v>
      </c>
      <c r="K68" s="620">
        <v>1.0471380918049999</v>
      </c>
    </row>
    <row r="69" spans="1:11" ht="14.4" customHeight="1" thickBot="1" x14ac:dyDescent="0.35">
      <c r="A69" s="637" t="s">
        <v>402</v>
      </c>
      <c r="B69" s="621">
        <v>0</v>
      </c>
      <c r="C69" s="621">
        <v>0</v>
      </c>
      <c r="D69" s="622">
        <v>0</v>
      </c>
      <c r="E69" s="628">
        <v>1</v>
      </c>
      <c r="F69" s="621">
        <v>0</v>
      </c>
      <c r="G69" s="622">
        <v>0</v>
      </c>
      <c r="H69" s="624">
        <v>199.673</v>
      </c>
      <c r="I69" s="621">
        <v>199.673</v>
      </c>
      <c r="J69" s="622">
        <v>199.673</v>
      </c>
      <c r="K69" s="625" t="s">
        <v>354</v>
      </c>
    </row>
    <row r="70" spans="1:11" ht="14.4" customHeight="1" thickBot="1" x14ac:dyDescent="0.35">
      <c r="A70" s="638" t="s">
        <v>403</v>
      </c>
      <c r="B70" s="616">
        <v>0</v>
      </c>
      <c r="C70" s="616">
        <v>0</v>
      </c>
      <c r="D70" s="617">
        <v>0</v>
      </c>
      <c r="E70" s="618">
        <v>1</v>
      </c>
      <c r="F70" s="616">
        <v>0</v>
      </c>
      <c r="G70" s="617">
        <v>0</v>
      </c>
      <c r="H70" s="619">
        <v>199.673</v>
      </c>
      <c r="I70" s="616">
        <v>199.673</v>
      </c>
      <c r="J70" s="617">
        <v>199.673</v>
      </c>
      <c r="K70" s="627" t="s">
        <v>354</v>
      </c>
    </row>
    <row r="71" spans="1:11" ht="14.4" customHeight="1" thickBot="1" x14ac:dyDescent="0.35">
      <c r="A71" s="636" t="s">
        <v>42</v>
      </c>
      <c r="B71" s="616">
        <v>3378.1618853462801</v>
      </c>
      <c r="C71" s="616">
        <v>3028.8960000000002</v>
      </c>
      <c r="D71" s="617">
        <v>-349.26588534628098</v>
      </c>
      <c r="E71" s="618">
        <v>0.89661067254899995</v>
      </c>
      <c r="F71" s="616">
        <v>3149.9719041171702</v>
      </c>
      <c r="G71" s="617">
        <v>3149.9719041171702</v>
      </c>
      <c r="H71" s="619">
        <v>348.17399999999998</v>
      </c>
      <c r="I71" s="616">
        <v>3211.6289999999999</v>
      </c>
      <c r="J71" s="617">
        <v>61.657095882827001</v>
      </c>
      <c r="K71" s="620">
        <v>1.0195738558180001</v>
      </c>
    </row>
    <row r="72" spans="1:11" ht="14.4" customHeight="1" thickBot="1" x14ac:dyDescent="0.35">
      <c r="A72" s="637" t="s">
        <v>404</v>
      </c>
      <c r="B72" s="621">
        <v>3378.1618853462801</v>
      </c>
      <c r="C72" s="621">
        <v>3028.8960000000002</v>
      </c>
      <c r="D72" s="622">
        <v>-349.26588534628098</v>
      </c>
      <c r="E72" s="628">
        <v>0.89661067254899995</v>
      </c>
      <c r="F72" s="621">
        <v>3149.9719041171702</v>
      </c>
      <c r="G72" s="622">
        <v>3149.9719041171702</v>
      </c>
      <c r="H72" s="624">
        <v>348.17399999999998</v>
      </c>
      <c r="I72" s="621">
        <v>3211.6289999999999</v>
      </c>
      <c r="J72" s="622">
        <v>61.657095882827001</v>
      </c>
      <c r="K72" s="629">
        <v>1.0195738558180001</v>
      </c>
    </row>
    <row r="73" spans="1:11" ht="14.4" customHeight="1" thickBot="1" x14ac:dyDescent="0.35">
      <c r="A73" s="638" t="s">
        <v>405</v>
      </c>
      <c r="B73" s="616">
        <v>1142.3579683411699</v>
      </c>
      <c r="C73" s="616">
        <v>959.91899999999998</v>
      </c>
      <c r="D73" s="617">
        <v>-182.43896834117399</v>
      </c>
      <c r="E73" s="618">
        <v>0.84029614761899996</v>
      </c>
      <c r="F73" s="616">
        <v>985.97197227792003</v>
      </c>
      <c r="G73" s="617">
        <v>985.97197227792003</v>
      </c>
      <c r="H73" s="619">
        <v>79.082999999999998</v>
      </c>
      <c r="I73" s="616">
        <v>988.64499999999998</v>
      </c>
      <c r="J73" s="617">
        <v>2.673027722079</v>
      </c>
      <c r="K73" s="620">
        <v>1.002711058526</v>
      </c>
    </row>
    <row r="74" spans="1:11" ht="14.4" customHeight="1" thickBot="1" x14ac:dyDescent="0.35">
      <c r="A74" s="638" t="s">
        <v>406</v>
      </c>
      <c r="B74" s="616">
        <v>403.08913112727402</v>
      </c>
      <c r="C74" s="616">
        <v>368.803</v>
      </c>
      <c r="D74" s="617">
        <v>-34.286131127273002</v>
      </c>
      <c r="E74" s="618">
        <v>0.91494156383799996</v>
      </c>
      <c r="F74" s="616">
        <v>402.99998730647701</v>
      </c>
      <c r="G74" s="617">
        <v>402.99998730647701</v>
      </c>
      <c r="H74" s="619">
        <v>21.236000000000001</v>
      </c>
      <c r="I74" s="616">
        <v>359.82499999999999</v>
      </c>
      <c r="J74" s="617">
        <v>-43.174987306475998</v>
      </c>
      <c r="K74" s="620">
        <v>0.89286603308500001</v>
      </c>
    </row>
    <row r="75" spans="1:11" ht="14.4" customHeight="1" thickBot="1" x14ac:dyDescent="0.35">
      <c r="A75" s="638" t="s">
        <v>407</v>
      </c>
      <c r="B75" s="616">
        <v>1832.7147858778301</v>
      </c>
      <c r="C75" s="616">
        <v>1700.174</v>
      </c>
      <c r="D75" s="617">
        <v>-132.540785877834</v>
      </c>
      <c r="E75" s="618">
        <v>0.92768062608500002</v>
      </c>
      <c r="F75" s="616">
        <v>1760.9999445327801</v>
      </c>
      <c r="G75" s="617">
        <v>1760.9999445327801</v>
      </c>
      <c r="H75" s="619">
        <v>247.85499999999999</v>
      </c>
      <c r="I75" s="616">
        <v>1863.1590000000001</v>
      </c>
      <c r="J75" s="617">
        <v>102.15905546722399</v>
      </c>
      <c r="K75" s="620">
        <v>1.058011958367</v>
      </c>
    </row>
    <row r="76" spans="1:11" ht="14.4" customHeight="1" thickBot="1" x14ac:dyDescent="0.35">
      <c r="A76" s="639" t="s">
        <v>408</v>
      </c>
      <c r="B76" s="621">
        <v>4184.9062666110003</v>
      </c>
      <c r="C76" s="621">
        <v>4997.2599600000003</v>
      </c>
      <c r="D76" s="622">
        <v>812.35369338899795</v>
      </c>
      <c r="E76" s="628">
        <v>1.194115146585</v>
      </c>
      <c r="F76" s="621">
        <v>5219.6956296942499</v>
      </c>
      <c r="G76" s="622">
        <v>5219.6956296942499</v>
      </c>
      <c r="H76" s="624">
        <v>942.01383000000101</v>
      </c>
      <c r="I76" s="621">
        <v>5372.7430400000003</v>
      </c>
      <c r="J76" s="622">
        <v>153.047410305753</v>
      </c>
      <c r="K76" s="629">
        <v>1.0293211369319999</v>
      </c>
    </row>
    <row r="77" spans="1:11" ht="14.4" customHeight="1" thickBot="1" x14ac:dyDescent="0.35">
      <c r="A77" s="636" t="s">
        <v>45</v>
      </c>
      <c r="B77" s="616">
        <v>901.34778368556101</v>
      </c>
      <c r="C77" s="616">
        <v>1256.17689</v>
      </c>
      <c r="D77" s="617">
        <v>354.829106314439</v>
      </c>
      <c r="E77" s="618">
        <v>1.3936650344479999</v>
      </c>
      <c r="F77" s="616">
        <v>1283.48873230509</v>
      </c>
      <c r="G77" s="617">
        <v>1283.48873230509</v>
      </c>
      <c r="H77" s="619">
        <v>534.29890999999998</v>
      </c>
      <c r="I77" s="616">
        <v>1287.07068</v>
      </c>
      <c r="J77" s="617">
        <v>3.5819476949069999</v>
      </c>
      <c r="K77" s="620">
        <v>1.002790790136</v>
      </c>
    </row>
    <row r="78" spans="1:11" ht="14.4" customHeight="1" thickBot="1" x14ac:dyDescent="0.35">
      <c r="A78" s="640" t="s">
        <v>409</v>
      </c>
      <c r="B78" s="616">
        <v>901.34778368556101</v>
      </c>
      <c r="C78" s="616">
        <v>1256.17689</v>
      </c>
      <c r="D78" s="617">
        <v>354.829106314439</v>
      </c>
      <c r="E78" s="618">
        <v>1.3936650344479999</v>
      </c>
      <c r="F78" s="616">
        <v>1283.48873230509</v>
      </c>
      <c r="G78" s="617">
        <v>1283.48873230509</v>
      </c>
      <c r="H78" s="619">
        <v>534.29890999999998</v>
      </c>
      <c r="I78" s="616">
        <v>1287.07068</v>
      </c>
      <c r="J78" s="617">
        <v>3.5819476949069999</v>
      </c>
      <c r="K78" s="620">
        <v>1.002790790136</v>
      </c>
    </row>
    <row r="79" spans="1:11" ht="14.4" customHeight="1" thickBot="1" x14ac:dyDescent="0.35">
      <c r="A79" s="638" t="s">
        <v>410</v>
      </c>
      <c r="B79" s="616">
        <v>470.71364189174699</v>
      </c>
      <c r="C79" s="616">
        <v>516.96600000000001</v>
      </c>
      <c r="D79" s="617">
        <v>46.252358108252999</v>
      </c>
      <c r="E79" s="618">
        <v>1.0982600757480001</v>
      </c>
      <c r="F79" s="616">
        <v>512.73626264630002</v>
      </c>
      <c r="G79" s="617">
        <v>512.73626264630002</v>
      </c>
      <c r="H79" s="619">
        <v>8.8130000000000006</v>
      </c>
      <c r="I79" s="616">
        <v>275.89544999999998</v>
      </c>
      <c r="J79" s="617">
        <v>-236.84081264630001</v>
      </c>
      <c r="K79" s="620">
        <v>0.53808452824399999</v>
      </c>
    </row>
    <row r="80" spans="1:11" ht="14.4" customHeight="1" thickBot="1" x14ac:dyDescent="0.35">
      <c r="A80" s="638" t="s">
        <v>411</v>
      </c>
      <c r="B80" s="616">
        <v>0</v>
      </c>
      <c r="C80" s="616">
        <v>0</v>
      </c>
      <c r="D80" s="617">
        <v>0</v>
      </c>
      <c r="E80" s="626" t="s">
        <v>336</v>
      </c>
      <c r="F80" s="616">
        <v>0</v>
      </c>
      <c r="G80" s="617">
        <v>0</v>
      </c>
      <c r="H80" s="619">
        <v>0</v>
      </c>
      <c r="I80" s="616">
        <v>2.601</v>
      </c>
      <c r="J80" s="617">
        <v>2.601</v>
      </c>
      <c r="K80" s="627" t="s">
        <v>354</v>
      </c>
    </row>
    <row r="81" spans="1:11" ht="14.4" customHeight="1" thickBot="1" x14ac:dyDescent="0.35">
      <c r="A81" s="638" t="s">
        <v>412</v>
      </c>
      <c r="B81" s="616">
        <v>157.14801947333501</v>
      </c>
      <c r="C81" s="616">
        <v>200.36651000000001</v>
      </c>
      <c r="D81" s="617">
        <v>43.218490526665001</v>
      </c>
      <c r="E81" s="618">
        <v>1.275017723236</v>
      </c>
      <c r="F81" s="616">
        <v>149.22213157908999</v>
      </c>
      <c r="G81" s="617">
        <v>149.22213157908999</v>
      </c>
      <c r="H81" s="619">
        <v>225.64051000000001</v>
      </c>
      <c r="I81" s="616">
        <v>384.12439000000001</v>
      </c>
      <c r="J81" s="617">
        <v>234.90225842090999</v>
      </c>
      <c r="K81" s="620">
        <v>2.574178413986</v>
      </c>
    </row>
    <row r="82" spans="1:11" ht="14.4" customHeight="1" thickBot="1" x14ac:dyDescent="0.35">
      <c r="A82" s="638" t="s">
        <v>413</v>
      </c>
      <c r="B82" s="616">
        <v>154.99973831296899</v>
      </c>
      <c r="C82" s="616">
        <v>371.30739</v>
      </c>
      <c r="D82" s="617">
        <v>216.30765168703201</v>
      </c>
      <c r="E82" s="618">
        <v>2.3955355927780002</v>
      </c>
      <c r="F82" s="616">
        <v>466.99998529063299</v>
      </c>
      <c r="G82" s="617">
        <v>466.99998529063299</v>
      </c>
      <c r="H82" s="619">
        <v>271.6259</v>
      </c>
      <c r="I82" s="616">
        <v>459.49925999999999</v>
      </c>
      <c r="J82" s="617">
        <v>-7.5007252906330004</v>
      </c>
      <c r="K82" s="620">
        <v>0.98393848923500005</v>
      </c>
    </row>
    <row r="83" spans="1:11" ht="14.4" customHeight="1" thickBot="1" x14ac:dyDescent="0.35">
      <c r="A83" s="638" t="s">
        <v>414</v>
      </c>
      <c r="B83" s="616">
        <v>118.48638400751</v>
      </c>
      <c r="C83" s="616">
        <v>156.48098999999999</v>
      </c>
      <c r="D83" s="617">
        <v>37.994605992488999</v>
      </c>
      <c r="E83" s="618">
        <v>1.320666431934</v>
      </c>
      <c r="F83" s="616">
        <v>154.53035278907001</v>
      </c>
      <c r="G83" s="617">
        <v>154.53035278907001</v>
      </c>
      <c r="H83" s="619">
        <v>28.2195</v>
      </c>
      <c r="I83" s="616">
        <v>164.95058</v>
      </c>
      <c r="J83" s="617">
        <v>10.420227210928999</v>
      </c>
      <c r="K83" s="620">
        <v>1.067431588829</v>
      </c>
    </row>
    <row r="84" spans="1:11" ht="14.4" customHeight="1" thickBot="1" x14ac:dyDescent="0.35">
      <c r="A84" s="638" t="s">
        <v>415</v>
      </c>
      <c r="B84" s="616">
        <v>0</v>
      </c>
      <c r="C84" s="616">
        <v>11.055999999999999</v>
      </c>
      <c r="D84" s="617">
        <v>11.055999999999999</v>
      </c>
      <c r="E84" s="626" t="s">
        <v>354</v>
      </c>
      <c r="F84" s="616">
        <v>0</v>
      </c>
      <c r="G84" s="617">
        <v>0</v>
      </c>
      <c r="H84" s="619">
        <v>0</v>
      </c>
      <c r="I84" s="616">
        <v>0</v>
      </c>
      <c r="J84" s="617">
        <v>0</v>
      </c>
      <c r="K84" s="627" t="s">
        <v>336</v>
      </c>
    </row>
    <row r="85" spans="1:11" ht="14.4" customHeight="1" thickBot="1" x14ac:dyDescent="0.35">
      <c r="A85" s="641" t="s">
        <v>46</v>
      </c>
      <c r="B85" s="621">
        <v>0</v>
      </c>
      <c r="C85" s="621">
        <v>167.65700000000001</v>
      </c>
      <c r="D85" s="622">
        <v>167.65700000000001</v>
      </c>
      <c r="E85" s="623" t="s">
        <v>336</v>
      </c>
      <c r="F85" s="621">
        <v>0</v>
      </c>
      <c r="G85" s="622">
        <v>0</v>
      </c>
      <c r="H85" s="624">
        <v>22.998999999999999</v>
      </c>
      <c r="I85" s="621">
        <v>208.29900000000001</v>
      </c>
      <c r="J85" s="622">
        <v>208.29900000000001</v>
      </c>
      <c r="K85" s="625" t="s">
        <v>336</v>
      </c>
    </row>
    <row r="86" spans="1:11" ht="14.4" customHeight="1" thickBot="1" x14ac:dyDescent="0.35">
      <c r="A86" s="637" t="s">
        <v>416</v>
      </c>
      <c r="B86" s="621">
        <v>0</v>
      </c>
      <c r="C86" s="621">
        <v>163.04300000000001</v>
      </c>
      <c r="D86" s="622">
        <v>163.04300000000001</v>
      </c>
      <c r="E86" s="623" t="s">
        <v>336</v>
      </c>
      <c r="F86" s="621">
        <v>0</v>
      </c>
      <c r="G86" s="622">
        <v>0</v>
      </c>
      <c r="H86" s="624">
        <v>22.998999999999999</v>
      </c>
      <c r="I86" s="621">
        <v>198.24600000000001</v>
      </c>
      <c r="J86" s="622">
        <v>198.24600000000001</v>
      </c>
      <c r="K86" s="625" t="s">
        <v>336</v>
      </c>
    </row>
    <row r="87" spans="1:11" ht="14.4" customHeight="1" thickBot="1" x14ac:dyDescent="0.35">
      <c r="A87" s="638" t="s">
        <v>417</v>
      </c>
      <c r="B87" s="616">
        <v>0</v>
      </c>
      <c r="C87" s="616">
        <v>140.452</v>
      </c>
      <c r="D87" s="617">
        <v>140.452</v>
      </c>
      <c r="E87" s="626" t="s">
        <v>336</v>
      </c>
      <c r="F87" s="616">
        <v>0</v>
      </c>
      <c r="G87" s="617">
        <v>0</v>
      </c>
      <c r="H87" s="619">
        <v>18.379000000000001</v>
      </c>
      <c r="I87" s="616">
        <v>181.04599999999999</v>
      </c>
      <c r="J87" s="617">
        <v>181.04599999999999</v>
      </c>
      <c r="K87" s="627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22.591000000000001</v>
      </c>
      <c r="D88" s="617">
        <v>22.591000000000001</v>
      </c>
      <c r="E88" s="626" t="s">
        <v>336</v>
      </c>
      <c r="F88" s="616">
        <v>0</v>
      </c>
      <c r="G88" s="617">
        <v>0</v>
      </c>
      <c r="H88" s="619">
        <v>4.62</v>
      </c>
      <c r="I88" s="616">
        <v>17.2</v>
      </c>
      <c r="J88" s="617">
        <v>17.2</v>
      </c>
      <c r="K88" s="627" t="s">
        <v>336</v>
      </c>
    </row>
    <row r="89" spans="1:11" ht="14.4" customHeight="1" thickBot="1" x14ac:dyDescent="0.35">
      <c r="A89" s="637" t="s">
        <v>419</v>
      </c>
      <c r="B89" s="621">
        <v>0</v>
      </c>
      <c r="C89" s="621">
        <v>4.6139999999999999</v>
      </c>
      <c r="D89" s="622">
        <v>4.6139999999999999</v>
      </c>
      <c r="E89" s="623" t="s">
        <v>336</v>
      </c>
      <c r="F89" s="621">
        <v>0</v>
      </c>
      <c r="G89" s="622">
        <v>0</v>
      </c>
      <c r="H89" s="624">
        <v>0</v>
      </c>
      <c r="I89" s="621">
        <v>10.053000000000001</v>
      </c>
      <c r="J89" s="622">
        <v>10.053000000000001</v>
      </c>
      <c r="K89" s="625" t="s">
        <v>336</v>
      </c>
    </row>
    <row r="90" spans="1:11" ht="14.4" customHeight="1" thickBot="1" x14ac:dyDescent="0.35">
      <c r="A90" s="638" t="s">
        <v>420</v>
      </c>
      <c r="B90" s="616">
        <v>0</v>
      </c>
      <c r="C90" s="616">
        <v>4.6139999999999999</v>
      </c>
      <c r="D90" s="617">
        <v>4.6139999999999999</v>
      </c>
      <c r="E90" s="626" t="s">
        <v>336</v>
      </c>
      <c r="F90" s="616">
        <v>0</v>
      </c>
      <c r="G90" s="617">
        <v>0</v>
      </c>
      <c r="H90" s="619">
        <v>0</v>
      </c>
      <c r="I90" s="616">
        <v>8.8529999999999998</v>
      </c>
      <c r="J90" s="617">
        <v>8.8529999999999998</v>
      </c>
      <c r="K90" s="627" t="s">
        <v>336</v>
      </c>
    </row>
    <row r="91" spans="1:11" ht="14.4" customHeight="1" thickBot="1" x14ac:dyDescent="0.35">
      <c r="A91" s="638" t="s">
        <v>421</v>
      </c>
      <c r="B91" s="616">
        <v>0</v>
      </c>
      <c r="C91" s="616">
        <v>0</v>
      </c>
      <c r="D91" s="617">
        <v>0</v>
      </c>
      <c r="E91" s="618">
        <v>1</v>
      </c>
      <c r="F91" s="616">
        <v>0</v>
      </c>
      <c r="G91" s="617">
        <v>0</v>
      </c>
      <c r="H91" s="619">
        <v>0</v>
      </c>
      <c r="I91" s="616">
        <v>1.2</v>
      </c>
      <c r="J91" s="617">
        <v>1.2</v>
      </c>
      <c r="K91" s="627" t="s">
        <v>354</v>
      </c>
    </row>
    <row r="92" spans="1:11" ht="14.4" customHeight="1" thickBot="1" x14ac:dyDescent="0.35">
      <c r="A92" s="636" t="s">
        <v>47</v>
      </c>
      <c r="B92" s="616">
        <v>3283.5584829254399</v>
      </c>
      <c r="C92" s="616">
        <v>3573.42607</v>
      </c>
      <c r="D92" s="617">
        <v>289.86758707455903</v>
      </c>
      <c r="E92" s="618">
        <v>1.0882784907230001</v>
      </c>
      <c r="F92" s="616">
        <v>3936.2068973891601</v>
      </c>
      <c r="G92" s="617">
        <v>3936.2068973891601</v>
      </c>
      <c r="H92" s="619">
        <v>384.71591999999998</v>
      </c>
      <c r="I92" s="616">
        <v>3877.37336</v>
      </c>
      <c r="J92" s="617">
        <v>-58.833537389154998</v>
      </c>
      <c r="K92" s="620">
        <v>0.98505324061300004</v>
      </c>
    </row>
    <row r="93" spans="1:11" ht="14.4" customHeight="1" thickBot="1" x14ac:dyDescent="0.35">
      <c r="A93" s="637" t="s">
        <v>422</v>
      </c>
      <c r="B93" s="621">
        <v>21.238358687938</v>
      </c>
      <c r="C93" s="621">
        <v>133.155</v>
      </c>
      <c r="D93" s="622">
        <v>111.916641312061</v>
      </c>
      <c r="E93" s="628">
        <v>6.2695522736229998</v>
      </c>
      <c r="F93" s="621">
        <v>138.133608605901</v>
      </c>
      <c r="G93" s="622">
        <v>138.133608605901</v>
      </c>
      <c r="H93" s="624">
        <v>6.1928000000000001</v>
      </c>
      <c r="I93" s="621">
        <v>109.98220000000001</v>
      </c>
      <c r="J93" s="622">
        <v>-28.151408605901</v>
      </c>
      <c r="K93" s="629">
        <v>0.79620159865399998</v>
      </c>
    </row>
    <row r="94" spans="1:11" ht="14.4" customHeight="1" thickBot="1" x14ac:dyDescent="0.35">
      <c r="A94" s="638" t="s">
        <v>423</v>
      </c>
      <c r="B94" s="616">
        <v>21.238358687938</v>
      </c>
      <c r="C94" s="616">
        <v>133.155</v>
      </c>
      <c r="D94" s="617">
        <v>111.916641312061</v>
      </c>
      <c r="E94" s="618">
        <v>6.2695522736229998</v>
      </c>
      <c r="F94" s="616">
        <v>138.133608605901</v>
      </c>
      <c r="G94" s="617">
        <v>138.133608605901</v>
      </c>
      <c r="H94" s="619">
        <v>6.1928000000000001</v>
      </c>
      <c r="I94" s="616">
        <v>109.98220000000001</v>
      </c>
      <c r="J94" s="617">
        <v>-28.151408605901</v>
      </c>
      <c r="K94" s="620">
        <v>0.79620159865399998</v>
      </c>
    </row>
    <row r="95" spans="1:11" ht="14.4" customHeight="1" thickBot="1" x14ac:dyDescent="0.35">
      <c r="A95" s="637" t="s">
        <v>424</v>
      </c>
      <c r="B95" s="621">
        <v>73.926382366415993</v>
      </c>
      <c r="C95" s="621">
        <v>76.610159999999993</v>
      </c>
      <c r="D95" s="622">
        <v>2.6837776335829999</v>
      </c>
      <c r="E95" s="628">
        <v>1.0363033811160001</v>
      </c>
      <c r="F95" s="621">
        <v>85.580314770881003</v>
      </c>
      <c r="G95" s="622">
        <v>85.580314770881003</v>
      </c>
      <c r="H95" s="624">
        <v>6.0945</v>
      </c>
      <c r="I95" s="621">
        <v>72.729439999999997</v>
      </c>
      <c r="J95" s="622">
        <v>-12.850874770880999</v>
      </c>
      <c r="K95" s="629">
        <v>0.84983842598199999</v>
      </c>
    </row>
    <row r="96" spans="1:11" ht="14.4" customHeight="1" thickBot="1" x14ac:dyDescent="0.35">
      <c r="A96" s="638" t="s">
        <v>425</v>
      </c>
      <c r="B96" s="616">
        <v>35.274406507720002</v>
      </c>
      <c r="C96" s="616">
        <v>39.332700000000003</v>
      </c>
      <c r="D96" s="617">
        <v>4.0582934922789997</v>
      </c>
      <c r="E96" s="618">
        <v>1.1150492352400001</v>
      </c>
      <c r="F96" s="616">
        <v>42.599882928325997</v>
      </c>
      <c r="G96" s="617">
        <v>42.599882928325997</v>
      </c>
      <c r="H96" s="619">
        <v>3.7414999999999998</v>
      </c>
      <c r="I96" s="616">
        <v>41.158700000000003</v>
      </c>
      <c r="J96" s="617">
        <v>-1.441182928326</v>
      </c>
      <c r="K96" s="620">
        <v>0.96616932185500004</v>
      </c>
    </row>
    <row r="97" spans="1:11" ht="14.4" customHeight="1" thickBot="1" x14ac:dyDescent="0.35">
      <c r="A97" s="638" t="s">
        <v>426</v>
      </c>
      <c r="B97" s="616">
        <v>38.651975858695998</v>
      </c>
      <c r="C97" s="616">
        <v>37.277459999999998</v>
      </c>
      <c r="D97" s="617">
        <v>-1.374515858696</v>
      </c>
      <c r="E97" s="618">
        <v>0.96443866508300002</v>
      </c>
      <c r="F97" s="616">
        <v>42.980431842553998</v>
      </c>
      <c r="G97" s="617">
        <v>42.980431842553998</v>
      </c>
      <c r="H97" s="619">
        <v>2.3530000000000002</v>
      </c>
      <c r="I97" s="616">
        <v>31.570740000000001</v>
      </c>
      <c r="J97" s="617">
        <v>-11.409691842554</v>
      </c>
      <c r="K97" s="620">
        <v>0.73453752432300001</v>
      </c>
    </row>
    <row r="98" spans="1:11" ht="14.4" customHeight="1" thickBot="1" x14ac:dyDescent="0.35">
      <c r="A98" s="637" t="s">
        <v>427</v>
      </c>
      <c r="B98" s="621">
        <v>75.242808448218</v>
      </c>
      <c r="C98" s="621">
        <v>82.462549999999993</v>
      </c>
      <c r="D98" s="622">
        <v>7.2197415517810004</v>
      </c>
      <c r="E98" s="628">
        <v>1.0959525793980001</v>
      </c>
      <c r="F98" s="621">
        <v>66.999997889661003</v>
      </c>
      <c r="G98" s="622">
        <v>66.999997889661003</v>
      </c>
      <c r="H98" s="624">
        <v>4.0747799999999996</v>
      </c>
      <c r="I98" s="621">
        <v>80.291839999999993</v>
      </c>
      <c r="J98" s="622">
        <v>13.291842110337999</v>
      </c>
      <c r="K98" s="629">
        <v>1.1983857093879999</v>
      </c>
    </row>
    <row r="99" spans="1:11" ht="14.4" customHeight="1" thickBot="1" x14ac:dyDescent="0.35">
      <c r="A99" s="638" t="s">
        <v>428</v>
      </c>
      <c r="B99" s="616">
        <v>6.152714614312</v>
      </c>
      <c r="C99" s="616">
        <v>5.94</v>
      </c>
      <c r="D99" s="617">
        <v>-0.21271461431200001</v>
      </c>
      <c r="E99" s="618">
        <v>0.96542751815299999</v>
      </c>
      <c r="F99" s="616">
        <v>6.9999997795160001</v>
      </c>
      <c r="G99" s="617">
        <v>6.9999997795160001</v>
      </c>
      <c r="H99" s="619">
        <v>0</v>
      </c>
      <c r="I99" s="616">
        <v>5.94</v>
      </c>
      <c r="J99" s="617">
        <v>-1.0599997795160001</v>
      </c>
      <c r="K99" s="620">
        <v>0.84857145529900002</v>
      </c>
    </row>
    <row r="100" spans="1:11" ht="14.4" customHeight="1" thickBot="1" x14ac:dyDescent="0.35">
      <c r="A100" s="638" t="s">
        <v>429</v>
      </c>
      <c r="B100" s="616">
        <v>69.090093833905001</v>
      </c>
      <c r="C100" s="616">
        <v>76.522549999999995</v>
      </c>
      <c r="D100" s="617">
        <v>7.4324561660940001</v>
      </c>
      <c r="E100" s="618">
        <v>1.1075762928320001</v>
      </c>
      <c r="F100" s="616">
        <v>59.999998110143999</v>
      </c>
      <c r="G100" s="617">
        <v>59.999998110143999</v>
      </c>
      <c r="H100" s="619">
        <v>4.0747799999999996</v>
      </c>
      <c r="I100" s="616">
        <v>74.351839999999996</v>
      </c>
      <c r="J100" s="617">
        <v>14.351841889855001</v>
      </c>
      <c r="K100" s="620">
        <v>1.239197372365</v>
      </c>
    </row>
    <row r="101" spans="1:11" ht="14.4" customHeight="1" thickBot="1" x14ac:dyDescent="0.35">
      <c r="A101" s="637" t="s">
        <v>430</v>
      </c>
      <c r="B101" s="621">
        <v>0</v>
      </c>
      <c r="C101" s="621">
        <v>12.705</v>
      </c>
      <c r="D101" s="622">
        <v>12.705</v>
      </c>
      <c r="E101" s="623" t="s">
        <v>354</v>
      </c>
      <c r="F101" s="621">
        <v>0</v>
      </c>
      <c r="G101" s="622">
        <v>0</v>
      </c>
      <c r="H101" s="624">
        <v>-24.2</v>
      </c>
      <c r="I101" s="621">
        <v>14.95</v>
      </c>
      <c r="J101" s="622">
        <v>14.95</v>
      </c>
      <c r="K101" s="625" t="s">
        <v>336</v>
      </c>
    </row>
    <row r="102" spans="1:11" ht="14.4" customHeight="1" thickBot="1" x14ac:dyDescent="0.35">
      <c r="A102" s="638" t="s">
        <v>431</v>
      </c>
      <c r="B102" s="616">
        <v>0</v>
      </c>
      <c r="C102" s="616">
        <v>12.705</v>
      </c>
      <c r="D102" s="617">
        <v>12.705</v>
      </c>
      <c r="E102" s="626" t="s">
        <v>354</v>
      </c>
      <c r="F102" s="616">
        <v>0</v>
      </c>
      <c r="G102" s="617">
        <v>0</v>
      </c>
      <c r="H102" s="619">
        <v>-24.2</v>
      </c>
      <c r="I102" s="616">
        <v>14.95</v>
      </c>
      <c r="J102" s="617">
        <v>14.95</v>
      </c>
      <c r="K102" s="627" t="s">
        <v>336</v>
      </c>
    </row>
    <row r="103" spans="1:11" ht="14.4" customHeight="1" thickBot="1" x14ac:dyDescent="0.35">
      <c r="A103" s="637" t="s">
        <v>432</v>
      </c>
      <c r="B103" s="621">
        <v>1973.91705091381</v>
      </c>
      <c r="C103" s="621">
        <v>1906.31077</v>
      </c>
      <c r="D103" s="622">
        <v>-67.606280913804</v>
      </c>
      <c r="E103" s="628">
        <v>0.96575019153700004</v>
      </c>
      <c r="F103" s="621">
        <v>2054.8388635759102</v>
      </c>
      <c r="G103" s="622">
        <v>2054.8388635759102</v>
      </c>
      <c r="H103" s="624">
        <v>154.39125999999999</v>
      </c>
      <c r="I103" s="621">
        <v>2153.7804299999998</v>
      </c>
      <c r="J103" s="622">
        <v>98.941566424086005</v>
      </c>
      <c r="K103" s="629">
        <v>1.048150523224</v>
      </c>
    </row>
    <row r="104" spans="1:11" ht="14.4" customHeight="1" thickBot="1" x14ac:dyDescent="0.35">
      <c r="A104" s="638" t="s">
        <v>433</v>
      </c>
      <c r="B104" s="616">
        <v>1697.0993083880701</v>
      </c>
      <c r="C104" s="616">
        <v>1617.4589000000001</v>
      </c>
      <c r="D104" s="617">
        <v>-79.640408388066007</v>
      </c>
      <c r="E104" s="618">
        <v>0.95307262928299996</v>
      </c>
      <c r="F104" s="616">
        <v>1756.08121409059</v>
      </c>
      <c r="G104" s="617">
        <v>1756.08121409059</v>
      </c>
      <c r="H104" s="619">
        <v>121.67115</v>
      </c>
      <c r="I104" s="616">
        <v>1726.4231400000001</v>
      </c>
      <c r="J104" s="617">
        <v>-29.658074090589</v>
      </c>
      <c r="K104" s="620">
        <v>0.98311121726399997</v>
      </c>
    </row>
    <row r="105" spans="1:11" ht="14.4" customHeight="1" thickBot="1" x14ac:dyDescent="0.35">
      <c r="A105" s="638" t="s">
        <v>434</v>
      </c>
      <c r="B105" s="616">
        <v>0</v>
      </c>
      <c r="C105" s="616">
        <v>0</v>
      </c>
      <c r="D105" s="617">
        <v>0</v>
      </c>
      <c r="E105" s="618">
        <v>1</v>
      </c>
      <c r="F105" s="616">
        <v>0</v>
      </c>
      <c r="G105" s="617">
        <v>0</v>
      </c>
      <c r="H105" s="619">
        <v>0</v>
      </c>
      <c r="I105" s="616">
        <v>82.552999999999997</v>
      </c>
      <c r="J105" s="617">
        <v>82.552999999999997</v>
      </c>
      <c r="K105" s="627" t="s">
        <v>354</v>
      </c>
    </row>
    <row r="106" spans="1:11" ht="14.4" customHeight="1" thickBot="1" x14ac:dyDescent="0.35">
      <c r="A106" s="638" t="s">
        <v>435</v>
      </c>
      <c r="B106" s="616">
        <v>10.046754666987001</v>
      </c>
      <c r="C106" s="616">
        <v>4.6929999999999996</v>
      </c>
      <c r="D106" s="617">
        <v>-5.3537546669870002</v>
      </c>
      <c r="E106" s="618">
        <v>0.46711601462899999</v>
      </c>
      <c r="F106" s="616">
        <v>14.429962507253</v>
      </c>
      <c r="G106" s="617">
        <v>14.429962507253</v>
      </c>
      <c r="H106" s="619">
        <v>0</v>
      </c>
      <c r="I106" s="616">
        <v>8.2850000000000001</v>
      </c>
      <c r="J106" s="617">
        <v>-6.1449625072530001</v>
      </c>
      <c r="K106" s="620">
        <v>0.57415256594200004</v>
      </c>
    </row>
    <row r="107" spans="1:11" ht="14.4" customHeight="1" thickBot="1" x14ac:dyDescent="0.35">
      <c r="A107" s="638" t="s">
        <v>436</v>
      </c>
      <c r="B107" s="616">
        <v>266.77098785875103</v>
      </c>
      <c r="C107" s="616">
        <v>283.78687000000002</v>
      </c>
      <c r="D107" s="617">
        <v>17.015882141249001</v>
      </c>
      <c r="E107" s="618">
        <v>1.063784605206</v>
      </c>
      <c r="F107" s="616">
        <v>284.024946277352</v>
      </c>
      <c r="G107" s="617">
        <v>284.024946277352</v>
      </c>
      <c r="H107" s="619">
        <v>32.720109999999998</v>
      </c>
      <c r="I107" s="616">
        <v>336.51929000000001</v>
      </c>
      <c r="J107" s="617">
        <v>52.494343722647997</v>
      </c>
      <c r="K107" s="620">
        <v>1.1848230037909999</v>
      </c>
    </row>
    <row r="108" spans="1:11" ht="14.4" customHeight="1" thickBot="1" x14ac:dyDescent="0.35">
      <c r="A108" s="638" t="s">
        <v>437</v>
      </c>
      <c r="B108" s="616">
        <v>0</v>
      </c>
      <c r="C108" s="616">
        <v>0.372</v>
      </c>
      <c r="D108" s="617">
        <v>0.372</v>
      </c>
      <c r="E108" s="626" t="s">
        <v>336</v>
      </c>
      <c r="F108" s="616">
        <v>0.302740700719</v>
      </c>
      <c r="G108" s="617">
        <v>0.302740700719</v>
      </c>
      <c r="H108" s="619">
        <v>0</v>
      </c>
      <c r="I108" s="616">
        <v>0</v>
      </c>
      <c r="J108" s="617">
        <v>-0.302740700719</v>
      </c>
      <c r="K108" s="620">
        <v>0</v>
      </c>
    </row>
    <row r="109" spans="1:11" ht="14.4" customHeight="1" thickBot="1" x14ac:dyDescent="0.35">
      <c r="A109" s="637" t="s">
        <v>438</v>
      </c>
      <c r="B109" s="621">
        <v>839.23388250906896</v>
      </c>
      <c r="C109" s="621">
        <v>1203.96047</v>
      </c>
      <c r="D109" s="622">
        <v>364.72658749093102</v>
      </c>
      <c r="E109" s="628">
        <v>1.4345946881939999</v>
      </c>
      <c r="F109" s="621">
        <v>1300.6541216810899</v>
      </c>
      <c r="G109" s="622">
        <v>1300.6541216810899</v>
      </c>
      <c r="H109" s="624">
        <v>150.39506</v>
      </c>
      <c r="I109" s="621">
        <v>1155.2104099999999</v>
      </c>
      <c r="J109" s="622">
        <v>-145.44371168109299</v>
      </c>
      <c r="K109" s="629">
        <v>0.88817648807799998</v>
      </c>
    </row>
    <row r="110" spans="1:11" ht="14.4" customHeight="1" thickBot="1" x14ac:dyDescent="0.35">
      <c r="A110" s="638" t="s">
        <v>439</v>
      </c>
      <c r="B110" s="616">
        <v>13.243588673</v>
      </c>
      <c r="C110" s="616">
        <v>0</v>
      </c>
      <c r="D110" s="617">
        <v>-13.243588673</v>
      </c>
      <c r="E110" s="618">
        <v>0</v>
      </c>
      <c r="F110" s="616">
        <v>94.999997007730002</v>
      </c>
      <c r="G110" s="617">
        <v>94.999997007730002</v>
      </c>
      <c r="H110" s="619">
        <v>0</v>
      </c>
      <c r="I110" s="616">
        <v>43.718000000000004</v>
      </c>
      <c r="J110" s="617">
        <v>-51.281997007729998</v>
      </c>
      <c r="K110" s="620">
        <v>0.46018948817900002</v>
      </c>
    </row>
    <row r="111" spans="1:11" ht="14.4" customHeight="1" thickBot="1" x14ac:dyDescent="0.35">
      <c r="A111" s="638" t="s">
        <v>440</v>
      </c>
      <c r="B111" s="616">
        <v>454.87743852290498</v>
      </c>
      <c r="C111" s="616">
        <v>610.03963999999996</v>
      </c>
      <c r="D111" s="617">
        <v>155.16220147709501</v>
      </c>
      <c r="E111" s="618">
        <v>1.3411077102010001</v>
      </c>
      <c r="F111" s="616">
        <v>588.933108935409</v>
      </c>
      <c r="G111" s="617">
        <v>588.933108935409</v>
      </c>
      <c r="H111" s="619">
        <v>26.178170000000001</v>
      </c>
      <c r="I111" s="616">
        <v>497.69463000000002</v>
      </c>
      <c r="J111" s="617">
        <v>-91.238478935409006</v>
      </c>
      <c r="K111" s="620">
        <v>0.84507836704799999</v>
      </c>
    </row>
    <row r="112" spans="1:11" ht="14.4" customHeight="1" thickBot="1" x14ac:dyDescent="0.35">
      <c r="A112" s="638" t="s">
        <v>441</v>
      </c>
      <c r="B112" s="616">
        <v>14.005101834368</v>
      </c>
      <c r="C112" s="616">
        <v>15.086600000000001</v>
      </c>
      <c r="D112" s="617">
        <v>1.0814981656310001</v>
      </c>
      <c r="E112" s="618">
        <v>1.0772217280830001</v>
      </c>
      <c r="F112" s="616">
        <v>22.005371564520001</v>
      </c>
      <c r="G112" s="617">
        <v>22.005371564520001</v>
      </c>
      <c r="H112" s="619">
        <v>0</v>
      </c>
      <c r="I112" s="616">
        <v>22.092300000000002</v>
      </c>
      <c r="J112" s="617">
        <v>8.6928435479000005E-2</v>
      </c>
      <c r="K112" s="620">
        <v>1.003950328001</v>
      </c>
    </row>
    <row r="113" spans="1:11" ht="14.4" customHeight="1" thickBot="1" x14ac:dyDescent="0.35">
      <c r="A113" s="638" t="s">
        <v>442</v>
      </c>
      <c r="B113" s="616">
        <v>143.96710243309499</v>
      </c>
      <c r="C113" s="616">
        <v>370.13947000000002</v>
      </c>
      <c r="D113" s="617">
        <v>226.17236756690599</v>
      </c>
      <c r="E113" s="618">
        <v>2.571000344832</v>
      </c>
      <c r="F113" s="616">
        <v>430.053579254005</v>
      </c>
      <c r="G113" s="617">
        <v>430.053579254005</v>
      </c>
      <c r="H113" s="619">
        <v>51.507080000000002</v>
      </c>
      <c r="I113" s="616">
        <v>421.40553999999997</v>
      </c>
      <c r="J113" s="617">
        <v>-8.6480392540040008</v>
      </c>
      <c r="K113" s="620">
        <v>0.97989078647100003</v>
      </c>
    </row>
    <row r="114" spans="1:11" ht="14.4" customHeight="1" thickBot="1" x14ac:dyDescent="0.35">
      <c r="A114" s="638" t="s">
        <v>443</v>
      </c>
      <c r="B114" s="616">
        <v>213.1406510457</v>
      </c>
      <c r="C114" s="616">
        <v>208.69476</v>
      </c>
      <c r="D114" s="617">
        <v>-4.4458910456999998</v>
      </c>
      <c r="E114" s="618">
        <v>0.979141045953</v>
      </c>
      <c r="F114" s="616">
        <v>164.66206491942799</v>
      </c>
      <c r="G114" s="617">
        <v>164.66206491942799</v>
      </c>
      <c r="H114" s="619">
        <v>72.709810000000004</v>
      </c>
      <c r="I114" s="616">
        <v>170.29993999999999</v>
      </c>
      <c r="J114" s="617">
        <v>5.6378750805719999</v>
      </c>
      <c r="K114" s="620">
        <v>1.0342390646149999</v>
      </c>
    </row>
    <row r="115" spans="1:11" ht="14.4" customHeight="1" thickBot="1" x14ac:dyDescent="0.35">
      <c r="A115" s="637" t="s">
        <v>444</v>
      </c>
      <c r="B115" s="621">
        <v>299.999999999995</v>
      </c>
      <c r="C115" s="621">
        <v>158.22211999999999</v>
      </c>
      <c r="D115" s="622">
        <v>-141.77787999999501</v>
      </c>
      <c r="E115" s="628">
        <v>0.52740706666600001</v>
      </c>
      <c r="F115" s="621">
        <v>289.99999086570301</v>
      </c>
      <c r="G115" s="622">
        <v>289.99999086570301</v>
      </c>
      <c r="H115" s="624">
        <v>87.767520000000005</v>
      </c>
      <c r="I115" s="621">
        <v>290.42903999999999</v>
      </c>
      <c r="J115" s="622">
        <v>0.42904913429699998</v>
      </c>
      <c r="K115" s="629">
        <v>1.00147947982</v>
      </c>
    </row>
    <row r="116" spans="1:11" ht="14.4" customHeight="1" thickBot="1" x14ac:dyDescent="0.35">
      <c r="A116" s="638" t="s">
        <v>445</v>
      </c>
      <c r="B116" s="616">
        <v>0</v>
      </c>
      <c r="C116" s="616">
        <v>2.36</v>
      </c>
      <c r="D116" s="617">
        <v>2.36</v>
      </c>
      <c r="E116" s="626" t="s">
        <v>336</v>
      </c>
      <c r="F116" s="616">
        <v>0</v>
      </c>
      <c r="G116" s="617">
        <v>0</v>
      </c>
      <c r="H116" s="619">
        <v>0</v>
      </c>
      <c r="I116" s="616">
        <v>0</v>
      </c>
      <c r="J116" s="617">
        <v>0</v>
      </c>
      <c r="K116" s="627" t="s">
        <v>336</v>
      </c>
    </row>
    <row r="117" spans="1:11" ht="14.4" customHeight="1" thickBot="1" x14ac:dyDescent="0.35">
      <c r="A117" s="638" t="s">
        <v>446</v>
      </c>
      <c r="B117" s="616">
        <v>99.999999999997996</v>
      </c>
      <c r="C117" s="616">
        <v>155.86212</v>
      </c>
      <c r="D117" s="617">
        <v>55.862120000000999</v>
      </c>
      <c r="E117" s="618">
        <v>1.5586211999999999</v>
      </c>
      <c r="F117" s="616">
        <v>99.999996850241999</v>
      </c>
      <c r="G117" s="617">
        <v>99.999996850241999</v>
      </c>
      <c r="H117" s="619">
        <v>87.767520000000005</v>
      </c>
      <c r="I117" s="616">
        <v>106.29704</v>
      </c>
      <c r="J117" s="617">
        <v>6.2970431497570001</v>
      </c>
      <c r="K117" s="620">
        <v>1.062970433481</v>
      </c>
    </row>
    <row r="118" spans="1:11" ht="14.4" customHeight="1" thickBot="1" x14ac:dyDescent="0.35">
      <c r="A118" s="638" t="s">
        <v>447</v>
      </c>
      <c r="B118" s="616">
        <v>199.99999999999599</v>
      </c>
      <c r="C118" s="616">
        <v>0</v>
      </c>
      <c r="D118" s="617">
        <v>-199.99999999999599</v>
      </c>
      <c r="E118" s="618">
        <v>0</v>
      </c>
      <c r="F118" s="616">
        <v>189.99999401546</v>
      </c>
      <c r="G118" s="617">
        <v>189.99999401546</v>
      </c>
      <c r="H118" s="619">
        <v>0</v>
      </c>
      <c r="I118" s="616">
        <v>184.13200000000001</v>
      </c>
      <c r="J118" s="617">
        <v>-5.8679940154599999</v>
      </c>
      <c r="K118" s="620">
        <v>0.96911581999800001</v>
      </c>
    </row>
    <row r="119" spans="1:11" ht="14.4" customHeight="1" thickBot="1" x14ac:dyDescent="0.35">
      <c r="A119" s="635" t="s">
        <v>48</v>
      </c>
      <c r="B119" s="616">
        <v>69612.343919671504</v>
      </c>
      <c r="C119" s="616">
        <v>79034.170819999999</v>
      </c>
      <c r="D119" s="617">
        <v>9421.8269003285805</v>
      </c>
      <c r="E119" s="618">
        <v>1.1353470716509999</v>
      </c>
      <c r="F119" s="616">
        <v>77231.997567379207</v>
      </c>
      <c r="G119" s="617">
        <v>77231.997567379207</v>
      </c>
      <c r="H119" s="619">
        <v>7586.1039300000102</v>
      </c>
      <c r="I119" s="616">
        <v>89087.915859999994</v>
      </c>
      <c r="J119" s="617">
        <v>11855.9182926209</v>
      </c>
      <c r="K119" s="620">
        <v>1.1535104447119999</v>
      </c>
    </row>
    <row r="120" spans="1:11" ht="14.4" customHeight="1" thickBot="1" x14ac:dyDescent="0.35">
      <c r="A120" s="641" t="s">
        <v>448</v>
      </c>
      <c r="B120" s="621">
        <v>51628.999999999098</v>
      </c>
      <c r="C120" s="621">
        <v>58721.599999999999</v>
      </c>
      <c r="D120" s="622">
        <v>7092.6000000009599</v>
      </c>
      <c r="E120" s="628">
        <v>1.137376280772</v>
      </c>
      <c r="F120" s="621">
        <v>57280.998195787302</v>
      </c>
      <c r="G120" s="622">
        <v>57280.998195787302</v>
      </c>
      <c r="H120" s="624">
        <v>5709.402</v>
      </c>
      <c r="I120" s="621">
        <v>66188.576000000001</v>
      </c>
      <c r="J120" s="622">
        <v>8907.5778042126894</v>
      </c>
      <c r="K120" s="629">
        <v>1.155506679086</v>
      </c>
    </row>
    <row r="121" spans="1:11" ht="14.4" customHeight="1" thickBot="1" x14ac:dyDescent="0.35">
      <c r="A121" s="637" t="s">
        <v>449</v>
      </c>
      <c r="B121" s="621">
        <v>51379.999999999098</v>
      </c>
      <c r="C121" s="621">
        <v>58525.616000000002</v>
      </c>
      <c r="D121" s="622">
        <v>7145.6160000009604</v>
      </c>
      <c r="E121" s="628">
        <v>1.139073880887</v>
      </c>
      <c r="F121" s="621">
        <v>56999.998204638097</v>
      </c>
      <c r="G121" s="622">
        <v>56999.998204638097</v>
      </c>
      <c r="H121" s="624">
        <v>5667.8010000000004</v>
      </c>
      <c r="I121" s="621">
        <v>65915.58</v>
      </c>
      <c r="J121" s="622">
        <v>8915.5817953618807</v>
      </c>
      <c r="K121" s="629">
        <v>1.1564137206339999</v>
      </c>
    </row>
    <row r="122" spans="1:11" ht="14.4" customHeight="1" thickBot="1" x14ac:dyDescent="0.35">
      <c r="A122" s="638" t="s">
        <v>450</v>
      </c>
      <c r="B122" s="616">
        <v>51379.999999999098</v>
      </c>
      <c r="C122" s="616">
        <v>58525.616000000002</v>
      </c>
      <c r="D122" s="617">
        <v>7145.6160000009604</v>
      </c>
      <c r="E122" s="618">
        <v>1.139073880887</v>
      </c>
      <c r="F122" s="616">
        <v>56999.998204638097</v>
      </c>
      <c r="G122" s="617">
        <v>56999.998204638097</v>
      </c>
      <c r="H122" s="619">
        <v>5667.8010000000004</v>
      </c>
      <c r="I122" s="616">
        <v>65915.58</v>
      </c>
      <c r="J122" s="617">
        <v>8915.5817953618807</v>
      </c>
      <c r="K122" s="620">
        <v>1.1564137206339999</v>
      </c>
    </row>
    <row r="123" spans="1:11" ht="14.4" customHeight="1" thickBot="1" x14ac:dyDescent="0.35">
      <c r="A123" s="637" t="s">
        <v>451</v>
      </c>
      <c r="B123" s="621">
        <v>76.999999999997996</v>
      </c>
      <c r="C123" s="621">
        <v>101.6</v>
      </c>
      <c r="D123" s="622">
        <v>24.600000000001</v>
      </c>
      <c r="E123" s="628">
        <v>1.3194805194799999</v>
      </c>
      <c r="F123" s="621">
        <v>105.999996661257</v>
      </c>
      <c r="G123" s="622">
        <v>105.999996661257</v>
      </c>
      <c r="H123" s="624">
        <v>30.1</v>
      </c>
      <c r="I123" s="621">
        <v>148.30000000000001</v>
      </c>
      <c r="J123" s="622">
        <v>42.300003338742997</v>
      </c>
      <c r="K123" s="629">
        <v>1.3990566478399999</v>
      </c>
    </row>
    <row r="124" spans="1:11" ht="14.4" customHeight="1" thickBot="1" x14ac:dyDescent="0.35">
      <c r="A124" s="638" t="s">
        <v>452</v>
      </c>
      <c r="B124" s="616">
        <v>76.999999999997996</v>
      </c>
      <c r="C124" s="616">
        <v>101.6</v>
      </c>
      <c r="D124" s="617">
        <v>24.600000000001</v>
      </c>
      <c r="E124" s="618">
        <v>1.3194805194799999</v>
      </c>
      <c r="F124" s="616">
        <v>105.999996661257</v>
      </c>
      <c r="G124" s="617">
        <v>105.999996661257</v>
      </c>
      <c r="H124" s="619">
        <v>30.1</v>
      </c>
      <c r="I124" s="616">
        <v>148.30000000000001</v>
      </c>
      <c r="J124" s="617">
        <v>42.300003338742997</v>
      </c>
      <c r="K124" s="620">
        <v>1.3990566478399999</v>
      </c>
    </row>
    <row r="125" spans="1:11" ht="14.4" customHeight="1" thickBot="1" x14ac:dyDescent="0.35">
      <c r="A125" s="637" t="s">
        <v>453</v>
      </c>
      <c r="B125" s="621">
        <v>171.99999999999699</v>
      </c>
      <c r="C125" s="621">
        <v>94.384</v>
      </c>
      <c r="D125" s="622">
        <v>-77.615999999996006</v>
      </c>
      <c r="E125" s="628">
        <v>0.54874418604599995</v>
      </c>
      <c r="F125" s="621">
        <v>174.999994487924</v>
      </c>
      <c r="G125" s="622">
        <v>174.999994487924</v>
      </c>
      <c r="H125" s="624">
        <v>11.500999999999999</v>
      </c>
      <c r="I125" s="621">
        <v>124.696</v>
      </c>
      <c r="J125" s="622">
        <v>-50.303994487924001</v>
      </c>
      <c r="K125" s="629">
        <v>0.71254859387199998</v>
      </c>
    </row>
    <row r="126" spans="1:11" ht="14.4" customHeight="1" thickBot="1" x14ac:dyDescent="0.35">
      <c r="A126" s="638" t="s">
        <v>454</v>
      </c>
      <c r="B126" s="616">
        <v>171.99999999999699</v>
      </c>
      <c r="C126" s="616">
        <v>94.384</v>
      </c>
      <c r="D126" s="617">
        <v>-77.615999999996006</v>
      </c>
      <c r="E126" s="618">
        <v>0.54874418604599995</v>
      </c>
      <c r="F126" s="616">
        <v>174.999994487924</v>
      </c>
      <c r="G126" s="617">
        <v>174.999994487924</v>
      </c>
      <c r="H126" s="619">
        <v>11.500999999999999</v>
      </c>
      <c r="I126" s="616">
        <v>124.696</v>
      </c>
      <c r="J126" s="617">
        <v>-50.303994487924001</v>
      </c>
      <c r="K126" s="620">
        <v>0.71254859387199998</v>
      </c>
    </row>
    <row r="127" spans="1:11" ht="14.4" customHeight="1" thickBot="1" x14ac:dyDescent="0.35">
      <c r="A127" s="636" t="s">
        <v>455</v>
      </c>
      <c r="B127" s="616">
        <v>17469.343919672399</v>
      </c>
      <c r="C127" s="616">
        <v>19726.125530000001</v>
      </c>
      <c r="D127" s="617">
        <v>2256.7816103276</v>
      </c>
      <c r="E127" s="618">
        <v>1.1291852527890001</v>
      </c>
      <c r="F127" s="616">
        <v>19380.999389545501</v>
      </c>
      <c r="G127" s="617">
        <v>19380.999389545501</v>
      </c>
      <c r="H127" s="619">
        <v>1819.9070400000001</v>
      </c>
      <c r="I127" s="616">
        <v>22238.937290000002</v>
      </c>
      <c r="J127" s="617">
        <v>2857.9379004545299</v>
      </c>
      <c r="K127" s="620">
        <v>1.1474608116439999</v>
      </c>
    </row>
    <row r="128" spans="1:11" ht="14.4" customHeight="1" thickBot="1" x14ac:dyDescent="0.35">
      <c r="A128" s="637" t="s">
        <v>456</v>
      </c>
      <c r="B128" s="621">
        <v>4624.3439196726704</v>
      </c>
      <c r="C128" s="621">
        <v>5268.1421600000003</v>
      </c>
      <c r="D128" s="622">
        <v>643.79824032733495</v>
      </c>
      <c r="E128" s="628">
        <v>1.139219368522</v>
      </c>
      <c r="F128" s="621">
        <v>5129.9998384174296</v>
      </c>
      <c r="G128" s="622">
        <v>5129.9998384174296</v>
      </c>
      <c r="H128" s="624">
        <v>511.96735999999999</v>
      </c>
      <c r="I128" s="621">
        <v>5938.9318800000001</v>
      </c>
      <c r="J128" s="622">
        <v>808.93204158257004</v>
      </c>
      <c r="K128" s="629">
        <v>1.1576865627799999</v>
      </c>
    </row>
    <row r="129" spans="1:11" ht="14.4" customHeight="1" thickBot="1" x14ac:dyDescent="0.35">
      <c r="A129" s="638" t="s">
        <v>457</v>
      </c>
      <c r="B129" s="616">
        <v>4624.3439196726704</v>
      </c>
      <c r="C129" s="616">
        <v>5268.1421600000003</v>
      </c>
      <c r="D129" s="617">
        <v>643.79824032733495</v>
      </c>
      <c r="E129" s="618">
        <v>1.139219368522</v>
      </c>
      <c r="F129" s="616">
        <v>5129.9998384174296</v>
      </c>
      <c r="G129" s="617">
        <v>5129.9998384174296</v>
      </c>
      <c r="H129" s="619">
        <v>511.96735999999999</v>
      </c>
      <c r="I129" s="616">
        <v>5938.9318800000001</v>
      </c>
      <c r="J129" s="617">
        <v>808.93204158257004</v>
      </c>
      <c r="K129" s="620">
        <v>1.1576865627799999</v>
      </c>
    </row>
    <row r="130" spans="1:11" ht="14.4" customHeight="1" thickBot="1" x14ac:dyDescent="0.35">
      <c r="A130" s="637" t="s">
        <v>458</v>
      </c>
      <c r="B130" s="621">
        <v>12844.9999999997</v>
      </c>
      <c r="C130" s="621">
        <v>14457.98337</v>
      </c>
      <c r="D130" s="622">
        <v>1612.98337000027</v>
      </c>
      <c r="E130" s="628">
        <v>1.1255728586989999</v>
      </c>
      <c r="F130" s="621">
        <v>14250.999551127999</v>
      </c>
      <c r="G130" s="622">
        <v>14250.999551127999</v>
      </c>
      <c r="H130" s="624">
        <v>1307.93968</v>
      </c>
      <c r="I130" s="621">
        <v>16300.00541</v>
      </c>
      <c r="J130" s="622">
        <v>2049.0058588719598</v>
      </c>
      <c r="K130" s="629">
        <v>1.143779799551</v>
      </c>
    </row>
    <row r="131" spans="1:11" ht="14.4" customHeight="1" thickBot="1" x14ac:dyDescent="0.35">
      <c r="A131" s="638" t="s">
        <v>459</v>
      </c>
      <c r="B131" s="616">
        <v>12844.9999999997</v>
      </c>
      <c r="C131" s="616">
        <v>14457.98337</v>
      </c>
      <c r="D131" s="617">
        <v>1612.98337000027</v>
      </c>
      <c r="E131" s="618">
        <v>1.1255728586989999</v>
      </c>
      <c r="F131" s="616">
        <v>14250.999551127999</v>
      </c>
      <c r="G131" s="617">
        <v>14250.999551127999</v>
      </c>
      <c r="H131" s="619">
        <v>1307.93968</v>
      </c>
      <c r="I131" s="616">
        <v>16300.00541</v>
      </c>
      <c r="J131" s="617">
        <v>2049.0058588719598</v>
      </c>
      <c r="K131" s="620">
        <v>1.143779799551</v>
      </c>
    </row>
    <row r="132" spans="1:11" ht="14.4" customHeight="1" thickBot="1" x14ac:dyDescent="0.35">
      <c r="A132" s="636" t="s">
        <v>460</v>
      </c>
      <c r="B132" s="616">
        <v>513.99999999999</v>
      </c>
      <c r="C132" s="616">
        <v>586.44529</v>
      </c>
      <c r="D132" s="617">
        <v>72.445290000010004</v>
      </c>
      <c r="E132" s="618">
        <v>1.1409441439679999</v>
      </c>
      <c r="F132" s="616">
        <v>569.99998204638098</v>
      </c>
      <c r="G132" s="617">
        <v>569.99998204638098</v>
      </c>
      <c r="H132" s="619">
        <v>56.794890000000002</v>
      </c>
      <c r="I132" s="616">
        <v>660.40256999999997</v>
      </c>
      <c r="J132" s="617">
        <v>90.402587953617996</v>
      </c>
      <c r="K132" s="620">
        <v>1.1586010364929999</v>
      </c>
    </row>
    <row r="133" spans="1:11" ht="14.4" customHeight="1" thickBot="1" x14ac:dyDescent="0.35">
      <c r="A133" s="637" t="s">
        <v>461</v>
      </c>
      <c r="B133" s="621">
        <v>513.99999999999</v>
      </c>
      <c r="C133" s="621">
        <v>586.44529</v>
      </c>
      <c r="D133" s="622">
        <v>72.445290000010004</v>
      </c>
      <c r="E133" s="628">
        <v>1.1409441439679999</v>
      </c>
      <c r="F133" s="621">
        <v>569.99998204638098</v>
      </c>
      <c r="G133" s="622">
        <v>569.99998204638098</v>
      </c>
      <c r="H133" s="624">
        <v>56.794890000000002</v>
      </c>
      <c r="I133" s="621">
        <v>660.40256999999997</v>
      </c>
      <c r="J133" s="622">
        <v>90.402587953617996</v>
      </c>
      <c r="K133" s="629">
        <v>1.1586010364929999</v>
      </c>
    </row>
    <row r="134" spans="1:11" ht="14.4" customHeight="1" thickBot="1" x14ac:dyDescent="0.35">
      <c r="A134" s="638" t="s">
        <v>462</v>
      </c>
      <c r="B134" s="616">
        <v>513.99999999999</v>
      </c>
      <c r="C134" s="616">
        <v>586.44529</v>
      </c>
      <c r="D134" s="617">
        <v>72.445290000010004</v>
      </c>
      <c r="E134" s="618">
        <v>1.1409441439679999</v>
      </c>
      <c r="F134" s="616">
        <v>569.99998204638098</v>
      </c>
      <c r="G134" s="617">
        <v>569.99998204638098</v>
      </c>
      <c r="H134" s="619">
        <v>56.794890000000002</v>
      </c>
      <c r="I134" s="616">
        <v>660.40256999999997</v>
      </c>
      <c r="J134" s="617">
        <v>90.402587953617996</v>
      </c>
      <c r="K134" s="620">
        <v>1.1586010364929999</v>
      </c>
    </row>
    <row r="135" spans="1:11" ht="14.4" customHeight="1" thickBot="1" x14ac:dyDescent="0.35">
      <c r="A135" s="635" t="s">
        <v>463</v>
      </c>
      <c r="B135" s="616">
        <v>0</v>
      </c>
      <c r="C135" s="616">
        <v>0</v>
      </c>
      <c r="D135" s="617">
        <v>0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18</v>
      </c>
      <c r="J135" s="617">
        <v>18</v>
      </c>
      <c r="K135" s="627" t="s">
        <v>354</v>
      </c>
    </row>
    <row r="136" spans="1:11" ht="14.4" customHeight="1" thickBot="1" x14ac:dyDescent="0.35">
      <c r="A136" s="636" t="s">
        <v>464</v>
      </c>
      <c r="B136" s="616">
        <v>0</v>
      </c>
      <c r="C136" s="616">
        <v>0</v>
      </c>
      <c r="D136" s="617">
        <v>0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18</v>
      </c>
      <c r="J136" s="617">
        <v>18</v>
      </c>
      <c r="K136" s="627" t="s">
        <v>354</v>
      </c>
    </row>
    <row r="137" spans="1:11" ht="14.4" customHeight="1" thickBot="1" x14ac:dyDescent="0.35">
      <c r="A137" s="637" t="s">
        <v>465</v>
      </c>
      <c r="B137" s="621">
        <v>0</v>
      </c>
      <c r="C137" s="621">
        <v>0</v>
      </c>
      <c r="D137" s="622">
        <v>0</v>
      </c>
      <c r="E137" s="623" t="s">
        <v>336</v>
      </c>
      <c r="F137" s="621">
        <v>0</v>
      </c>
      <c r="G137" s="622">
        <v>0</v>
      </c>
      <c r="H137" s="624">
        <v>0</v>
      </c>
      <c r="I137" s="621">
        <v>18</v>
      </c>
      <c r="J137" s="622">
        <v>18</v>
      </c>
      <c r="K137" s="625" t="s">
        <v>354</v>
      </c>
    </row>
    <row r="138" spans="1:11" ht="14.4" customHeight="1" thickBot="1" x14ac:dyDescent="0.35">
      <c r="A138" s="638" t="s">
        <v>466</v>
      </c>
      <c r="B138" s="616">
        <v>0</v>
      </c>
      <c r="C138" s="616">
        <v>0</v>
      </c>
      <c r="D138" s="617">
        <v>0</v>
      </c>
      <c r="E138" s="626" t="s">
        <v>336</v>
      </c>
      <c r="F138" s="616">
        <v>0</v>
      </c>
      <c r="G138" s="617">
        <v>0</v>
      </c>
      <c r="H138" s="619">
        <v>0</v>
      </c>
      <c r="I138" s="616">
        <v>18</v>
      </c>
      <c r="J138" s="617">
        <v>18</v>
      </c>
      <c r="K138" s="627" t="s">
        <v>354</v>
      </c>
    </row>
    <row r="139" spans="1:11" ht="14.4" customHeight="1" thickBot="1" x14ac:dyDescent="0.35">
      <c r="A139" s="635" t="s">
        <v>467</v>
      </c>
      <c r="B139" s="616">
        <v>0</v>
      </c>
      <c r="C139" s="616">
        <v>-48.269759999999003</v>
      </c>
      <c r="D139" s="617">
        <v>-48.269759999999003</v>
      </c>
      <c r="E139" s="626" t="s">
        <v>336</v>
      </c>
      <c r="F139" s="616">
        <v>0</v>
      </c>
      <c r="G139" s="617">
        <v>0</v>
      </c>
      <c r="H139" s="619">
        <v>25.652000000000001</v>
      </c>
      <c r="I139" s="616">
        <v>215.94370000000001</v>
      </c>
      <c r="J139" s="617">
        <v>215.94370000000001</v>
      </c>
      <c r="K139" s="627" t="s">
        <v>336</v>
      </c>
    </row>
    <row r="140" spans="1:11" ht="14.4" customHeight="1" thickBot="1" x14ac:dyDescent="0.35">
      <c r="A140" s="636" t="s">
        <v>468</v>
      </c>
      <c r="B140" s="616">
        <v>0</v>
      </c>
      <c r="C140" s="616">
        <v>-289.75</v>
      </c>
      <c r="D140" s="617">
        <v>-289.75</v>
      </c>
      <c r="E140" s="626" t="s">
        <v>354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336</v>
      </c>
    </row>
    <row r="141" spans="1:11" ht="14.4" customHeight="1" thickBot="1" x14ac:dyDescent="0.35">
      <c r="A141" s="637" t="s">
        <v>469</v>
      </c>
      <c r="B141" s="621">
        <v>0</v>
      </c>
      <c r="C141" s="621">
        <v>-289.75</v>
      </c>
      <c r="D141" s="622">
        <v>-289.75</v>
      </c>
      <c r="E141" s="623" t="s">
        <v>354</v>
      </c>
      <c r="F141" s="621">
        <v>0</v>
      </c>
      <c r="G141" s="622">
        <v>0</v>
      </c>
      <c r="H141" s="624">
        <v>0</v>
      </c>
      <c r="I141" s="621">
        <v>0</v>
      </c>
      <c r="J141" s="622">
        <v>0</v>
      </c>
      <c r="K141" s="625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-289.75</v>
      </c>
      <c r="D142" s="617">
        <v>-289.75</v>
      </c>
      <c r="E142" s="626" t="s">
        <v>354</v>
      </c>
      <c r="F142" s="616">
        <v>0</v>
      </c>
      <c r="G142" s="617">
        <v>0</v>
      </c>
      <c r="H142" s="619">
        <v>0</v>
      </c>
      <c r="I142" s="616">
        <v>0</v>
      </c>
      <c r="J142" s="617">
        <v>0</v>
      </c>
      <c r="K142" s="627" t="s">
        <v>336</v>
      </c>
    </row>
    <row r="143" spans="1:11" ht="14.4" customHeight="1" thickBot="1" x14ac:dyDescent="0.35">
      <c r="A143" s="636" t="s">
        <v>471</v>
      </c>
      <c r="B143" s="616">
        <v>0</v>
      </c>
      <c r="C143" s="616">
        <v>241.48024000000001</v>
      </c>
      <c r="D143" s="617">
        <v>241.48024000000001</v>
      </c>
      <c r="E143" s="626" t="s">
        <v>336</v>
      </c>
      <c r="F143" s="616">
        <v>0</v>
      </c>
      <c r="G143" s="617">
        <v>0</v>
      </c>
      <c r="H143" s="619">
        <v>25.652000000000001</v>
      </c>
      <c r="I143" s="616">
        <v>215.94370000000001</v>
      </c>
      <c r="J143" s="617">
        <v>215.94370000000001</v>
      </c>
      <c r="K143" s="627" t="s">
        <v>336</v>
      </c>
    </row>
    <row r="144" spans="1:11" ht="14.4" customHeight="1" thickBot="1" x14ac:dyDescent="0.35">
      <c r="A144" s="637" t="s">
        <v>472</v>
      </c>
      <c r="B144" s="621">
        <v>0</v>
      </c>
      <c r="C144" s="621">
        <v>210.90977000000001</v>
      </c>
      <c r="D144" s="622">
        <v>210.90977000000001</v>
      </c>
      <c r="E144" s="623" t="s">
        <v>336</v>
      </c>
      <c r="F144" s="621">
        <v>0</v>
      </c>
      <c r="G144" s="622">
        <v>0</v>
      </c>
      <c r="H144" s="624">
        <v>25.152000000000001</v>
      </c>
      <c r="I144" s="621">
        <v>192.0137</v>
      </c>
      <c r="J144" s="622">
        <v>192.0137</v>
      </c>
      <c r="K144" s="625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20.732769999999999</v>
      </c>
      <c r="D145" s="617">
        <v>20.732769999999999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8.1097000000000001</v>
      </c>
      <c r="J145" s="617">
        <v>8.1097000000000001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6.33</v>
      </c>
      <c r="D146" s="617">
        <v>6.33</v>
      </c>
      <c r="E146" s="626" t="s">
        <v>336</v>
      </c>
      <c r="F146" s="616">
        <v>0</v>
      </c>
      <c r="G146" s="617">
        <v>0</v>
      </c>
      <c r="H146" s="619">
        <v>4.5</v>
      </c>
      <c r="I146" s="616">
        <v>21.45</v>
      </c>
      <c r="J146" s="617">
        <v>21.45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183.547</v>
      </c>
      <c r="D147" s="617">
        <v>183.547</v>
      </c>
      <c r="E147" s="626" t="s">
        <v>336</v>
      </c>
      <c r="F147" s="616">
        <v>0</v>
      </c>
      <c r="G147" s="617">
        <v>0</v>
      </c>
      <c r="H147" s="619">
        <v>20.652000000000001</v>
      </c>
      <c r="I147" s="616">
        <v>161.75399999999999</v>
      </c>
      <c r="J147" s="617">
        <v>161.75399999999999</v>
      </c>
      <c r="K147" s="627" t="s">
        <v>336</v>
      </c>
    </row>
    <row r="148" spans="1:11" ht="14.4" customHeight="1" thickBot="1" x14ac:dyDescent="0.35">
      <c r="A148" s="638" t="s">
        <v>476</v>
      </c>
      <c r="B148" s="616">
        <v>0</v>
      </c>
      <c r="C148" s="616">
        <v>0.3</v>
      </c>
      <c r="D148" s="617">
        <v>0.3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0.7</v>
      </c>
      <c r="J148" s="617">
        <v>0.7</v>
      </c>
      <c r="K148" s="627" t="s">
        <v>336</v>
      </c>
    </row>
    <row r="149" spans="1:11" ht="14.4" customHeight="1" thickBot="1" x14ac:dyDescent="0.35">
      <c r="A149" s="637" t="s">
        <v>477</v>
      </c>
      <c r="B149" s="621">
        <v>0</v>
      </c>
      <c r="C149" s="621">
        <v>0</v>
      </c>
      <c r="D149" s="622">
        <v>0</v>
      </c>
      <c r="E149" s="623" t="s">
        <v>336</v>
      </c>
      <c r="F149" s="621">
        <v>0</v>
      </c>
      <c r="G149" s="622">
        <v>0</v>
      </c>
      <c r="H149" s="624">
        <v>0</v>
      </c>
      <c r="I149" s="621">
        <v>2</v>
      </c>
      <c r="J149" s="622">
        <v>2</v>
      </c>
      <c r="K149" s="625" t="s">
        <v>354</v>
      </c>
    </row>
    <row r="150" spans="1:11" ht="14.4" customHeight="1" thickBot="1" x14ac:dyDescent="0.35">
      <c r="A150" s="638" t="s">
        <v>478</v>
      </c>
      <c r="B150" s="616">
        <v>0</v>
      </c>
      <c r="C150" s="616">
        <v>0</v>
      </c>
      <c r="D150" s="617">
        <v>0</v>
      </c>
      <c r="E150" s="626" t="s">
        <v>336</v>
      </c>
      <c r="F150" s="616">
        <v>0</v>
      </c>
      <c r="G150" s="617">
        <v>0</v>
      </c>
      <c r="H150" s="619">
        <v>0</v>
      </c>
      <c r="I150" s="616">
        <v>2</v>
      </c>
      <c r="J150" s="617">
        <v>2</v>
      </c>
      <c r="K150" s="627" t="s">
        <v>354</v>
      </c>
    </row>
    <row r="151" spans="1:11" ht="14.4" customHeight="1" thickBot="1" x14ac:dyDescent="0.35">
      <c r="A151" s="637" t="s">
        <v>479</v>
      </c>
      <c r="B151" s="621">
        <v>0</v>
      </c>
      <c r="C151" s="621">
        <v>6.3724699999999999</v>
      </c>
      <c r="D151" s="622">
        <v>6.3724699999999999</v>
      </c>
      <c r="E151" s="623" t="s">
        <v>354</v>
      </c>
      <c r="F151" s="621">
        <v>0</v>
      </c>
      <c r="G151" s="622">
        <v>0</v>
      </c>
      <c r="H151" s="624">
        <v>0</v>
      </c>
      <c r="I151" s="621">
        <v>0</v>
      </c>
      <c r="J151" s="622">
        <v>0</v>
      </c>
      <c r="K151" s="625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6.3724699999999999</v>
      </c>
      <c r="D152" s="617">
        <v>6.3724699999999999</v>
      </c>
      <c r="E152" s="626" t="s">
        <v>354</v>
      </c>
      <c r="F152" s="616">
        <v>0</v>
      </c>
      <c r="G152" s="617">
        <v>0</v>
      </c>
      <c r="H152" s="619">
        <v>0</v>
      </c>
      <c r="I152" s="616">
        <v>0</v>
      </c>
      <c r="J152" s="617">
        <v>0</v>
      </c>
      <c r="K152" s="627" t="s">
        <v>336</v>
      </c>
    </row>
    <row r="153" spans="1:11" ht="14.4" customHeight="1" thickBot="1" x14ac:dyDescent="0.35">
      <c r="A153" s="640" t="s">
        <v>481</v>
      </c>
      <c r="B153" s="616">
        <v>0</v>
      </c>
      <c r="C153" s="616">
        <v>1.5</v>
      </c>
      <c r="D153" s="617">
        <v>1.5</v>
      </c>
      <c r="E153" s="626" t="s">
        <v>354</v>
      </c>
      <c r="F153" s="616">
        <v>0</v>
      </c>
      <c r="G153" s="617">
        <v>0</v>
      </c>
      <c r="H153" s="619">
        <v>0</v>
      </c>
      <c r="I153" s="616">
        <v>0</v>
      </c>
      <c r="J153" s="617">
        <v>0</v>
      </c>
      <c r="K153" s="627" t="s">
        <v>336</v>
      </c>
    </row>
    <row r="154" spans="1:11" ht="14.4" customHeight="1" thickBot="1" x14ac:dyDescent="0.35">
      <c r="A154" s="638" t="s">
        <v>482</v>
      </c>
      <c r="B154" s="616">
        <v>0</v>
      </c>
      <c r="C154" s="616">
        <v>1.5</v>
      </c>
      <c r="D154" s="617">
        <v>1.5</v>
      </c>
      <c r="E154" s="626" t="s">
        <v>354</v>
      </c>
      <c r="F154" s="616">
        <v>0</v>
      </c>
      <c r="G154" s="617">
        <v>0</v>
      </c>
      <c r="H154" s="619">
        <v>0</v>
      </c>
      <c r="I154" s="616">
        <v>0</v>
      </c>
      <c r="J154" s="617">
        <v>0</v>
      </c>
      <c r="K154" s="627" t="s">
        <v>336</v>
      </c>
    </row>
    <row r="155" spans="1:11" ht="14.4" customHeight="1" thickBot="1" x14ac:dyDescent="0.35">
      <c r="A155" s="640" t="s">
        <v>483</v>
      </c>
      <c r="B155" s="616">
        <v>0</v>
      </c>
      <c r="C155" s="616">
        <v>0</v>
      </c>
      <c r="D155" s="617">
        <v>0</v>
      </c>
      <c r="E155" s="618">
        <v>1</v>
      </c>
      <c r="F155" s="616">
        <v>0</v>
      </c>
      <c r="G155" s="617">
        <v>0</v>
      </c>
      <c r="H155" s="619">
        <v>0</v>
      </c>
      <c r="I155" s="616">
        <v>1.5</v>
      </c>
      <c r="J155" s="617">
        <v>1.5</v>
      </c>
      <c r="K155" s="627" t="s">
        <v>354</v>
      </c>
    </row>
    <row r="156" spans="1:11" ht="14.4" customHeight="1" thickBot="1" x14ac:dyDescent="0.35">
      <c r="A156" s="638" t="s">
        <v>484</v>
      </c>
      <c r="B156" s="616">
        <v>0</v>
      </c>
      <c r="C156" s="616">
        <v>0</v>
      </c>
      <c r="D156" s="617">
        <v>0</v>
      </c>
      <c r="E156" s="618">
        <v>1</v>
      </c>
      <c r="F156" s="616">
        <v>0</v>
      </c>
      <c r="G156" s="617">
        <v>0</v>
      </c>
      <c r="H156" s="619">
        <v>0</v>
      </c>
      <c r="I156" s="616">
        <v>1.5</v>
      </c>
      <c r="J156" s="617">
        <v>1.5</v>
      </c>
      <c r="K156" s="627" t="s">
        <v>354</v>
      </c>
    </row>
    <row r="157" spans="1:11" ht="14.4" customHeight="1" thickBot="1" x14ac:dyDescent="0.35">
      <c r="A157" s="640" t="s">
        <v>485</v>
      </c>
      <c r="B157" s="616">
        <v>0</v>
      </c>
      <c r="C157" s="616">
        <v>21.6</v>
      </c>
      <c r="D157" s="617">
        <v>21.6</v>
      </c>
      <c r="E157" s="626" t="s">
        <v>336</v>
      </c>
      <c r="F157" s="616">
        <v>0</v>
      </c>
      <c r="G157" s="617">
        <v>0</v>
      </c>
      <c r="H157" s="619">
        <v>0.5</v>
      </c>
      <c r="I157" s="616">
        <v>20.43</v>
      </c>
      <c r="J157" s="617">
        <v>20.43</v>
      </c>
      <c r="K157" s="627" t="s">
        <v>336</v>
      </c>
    </row>
    <row r="158" spans="1:11" ht="14.4" customHeight="1" thickBot="1" x14ac:dyDescent="0.35">
      <c r="A158" s="638" t="s">
        <v>486</v>
      </c>
      <c r="B158" s="616">
        <v>0</v>
      </c>
      <c r="C158" s="616">
        <v>21.6</v>
      </c>
      <c r="D158" s="617">
        <v>21.6</v>
      </c>
      <c r="E158" s="626" t="s">
        <v>336</v>
      </c>
      <c r="F158" s="616">
        <v>0</v>
      </c>
      <c r="G158" s="617">
        <v>0</v>
      </c>
      <c r="H158" s="619">
        <v>0.5</v>
      </c>
      <c r="I158" s="616">
        <v>20.43</v>
      </c>
      <c r="J158" s="617">
        <v>20.43</v>
      </c>
      <c r="K158" s="627" t="s">
        <v>336</v>
      </c>
    </row>
    <row r="159" spans="1:11" ht="14.4" customHeight="1" thickBot="1" x14ac:dyDescent="0.35">
      <c r="A159" s="640" t="s">
        <v>487</v>
      </c>
      <c r="B159" s="616">
        <v>0</v>
      </c>
      <c r="C159" s="616">
        <v>1.0980000000000001</v>
      </c>
      <c r="D159" s="617">
        <v>1.0980000000000001</v>
      </c>
      <c r="E159" s="626" t="s">
        <v>354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7" t="s">
        <v>336</v>
      </c>
    </row>
    <row r="160" spans="1:11" ht="14.4" customHeight="1" thickBot="1" x14ac:dyDescent="0.35">
      <c r="A160" s="638" t="s">
        <v>488</v>
      </c>
      <c r="B160" s="616">
        <v>0</v>
      </c>
      <c r="C160" s="616">
        <v>1.0980000000000001</v>
      </c>
      <c r="D160" s="617">
        <v>1.0980000000000001</v>
      </c>
      <c r="E160" s="626" t="s">
        <v>354</v>
      </c>
      <c r="F160" s="616">
        <v>0</v>
      </c>
      <c r="G160" s="617">
        <v>0</v>
      </c>
      <c r="H160" s="619">
        <v>0</v>
      </c>
      <c r="I160" s="616">
        <v>0</v>
      </c>
      <c r="J160" s="617">
        <v>0</v>
      </c>
      <c r="K160" s="627" t="s">
        <v>336</v>
      </c>
    </row>
    <row r="161" spans="1:11" ht="14.4" customHeight="1" thickBot="1" x14ac:dyDescent="0.35">
      <c r="A161" s="635" t="s">
        <v>489</v>
      </c>
      <c r="B161" s="616">
        <v>5267.9815953844</v>
      </c>
      <c r="C161" s="616">
        <v>6030.7411899999997</v>
      </c>
      <c r="D161" s="617">
        <v>762.75959461559899</v>
      </c>
      <c r="E161" s="618">
        <v>1.1447916210039999</v>
      </c>
      <c r="F161" s="616">
        <v>4588.0006756223102</v>
      </c>
      <c r="G161" s="617">
        <v>4588.0006756223102</v>
      </c>
      <c r="H161" s="619">
        <v>1176.61967</v>
      </c>
      <c r="I161" s="616">
        <v>5632.4766200000004</v>
      </c>
      <c r="J161" s="617">
        <v>1044.47594437769</v>
      </c>
      <c r="K161" s="620">
        <v>1.2276538340380001</v>
      </c>
    </row>
    <row r="162" spans="1:11" ht="14.4" customHeight="1" thickBot="1" x14ac:dyDescent="0.35">
      <c r="A162" s="636" t="s">
        <v>490</v>
      </c>
      <c r="B162" s="616">
        <v>4193.9815953844</v>
      </c>
      <c r="C162" s="616">
        <v>4116.3689999999997</v>
      </c>
      <c r="D162" s="617">
        <v>-77.612595384401004</v>
      </c>
      <c r="E162" s="618">
        <v>0.981494292805</v>
      </c>
      <c r="F162" s="616">
        <v>4581.0006756223102</v>
      </c>
      <c r="G162" s="617">
        <v>4581.0006756223102</v>
      </c>
      <c r="H162" s="619">
        <v>502.76900000000001</v>
      </c>
      <c r="I162" s="616">
        <v>4768.9440000000004</v>
      </c>
      <c r="J162" s="617">
        <v>187.94332437768699</v>
      </c>
      <c r="K162" s="620">
        <v>1.0410266964979999</v>
      </c>
    </row>
    <row r="163" spans="1:11" ht="14.4" customHeight="1" thickBot="1" x14ac:dyDescent="0.35">
      <c r="A163" s="637" t="s">
        <v>491</v>
      </c>
      <c r="B163" s="621">
        <v>4193.9815953844</v>
      </c>
      <c r="C163" s="621">
        <v>4109.607</v>
      </c>
      <c r="D163" s="622">
        <v>-84.374595384401005</v>
      </c>
      <c r="E163" s="628">
        <v>0.97988198243900004</v>
      </c>
      <c r="F163" s="621">
        <v>4581.0006756223102</v>
      </c>
      <c r="G163" s="622">
        <v>4581.0006756223102</v>
      </c>
      <c r="H163" s="624">
        <v>410.745</v>
      </c>
      <c r="I163" s="621">
        <v>4676.92</v>
      </c>
      <c r="J163" s="622">
        <v>95.919324377685996</v>
      </c>
      <c r="K163" s="629">
        <v>1.020938509109</v>
      </c>
    </row>
    <row r="164" spans="1:11" ht="14.4" customHeight="1" thickBot="1" x14ac:dyDescent="0.35">
      <c r="A164" s="638" t="s">
        <v>492</v>
      </c>
      <c r="B164" s="616">
        <v>85.999999999997996</v>
      </c>
      <c r="C164" s="616">
        <v>85.8</v>
      </c>
      <c r="D164" s="617">
        <v>-0.199999999998</v>
      </c>
      <c r="E164" s="618">
        <v>0.99767441860399997</v>
      </c>
      <c r="F164" s="616">
        <v>85.999997291205005</v>
      </c>
      <c r="G164" s="617">
        <v>85.999997291205005</v>
      </c>
      <c r="H164" s="619">
        <v>53.662999999999997</v>
      </c>
      <c r="I164" s="616">
        <v>178.82599999999999</v>
      </c>
      <c r="J164" s="617">
        <v>92.826002708793993</v>
      </c>
      <c r="K164" s="620">
        <v>2.0793721585179998</v>
      </c>
    </row>
    <row r="165" spans="1:11" ht="14.4" customHeight="1" thickBot="1" x14ac:dyDescent="0.35">
      <c r="A165" s="638" t="s">
        <v>493</v>
      </c>
      <c r="B165" s="616">
        <v>529.97894321743297</v>
      </c>
      <c r="C165" s="616">
        <v>620.11699999999996</v>
      </c>
      <c r="D165" s="617">
        <v>90.138056782567006</v>
      </c>
      <c r="E165" s="618">
        <v>1.1700785624329999</v>
      </c>
      <c r="F165" s="616">
        <v>872.99997250259901</v>
      </c>
      <c r="G165" s="617">
        <v>872.99997250259901</v>
      </c>
      <c r="H165" s="619">
        <v>72.828999999999994</v>
      </c>
      <c r="I165" s="616">
        <v>872.89599999999996</v>
      </c>
      <c r="J165" s="617">
        <v>-0.103972502599</v>
      </c>
      <c r="K165" s="620">
        <v>0.99988090205500002</v>
      </c>
    </row>
    <row r="166" spans="1:11" ht="14.4" customHeight="1" thickBot="1" x14ac:dyDescent="0.35">
      <c r="A166" s="638" t="s">
        <v>494</v>
      </c>
      <c r="B166" s="616">
        <v>2867.99999999995</v>
      </c>
      <c r="C166" s="616">
        <v>2853.0230000000001</v>
      </c>
      <c r="D166" s="617">
        <v>-14.976999999946001</v>
      </c>
      <c r="E166" s="618">
        <v>0.99477789400200001</v>
      </c>
      <c r="F166" s="616">
        <v>2948.9999071135799</v>
      </c>
      <c r="G166" s="617">
        <v>2948.9999071135799</v>
      </c>
      <c r="H166" s="619">
        <v>244.70099999999999</v>
      </c>
      <c r="I166" s="616">
        <v>2950.3960000000002</v>
      </c>
      <c r="J166" s="617">
        <v>1.396092886418</v>
      </c>
      <c r="K166" s="620">
        <v>1.000473412319</v>
      </c>
    </row>
    <row r="167" spans="1:11" ht="14.4" customHeight="1" thickBot="1" x14ac:dyDescent="0.35">
      <c r="A167" s="638" t="s">
        <v>495</v>
      </c>
      <c r="B167" s="616">
        <v>317.00265216703201</v>
      </c>
      <c r="C167" s="616">
        <v>264.90300000000002</v>
      </c>
      <c r="D167" s="617">
        <v>-52.099652167031003</v>
      </c>
      <c r="E167" s="618">
        <v>0.83564915999599998</v>
      </c>
      <c r="F167" s="616">
        <v>330.000809518604</v>
      </c>
      <c r="G167" s="617">
        <v>330.000809518604</v>
      </c>
      <c r="H167" s="619">
        <v>27.535</v>
      </c>
      <c r="I167" s="616">
        <v>330.42</v>
      </c>
      <c r="J167" s="617">
        <v>0.41919048139600001</v>
      </c>
      <c r="K167" s="620">
        <v>1.001270271069</v>
      </c>
    </row>
    <row r="168" spans="1:11" ht="14.4" customHeight="1" thickBot="1" x14ac:dyDescent="0.35">
      <c r="A168" s="638" t="s">
        <v>496</v>
      </c>
      <c r="B168" s="616">
        <v>0</v>
      </c>
      <c r="C168" s="616">
        <v>1.9790000000000001</v>
      </c>
      <c r="D168" s="617">
        <v>1.9790000000000001</v>
      </c>
      <c r="E168" s="626" t="s">
        <v>336</v>
      </c>
      <c r="F168" s="616">
        <v>1.999999937004</v>
      </c>
      <c r="G168" s="617">
        <v>1.999999937004</v>
      </c>
      <c r="H168" s="619">
        <v>0.28000000000000003</v>
      </c>
      <c r="I168" s="616">
        <v>3.383</v>
      </c>
      <c r="J168" s="617">
        <v>1.3830000629949999</v>
      </c>
      <c r="K168" s="620">
        <v>1.691500053278</v>
      </c>
    </row>
    <row r="169" spans="1:11" ht="14.4" customHeight="1" thickBot="1" x14ac:dyDescent="0.35">
      <c r="A169" s="638" t="s">
        <v>497</v>
      </c>
      <c r="B169" s="616">
        <v>392.99999999999301</v>
      </c>
      <c r="C169" s="616">
        <v>283.78500000000003</v>
      </c>
      <c r="D169" s="617">
        <v>-109.214999999993</v>
      </c>
      <c r="E169" s="618">
        <v>0.72209923664099995</v>
      </c>
      <c r="F169" s="616">
        <v>340.99998925931999</v>
      </c>
      <c r="G169" s="617">
        <v>340.99998925931999</v>
      </c>
      <c r="H169" s="619">
        <v>11.737</v>
      </c>
      <c r="I169" s="616">
        <v>340.99900000000002</v>
      </c>
      <c r="J169" s="617">
        <v>-9.8925931999999995E-4</v>
      </c>
      <c r="K169" s="620">
        <v>0.99999709894599997</v>
      </c>
    </row>
    <row r="170" spans="1:11" ht="14.4" customHeight="1" thickBot="1" x14ac:dyDescent="0.35">
      <c r="A170" s="637" t="s">
        <v>498</v>
      </c>
      <c r="B170" s="621">
        <v>0</v>
      </c>
      <c r="C170" s="621">
        <v>6.7619999999999996</v>
      </c>
      <c r="D170" s="622">
        <v>6.7619999999999996</v>
      </c>
      <c r="E170" s="623" t="s">
        <v>354</v>
      </c>
      <c r="F170" s="621">
        <v>0</v>
      </c>
      <c r="G170" s="622">
        <v>0</v>
      </c>
      <c r="H170" s="624">
        <v>92.024000000000001</v>
      </c>
      <c r="I170" s="621">
        <v>92.024000000000001</v>
      </c>
      <c r="J170" s="622">
        <v>92.024000000000001</v>
      </c>
      <c r="K170" s="625" t="s">
        <v>336</v>
      </c>
    </row>
    <row r="171" spans="1:11" ht="14.4" customHeight="1" thickBot="1" x14ac:dyDescent="0.35">
      <c r="A171" s="638" t="s">
        <v>499</v>
      </c>
      <c r="B171" s="616">
        <v>0</v>
      </c>
      <c r="C171" s="616">
        <v>6.7619999999999996</v>
      </c>
      <c r="D171" s="617">
        <v>6.7619999999999996</v>
      </c>
      <c r="E171" s="626" t="s">
        <v>354</v>
      </c>
      <c r="F171" s="616">
        <v>0</v>
      </c>
      <c r="G171" s="617">
        <v>0</v>
      </c>
      <c r="H171" s="619">
        <v>92.024000000000001</v>
      </c>
      <c r="I171" s="616">
        <v>92.024000000000001</v>
      </c>
      <c r="J171" s="617">
        <v>92.024000000000001</v>
      </c>
      <c r="K171" s="627" t="s">
        <v>336</v>
      </c>
    </row>
    <row r="172" spans="1:11" ht="14.4" customHeight="1" thickBot="1" x14ac:dyDescent="0.35">
      <c r="A172" s="636" t="s">
        <v>500</v>
      </c>
      <c r="B172" s="616">
        <v>1074</v>
      </c>
      <c r="C172" s="616">
        <v>1914.37219</v>
      </c>
      <c r="D172" s="617">
        <v>840.37219000000005</v>
      </c>
      <c r="E172" s="618">
        <v>1.7824694506509999</v>
      </c>
      <c r="F172" s="616">
        <v>7</v>
      </c>
      <c r="G172" s="617">
        <v>7</v>
      </c>
      <c r="H172" s="619">
        <v>673.85067000000004</v>
      </c>
      <c r="I172" s="616">
        <v>863.53262000000097</v>
      </c>
      <c r="J172" s="617">
        <v>856.53262000000097</v>
      </c>
      <c r="K172" s="620">
        <v>123.361802857143</v>
      </c>
    </row>
    <row r="173" spans="1:11" ht="14.4" customHeight="1" thickBot="1" x14ac:dyDescent="0.35">
      <c r="A173" s="637" t="s">
        <v>501</v>
      </c>
      <c r="B173" s="621">
        <v>1074</v>
      </c>
      <c r="C173" s="621">
        <v>1212.76322</v>
      </c>
      <c r="D173" s="622">
        <v>138.76321999999999</v>
      </c>
      <c r="E173" s="628">
        <v>1.1292022532579999</v>
      </c>
      <c r="F173" s="621">
        <v>7</v>
      </c>
      <c r="G173" s="622">
        <v>7</v>
      </c>
      <c r="H173" s="624">
        <v>325.35066999999998</v>
      </c>
      <c r="I173" s="621">
        <v>366.13267000000002</v>
      </c>
      <c r="J173" s="622">
        <v>359.13267000000002</v>
      </c>
      <c r="K173" s="629">
        <v>52.304667142856999</v>
      </c>
    </row>
    <row r="174" spans="1:11" ht="14.4" customHeight="1" thickBot="1" x14ac:dyDescent="0.35">
      <c r="A174" s="638" t="s">
        <v>502</v>
      </c>
      <c r="B174" s="616">
        <v>1074</v>
      </c>
      <c r="C174" s="616">
        <v>1212.76322</v>
      </c>
      <c r="D174" s="617">
        <v>138.76321999999999</v>
      </c>
      <c r="E174" s="618">
        <v>1.1292022532579999</v>
      </c>
      <c r="F174" s="616">
        <v>7</v>
      </c>
      <c r="G174" s="617">
        <v>7</v>
      </c>
      <c r="H174" s="619">
        <v>54.950670000000002</v>
      </c>
      <c r="I174" s="616">
        <v>95.732669999999999</v>
      </c>
      <c r="J174" s="617">
        <v>88.732669999999999</v>
      </c>
      <c r="K174" s="620">
        <v>13.676095714284999</v>
      </c>
    </row>
    <row r="175" spans="1:11" ht="14.4" customHeight="1" thickBot="1" x14ac:dyDescent="0.35">
      <c r="A175" s="638" t="s">
        <v>503</v>
      </c>
      <c r="B175" s="616">
        <v>0</v>
      </c>
      <c r="C175" s="616">
        <v>0</v>
      </c>
      <c r="D175" s="617">
        <v>0</v>
      </c>
      <c r="E175" s="618">
        <v>1</v>
      </c>
      <c r="F175" s="616">
        <v>0</v>
      </c>
      <c r="G175" s="617">
        <v>0</v>
      </c>
      <c r="H175" s="619">
        <v>270.39999999999998</v>
      </c>
      <c r="I175" s="616">
        <v>270.39999999999998</v>
      </c>
      <c r="J175" s="617">
        <v>270.39999999999998</v>
      </c>
      <c r="K175" s="627" t="s">
        <v>354</v>
      </c>
    </row>
    <row r="176" spans="1:11" ht="14.4" customHeight="1" thickBot="1" x14ac:dyDescent="0.35">
      <c r="A176" s="637" t="s">
        <v>504</v>
      </c>
      <c r="B176" s="621">
        <v>0</v>
      </c>
      <c r="C176" s="621">
        <v>8.39</v>
      </c>
      <c r="D176" s="622">
        <v>8.39</v>
      </c>
      <c r="E176" s="623" t="s">
        <v>336</v>
      </c>
      <c r="F176" s="621">
        <v>0</v>
      </c>
      <c r="G176" s="622">
        <v>0</v>
      </c>
      <c r="H176" s="624">
        <v>15</v>
      </c>
      <c r="I176" s="621">
        <v>18.269950000000001</v>
      </c>
      <c r="J176" s="622">
        <v>18.269950000000001</v>
      </c>
      <c r="K176" s="625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0</v>
      </c>
      <c r="D177" s="617">
        <v>0</v>
      </c>
      <c r="E177" s="618">
        <v>1</v>
      </c>
      <c r="F177" s="616">
        <v>0</v>
      </c>
      <c r="G177" s="617">
        <v>0</v>
      </c>
      <c r="H177" s="619">
        <v>0</v>
      </c>
      <c r="I177" s="616">
        <v>3.2699500000000001</v>
      </c>
      <c r="J177" s="617">
        <v>3.2699500000000001</v>
      </c>
      <c r="K177" s="627" t="s">
        <v>354</v>
      </c>
    </row>
    <row r="178" spans="1:11" ht="14.4" customHeight="1" thickBot="1" x14ac:dyDescent="0.35">
      <c r="A178" s="638" t="s">
        <v>506</v>
      </c>
      <c r="B178" s="616">
        <v>0</v>
      </c>
      <c r="C178" s="616">
        <v>8.39</v>
      </c>
      <c r="D178" s="617">
        <v>8.39</v>
      </c>
      <c r="E178" s="626" t="s">
        <v>336</v>
      </c>
      <c r="F178" s="616">
        <v>0</v>
      </c>
      <c r="G178" s="617">
        <v>0</v>
      </c>
      <c r="H178" s="619">
        <v>0</v>
      </c>
      <c r="I178" s="616">
        <v>7.9936057773011302E-15</v>
      </c>
      <c r="J178" s="617">
        <v>7.9936057773011302E-15</v>
      </c>
      <c r="K178" s="627" t="s">
        <v>336</v>
      </c>
    </row>
    <row r="179" spans="1:11" ht="14.4" customHeight="1" thickBot="1" x14ac:dyDescent="0.35">
      <c r="A179" s="638" t="s">
        <v>507</v>
      </c>
      <c r="B179" s="616">
        <v>0</v>
      </c>
      <c r="C179" s="616">
        <v>0</v>
      </c>
      <c r="D179" s="617">
        <v>0</v>
      </c>
      <c r="E179" s="618">
        <v>1</v>
      </c>
      <c r="F179" s="616">
        <v>0</v>
      </c>
      <c r="G179" s="617">
        <v>0</v>
      </c>
      <c r="H179" s="619">
        <v>15</v>
      </c>
      <c r="I179" s="616">
        <v>15</v>
      </c>
      <c r="J179" s="617">
        <v>15</v>
      </c>
      <c r="K179" s="627" t="s">
        <v>354</v>
      </c>
    </row>
    <row r="180" spans="1:11" ht="14.4" customHeight="1" thickBot="1" x14ac:dyDescent="0.35">
      <c r="A180" s="637" t="s">
        <v>508</v>
      </c>
      <c r="B180" s="621">
        <v>0</v>
      </c>
      <c r="C180" s="621">
        <v>62.738500000000002</v>
      </c>
      <c r="D180" s="622">
        <v>62.738500000000002</v>
      </c>
      <c r="E180" s="623" t="s">
        <v>354</v>
      </c>
      <c r="F180" s="621">
        <v>0</v>
      </c>
      <c r="G180" s="622">
        <v>0</v>
      </c>
      <c r="H180" s="624">
        <v>22.9</v>
      </c>
      <c r="I180" s="621">
        <v>46.414000000000001</v>
      </c>
      <c r="J180" s="622">
        <v>46.414000000000001</v>
      </c>
      <c r="K180" s="625" t="s">
        <v>336</v>
      </c>
    </row>
    <row r="181" spans="1:11" ht="14.4" customHeight="1" thickBot="1" x14ac:dyDescent="0.35">
      <c r="A181" s="638" t="s">
        <v>509</v>
      </c>
      <c r="B181" s="616">
        <v>0</v>
      </c>
      <c r="C181" s="616">
        <v>62.738500000000002</v>
      </c>
      <c r="D181" s="617">
        <v>62.738500000000002</v>
      </c>
      <c r="E181" s="626" t="s">
        <v>354</v>
      </c>
      <c r="F181" s="616">
        <v>0</v>
      </c>
      <c r="G181" s="617">
        <v>0</v>
      </c>
      <c r="H181" s="619">
        <v>0</v>
      </c>
      <c r="I181" s="616">
        <v>0</v>
      </c>
      <c r="J181" s="617">
        <v>0</v>
      </c>
      <c r="K181" s="627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0</v>
      </c>
      <c r="D182" s="617">
        <v>0</v>
      </c>
      <c r="E182" s="618">
        <v>1</v>
      </c>
      <c r="F182" s="616">
        <v>0</v>
      </c>
      <c r="G182" s="617">
        <v>0</v>
      </c>
      <c r="H182" s="619">
        <v>22.9</v>
      </c>
      <c r="I182" s="616">
        <v>46.414000000000001</v>
      </c>
      <c r="J182" s="617">
        <v>46.414000000000001</v>
      </c>
      <c r="K182" s="627" t="s">
        <v>354</v>
      </c>
    </row>
    <row r="183" spans="1:11" ht="14.4" customHeight="1" thickBot="1" x14ac:dyDescent="0.35">
      <c r="A183" s="637" t="s">
        <v>511</v>
      </c>
      <c r="B183" s="621">
        <v>0</v>
      </c>
      <c r="C183" s="621">
        <v>534.63027</v>
      </c>
      <c r="D183" s="622">
        <v>534.63027</v>
      </c>
      <c r="E183" s="623" t="s">
        <v>354</v>
      </c>
      <c r="F183" s="621">
        <v>0</v>
      </c>
      <c r="G183" s="622">
        <v>0</v>
      </c>
      <c r="H183" s="624">
        <v>310.60000000000002</v>
      </c>
      <c r="I183" s="621">
        <v>313.50400000000002</v>
      </c>
      <c r="J183" s="622">
        <v>313.50400000000002</v>
      </c>
      <c r="K183" s="625" t="s">
        <v>336</v>
      </c>
    </row>
    <row r="184" spans="1:11" ht="14.4" customHeight="1" thickBot="1" x14ac:dyDescent="0.35">
      <c r="A184" s="638" t="s">
        <v>512</v>
      </c>
      <c r="B184" s="616">
        <v>0</v>
      </c>
      <c r="C184" s="616">
        <v>534.63027</v>
      </c>
      <c r="D184" s="617">
        <v>534.63027</v>
      </c>
      <c r="E184" s="626" t="s">
        <v>354</v>
      </c>
      <c r="F184" s="616">
        <v>0</v>
      </c>
      <c r="G184" s="617">
        <v>0</v>
      </c>
      <c r="H184" s="619">
        <v>0</v>
      </c>
      <c r="I184" s="616">
        <v>2.9039999999999999</v>
      </c>
      <c r="J184" s="617">
        <v>2.9039999999999999</v>
      </c>
      <c r="K184" s="627" t="s">
        <v>336</v>
      </c>
    </row>
    <row r="185" spans="1:11" ht="14.4" customHeight="1" thickBot="1" x14ac:dyDescent="0.35">
      <c r="A185" s="638" t="s">
        <v>513</v>
      </c>
      <c r="B185" s="616">
        <v>0</v>
      </c>
      <c r="C185" s="616">
        <v>0</v>
      </c>
      <c r="D185" s="617">
        <v>0</v>
      </c>
      <c r="E185" s="618">
        <v>1</v>
      </c>
      <c r="F185" s="616">
        <v>0</v>
      </c>
      <c r="G185" s="617">
        <v>0</v>
      </c>
      <c r="H185" s="619">
        <v>310.60000000000002</v>
      </c>
      <c r="I185" s="616">
        <v>310.60000000000002</v>
      </c>
      <c r="J185" s="617">
        <v>310.60000000000002</v>
      </c>
      <c r="K185" s="627" t="s">
        <v>354</v>
      </c>
    </row>
    <row r="186" spans="1:11" ht="14.4" customHeight="1" thickBot="1" x14ac:dyDescent="0.35">
      <c r="A186" s="637" t="s">
        <v>514</v>
      </c>
      <c r="B186" s="621">
        <v>0</v>
      </c>
      <c r="C186" s="621">
        <v>95.850200000000001</v>
      </c>
      <c r="D186" s="622">
        <v>95.850200000000001</v>
      </c>
      <c r="E186" s="623" t="s">
        <v>354</v>
      </c>
      <c r="F186" s="621">
        <v>0</v>
      </c>
      <c r="G186" s="622">
        <v>0</v>
      </c>
      <c r="H186" s="624">
        <v>0</v>
      </c>
      <c r="I186" s="621">
        <v>39.325000000000003</v>
      </c>
      <c r="J186" s="622">
        <v>39.325000000000003</v>
      </c>
      <c r="K186" s="625" t="s">
        <v>336</v>
      </c>
    </row>
    <row r="187" spans="1:11" ht="14.4" customHeight="1" thickBot="1" x14ac:dyDescent="0.35">
      <c r="A187" s="638" t="s">
        <v>515</v>
      </c>
      <c r="B187" s="616">
        <v>0</v>
      </c>
      <c r="C187" s="616">
        <v>95.850200000000001</v>
      </c>
      <c r="D187" s="617">
        <v>95.850200000000001</v>
      </c>
      <c r="E187" s="626" t="s">
        <v>354</v>
      </c>
      <c r="F187" s="616">
        <v>0</v>
      </c>
      <c r="G187" s="617">
        <v>0</v>
      </c>
      <c r="H187" s="619">
        <v>0</v>
      </c>
      <c r="I187" s="616">
        <v>39.325000000000003</v>
      </c>
      <c r="J187" s="617">
        <v>39.325000000000003</v>
      </c>
      <c r="K187" s="627" t="s">
        <v>336</v>
      </c>
    </row>
    <row r="188" spans="1:11" ht="14.4" customHeight="1" thickBot="1" x14ac:dyDescent="0.35">
      <c r="A188" s="637" t="s">
        <v>516</v>
      </c>
      <c r="B188" s="621">
        <v>0</v>
      </c>
      <c r="C188" s="621">
        <v>0</v>
      </c>
      <c r="D188" s="622">
        <v>0</v>
      </c>
      <c r="E188" s="628">
        <v>1</v>
      </c>
      <c r="F188" s="621">
        <v>0</v>
      </c>
      <c r="G188" s="622">
        <v>0</v>
      </c>
      <c r="H188" s="624">
        <v>0</v>
      </c>
      <c r="I188" s="621">
        <v>79.887</v>
      </c>
      <c r="J188" s="622">
        <v>79.887</v>
      </c>
      <c r="K188" s="625" t="s">
        <v>354</v>
      </c>
    </row>
    <row r="189" spans="1:11" ht="14.4" customHeight="1" thickBot="1" x14ac:dyDescent="0.35">
      <c r="A189" s="638" t="s">
        <v>517</v>
      </c>
      <c r="B189" s="616">
        <v>0</v>
      </c>
      <c r="C189" s="616">
        <v>0</v>
      </c>
      <c r="D189" s="617">
        <v>0</v>
      </c>
      <c r="E189" s="618">
        <v>1</v>
      </c>
      <c r="F189" s="616">
        <v>0</v>
      </c>
      <c r="G189" s="617">
        <v>0</v>
      </c>
      <c r="H189" s="619">
        <v>0</v>
      </c>
      <c r="I189" s="616">
        <v>79.887</v>
      </c>
      <c r="J189" s="617">
        <v>79.887</v>
      </c>
      <c r="K189" s="627" t="s">
        <v>354</v>
      </c>
    </row>
    <row r="190" spans="1:11" ht="14.4" customHeight="1" thickBot="1" x14ac:dyDescent="0.35">
      <c r="A190" s="634" t="s">
        <v>518</v>
      </c>
      <c r="B190" s="616">
        <v>448784.69656639802</v>
      </c>
      <c r="C190" s="616">
        <v>535001.82319999998</v>
      </c>
      <c r="D190" s="617">
        <v>86217.126633602005</v>
      </c>
      <c r="E190" s="618">
        <v>1.1921124478909999</v>
      </c>
      <c r="F190" s="616">
        <v>541214.11424772302</v>
      </c>
      <c r="G190" s="617">
        <v>541214.11424772302</v>
      </c>
      <c r="H190" s="619">
        <v>53565.075149999997</v>
      </c>
      <c r="I190" s="616">
        <v>556767.54735999997</v>
      </c>
      <c r="J190" s="617">
        <v>15553.4331122775</v>
      </c>
      <c r="K190" s="620">
        <v>1.0287380404590001</v>
      </c>
    </row>
    <row r="191" spans="1:11" ht="14.4" customHeight="1" thickBot="1" x14ac:dyDescent="0.35">
      <c r="A191" s="635" t="s">
        <v>519</v>
      </c>
      <c r="B191" s="616">
        <v>448604.74235459499</v>
      </c>
      <c r="C191" s="616">
        <v>534742.51462000003</v>
      </c>
      <c r="D191" s="617">
        <v>86137.772265404798</v>
      </c>
      <c r="E191" s="618">
        <v>1.192012620761</v>
      </c>
      <c r="F191" s="616">
        <v>541079.61090122501</v>
      </c>
      <c r="G191" s="617">
        <v>541079.61090122501</v>
      </c>
      <c r="H191" s="619">
        <v>51554.047809999996</v>
      </c>
      <c r="I191" s="616">
        <v>554327.83504000003</v>
      </c>
      <c r="J191" s="617">
        <v>13248.2241387748</v>
      </c>
      <c r="K191" s="620">
        <v>1.024484796454</v>
      </c>
    </row>
    <row r="192" spans="1:11" ht="14.4" customHeight="1" thickBot="1" x14ac:dyDescent="0.35">
      <c r="A192" s="636" t="s">
        <v>520</v>
      </c>
      <c r="B192" s="616">
        <v>448604.74235459499</v>
      </c>
      <c r="C192" s="616">
        <v>534742.51462000003</v>
      </c>
      <c r="D192" s="617">
        <v>86137.772265404798</v>
      </c>
      <c r="E192" s="618">
        <v>1.192012620761</v>
      </c>
      <c r="F192" s="616">
        <v>541079.61090122501</v>
      </c>
      <c r="G192" s="617">
        <v>541079.61090122501</v>
      </c>
      <c r="H192" s="619">
        <v>51554.047809999996</v>
      </c>
      <c r="I192" s="616">
        <v>554327.83504000003</v>
      </c>
      <c r="J192" s="617">
        <v>13248.2241387748</v>
      </c>
      <c r="K192" s="620">
        <v>1.024484796454</v>
      </c>
    </row>
    <row r="193" spans="1:11" ht="14.4" customHeight="1" thickBot="1" x14ac:dyDescent="0.35">
      <c r="A193" s="637" t="s">
        <v>521</v>
      </c>
      <c r="B193" s="621">
        <v>146.73059035630899</v>
      </c>
      <c r="C193" s="621">
        <v>183.14546999999999</v>
      </c>
      <c r="D193" s="622">
        <v>36.414879643691002</v>
      </c>
      <c r="E193" s="628">
        <v>1.2481751048309999</v>
      </c>
      <c r="F193" s="621">
        <v>170.34639943289801</v>
      </c>
      <c r="G193" s="622">
        <v>170.34639943289801</v>
      </c>
      <c r="H193" s="624">
        <v>12.5961</v>
      </c>
      <c r="I193" s="621">
        <v>180.03847999999999</v>
      </c>
      <c r="J193" s="622">
        <v>9.6920805671009997</v>
      </c>
      <c r="K193" s="629">
        <v>1.0568963042320001</v>
      </c>
    </row>
    <row r="194" spans="1:11" ht="14.4" customHeight="1" thickBot="1" x14ac:dyDescent="0.35">
      <c r="A194" s="638" t="s">
        <v>522</v>
      </c>
      <c r="B194" s="616">
        <v>116.211725158202</v>
      </c>
      <c r="C194" s="616">
        <v>145.94988000000001</v>
      </c>
      <c r="D194" s="617">
        <v>29.738154841798</v>
      </c>
      <c r="E194" s="618">
        <v>1.2558963374929999</v>
      </c>
      <c r="F194" s="616">
        <v>131.73417117762801</v>
      </c>
      <c r="G194" s="617">
        <v>131.73417117762801</v>
      </c>
      <c r="H194" s="619">
        <v>9.67</v>
      </c>
      <c r="I194" s="616">
        <v>129.964</v>
      </c>
      <c r="J194" s="617">
        <v>-1.770171177628</v>
      </c>
      <c r="K194" s="620">
        <v>0.98656255122100001</v>
      </c>
    </row>
    <row r="195" spans="1:11" ht="14.4" customHeight="1" thickBot="1" x14ac:dyDescent="0.35">
      <c r="A195" s="638" t="s">
        <v>523</v>
      </c>
      <c r="B195" s="616">
        <v>5.2829132859649999</v>
      </c>
      <c r="C195" s="616">
        <v>2.4575999999999998</v>
      </c>
      <c r="D195" s="617">
        <v>-2.8253132859650001</v>
      </c>
      <c r="E195" s="618">
        <v>0.46519786848</v>
      </c>
      <c r="F195" s="616">
        <v>2.3120892168710001</v>
      </c>
      <c r="G195" s="617">
        <v>2.3120892168710001</v>
      </c>
      <c r="H195" s="619">
        <v>0</v>
      </c>
      <c r="I195" s="616">
        <v>5.3330000000000002</v>
      </c>
      <c r="J195" s="617">
        <v>3.020910783128</v>
      </c>
      <c r="K195" s="620">
        <v>2.306571892245</v>
      </c>
    </row>
    <row r="196" spans="1:11" ht="14.4" customHeight="1" thickBot="1" x14ac:dyDescent="0.35">
      <c r="A196" s="638" t="s">
        <v>524</v>
      </c>
      <c r="B196" s="616">
        <v>21.182488784488001</v>
      </c>
      <c r="C196" s="616">
        <v>28.70618</v>
      </c>
      <c r="D196" s="617">
        <v>7.5236912155109996</v>
      </c>
      <c r="E196" s="618">
        <v>1.3551844777090001</v>
      </c>
      <c r="F196" s="616">
        <v>30.460730870829</v>
      </c>
      <c r="G196" s="617">
        <v>30.460730870829</v>
      </c>
      <c r="H196" s="619">
        <v>2.5184000000000002</v>
      </c>
      <c r="I196" s="616">
        <v>40.458579999999998</v>
      </c>
      <c r="J196" s="617">
        <v>9.9978491291699996</v>
      </c>
      <c r="K196" s="620">
        <v>1.3282209206190001</v>
      </c>
    </row>
    <row r="197" spans="1:11" ht="14.4" customHeight="1" thickBot="1" x14ac:dyDescent="0.35">
      <c r="A197" s="638" t="s">
        <v>525</v>
      </c>
      <c r="B197" s="616">
        <v>4.053463127653</v>
      </c>
      <c r="C197" s="616">
        <v>6.0318100000000001</v>
      </c>
      <c r="D197" s="617">
        <v>1.978346872346</v>
      </c>
      <c r="E197" s="618">
        <v>1.488063369529</v>
      </c>
      <c r="F197" s="616">
        <v>5.8394081675680001</v>
      </c>
      <c r="G197" s="617">
        <v>5.8394081675680001</v>
      </c>
      <c r="H197" s="619">
        <v>0.40770000000000001</v>
      </c>
      <c r="I197" s="616">
        <v>4.2828999999999997</v>
      </c>
      <c r="J197" s="617">
        <v>-1.5565081675679999</v>
      </c>
      <c r="K197" s="620">
        <v>0.73344761610999998</v>
      </c>
    </row>
    <row r="198" spans="1:11" ht="14.4" customHeight="1" thickBot="1" x14ac:dyDescent="0.35">
      <c r="A198" s="637" t="s">
        <v>526</v>
      </c>
      <c r="B198" s="621">
        <v>0</v>
      </c>
      <c r="C198" s="621">
        <v>243.70447999999999</v>
      </c>
      <c r="D198" s="622">
        <v>243.70447999999999</v>
      </c>
      <c r="E198" s="623" t="s">
        <v>336</v>
      </c>
      <c r="F198" s="621">
        <v>126.26450165051899</v>
      </c>
      <c r="G198" s="622">
        <v>126.26450165051899</v>
      </c>
      <c r="H198" s="624">
        <v>3.1519499999999998</v>
      </c>
      <c r="I198" s="621">
        <v>37.86063</v>
      </c>
      <c r="J198" s="622">
        <v>-88.403871650518994</v>
      </c>
      <c r="K198" s="629">
        <v>0.29985173588000003</v>
      </c>
    </row>
    <row r="199" spans="1:11" ht="14.4" customHeight="1" thickBot="1" x14ac:dyDescent="0.35">
      <c r="A199" s="638" t="s">
        <v>527</v>
      </c>
      <c r="B199" s="616">
        <v>0</v>
      </c>
      <c r="C199" s="616">
        <v>243.43938</v>
      </c>
      <c r="D199" s="617">
        <v>243.43938</v>
      </c>
      <c r="E199" s="626" t="s">
        <v>336</v>
      </c>
      <c r="F199" s="616">
        <v>126.000000000033</v>
      </c>
      <c r="G199" s="617">
        <v>126.000000000033</v>
      </c>
      <c r="H199" s="619">
        <v>3.1519499999999998</v>
      </c>
      <c r="I199" s="616">
        <v>37.71763</v>
      </c>
      <c r="J199" s="617">
        <v>-88.282370000032003</v>
      </c>
      <c r="K199" s="620">
        <v>0.29934626984099999</v>
      </c>
    </row>
    <row r="200" spans="1:11" ht="14.4" customHeight="1" thickBot="1" x14ac:dyDescent="0.35">
      <c r="A200" s="638" t="s">
        <v>528</v>
      </c>
      <c r="B200" s="616">
        <v>0</v>
      </c>
      <c r="C200" s="616">
        <v>0.2651</v>
      </c>
      <c r="D200" s="617">
        <v>0.2651</v>
      </c>
      <c r="E200" s="626" t="s">
        <v>336</v>
      </c>
      <c r="F200" s="616">
        <v>0.264501650486</v>
      </c>
      <c r="G200" s="617">
        <v>0.264501650486</v>
      </c>
      <c r="H200" s="619">
        <v>0</v>
      </c>
      <c r="I200" s="616">
        <v>0.14299999999999999</v>
      </c>
      <c r="J200" s="617">
        <v>-0.12150165048600001</v>
      </c>
      <c r="K200" s="620">
        <v>0.54063934851499995</v>
      </c>
    </row>
    <row r="201" spans="1:11" ht="14.4" customHeight="1" thickBot="1" x14ac:dyDescent="0.35">
      <c r="A201" s="637" t="s">
        <v>529</v>
      </c>
      <c r="B201" s="621">
        <v>46.999686113751999</v>
      </c>
      <c r="C201" s="621">
        <v>32.200150000000001</v>
      </c>
      <c r="D201" s="622">
        <v>-14.799536113752</v>
      </c>
      <c r="E201" s="628">
        <v>0.68511414995499997</v>
      </c>
      <c r="F201" s="621">
        <v>33.000000000008001</v>
      </c>
      <c r="G201" s="622">
        <v>33.000000000008001</v>
      </c>
      <c r="H201" s="624">
        <v>-0.14449999999999999</v>
      </c>
      <c r="I201" s="621">
        <v>122.89922</v>
      </c>
      <c r="J201" s="622">
        <v>89.899219999991004</v>
      </c>
      <c r="K201" s="629">
        <v>3.7242187878770001</v>
      </c>
    </row>
    <row r="202" spans="1:11" ht="14.4" customHeight="1" thickBot="1" x14ac:dyDescent="0.35">
      <c r="A202" s="638" t="s">
        <v>530</v>
      </c>
      <c r="B202" s="616">
        <v>46.999686113751999</v>
      </c>
      <c r="C202" s="616">
        <v>2.8105899999999999</v>
      </c>
      <c r="D202" s="617">
        <v>-44.189096113752001</v>
      </c>
      <c r="E202" s="618">
        <v>5.9800186605E-2</v>
      </c>
      <c r="F202" s="616">
        <v>5.0000000000010001</v>
      </c>
      <c r="G202" s="617">
        <v>5.0000000000010001</v>
      </c>
      <c r="H202" s="619">
        <v>0.14349999999999999</v>
      </c>
      <c r="I202" s="616">
        <v>5.1137199999999998</v>
      </c>
      <c r="J202" s="617">
        <v>0.113719999998</v>
      </c>
      <c r="K202" s="620">
        <v>1.022743999999</v>
      </c>
    </row>
    <row r="203" spans="1:11" ht="14.4" customHeight="1" thickBot="1" x14ac:dyDescent="0.35">
      <c r="A203" s="638" t="s">
        <v>531</v>
      </c>
      <c r="B203" s="616">
        <v>0</v>
      </c>
      <c r="C203" s="616">
        <v>29.389559999999999</v>
      </c>
      <c r="D203" s="617">
        <v>29.389559999999999</v>
      </c>
      <c r="E203" s="626" t="s">
        <v>336</v>
      </c>
      <c r="F203" s="616">
        <v>28.000000000006999</v>
      </c>
      <c r="G203" s="617">
        <v>28.000000000006999</v>
      </c>
      <c r="H203" s="619">
        <v>-0.28799999999999998</v>
      </c>
      <c r="I203" s="616">
        <v>117.7855</v>
      </c>
      <c r="J203" s="617">
        <v>89.785499999991998</v>
      </c>
      <c r="K203" s="620">
        <v>4.2066249999979997</v>
      </c>
    </row>
    <row r="204" spans="1:11" ht="14.4" customHeight="1" thickBot="1" x14ac:dyDescent="0.35">
      <c r="A204" s="637" t="s">
        <v>532</v>
      </c>
      <c r="B204" s="621">
        <v>0</v>
      </c>
      <c r="C204" s="621">
        <v>0</v>
      </c>
      <c r="D204" s="622">
        <v>0</v>
      </c>
      <c r="E204" s="623" t="s">
        <v>336</v>
      </c>
      <c r="F204" s="621">
        <v>0</v>
      </c>
      <c r="G204" s="622">
        <v>0</v>
      </c>
      <c r="H204" s="624">
        <v>0</v>
      </c>
      <c r="I204" s="621">
        <v>-20.410959999999999</v>
      </c>
      <c r="J204" s="622">
        <v>-20.410959999999999</v>
      </c>
      <c r="K204" s="625" t="s">
        <v>354</v>
      </c>
    </row>
    <row r="205" spans="1:11" ht="14.4" customHeight="1" thickBot="1" x14ac:dyDescent="0.35">
      <c r="A205" s="638" t="s">
        <v>533</v>
      </c>
      <c r="B205" s="616">
        <v>0</v>
      </c>
      <c r="C205" s="616">
        <v>0</v>
      </c>
      <c r="D205" s="617">
        <v>0</v>
      </c>
      <c r="E205" s="626" t="s">
        <v>336</v>
      </c>
      <c r="F205" s="616">
        <v>0</v>
      </c>
      <c r="G205" s="617">
        <v>0</v>
      </c>
      <c r="H205" s="619">
        <v>0</v>
      </c>
      <c r="I205" s="616">
        <v>-20.410959999999999</v>
      </c>
      <c r="J205" s="617">
        <v>-20.410959999999999</v>
      </c>
      <c r="K205" s="627" t="s">
        <v>354</v>
      </c>
    </row>
    <row r="206" spans="1:11" ht="14.4" customHeight="1" thickBot="1" x14ac:dyDescent="0.35">
      <c r="A206" s="637" t="s">
        <v>534</v>
      </c>
      <c r="B206" s="621">
        <v>1</v>
      </c>
      <c r="C206" s="621">
        <v>1.3329</v>
      </c>
      <c r="D206" s="622">
        <v>0.33289999999999997</v>
      </c>
      <c r="E206" s="628">
        <v>1.3329</v>
      </c>
      <c r="F206" s="621">
        <v>2</v>
      </c>
      <c r="G206" s="622">
        <v>2</v>
      </c>
      <c r="H206" s="624">
        <v>9.6299999999999997E-2</v>
      </c>
      <c r="I206" s="621">
        <v>0.3906</v>
      </c>
      <c r="J206" s="622">
        <v>-1.6093999999999999</v>
      </c>
      <c r="K206" s="629">
        <v>0.195299999999</v>
      </c>
    </row>
    <row r="207" spans="1:11" ht="14.4" customHeight="1" thickBot="1" x14ac:dyDescent="0.35">
      <c r="A207" s="638" t="s">
        <v>535</v>
      </c>
      <c r="B207" s="616">
        <v>1</v>
      </c>
      <c r="C207" s="616">
        <v>1.3329</v>
      </c>
      <c r="D207" s="617">
        <v>0.33289999999999997</v>
      </c>
      <c r="E207" s="618">
        <v>1.3329</v>
      </c>
      <c r="F207" s="616">
        <v>2</v>
      </c>
      <c r="G207" s="617">
        <v>2</v>
      </c>
      <c r="H207" s="619">
        <v>9.6299999999999997E-2</v>
      </c>
      <c r="I207" s="616">
        <v>0.3906</v>
      </c>
      <c r="J207" s="617">
        <v>-1.6093999999999999</v>
      </c>
      <c r="K207" s="620">
        <v>0.195299999999</v>
      </c>
    </row>
    <row r="208" spans="1:11" ht="14.4" customHeight="1" thickBot="1" x14ac:dyDescent="0.35">
      <c r="A208" s="637" t="s">
        <v>536</v>
      </c>
      <c r="B208" s="621">
        <v>448410.01207812497</v>
      </c>
      <c r="C208" s="621">
        <v>524803.44305</v>
      </c>
      <c r="D208" s="622">
        <v>76393.430971874899</v>
      </c>
      <c r="E208" s="628">
        <v>1.1703651321649999</v>
      </c>
      <c r="F208" s="621">
        <v>540748.00000014203</v>
      </c>
      <c r="G208" s="622">
        <v>540748.00000014203</v>
      </c>
      <c r="H208" s="624">
        <v>51538.347959999999</v>
      </c>
      <c r="I208" s="621">
        <v>540785.32446000003</v>
      </c>
      <c r="J208" s="622">
        <v>37.324459858354999</v>
      </c>
      <c r="K208" s="629">
        <v>1.000069023759</v>
      </c>
    </row>
    <row r="209" spans="1:11" ht="14.4" customHeight="1" thickBot="1" x14ac:dyDescent="0.35">
      <c r="A209" s="638" t="s">
        <v>537</v>
      </c>
      <c r="B209" s="616">
        <v>148935</v>
      </c>
      <c r="C209" s="616">
        <v>159896.11541</v>
      </c>
      <c r="D209" s="617">
        <v>10961.1154099999</v>
      </c>
      <c r="E209" s="618">
        <v>1.0735966388689999</v>
      </c>
      <c r="F209" s="616">
        <v>164606.00000004299</v>
      </c>
      <c r="G209" s="617">
        <v>164606.00000004299</v>
      </c>
      <c r="H209" s="619">
        <v>12315.98523</v>
      </c>
      <c r="I209" s="616">
        <v>133423.58259000001</v>
      </c>
      <c r="J209" s="617">
        <v>-31182.417410042999</v>
      </c>
      <c r="K209" s="620">
        <v>0.81056330018300005</v>
      </c>
    </row>
    <row r="210" spans="1:11" ht="14.4" customHeight="1" thickBot="1" x14ac:dyDescent="0.35">
      <c r="A210" s="638" t="s">
        <v>538</v>
      </c>
      <c r="B210" s="616">
        <v>140872</v>
      </c>
      <c r="C210" s="616">
        <v>182450.43398</v>
      </c>
      <c r="D210" s="617">
        <v>41578.433980000002</v>
      </c>
      <c r="E210" s="618">
        <v>1.295150448492</v>
      </c>
      <c r="F210" s="616">
        <v>183683.00000004799</v>
      </c>
      <c r="G210" s="617">
        <v>183683.00000004799</v>
      </c>
      <c r="H210" s="619">
        <v>26112.307349999999</v>
      </c>
      <c r="I210" s="616">
        <v>202061.89491999999</v>
      </c>
      <c r="J210" s="617">
        <v>18378.894919952101</v>
      </c>
      <c r="K210" s="620">
        <v>1.10005768046</v>
      </c>
    </row>
    <row r="211" spans="1:11" ht="14.4" customHeight="1" thickBot="1" x14ac:dyDescent="0.35">
      <c r="A211" s="638" t="s">
        <v>539</v>
      </c>
      <c r="B211" s="616">
        <v>76439.012078125001</v>
      </c>
      <c r="C211" s="616">
        <v>85288.195630000002</v>
      </c>
      <c r="D211" s="617">
        <v>8849.1835518749904</v>
      </c>
      <c r="E211" s="618">
        <v>1.1157678953620001</v>
      </c>
      <c r="F211" s="616">
        <v>97635.000000025699</v>
      </c>
      <c r="G211" s="617">
        <v>97635.000000025699</v>
      </c>
      <c r="H211" s="619">
        <v>6398.2488000000003</v>
      </c>
      <c r="I211" s="616">
        <v>94742.922000000006</v>
      </c>
      <c r="J211" s="617">
        <v>-2892.07800002569</v>
      </c>
      <c r="K211" s="620">
        <v>0.97037867567900005</v>
      </c>
    </row>
    <row r="212" spans="1:11" ht="14.4" customHeight="1" thickBot="1" x14ac:dyDescent="0.35">
      <c r="A212" s="638" t="s">
        <v>540</v>
      </c>
      <c r="B212" s="616">
        <v>82164</v>
      </c>
      <c r="C212" s="616">
        <v>97168.69803</v>
      </c>
      <c r="D212" s="617">
        <v>15004.69803</v>
      </c>
      <c r="E212" s="618">
        <v>1.182618884547</v>
      </c>
      <c r="F212" s="616">
        <v>94824.000000024898</v>
      </c>
      <c r="G212" s="617">
        <v>94824.000000024898</v>
      </c>
      <c r="H212" s="619">
        <v>6711.8065800000004</v>
      </c>
      <c r="I212" s="616">
        <v>110556.92495</v>
      </c>
      <c r="J212" s="617">
        <v>15732.9249499751</v>
      </c>
      <c r="K212" s="620">
        <v>1.16591711961</v>
      </c>
    </row>
    <row r="213" spans="1:11" ht="14.4" customHeight="1" thickBot="1" x14ac:dyDescent="0.35">
      <c r="A213" s="637" t="s">
        <v>541</v>
      </c>
      <c r="B213" s="621">
        <v>0</v>
      </c>
      <c r="C213" s="621">
        <v>9478.6885700000003</v>
      </c>
      <c r="D213" s="622">
        <v>9478.6885700000003</v>
      </c>
      <c r="E213" s="623" t="s">
        <v>336</v>
      </c>
      <c r="F213" s="621">
        <v>0</v>
      </c>
      <c r="G213" s="622">
        <v>0</v>
      </c>
      <c r="H213" s="624">
        <v>0</v>
      </c>
      <c r="I213" s="621">
        <v>13221.732609999999</v>
      </c>
      <c r="J213" s="622">
        <v>13221.732609999999</v>
      </c>
      <c r="K213" s="625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731.00075000000004</v>
      </c>
      <c r="D214" s="617">
        <v>731.00075000000004</v>
      </c>
      <c r="E214" s="626" t="s">
        <v>336</v>
      </c>
      <c r="F214" s="616">
        <v>0</v>
      </c>
      <c r="G214" s="617">
        <v>0</v>
      </c>
      <c r="H214" s="619">
        <v>0</v>
      </c>
      <c r="I214" s="616">
        <v>2610.4445799999999</v>
      </c>
      <c r="J214" s="617">
        <v>2610.4445799999999</v>
      </c>
      <c r="K214" s="627" t="s">
        <v>336</v>
      </c>
    </row>
    <row r="215" spans="1:11" ht="14.4" customHeight="1" thickBot="1" x14ac:dyDescent="0.35">
      <c r="A215" s="638" t="s">
        <v>543</v>
      </c>
      <c r="B215" s="616">
        <v>0</v>
      </c>
      <c r="C215" s="616">
        <v>8747.6878199999992</v>
      </c>
      <c r="D215" s="617">
        <v>8747.6878199999992</v>
      </c>
      <c r="E215" s="626" t="s">
        <v>336</v>
      </c>
      <c r="F215" s="616">
        <v>0</v>
      </c>
      <c r="G215" s="617">
        <v>0</v>
      </c>
      <c r="H215" s="619">
        <v>0</v>
      </c>
      <c r="I215" s="616">
        <v>10611.28803</v>
      </c>
      <c r="J215" s="617">
        <v>10611.28803</v>
      </c>
      <c r="K215" s="627" t="s">
        <v>336</v>
      </c>
    </row>
    <row r="216" spans="1:11" ht="14.4" customHeight="1" thickBot="1" x14ac:dyDescent="0.35">
      <c r="A216" s="635" t="s">
        <v>544</v>
      </c>
      <c r="B216" s="616">
        <v>50.954211802960003</v>
      </c>
      <c r="C216" s="616">
        <v>59.731580000000001</v>
      </c>
      <c r="D216" s="617">
        <v>8.7773681970389994</v>
      </c>
      <c r="E216" s="618">
        <v>1.172259915058</v>
      </c>
      <c r="F216" s="616">
        <v>51</v>
      </c>
      <c r="G216" s="617">
        <v>51</v>
      </c>
      <c r="H216" s="619">
        <v>2019.9123400000001</v>
      </c>
      <c r="I216" s="616">
        <v>2214.3723199999999</v>
      </c>
      <c r="J216" s="617">
        <v>2163.3723199999999</v>
      </c>
      <c r="K216" s="620">
        <v>43.419065098038999</v>
      </c>
    </row>
    <row r="217" spans="1:11" ht="14.4" customHeight="1" thickBot="1" x14ac:dyDescent="0.35">
      <c r="A217" s="641" t="s">
        <v>545</v>
      </c>
      <c r="B217" s="621">
        <v>50.954211802960003</v>
      </c>
      <c r="C217" s="621">
        <v>59.731580000000001</v>
      </c>
      <c r="D217" s="622">
        <v>8.7773681970389994</v>
      </c>
      <c r="E217" s="628">
        <v>1.172259915058</v>
      </c>
      <c r="F217" s="621">
        <v>51</v>
      </c>
      <c r="G217" s="622">
        <v>51</v>
      </c>
      <c r="H217" s="624">
        <v>2019.9123400000001</v>
      </c>
      <c r="I217" s="621">
        <v>2214.3723199999999</v>
      </c>
      <c r="J217" s="622">
        <v>2163.3723199999999</v>
      </c>
      <c r="K217" s="629">
        <v>43.419065098038999</v>
      </c>
    </row>
    <row r="218" spans="1:11" ht="14.4" customHeight="1" thickBot="1" x14ac:dyDescent="0.35">
      <c r="A218" s="637" t="s">
        <v>546</v>
      </c>
      <c r="B218" s="621">
        <v>0</v>
      </c>
      <c r="C218" s="621">
        <v>1.07E-3</v>
      </c>
      <c r="D218" s="622">
        <v>1.07E-3</v>
      </c>
      <c r="E218" s="623" t="s">
        <v>336</v>
      </c>
      <c r="F218" s="621">
        <v>0</v>
      </c>
      <c r="G218" s="622">
        <v>0</v>
      </c>
      <c r="H218" s="624">
        <v>1200.0005000000001</v>
      </c>
      <c r="I218" s="621">
        <v>1210.0018</v>
      </c>
      <c r="J218" s="622">
        <v>1210.0018</v>
      </c>
      <c r="K218" s="625" t="s">
        <v>336</v>
      </c>
    </row>
    <row r="219" spans="1:11" ht="14.4" customHeight="1" thickBot="1" x14ac:dyDescent="0.35">
      <c r="A219" s="638" t="s">
        <v>547</v>
      </c>
      <c r="B219" s="616">
        <v>0</v>
      </c>
      <c r="C219" s="616">
        <v>1.07E-3</v>
      </c>
      <c r="D219" s="617">
        <v>1.07E-3</v>
      </c>
      <c r="E219" s="626" t="s">
        <v>336</v>
      </c>
      <c r="F219" s="616">
        <v>0</v>
      </c>
      <c r="G219" s="617">
        <v>0</v>
      </c>
      <c r="H219" s="619">
        <v>5.0000000000000001E-4</v>
      </c>
      <c r="I219" s="616">
        <v>1.8E-3</v>
      </c>
      <c r="J219" s="617">
        <v>1.8E-3</v>
      </c>
      <c r="K219" s="627" t="s">
        <v>336</v>
      </c>
    </row>
    <row r="220" spans="1:11" ht="14.4" customHeight="1" thickBot="1" x14ac:dyDescent="0.35">
      <c r="A220" s="638" t="s">
        <v>548</v>
      </c>
      <c r="B220" s="616">
        <v>0</v>
      </c>
      <c r="C220" s="616">
        <v>0</v>
      </c>
      <c r="D220" s="617">
        <v>0</v>
      </c>
      <c r="E220" s="618">
        <v>1</v>
      </c>
      <c r="F220" s="616">
        <v>0</v>
      </c>
      <c r="G220" s="617">
        <v>0</v>
      </c>
      <c r="H220" s="619">
        <v>1200</v>
      </c>
      <c r="I220" s="616">
        <v>1200</v>
      </c>
      <c r="J220" s="617">
        <v>1200</v>
      </c>
      <c r="K220" s="627" t="s">
        <v>354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10</v>
      </c>
      <c r="J221" s="617">
        <v>10</v>
      </c>
      <c r="K221" s="627" t="s">
        <v>354</v>
      </c>
    </row>
    <row r="222" spans="1:11" ht="14.4" customHeight="1" thickBot="1" x14ac:dyDescent="0.35">
      <c r="A222" s="637" t="s">
        <v>550</v>
      </c>
      <c r="B222" s="621">
        <v>50.954211802960003</v>
      </c>
      <c r="C222" s="621">
        <v>59.730510000000002</v>
      </c>
      <c r="D222" s="622">
        <v>8.7762981970390008</v>
      </c>
      <c r="E222" s="628">
        <v>1.1722389158119999</v>
      </c>
      <c r="F222" s="621">
        <v>51</v>
      </c>
      <c r="G222" s="622">
        <v>51</v>
      </c>
      <c r="H222" s="624">
        <v>1.33884</v>
      </c>
      <c r="I222" s="621">
        <v>82.396519999999995</v>
      </c>
      <c r="J222" s="622">
        <v>31.396519999999999</v>
      </c>
      <c r="K222" s="629">
        <v>1.6156180392149999</v>
      </c>
    </row>
    <row r="223" spans="1:11" ht="14.4" customHeight="1" thickBot="1" x14ac:dyDescent="0.35">
      <c r="A223" s="638" t="s">
        <v>551</v>
      </c>
      <c r="B223" s="616">
        <v>0</v>
      </c>
      <c r="C223" s="616">
        <v>0.24299999999999999</v>
      </c>
      <c r="D223" s="617">
        <v>0.24299999999999999</v>
      </c>
      <c r="E223" s="626" t="s">
        <v>336</v>
      </c>
      <c r="F223" s="616">
        <v>0</v>
      </c>
      <c r="G223" s="617">
        <v>0</v>
      </c>
      <c r="H223" s="619">
        <v>0</v>
      </c>
      <c r="I223" s="616">
        <v>0</v>
      </c>
      <c r="J223" s="617">
        <v>0</v>
      </c>
      <c r="K223" s="627" t="s">
        <v>336</v>
      </c>
    </row>
    <row r="224" spans="1:11" ht="14.4" customHeight="1" thickBot="1" x14ac:dyDescent="0.35">
      <c r="A224" s="638" t="s">
        <v>552</v>
      </c>
      <c r="B224" s="616">
        <v>0.30322271977199999</v>
      </c>
      <c r="C224" s="616">
        <v>0</v>
      </c>
      <c r="D224" s="617">
        <v>-0.30322271977199999</v>
      </c>
      <c r="E224" s="618">
        <v>0</v>
      </c>
      <c r="F224" s="616">
        <v>0</v>
      </c>
      <c r="G224" s="617">
        <v>0</v>
      </c>
      <c r="H224" s="619">
        <v>0</v>
      </c>
      <c r="I224" s="616">
        <v>0</v>
      </c>
      <c r="J224" s="617">
        <v>0</v>
      </c>
      <c r="K224" s="620">
        <v>12</v>
      </c>
    </row>
    <row r="225" spans="1:11" ht="14.4" customHeight="1" thickBot="1" x14ac:dyDescent="0.35">
      <c r="A225" s="638" t="s">
        <v>553</v>
      </c>
      <c r="B225" s="616">
        <v>50.650989083188001</v>
      </c>
      <c r="C225" s="616">
        <v>59.48751</v>
      </c>
      <c r="D225" s="617">
        <v>8.8365209168110006</v>
      </c>
      <c r="E225" s="618">
        <v>1.174459000243</v>
      </c>
      <c r="F225" s="616">
        <v>51</v>
      </c>
      <c r="G225" s="617">
        <v>51</v>
      </c>
      <c r="H225" s="619">
        <v>1.33884</v>
      </c>
      <c r="I225" s="616">
        <v>82.396519999999995</v>
      </c>
      <c r="J225" s="617">
        <v>31.396519999999999</v>
      </c>
      <c r="K225" s="620">
        <v>1.6156180392149999</v>
      </c>
    </row>
    <row r="226" spans="1:11" ht="14.4" customHeight="1" thickBot="1" x14ac:dyDescent="0.35">
      <c r="A226" s="637" t="s">
        <v>554</v>
      </c>
      <c r="B226" s="621">
        <v>0</v>
      </c>
      <c r="C226" s="621">
        <v>0</v>
      </c>
      <c r="D226" s="622">
        <v>0</v>
      </c>
      <c r="E226" s="628">
        <v>1</v>
      </c>
      <c r="F226" s="621">
        <v>0</v>
      </c>
      <c r="G226" s="622">
        <v>0</v>
      </c>
      <c r="H226" s="624">
        <v>818.57299999999998</v>
      </c>
      <c r="I226" s="621">
        <v>921.97400000000005</v>
      </c>
      <c r="J226" s="622">
        <v>921.97400000000005</v>
      </c>
      <c r="K226" s="625" t="s">
        <v>354</v>
      </c>
    </row>
    <row r="227" spans="1:11" ht="14.4" customHeight="1" thickBot="1" x14ac:dyDescent="0.35">
      <c r="A227" s="638" t="s">
        <v>555</v>
      </c>
      <c r="B227" s="616">
        <v>0</v>
      </c>
      <c r="C227" s="616">
        <v>0</v>
      </c>
      <c r="D227" s="617">
        <v>0</v>
      </c>
      <c r="E227" s="618">
        <v>1</v>
      </c>
      <c r="F227" s="616">
        <v>0</v>
      </c>
      <c r="G227" s="617">
        <v>0</v>
      </c>
      <c r="H227" s="619">
        <v>818.57299999999998</v>
      </c>
      <c r="I227" s="616">
        <v>921.97400000000005</v>
      </c>
      <c r="J227" s="617">
        <v>921.97400000000005</v>
      </c>
      <c r="K227" s="627" t="s">
        <v>354</v>
      </c>
    </row>
    <row r="228" spans="1:11" ht="14.4" customHeight="1" thickBot="1" x14ac:dyDescent="0.35">
      <c r="A228" s="635" t="s">
        <v>556</v>
      </c>
      <c r="B228" s="616">
        <v>129</v>
      </c>
      <c r="C228" s="616">
        <v>199.577</v>
      </c>
      <c r="D228" s="617">
        <v>70.576999999999998</v>
      </c>
      <c r="E228" s="618">
        <v>1.5471085271310001</v>
      </c>
      <c r="F228" s="616">
        <v>83.50334649749</v>
      </c>
      <c r="G228" s="617">
        <v>83.50334649749</v>
      </c>
      <c r="H228" s="619">
        <v>-8.8849999999999998</v>
      </c>
      <c r="I228" s="616">
        <v>225.34</v>
      </c>
      <c r="J228" s="617">
        <v>141.83665350250999</v>
      </c>
      <c r="K228" s="620">
        <v>2.698574481763</v>
      </c>
    </row>
    <row r="229" spans="1:11" ht="14.4" customHeight="1" thickBot="1" x14ac:dyDescent="0.35">
      <c r="A229" s="641" t="s">
        <v>557</v>
      </c>
      <c r="B229" s="621">
        <v>129</v>
      </c>
      <c r="C229" s="621">
        <v>199.577</v>
      </c>
      <c r="D229" s="622">
        <v>70.576999999999998</v>
      </c>
      <c r="E229" s="628">
        <v>1.5471085271310001</v>
      </c>
      <c r="F229" s="621">
        <v>83.50334649749</v>
      </c>
      <c r="G229" s="622">
        <v>83.50334649749</v>
      </c>
      <c r="H229" s="624">
        <v>-8.8849999999999998</v>
      </c>
      <c r="I229" s="621">
        <v>225.34</v>
      </c>
      <c r="J229" s="622">
        <v>141.83665350250999</v>
      </c>
      <c r="K229" s="629">
        <v>2.698574481763</v>
      </c>
    </row>
    <row r="230" spans="1:11" ht="14.4" customHeight="1" thickBot="1" x14ac:dyDescent="0.35">
      <c r="A230" s="637" t="s">
        <v>558</v>
      </c>
      <c r="B230" s="621">
        <v>129</v>
      </c>
      <c r="C230" s="621">
        <v>129.31800000000001</v>
      </c>
      <c r="D230" s="622">
        <v>0.318</v>
      </c>
      <c r="E230" s="628">
        <v>1.0024651162789999</v>
      </c>
      <c r="F230" s="621">
        <v>0</v>
      </c>
      <c r="G230" s="622">
        <v>0</v>
      </c>
      <c r="H230" s="624">
        <v>-17.16</v>
      </c>
      <c r="I230" s="621">
        <v>126.04</v>
      </c>
      <c r="J230" s="622">
        <v>126.04</v>
      </c>
      <c r="K230" s="625" t="s">
        <v>336</v>
      </c>
    </row>
    <row r="231" spans="1:11" ht="14.4" customHeight="1" thickBot="1" x14ac:dyDescent="0.35">
      <c r="A231" s="638" t="s">
        <v>559</v>
      </c>
      <c r="B231" s="616">
        <v>129</v>
      </c>
      <c r="C231" s="616">
        <v>129.31800000000001</v>
      </c>
      <c r="D231" s="617">
        <v>0.318</v>
      </c>
      <c r="E231" s="618">
        <v>1.0024651162789999</v>
      </c>
      <c r="F231" s="616">
        <v>0</v>
      </c>
      <c r="G231" s="617">
        <v>0</v>
      </c>
      <c r="H231" s="619">
        <v>-17.16</v>
      </c>
      <c r="I231" s="616">
        <v>126.04</v>
      </c>
      <c r="J231" s="617">
        <v>126.04</v>
      </c>
      <c r="K231" s="627" t="s">
        <v>336</v>
      </c>
    </row>
    <row r="232" spans="1:11" ht="14.4" customHeight="1" thickBot="1" x14ac:dyDescent="0.35">
      <c r="A232" s="640" t="s">
        <v>560</v>
      </c>
      <c r="B232" s="616">
        <v>0</v>
      </c>
      <c r="C232" s="616">
        <v>70.259</v>
      </c>
      <c r="D232" s="617">
        <v>70.259</v>
      </c>
      <c r="E232" s="626" t="s">
        <v>336</v>
      </c>
      <c r="F232" s="616">
        <v>83.50334649749</v>
      </c>
      <c r="G232" s="617">
        <v>83.50334649749</v>
      </c>
      <c r="H232" s="619">
        <v>8.2750000000000004</v>
      </c>
      <c r="I232" s="616">
        <v>99.3</v>
      </c>
      <c r="J232" s="617">
        <v>15.796653502509001</v>
      </c>
      <c r="K232" s="620">
        <v>1.1891738973949999</v>
      </c>
    </row>
    <row r="233" spans="1:11" ht="14.4" customHeight="1" thickBot="1" x14ac:dyDescent="0.35">
      <c r="A233" s="638" t="s">
        <v>561</v>
      </c>
      <c r="B233" s="616">
        <v>0</v>
      </c>
      <c r="C233" s="616">
        <v>70.259</v>
      </c>
      <c r="D233" s="617">
        <v>70.259</v>
      </c>
      <c r="E233" s="626" t="s">
        <v>336</v>
      </c>
      <c r="F233" s="616">
        <v>83.50334649749</v>
      </c>
      <c r="G233" s="617">
        <v>83.50334649749</v>
      </c>
      <c r="H233" s="619">
        <v>8.2750000000000004</v>
      </c>
      <c r="I233" s="616">
        <v>99.3</v>
      </c>
      <c r="J233" s="617">
        <v>15.796653502509001</v>
      </c>
      <c r="K233" s="620">
        <v>1.1891738973949999</v>
      </c>
    </row>
    <row r="234" spans="1:11" ht="14.4" customHeight="1" thickBot="1" x14ac:dyDescent="0.35">
      <c r="A234" s="634" t="s">
        <v>562</v>
      </c>
      <c r="B234" s="616">
        <v>12906.123901332599</v>
      </c>
      <c r="C234" s="616">
        <v>17119.667700000002</v>
      </c>
      <c r="D234" s="617">
        <v>4213.5437986674197</v>
      </c>
      <c r="E234" s="618">
        <v>1.326476317047</v>
      </c>
      <c r="F234" s="616">
        <v>14208.444166806899</v>
      </c>
      <c r="G234" s="617">
        <v>14208.444166806899</v>
      </c>
      <c r="H234" s="619">
        <v>1852.5625299999999</v>
      </c>
      <c r="I234" s="616">
        <v>18624.752990000001</v>
      </c>
      <c r="J234" s="617">
        <v>4416.3088231931597</v>
      </c>
      <c r="K234" s="620">
        <v>1.3108228298139999</v>
      </c>
    </row>
    <row r="235" spans="1:11" ht="14.4" customHeight="1" thickBot="1" x14ac:dyDescent="0.35">
      <c r="A235" s="639" t="s">
        <v>563</v>
      </c>
      <c r="B235" s="621">
        <v>12906.123901332599</v>
      </c>
      <c r="C235" s="621">
        <v>17119.667700000002</v>
      </c>
      <c r="D235" s="622">
        <v>4213.5437986674197</v>
      </c>
      <c r="E235" s="628">
        <v>1.326476317047</v>
      </c>
      <c r="F235" s="621">
        <v>14208.444166806899</v>
      </c>
      <c r="G235" s="622">
        <v>14208.444166806899</v>
      </c>
      <c r="H235" s="624">
        <v>1852.5625299999999</v>
      </c>
      <c r="I235" s="621">
        <v>18624.752990000001</v>
      </c>
      <c r="J235" s="622">
        <v>4416.3088231931597</v>
      </c>
      <c r="K235" s="629">
        <v>1.3108228298139999</v>
      </c>
    </row>
    <row r="236" spans="1:11" ht="14.4" customHeight="1" thickBot="1" x14ac:dyDescent="0.35">
      <c r="A236" s="641" t="s">
        <v>54</v>
      </c>
      <c r="B236" s="621">
        <v>12906.123901332599</v>
      </c>
      <c r="C236" s="621">
        <v>17119.667700000002</v>
      </c>
      <c r="D236" s="622">
        <v>4213.5437986674197</v>
      </c>
      <c r="E236" s="628">
        <v>1.326476317047</v>
      </c>
      <c r="F236" s="621">
        <v>14208.444166806899</v>
      </c>
      <c r="G236" s="622">
        <v>14208.444166806899</v>
      </c>
      <c r="H236" s="624">
        <v>1852.5625299999999</v>
      </c>
      <c r="I236" s="621">
        <v>18624.752990000001</v>
      </c>
      <c r="J236" s="622">
        <v>4416.3088231931597</v>
      </c>
      <c r="K236" s="629">
        <v>1.3108228298139999</v>
      </c>
    </row>
    <row r="237" spans="1:11" ht="14.4" customHeight="1" thickBot="1" x14ac:dyDescent="0.35">
      <c r="A237" s="637" t="s">
        <v>564</v>
      </c>
      <c r="B237" s="621">
        <v>100</v>
      </c>
      <c r="C237" s="621">
        <v>170.81327999999999</v>
      </c>
      <c r="D237" s="622">
        <v>70.813280000000006</v>
      </c>
      <c r="E237" s="628">
        <v>1.7081328</v>
      </c>
      <c r="F237" s="621">
        <v>184.90010802422299</v>
      </c>
      <c r="G237" s="622">
        <v>184.90010802422299</v>
      </c>
      <c r="H237" s="624">
        <v>15.839</v>
      </c>
      <c r="I237" s="621">
        <v>190.37520000000001</v>
      </c>
      <c r="J237" s="622">
        <v>5.4750919757769996</v>
      </c>
      <c r="K237" s="629">
        <v>1.02961108046</v>
      </c>
    </row>
    <row r="238" spans="1:11" ht="14.4" customHeight="1" thickBot="1" x14ac:dyDescent="0.35">
      <c r="A238" s="638" t="s">
        <v>565</v>
      </c>
      <c r="B238" s="616">
        <v>100</v>
      </c>
      <c r="C238" s="616">
        <v>170.81327999999999</v>
      </c>
      <c r="D238" s="617">
        <v>70.813280000000006</v>
      </c>
      <c r="E238" s="618">
        <v>1.7081328</v>
      </c>
      <c r="F238" s="616">
        <v>184.90010802422299</v>
      </c>
      <c r="G238" s="617">
        <v>184.90010802422299</v>
      </c>
      <c r="H238" s="619">
        <v>15.839</v>
      </c>
      <c r="I238" s="616">
        <v>190.37520000000001</v>
      </c>
      <c r="J238" s="617">
        <v>5.4750919757769996</v>
      </c>
      <c r="K238" s="620">
        <v>1.02961108046</v>
      </c>
    </row>
    <row r="239" spans="1:11" ht="14.4" customHeight="1" thickBot="1" x14ac:dyDescent="0.35">
      <c r="A239" s="637" t="s">
        <v>566</v>
      </c>
      <c r="B239" s="621">
        <v>874.12390133257702</v>
      </c>
      <c r="C239" s="621">
        <v>1343.3826200000001</v>
      </c>
      <c r="D239" s="622">
        <v>469.25871866742301</v>
      </c>
      <c r="E239" s="628">
        <v>1.536833185721</v>
      </c>
      <c r="F239" s="621">
        <v>1561.5402866663501</v>
      </c>
      <c r="G239" s="622">
        <v>1561.5402866663501</v>
      </c>
      <c r="H239" s="624">
        <v>113.21952</v>
      </c>
      <c r="I239" s="621">
        <v>1673.7004199999999</v>
      </c>
      <c r="J239" s="622">
        <v>112.16013333365601</v>
      </c>
      <c r="K239" s="629">
        <v>1.0718266024200001</v>
      </c>
    </row>
    <row r="240" spans="1:11" ht="14.4" customHeight="1" thickBot="1" x14ac:dyDescent="0.35">
      <c r="A240" s="638" t="s">
        <v>567</v>
      </c>
      <c r="B240" s="616">
        <v>874.12390133257702</v>
      </c>
      <c r="C240" s="616">
        <v>1343.3826200000001</v>
      </c>
      <c r="D240" s="617">
        <v>469.25871866742301</v>
      </c>
      <c r="E240" s="618">
        <v>1.536833185721</v>
      </c>
      <c r="F240" s="616">
        <v>0</v>
      </c>
      <c r="G240" s="617">
        <v>0</v>
      </c>
      <c r="H240" s="619">
        <v>0</v>
      </c>
      <c r="I240" s="616">
        <v>-2.9999999699999999E-4</v>
      </c>
      <c r="J240" s="617">
        <v>-2.9999999699999999E-4</v>
      </c>
      <c r="K240" s="627" t="s">
        <v>336</v>
      </c>
    </row>
    <row r="241" spans="1:11" ht="14.4" customHeight="1" thickBot="1" x14ac:dyDescent="0.35">
      <c r="A241" s="638" t="s">
        <v>568</v>
      </c>
      <c r="B241" s="616">
        <v>0</v>
      </c>
      <c r="C241" s="616">
        <v>0</v>
      </c>
      <c r="D241" s="617">
        <v>0</v>
      </c>
      <c r="E241" s="618">
        <v>1</v>
      </c>
      <c r="F241" s="616">
        <v>1461.1882307092801</v>
      </c>
      <c r="G241" s="617">
        <v>1461.1882307092801</v>
      </c>
      <c r="H241" s="619">
        <v>106.19</v>
      </c>
      <c r="I241" s="616">
        <v>1581.23</v>
      </c>
      <c r="J241" s="617">
        <v>120.04176929072401</v>
      </c>
      <c r="K241" s="620">
        <v>1.0821535287290001</v>
      </c>
    </row>
    <row r="242" spans="1:11" ht="14.4" customHeight="1" thickBot="1" x14ac:dyDescent="0.35">
      <c r="A242" s="638" t="s">
        <v>569</v>
      </c>
      <c r="B242" s="616">
        <v>0</v>
      </c>
      <c r="C242" s="616">
        <v>0</v>
      </c>
      <c r="D242" s="617">
        <v>0</v>
      </c>
      <c r="E242" s="618">
        <v>1</v>
      </c>
      <c r="F242" s="616">
        <v>4.8727534148089999</v>
      </c>
      <c r="G242" s="617">
        <v>4.8727534148089999</v>
      </c>
      <c r="H242" s="619">
        <v>0</v>
      </c>
      <c r="I242" s="616">
        <v>0.86</v>
      </c>
      <c r="J242" s="617">
        <v>-4.0127534148089996</v>
      </c>
      <c r="K242" s="620">
        <v>0.17649159043900001</v>
      </c>
    </row>
    <row r="243" spans="1:11" ht="14.4" customHeight="1" thickBot="1" x14ac:dyDescent="0.35">
      <c r="A243" s="638" t="s">
        <v>570</v>
      </c>
      <c r="B243" s="616">
        <v>0</v>
      </c>
      <c r="C243" s="616">
        <v>0</v>
      </c>
      <c r="D243" s="617">
        <v>0</v>
      </c>
      <c r="E243" s="618">
        <v>1</v>
      </c>
      <c r="F243" s="616">
        <v>95.479302542260001</v>
      </c>
      <c r="G243" s="617">
        <v>95.479302542260001</v>
      </c>
      <c r="H243" s="619">
        <v>7.0295199999999998</v>
      </c>
      <c r="I243" s="616">
        <v>91.610720000000001</v>
      </c>
      <c r="J243" s="617">
        <v>-3.86858254226</v>
      </c>
      <c r="K243" s="620">
        <v>0.95948250103099997</v>
      </c>
    </row>
    <row r="244" spans="1:11" ht="14.4" customHeight="1" thickBot="1" x14ac:dyDescent="0.35">
      <c r="A244" s="637" t="s">
        <v>571</v>
      </c>
      <c r="B244" s="621">
        <v>1442</v>
      </c>
      <c r="C244" s="621">
        <v>1243.88795</v>
      </c>
      <c r="D244" s="622">
        <v>-198.11205000000001</v>
      </c>
      <c r="E244" s="628">
        <v>0.86261300277300001</v>
      </c>
      <c r="F244" s="621">
        <v>1225.50402840168</v>
      </c>
      <c r="G244" s="622">
        <v>1225.50402840168</v>
      </c>
      <c r="H244" s="624">
        <v>102.872</v>
      </c>
      <c r="I244" s="621">
        <v>1371.2475300000001</v>
      </c>
      <c r="J244" s="622">
        <v>145.74350159832301</v>
      </c>
      <c r="K244" s="629">
        <v>1.118925354972</v>
      </c>
    </row>
    <row r="245" spans="1:11" ht="14.4" customHeight="1" thickBot="1" x14ac:dyDescent="0.35">
      <c r="A245" s="638" t="s">
        <v>572</v>
      </c>
      <c r="B245" s="616">
        <v>1442</v>
      </c>
      <c r="C245" s="616">
        <v>1243.88795</v>
      </c>
      <c r="D245" s="617">
        <v>-198.11205000000001</v>
      </c>
      <c r="E245" s="618">
        <v>0.86261300277300001</v>
      </c>
      <c r="F245" s="616">
        <v>1225.50402840168</v>
      </c>
      <c r="G245" s="617">
        <v>1225.50402840168</v>
      </c>
      <c r="H245" s="619">
        <v>102.872</v>
      </c>
      <c r="I245" s="616">
        <v>1371.2475300000001</v>
      </c>
      <c r="J245" s="617">
        <v>145.74350159832301</v>
      </c>
      <c r="K245" s="620">
        <v>1.118925354972</v>
      </c>
    </row>
    <row r="246" spans="1:11" ht="14.4" customHeight="1" thickBot="1" x14ac:dyDescent="0.35">
      <c r="A246" s="637" t="s">
        <v>573</v>
      </c>
      <c r="B246" s="621">
        <v>0</v>
      </c>
      <c r="C246" s="621">
        <v>4.4829999999999997</v>
      </c>
      <c r="D246" s="622">
        <v>4.4829999999999997</v>
      </c>
      <c r="E246" s="623" t="s">
        <v>354</v>
      </c>
      <c r="F246" s="621">
        <v>0</v>
      </c>
      <c r="G246" s="622">
        <v>0</v>
      </c>
      <c r="H246" s="624">
        <v>4.3999999999999997E-2</v>
      </c>
      <c r="I246" s="621">
        <v>1.85</v>
      </c>
      <c r="J246" s="622">
        <v>1.85</v>
      </c>
      <c r="K246" s="625" t="s">
        <v>336</v>
      </c>
    </row>
    <row r="247" spans="1:11" ht="14.4" customHeight="1" thickBot="1" x14ac:dyDescent="0.35">
      <c r="A247" s="638" t="s">
        <v>574</v>
      </c>
      <c r="B247" s="616">
        <v>0</v>
      </c>
      <c r="C247" s="616">
        <v>4.4829999999999997</v>
      </c>
      <c r="D247" s="617">
        <v>4.4829999999999997</v>
      </c>
      <c r="E247" s="626" t="s">
        <v>354</v>
      </c>
      <c r="F247" s="616">
        <v>0</v>
      </c>
      <c r="G247" s="617">
        <v>0</v>
      </c>
      <c r="H247" s="619">
        <v>4.3999999999999997E-2</v>
      </c>
      <c r="I247" s="616">
        <v>1.85</v>
      </c>
      <c r="J247" s="617">
        <v>1.85</v>
      </c>
      <c r="K247" s="627" t="s">
        <v>336</v>
      </c>
    </row>
    <row r="248" spans="1:11" ht="14.4" customHeight="1" thickBot="1" x14ac:dyDescent="0.35">
      <c r="A248" s="637" t="s">
        <v>575</v>
      </c>
      <c r="B248" s="621">
        <v>2724</v>
      </c>
      <c r="C248" s="621">
        <v>2483.2985399999998</v>
      </c>
      <c r="D248" s="622">
        <v>-240.70146</v>
      </c>
      <c r="E248" s="628">
        <v>0.91163676211400002</v>
      </c>
      <c r="F248" s="621">
        <v>2628</v>
      </c>
      <c r="G248" s="622">
        <v>2628</v>
      </c>
      <c r="H248" s="624">
        <v>341.17486000000002</v>
      </c>
      <c r="I248" s="621">
        <v>2400.2565100000002</v>
      </c>
      <c r="J248" s="622">
        <v>-227.74348999999799</v>
      </c>
      <c r="K248" s="629">
        <v>0.91333961567699995</v>
      </c>
    </row>
    <row r="249" spans="1:11" ht="14.4" customHeight="1" thickBot="1" x14ac:dyDescent="0.35">
      <c r="A249" s="638" t="s">
        <v>576</v>
      </c>
      <c r="B249" s="616">
        <v>2703</v>
      </c>
      <c r="C249" s="616">
        <v>2459.1153300000001</v>
      </c>
      <c r="D249" s="617">
        <v>-243.88467</v>
      </c>
      <c r="E249" s="618">
        <v>0.90977259711400005</v>
      </c>
      <c r="F249" s="616">
        <v>2628</v>
      </c>
      <c r="G249" s="617">
        <v>2628</v>
      </c>
      <c r="H249" s="619">
        <v>341.17486000000002</v>
      </c>
      <c r="I249" s="616">
        <v>2400.2565100000002</v>
      </c>
      <c r="J249" s="617">
        <v>-227.74348999999799</v>
      </c>
      <c r="K249" s="620">
        <v>0.91333961567699995</v>
      </c>
    </row>
    <row r="250" spans="1:11" ht="14.4" customHeight="1" thickBot="1" x14ac:dyDescent="0.35">
      <c r="A250" s="638" t="s">
        <v>577</v>
      </c>
      <c r="B250" s="616">
        <v>21</v>
      </c>
      <c r="C250" s="616">
        <v>24.183209999999999</v>
      </c>
      <c r="D250" s="617">
        <v>3.1832099999999999</v>
      </c>
      <c r="E250" s="618">
        <v>1.151581428571</v>
      </c>
      <c r="F250" s="616">
        <v>0</v>
      </c>
      <c r="G250" s="617">
        <v>0</v>
      </c>
      <c r="H250" s="619">
        <v>0</v>
      </c>
      <c r="I250" s="616">
        <v>0</v>
      </c>
      <c r="J250" s="617">
        <v>0</v>
      </c>
      <c r="K250" s="627" t="s">
        <v>336</v>
      </c>
    </row>
    <row r="251" spans="1:11" ht="14.4" customHeight="1" thickBot="1" x14ac:dyDescent="0.35">
      <c r="A251" s="637" t="s">
        <v>578</v>
      </c>
      <c r="B251" s="621">
        <v>0</v>
      </c>
      <c r="C251" s="621">
        <v>2994.32566</v>
      </c>
      <c r="D251" s="622">
        <v>2994.32566</v>
      </c>
      <c r="E251" s="623" t="s">
        <v>354</v>
      </c>
      <c r="F251" s="621">
        <v>0</v>
      </c>
      <c r="G251" s="622">
        <v>0</v>
      </c>
      <c r="H251" s="624">
        <v>286.07666999999998</v>
      </c>
      <c r="I251" s="621">
        <v>3784.4955600000098</v>
      </c>
      <c r="J251" s="622">
        <v>3784.4955600000098</v>
      </c>
      <c r="K251" s="625" t="s">
        <v>336</v>
      </c>
    </row>
    <row r="252" spans="1:11" ht="14.4" customHeight="1" thickBot="1" x14ac:dyDescent="0.35">
      <c r="A252" s="638" t="s">
        <v>579</v>
      </c>
      <c r="B252" s="616">
        <v>0</v>
      </c>
      <c r="C252" s="616">
        <v>212.39187999999999</v>
      </c>
      <c r="D252" s="617">
        <v>212.39187999999999</v>
      </c>
      <c r="E252" s="626" t="s">
        <v>354</v>
      </c>
      <c r="F252" s="616">
        <v>0</v>
      </c>
      <c r="G252" s="617">
        <v>0</v>
      </c>
      <c r="H252" s="619">
        <v>17.270620000000001</v>
      </c>
      <c r="I252" s="616">
        <v>252.44502</v>
      </c>
      <c r="J252" s="617">
        <v>252.44502</v>
      </c>
      <c r="K252" s="627" t="s">
        <v>336</v>
      </c>
    </row>
    <row r="253" spans="1:11" ht="14.4" customHeight="1" thickBot="1" x14ac:dyDescent="0.35">
      <c r="A253" s="638" t="s">
        <v>580</v>
      </c>
      <c r="B253" s="616">
        <v>0</v>
      </c>
      <c r="C253" s="616">
        <v>2781.9337799999998</v>
      </c>
      <c r="D253" s="617">
        <v>2781.9337799999998</v>
      </c>
      <c r="E253" s="626" t="s">
        <v>354</v>
      </c>
      <c r="F253" s="616">
        <v>0</v>
      </c>
      <c r="G253" s="617">
        <v>0</v>
      </c>
      <c r="H253" s="619">
        <v>269.37205</v>
      </c>
      <c r="I253" s="616">
        <v>3532.61654000001</v>
      </c>
      <c r="J253" s="617">
        <v>3532.61654000001</v>
      </c>
      <c r="K253" s="627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0</v>
      </c>
      <c r="D254" s="617">
        <v>0</v>
      </c>
      <c r="E254" s="618">
        <v>1</v>
      </c>
      <c r="F254" s="616">
        <v>0</v>
      </c>
      <c r="G254" s="617">
        <v>0</v>
      </c>
      <c r="H254" s="619">
        <v>-0.56599999999999995</v>
      </c>
      <c r="I254" s="616">
        <v>-0.56599999999999995</v>
      </c>
      <c r="J254" s="617">
        <v>-0.56599999999999995</v>
      </c>
      <c r="K254" s="627" t="s">
        <v>354</v>
      </c>
    </row>
    <row r="255" spans="1:11" ht="14.4" customHeight="1" thickBot="1" x14ac:dyDescent="0.35">
      <c r="A255" s="637" t="s">
        <v>582</v>
      </c>
      <c r="B255" s="621">
        <v>7766</v>
      </c>
      <c r="C255" s="621">
        <v>8879.4766500000005</v>
      </c>
      <c r="D255" s="622">
        <v>1113.4766500000001</v>
      </c>
      <c r="E255" s="628">
        <v>1.143378399433</v>
      </c>
      <c r="F255" s="621">
        <v>8608.4997437146103</v>
      </c>
      <c r="G255" s="622">
        <v>8608.4997437146103</v>
      </c>
      <c r="H255" s="624">
        <v>993.33648000000005</v>
      </c>
      <c r="I255" s="621">
        <v>9202.8277700000108</v>
      </c>
      <c r="J255" s="622">
        <v>594.32802628539696</v>
      </c>
      <c r="K255" s="629">
        <v>1.0690396752019999</v>
      </c>
    </row>
    <row r="256" spans="1:11" ht="14.4" customHeight="1" thickBot="1" x14ac:dyDescent="0.35">
      <c r="A256" s="638" t="s">
        <v>583</v>
      </c>
      <c r="B256" s="616">
        <v>7766</v>
      </c>
      <c r="C256" s="616">
        <v>8879.4766500000005</v>
      </c>
      <c r="D256" s="617">
        <v>1113.4766500000001</v>
      </c>
      <c r="E256" s="618">
        <v>1.143378399433</v>
      </c>
      <c r="F256" s="616">
        <v>8608.4997437146103</v>
      </c>
      <c r="G256" s="617">
        <v>8608.4997437146103</v>
      </c>
      <c r="H256" s="619">
        <v>993.33648000000005</v>
      </c>
      <c r="I256" s="616">
        <v>9202.8277700000108</v>
      </c>
      <c r="J256" s="617">
        <v>594.32802628539696</v>
      </c>
      <c r="K256" s="620">
        <v>1.0690396752019999</v>
      </c>
    </row>
    <row r="257" spans="1:11" ht="14.4" customHeight="1" thickBot="1" x14ac:dyDescent="0.35">
      <c r="A257" s="642" t="s">
        <v>584</v>
      </c>
      <c r="B257" s="621">
        <v>0</v>
      </c>
      <c r="C257" s="621">
        <v>4343.4787900000001</v>
      </c>
      <c r="D257" s="622">
        <v>4343.4787900000001</v>
      </c>
      <c r="E257" s="623" t="s">
        <v>354</v>
      </c>
      <c r="F257" s="621">
        <v>0</v>
      </c>
      <c r="G257" s="622">
        <v>0</v>
      </c>
      <c r="H257" s="624">
        <v>473.83731999999998</v>
      </c>
      <c r="I257" s="621">
        <v>2193.3432200000002</v>
      </c>
      <c r="J257" s="622">
        <v>2193.3432200000002</v>
      </c>
      <c r="K257" s="625" t="s">
        <v>336</v>
      </c>
    </row>
    <row r="258" spans="1:11" ht="14.4" customHeight="1" thickBot="1" x14ac:dyDescent="0.35">
      <c r="A258" s="639" t="s">
        <v>585</v>
      </c>
      <c r="B258" s="621">
        <v>0</v>
      </c>
      <c r="C258" s="621">
        <v>4343.4787900000001</v>
      </c>
      <c r="D258" s="622">
        <v>4343.4787900000001</v>
      </c>
      <c r="E258" s="623" t="s">
        <v>354</v>
      </c>
      <c r="F258" s="621">
        <v>0</v>
      </c>
      <c r="G258" s="622">
        <v>0</v>
      </c>
      <c r="H258" s="624">
        <v>473.83731999999998</v>
      </c>
      <c r="I258" s="621">
        <v>2193.3432200000002</v>
      </c>
      <c r="J258" s="622">
        <v>2193.3432200000002</v>
      </c>
      <c r="K258" s="625" t="s">
        <v>336</v>
      </c>
    </row>
    <row r="259" spans="1:11" ht="14.4" customHeight="1" thickBot="1" x14ac:dyDescent="0.35">
      <c r="A259" s="641" t="s">
        <v>586</v>
      </c>
      <c r="B259" s="621">
        <v>0</v>
      </c>
      <c r="C259" s="621">
        <v>4343.4787900000001</v>
      </c>
      <c r="D259" s="622">
        <v>4343.4787900000001</v>
      </c>
      <c r="E259" s="623" t="s">
        <v>354</v>
      </c>
      <c r="F259" s="621">
        <v>0</v>
      </c>
      <c r="G259" s="622">
        <v>0</v>
      </c>
      <c r="H259" s="624">
        <v>473.83731999999998</v>
      </c>
      <c r="I259" s="621">
        <v>2193.3432200000002</v>
      </c>
      <c r="J259" s="622">
        <v>2193.3432200000002</v>
      </c>
      <c r="K259" s="625" t="s">
        <v>336</v>
      </c>
    </row>
    <row r="260" spans="1:11" ht="14.4" customHeight="1" thickBot="1" x14ac:dyDescent="0.35">
      <c r="A260" s="637" t="s">
        <v>587</v>
      </c>
      <c r="B260" s="621">
        <v>0</v>
      </c>
      <c r="C260" s="621">
        <v>4343.4787900000001</v>
      </c>
      <c r="D260" s="622">
        <v>4343.4787900000001</v>
      </c>
      <c r="E260" s="623" t="s">
        <v>354</v>
      </c>
      <c r="F260" s="621">
        <v>0</v>
      </c>
      <c r="G260" s="622">
        <v>0</v>
      </c>
      <c r="H260" s="624">
        <v>473.83731999999998</v>
      </c>
      <c r="I260" s="621">
        <v>2193.3432200000002</v>
      </c>
      <c r="J260" s="622">
        <v>2193.3432200000002</v>
      </c>
      <c r="K260" s="625" t="s">
        <v>336</v>
      </c>
    </row>
    <row r="261" spans="1:11" ht="14.4" customHeight="1" thickBot="1" x14ac:dyDescent="0.35">
      <c r="A261" s="638" t="s">
        <v>588</v>
      </c>
      <c r="B261" s="616">
        <v>0</v>
      </c>
      <c r="C261" s="616">
        <v>63.238900000000001</v>
      </c>
      <c r="D261" s="617">
        <v>63.238900000000001</v>
      </c>
      <c r="E261" s="626" t="s">
        <v>354</v>
      </c>
      <c r="F261" s="616">
        <v>0</v>
      </c>
      <c r="G261" s="617">
        <v>0</v>
      </c>
      <c r="H261" s="619">
        <v>12.14</v>
      </c>
      <c r="I261" s="616">
        <v>70.709299999999999</v>
      </c>
      <c r="J261" s="617">
        <v>70.709299999999999</v>
      </c>
      <c r="K261" s="627" t="s">
        <v>336</v>
      </c>
    </row>
    <row r="262" spans="1:11" ht="14.4" customHeight="1" thickBot="1" x14ac:dyDescent="0.35">
      <c r="A262" s="638" t="s">
        <v>589</v>
      </c>
      <c r="B262" s="616">
        <v>0</v>
      </c>
      <c r="C262" s="616">
        <v>3926.4915700000001</v>
      </c>
      <c r="D262" s="617">
        <v>3926.4915700000001</v>
      </c>
      <c r="E262" s="626" t="s">
        <v>354</v>
      </c>
      <c r="F262" s="616">
        <v>0</v>
      </c>
      <c r="G262" s="617">
        <v>0</v>
      </c>
      <c r="H262" s="619">
        <v>367.27712000000002</v>
      </c>
      <c r="I262" s="616">
        <v>1498.16965</v>
      </c>
      <c r="J262" s="617">
        <v>1498.16965</v>
      </c>
      <c r="K262" s="627" t="s">
        <v>336</v>
      </c>
    </row>
    <row r="263" spans="1:11" ht="14.4" customHeight="1" thickBot="1" x14ac:dyDescent="0.35">
      <c r="A263" s="638" t="s">
        <v>590</v>
      </c>
      <c r="B263" s="616">
        <v>0</v>
      </c>
      <c r="C263" s="616">
        <v>353.74831999999998</v>
      </c>
      <c r="D263" s="617">
        <v>353.74831999999998</v>
      </c>
      <c r="E263" s="626" t="s">
        <v>354</v>
      </c>
      <c r="F263" s="616">
        <v>0</v>
      </c>
      <c r="G263" s="617">
        <v>0</v>
      </c>
      <c r="H263" s="619">
        <v>94.420199999999994</v>
      </c>
      <c r="I263" s="616">
        <v>624.46427000000006</v>
      </c>
      <c r="J263" s="617">
        <v>624.46427000000006</v>
      </c>
      <c r="K263" s="627" t="s">
        <v>336</v>
      </c>
    </row>
    <row r="264" spans="1:11" ht="14.4" customHeight="1" thickBot="1" x14ac:dyDescent="0.35">
      <c r="A264" s="643"/>
      <c r="B264" s="616">
        <v>20829.609559479999</v>
      </c>
      <c r="C264" s="616">
        <v>76827.827169999902</v>
      </c>
      <c r="D264" s="617">
        <v>55998.217610519801</v>
      </c>
      <c r="E264" s="618">
        <v>3.6883949720999998</v>
      </c>
      <c r="F264" s="616">
        <v>46532.442989134899</v>
      </c>
      <c r="G264" s="617">
        <v>46532.442989134899</v>
      </c>
      <c r="H264" s="619">
        <v>8295.9185999999809</v>
      </c>
      <c r="I264" s="616">
        <v>63547.723850000002</v>
      </c>
      <c r="J264" s="617">
        <v>17015.280860865001</v>
      </c>
      <c r="K264" s="620">
        <v>1.365664894594</v>
      </c>
    </row>
    <row r="265" spans="1:11" ht="14.4" customHeight="1" thickBot="1" x14ac:dyDescent="0.35">
      <c r="A265" s="644" t="s">
        <v>66</v>
      </c>
      <c r="B265" s="630">
        <v>20829.609559479999</v>
      </c>
      <c r="C265" s="630">
        <v>76827.827169999902</v>
      </c>
      <c r="D265" s="631">
        <v>55998.217610519903</v>
      </c>
      <c r="E265" s="632" t="s">
        <v>354</v>
      </c>
      <c r="F265" s="630">
        <v>46532.442989134899</v>
      </c>
      <c r="G265" s="631">
        <v>46532.442989134899</v>
      </c>
      <c r="H265" s="630">
        <v>8295.9185999999809</v>
      </c>
      <c r="I265" s="630">
        <v>63547.723850000097</v>
      </c>
      <c r="J265" s="631">
        <v>17015.280860865099</v>
      </c>
      <c r="K265" s="633">
        <v>1.365664894594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591</v>
      </c>
      <c r="B5" s="646" t="s">
        <v>592</v>
      </c>
      <c r="C5" s="647" t="s">
        <v>593</v>
      </c>
      <c r="D5" s="647" t="s">
        <v>593</v>
      </c>
      <c r="E5" s="647"/>
      <c r="F5" s="647" t="s">
        <v>593</v>
      </c>
      <c r="G5" s="647" t="s">
        <v>593</v>
      </c>
      <c r="H5" s="647" t="s">
        <v>593</v>
      </c>
      <c r="I5" s="648" t="s">
        <v>593</v>
      </c>
      <c r="J5" s="649" t="s">
        <v>74</v>
      </c>
    </row>
    <row r="6" spans="1:10" ht="14.4" customHeight="1" x14ac:dyDescent="0.3">
      <c r="A6" s="645" t="s">
        <v>591</v>
      </c>
      <c r="B6" s="646" t="s">
        <v>344</v>
      </c>
      <c r="C6" s="647">
        <v>43291.497040000031</v>
      </c>
      <c r="D6" s="647">
        <v>36243.331510000018</v>
      </c>
      <c r="E6" s="647"/>
      <c r="F6" s="647">
        <v>31714.566250000014</v>
      </c>
      <c r="G6" s="647">
        <v>36185.638956733907</v>
      </c>
      <c r="H6" s="647">
        <v>-4471.0727067338921</v>
      </c>
      <c r="I6" s="648">
        <v>0.87644068653645113</v>
      </c>
      <c r="J6" s="649" t="s">
        <v>1</v>
      </c>
    </row>
    <row r="7" spans="1:10" ht="14.4" customHeight="1" x14ac:dyDescent="0.3">
      <c r="A7" s="645" t="s">
        <v>591</v>
      </c>
      <c r="B7" s="646" t="s">
        <v>345</v>
      </c>
      <c r="C7" s="647" t="s">
        <v>593</v>
      </c>
      <c r="D7" s="647" t="s">
        <v>593</v>
      </c>
      <c r="E7" s="647"/>
      <c r="F7" s="647">
        <v>1056.8520600000002</v>
      </c>
      <c r="G7" s="647">
        <v>695</v>
      </c>
      <c r="H7" s="647">
        <v>361.85206000000017</v>
      </c>
      <c r="I7" s="648">
        <v>1.5206504460431658</v>
      </c>
      <c r="J7" s="649" t="s">
        <v>1</v>
      </c>
    </row>
    <row r="8" spans="1:10" ht="14.4" customHeight="1" x14ac:dyDescent="0.3">
      <c r="A8" s="645" t="s">
        <v>591</v>
      </c>
      <c r="B8" s="646" t="s">
        <v>346</v>
      </c>
      <c r="C8" s="647">
        <v>543.01000999999906</v>
      </c>
      <c r="D8" s="647">
        <v>724.93811000000005</v>
      </c>
      <c r="E8" s="647"/>
      <c r="F8" s="647">
        <v>87.781889999999933</v>
      </c>
      <c r="G8" s="647">
        <v>28</v>
      </c>
      <c r="H8" s="647">
        <v>59.781889999999933</v>
      </c>
      <c r="I8" s="648">
        <v>3.1350674999999977</v>
      </c>
      <c r="J8" s="649" t="s">
        <v>1</v>
      </c>
    </row>
    <row r="9" spans="1:10" ht="14.4" customHeight="1" x14ac:dyDescent="0.3">
      <c r="A9" s="645" t="s">
        <v>591</v>
      </c>
      <c r="B9" s="646" t="s">
        <v>347</v>
      </c>
      <c r="C9" s="647">
        <v>114.93887000000001</v>
      </c>
      <c r="D9" s="647">
        <v>6.7259799999999998</v>
      </c>
      <c r="E9" s="647"/>
      <c r="F9" s="647">
        <v>53.499980000000001</v>
      </c>
      <c r="G9" s="647">
        <v>14.340277326093</v>
      </c>
      <c r="H9" s="647">
        <v>39.159702673906999</v>
      </c>
      <c r="I9" s="648">
        <v>3.7307493281635189</v>
      </c>
      <c r="J9" s="649" t="s">
        <v>1</v>
      </c>
    </row>
    <row r="10" spans="1:10" ht="14.4" customHeight="1" x14ac:dyDescent="0.3">
      <c r="A10" s="645" t="s">
        <v>591</v>
      </c>
      <c r="B10" s="646" t="s">
        <v>348</v>
      </c>
      <c r="C10" s="647">
        <v>14230.762980000007</v>
      </c>
      <c r="D10" s="647">
        <v>24711.185140000009</v>
      </c>
      <c r="E10" s="647"/>
      <c r="F10" s="647">
        <v>15035.681969999998</v>
      </c>
      <c r="G10" s="647">
        <v>24400.999231427588</v>
      </c>
      <c r="H10" s="647">
        <v>-9365.31726142759</v>
      </c>
      <c r="I10" s="648">
        <v>0.61619123985031699</v>
      </c>
      <c r="J10" s="649" t="s">
        <v>1</v>
      </c>
    </row>
    <row r="11" spans="1:10" ht="14.4" customHeight="1" x14ac:dyDescent="0.3">
      <c r="A11" s="645" t="s">
        <v>591</v>
      </c>
      <c r="B11" s="646" t="s">
        <v>349</v>
      </c>
      <c r="C11" s="647">
        <v>9944.3104000000112</v>
      </c>
      <c r="D11" s="647">
        <v>10437.544110000003</v>
      </c>
      <c r="E11" s="647"/>
      <c r="F11" s="647">
        <v>11072.518059999999</v>
      </c>
      <c r="G11" s="647">
        <v>10397.9996724882</v>
      </c>
      <c r="H11" s="647">
        <v>674.51838751179821</v>
      </c>
      <c r="I11" s="648">
        <v>1.0648700143063563</v>
      </c>
      <c r="J11" s="649" t="s">
        <v>1</v>
      </c>
    </row>
    <row r="12" spans="1:10" ht="14.4" customHeight="1" x14ac:dyDescent="0.3">
      <c r="A12" s="645" t="s">
        <v>591</v>
      </c>
      <c r="B12" s="646" t="s">
        <v>350</v>
      </c>
      <c r="C12" s="647">
        <v>6989.0652800000025</v>
      </c>
      <c r="D12" s="647">
        <v>6373.201140000001</v>
      </c>
      <c r="E12" s="647"/>
      <c r="F12" s="647">
        <v>3998.7243400000007</v>
      </c>
      <c r="G12" s="647">
        <v>6358.3467135839664</v>
      </c>
      <c r="H12" s="647">
        <v>-2359.6223735839658</v>
      </c>
      <c r="I12" s="648">
        <v>0.6288937234984574</v>
      </c>
      <c r="J12" s="649" t="s">
        <v>1</v>
      </c>
    </row>
    <row r="13" spans="1:10" ht="14.4" customHeight="1" x14ac:dyDescent="0.3">
      <c r="A13" s="645" t="s">
        <v>591</v>
      </c>
      <c r="B13" s="646" t="s">
        <v>351</v>
      </c>
      <c r="C13" s="647">
        <v>13327.73939000001</v>
      </c>
      <c r="D13" s="647">
        <v>19640.326110000002</v>
      </c>
      <c r="E13" s="647"/>
      <c r="F13" s="647">
        <v>12318.011060000004</v>
      </c>
      <c r="G13" s="647">
        <v>19574.999383434941</v>
      </c>
      <c r="H13" s="647">
        <v>-7256.9883234349363</v>
      </c>
      <c r="I13" s="648">
        <v>0.62927261547828928</v>
      </c>
      <c r="J13" s="649" t="s">
        <v>1</v>
      </c>
    </row>
    <row r="14" spans="1:10" ht="14.4" customHeight="1" x14ac:dyDescent="0.3">
      <c r="A14" s="645" t="s">
        <v>591</v>
      </c>
      <c r="B14" s="646" t="s">
        <v>352</v>
      </c>
      <c r="C14" s="647">
        <v>164514.0038500001</v>
      </c>
      <c r="D14" s="647">
        <v>176393.9797600001</v>
      </c>
      <c r="E14" s="647"/>
      <c r="F14" s="647">
        <v>210694.53140999997</v>
      </c>
      <c r="G14" s="647">
        <v>210302.99450543697</v>
      </c>
      <c r="H14" s="647">
        <v>391.53690456299228</v>
      </c>
      <c r="I14" s="648">
        <v>1.0018617752233332</v>
      </c>
      <c r="J14" s="649" t="s">
        <v>1</v>
      </c>
    </row>
    <row r="15" spans="1:10" ht="14.4" customHeight="1" x14ac:dyDescent="0.3">
      <c r="A15" s="645" t="s">
        <v>591</v>
      </c>
      <c r="B15" s="646" t="s">
        <v>353</v>
      </c>
      <c r="C15" s="647" t="s">
        <v>593</v>
      </c>
      <c r="D15" s="647">
        <v>15377.514769999998</v>
      </c>
      <c r="E15" s="647"/>
      <c r="F15" s="647">
        <v>27343.274580000001</v>
      </c>
      <c r="G15" s="647">
        <v>18312.529556840029</v>
      </c>
      <c r="H15" s="647">
        <v>9030.7450231599723</v>
      </c>
      <c r="I15" s="648">
        <v>1.49314568995668</v>
      </c>
      <c r="J15" s="649" t="s">
        <v>1</v>
      </c>
    </row>
    <row r="16" spans="1:10" ht="14.4" customHeight="1" x14ac:dyDescent="0.3">
      <c r="A16" s="645" t="s">
        <v>591</v>
      </c>
      <c r="B16" s="646" t="s">
        <v>355</v>
      </c>
      <c r="C16" s="647">
        <v>61.354140000000001</v>
      </c>
      <c r="D16" s="647">
        <v>62.43582</v>
      </c>
      <c r="E16" s="647"/>
      <c r="F16" s="647">
        <v>68.727649999999983</v>
      </c>
      <c r="G16" s="647">
        <v>64.820217843223986</v>
      </c>
      <c r="H16" s="647">
        <v>3.9074321567759966</v>
      </c>
      <c r="I16" s="648">
        <v>1.0602810710421651</v>
      </c>
      <c r="J16" s="649" t="s">
        <v>1</v>
      </c>
    </row>
    <row r="17" spans="1:10" ht="14.4" customHeight="1" x14ac:dyDescent="0.3">
      <c r="A17" s="645" t="s">
        <v>591</v>
      </c>
      <c r="B17" s="646" t="s">
        <v>594</v>
      </c>
      <c r="C17" s="647">
        <v>253016.68196000016</v>
      </c>
      <c r="D17" s="647">
        <v>289971.1824500002</v>
      </c>
      <c r="E17" s="647"/>
      <c r="F17" s="647">
        <v>313444.16925000004</v>
      </c>
      <c r="G17" s="647">
        <v>326335.66851511493</v>
      </c>
      <c r="H17" s="647">
        <v>-12891.499265114893</v>
      </c>
      <c r="I17" s="648">
        <v>0.96049619913209761</v>
      </c>
      <c r="J17" s="649" t="s">
        <v>595</v>
      </c>
    </row>
    <row r="19" spans="1:10" ht="14.4" customHeight="1" x14ac:dyDescent="0.3">
      <c r="A19" s="645" t="s">
        <v>591</v>
      </c>
      <c r="B19" s="646" t="s">
        <v>592</v>
      </c>
      <c r="C19" s="647" t="s">
        <v>593</v>
      </c>
      <c r="D19" s="647" t="s">
        <v>593</v>
      </c>
      <c r="E19" s="647"/>
      <c r="F19" s="647" t="s">
        <v>593</v>
      </c>
      <c r="G19" s="647" t="s">
        <v>593</v>
      </c>
      <c r="H19" s="647" t="s">
        <v>593</v>
      </c>
      <c r="I19" s="648" t="s">
        <v>593</v>
      </c>
      <c r="J19" s="649" t="s">
        <v>74</v>
      </c>
    </row>
    <row r="20" spans="1:10" ht="14.4" customHeight="1" x14ac:dyDescent="0.3">
      <c r="A20" s="645" t="s">
        <v>596</v>
      </c>
      <c r="B20" s="646" t="s">
        <v>597</v>
      </c>
      <c r="C20" s="647" t="s">
        <v>593</v>
      </c>
      <c r="D20" s="647" t="s">
        <v>593</v>
      </c>
      <c r="E20" s="647"/>
      <c r="F20" s="647" t="s">
        <v>593</v>
      </c>
      <c r="G20" s="647" t="s">
        <v>593</v>
      </c>
      <c r="H20" s="647" t="s">
        <v>593</v>
      </c>
      <c r="I20" s="648" t="s">
        <v>593</v>
      </c>
      <c r="J20" s="649" t="s">
        <v>0</v>
      </c>
    </row>
    <row r="21" spans="1:10" ht="14.4" customHeight="1" x14ac:dyDescent="0.3">
      <c r="A21" s="645" t="s">
        <v>596</v>
      </c>
      <c r="B21" s="646" t="s">
        <v>344</v>
      </c>
      <c r="C21" s="647">
        <v>7905.8883700000088</v>
      </c>
      <c r="D21" s="647">
        <v>6370.7897200000034</v>
      </c>
      <c r="E21" s="647"/>
      <c r="F21" s="647">
        <v>5513.7084200000027</v>
      </c>
      <c r="G21" s="647">
        <v>6522.9997945413097</v>
      </c>
      <c r="H21" s="647">
        <v>-1009.2913745413071</v>
      </c>
      <c r="I21" s="648">
        <v>0.8452718984621278</v>
      </c>
      <c r="J21" s="649" t="s">
        <v>1</v>
      </c>
    </row>
    <row r="22" spans="1:10" ht="14.4" customHeight="1" x14ac:dyDescent="0.3">
      <c r="A22" s="645" t="s">
        <v>596</v>
      </c>
      <c r="B22" s="646" t="s">
        <v>345</v>
      </c>
      <c r="C22" s="647" t="s">
        <v>593</v>
      </c>
      <c r="D22" s="647" t="s">
        <v>593</v>
      </c>
      <c r="E22" s="647"/>
      <c r="F22" s="647">
        <v>163.14902999999998</v>
      </c>
      <c r="G22" s="647">
        <v>106</v>
      </c>
      <c r="H22" s="647">
        <v>57.149029999999982</v>
      </c>
      <c r="I22" s="648">
        <v>1.5391417924528301</v>
      </c>
      <c r="J22" s="649" t="s">
        <v>1</v>
      </c>
    </row>
    <row r="23" spans="1:10" ht="14.4" customHeight="1" x14ac:dyDescent="0.3">
      <c r="A23" s="645" t="s">
        <v>596</v>
      </c>
      <c r="B23" s="646" t="s">
        <v>346</v>
      </c>
      <c r="C23" s="647">
        <v>85.979819999998995</v>
      </c>
      <c r="D23" s="647">
        <v>119.62379999999999</v>
      </c>
      <c r="E23" s="647"/>
      <c r="F23" s="647">
        <v>40.236129999999989</v>
      </c>
      <c r="G23" s="647">
        <v>4</v>
      </c>
      <c r="H23" s="647">
        <v>36.236129999999989</v>
      </c>
      <c r="I23" s="648">
        <v>10.059032499999997</v>
      </c>
      <c r="J23" s="649" t="s">
        <v>1</v>
      </c>
    </row>
    <row r="24" spans="1:10" ht="14.4" customHeight="1" x14ac:dyDescent="0.3">
      <c r="A24" s="645" t="s">
        <v>596</v>
      </c>
      <c r="B24" s="646" t="s">
        <v>347</v>
      </c>
      <c r="C24" s="647">
        <v>0</v>
      </c>
      <c r="D24" s="647" t="s">
        <v>593</v>
      </c>
      <c r="E24" s="647"/>
      <c r="F24" s="647" t="s">
        <v>593</v>
      </c>
      <c r="G24" s="647" t="s">
        <v>593</v>
      </c>
      <c r="H24" s="647" t="s">
        <v>593</v>
      </c>
      <c r="I24" s="648" t="s">
        <v>593</v>
      </c>
      <c r="J24" s="649" t="s">
        <v>1</v>
      </c>
    </row>
    <row r="25" spans="1:10" ht="14.4" customHeight="1" x14ac:dyDescent="0.3">
      <c r="A25" s="645" t="s">
        <v>596</v>
      </c>
      <c r="B25" s="646" t="s">
        <v>348</v>
      </c>
      <c r="C25" s="647">
        <v>2608.0780700000009</v>
      </c>
      <c r="D25" s="647">
        <v>4888.2397000000019</v>
      </c>
      <c r="E25" s="647"/>
      <c r="F25" s="647">
        <v>2629.8984799999998</v>
      </c>
      <c r="G25" s="647">
        <v>4279.2202653505801</v>
      </c>
      <c r="H25" s="647">
        <v>-1649.3217853505803</v>
      </c>
      <c r="I25" s="648">
        <v>0.61457422542481399</v>
      </c>
      <c r="J25" s="649" t="s">
        <v>1</v>
      </c>
    </row>
    <row r="26" spans="1:10" ht="14.4" customHeight="1" x14ac:dyDescent="0.3">
      <c r="A26" s="645" t="s">
        <v>596</v>
      </c>
      <c r="B26" s="646" t="s">
        <v>349</v>
      </c>
      <c r="C26" s="647">
        <v>1139.0313200000001</v>
      </c>
      <c r="D26" s="647">
        <v>1646.7653299999999</v>
      </c>
      <c r="E26" s="647"/>
      <c r="F26" s="647">
        <v>1032.0906</v>
      </c>
      <c r="G26" s="647">
        <v>1739.7581478156299</v>
      </c>
      <c r="H26" s="647">
        <v>-707.66754781562986</v>
      </c>
      <c r="I26" s="648">
        <v>0.59323797465518491</v>
      </c>
      <c r="J26" s="649" t="s">
        <v>1</v>
      </c>
    </row>
    <row r="27" spans="1:10" ht="14.4" customHeight="1" x14ac:dyDescent="0.3">
      <c r="A27" s="645" t="s">
        <v>596</v>
      </c>
      <c r="B27" s="646" t="s">
        <v>350</v>
      </c>
      <c r="C27" s="647">
        <v>1935.512230000001</v>
      </c>
      <c r="D27" s="647">
        <v>1950.03766</v>
      </c>
      <c r="E27" s="647"/>
      <c r="F27" s="647">
        <v>1004.7320300000001</v>
      </c>
      <c r="G27" s="647">
        <v>1765.9999443752799</v>
      </c>
      <c r="H27" s="647">
        <v>-761.26791437527982</v>
      </c>
      <c r="I27" s="648">
        <v>0.56893095223478207</v>
      </c>
      <c r="J27" s="649" t="s">
        <v>1</v>
      </c>
    </row>
    <row r="28" spans="1:10" ht="14.4" customHeight="1" x14ac:dyDescent="0.3">
      <c r="A28" s="645" t="s">
        <v>596</v>
      </c>
      <c r="B28" s="646" t="s">
        <v>351</v>
      </c>
      <c r="C28" s="647">
        <v>2195.264790000002</v>
      </c>
      <c r="D28" s="647">
        <v>4453.25936</v>
      </c>
      <c r="E28" s="647"/>
      <c r="F28" s="647">
        <v>1709.2070399999998</v>
      </c>
      <c r="G28" s="647">
        <v>4089.9998711749099</v>
      </c>
      <c r="H28" s="647">
        <v>-2380.7928311749101</v>
      </c>
      <c r="I28" s="648">
        <v>0.4178990449476484</v>
      </c>
      <c r="J28" s="649" t="s">
        <v>1</v>
      </c>
    </row>
    <row r="29" spans="1:10" ht="14.4" customHeight="1" x14ac:dyDescent="0.3">
      <c r="A29" s="645" t="s">
        <v>596</v>
      </c>
      <c r="B29" s="646" t="s">
        <v>353</v>
      </c>
      <c r="C29" s="647" t="s">
        <v>593</v>
      </c>
      <c r="D29" s="647" t="s">
        <v>593</v>
      </c>
      <c r="E29" s="647"/>
      <c r="F29" s="647">
        <v>385.85448000000002</v>
      </c>
      <c r="G29" s="647">
        <v>0</v>
      </c>
      <c r="H29" s="647">
        <v>385.85448000000002</v>
      </c>
      <c r="I29" s="648" t="s">
        <v>593</v>
      </c>
      <c r="J29" s="649" t="s">
        <v>1</v>
      </c>
    </row>
    <row r="30" spans="1:10" ht="14.4" customHeight="1" x14ac:dyDescent="0.3">
      <c r="A30" s="645" t="s">
        <v>596</v>
      </c>
      <c r="B30" s="646" t="s">
        <v>355</v>
      </c>
      <c r="C30" s="647">
        <v>30.49192</v>
      </c>
      <c r="D30" s="647">
        <v>30.662459999999999</v>
      </c>
      <c r="E30" s="647"/>
      <c r="F30" s="647">
        <v>30.134699999999995</v>
      </c>
      <c r="G30" s="647">
        <v>31.558593214504995</v>
      </c>
      <c r="H30" s="647">
        <v>-1.4238932145050001</v>
      </c>
      <c r="I30" s="648">
        <v>0.95488096681538548</v>
      </c>
      <c r="J30" s="649" t="s">
        <v>1</v>
      </c>
    </row>
    <row r="31" spans="1:10" ht="14.4" customHeight="1" x14ac:dyDescent="0.3">
      <c r="A31" s="645" t="s">
        <v>596</v>
      </c>
      <c r="B31" s="646" t="s">
        <v>598</v>
      </c>
      <c r="C31" s="647">
        <v>15900.246520000012</v>
      </c>
      <c r="D31" s="647">
        <v>19459.378030000007</v>
      </c>
      <c r="E31" s="647"/>
      <c r="F31" s="647">
        <v>12509.010910000003</v>
      </c>
      <c r="G31" s="647">
        <v>18539.536616472215</v>
      </c>
      <c r="H31" s="647">
        <v>-6030.5257064722118</v>
      </c>
      <c r="I31" s="648">
        <v>0.6747207963593792</v>
      </c>
      <c r="J31" s="649" t="s">
        <v>599</v>
      </c>
    </row>
    <row r="32" spans="1:10" ht="14.4" customHeight="1" x14ac:dyDescent="0.3">
      <c r="A32" s="645" t="s">
        <v>593</v>
      </c>
      <c r="B32" s="646" t="s">
        <v>593</v>
      </c>
      <c r="C32" s="647" t="s">
        <v>593</v>
      </c>
      <c r="D32" s="647" t="s">
        <v>593</v>
      </c>
      <c r="E32" s="647"/>
      <c r="F32" s="647" t="s">
        <v>593</v>
      </c>
      <c r="G32" s="647" t="s">
        <v>593</v>
      </c>
      <c r="H32" s="647" t="s">
        <v>593</v>
      </c>
      <c r="I32" s="648" t="s">
        <v>593</v>
      </c>
      <c r="J32" s="649" t="s">
        <v>600</v>
      </c>
    </row>
    <row r="33" spans="1:10" ht="14.4" customHeight="1" x14ac:dyDescent="0.3">
      <c r="A33" s="645" t="s">
        <v>601</v>
      </c>
      <c r="B33" s="646" t="s">
        <v>602</v>
      </c>
      <c r="C33" s="647" t="s">
        <v>593</v>
      </c>
      <c r="D33" s="647" t="s">
        <v>593</v>
      </c>
      <c r="E33" s="647"/>
      <c r="F33" s="647" t="s">
        <v>593</v>
      </c>
      <c r="G33" s="647" t="s">
        <v>593</v>
      </c>
      <c r="H33" s="647" t="s">
        <v>593</v>
      </c>
      <c r="I33" s="648" t="s">
        <v>593</v>
      </c>
      <c r="J33" s="649" t="s">
        <v>0</v>
      </c>
    </row>
    <row r="34" spans="1:10" ht="14.4" customHeight="1" x14ac:dyDescent="0.3">
      <c r="A34" s="645" t="s">
        <v>601</v>
      </c>
      <c r="B34" s="646" t="s">
        <v>344</v>
      </c>
      <c r="C34" s="647">
        <v>14068.971300000008</v>
      </c>
      <c r="D34" s="647">
        <v>10336.233180000003</v>
      </c>
      <c r="E34" s="647"/>
      <c r="F34" s="647">
        <v>6324.4356300000018</v>
      </c>
      <c r="G34" s="647">
        <v>10102.99968178</v>
      </c>
      <c r="H34" s="647">
        <v>-3778.5640517799984</v>
      </c>
      <c r="I34" s="648">
        <v>0.62599582591352998</v>
      </c>
      <c r="J34" s="649" t="s">
        <v>1</v>
      </c>
    </row>
    <row r="35" spans="1:10" ht="14.4" customHeight="1" x14ac:dyDescent="0.3">
      <c r="A35" s="645" t="s">
        <v>601</v>
      </c>
      <c r="B35" s="646" t="s">
        <v>347</v>
      </c>
      <c r="C35" s="647" t="s">
        <v>593</v>
      </c>
      <c r="D35" s="647" t="s">
        <v>593</v>
      </c>
      <c r="E35" s="647"/>
      <c r="F35" s="647">
        <v>47.499980000000001</v>
      </c>
      <c r="G35" s="647">
        <v>0</v>
      </c>
      <c r="H35" s="647">
        <v>47.499980000000001</v>
      </c>
      <c r="I35" s="648" t="s">
        <v>593</v>
      </c>
      <c r="J35" s="649" t="s">
        <v>1</v>
      </c>
    </row>
    <row r="36" spans="1:10" ht="14.4" customHeight="1" x14ac:dyDescent="0.3">
      <c r="A36" s="645" t="s">
        <v>601</v>
      </c>
      <c r="B36" s="646" t="s">
        <v>348</v>
      </c>
      <c r="C36" s="647">
        <v>4309.0518000000029</v>
      </c>
      <c r="D36" s="647">
        <v>5110.227520000004</v>
      </c>
      <c r="E36" s="647"/>
      <c r="F36" s="647">
        <v>3723.2957199999987</v>
      </c>
      <c r="G36" s="647">
        <v>5239.1630847834904</v>
      </c>
      <c r="H36" s="647">
        <v>-1515.8673647834917</v>
      </c>
      <c r="I36" s="648">
        <v>0.71066612352912939</v>
      </c>
      <c r="J36" s="649" t="s">
        <v>1</v>
      </c>
    </row>
    <row r="37" spans="1:10" ht="14.4" customHeight="1" x14ac:dyDescent="0.3">
      <c r="A37" s="645" t="s">
        <v>601</v>
      </c>
      <c r="B37" s="646" t="s">
        <v>349</v>
      </c>
      <c r="C37" s="647">
        <v>8630.8798400000105</v>
      </c>
      <c r="D37" s="647">
        <v>8790.7787800000024</v>
      </c>
      <c r="E37" s="647"/>
      <c r="F37" s="647">
        <v>9968.1316499999994</v>
      </c>
      <c r="G37" s="647">
        <v>8658.2415246725704</v>
      </c>
      <c r="H37" s="647">
        <v>1309.8901253274289</v>
      </c>
      <c r="I37" s="648">
        <v>1.1512882404117233</v>
      </c>
      <c r="J37" s="649" t="s">
        <v>1</v>
      </c>
    </row>
    <row r="38" spans="1:10" ht="14.4" customHeight="1" x14ac:dyDescent="0.3">
      <c r="A38" s="645" t="s">
        <v>601</v>
      </c>
      <c r="B38" s="646" t="s">
        <v>350</v>
      </c>
      <c r="C38" s="647">
        <v>1.32908</v>
      </c>
      <c r="D38" s="647">
        <v>0.28966000000000003</v>
      </c>
      <c r="E38" s="647"/>
      <c r="F38" s="647">
        <v>0.80371999999999999</v>
      </c>
      <c r="G38" s="647">
        <v>0.346913845557</v>
      </c>
      <c r="H38" s="647">
        <v>0.45680615444299999</v>
      </c>
      <c r="I38" s="648">
        <v>2.3167711819329622</v>
      </c>
      <c r="J38" s="649" t="s">
        <v>1</v>
      </c>
    </row>
    <row r="39" spans="1:10" ht="14.4" customHeight="1" x14ac:dyDescent="0.3">
      <c r="A39" s="645" t="s">
        <v>601</v>
      </c>
      <c r="B39" s="646" t="s">
        <v>351</v>
      </c>
      <c r="C39" s="647">
        <v>35.137160000000002</v>
      </c>
      <c r="D39" s="647">
        <v>0</v>
      </c>
      <c r="E39" s="647"/>
      <c r="F39" s="647" t="s">
        <v>593</v>
      </c>
      <c r="G39" s="647" t="s">
        <v>593</v>
      </c>
      <c r="H39" s="647" t="s">
        <v>593</v>
      </c>
      <c r="I39" s="648" t="s">
        <v>593</v>
      </c>
      <c r="J39" s="649" t="s">
        <v>1</v>
      </c>
    </row>
    <row r="40" spans="1:10" ht="14.4" customHeight="1" x14ac:dyDescent="0.3">
      <c r="A40" s="645" t="s">
        <v>601</v>
      </c>
      <c r="B40" s="646" t="s">
        <v>353</v>
      </c>
      <c r="C40" s="647" t="s">
        <v>593</v>
      </c>
      <c r="D40" s="647">
        <v>10306.816249999998</v>
      </c>
      <c r="E40" s="647"/>
      <c r="F40" s="647">
        <v>25424.662559999997</v>
      </c>
      <c r="G40" s="647">
        <v>14528.268494597498</v>
      </c>
      <c r="H40" s="647">
        <v>10896.394065402499</v>
      </c>
      <c r="I40" s="648">
        <v>1.750013263415007</v>
      </c>
      <c r="J40" s="649" t="s">
        <v>1</v>
      </c>
    </row>
    <row r="41" spans="1:10" ht="14.4" customHeight="1" x14ac:dyDescent="0.3">
      <c r="A41" s="645" t="s">
        <v>601</v>
      </c>
      <c r="B41" s="646" t="s">
        <v>355</v>
      </c>
      <c r="C41" s="647">
        <v>0.37030000000000002</v>
      </c>
      <c r="D41" s="647">
        <v>1.1109</v>
      </c>
      <c r="E41" s="647"/>
      <c r="F41" s="647">
        <v>8.4582499999999996</v>
      </c>
      <c r="G41" s="647">
        <v>1.7030314142140002</v>
      </c>
      <c r="H41" s="647">
        <v>6.7552185857859994</v>
      </c>
      <c r="I41" s="648">
        <v>4.966584837722289</v>
      </c>
      <c r="J41" s="649" t="s">
        <v>1</v>
      </c>
    </row>
    <row r="42" spans="1:10" ht="14.4" customHeight="1" x14ac:dyDescent="0.3">
      <c r="A42" s="645" t="s">
        <v>601</v>
      </c>
      <c r="B42" s="646" t="s">
        <v>603</v>
      </c>
      <c r="C42" s="647">
        <v>27045.739480000018</v>
      </c>
      <c r="D42" s="647">
        <v>34545.456290000009</v>
      </c>
      <c r="E42" s="647"/>
      <c r="F42" s="647">
        <v>45497.287510000002</v>
      </c>
      <c r="G42" s="647">
        <v>38530.722731093338</v>
      </c>
      <c r="H42" s="647">
        <v>6966.5647789066643</v>
      </c>
      <c r="I42" s="648">
        <v>1.1808054530283913</v>
      </c>
      <c r="J42" s="649" t="s">
        <v>599</v>
      </c>
    </row>
    <row r="43" spans="1:10" ht="14.4" customHeight="1" x14ac:dyDescent="0.3">
      <c r="A43" s="645" t="s">
        <v>593</v>
      </c>
      <c r="B43" s="646" t="s">
        <v>593</v>
      </c>
      <c r="C43" s="647" t="s">
        <v>593</v>
      </c>
      <c r="D43" s="647" t="s">
        <v>593</v>
      </c>
      <c r="E43" s="647"/>
      <c r="F43" s="647" t="s">
        <v>593</v>
      </c>
      <c r="G43" s="647" t="s">
        <v>593</v>
      </c>
      <c r="H43" s="647" t="s">
        <v>593</v>
      </c>
      <c r="I43" s="648" t="s">
        <v>593</v>
      </c>
      <c r="J43" s="649" t="s">
        <v>600</v>
      </c>
    </row>
    <row r="44" spans="1:10" ht="14.4" customHeight="1" x14ac:dyDescent="0.3">
      <c r="A44" s="645" t="s">
        <v>604</v>
      </c>
      <c r="B44" s="646" t="s">
        <v>605</v>
      </c>
      <c r="C44" s="647" t="s">
        <v>593</v>
      </c>
      <c r="D44" s="647" t="s">
        <v>593</v>
      </c>
      <c r="E44" s="647"/>
      <c r="F44" s="647" t="s">
        <v>593</v>
      </c>
      <c r="G44" s="647" t="s">
        <v>593</v>
      </c>
      <c r="H44" s="647" t="s">
        <v>593</v>
      </c>
      <c r="I44" s="648" t="s">
        <v>593</v>
      </c>
      <c r="J44" s="649" t="s">
        <v>0</v>
      </c>
    </row>
    <row r="45" spans="1:10" ht="14.4" customHeight="1" x14ac:dyDescent="0.3">
      <c r="A45" s="645" t="s">
        <v>604</v>
      </c>
      <c r="B45" s="646" t="s">
        <v>344</v>
      </c>
      <c r="C45" s="647">
        <v>8420.9657500000085</v>
      </c>
      <c r="D45" s="647">
        <v>9099.1369300000115</v>
      </c>
      <c r="E45" s="647"/>
      <c r="F45" s="647">
        <v>8678.7046700000028</v>
      </c>
      <c r="G45" s="647">
        <v>9173.9997110412296</v>
      </c>
      <c r="H45" s="647">
        <v>-495.2950410412268</v>
      </c>
      <c r="I45" s="648">
        <v>0.9460110032001503</v>
      </c>
      <c r="J45" s="649" t="s">
        <v>1</v>
      </c>
    </row>
    <row r="46" spans="1:10" ht="14.4" customHeight="1" x14ac:dyDescent="0.3">
      <c r="A46" s="645" t="s">
        <v>604</v>
      </c>
      <c r="B46" s="646" t="s">
        <v>345</v>
      </c>
      <c r="C46" s="647" t="s">
        <v>593</v>
      </c>
      <c r="D46" s="647" t="s">
        <v>593</v>
      </c>
      <c r="E46" s="647"/>
      <c r="F46" s="647">
        <v>389.77590000000004</v>
      </c>
      <c r="G46" s="647">
        <v>190</v>
      </c>
      <c r="H46" s="647">
        <v>199.77590000000004</v>
      </c>
      <c r="I46" s="648">
        <v>2.051452105263158</v>
      </c>
      <c r="J46" s="649" t="s">
        <v>1</v>
      </c>
    </row>
    <row r="47" spans="1:10" ht="14.4" customHeight="1" x14ac:dyDescent="0.3">
      <c r="A47" s="645" t="s">
        <v>604</v>
      </c>
      <c r="B47" s="646" t="s">
        <v>346</v>
      </c>
      <c r="C47" s="647">
        <v>177.14239000000001</v>
      </c>
      <c r="D47" s="647">
        <v>239.49269000000001</v>
      </c>
      <c r="E47" s="647"/>
      <c r="F47" s="647">
        <v>34.120519999999956</v>
      </c>
      <c r="G47" s="647">
        <v>14</v>
      </c>
      <c r="H47" s="647">
        <v>20.120519999999956</v>
      </c>
      <c r="I47" s="648">
        <v>2.437179999999997</v>
      </c>
      <c r="J47" s="649" t="s">
        <v>1</v>
      </c>
    </row>
    <row r="48" spans="1:10" ht="14.4" customHeight="1" x14ac:dyDescent="0.3">
      <c r="A48" s="645" t="s">
        <v>604</v>
      </c>
      <c r="B48" s="646" t="s">
        <v>347</v>
      </c>
      <c r="C48" s="647">
        <v>42.670200000000001</v>
      </c>
      <c r="D48" s="647">
        <v>6.7259799999999998</v>
      </c>
      <c r="E48" s="647"/>
      <c r="F48" s="647">
        <v>0</v>
      </c>
      <c r="G48" s="647">
        <v>14.340277326093</v>
      </c>
      <c r="H48" s="647">
        <v>-14.340277326093</v>
      </c>
      <c r="I48" s="648">
        <v>0</v>
      </c>
      <c r="J48" s="649" t="s">
        <v>1</v>
      </c>
    </row>
    <row r="49" spans="1:10" ht="14.4" customHeight="1" x14ac:dyDescent="0.3">
      <c r="A49" s="645" t="s">
        <v>604</v>
      </c>
      <c r="B49" s="646" t="s">
        <v>348</v>
      </c>
      <c r="C49" s="647">
        <v>2037.22855</v>
      </c>
      <c r="D49" s="647">
        <v>4174.8122600000024</v>
      </c>
      <c r="E49" s="647"/>
      <c r="F49" s="647">
        <v>2702.0783700000002</v>
      </c>
      <c r="G49" s="647">
        <v>3369.9400626296201</v>
      </c>
      <c r="H49" s="647">
        <v>-667.86169262961994</v>
      </c>
      <c r="I49" s="648">
        <v>0.80181793141196811</v>
      </c>
      <c r="J49" s="649" t="s">
        <v>1</v>
      </c>
    </row>
    <row r="50" spans="1:10" ht="14.4" customHeight="1" x14ac:dyDescent="0.3">
      <c r="A50" s="645" t="s">
        <v>604</v>
      </c>
      <c r="B50" s="646" t="s">
        <v>349</v>
      </c>
      <c r="C50" s="647">
        <v>174.39924000000002</v>
      </c>
      <c r="D50" s="647">
        <v>0</v>
      </c>
      <c r="E50" s="647"/>
      <c r="F50" s="647">
        <v>72.295810000000003</v>
      </c>
      <c r="G50" s="647">
        <v>0</v>
      </c>
      <c r="H50" s="647">
        <v>72.295810000000003</v>
      </c>
      <c r="I50" s="648" t="s">
        <v>593</v>
      </c>
      <c r="J50" s="649" t="s">
        <v>1</v>
      </c>
    </row>
    <row r="51" spans="1:10" ht="14.4" customHeight="1" x14ac:dyDescent="0.3">
      <c r="A51" s="645" t="s">
        <v>604</v>
      </c>
      <c r="B51" s="646" t="s">
        <v>350</v>
      </c>
      <c r="C51" s="647">
        <v>3372.6163500000011</v>
      </c>
      <c r="D51" s="647">
        <v>2727.8427800000013</v>
      </c>
      <c r="E51" s="647"/>
      <c r="F51" s="647">
        <v>1685.7113400000007</v>
      </c>
      <c r="G51" s="647">
        <v>2834.99991070437</v>
      </c>
      <c r="H51" s="647">
        <v>-1149.2885707043692</v>
      </c>
      <c r="I51" s="648">
        <v>0.59460719333186052</v>
      </c>
      <c r="J51" s="649" t="s">
        <v>1</v>
      </c>
    </row>
    <row r="52" spans="1:10" ht="14.4" customHeight="1" x14ac:dyDescent="0.3">
      <c r="A52" s="645" t="s">
        <v>604</v>
      </c>
      <c r="B52" s="646" t="s">
        <v>351</v>
      </c>
      <c r="C52" s="647">
        <v>7285.8594300000041</v>
      </c>
      <c r="D52" s="647">
        <v>9064.4517400000022</v>
      </c>
      <c r="E52" s="647"/>
      <c r="F52" s="647">
        <v>5175.6935500000018</v>
      </c>
      <c r="G52" s="647">
        <v>9022.9997157973703</v>
      </c>
      <c r="H52" s="647">
        <v>-3847.3061657973685</v>
      </c>
      <c r="I52" s="648">
        <v>0.57361118397670496</v>
      </c>
      <c r="J52" s="649" t="s">
        <v>1</v>
      </c>
    </row>
    <row r="53" spans="1:10" ht="14.4" customHeight="1" x14ac:dyDescent="0.3">
      <c r="A53" s="645" t="s">
        <v>604</v>
      </c>
      <c r="B53" s="646" t="s">
        <v>353</v>
      </c>
      <c r="C53" s="647" t="s">
        <v>593</v>
      </c>
      <c r="D53" s="647">
        <v>403.39895999999999</v>
      </c>
      <c r="E53" s="647"/>
      <c r="F53" s="647">
        <v>918.64250000000004</v>
      </c>
      <c r="G53" s="647">
        <v>0</v>
      </c>
      <c r="H53" s="647">
        <v>918.64250000000004</v>
      </c>
      <c r="I53" s="648" t="s">
        <v>593</v>
      </c>
      <c r="J53" s="649" t="s">
        <v>1</v>
      </c>
    </row>
    <row r="54" spans="1:10" ht="14.4" customHeight="1" x14ac:dyDescent="0.3">
      <c r="A54" s="645" t="s">
        <v>604</v>
      </c>
      <c r="B54" s="646" t="s">
        <v>355</v>
      </c>
      <c r="C54" s="647">
        <v>30.49192</v>
      </c>
      <c r="D54" s="647">
        <v>30.662459999999999</v>
      </c>
      <c r="E54" s="647"/>
      <c r="F54" s="647">
        <v>30.134699999999995</v>
      </c>
      <c r="G54" s="647">
        <v>31.558593214504995</v>
      </c>
      <c r="H54" s="647">
        <v>-1.4238932145050001</v>
      </c>
      <c r="I54" s="648">
        <v>0.95488096681538548</v>
      </c>
      <c r="J54" s="649" t="s">
        <v>1</v>
      </c>
    </row>
    <row r="55" spans="1:10" ht="14.4" customHeight="1" x14ac:dyDescent="0.3">
      <c r="A55" s="645" t="s">
        <v>604</v>
      </c>
      <c r="B55" s="646" t="s">
        <v>606</v>
      </c>
      <c r="C55" s="647">
        <v>21541.373830000015</v>
      </c>
      <c r="D55" s="647">
        <v>25746.523800000014</v>
      </c>
      <c r="E55" s="647"/>
      <c r="F55" s="647">
        <v>19687.157360000008</v>
      </c>
      <c r="G55" s="647">
        <v>24651.838270713186</v>
      </c>
      <c r="H55" s="647">
        <v>-4964.6809107131776</v>
      </c>
      <c r="I55" s="648">
        <v>0.79860808527973737</v>
      </c>
      <c r="J55" s="649" t="s">
        <v>599</v>
      </c>
    </row>
    <row r="56" spans="1:10" ht="14.4" customHeight="1" x14ac:dyDescent="0.3">
      <c r="A56" s="645" t="s">
        <v>593</v>
      </c>
      <c r="B56" s="646" t="s">
        <v>593</v>
      </c>
      <c r="C56" s="647" t="s">
        <v>593</v>
      </c>
      <c r="D56" s="647" t="s">
        <v>593</v>
      </c>
      <c r="E56" s="647"/>
      <c r="F56" s="647" t="s">
        <v>593</v>
      </c>
      <c r="G56" s="647" t="s">
        <v>593</v>
      </c>
      <c r="H56" s="647" t="s">
        <v>593</v>
      </c>
      <c r="I56" s="648" t="s">
        <v>593</v>
      </c>
      <c r="J56" s="649" t="s">
        <v>600</v>
      </c>
    </row>
    <row r="57" spans="1:10" ht="14.4" customHeight="1" x14ac:dyDescent="0.3">
      <c r="A57" s="645" t="s">
        <v>607</v>
      </c>
      <c r="B57" s="646" t="s">
        <v>608</v>
      </c>
      <c r="C57" s="647" t="s">
        <v>593</v>
      </c>
      <c r="D57" s="647" t="s">
        <v>593</v>
      </c>
      <c r="E57" s="647"/>
      <c r="F57" s="647" t="s">
        <v>593</v>
      </c>
      <c r="G57" s="647" t="s">
        <v>593</v>
      </c>
      <c r="H57" s="647" t="s">
        <v>593</v>
      </c>
      <c r="I57" s="648" t="s">
        <v>593</v>
      </c>
      <c r="J57" s="649" t="s">
        <v>0</v>
      </c>
    </row>
    <row r="58" spans="1:10" ht="14.4" customHeight="1" x14ac:dyDescent="0.3">
      <c r="A58" s="645" t="s">
        <v>607</v>
      </c>
      <c r="B58" s="646" t="s">
        <v>344</v>
      </c>
      <c r="C58" s="647">
        <v>12755.065070000008</v>
      </c>
      <c r="D58" s="647">
        <v>10336.839440000003</v>
      </c>
      <c r="E58" s="647"/>
      <c r="F58" s="647">
        <v>11061.871010000003</v>
      </c>
      <c r="G58" s="647">
        <v>10340.232465478501</v>
      </c>
      <c r="H58" s="647">
        <v>721.6385445215019</v>
      </c>
      <c r="I58" s="648">
        <v>1.0697893927366466</v>
      </c>
      <c r="J58" s="649" t="s">
        <v>1</v>
      </c>
    </row>
    <row r="59" spans="1:10" ht="14.4" customHeight="1" x14ac:dyDescent="0.3">
      <c r="A59" s="645" t="s">
        <v>607</v>
      </c>
      <c r="B59" s="646" t="s">
        <v>345</v>
      </c>
      <c r="C59" s="647" t="s">
        <v>593</v>
      </c>
      <c r="D59" s="647" t="s">
        <v>593</v>
      </c>
      <c r="E59" s="647"/>
      <c r="F59" s="647">
        <v>503.92713000000003</v>
      </c>
      <c r="G59" s="647">
        <v>399</v>
      </c>
      <c r="H59" s="647">
        <v>104.92713000000003</v>
      </c>
      <c r="I59" s="648">
        <v>1.2629752631578948</v>
      </c>
      <c r="J59" s="649" t="s">
        <v>1</v>
      </c>
    </row>
    <row r="60" spans="1:10" ht="14.4" customHeight="1" x14ac:dyDescent="0.3">
      <c r="A60" s="645" t="s">
        <v>607</v>
      </c>
      <c r="B60" s="646" t="s">
        <v>346</v>
      </c>
      <c r="C60" s="647">
        <v>279.88780000000003</v>
      </c>
      <c r="D60" s="647">
        <v>365.82162000000005</v>
      </c>
      <c r="E60" s="647"/>
      <c r="F60" s="647">
        <v>13.425239999999992</v>
      </c>
      <c r="G60" s="647">
        <v>10</v>
      </c>
      <c r="H60" s="647">
        <v>3.4252399999999916</v>
      </c>
      <c r="I60" s="648">
        <v>1.3425239999999992</v>
      </c>
      <c r="J60" s="649" t="s">
        <v>1</v>
      </c>
    </row>
    <row r="61" spans="1:10" ht="14.4" customHeight="1" x14ac:dyDescent="0.3">
      <c r="A61" s="645" t="s">
        <v>607</v>
      </c>
      <c r="B61" s="646" t="s">
        <v>347</v>
      </c>
      <c r="C61" s="647">
        <v>72.26867</v>
      </c>
      <c r="D61" s="647">
        <v>0</v>
      </c>
      <c r="E61" s="647"/>
      <c r="F61" s="647">
        <v>6</v>
      </c>
      <c r="G61" s="647">
        <v>0</v>
      </c>
      <c r="H61" s="647">
        <v>6</v>
      </c>
      <c r="I61" s="648" t="s">
        <v>593</v>
      </c>
      <c r="J61" s="649" t="s">
        <v>1</v>
      </c>
    </row>
    <row r="62" spans="1:10" ht="14.4" customHeight="1" x14ac:dyDescent="0.3">
      <c r="A62" s="645" t="s">
        <v>607</v>
      </c>
      <c r="B62" s="646" t="s">
        <v>348</v>
      </c>
      <c r="C62" s="647">
        <v>5276.4045600000036</v>
      </c>
      <c r="D62" s="647">
        <v>10537.905660000002</v>
      </c>
      <c r="E62" s="647"/>
      <c r="F62" s="647">
        <v>5980.4094000000005</v>
      </c>
      <c r="G62" s="647">
        <v>11512.6758186639</v>
      </c>
      <c r="H62" s="647">
        <v>-5532.2664186638995</v>
      </c>
      <c r="I62" s="648">
        <v>0.5194630244260674</v>
      </c>
      <c r="J62" s="649" t="s">
        <v>1</v>
      </c>
    </row>
    <row r="63" spans="1:10" ht="14.4" customHeight="1" x14ac:dyDescent="0.3">
      <c r="A63" s="645" t="s">
        <v>607</v>
      </c>
      <c r="B63" s="646" t="s">
        <v>350</v>
      </c>
      <c r="C63" s="647">
        <v>1679.6076200000011</v>
      </c>
      <c r="D63" s="647">
        <v>1695.0310399999998</v>
      </c>
      <c r="E63" s="647"/>
      <c r="F63" s="647">
        <v>1307.4772499999999</v>
      </c>
      <c r="G63" s="647">
        <v>1756.9999446587599</v>
      </c>
      <c r="H63" s="647">
        <v>-449.52269465875997</v>
      </c>
      <c r="I63" s="648">
        <v>0.74415326760521605</v>
      </c>
      <c r="J63" s="649" t="s">
        <v>1</v>
      </c>
    </row>
    <row r="64" spans="1:10" ht="14.4" customHeight="1" x14ac:dyDescent="0.3">
      <c r="A64" s="645" t="s">
        <v>607</v>
      </c>
      <c r="B64" s="646" t="s">
        <v>351</v>
      </c>
      <c r="C64" s="647">
        <v>3811.4780100000035</v>
      </c>
      <c r="D64" s="647">
        <v>6122.6150100000004</v>
      </c>
      <c r="E64" s="647"/>
      <c r="F64" s="647">
        <v>5433.1104700000024</v>
      </c>
      <c r="G64" s="647">
        <v>6461.99979646266</v>
      </c>
      <c r="H64" s="647">
        <v>-1028.8893264626577</v>
      </c>
      <c r="I64" s="648">
        <v>0.84077849599656773</v>
      </c>
      <c r="J64" s="649" t="s">
        <v>1</v>
      </c>
    </row>
    <row r="65" spans="1:10" ht="14.4" customHeight="1" x14ac:dyDescent="0.3">
      <c r="A65" s="645" t="s">
        <v>607</v>
      </c>
      <c r="B65" s="646" t="s">
        <v>353</v>
      </c>
      <c r="C65" s="647" t="s">
        <v>593</v>
      </c>
      <c r="D65" s="647">
        <v>4667.2995600000004</v>
      </c>
      <c r="E65" s="647"/>
      <c r="F65" s="647">
        <v>117.04</v>
      </c>
      <c r="G65" s="647">
        <v>3784.26106224253</v>
      </c>
      <c r="H65" s="647">
        <v>-3667.22106224253</v>
      </c>
      <c r="I65" s="648">
        <v>3.0928098795235552E-2</v>
      </c>
      <c r="J65" s="649" t="s">
        <v>1</v>
      </c>
    </row>
    <row r="66" spans="1:10" ht="14.4" customHeight="1" x14ac:dyDescent="0.3">
      <c r="A66" s="645" t="s">
        <v>607</v>
      </c>
      <c r="B66" s="646" t="s">
        <v>355</v>
      </c>
      <c r="C66" s="647">
        <v>0</v>
      </c>
      <c r="D66" s="647" t="s">
        <v>593</v>
      </c>
      <c r="E66" s="647"/>
      <c r="F66" s="647" t="s">
        <v>593</v>
      </c>
      <c r="G66" s="647" t="s">
        <v>593</v>
      </c>
      <c r="H66" s="647" t="s">
        <v>593</v>
      </c>
      <c r="I66" s="648" t="s">
        <v>593</v>
      </c>
      <c r="J66" s="649" t="s">
        <v>1</v>
      </c>
    </row>
    <row r="67" spans="1:10" ht="14.4" customHeight="1" x14ac:dyDescent="0.3">
      <c r="A67" s="645" t="s">
        <v>607</v>
      </c>
      <c r="B67" s="646" t="s">
        <v>609</v>
      </c>
      <c r="C67" s="647">
        <v>23874.711730000017</v>
      </c>
      <c r="D67" s="647">
        <v>33725.512330000005</v>
      </c>
      <c r="E67" s="647"/>
      <c r="F67" s="647">
        <v>24423.260500000008</v>
      </c>
      <c r="G67" s="647">
        <v>34265.16908750635</v>
      </c>
      <c r="H67" s="647">
        <v>-9841.9085875063429</v>
      </c>
      <c r="I67" s="648">
        <v>0.71277221593822904</v>
      </c>
      <c r="J67" s="649" t="s">
        <v>599</v>
      </c>
    </row>
    <row r="68" spans="1:10" ht="14.4" customHeight="1" x14ac:dyDescent="0.3">
      <c r="A68" s="645" t="s">
        <v>593</v>
      </c>
      <c r="B68" s="646" t="s">
        <v>593</v>
      </c>
      <c r="C68" s="647" t="s">
        <v>593</v>
      </c>
      <c r="D68" s="647" t="s">
        <v>593</v>
      </c>
      <c r="E68" s="647"/>
      <c r="F68" s="647" t="s">
        <v>593</v>
      </c>
      <c r="G68" s="647" t="s">
        <v>593</v>
      </c>
      <c r="H68" s="647" t="s">
        <v>593</v>
      </c>
      <c r="I68" s="648" t="s">
        <v>593</v>
      </c>
      <c r="J68" s="649" t="s">
        <v>600</v>
      </c>
    </row>
    <row r="69" spans="1:10" ht="14.4" customHeight="1" x14ac:dyDescent="0.3">
      <c r="A69" s="645" t="s">
        <v>610</v>
      </c>
      <c r="B69" s="646" t="s">
        <v>611</v>
      </c>
      <c r="C69" s="647" t="s">
        <v>593</v>
      </c>
      <c r="D69" s="647" t="s">
        <v>593</v>
      </c>
      <c r="E69" s="647"/>
      <c r="F69" s="647" t="s">
        <v>593</v>
      </c>
      <c r="G69" s="647" t="s">
        <v>593</v>
      </c>
      <c r="H69" s="647" t="s">
        <v>593</v>
      </c>
      <c r="I69" s="648" t="s">
        <v>593</v>
      </c>
      <c r="J69" s="649" t="s">
        <v>0</v>
      </c>
    </row>
    <row r="70" spans="1:10" ht="14.4" customHeight="1" x14ac:dyDescent="0.3">
      <c r="A70" s="645" t="s">
        <v>610</v>
      </c>
      <c r="B70" s="646" t="s">
        <v>344</v>
      </c>
      <c r="C70" s="647">
        <v>140.60655</v>
      </c>
      <c r="D70" s="647">
        <v>44.671120000000002</v>
      </c>
      <c r="E70" s="647"/>
      <c r="F70" s="647">
        <v>19.340030000000002</v>
      </c>
      <c r="G70" s="647">
        <v>45.281886515738996</v>
      </c>
      <c r="H70" s="647">
        <v>-25.941856515738994</v>
      </c>
      <c r="I70" s="648">
        <v>0.42710300935182616</v>
      </c>
      <c r="J70" s="649" t="s">
        <v>1</v>
      </c>
    </row>
    <row r="71" spans="1:10" ht="14.4" customHeight="1" x14ac:dyDescent="0.3">
      <c r="A71" s="645" t="s">
        <v>610</v>
      </c>
      <c r="B71" s="646" t="s">
        <v>612</v>
      </c>
      <c r="C71" s="647">
        <v>140.60655</v>
      </c>
      <c r="D71" s="647">
        <v>44.671120000000002</v>
      </c>
      <c r="E71" s="647"/>
      <c r="F71" s="647">
        <v>19.340030000000002</v>
      </c>
      <c r="G71" s="647">
        <v>45.281886515738996</v>
      </c>
      <c r="H71" s="647">
        <v>-25.941856515738994</v>
      </c>
      <c r="I71" s="648">
        <v>0.42710300935182616</v>
      </c>
      <c r="J71" s="649" t="s">
        <v>599</v>
      </c>
    </row>
    <row r="72" spans="1:10" ht="14.4" customHeight="1" x14ac:dyDescent="0.3">
      <c r="A72" s="645" t="s">
        <v>593</v>
      </c>
      <c r="B72" s="646" t="s">
        <v>593</v>
      </c>
      <c r="C72" s="647" t="s">
        <v>593</v>
      </c>
      <c r="D72" s="647" t="s">
        <v>593</v>
      </c>
      <c r="E72" s="647"/>
      <c r="F72" s="647" t="s">
        <v>593</v>
      </c>
      <c r="G72" s="647" t="s">
        <v>593</v>
      </c>
      <c r="H72" s="647" t="s">
        <v>593</v>
      </c>
      <c r="I72" s="648" t="s">
        <v>593</v>
      </c>
      <c r="J72" s="649" t="s">
        <v>600</v>
      </c>
    </row>
    <row r="73" spans="1:10" ht="14.4" customHeight="1" x14ac:dyDescent="0.3">
      <c r="A73" s="645" t="s">
        <v>613</v>
      </c>
      <c r="B73" s="646" t="s">
        <v>614</v>
      </c>
      <c r="C73" s="647" t="s">
        <v>593</v>
      </c>
      <c r="D73" s="647" t="s">
        <v>593</v>
      </c>
      <c r="E73" s="647"/>
      <c r="F73" s="647" t="s">
        <v>593</v>
      </c>
      <c r="G73" s="647" t="s">
        <v>593</v>
      </c>
      <c r="H73" s="647" t="s">
        <v>593</v>
      </c>
      <c r="I73" s="648" t="s">
        <v>593</v>
      </c>
      <c r="J73" s="649" t="s">
        <v>0</v>
      </c>
    </row>
    <row r="74" spans="1:10" ht="14.4" customHeight="1" x14ac:dyDescent="0.3">
      <c r="A74" s="645" t="s">
        <v>613</v>
      </c>
      <c r="B74" s="646" t="s">
        <v>352</v>
      </c>
      <c r="C74" s="647">
        <v>164514.0038500001</v>
      </c>
      <c r="D74" s="647">
        <v>176393.9797600001</v>
      </c>
      <c r="E74" s="647"/>
      <c r="F74" s="647">
        <v>210694.53140999997</v>
      </c>
      <c r="G74" s="647">
        <v>210302.99450543697</v>
      </c>
      <c r="H74" s="647">
        <v>391.53690456299228</v>
      </c>
      <c r="I74" s="648">
        <v>1.0018617752233332</v>
      </c>
      <c r="J74" s="649" t="s">
        <v>1</v>
      </c>
    </row>
    <row r="75" spans="1:10" ht="14.4" customHeight="1" x14ac:dyDescent="0.3">
      <c r="A75" s="645" t="s">
        <v>613</v>
      </c>
      <c r="B75" s="646" t="s">
        <v>353</v>
      </c>
      <c r="C75" s="647" t="s">
        <v>593</v>
      </c>
      <c r="D75" s="647" t="s">
        <v>593</v>
      </c>
      <c r="E75" s="647"/>
      <c r="F75" s="647">
        <v>497.07504</v>
      </c>
      <c r="G75" s="647">
        <v>0</v>
      </c>
      <c r="H75" s="647">
        <v>497.07504</v>
      </c>
      <c r="I75" s="648" t="s">
        <v>593</v>
      </c>
      <c r="J75" s="649" t="s">
        <v>1</v>
      </c>
    </row>
    <row r="76" spans="1:10" ht="14.4" customHeight="1" x14ac:dyDescent="0.3">
      <c r="A76" s="645" t="s">
        <v>613</v>
      </c>
      <c r="B76" s="646" t="s">
        <v>615</v>
      </c>
      <c r="C76" s="647">
        <v>164514.0038500001</v>
      </c>
      <c r="D76" s="647">
        <v>176393.9797600001</v>
      </c>
      <c r="E76" s="647"/>
      <c r="F76" s="647">
        <v>211191.60644999996</v>
      </c>
      <c r="G76" s="647">
        <v>210302.99450543697</v>
      </c>
      <c r="H76" s="647">
        <v>888.61194456298836</v>
      </c>
      <c r="I76" s="648">
        <v>1.0042253889282591</v>
      </c>
      <c r="J76" s="649" t="s">
        <v>599</v>
      </c>
    </row>
    <row r="77" spans="1:10" ht="14.4" customHeight="1" x14ac:dyDescent="0.3">
      <c r="A77" s="645" t="s">
        <v>593</v>
      </c>
      <c r="B77" s="646" t="s">
        <v>593</v>
      </c>
      <c r="C77" s="647" t="s">
        <v>593</v>
      </c>
      <c r="D77" s="647" t="s">
        <v>593</v>
      </c>
      <c r="E77" s="647"/>
      <c r="F77" s="647" t="s">
        <v>593</v>
      </c>
      <c r="G77" s="647" t="s">
        <v>593</v>
      </c>
      <c r="H77" s="647" t="s">
        <v>593</v>
      </c>
      <c r="I77" s="648" t="s">
        <v>593</v>
      </c>
      <c r="J77" s="649" t="s">
        <v>600</v>
      </c>
    </row>
    <row r="78" spans="1:10" ht="14.4" customHeight="1" x14ac:dyDescent="0.3">
      <c r="A78" s="645" t="s">
        <v>616</v>
      </c>
      <c r="B78" s="646" t="s">
        <v>617</v>
      </c>
      <c r="C78" s="647" t="s">
        <v>593</v>
      </c>
      <c r="D78" s="647" t="s">
        <v>593</v>
      </c>
      <c r="E78" s="647"/>
      <c r="F78" s="647" t="s">
        <v>593</v>
      </c>
      <c r="G78" s="647" t="s">
        <v>593</v>
      </c>
      <c r="H78" s="647" t="s">
        <v>593</v>
      </c>
      <c r="I78" s="648" t="s">
        <v>593</v>
      </c>
      <c r="J78" s="649" t="s">
        <v>0</v>
      </c>
    </row>
    <row r="79" spans="1:10" ht="14.4" customHeight="1" x14ac:dyDescent="0.3">
      <c r="A79" s="645" t="s">
        <v>616</v>
      </c>
      <c r="B79" s="646" t="s">
        <v>344</v>
      </c>
      <c r="C79" s="647" t="s">
        <v>593</v>
      </c>
      <c r="D79" s="647">
        <v>1.24146</v>
      </c>
      <c r="E79" s="647"/>
      <c r="F79" s="647">
        <v>3.9665299999999992</v>
      </c>
      <c r="G79" s="647">
        <v>0</v>
      </c>
      <c r="H79" s="647">
        <v>3.9665299999999992</v>
      </c>
      <c r="I79" s="648" t="s">
        <v>593</v>
      </c>
      <c r="J79" s="649" t="s">
        <v>1</v>
      </c>
    </row>
    <row r="80" spans="1:10" ht="14.4" customHeight="1" x14ac:dyDescent="0.3">
      <c r="A80" s="645" t="s">
        <v>616</v>
      </c>
      <c r="B80" s="646" t="s">
        <v>618</v>
      </c>
      <c r="C80" s="647" t="s">
        <v>593</v>
      </c>
      <c r="D80" s="647">
        <v>1.24146</v>
      </c>
      <c r="E80" s="647"/>
      <c r="F80" s="647">
        <v>3.9665299999999992</v>
      </c>
      <c r="G80" s="647">
        <v>0</v>
      </c>
      <c r="H80" s="647">
        <v>3.9665299999999992</v>
      </c>
      <c r="I80" s="648" t="s">
        <v>593</v>
      </c>
      <c r="J80" s="649" t="s">
        <v>599</v>
      </c>
    </row>
    <row r="81" spans="1:10" ht="14.4" customHeight="1" x14ac:dyDescent="0.3">
      <c r="A81" s="645" t="s">
        <v>593</v>
      </c>
      <c r="B81" s="646" t="s">
        <v>593</v>
      </c>
      <c r="C81" s="647" t="s">
        <v>593</v>
      </c>
      <c r="D81" s="647" t="s">
        <v>593</v>
      </c>
      <c r="E81" s="647"/>
      <c r="F81" s="647" t="s">
        <v>593</v>
      </c>
      <c r="G81" s="647" t="s">
        <v>593</v>
      </c>
      <c r="H81" s="647" t="s">
        <v>593</v>
      </c>
      <c r="I81" s="648" t="s">
        <v>593</v>
      </c>
      <c r="J81" s="649" t="s">
        <v>600</v>
      </c>
    </row>
    <row r="82" spans="1:10" ht="14.4" customHeight="1" x14ac:dyDescent="0.3">
      <c r="A82" s="645" t="s">
        <v>619</v>
      </c>
      <c r="B82" s="646" t="s">
        <v>620</v>
      </c>
      <c r="C82" s="647" t="s">
        <v>593</v>
      </c>
      <c r="D82" s="647" t="s">
        <v>593</v>
      </c>
      <c r="E82" s="647"/>
      <c r="F82" s="647" t="s">
        <v>593</v>
      </c>
      <c r="G82" s="647" t="s">
        <v>593</v>
      </c>
      <c r="H82" s="647" t="s">
        <v>593</v>
      </c>
      <c r="I82" s="648" t="s">
        <v>593</v>
      </c>
      <c r="J82" s="649" t="s">
        <v>0</v>
      </c>
    </row>
    <row r="83" spans="1:10" ht="14.4" customHeight="1" x14ac:dyDescent="0.3">
      <c r="A83" s="645" t="s">
        <v>619</v>
      </c>
      <c r="B83" s="646" t="s">
        <v>344</v>
      </c>
      <c r="C83" s="647" t="s">
        <v>593</v>
      </c>
      <c r="D83" s="647">
        <v>12.93228</v>
      </c>
      <c r="E83" s="647"/>
      <c r="F83" s="647">
        <v>15.348040000000001</v>
      </c>
      <c r="G83" s="647">
        <v>0</v>
      </c>
      <c r="H83" s="647">
        <v>15.348040000000001</v>
      </c>
      <c r="I83" s="648" t="s">
        <v>593</v>
      </c>
      <c r="J83" s="649" t="s">
        <v>1</v>
      </c>
    </row>
    <row r="84" spans="1:10" ht="14.4" customHeight="1" x14ac:dyDescent="0.3">
      <c r="A84" s="645" t="s">
        <v>619</v>
      </c>
      <c r="B84" s="646" t="s">
        <v>621</v>
      </c>
      <c r="C84" s="647" t="s">
        <v>593</v>
      </c>
      <c r="D84" s="647">
        <v>12.93228</v>
      </c>
      <c r="E84" s="647"/>
      <c r="F84" s="647">
        <v>15.348040000000001</v>
      </c>
      <c r="G84" s="647">
        <v>0</v>
      </c>
      <c r="H84" s="647">
        <v>15.348040000000001</v>
      </c>
      <c r="I84" s="648" t="s">
        <v>593</v>
      </c>
      <c r="J84" s="649" t="s">
        <v>599</v>
      </c>
    </row>
    <row r="85" spans="1:10" ht="14.4" customHeight="1" x14ac:dyDescent="0.3">
      <c r="A85" s="645" t="s">
        <v>593</v>
      </c>
      <c r="B85" s="646" t="s">
        <v>593</v>
      </c>
      <c r="C85" s="647" t="s">
        <v>593</v>
      </c>
      <c r="D85" s="647" t="s">
        <v>593</v>
      </c>
      <c r="E85" s="647"/>
      <c r="F85" s="647" t="s">
        <v>593</v>
      </c>
      <c r="G85" s="647" t="s">
        <v>593</v>
      </c>
      <c r="H85" s="647" t="s">
        <v>593</v>
      </c>
      <c r="I85" s="648" t="s">
        <v>593</v>
      </c>
      <c r="J85" s="649" t="s">
        <v>600</v>
      </c>
    </row>
    <row r="86" spans="1:10" ht="14.4" customHeight="1" x14ac:dyDescent="0.3">
      <c r="A86" s="645" t="s">
        <v>622</v>
      </c>
      <c r="B86" s="646" t="s">
        <v>623</v>
      </c>
      <c r="C86" s="647" t="s">
        <v>593</v>
      </c>
      <c r="D86" s="647" t="s">
        <v>593</v>
      </c>
      <c r="E86" s="647"/>
      <c r="F86" s="647" t="s">
        <v>593</v>
      </c>
      <c r="G86" s="647" t="s">
        <v>593</v>
      </c>
      <c r="H86" s="647" t="s">
        <v>593</v>
      </c>
      <c r="I86" s="648" t="s">
        <v>593</v>
      </c>
      <c r="J86" s="649" t="s">
        <v>0</v>
      </c>
    </row>
    <row r="87" spans="1:10" ht="14.4" customHeight="1" x14ac:dyDescent="0.3">
      <c r="A87" s="645" t="s">
        <v>622</v>
      </c>
      <c r="B87" s="646" t="s">
        <v>344</v>
      </c>
      <c r="C87" s="647" t="s">
        <v>593</v>
      </c>
      <c r="D87" s="647">
        <v>9.0778300000000005</v>
      </c>
      <c r="E87" s="647"/>
      <c r="F87" s="647">
        <v>24.03068</v>
      </c>
      <c r="G87" s="647">
        <v>0</v>
      </c>
      <c r="H87" s="647">
        <v>24.03068</v>
      </c>
      <c r="I87" s="648" t="s">
        <v>593</v>
      </c>
      <c r="J87" s="649" t="s">
        <v>1</v>
      </c>
    </row>
    <row r="88" spans="1:10" ht="14.4" customHeight="1" x14ac:dyDescent="0.3">
      <c r="A88" s="645" t="s">
        <v>622</v>
      </c>
      <c r="B88" s="646" t="s">
        <v>624</v>
      </c>
      <c r="C88" s="647" t="s">
        <v>593</v>
      </c>
      <c r="D88" s="647">
        <v>9.0778300000000005</v>
      </c>
      <c r="E88" s="647"/>
      <c r="F88" s="647">
        <v>24.03068</v>
      </c>
      <c r="G88" s="647">
        <v>0</v>
      </c>
      <c r="H88" s="647">
        <v>24.03068</v>
      </c>
      <c r="I88" s="648" t="s">
        <v>593</v>
      </c>
      <c r="J88" s="649" t="s">
        <v>599</v>
      </c>
    </row>
    <row r="89" spans="1:10" ht="14.4" customHeight="1" x14ac:dyDescent="0.3">
      <c r="A89" s="645" t="s">
        <v>593</v>
      </c>
      <c r="B89" s="646" t="s">
        <v>593</v>
      </c>
      <c r="C89" s="647" t="s">
        <v>593</v>
      </c>
      <c r="D89" s="647" t="s">
        <v>593</v>
      </c>
      <c r="E89" s="647"/>
      <c r="F89" s="647" t="s">
        <v>593</v>
      </c>
      <c r="G89" s="647" t="s">
        <v>593</v>
      </c>
      <c r="H89" s="647" t="s">
        <v>593</v>
      </c>
      <c r="I89" s="648" t="s">
        <v>593</v>
      </c>
      <c r="J89" s="649" t="s">
        <v>600</v>
      </c>
    </row>
    <row r="90" spans="1:10" ht="14.4" customHeight="1" x14ac:dyDescent="0.3">
      <c r="A90" s="645" t="s">
        <v>625</v>
      </c>
      <c r="B90" s="646" t="s">
        <v>626</v>
      </c>
      <c r="C90" s="647" t="s">
        <v>593</v>
      </c>
      <c r="D90" s="647" t="s">
        <v>593</v>
      </c>
      <c r="E90" s="647"/>
      <c r="F90" s="647" t="s">
        <v>593</v>
      </c>
      <c r="G90" s="647" t="s">
        <v>593</v>
      </c>
      <c r="H90" s="647" t="s">
        <v>593</v>
      </c>
      <c r="I90" s="648" t="s">
        <v>593</v>
      </c>
      <c r="J90" s="649" t="s">
        <v>0</v>
      </c>
    </row>
    <row r="91" spans="1:10" ht="14.4" customHeight="1" x14ac:dyDescent="0.3">
      <c r="A91" s="645" t="s">
        <v>625</v>
      </c>
      <c r="B91" s="646" t="s">
        <v>344</v>
      </c>
      <c r="C91" s="647" t="s">
        <v>593</v>
      </c>
      <c r="D91" s="647">
        <v>0.12978999999999999</v>
      </c>
      <c r="E91" s="647"/>
      <c r="F91" s="647">
        <v>0.68070999999999993</v>
      </c>
      <c r="G91" s="647">
        <v>0.12541737712500001</v>
      </c>
      <c r="H91" s="647">
        <v>0.55529262287499992</v>
      </c>
      <c r="I91" s="648">
        <v>5.4275572939271024</v>
      </c>
      <c r="J91" s="649" t="s">
        <v>1</v>
      </c>
    </row>
    <row r="92" spans="1:10" ht="14.4" customHeight="1" x14ac:dyDescent="0.3">
      <c r="A92" s="645" t="s">
        <v>625</v>
      </c>
      <c r="B92" s="646" t="s">
        <v>627</v>
      </c>
      <c r="C92" s="647" t="s">
        <v>593</v>
      </c>
      <c r="D92" s="647">
        <v>0.12978999999999999</v>
      </c>
      <c r="E92" s="647"/>
      <c r="F92" s="647">
        <v>0.68070999999999993</v>
      </c>
      <c r="G92" s="647">
        <v>0.12541737712500001</v>
      </c>
      <c r="H92" s="647">
        <v>0.55529262287499992</v>
      </c>
      <c r="I92" s="648">
        <v>5.4275572939271024</v>
      </c>
      <c r="J92" s="649" t="s">
        <v>599</v>
      </c>
    </row>
    <row r="93" spans="1:10" ht="14.4" customHeight="1" x14ac:dyDescent="0.3">
      <c r="A93" s="645" t="s">
        <v>593</v>
      </c>
      <c r="B93" s="646" t="s">
        <v>593</v>
      </c>
      <c r="C93" s="647" t="s">
        <v>593</v>
      </c>
      <c r="D93" s="647" t="s">
        <v>593</v>
      </c>
      <c r="E93" s="647"/>
      <c r="F93" s="647" t="s">
        <v>593</v>
      </c>
      <c r="G93" s="647" t="s">
        <v>593</v>
      </c>
      <c r="H93" s="647" t="s">
        <v>593</v>
      </c>
      <c r="I93" s="648" t="s">
        <v>593</v>
      </c>
      <c r="J93" s="649" t="s">
        <v>600</v>
      </c>
    </row>
    <row r="94" spans="1:10" ht="14.4" customHeight="1" x14ac:dyDescent="0.3">
      <c r="A94" s="645" t="s">
        <v>628</v>
      </c>
      <c r="B94" s="646" t="s">
        <v>629</v>
      </c>
      <c r="C94" s="647" t="s">
        <v>593</v>
      </c>
      <c r="D94" s="647" t="s">
        <v>593</v>
      </c>
      <c r="E94" s="647"/>
      <c r="F94" s="647" t="s">
        <v>593</v>
      </c>
      <c r="G94" s="647" t="s">
        <v>593</v>
      </c>
      <c r="H94" s="647" t="s">
        <v>593</v>
      </c>
      <c r="I94" s="648" t="s">
        <v>593</v>
      </c>
      <c r="J94" s="649" t="s">
        <v>0</v>
      </c>
    </row>
    <row r="95" spans="1:10" ht="14.4" customHeight="1" x14ac:dyDescent="0.3">
      <c r="A95" s="645" t="s">
        <v>628</v>
      </c>
      <c r="B95" s="646" t="s">
        <v>344</v>
      </c>
      <c r="C95" s="647" t="s">
        <v>593</v>
      </c>
      <c r="D95" s="647">
        <v>32.279760000000003</v>
      </c>
      <c r="E95" s="647"/>
      <c r="F95" s="647">
        <v>72.38785</v>
      </c>
      <c r="G95" s="647">
        <v>0</v>
      </c>
      <c r="H95" s="647">
        <v>72.38785</v>
      </c>
      <c r="I95" s="648" t="s">
        <v>593</v>
      </c>
      <c r="J95" s="649" t="s">
        <v>1</v>
      </c>
    </row>
    <row r="96" spans="1:10" ht="14.4" customHeight="1" x14ac:dyDescent="0.3">
      <c r="A96" s="645" t="s">
        <v>628</v>
      </c>
      <c r="B96" s="646" t="s">
        <v>630</v>
      </c>
      <c r="C96" s="647" t="s">
        <v>593</v>
      </c>
      <c r="D96" s="647">
        <v>32.279760000000003</v>
      </c>
      <c r="E96" s="647"/>
      <c r="F96" s="647">
        <v>72.38785</v>
      </c>
      <c r="G96" s="647">
        <v>0</v>
      </c>
      <c r="H96" s="647">
        <v>72.38785</v>
      </c>
      <c r="I96" s="648" t="s">
        <v>593</v>
      </c>
      <c r="J96" s="649" t="s">
        <v>599</v>
      </c>
    </row>
    <row r="97" spans="1:10" ht="14.4" customHeight="1" x14ac:dyDescent="0.3">
      <c r="A97" s="645" t="s">
        <v>593</v>
      </c>
      <c r="B97" s="646" t="s">
        <v>593</v>
      </c>
      <c r="C97" s="647" t="s">
        <v>593</v>
      </c>
      <c r="D97" s="647" t="s">
        <v>593</v>
      </c>
      <c r="E97" s="647"/>
      <c r="F97" s="647" t="s">
        <v>593</v>
      </c>
      <c r="G97" s="647" t="s">
        <v>593</v>
      </c>
      <c r="H97" s="647" t="s">
        <v>593</v>
      </c>
      <c r="I97" s="648" t="s">
        <v>593</v>
      </c>
      <c r="J97" s="649" t="s">
        <v>600</v>
      </c>
    </row>
    <row r="98" spans="1:10" ht="14.4" customHeight="1" x14ac:dyDescent="0.3">
      <c r="A98" s="645" t="s">
        <v>631</v>
      </c>
      <c r="B98" s="646" t="s">
        <v>632</v>
      </c>
      <c r="C98" s="647" t="s">
        <v>593</v>
      </c>
      <c r="D98" s="647" t="s">
        <v>593</v>
      </c>
      <c r="E98" s="647"/>
      <c r="F98" s="647" t="s">
        <v>593</v>
      </c>
      <c r="G98" s="647" t="s">
        <v>593</v>
      </c>
      <c r="H98" s="647" t="s">
        <v>593</v>
      </c>
      <c r="I98" s="648" t="s">
        <v>593</v>
      </c>
      <c r="J98" s="649" t="s">
        <v>0</v>
      </c>
    </row>
    <row r="99" spans="1:10" ht="14.4" customHeight="1" x14ac:dyDescent="0.3">
      <c r="A99" s="645" t="s">
        <v>631</v>
      </c>
      <c r="B99" s="646" t="s">
        <v>344</v>
      </c>
      <c r="C99" s="647" t="s">
        <v>593</v>
      </c>
      <c r="D99" s="647" t="s">
        <v>593</v>
      </c>
      <c r="E99" s="647"/>
      <c r="F99" s="647">
        <v>9.2679999999999998E-2</v>
      </c>
      <c r="G99" s="647">
        <v>0</v>
      </c>
      <c r="H99" s="647">
        <v>9.2679999999999998E-2</v>
      </c>
      <c r="I99" s="648" t="s">
        <v>593</v>
      </c>
      <c r="J99" s="649" t="s">
        <v>1</v>
      </c>
    </row>
    <row r="100" spans="1:10" ht="14.4" customHeight="1" x14ac:dyDescent="0.3">
      <c r="A100" s="645" t="s">
        <v>631</v>
      </c>
      <c r="B100" s="646" t="s">
        <v>633</v>
      </c>
      <c r="C100" s="647" t="s">
        <v>593</v>
      </c>
      <c r="D100" s="647" t="s">
        <v>593</v>
      </c>
      <c r="E100" s="647"/>
      <c r="F100" s="647">
        <v>9.2679999999999998E-2</v>
      </c>
      <c r="G100" s="647">
        <v>0</v>
      </c>
      <c r="H100" s="647">
        <v>9.2679999999999998E-2</v>
      </c>
      <c r="I100" s="648" t="s">
        <v>593</v>
      </c>
      <c r="J100" s="649" t="s">
        <v>599</v>
      </c>
    </row>
    <row r="101" spans="1:10" ht="14.4" customHeight="1" x14ac:dyDescent="0.3">
      <c r="A101" s="645" t="s">
        <v>593</v>
      </c>
      <c r="B101" s="646" t="s">
        <v>593</v>
      </c>
      <c r="C101" s="647" t="s">
        <v>593</v>
      </c>
      <c r="D101" s="647" t="s">
        <v>593</v>
      </c>
      <c r="E101" s="647"/>
      <c r="F101" s="647" t="s">
        <v>593</v>
      </c>
      <c r="G101" s="647" t="s">
        <v>593</v>
      </c>
      <c r="H101" s="647" t="s">
        <v>593</v>
      </c>
      <c r="I101" s="648" t="s">
        <v>593</v>
      </c>
      <c r="J101" s="649" t="s">
        <v>600</v>
      </c>
    </row>
    <row r="102" spans="1:10" ht="14.4" customHeight="1" x14ac:dyDescent="0.3">
      <c r="A102" s="645" t="s">
        <v>591</v>
      </c>
      <c r="B102" s="646" t="s">
        <v>594</v>
      </c>
      <c r="C102" s="647">
        <v>253016.68196000016</v>
      </c>
      <c r="D102" s="647">
        <v>289971.18245000014</v>
      </c>
      <c r="E102" s="647"/>
      <c r="F102" s="647">
        <v>313444.16924999998</v>
      </c>
      <c r="G102" s="647">
        <v>326335.66851511493</v>
      </c>
      <c r="H102" s="647">
        <v>-12891.499265114951</v>
      </c>
      <c r="I102" s="648">
        <v>0.96049619913209749</v>
      </c>
      <c r="J102" s="649" t="s">
        <v>595</v>
      </c>
    </row>
  </sheetData>
  <mergeCells count="3">
    <mergeCell ref="F3:I3"/>
    <mergeCell ref="C4:D4"/>
    <mergeCell ref="A1:I1"/>
  </mergeCells>
  <conditionalFormatting sqref="F18 F103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02">
    <cfRule type="expression" dxfId="63" priority="5">
      <formula>$H19&gt;0</formula>
    </cfRule>
  </conditionalFormatting>
  <conditionalFormatting sqref="A19:A102">
    <cfRule type="expression" dxfId="62" priority="2">
      <formula>AND($J19&lt;&gt;"mezeraKL",$J19&lt;&gt;"")</formula>
    </cfRule>
  </conditionalFormatting>
  <conditionalFormatting sqref="I19:I102">
    <cfRule type="expression" dxfId="61" priority="6">
      <formula>$I19&gt;1</formula>
    </cfRule>
  </conditionalFormatting>
  <conditionalFormatting sqref="B19:B102">
    <cfRule type="expression" dxfId="60" priority="1">
      <formula>OR($J19="NS",$J19="SumaNS",$J19="Účet")</formula>
    </cfRule>
  </conditionalFormatting>
  <conditionalFormatting sqref="A19:D102 F19:I102">
    <cfRule type="expression" dxfId="59" priority="8">
      <formula>AND($J19&lt;&gt;"",$J19&lt;&gt;"mezeraKL")</formula>
    </cfRule>
  </conditionalFormatting>
  <conditionalFormatting sqref="B19:D102 F19:I102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2 F19:I102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9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3133.0118821084466</v>
      </c>
      <c r="M3" s="207">
        <f>SUBTOTAL(9,M5:M1048576)</f>
        <v>100011.40937950001</v>
      </c>
      <c r="N3" s="208">
        <f>SUBTOTAL(9,N5:N1048576)</f>
        <v>313336933.93238568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591</v>
      </c>
      <c r="B5" s="656" t="s">
        <v>592</v>
      </c>
      <c r="C5" s="657" t="s">
        <v>596</v>
      </c>
      <c r="D5" s="658" t="s">
        <v>4661</v>
      </c>
      <c r="E5" s="657" t="s">
        <v>634</v>
      </c>
      <c r="F5" s="658" t="s">
        <v>4671</v>
      </c>
      <c r="G5" s="657"/>
      <c r="H5" s="657" t="s">
        <v>635</v>
      </c>
      <c r="I5" s="657" t="s">
        <v>636</v>
      </c>
      <c r="J5" s="657" t="s">
        <v>637</v>
      </c>
      <c r="K5" s="657" t="s">
        <v>638</v>
      </c>
      <c r="L5" s="659">
        <v>106.83999999999999</v>
      </c>
      <c r="M5" s="659">
        <v>-1</v>
      </c>
      <c r="N5" s="660">
        <v>-106.83999999999999</v>
      </c>
    </row>
    <row r="6" spans="1:14" ht="14.4" customHeight="1" x14ac:dyDescent="0.3">
      <c r="A6" s="661" t="s">
        <v>591</v>
      </c>
      <c r="B6" s="662" t="s">
        <v>592</v>
      </c>
      <c r="C6" s="663" t="s">
        <v>596</v>
      </c>
      <c r="D6" s="664" t="s">
        <v>4661</v>
      </c>
      <c r="E6" s="663" t="s">
        <v>634</v>
      </c>
      <c r="F6" s="664" t="s">
        <v>4671</v>
      </c>
      <c r="G6" s="663"/>
      <c r="H6" s="663" t="s">
        <v>639</v>
      </c>
      <c r="I6" s="663" t="s">
        <v>640</v>
      </c>
      <c r="J6" s="663" t="s">
        <v>641</v>
      </c>
      <c r="K6" s="663" t="s">
        <v>642</v>
      </c>
      <c r="L6" s="665">
        <v>351.66825782496716</v>
      </c>
      <c r="M6" s="665">
        <v>120</v>
      </c>
      <c r="N6" s="666">
        <v>42200.190938996057</v>
      </c>
    </row>
    <row r="7" spans="1:14" ht="14.4" customHeight="1" x14ac:dyDescent="0.3">
      <c r="A7" s="661" t="s">
        <v>591</v>
      </c>
      <c r="B7" s="662" t="s">
        <v>592</v>
      </c>
      <c r="C7" s="663" t="s">
        <v>596</v>
      </c>
      <c r="D7" s="664" t="s">
        <v>4661</v>
      </c>
      <c r="E7" s="663" t="s">
        <v>634</v>
      </c>
      <c r="F7" s="664" t="s">
        <v>4671</v>
      </c>
      <c r="G7" s="663"/>
      <c r="H7" s="663" t="s">
        <v>643</v>
      </c>
      <c r="I7" s="663" t="s">
        <v>644</v>
      </c>
      <c r="J7" s="663" t="s">
        <v>645</v>
      </c>
      <c r="K7" s="663" t="s">
        <v>646</v>
      </c>
      <c r="L7" s="665">
        <v>524.66</v>
      </c>
      <c r="M7" s="665">
        <v>3</v>
      </c>
      <c r="N7" s="666">
        <v>1573.98</v>
      </c>
    </row>
    <row r="8" spans="1:14" ht="14.4" customHeight="1" x14ac:dyDescent="0.3">
      <c r="A8" s="661" t="s">
        <v>591</v>
      </c>
      <c r="B8" s="662" t="s">
        <v>592</v>
      </c>
      <c r="C8" s="663" t="s">
        <v>596</v>
      </c>
      <c r="D8" s="664" t="s">
        <v>4661</v>
      </c>
      <c r="E8" s="663" t="s">
        <v>634</v>
      </c>
      <c r="F8" s="664" t="s">
        <v>4671</v>
      </c>
      <c r="G8" s="663"/>
      <c r="H8" s="663" t="s">
        <v>647</v>
      </c>
      <c r="I8" s="663" t="s">
        <v>647</v>
      </c>
      <c r="J8" s="663" t="s">
        <v>648</v>
      </c>
      <c r="K8" s="663" t="s">
        <v>649</v>
      </c>
      <c r="L8" s="665">
        <v>114.09927041852742</v>
      </c>
      <c r="M8" s="665">
        <v>2</v>
      </c>
      <c r="N8" s="666">
        <v>228.19854083705485</v>
      </c>
    </row>
    <row r="9" spans="1:14" ht="14.4" customHeight="1" x14ac:dyDescent="0.3">
      <c r="A9" s="661" t="s">
        <v>591</v>
      </c>
      <c r="B9" s="662" t="s">
        <v>592</v>
      </c>
      <c r="C9" s="663" t="s">
        <v>596</v>
      </c>
      <c r="D9" s="664" t="s">
        <v>4661</v>
      </c>
      <c r="E9" s="663" t="s">
        <v>634</v>
      </c>
      <c r="F9" s="664" t="s">
        <v>4671</v>
      </c>
      <c r="G9" s="663" t="s">
        <v>650</v>
      </c>
      <c r="H9" s="663" t="s">
        <v>651</v>
      </c>
      <c r="I9" s="663" t="s">
        <v>651</v>
      </c>
      <c r="J9" s="663" t="s">
        <v>652</v>
      </c>
      <c r="K9" s="663" t="s">
        <v>653</v>
      </c>
      <c r="L9" s="665">
        <v>171.60000044107647</v>
      </c>
      <c r="M9" s="665">
        <v>616</v>
      </c>
      <c r="N9" s="666">
        <v>105705.60027170311</v>
      </c>
    </row>
    <row r="10" spans="1:14" ht="14.4" customHeight="1" x14ac:dyDescent="0.3">
      <c r="A10" s="661" t="s">
        <v>591</v>
      </c>
      <c r="B10" s="662" t="s">
        <v>592</v>
      </c>
      <c r="C10" s="663" t="s">
        <v>596</v>
      </c>
      <c r="D10" s="664" t="s">
        <v>4661</v>
      </c>
      <c r="E10" s="663" t="s">
        <v>634</v>
      </c>
      <c r="F10" s="664" t="s">
        <v>4671</v>
      </c>
      <c r="G10" s="663" t="s">
        <v>650</v>
      </c>
      <c r="H10" s="663" t="s">
        <v>654</v>
      </c>
      <c r="I10" s="663" t="s">
        <v>654</v>
      </c>
      <c r="J10" s="663" t="s">
        <v>655</v>
      </c>
      <c r="K10" s="663" t="s">
        <v>656</v>
      </c>
      <c r="L10" s="665">
        <v>173.69</v>
      </c>
      <c r="M10" s="665">
        <v>10</v>
      </c>
      <c r="N10" s="666">
        <v>1736.8999999999999</v>
      </c>
    </row>
    <row r="11" spans="1:14" ht="14.4" customHeight="1" x14ac:dyDescent="0.3">
      <c r="A11" s="661" t="s">
        <v>591</v>
      </c>
      <c r="B11" s="662" t="s">
        <v>592</v>
      </c>
      <c r="C11" s="663" t="s">
        <v>596</v>
      </c>
      <c r="D11" s="664" t="s">
        <v>4661</v>
      </c>
      <c r="E11" s="663" t="s">
        <v>634</v>
      </c>
      <c r="F11" s="664" t="s">
        <v>4671</v>
      </c>
      <c r="G11" s="663" t="s">
        <v>650</v>
      </c>
      <c r="H11" s="663" t="s">
        <v>657</v>
      </c>
      <c r="I11" s="663" t="s">
        <v>657</v>
      </c>
      <c r="J11" s="663" t="s">
        <v>658</v>
      </c>
      <c r="K11" s="663" t="s">
        <v>656</v>
      </c>
      <c r="L11" s="665">
        <v>143.49473432264242</v>
      </c>
      <c r="M11" s="665">
        <v>208.9</v>
      </c>
      <c r="N11" s="666">
        <v>29976.050000000003</v>
      </c>
    </row>
    <row r="12" spans="1:14" ht="14.4" customHeight="1" x14ac:dyDescent="0.3">
      <c r="A12" s="661" t="s">
        <v>591</v>
      </c>
      <c r="B12" s="662" t="s">
        <v>592</v>
      </c>
      <c r="C12" s="663" t="s">
        <v>596</v>
      </c>
      <c r="D12" s="664" t="s">
        <v>4661</v>
      </c>
      <c r="E12" s="663" t="s">
        <v>634</v>
      </c>
      <c r="F12" s="664" t="s">
        <v>4671</v>
      </c>
      <c r="G12" s="663" t="s">
        <v>650</v>
      </c>
      <c r="H12" s="663" t="s">
        <v>659</v>
      </c>
      <c r="I12" s="663" t="s">
        <v>659</v>
      </c>
      <c r="J12" s="663" t="s">
        <v>658</v>
      </c>
      <c r="K12" s="663" t="s">
        <v>660</v>
      </c>
      <c r="L12" s="665">
        <v>126.74317150057973</v>
      </c>
      <c r="M12" s="665">
        <v>71</v>
      </c>
      <c r="N12" s="666">
        <v>8998.7651765411611</v>
      </c>
    </row>
    <row r="13" spans="1:14" ht="14.4" customHeight="1" x14ac:dyDescent="0.3">
      <c r="A13" s="661" t="s">
        <v>591</v>
      </c>
      <c r="B13" s="662" t="s">
        <v>592</v>
      </c>
      <c r="C13" s="663" t="s">
        <v>596</v>
      </c>
      <c r="D13" s="664" t="s">
        <v>4661</v>
      </c>
      <c r="E13" s="663" t="s">
        <v>634</v>
      </c>
      <c r="F13" s="664" t="s">
        <v>4671</v>
      </c>
      <c r="G13" s="663" t="s">
        <v>650</v>
      </c>
      <c r="H13" s="663" t="s">
        <v>661</v>
      </c>
      <c r="I13" s="663" t="s">
        <v>661</v>
      </c>
      <c r="J13" s="663" t="s">
        <v>658</v>
      </c>
      <c r="K13" s="663" t="s">
        <v>662</v>
      </c>
      <c r="L13" s="665">
        <v>228.97083333333333</v>
      </c>
      <c r="M13" s="665">
        <v>24</v>
      </c>
      <c r="N13" s="666">
        <v>5495.3</v>
      </c>
    </row>
    <row r="14" spans="1:14" ht="14.4" customHeight="1" x14ac:dyDescent="0.3">
      <c r="A14" s="661" t="s">
        <v>591</v>
      </c>
      <c r="B14" s="662" t="s">
        <v>592</v>
      </c>
      <c r="C14" s="663" t="s">
        <v>596</v>
      </c>
      <c r="D14" s="664" t="s">
        <v>4661</v>
      </c>
      <c r="E14" s="663" t="s">
        <v>634</v>
      </c>
      <c r="F14" s="664" t="s">
        <v>4671</v>
      </c>
      <c r="G14" s="663" t="s">
        <v>650</v>
      </c>
      <c r="H14" s="663" t="s">
        <v>663</v>
      </c>
      <c r="I14" s="663" t="s">
        <v>663</v>
      </c>
      <c r="J14" s="663" t="s">
        <v>652</v>
      </c>
      <c r="K14" s="663" t="s">
        <v>664</v>
      </c>
      <c r="L14" s="665">
        <v>93.045270270270279</v>
      </c>
      <c r="M14" s="665">
        <v>222</v>
      </c>
      <c r="N14" s="666">
        <v>20656.050000000003</v>
      </c>
    </row>
    <row r="15" spans="1:14" ht="14.4" customHeight="1" x14ac:dyDescent="0.3">
      <c r="A15" s="661" t="s">
        <v>591</v>
      </c>
      <c r="B15" s="662" t="s">
        <v>592</v>
      </c>
      <c r="C15" s="663" t="s">
        <v>596</v>
      </c>
      <c r="D15" s="664" t="s">
        <v>4661</v>
      </c>
      <c r="E15" s="663" t="s">
        <v>634</v>
      </c>
      <c r="F15" s="664" t="s">
        <v>4671</v>
      </c>
      <c r="G15" s="663" t="s">
        <v>650</v>
      </c>
      <c r="H15" s="663" t="s">
        <v>665</v>
      </c>
      <c r="I15" s="663" t="s">
        <v>665</v>
      </c>
      <c r="J15" s="663" t="s">
        <v>652</v>
      </c>
      <c r="K15" s="663" t="s">
        <v>666</v>
      </c>
      <c r="L15" s="665">
        <v>93.649955337204105</v>
      </c>
      <c r="M15" s="665">
        <v>223.9</v>
      </c>
      <c r="N15" s="666">
        <v>20968.224999999999</v>
      </c>
    </row>
    <row r="16" spans="1:14" ht="14.4" customHeight="1" x14ac:dyDescent="0.3">
      <c r="A16" s="661" t="s">
        <v>591</v>
      </c>
      <c r="B16" s="662" t="s">
        <v>592</v>
      </c>
      <c r="C16" s="663" t="s">
        <v>596</v>
      </c>
      <c r="D16" s="664" t="s">
        <v>4661</v>
      </c>
      <c r="E16" s="663" t="s">
        <v>634</v>
      </c>
      <c r="F16" s="664" t="s">
        <v>4671</v>
      </c>
      <c r="G16" s="663" t="s">
        <v>650</v>
      </c>
      <c r="H16" s="663" t="s">
        <v>667</v>
      </c>
      <c r="I16" s="663" t="s">
        <v>668</v>
      </c>
      <c r="J16" s="663" t="s">
        <v>669</v>
      </c>
      <c r="K16" s="663" t="s">
        <v>670</v>
      </c>
      <c r="L16" s="665">
        <v>38.366661087768307</v>
      </c>
      <c r="M16" s="665">
        <v>9</v>
      </c>
      <c r="N16" s="666">
        <v>345.29994978991476</v>
      </c>
    </row>
    <row r="17" spans="1:14" ht="14.4" customHeight="1" x14ac:dyDescent="0.3">
      <c r="A17" s="661" t="s">
        <v>591</v>
      </c>
      <c r="B17" s="662" t="s">
        <v>592</v>
      </c>
      <c r="C17" s="663" t="s">
        <v>596</v>
      </c>
      <c r="D17" s="664" t="s">
        <v>4661</v>
      </c>
      <c r="E17" s="663" t="s">
        <v>634</v>
      </c>
      <c r="F17" s="664" t="s">
        <v>4671</v>
      </c>
      <c r="G17" s="663" t="s">
        <v>650</v>
      </c>
      <c r="H17" s="663" t="s">
        <v>671</v>
      </c>
      <c r="I17" s="663" t="s">
        <v>672</v>
      </c>
      <c r="J17" s="663" t="s">
        <v>673</v>
      </c>
      <c r="K17" s="663" t="s">
        <v>674</v>
      </c>
      <c r="L17" s="665">
        <v>46.203636323012283</v>
      </c>
      <c r="M17" s="665">
        <v>11</v>
      </c>
      <c r="N17" s="666">
        <v>508.23999955313514</v>
      </c>
    </row>
    <row r="18" spans="1:14" ht="14.4" customHeight="1" x14ac:dyDescent="0.3">
      <c r="A18" s="661" t="s">
        <v>591</v>
      </c>
      <c r="B18" s="662" t="s">
        <v>592</v>
      </c>
      <c r="C18" s="663" t="s">
        <v>596</v>
      </c>
      <c r="D18" s="664" t="s">
        <v>4661</v>
      </c>
      <c r="E18" s="663" t="s">
        <v>634</v>
      </c>
      <c r="F18" s="664" t="s">
        <v>4671</v>
      </c>
      <c r="G18" s="663" t="s">
        <v>650</v>
      </c>
      <c r="H18" s="663" t="s">
        <v>675</v>
      </c>
      <c r="I18" s="663" t="s">
        <v>676</v>
      </c>
      <c r="J18" s="663" t="s">
        <v>677</v>
      </c>
      <c r="K18" s="663" t="s">
        <v>678</v>
      </c>
      <c r="L18" s="665">
        <v>87.058224316832408</v>
      </c>
      <c r="M18" s="665">
        <v>6</v>
      </c>
      <c r="N18" s="666">
        <v>522.34934590099442</v>
      </c>
    </row>
    <row r="19" spans="1:14" ht="14.4" customHeight="1" x14ac:dyDescent="0.3">
      <c r="A19" s="661" t="s">
        <v>591</v>
      </c>
      <c r="B19" s="662" t="s">
        <v>592</v>
      </c>
      <c r="C19" s="663" t="s">
        <v>596</v>
      </c>
      <c r="D19" s="664" t="s">
        <v>4661</v>
      </c>
      <c r="E19" s="663" t="s">
        <v>634</v>
      </c>
      <c r="F19" s="664" t="s">
        <v>4671</v>
      </c>
      <c r="G19" s="663" t="s">
        <v>650</v>
      </c>
      <c r="H19" s="663" t="s">
        <v>679</v>
      </c>
      <c r="I19" s="663" t="s">
        <v>680</v>
      </c>
      <c r="J19" s="663" t="s">
        <v>681</v>
      </c>
      <c r="K19" s="663" t="s">
        <v>682</v>
      </c>
      <c r="L19" s="665">
        <v>101.23316176515738</v>
      </c>
      <c r="M19" s="665">
        <v>360</v>
      </c>
      <c r="N19" s="666">
        <v>36443.938235456655</v>
      </c>
    </row>
    <row r="20" spans="1:14" ht="14.4" customHeight="1" x14ac:dyDescent="0.3">
      <c r="A20" s="661" t="s">
        <v>591</v>
      </c>
      <c r="B20" s="662" t="s">
        <v>592</v>
      </c>
      <c r="C20" s="663" t="s">
        <v>596</v>
      </c>
      <c r="D20" s="664" t="s">
        <v>4661</v>
      </c>
      <c r="E20" s="663" t="s">
        <v>634</v>
      </c>
      <c r="F20" s="664" t="s">
        <v>4671</v>
      </c>
      <c r="G20" s="663" t="s">
        <v>650</v>
      </c>
      <c r="H20" s="663" t="s">
        <v>683</v>
      </c>
      <c r="I20" s="663" t="s">
        <v>684</v>
      </c>
      <c r="J20" s="663" t="s">
        <v>685</v>
      </c>
      <c r="K20" s="663" t="s">
        <v>686</v>
      </c>
      <c r="L20" s="665">
        <v>167.39960668326339</v>
      </c>
      <c r="M20" s="665">
        <v>49</v>
      </c>
      <c r="N20" s="666">
        <v>8202.5807274799063</v>
      </c>
    </row>
    <row r="21" spans="1:14" ht="14.4" customHeight="1" x14ac:dyDescent="0.3">
      <c r="A21" s="661" t="s">
        <v>591</v>
      </c>
      <c r="B21" s="662" t="s">
        <v>592</v>
      </c>
      <c r="C21" s="663" t="s">
        <v>596</v>
      </c>
      <c r="D21" s="664" t="s">
        <v>4661</v>
      </c>
      <c r="E21" s="663" t="s">
        <v>634</v>
      </c>
      <c r="F21" s="664" t="s">
        <v>4671</v>
      </c>
      <c r="G21" s="663" t="s">
        <v>650</v>
      </c>
      <c r="H21" s="663" t="s">
        <v>687</v>
      </c>
      <c r="I21" s="663" t="s">
        <v>688</v>
      </c>
      <c r="J21" s="663" t="s">
        <v>689</v>
      </c>
      <c r="K21" s="663" t="s">
        <v>690</v>
      </c>
      <c r="L21" s="665">
        <v>64.549416552406001</v>
      </c>
      <c r="M21" s="665">
        <v>68</v>
      </c>
      <c r="N21" s="666">
        <v>4389.3603255636081</v>
      </c>
    </row>
    <row r="22" spans="1:14" ht="14.4" customHeight="1" x14ac:dyDescent="0.3">
      <c r="A22" s="661" t="s">
        <v>591</v>
      </c>
      <c r="B22" s="662" t="s">
        <v>592</v>
      </c>
      <c r="C22" s="663" t="s">
        <v>596</v>
      </c>
      <c r="D22" s="664" t="s">
        <v>4661</v>
      </c>
      <c r="E22" s="663" t="s">
        <v>634</v>
      </c>
      <c r="F22" s="664" t="s">
        <v>4671</v>
      </c>
      <c r="G22" s="663" t="s">
        <v>650</v>
      </c>
      <c r="H22" s="663" t="s">
        <v>691</v>
      </c>
      <c r="I22" s="663" t="s">
        <v>692</v>
      </c>
      <c r="J22" s="663" t="s">
        <v>693</v>
      </c>
      <c r="K22" s="663" t="s">
        <v>694</v>
      </c>
      <c r="L22" s="665">
        <v>42.310866138315781</v>
      </c>
      <c r="M22" s="665">
        <v>10</v>
      </c>
      <c r="N22" s="666">
        <v>423.10866138315782</v>
      </c>
    </row>
    <row r="23" spans="1:14" ht="14.4" customHeight="1" x14ac:dyDescent="0.3">
      <c r="A23" s="661" t="s">
        <v>591</v>
      </c>
      <c r="B23" s="662" t="s">
        <v>592</v>
      </c>
      <c r="C23" s="663" t="s">
        <v>596</v>
      </c>
      <c r="D23" s="664" t="s">
        <v>4661</v>
      </c>
      <c r="E23" s="663" t="s">
        <v>634</v>
      </c>
      <c r="F23" s="664" t="s">
        <v>4671</v>
      </c>
      <c r="G23" s="663" t="s">
        <v>650</v>
      </c>
      <c r="H23" s="663" t="s">
        <v>695</v>
      </c>
      <c r="I23" s="663" t="s">
        <v>696</v>
      </c>
      <c r="J23" s="663" t="s">
        <v>697</v>
      </c>
      <c r="K23" s="663" t="s">
        <v>698</v>
      </c>
      <c r="L23" s="665">
        <v>79.793755041430103</v>
      </c>
      <c r="M23" s="665">
        <v>5</v>
      </c>
      <c r="N23" s="666">
        <v>398.96877520715054</v>
      </c>
    </row>
    <row r="24" spans="1:14" ht="14.4" customHeight="1" x14ac:dyDescent="0.3">
      <c r="A24" s="661" t="s">
        <v>591</v>
      </c>
      <c r="B24" s="662" t="s">
        <v>592</v>
      </c>
      <c r="C24" s="663" t="s">
        <v>596</v>
      </c>
      <c r="D24" s="664" t="s">
        <v>4661</v>
      </c>
      <c r="E24" s="663" t="s">
        <v>634</v>
      </c>
      <c r="F24" s="664" t="s">
        <v>4671</v>
      </c>
      <c r="G24" s="663" t="s">
        <v>650</v>
      </c>
      <c r="H24" s="663" t="s">
        <v>699</v>
      </c>
      <c r="I24" s="663" t="s">
        <v>700</v>
      </c>
      <c r="J24" s="663" t="s">
        <v>701</v>
      </c>
      <c r="K24" s="663" t="s">
        <v>702</v>
      </c>
      <c r="L24" s="665">
        <v>52.020637968669064</v>
      </c>
      <c r="M24" s="665">
        <v>5</v>
      </c>
      <c r="N24" s="666">
        <v>260.10318984334532</v>
      </c>
    </row>
    <row r="25" spans="1:14" ht="14.4" customHeight="1" x14ac:dyDescent="0.3">
      <c r="A25" s="661" t="s">
        <v>591</v>
      </c>
      <c r="B25" s="662" t="s">
        <v>592</v>
      </c>
      <c r="C25" s="663" t="s">
        <v>596</v>
      </c>
      <c r="D25" s="664" t="s">
        <v>4661</v>
      </c>
      <c r="E25" s="663" t="s">
        <v>634</v>
      </c>
      <c r="F25" s="664" t="s">
        <v>4671</v>
      </c>
      <c r="G25" s="663" t="s">
        <v>650</v>
      </c>
      <c r="H25" s="663" t="s">
        <v>703</v>
      </c>
      <c r="I25" s="663" t="s">
        <v>704</v>
      </c>
      <c r="J25" s="663" t="s">
        <v>705</v>
      </c>
      <c r="K25" s="663" t="s">
        <v>706</v>
      </c>
      <c r="L25" s="665">
        <v>85.97</v>
      </c>
      <c r="M25" s="665">
        <v>1</v>
      </c>
      <c r="N25" s="666">
        <v>85.97</v>
      </c>
    </row>
    <row r="26" spans="1:14" ht="14.4" customHeight="1" x14ac:dyDescent="0.3">
      <c r="A26" s="661" t="s">
        <v>591</v>
      </c>
      <c r="B26" s="662" t="s">
        <v>592</v>
      </c>
      <c r="C26" s="663" t="s">
        <v>596</v>
      </c>
      <c r="D26" s="664" t="s">
        <v>4661</v>
      </c>
      <c r="E26" s="663" t="s">
        <v>634</v>
      </c>
      <c r="F26" s="664" t="s">
        <v>4671</v>
      </c>
      <c r="G26" s="663" t="s">
        <v>650</v>
      </c>
      <c r="H26" s="663" t="s">
        <v>707</v>
      </c>
      <c r="I26" s="663" t="s">
        <v>708</v>
      </c>
      <c r="J26" s="663" t="s">
        <v>709</v>
      </c>
      <c r="K26" s="663" t="s">
        <v>710</v>
      </c>
      <c r="L26" s="665">
        <v>63.326667050930354</v>
      </c>
      <c r="M26" s="665">
        <v>3</v>
      </c>
      <c r="N26" s="666">
        <v>189.98000115279106</v>
      </c>
    </row>
    <row r="27" spans="1:14" ht="14.4" customHeight="1" x14ac:dyDescent="0.3">
      <c r="A27" s="661" t="s">
        <v>591</v>
      </c>
      <c r="B27" s="662" t="s">
        <v>592</v>
      </c>
      <c r="C27" s="663" t="s">
        <v>596</v>
      </c>
      <c r="D27" s="664" t="s">
        <v>4661</v>
      </c>
      <c r="E27" s="663" t="s">
        <v>634</v>
      </c>
      <c r="F27" s="664" t="s">
        <v>4671</v>
      </c>
      <c r="G27" s="663" t="s">
        <v>650</v>
      </c>
      <c r="H27" s="663" t="s">
        <v>711</v>
      </c>
      <c r="I27" s="663" t="s">
        <v>712</v>
      </c>
      <c r="J27" s="663" t="s">
        <v>713</v>
      </c>
      <c r="K27" s="663" t="s">
        <v>714</v>
      </c>
      <c r="L27" s="665">
        <v>80.302686682441035</v>
      </c>
      <c r="M27" s="665">
        <v>11</v>
      </c>
      <c r="N27" s="666">
        <v>883.32955350685143</v>
      </c>
    </row>
    <row r="28" spans="1:14" ht="14.4" customHeight="1" x14ac:dyDescent="0.3">
      <c r="A28" s="661" t="s">
        <v>591</v>
      </c>
      <c r="B28" s="662" t="s">
        <v>592</v>
      </c>
      <c r="C28" s="663" t="s">
        <v>596</v>
      </c>
      <c r="D28" s="664" t="s">
        <v>4661</v>
      </c>
      <c r="E28" s="663" t="s">
        <v>634</v>
      </c>
      <c r="F28" s="664" t="s">
        <v>4671</v>
      </c>
      <c r="G28" s="663" t="s">
        <v>650</v>
      </c>
      <c r="H28" s="663" t="s">
        <v>715</v>
      </c>
      <c r="I28" s="663" t="s">
        <v>716</v>
      </c>
      <c r="J28" s="663" t="s">
        <v>717</v>
      </c>
      <c r="K28" s="663" t="s">
        <v>718</v>
      </c>
      <c r="L28" s="665">
        <v>135.38999999999996</v>
      </c>
      <c r="M28" s="665">
        <v>1</v>
      </c>
      <c r="N28" s="666">
        <v>135.38999999999996</v>
      </c>
    </row>
    <row r="29" spans="1:14" ht="14.4" customHeight="1" x14ac:dyDescent="0.3">
      <c r="A29" s="661" t="s">
        <v>591</v>
      </c>
      <c r="B29" s="662" t="s">
        <v>592</v>
      </c>
      <c r="C29" s="663" t="s">
        <v>596</v>
      </c>
      <c r="D29" s="664" t="s">
        <v>4661</v>
      </c>
      <c r="E29" s="663" t="s">
        <v>634</v>
      </c>
      <c r="F29" s="664" t="s">
        <v>4671</v>
      </c>
      <c r="G29" s="663" t="s">
        <v>650</v>
      </c>
      <c r="H29" s="663" t="s">
        <v>719</v>
      </c>
      <c r="I29" s="663" t="s">
        <v>720</v>
      </c>
      <c r="J29" s="663" t="s">
        <v>721</v>
      </c>
      <c r="K29" s="663" t="s">
        <v>722</v>
      </c>
      <c r="L29" s="665">
        <v>66.103961282659711</v>
      </c>
      <c r="M29" s="665">
        <v>115</v>
      </c>
      <c r="N29" s="666">
        <v>7601.9555475058669</v>
      </c>
    </row>
    <row r="30" spans="1:14" ht="14.4" customHeight="1" x14ac:dyDescent="0.3">
      <c r="A30" s="661" t="s">
        <v>591</v>
      </c>
      <c r="B30" s="662" t="s">
        <v>592</v>
      </c>
      <c r="C30" s="663" t="s">
        <v>596</v>
      </c>
      <c r="D30" s="664" t="s">
        <v>4661</v>
      </c>
      <c r="E30" s="663" t="s">
        <v>634</v>
      </c>
      <c r="F30" s="664" t="s">
        <v>4671</v>
      </c>
      <c r="G30" s="663" t="s">
        <v>650</v>
      </c>
      <c r="H30" s="663" t="s">
        <v>723</v>
      </c>
      <c r="I30" s="663" t="s">
        <v>724</v>
      </c>
      <c r="J30" s="663" t="s">
        <v>725</v>
      </c>
      <c r="K30" s="663" t="s">
        <v>726</v>
      </c>
      <c r="L30" s="665">
        <v>27.778644786004236</v>
      </c>
      <c r="M30" s="665">
        <v>365</v>
      </c>
      <c r="N30" s="666">
        <v>10139.205346891546</v>
      </c>
    </row>
    <row r="31" spans="1:14" ht="14.4" customHeight="1" x14ac:dyDescent="0.3">
      <c r="A31" s="661" t="s">
        <v>591</v>
      </c>
      <c r="B31" s="662" t="s">
        <v>592</v>
      </c>
      <c r="C31" s="663" t="s">
        <v>596</v>
      </c>
      <c r="D31" s="664" t="s">
        <v>4661</v>
      </c>
      <c r="E31" s="663" t="s">
        <v>634</v>
      </c>
      <c r="F31" s="664" t="s">
        <v>4671</v>
      </c>
      <c r="G31" s="663" t="s">
        <v>650</v>
      </c>
      <c r="H31" s="663" t="s">
        <v>727</v>
      </c>
      <c r="I31" s="663" t="s">
        <v>728</v>
      </c>
      <c r="J31" s="663" t="s">
        <v>729</v>
      </c>
      <c r="K31" s="663" t="s">
        <v>730</v>
      </c>
      <c r="L31" s="665">
        <v>93.620000000000019</v>
      </c>
      <c r="M31" s="665">
        <v>1</v>
      </c>
      <c r="N31" s="666">
        <v>93.620000000000019</v>
      </c>
    </row>
    <row r="32" spans="1:14" ht="14.4" customHeight="1" x14ac:dyDescent="0.3">
      <c r="A32" s="661" t="s">
        <v>591</v>
      </c>
      <c r="B32" s="662" t="s">
        <v>592</v>
      </c>
      <c r="C32" s="663" t="s">
        <v>596</v>
      </c>
      <c r="D32" s="664" t="s">
        <v>4661</v>
      </c>
      <c r="E32" s="663" t="s">
        <v>634</v>
      </c>
      <c r="F32" s="664" t="s">
        <v>4671</v>
      </c>
      <c r="G32" s="663" t="s">
        <v>650</v>
      </c>
      <c r="H32" s="663" t="s">
        <v>731</v>
      </c>
      <c r="I32" s="663" t="s">
        <v>732</v>
      </c>
      <c r="J32" s="663" t="s">
        <v>733</v>
      </c>
      <c r="K32" s="663" t="s">
        <v>734</v>
      </c>
      <c r="L32" s="665">
        <v>26.800000000000008</v>
      </c>
      <c r="M32" s="665">
        <v>2</v>
      </c>
      <c r="N32" s="666">
        <v>53.600000000000016</v>
      </c>
    </row>
    <row r="33" spans="1:14" ht="14.4" customHeight="1" x14ac:dyDescent="0.3">
      <c r="A33" s="661" t="s">
        <v>591</v>
      </c>
      <c r="B33" s="662" t="s">
        <v>592</v>
      </c>
      <c r="C33" s="663" t="s">
        <v>596</v>
      </c>
      <c r="D33" s="664" t="s">
        <v>4661</v>
      </c>
      <c r="E33" s="663" t="s">
        <v>634</v>
      </c>
      <c r="F33" s="664" t="s">
        <v>4671</v>
      </c>
      <c r="G33" s="663" t="s">
        <v>650</v>
      </c>
      <c r="H33" s="663" t="s">
        <v>735</v>
      </c>
      <c r="I33" s="663" t="s">
        <v>736</v>
      </c>
      <c r="J33" s="663" t="s">
        <v>737</v>
      </c>
      <c r="K33" s="663" t="s">
        <v>738</v>
      </c>
      <c r="L33" s="665">
        <v>63.970000000000006</v>
      </c>
      <c r="M33" s="665">
        <v>2</v>
      </c>
      <c r="N33" s="666">
        <v>127.94000000000001</v>
      </c>
    </row>
    <row r="34" spans="1:14" ht="14.4" customHeight="1" x14ac:dyDescent="0.3">
      <c r="A34" s="661" t="s">
        <v>591</v>
      </c>
      <c r="B34" s="662" t="s">
        <v>592</v>
      </c>
      <c r="C34" s="663" t="s">
        <v>596</v>
      </c>
      <c r="D34" s="664" t="s">
        <v>4661</v>
      </c>
      <c r="E34" s="663" t="s">
        <v>634</v>
      </c>
      <c r="F34" s="664" t="s">
        <v>4671</v>
      </c>
      <c r="G34" s="663" t="s">
        <v>650</v>
      </c>
      <c r="H34" s="663" t="s">
        <v>739</v>
      </c>
      <c r="I34" s="663" t="s">
        <v>740</v>
      </c>
      <c r="J34" s="663" t="s">
        <v>741</v>
      </c>
      <c r="K34" s="663" t="s">
        <v>742</v>
      </c>
      <c r="L34" s="665">
        <v>63.121887183746971</v>
      </c>
      <c r="M34" s="665">
        <v>10</v>
      </c>
      <c r="N34" s="666">
        <v>631.21887183746969</v>
      </c>
    </row>
    <row r="35" spans="1:14" ht="14.4" customHeight="1" x14ac:dyDescent="0.3">
      <c r="A35" s="661" t="s">
        <v>591</v>
      </c>
      <c r="B35" s="662" t="s">
        <v>592</v>
      </c>
      <c r="C35" s="663" t="s">
        <v>596</v>
      </c>
      <c r="D35" s="664" t="s">
        <v>4661</v>
      </c>
      <c r="E35" s="663" t="s">
        <v>634</v>
      </c>
      <c r="F35" s="664" t="s">
        <v>4671</v>
      </c>
      <c r="G35" s="663" t="s">
        <v>650</v>
      </c>
      <c r="H35" s="663" t="s">
        <v>743</v>
      </c>
      <c r="I35" s="663" t="s">
        <v>744</v>
      </c>
      <c r="J35" s="663" t="s">
        <v>745</v>
      </c>
      <c r="K35" s="663" t="s">
        <v>746</v>
      </c>
      <c r="L35" s="665">
        <v>172.82897542492535</v>
      </c>
      <c r="M35" s="665">
        <v>9</v>
      </c>
      <c r="N35" s="666">
        <v>1555.4607788243281</v>
      </c>
    </row>
    <row r="36" spans="1:14" ht="14.4" customHeight="1" x14ac:dyDescent="0.3">
      <c r="A36" s="661" t="s">
        <v>591</v>
      </c>
      <c r="B36" s="662" t="s">
        <v>592</v>
      </c>
      <c r="C36" s="663" t="s">
        <v>596</v>
      </c>
      <c r="D36" s="664" t="s">
        <v>4661</v>
      </c>
      <c r="E36" s="663" t="s">
        <v>634</v>
      </c>
      <c r="F36" s="664" t="s">
        <v>4671</v>
      </c>
      <c r="G36" s="663" t="s">
        <v>650</v>
      </c>
      <c r="H36" s="663" t="s">
        <v>747</v>
      </c>
      <c r="I36" s="663" t="s">
        <v>748</v>
      </c>
      <c r="J36" s="663" t="s">
        <v>749</v>
      </c>
      <c r="K36" s="663" t="s">
        <v>750</v>
      </c>
      <c r="L36" s="665">
        <v>50.587438057186489</v>
      </c>
      <c r="M36" s="665">
        <v>12</v>
      </c>
      <c r="N36" s="666">
        <v>607.04925668623787</v>
      </c>
    </row>
    <row r="37" spans="1:14" ht="14.4" customHeight="1" x14ac:dyDescent="0.3">
      <c r="A37" s="661" t="s">
        <v>591</v>
      </c>
      <c r="B37" s="662" t="s">
        <v>592</v>
      </c>
      <c r="C37" s="663" t="s">
        <v>596</v>
      </c>
      <c r="D37" s="664" t="s">
        <v>4661</v>
      </c>
      <c r="E37" s="663" t="s">
        <v>634</v>
      </c>
      <c r="F37" s="664" t="s">
        <v>4671</v>
      </c>
      <c r="G37" s="663" t="s">
        <v>650</v>
      </c>
      <c r="H37" s="663" t="s">
        <v>751</v>
      </c>
      <c r="I37" s="663" t="s">
        <v>752</v>
      </c>
      <c r="J37" s="663" t="s">
        <v>753</v>
      </c>
      <c r="K37" s="663" t="s">
        <v>670</v>
      </c>
      <c r="L37" s="665">
        <v>40.166666666666664</v>
      </c>
      <c r="M37" s="665">
        <v>6</v>
      </c>
      <c r="N37" s="666">
        <v>241</v>
      </c>
    </row>
    <row r="38" spans="1:14" ht="14.4" customHeight="1" x14ac:dyDescent="0.3">
      <c r="A38" s="661" t="s">
        <v>591</v>
      </c>
      <c r="B38" s="662" t="s">
        <v>592</v>
      </c>
      <c r="C38" s="663" t="s">
        <v>596</v>
      </c>
      <c r="D38" s="664" t="s">
        <v>4661</v>
      </c>
      <c r="E38" s="663" t="s">
        <v>634</v>
      </c>
      <c r="F38" s="664" t="s">
        <v>4671</v>
      </c>
      <c r="G38" s="663" t="s">
        <v>650</v>
      </c>
      <c r="H38" s="663" t="s">
        <v>754</v>
      </c>
      <c r="I38" s="663" t="s">
        <v>755</v>
      </c>
      <c r="J38" s="663" t="s">
        <v>756</v>
      </c>
      <c r="K38" s="663" t="s">
        <v>706</v>
      </c>
      <c r="L38" s="665">
        <v>65.834533476011245</v>
      </c>
      <c r="M38" s="665">
        <v>26</v>
      </c>
      <c r="N38" s="666">
        <v>1711.6978703762923</v>
      </c>
    </row>
    <row r="39" spans="1:14" ht="14.4" customHeight="1" x14ac:dyDescent="0.3">
      <c r="A39" s="661" t="s">
        <v>591</v>
      </c>
      <c r="B39" s="662" t="s">
        <v>592</v>
      </c>
      <c r="C39" s="663" t="s">
        <v>596</v>
      </c>
      <c r="D39" s="664" t="s">
        <v>4661</v>
      </c>
      <c r="E39" s="663" t="s">
        <v>634</v>
      </c>
      <c r="F39" s="664" t="s">
        <v>4671</v>
      </c>
      <c r="G39" s="663" t="s">
        <v>650</v>
      </c>
      <c r="H39" s="663" t="s">
        <v>757</v>
      </c>
      <c r="I39" s="663" t="s">
        <v>758</v>
      </c>
      <c r="J39" s="663" t="s">
        <v>759</v>
      </c>
      <c r="K39" s="663" t="s">
        <v>760</v>
      </c>
      <c r="L39" s="665">
        <v>58.1475440573208</v>
      </c>
      <c r="M39" s="665">
        <v>13</v>
      </c>
      <c r="N39" s="666">
        <v>755.91807274517043</v>
      </c>
    </row>
    <row r="40" spans="1:14" ht="14.4" customHeight="1" x14ac:dyDescent="0.3">
      <c r="A40" s="661" t="s">
        <v>591</v>
      </c>
      <c r="B40" s="662" t="s">
        <v>592</v>
      </c>
      <c r="C40" s="663" t="s">
        <v>596</v>
      </c>
      <c r="D40" s="664" t="s">
        <v>4661</v>
      </c>
      <c r="E40" s="663" t="s">
        <v>634</v>
      </c>
      <c r="F40" s="664" t="s">
        <v>4671</v>
      </c>
      <c r="G40" s="663" t="s">
        <v>650</v>
      </c>
      <c r="H40" s="663" t="s">
        <v>761</v>
      </c>
      <c r="I40" s="663" t="s">
        <v>762</v>
      </c>
      <c r="J40" s="663" t="s">
        <v>763</v>
      </c>
      <c r="K40" s="663" t="s">
        <v>764</v>
      </c>
      <c r="L40" s="665">
        <v>57.493444022319977</v>
      </c>
      <c r="M40" s="665">
        <v>115</v>
      </c>
      <c r="N40" s="666">
        <v>6611.7460625667973</v>
      </c>
    </row>
    <row r="41" spans="1:14" ht="14.4" customHeight="1" x14ac:dyDescent="0.3">
      <c r="A41" s="661" t="s">
        <v>591</v>
      </c>
      <c r="B41" s="662" t="s">
        <v>592</v>
      </c>
      <c r="C41" s="663" t="s">
        <v>596</v>
      </c>
      <c r="D41" s="664" t="s">
        <v>4661</v>
      </c>
      <c r="E41" s="663" t="s">
        <v>634</v>
      </c>
      <c r="F41" s="664" t="s">
        <v>4671</v>
      </c>
      <c r="G41" s="663" t="s">
        <v>650</v>
      </c>
      <c r="H41" s="663" t="s">
        <v>765</v>
      </c>
      <c r="I41" s="663" t="s">
        <v>766</v>
      </c>
      <c r="J41" s="663" t="s">
        <v>767</v>
      </c>
      <c r="K41" s="663" t="s">
        <v>768</v>
      </c>
      <c r="L41" s="665">
        <v>64.288938316712404</v>
      </c>
      <c r="M41" s="665">
        <v>19</v>
      </c>
      <c r="N41" s="666">
        <v>1221.4898280175357</v>
      </c>
    </row>
    <row r="42" spans="1:14" ht="14.4" customHeight="1" x14ac:dyDescent="0.3">
      <c r="A42" s="661" t="s">
        <v>591</v>
      </c>
      <c r="B42" s="662" t="s">
        <v>592</v>
      </c>
      <c r="C42" s="663" t="s">
        <v>596</v>
      </c>
      <c r="D42" s="664" t="s">
        <v>4661</v>
      </c>
      <c r="E42" s="663" t="s">
        <v>634</v>
      </c>
      <c r="F42" s="664" t="s">
        <v>4671</v>
      </c>
      <c r="G42" s="663" t="s">
        <v>650</v>
      </c>
      <c r="H42" s="663" t="s">
        <v>769</v>
      </c>
      <c r="I42" s="663" t="s">
        <v>770</v>
      </c>
      <c r="J42" s="663" t="s">
        <v>771</v>
      </c>
      <c r="K42" s="663" t="s">
        <v>772</v>
      </c>
      <c r="L42" s="665">
        <v>231.97794974887776</v>
      </c>
      <c r="M42" s="665">
        <v>84</v>
      </c>
      <c r="N42" s="666">
        <v>19486.147778905732</v>
      </c>
    </row>
    <row r="43" spans="1:14" ht="14.4" customHeight="1" x14ac:dyDescent="0.3">
      <c r="A43" s="661" t="s">
        <v>591</v>
      </c>
      <c r="B43" s="662" t="s">
        <v>592</v>
      </c>
      <c r="C43" s="663" t="s">
        <v>596</v>
      </c>
      <c r="D43" s="664" t="s">
        <v>4661</v>
      </c>
      <c r="E43" s="663" t="s">
        <v>634</v>
      </c>
      <c r="F43" s="664" t="s">
        <v>4671</v>
      </c>
      <c r="G43" s="663" t="s">
        <v>650</v>
      </c>
      <c r="H43" s="663" t="s">
        <v>773</v>
      </c>
      <c r="I43" s="663" t="s">
        <v>774</v>
      </c>
      <c r="J43" s="663" t="s">
        <v>775</v>
      </c>
      <c r="K43" s="663" t="s">
        <v>776</v>
      </c>
      <c r="L43" s="665">
        <v>605.2654694360192</v>
      </c>
      <c r="M43" s="665">
        <v>5</v>
      </c>
      <c r="N43" s="666">
        <v>3026.3273471800962</v>
      </c>
    </row>
    <row r="44" spans="1:14" ht="14.4" customHeight="1" x14ac:dyDescent="0.3">
      <c r="A44" s="661" t="s">
        <v>591</v>
      </c>
      <c r="B44" s="662" t="s">
        <v>592</v>
      </c>
      <c r="C44" s="663" t="s">
        <v>596</v>
      </c>
      <c r="D44" s="664" t="s">
        <v>4661</v>
      </c>
      <c r="E44" s="663" t="s">
        <v>634</v>
      </c>
      <c r="F44" s="664" t="s">
        <v>4671</v>
      </c>
      <c r="G44" s="663" t="s">
        <v>650</v>
      </c>
      <c r="H44" s="663" t="s">
        <v>777</v>
      </c>
      <c r="I44" s="663" t="s">
        <v>778</v>
      </c>
      <c r="J44" s="663" t="s">
        <v>779</v>
      </c>
      <c r="K44" s="663" t="s">
        <v>780</v>
      </c>
      <c r="L44" s="665">
        <v>283.48149375956422</v>
      </c>
      <c r="M44" s="665">
        <v>29</v>
      </c>
      <c r="N44" s="666">
        <v>8220.9633190273616</v>
      </c>
    </row>
    <row r="45" spans="1:14" ht="14.4" customHeight="1" x14ac:dyDescent="0.3">
      <c r="A45" s="661" t="s">
        <v>591</v>
      </c>
      <c r="B45" s="662" t="s">
        <v>592</v>
      </c>
      <c r="C45" s="663" t="s">
        <v>596</v>
      </c>
      <c r="D45" s="664" t="s">
        <v>4661</v>
      </c>
      <c r="E45" s="663" t="s">
        <v>634</v>
      </c>
      <c r="F45" s="664" t="s">
        <v>4671</v>
      </c>
      <c r="G45" s="663" t="s">
        <v>650</v>
      </c>
      <c r="H45" s="663" t="s">
        <v>781</v>
      </c>
      <c r="I45" s="663" t="s">
        <v>782</v>
      </c>
      <c r="J45" s="663" t="s">
        <v>783</v>
      </c>
      <c r="K45" s="663" t="s">
        <v>784</v>
      </c>
      <c r="L45" s="665">
        <v>446.6</v>
      </c>
      <c r="M45" s="665">
        <v>1</v>
      </c>
      <c r="N45" s="666">
        <v>446.6</v>
      </c>
    </row>
    <row r="46" spans="1:14" ht="14.4" customHeight="1" x14ac:dyDescent="0.3">
      <c r="A46" s="661" t="s">
        <v>591</v>
      </c>
      <c r="B46" s="662" t="s">
        <v>592</v>
      </c>
      <c r="C46" s="663" t="s">
        <v>596</v>
      </c>
      <c r="D46" s="664" t="s">
        <v>4661</v>
      </c>
      <c r="E46" s="663" t="s">
        <v>634</v>
      </c>
      <c r="F46" s="664" t="s">
        <v>4671</v>
      </c>
      <c r="G46" s="663" t="s">
        <v>650</v>
      </c>
      <c r="H46" s="663" t="s">
        <v>785</v>
      </c>
      <c r="I46" s="663" t="s">
        <v>786</v>
      </c>
      <c r="J46" s="663" t="s">
        <v>787</v>
      </c>
      <c r="K46" s="663" t="s">
        <v>788</v>
      </c>
      <c r="L46" s="665">
        <v>80.289937115545001</v>
      </c>
      <c r="M46" s="665">
        <v>8</v>
      </c>
      <c r="N46" s="666">
        <v>642.31949692436001</v>
      </c>
    </row>
    <row r="47" spans="1:14" ht="14.4" customHeight="1" x14ac:dyDescent="0.3">
      <c r="A47" s="661" t="s">
        <v>591</v>
      </c>
      <c r="B47" s="662" t="s">
        <v>592</v>
      </c>
      <c r="C47" s="663" t="s">
        <v>596</v>
      </c>
      <c r="D47" s="664" t="s">
        <v>4661</v>
      </c>
      <c r="E47" s="663" t="s">
        <v>634</v>
      </c>
      <c r="F47" s="664" t="s">
        <v>4671</v>
      </c>
      <c r="G47" s="663" t="s">
        <v>650</v>
      </c>
      <c r="H47" s="663" t="s">
        <v>789</v>
      </c>
      <c r="I47" s="663" t="s">
        <v>790</v>
      </c>
      <c r="J47" s="663" t="s">
        <v>791</v>
      </c>
      <c r="K47" s="663" t="s">
        <v>792</v>
      </c>
      <c r="L47" s="665">
        <v>40.440000000000019</v>
      </c>
      <c r="M47" s="665">
        <v>1</v>
      </c>
      <c r="N47" s="666">
        <v>40.440000000000019</v>
      </c>
    </row>
    <row r="48" spans="1:14" ht="14.4" customHeight="1" x14ac:dyDescent="0.3">
      <c r="A48" s="661" t="s">
        <v>591</v>
      </c>
      <c r="B48" s="662" t="s">
        <v>592</v>
      </c>
      <c r="C48" s="663" t="s">
        <v>596</v>
      </c>
      <c r="D48" s="664" t="s">
        <v>4661</v>
      </c>
      <c r="E48" s="663" t="s">
        <v>634</v>
      </c>
      <c r="F48" s="664" t="s">
        <v>4671</v>
      </c>
      <c r="G48" s="663" t="s">
        <v>650</v>
      </c>
      <c r="H48" s="663" t="s">
        <v>793</v>
      </c>
      <c r="I48" s="663" t="s">
        <v>794</v>
      </c>
      <c r="J48" s="663" t="s">
        <v>795</v>
      </c>
      <c r="K48" s="663" t="s">
        <v>796</v>
      </c>
      <c r="L48" s="665">
        <v>127.17737763254985</v>
      </c>
      <c r="M48" s="665">
        <v>4</v>
      </c>
      <c r="N48" s="666">
        <v>508.7095105301994</v>
      </c>
    </row>
    <row r="49" spans="1:14" ht="14.4" customHeight="1" x14ac:dyDescent="0.3">
      <c r="A49" s="661" t="s">
        <v>591</v>
      </c>
      <c r="B49" s="662" t="s">
        <v>592</v>
      </c>
      <c r="C49" s="663" t="s">
        <v>596</v>
      </c>
      <c r="D49" s="664" t="s">
        <v>4661</v>
      </c>
      <c r="E49" s="663" t="s">
        <v>634</v>
      </c>
      <c r="F49" s="664" t="s">
        <v>4671</v>
      </c>
      <c r="G49" s="663" t="s">
        <v>650</v>
      </c>
      <c r="H49" s="663" t="s">
        <v>797</v>
      </c>
      <c r="I49" s="663" t="s">
        <v>798</v>
      </c>
      <c r="J49" s="663" t="s">
        <v>799</v>
      </c>
      <c r="K49" s="663" t="s">
        <v>800</v>
      </c>
      <c r="L49" s="665">
        <v>430.70654180864557</v>
      </c>
      <c r="M49" s="665">
        <v>2</v>
      </c>
      <c r="N49" s="666">
        <v>861.41308361729114</v>
      </c>
    </row>
    <row r="50" spans="1:14" ht="14.4" customHeight="1" x14ac:dyDescent="0.3">
      <c r="A50" s="661" t="s">
        <v>591</v>
      </c>
      <c r="B50" s="662" t="s">
        <v>592</v>
      </c>
      <c r="C50" s="663" t="s">
        <v>596</v>
      </c>
      <c r="D50" s="664" t="s">
        <v>4661</v>
      </c>
      <c r="E50" s="663" t="s">
        <v>634</v>
      </c>
      <c r="F50" s="664" t="s">
        <v>4671</v>
      </c>
      <c r="G50" s="663" t="s">
        <v>650</v>
      </c>
      <c r="H50" s="663" t="s">
        <v>801</v>
      </c>
      <c r="I50" s="663" t="s">
        <v>802</v>
      </c>
      <c r="J50" s="663" t="s">
        <v>803</v>
      </c>
      <c r="K50" s="663" t="s">
        <v>804</v>
      </c>
      <c r="L50" s="665">
        <v>130.65148375054824</v>
      </c>
      <c r="M50" s="665">
        <v>12</v>
      </c>
      <c r="N50" s="666">
        <v>1567.817805006579</v>
      </c>
    </row>
    <row r="51" spans="1:14" ht="14.4" customHeight="1" x14ac:dyDescent="0.3">
      <c r="A51" s="661" t="s">
        <v>591</v>
      </c>
      <c r="B51" s="662" t="s">
        <v>592</v>
      </c>
      <c r="C51" s="663" t="s">
        <v>596</v>
      </c>
      <c r="D51" s="664" t="s">
        <v>4661</v>
      </c>
      <c r="E51" s="663" t="s">
        <v>634</v>
      </c>
      <c r="F51" s="664" t="s">
        <v>4671</v>
      </c>
      <c r="G51" s="663" t="s">
        <v>650</v>
      </c>
      <c r="H51" s="663" t="s">
        <v>805</v>
      </c>
      <c r="I51" s="663" t="s">
        <v>806</v>
      </c>
      <c r="J51" s="663" t="s">
        <v>807</v>
      </c>
      <c r="K51" s="663" t="s">
        <v>808</v>
      </c>
      <c r="L51" s="665">
        <v>121.65888982652383</v>
      </c>
      <c r="M51" s="665">
        <v>19</v>
      </c>
      <c r="N51" s="666">
        <v>2311.5189067039528</v>
      </c>
    </row>
    <row r="52" spans="1:14" ht="14.4" customHeight="1" x14ac:dyDescent="0.3">
      <c r="A52" s="661" t="s">
        <v>591</v>
      </c>
      <c r="B52" s="662" t="s">
        <v>592</v>
      </c>
      <c r="C52" s="663" t="s">
        <v>596</v>
      </c>
      <c r="D52" s="664" t="s">
        <v>4661</v>
      </c>
      <c r="E52" s="663" t="s">
        <v>634</v>
      </c>
      <c r="F52" s="664" t="s">
        <v>4671</v>
      </c>
      <c r="G52" s="663" t="s">
        <v>650</v>
      </c>
      <c r="H52" s="663" t="s">
        <v>809</v>
      </c>
      <c r="I52" s="663" t="s">
        <v>810</v>
      </c>
      <c r="J52" s="663" t="s">
        <v>811</v>
      </c>
      <c r="K52" s="663" t="s">
        <v>812</v>
      </c>
      <c r="L52" s="665">
        <v>41.239999999999995</v>
      </c>
      <c r="M52" s="665">
        <v>1</v>
      </c>
      <c r="N52" s="666">
        <v>41.239999999999995</v>
      </c>
    </row>
    <row r="53" spans="1:14" ht="14.4" customHeight="1" x14ac:dyDescent="0.3">
      <c r="A53" s="661" t="s">
        <v>591</v>
      </c>
      <c r="B53" s="662" t="s">
        <v>592</v>
      </c>
      <c r="C53" s="663" t="s">
        <v>596</v>
      </c>
      <c r="D53" s="664" t="s">
        <v>4661</v>
      </c>
      <c r="E53" s="663" t="s">
        <v>634</v>
      </c>
      <c r="F53" s="664" t="s">
        <v>4671</v>
      </c>
      <c r="G53" s="663" t="s">
        <v>650</v>
      </c>
      <c r="H53" s="663" t="s">
        <v>813</v>
      </c>
      <c r="I53" s="663" t="s">
        <v>814</v>
      </c>
      <c r="J53" s="663" t="s">
        <v>815</v>
      </c>
      <c r="K53" s="663" t="s">
        <v>816</v>
      </c>
      <c r="L53" s="665">
        <v>93.174922734009243</v>
      </c>
      <c r="M53" s="665">
        <v>18</v>
      </c>
      <c r="N53" s="666">
        <v>1677.1486092121663</v>
      </c>
    </row>
    <row r="54" spans="1:14" ht="14.4" customHeight="1" x14ac:dyDescent="0.3">
      <c r="A54" s="661" t="s">
        <v>591</v>
      </c>
      <c r="B54" s="662" t="s">
        <v>592</v>
      </c>
      <c r="C54" s="663" t="s">
        <v>596</v>
      </c>
      <c r="D54" s="664" t="s">
        <v>4661</v>
      </c>
      <c r="E54" s="663" t="s">
        <v>634</v>
      </c>
      <c r="F54" s="664" t="s">
        <v>4671</v>
      </c>
      <c r="G54" s="663" t="s">
        <v>650</v>
      </c>
      <c r="H54" s="663" t="s">
        <v>817</v>
      </c>
      <c r="I54" s="663" t="s">
        <v>818</v>
      </c>
      <c r="J54" s="663" t="s">
        <v>819</v>
      </c>
      <c r="K54" s="663" t="s">
        <v>820</v>
      </c>
      <c r="L54" s="665">
        <v>103.71401208548409</v>
      </c>
      <c r="M54" s="665">
        <v>7</v>
      </c>
      <c r="N54" s="666">
        <v>725.99808459838857</v>
      </c>
    </row>
    <row r="55" spans="1:14" ht="14.4" customHeight="1" x14ac:dyDescent="0.3">
      <c r="A55" s="661" t="s">
        <v>591</v>
      </c>
      <c r="B55" s="662" t="s">
        <v>592</v>
      </c>
      <c r="C55" s="663" t="s">
        <v>596</v>
      </c>
      <c r="D55" s="664" t="s">
        <v>4661</v>
      </c>
      <c r="E55" s="663" t="s">
        <v>634</v>
      </c>
      <c r="F55" s="664" t="s">
        <v>4671</v>
      </c>
      <c r="G55" s="663" t="s">
        <v>650</v>
      </c>
      <c r="H55" s="663" t="s">
        <v>821</v>
      </c>
      <c r="I55" s="663" t="s">
        <v>821</v>
      </c>
      <c r="J55" s="663" t="s">
        <v>822</v>
      </c>
      <c r="K55" s="663" t="s">
        <v>823</v>
      </c>
      <c r="L55" s="665">
        <v>36.538775929454914</v>
      </c>
      <c r="M55" s="665">
        <v>584</v>
      </c>
      <c r="N55" s="666">
        <v>21338.64514280167</v>
      </c>
    </row>
    <row r="56" spans="1:14" ht="14.4" customHeight="1" x14ac:dyDescent="0.3">
      <c r="A56" s="661" t="s">
        <v>591</v>
      </c>
      <c r="B56" s="662" t="s">
        <v>592</v>
      </c>
      <c r="C56" s="663" t="s">
        <v>596</v>
      </c>
      <c r="D56" s="664" t="s">
        <v>4661</v>
      </c>
      <c r="E56" s="663" t="s">
        <v>634</v>
      </c>
      <c r="F56" s="664" t="s">
        <v>4671</v>
      </c>
      <c r="G56" s="663" t="s">
        <v>650</v>
      </c>
      <c r="H56" s="663" t="s">
        <v>824</v>
      </c>
      <c r="I56" s="663" t="s">
        <v>825</v>
      </c>
      <c r="J56" s="663" t="s">
        <v>826</v>
      </c>
      <c r="K56" s="663" t="s">
        <v>827</v>
      </c>
      <c r="L56" s="665">
        <v>43.209999999999994</v>
      </c>
      <c r="M56" s="665">
        <v>11</v>
      </c>
      <c r="N56" s="666">
        <v>475.30999999999995</v>
      </c>
    </row>
    <row r="57" spans="1:14" ht="14.4" customHeight="1" x14ac:dyDescent="0.3">
      <c r="A57" s="661" t="s">
        <v>591</v>
      </c>
      <c r="B57" s="662" t="s">
        <v>592</v>
      </c>
      <c r="C57" s="663" t="s">
        <v>596</v>
      </c>
      <c r="D57" s="664" t="s">
        <v>4661</v>
      </c>
      <c r="E57" s="663" t="s">
        <v>634</v>
      </c>
      <c r="F57" s="664" t="s">
        <v>4671</v>
      </c>
      <c r="G57" s="663" t="s">
        <v>650</v>
      </c>
      <c r="H57" s="663" t="s">
        <v>828</v>
      </c>
      <c r="I57" s="663" t="s">
        <v>829</v>
      </c>
      <c r="J57" s="663" t="s">
        <v>826</v>
      </c>
      <c r="K57" s="663" t="s">
        <v>830</v>
      </c>
      <c r="L57" s="665">
        <v>156.81316123226097</v>
      </c>
      <c r="M57" s="665">
        <v>114</v>
      </c>
      <c r="N57" s="666">
        <v>17876.700380477749</v>
      </c>
    </row>
    <row r="58" spans="1:14" ht="14.4" customHeight="1" x14ac:dyDescent="0.3">
      <c r="A58" s="661" t="s">
        <v>591</v>
      </c>
      <c r="B58" s="662" t="s">
        <v>592</v>
      </c>
      <c r="C58" s="663" t="s">
        <v>596</v>
      </c>
      <c r="D58" s="664" t="s">
        <v>4661</v>
      </c>
      <c r="E58" s="663" t="s">
        <v>634</v>
      </c>
      <c r="F58" s="664" t="s">
        <v>4671</v>
      </c>
      <c r="G58" s="663" t="s">
        <v>650</v>
      </c>
      <c r="H58" s="663" t="s">
        <v>831</v>
      </c>
      <c r="I58" s="663" t="s">
        <v>832</v>
      </c>
      <c r="J58" s="663" t="s">
        <v>833</v>
      </c>
      <c r="K58" s="663" t="s">
        <v>834</v>
      </c>
      <c r="L58" s="665">
        <v>180.5</v>
      </c>
      <c r="M58" s="665">
        <v>1</v>
      </c>
      <c r="N58" s="666">
        <v>180.5</v>
      </c>
    </row>
    <row r="59" spans="1:14" ht="14.4" customHeight="1" x14ac:dyDescent="0.3">
      <c r="A59" s="661" t="s">
        <v>591</v>
      </c>
      <c r="B59" s="662" t="s">
        <v>592</v>
      </c>
      <c r="C59" s="663" t="s">
        <v>596</v>
      </c>
      <c r="D59" s="664" t="s">
        <v>4661</v>
      </c>
      <c r="E59" s="663" t="s">
        <v>634</v>
      </c>
      <c r="F59" s="664" t="s">
        <v>4671</v>
      </c>
      <c r="G59" s="663" t="s">
        <v>650</v>
      </c>
      <c r="H59" s="663" t="s">
        <v>835</v>
      </c>
      <c r="I59" s="663" t="s">
        <v>836</v>
      </c>
      <c r="J59" s="663" t="s">
        <v>837</v>
      </c>
      <c r="K59" s="663" t="s">
        <v>838</v>
      </c>
      <c r="L59" s="665">
        <v>362.65</v>
      </c>
      <c r="M59" s="665">
        <v>2</v>
      </c>
      <c r="N59" s="666">
        <v>725.3</v>
      </c>
    </row>
    <row r="60" spans="1:14" ht="14.4" customHeight="1" x14ac:dyDescent="0.3">
      <c r="A60" s="661" t="s">
        <v>591</v>
      </c>
      <c r="B60" s="662" t="s">
        <v>592</v>
      </c>
      <c r="C60" s="663" t="s">
        <v>596</v>
      </c>
      <c r="D60" s="664" t="s">
        <v>4661</v>
      </c>
      <c r="E60" s="663" t="s">
        <v>634</v>
      </c>
      <c r="F60" s="664" t="s">
        <v>4671</v>
      </c>
      <c r="G60" s="663" t="s">
        <v>650</v>
      </c>
      <c r="H60" s="663" t="s">
        <v>839</v>
      </c>
      <c r="I60" s="663" t="s">
        <v>840</v>
      </c>
      <c r="J60" s="663" t="s">
        <v>841</v>
      </c>
      <c r="K60" s="663" t="s">
        <v>842</v>
      </c>
      <c r="L60" s="665">
        <v>120.31999999999995</v>
      </c>
      <c r="M60" s="665">
        <v>1</v>
      </c>
      <c r="N60" s="666">
        <v>120.31999999999995</v>
      </c>
    </row>
    <row r="61" spans="1:14" ht="14.4" customHeight="1" x14ac:dyDescent="0.3">
      <c r="A61" s="661" t="s">
        <v>591</v>
      </c>
      <c r="B61" s="662" t="s">
        <v>592</v>
      </c>
      <c r="C61" s="663" t="s">
        <v>596</v>
      </c>
      <c r="D61" s="664" t="s">
        <v>4661</v>
      </c>
      <c r="E61" s="663" t="s">
        <v>634</v>
      </c>
      <c r="F61" s="664" t="s">
        <v>4671</v>
      </c>
      <c r="G61" s="663" t="s">
        <v>650</v>
      </c>
      <c r="H61" s="663" t="s">
        <v>843</v>
      </c>
      <c r="I61" s="663" t="s">
        <v>844</v>
      </c>
      <c r="J61" s="663" t="s">
        <v>753</v>
      </c>
      <c r="K61" s="663" t="s">
        <v>845</v>
      </c>
      <c r="L61" s="665">
        <v>157.86500000000001</v>
      </c>
      <c r="M61" s="665">
        <v>2</v>
      </c>
      <c r="N61" s="666">
        <v>315.73</v>
      </c>
    </row>
    <row r="62" spans="1:14" ht="14.4" customHeight="1" x14ac:dyDescent="0.3">
      <c r="A62" s="661" t="s">
        <v>591</v>
      </c>
      <c r="B62" s="662" t="s">
        <v>592</v>
      </c>
      <c r="C62" s="663" t="s">
        <v>596</v>
      </c>
      <c r="D62" s="664" t="s">
        <v>4661</v>
      </c>
      <c r="E62" s="663" t="s">
        <v>634</v>
      </c>
      <c r="F62" s="664" t="s">
        <v>4671</v>
      </c>
      <c r="G62" s="663" t="s">
        <v>650</v>
      </c>
      <c r="H62" s="663" t="s">
        <v>846</v>
      </c>
      <c r="I62" s="663" t="s">
        <v>847</v>
      </c>
      <c r="J62" s="663" t="s">
        <v>848</v>
      </c>
      <c r="K62" s="663" t="s">
        <v>849</v>
      </c>
      <c r="L62" s="665">
        <v>54.7575</v>
      </c>
      <c r="M62" s="665">
        <v>8</v>
      </c>
      <c r="N62" s="666">
        <v>438.06</v>
      </c>
    </row>
    <row r="63" spans="1:14" ht="14.4" customHeight="1" x14ac:dyDescent="0.3">
      <c r="A63" s="661" t="s">
        <v>591</v>
      </c>
      <c r="B63" s="662" t="s">
        <v>592</v>
      </c>
      <c r="C63" s="663" t="s">
        <v>596</v>
      </c>
      <c r="D63" s="664" t="s">
        <v>4661</v>
      </c>
      <c r="E63" s="663" t="s">
        <v>634</v>
      </c>
      <c r="F63" s="664" t="s">
        <v>4671</v>
      </c>
      <c r="G63" s="663" t="s">
        <v>650</v>
      </c>
      <c r="H63" s="663" t="s">
        <v>850</v>
      </c>
      <c r="I63" s="663" t="s">
        <v>851</v>
      </c>
      <c r="J63" s="663" t="s">
        <v>852</v>
      </c>
      <c r="K63" s="663" t="s">
        <v>853</v>
      </c>
      <c r="L63" s="665">
        <v>73.930000000000007</v>
      </c>
      <c r="M63" s="665">
        <v>1</v>
      </c>
      <c r="N63" s="666">
        <v>73.930000000000007</v>
      </c>
    </row>
    <row r="64" spans="1:14" ht="14.4" customHeight="1" x14ac:dyDescent="0.3">
      <c r="A64" s="661" t="s">
        <v>591</v>
      </c>
      <c r="B64" s="662" t="s">
        <v>592</v>
      </c>
      <c r="C64" s="663" t="s">
        <v>596</v>
      </c>
      <c r="D64" s="664" t="s">
        <v>4661</v>
      </c>
      <c r="E64" s="663" t="s">
        <v>634</v>
      </c>
      <c r="F64" s="664" t="s">
        <v>4671</v>
      </c>
      <c r="G64" s="663" t="s">
        <v>650</v>
      </c>
      <c r="H64" s="663" t="s">
        <v>854</v>
      </c>
      <c r="I64" s="663" t="s">
        <v>855</v>
      </c>
      <c r="J64" s="663" t="s">
        <v>856</v>
      </c>
      <c r="K64" s="663" t="s">
        <v>857</v>
      </c>
      <c r="L64" s="665">
        <v>115.37011532606886</v>
      </c>
      <c r="M64" s="665">
        <v>2</v>
      </c>
      <c r="N64" s="666">
        <v>230.74023065213771</v>
      </c>
    </row>
    <row r="65" spans="1:14" ht="14.4" customHeight="1" x14ac:dyDescent="0.3">
      <c r="A65" s="661" t="s">
        <v>591</v>
      </c>
      <c r="B65" s="662" t="s">
        <v>592</v>
      </c>
      <c r="C65" s="663" t="s">
        <v>596</v>
      </c>
      <c r="D65" s="664" t="s">
        <v>4661</v>
      </c>
      <c r="E65" s="663" t="s">
        <v>634</v>
      </c>
      <c r="F65" s="664" t="s">
        <v>4671</v>
      </c>
      <c r="G65" s="663" t="s">
        <v>650</v>
      </c>
      <c r="H65" s="663" t="s">
        <v>858</v>
      </c>
      <c r="I65" s="663" t="s">
        <v>859</v>
      </c>
      <c r="J65" s="663" t="s">
        <v>860</v>
      </c>
      <c r="K65" s="663" t="s">
        <v>861</v>
      </c>
      <c r="L65" s="665">
        <v>113.63973194415392</v>
      </c>
      <c r="M65" s="665">
        <v>6</v>
      </c>
      <c r="N65" s="666">
        <v>681.83839166492351</v>
      </c>
    </row>
    <row r="66" spans="1:14" ht="14.4" customHeight="1" x14ac:dyDescent="0.3">
      <c r="A66" s="661" t="s">
        <v>591</v>
      </c>
      <c r="B66" s="662" t="s">
        <v>592</v>
      </c>
      <c r="C66" s="663" t="s">
        <v>596</v>
      </c>
      <c r="D66" s="664" t="s">
        <v>4661</v>
      </c>
      <c r="E66" s="663" t="s">
        <v>634</v>
      </c>
      <c r="F66" s="664" t="s">
        <v>4671</v>
      </c>
      <c r="G66" s="663" t="s">
        <v>650</v>
      </c>
      <c r="H66" s="663" t="s">
        <v>862</v>
      </c>
      <c r="I66" s="663" t="s">
        <v>863</v>
      </c>
      <c r="J66" s="663" t="s">
        <v>864</v>
      </c>
      <c r="K66" s="663" t="s">
        <v>865</v>
      </c>
      <c r="L66" s="665">
        <v>34.230000000000011</v>
      </c>
      <c r="M66" s="665">
        <v>1</v>
      </c>
      <c r="N66" s="666">
        <v>34.230000000000011</v>
      </c>
    </row>
    <row r="67" spans="1:14" ht="14.4" customHeight="1" x14ac:dyDescent="0.3">
      <c r="A67" s="661" t="s">
        <v>591</v>
      </c>
      <c r="B67" s="662" t="s">
        <v>592</v>
      </c>
      <c r="C67" s="663" t="s">
        <v>596</v>
      </c>
      <c r="D67" s="664" t="s">
        <v>4661</v>
      </c>
      <c r="E67" s="663" t="s">
        <v>634</v>
      </c>
      <c r="F67" s="664" t="s">
        <v>4671</v>
      </c>
      <c r="G67" s="663" t="s">
        <v>650</v>
      </c>
      <c r="H67" s="663" t="s">
        <v>866</v>
      </c>
      <c r="I67" s="663" t="s">
        <v>867</v>
      </c>
      <c r="J67" s="663" t="s">
        <v>868</v>
      </c>
      <c r="K67" s="663" t="s">
        <v>869</v>
      </c>
      <c r="L67" s="665">
        <v>82.039782588666185</v>
      </c>
      <c r="M67" s="665">
        <v>2</v>
      </c>
      <c r="N67" s="666">
        <v>164.07956517733237</v>
      </c>
    </row>
    <row r="68" spans="1:14" ht="14.4" customHeight="1" x14ac:dyDescent="0.3">
      <c r="A68" s="661" t="s">
        <v>591</v>
      </c>
      <c r="B68" s="662" t="s">
        <v>592</v>
      </c>
      <c r="C68" s="663" t="s">
        <v>596</v>
      </c>
      <c r="D68" s="664" t="s">
        <v>4661</v>
      </c>
      <c r="E68" s="663" t="s">
        <v>634</v>
      </c>
      <c r="F68" s="664" t="s">
        <v>4671</v>
      </c>
      <c r="G68" s="663" t="s">
        <v>650</v>
      </c>
      <c r="H68" s="663" t="s">
        <v>870</v>
      </c>
      <c r="I68" s="663" t="s">
        <v>871</v>
      </c>
      <c r="J68" s="663" t="s">
        <v>872</v>
      </c>
      <c r="K68" s="663" t="s">
        <v>873</v>
      </c>
      <c r="L68" s="665">
        <v>43.869950031789102</v>
      </c>
      <c r="M68" s="665">
        <v>9</v>
      </c>
      <c r="N68" s="666">
        <v>394.82955028610195</v>
      </c>
    </row>
    <row r="69" spans="1:14" ht="14.4" customHeight="1" x14ac:dyDescent="0.3">
      <c r="A69" s="661" t="s">
        <v>591</v>
      </c>
      <c r="B69" s="662" t="s">
        <v>592</v>
      </c>
      <c r="C69" s="663" t="s">
        <v>596</v>
      </c>
      <c r="D69" s="664" t="s">
        <v>4661</v>
      </c>
      <c r="E69" s="663" t="s">
        <v>634</v>
      </c>
      <c r="F69" s="664" t="s">
        <v>4671</v>
      </c>
      <c r="G69" s="663" t="s">
        <v>650</v>
      </c>
      <c r="H69" s="663" t="s">
        <v>874</v>
      </c>
      <c r="I69" s="663" t="s">
        <v>875</v>
      </c>
      <c r="J69" s="663" t="s">
        <v>876</v>
      </c>
      <c r="K69" s="663" t="s">
        <v>877</v>
      </c>
      <c r="L69" s="665">
        <v>103.79000000000006</v>
      </c>
      <c r="M69" s="665">
        <v>1</v>
      </c>
      <c r="N69" s="666">
        <v>103.79000000000006</v>
      </c>
    </row>
    <row r="70" spans="1:14" ht="14.4" customHeight="1" x14ac:dyDescent="0.3">
      <c r="A70" s="661" t="s">
        <v>591</v>
      </c>
      <c r="B70" s="662" t="s">
        <v>592</v>
      </c>
      <c r="C70" s="663" t="s">
        <v>596</v>
      </c>
      <c r="D70" s="664" t="s">
        <v>4661</v>
      </c>
      <c r="E70" s="663" t="s">
        <v>634</v>
      </c>
      <c r="F70" s="664" t="s">
        <v>4671</v>
      </c>
      <c r="G70" s="663" t="s">
        <v>650</v>
      </c>
      <c r="H70" s="663" t="s">
        <v>878</v>
      </c>
      <c r="I70" s="663" t="s">
        <v>879</v>
      </c>
      <c r="J70" s="663" t="s">
        <v>880</v>
      </c>
      <c r="K70" s="663" t="s">
        <v>881</v>
      </c>
      <c r="L70" s="665">
        <v>99.523389262628939</v>
      </c>
      <c r="M70" s="665">
        <v>3</v>
      </c>
      <c r="N70" s="666">
        <v>298.57016778788682</v>
      </c>
    </row>
    <row r="71" spans="1:14" ht="14.4" customHeight="1" x14ac:dyDescent="0.3">
      <c r="A71" s="661" t="s">
        <v>591</v>
      </c>
      <c r="B71" s="662" t="s">
        <v>592</v>
      </c>
      <c r="C71" s="663" t="s">
        <v>596</v>
      </c>
      <c r="D71" s="664" t="s">
        <v>4661</v>
      </c>
      <c r="E71" s="663" t="s">
        <v>634</v>
      </c>
      <c r="F71" s="664" t="s">
        <v>4671</v>
      </c>
      <c r="G71" s="663" t="s">
        <v>650</v>
      </c>
      <c r="H71" s="663" t="s">
        <v>882</v>
      </c>
      <c r="I71" s="663" t="s">
        <v>883</v>
      </c>
      <c r="J71" s="663" t="s">
        <v>884</v>
      </c>
      <c r="K71" s="663" t="s">
        <v>885</v>
      </c>
      <c r="L71" s="665">
        <v>318.22919582789575</v>
      </c>
      <c r="M71" s="665">
        <v>16</v>
      </c>
      <c r="N71" s="666">
        <v>5091.667133246332</v>
      </c>
    </row>
    <row r="72" spans="1:14" ht="14.4" customHeight="1" x14ac:dyDescent="0.3">
      <c r="A72" s="661" t="s">
        <v>591</v>
      </c>
      <c r="B72" s="662" t="s">
        <v>592</v>
      </c>
      <c r="C72" s="663" t="s">
        <v>596</v>
      </c>
      <c r="D72" s="664" t="s">
        <v>4661</v>
      </c>
      <c r="E72" s="663" t="s">
        <v>634</v>
      </c>
      <c r="F72" s="664" t="s">
        <v>4671</v>
      </c>
      <c r="G72" s="663" t="s">
        <v>650</v>
      </c>
      <c r="H72" s="663" t="s">
        <v>886</v>
      </c>
      <c r="I72" s="663" t="s">
        <v>887</v>
      </c>
      <c r="J72" s="663" t="s">
        <v>888</v>
      </c>
      <c r="K72" s="663" t="s">
        <v>885</v>
      </c>
      <c r="L72" s="665">
        <v>332.74610195800346</v>
      </c>
      <c r="M72" s="665">
        <v>5</v>
      </c>
      <c r="N72" s="666">
        <v>1663.7305097900173</v>
      </c>
    </row>
    <row r="73" spans="1:14" ht="14.4" customHeight="1" x14ac:dyDescent="0.3">
      <c r="A73" s="661" t="s">
        <v>591</v>
      </c>
      <c r="B73" s="662" t="s">
        <v>592</v>
      </c>
      <c r="C73" s="663" t="s">
        <v>596</v>
      </c>
      <c r="D73" s="664" t="s">
        <v>4661</v>
      </c>
      <c r="E73" s="663" t="s">
        <v>634</v>
      </c>
      <c r="F73" s="664" t="s">
        <v>4671</v>
      </c>
      <c r="G73" s="663" t="s">
        <v>650</v>
      </c>
      <c r="H73" s="663" t="s">
        <v>889</v>
      </c>
      <c r="I73" s="663" t="s">
        <v>890</v>
      </c>
      <c r="J73" s="663" t="s">
        <v>891</v>
      </c>
      <c r="K73" s="663" t="s">
        <v>892</v>
      </c>
      <c r="L73" s="665">
        <v>61.500000169954255</v>
      </c>
      <c r="M73" s="665">
        <v>3</v>
      </c>
      <c r="N73" s="666">
        <v>184.50000050986276</v>
      </c>
    </row>
    <row r="74" spans="1:14" ht="14.4" customHeight="1" x14ac:dyDescent="0.3">
      <c r="A74" s="661" t="s">
        <v>591</v>
      </c>
      <c r="B74" s="662" t="s">
        <v>592</v>
      </c>
      <c r="C74" s="663" t="s">
        <v>596</v>
      </c>
      <c r="D74" s="664" t="s">
        <v>4661</v>
      </c>
      <c r="E74" s="663" t="s">
        <v>634</v>
      </c>
      <c r="F74" s="664" t="s">
        <v>4671</v>
      </c>
      <c r="G74" s="663" t="s">
        <v>650</v>
      </c>
      <c r="H74" s="663" t="s">
        <v>893</v>
      </c>
      <c r="I74" s="663" t="s">
        <v>894</v>
      </c>
      <c r="J74" s="663" t="s">
        <v>895</v>
      </c>
      <c r="K74" s="663" t="s">
        <v>896</v>
      </c>
      <c r="L74" s="665">
        <v>71.061666666666653</v>
      </c>
      <c r="M74" s="665">
        <v>6</v>
      </c>
      <c r="N74" s="666">
        <v>426.36999999999995</v>
      </c>
    </row>
    <row r="75" spans="1:14" ht="14.4" customHeight="1" x14ac:dyDescent="0.3">
      <c r="A75" s="661" t="s">
        <v>591</v>
      </c>
      <c r="B75" s="662" t="s">
        <v>592</v>
      </c>
      <c r="C75" s="663" t="s">
        <v>596</v>
      </c>
      <c r="D75" s="664" t="s">
        <v>4661</v>
      </c>
      <c r="E75" s="663" t="s">
        <v>634</v>
      </c>
      <c r="F75" s="664" t="s">
        <v>4671</v>
      </c>
      <c r="G75" s="663" t="s">
        <v>650</v>
      </c>
      <c r="H75" s="663" t="s">
        <v>897</v>
      </c>
      <c r="I75" s="663" t="s">
        <v>898</v>
      </c>
      <c r="J75" s="663" t="s">
        <v>899</v>
      </c>
      <c r="K75" s="663" t="s">
        <v>900</v>
      </c>
      <c r="L75" s="665">
        <v>306.84092524852264</v>
      </c>
      <c r="M75" s="665">
        <v>37</v>
      </c>
      <c r="N75" s="666">
        <v>11353.114234195338</v>
      </c>
    </row>
    <row r="76" spans="1:14" ht="14.4" customHeight="1" x14ac:dyDescent="0.3">
      <c r="A76" s="661" t="s">
        <v>591</v>
      </c>
      <c r="B76" s="662" t="s">
        <v>592</v>
      </c>
      <c r="C76" s="663" t="s">
        <v>596</v>
      </c>
      <c r="D76" s="664" t="s">
        <v>4661</v>
      </c>
      <c r="E76" s="663" t="s">
        <v>634</v>
      </c>
      <c r="F76" s="664" t="s">
        <v>4671</v>
      </c>
      <c r="G76" s="663" t="s">
        <v>650</v>
      </c>
      <c r="H76" s="663" t="s">
        <v>901</v>
      </c>
      <c r="I76" s="663" t="s">
        <v>902</v>
      </c>
      <c r="J76" s="663" t="s">
        <v>903</v>
      </c>
      <c r="K76" s="663" t="s">
        <v>904</v>
      </c>
      <c r="L76" s="665">
        <v>8.6126578271001648</v>
      </c>
      <c r="M76" s="665">
        <v>658</v>
      </c>
      <c r="N76" s="666">
        <v>5667.1288502319085</v>
      </c>
    </row>
    <row r="77" spans="1:14" ht="14.4" customHeight="1" x14ac:dyDescent="0.3">
      <c r="A77" s="661" t="s">
        <v>591</v>
      </c>
      <c r="B77" s="662" t="s">
        <v>592</v>
      </c>
      <c r="C77" s="663" t="s">
        <v>596</v>
      </c>
      <c r="D77" s="664" t="s">
        <v>4661</v>
      </c>
      <c r="E77" s="663" t="s">
        <v>634</v>
      </c>
      <c r="F77" s="664" t="s">
        <v>4671</v>
      </c>
      <c r="G77" s="663" t="s">
        <v>650</v>
      </c>
      <c r="H77" s="663" t="s">
        <v>905</v>
      </c>
      <c r="I77" s="663" t="s">
        <v>906</v>
      </c>
      <c r="J77" s="663" t="s">
        <v>907</v>
      </c>
      <c r="K77" s="663" t="s">
        <v>908</v>
      </c>
      <c r="L77" s="665">
        <v>87.059999999999931</v>
      </c>
      <c r="M77" s="665">
        <v>1</v>
      </c>
      <c r="N77" s="666">
        <v>87.059999999999931</v>
      </c>
    </row>
    <row r="78" spans="1:14" ht="14.4" customHeight="1" x14ac:dyDescent="0.3">
      <c r="A78" s="661" t="s">
        <v>591</v>
      </c>
      <c r="B78" s="662" t="s">
        <v>592</v>
      </c>
      <c r="C78" s="663" t="s">
        <v>596</v>
      </c>
      <c r="D78" s="664" t="s">
        <v>4661</v>
      </c>
      <c r="E78" s="663" t="s">
        <v>634</v>
      </c>
      <c r="F78" s="664" t="s">
        <v>4671</v>
      </c>
      <c r="G78" s="663" t="s">
        <v>650</v>
      </c>
      <c r="H78" s="663" t="s">
        <v>909</v>
      </c>
      <c r="I78" s="663" t="s">
        <v>910</v>
      </c>
      <c r="J78" s="663" t="s">
        <v>763</v>
      </c>
      <c r="K78" s="663" t="s">
        <v>911</v>
      </c>
      <c r="L78" s="665">
        <v>38.200146078579522</v>
      </c>
      <c r="M78" s="665">
        <v>42</v>
      </c>
      <c r="N78" s="666">
        <v>1604.4061353003399</v>
      </c>
    </row>
    <row r="79" spans="1:14" ht="14.4" customHeight="1" x14ac:dyDescent="0.3">
      <c r="A79" s="661" t="s">
        <v>591</v>
      </c>
      <c r="B79" s="662" t="s">
        <v>592</v>
      </c>
      <c r="C79" s="663" t="s">
        <v>596</v>
      </c>
      <c r="D79" s="664" t="s">
        <v>4661</v>
      </c>
      <c r="E79" s="663" t="s">
        <v>634</v>
      </c>
      <c r="F79" s="664" t="s">
        <v>4671</v>
      </c>
      <c r="G79" s="663" t="s">
        <v>650</v>
      </c>
      <c r="H79" s="663" t="s">
        <v>912</v>
      </c>
      <c r="I79" s="663" t="s">
        <v>913</v>
      </c>
      <c r="J79" s="663" t="s">
        <v>914</v>
      </c>
      <c r="K79" s="663" t="s">
        <v>915</v>
      </c>
      <c r="L79" s="665">
        <v>62.387914850771658</v>
      </c>
      <c r="M79" s="665">
        <v>30</v>
      </c>
      <c r="N79" s="666">
        <v>1871.6374455231498</v>
      </c>
    </row>
    <row r="80" spans="1:14" ht="14.4" customHeight="1" x14ac:dyDescent="0.3">
      <c r="A80" s="661" t="s">
        <v>591</v>
      </c>
      <c r="B80" s="662" t="s">
        <v>592</v>
      </c>
      <c r="C80" s="663" t="s">
        <v>596</v>
      </c>
      <c r="D80" s="664" t="s">
        <v>4661</v>
      </c>
      <c r="E80" s="663" t="s">
        <v>634</v>
      </c>
      <c r="F80" s="664" t="s">
        <v>4671</v>
      </c>
      <c r="G80" s="663" t="s">
        <v>650</v>
      </c>
      <c r="H80" s="663" t="s">
        <v>916</v>
      </c>
      <c r="I80" s="663" t="s">
        <v>917</v>
      </c>
      <c r="J80" s="663" t="s">
        <v>918</v>
      </c>
      <c r="K80" s="663" t="s">
        <v>919</v>
      </c>
      <c r="L80" s="665">
        <v>74.106360531623181</v>
      </c>
      <c r="M80" s="665">
        <v>34</v>
      </c>
      <c r="N80" s="666">
        <v>2519.6162580751879</v>
      </c>
    </row>
    <row r="81" spans="1:14" ht="14.4" customHeight="1" x14ac:dyDescent="0.3">
      <c r="A81" s="661" t="s">
        <v>591</v>
      </c>
      <c r="B81" s="662" t="s">
        <v>592</v>
      </c>
      <c r="C81" s="663" t="s">
        <v>596</v>
      </c>
      <c r="D81" s="664" t="s">
        <v>4661</v>
      </c>
      <c r="E81" s="663" t="s">
        <v>634</v>
      </c>
      <c r="F81" s="664" t="s">
        <v>4671</v>
      </c>
      <c r="G81" s="663" t="s">
        <v>650</v>
      </c>
      <c r="H81" s="663" t="s">
        <v>920</v>
      </c>
      <c r="I81" s="663" t="s">
        <v>921</v>
      </c>
      <c r="J81" s="663" t="s">
        <v>922</v>
      </c>
      <c r="K81" s="663" t="s">
        <v>923</v>
      </c>
      <c r="L81" s="665">
        <v>101.09950050060785</v>
      </c>
      <c r="M81" s="665">
        <v>9</v>
      </c>
      <c r="N81" s="666">
        <v>909.89550450547063</v>
      </c>
    </row>
    <row r="82" spans="1:14" ht="14.4" customHeight="1" x14ac:dyDescent="0.3">
      <c r="A82" s="661" t="s">
        <v>591</v>
      </c>
      <c r="B82" s="662" t="s">
        <v>592</v>
      </c>
      <c r="C82" s="663" t="s">
        <v>596</v>
      </c>
      <c r="D82" s="664" t="s">
        <v>4661</v>
      </c>
      <c r="E82" s="663" t="s">
        <v>634</v>
      </c>
      <c r="F82" s="664" t="s">
        <v>4671</v>
      </c>
      <c r="G82" s="663" t="s">
        <v>650</v>
      </c>
      <c r="H82" s="663" t="s">
        <v>924</v>
      </c>
      <c r="I82" s="663" t="s">
        <v>925</v>
      </c>
      <c r="J82" s="663" t="s">
        <v>922</v>
      </c>
      <c r="K82" s="663" t="s">
        <v>926</v>
      </c>
      <c r="L82" s="665">
        <v>149.13094370791532</v>
      </c>
      <c r="M82" s="665">
        <v>22</v>
      </c>
      <c r="N82" s="666">
        <v>3280.8807615741371</v>
      </c>
    </row>
    <row r="83" spans="1:14" ht="14.4" customHeight="1" x14ac:dyDescent="0.3">
      <c r="A83" s="661" t="s">
        <v>591</v>
      </c>
      <c r="B83" s="662" t="s">
        <v>592</v>
      </c>
      <c r="C83" s="663" t="s">
        <v>596</v>
      </c>
      <c r="D83" s="664" t="s">
        <v>4661</v>
      </c>
      <c r="E83" s="663" t="s">
        <v>634</v>
      </c>
      <c r="F83" s="664" t="s">
        <v>4671</v>
      </c>
      <c r="G83" s="663" t="s">
        <v>650</v>
      </c>
      <c r="H83" s="663" t="s">
        <v>927</v>
      </c>
      <c r="I83" s="663" t="s">
        <v>928</v>
      </c>
      <c r="J83" s="663" t="s">
        <v>929</v>
      </c>
      <c r="K83" s="663" t="s">
        <v>930</v>
      </c>
      <c r="L83" s="665">
        <v>64.839965318972091</v>
      </c>
      <c r="M83" s="665">
        <v>6</v>
      </c>
      <c r="N83" s="666">
        <v>389.03979191383257</v>
      </c>
    </row>
    <row r="84" spans="1:14" ht="14.4" customHeight="1" x14ac:dyDescent="0.3">
      <c r="A84" s="661" t="s">
        <v>591</v>
      </c>
      <c r="B84" s="662" t="s">
        <v>592</v>
      </c>
      <c r="C84" s="663" t="s">
        <v>596</v>
      </c>
      <c r="D84" s="664" t="s">
        <v>4661</v>
      </c>
      <c r="E84" s="663" t="s">
        <v>634</v>
      </c>
      <c r="F84" s="664" t="s">
        <v>4671</v>
      </c>
      <c r="G84" s="663" t="s">
        <v>650</v>
      </c>
      <c r="H84" s="663" t="s">
        <v>931</v>
      </c>
      <c r="I84" s="663" t="s">
        <v>932</v>
      </c>
      <c r="J84" s="663" t="s">
        <v>933</v>
      </c>
      <c r="K84" s="663" t="s">
        <v>934</v>
      </c>
      <c r="L84" s="665">
        <v>95.769503651947659</v>
      </c>
      <c r="M84" s="665">
        <v>3</v>
      </c>
      <c r="N84" s="666">
        <v>287.30851095584296</v>
      </c>
    </row>
    <row r="85" spans="1:14" ht="14.4" customHeight="1" x14ac:dyDescent="0.3">
      <c r="A85" s="661" t="s">
        <v>591</v>
      </c>
      <c r="B85" s="662" t="s">
        <v>592</v>
      </c>
      <c r="C85" s="663" t="s">
        <v>596</v>
      </c>
      <c r="D85" s="664" t="s">
        <v>4661</v>
      </c>
      <c r="E85" s="663" t="s">
        <v>634</v>
      </c>
      <c r="F85" s="664" t="s">
        <v>4671</v>
      </c>
      <c r="G85" s="663" t="s">
        <v>650</v>
      </c>
      <c r="H85" s="663" t="s">
        <v>935</v>
      </c>
      <c r="I85" s="663" t="s">
        <v>936</v>
      </c>
      <c r="J85" s="663" t="s">
        <v>937</v>
      </c>
      <c r="K85" s="663"/>
      <c r="L85" s="665">
        <v>205.19614830422304</v>
      </c>
      <c r="M85" s="665">
        <v>11</v>
      </c>
      <c r="N85" s="666">
        <v>2257.1576313464534</v>
      </c>
    </row>
    <row r="86" spans="1:14" ht="14.4" customHeight="1" x14ac:dyDescent="0.3">
      <c r="A86" s="661" t="s">
        <v>591</v>
      </c>
      <c r="B86" s="662" t="s">
        <v>592</v>
      </c>
      <c r="C86" s="663" t="s">
        <v>596</v>
      </c>
      <c r="D86" s="664" t="s">
        <v>4661</v>
      </c>
      <c r="E86" s="663" t="s">
        <v>634</v>
      </c>
      <c r="F86" s="664" t="s">
        <v>4671</v>
      </c>
      <c r="G86" s="663" t="s">
        <v>650</v>
      </c>
      <c r="H86" s="663" t="s">
        <v>938</v>
      </c>
      <c r="I86" s="663" t="s">
        <v>939</v>
      </c>
      <c r="J86" s="663" t="s">
        <v>940</v>
      </c>
      <c r="K86" s="663" t="s">
        <v>941</v>
      </c>
      <c r="L86" s="665">
        <v>82.72999999999999</v>
      </c>
      <c r="M86" s="665">
        <v>2</v>
      </c>
      <c r="N86" s="666">
        <v>165.45999999999998</v>
      </c>
    </row>
    <row r="87" spans="1:14" ht="14.4" customHeight="1" x14ac:dyDescent="0.3">
      <c r="A87" s="661" t="s">
        <v>591</v>
      </c>
      <c r="B87" s="662" t="s">
        <v>592</v>
      </c>
      <c r="C87" s="663" t="s">
        <v>596</v>
      </c>
      <c r="D87" s="664" t="s">
        <v>4661</v>
      </c>
      <c r="E87" s="663" t="s">
        <v>634</v>
      </c>
      <c r="F87" s="664" t="s">
        <v>4671</v>
      </c>
      <c r="G87" s="663" t="s">
        <v>650</v>
      </c>
      <c r="H87" s="663" t="s">
        <v>942</v>
      </c>
      <c r="I87" s="663" t="s">
        <v>943</v>
      </c>
      <c r="J87" s="663" t="s">
        <v>944</v>
      </c>
      <c r="K87" s="663" t="s">
        <v>945</v>
      </c>
      <c r="L87" s="665">
        <v>155.94</v>
      </c>
      <c r="M87" s="665">
        <v>1</v>
      </c>
      <c r="N87" s="666">
        <v>155.94</v>
      </c>
    </row>
    <row r="88" spans="1:14" ht="14.4" customHeight="1" x14ac:dyDescent="0.3">
      <c r="A88" s="661" t="s">
        <v>591</v>
      </c>
      <c r="B88" s="662" t="s">
        <v>592</v>
      </c>
      <c r="C88" s="663" t="s">
        <v>596</v>
      </c>
      <c r="D88" s="664" t="s">
        <v>4661</v>
      </c>
      <c r="E88" s="663" t="s">
        <v>634</v>
      </c>
      <c r="F88" s="664" t="s">
        <v>4671</v>
      </c>
      <c r="G88" s="663" t="s">
        <v>650</v>
      </c>
      <c r="H88" s="663" t="s">
        <v>946</v>
      </c>
      <c r="I88" s="663" t="s">
        <v>947</v>
      </c>
      <c r="J88" s="663" t="s">
        <v>948</v>
      </c>
      <c r="K88" s="663" t="s">
        <v>949</v>
      </c>
      <c r="L88" s="665">
        <v>154.78049999999999</v>
      </c>
      <c r="M88" s="665">
        <v>4</v>
      </c>
      <c r="N88" s="666">
        <v>619.12199999999996</v>
      </c>
    </row>
    <row r="89" spans="1:14" ht="14.4" customHeight="1" x14ac:dyDescent="0.3">
      <c r="A89" s="661" t="s">
        <v>591</v>
      </c>
      <c r="B89" s="662" t="s">
        <v>592</v>
      </c>
      <c r="C89" s="663" t="s">
        <v>596</v>
      </c>
      <c r="D89" s="664" t="s">
        <v>4661</v>
      </c>
      <c r="E89" s="663" t="s">
        <v>634</v>
      </c>
      <c r="F89" s="664" t="s">
        <v>4671</v>
      </c>
      <c r="G89" s="663" t="s">
        <v>650</v>
      </c>
      <c r="H89" s="663" t="s">
        <v>950</v>
      </c>
      <c r="I89" s="663" t="s">
        <v>951</v>
      </c>
      <c r="J89" s="663" t="s">
        <v>952</v>
      </c>
      <c r="K89" s="663" t="s">
        <v>953</v>
      </c>
      <c r="L89" s="665">
        <v>150.49000000000007</v>
      </c>
      <c r="M89" s="665">
        <v>2</v>
      </c>
      <c r="N89" s="666">
        <v>300.98000000000013</v>
      </c>
    </row>
    <row r="90" spans="1:14" ht="14.4" customHeight="1" x14ac:dyDescent="0.3">
      <c r="A90" s="661" t="s">
        <v>591</v>
      </c>
      <c r="B90" s="662" t="s">
        <v>592</v>
      </c>
      <c r="C90" s="663" t="s">
        <v>596</v>
      </c>
      <c r="D90" s="664" t="s">
        <v>4661</v>
      </c>
      <c r="E90" s="663" t="s">
        <v>634</v>
      </c>
      <c r="F90" s="664" t="s">
        <v>4671</v>
      </c>
      <c r="G90" s="663" t="s">
        <v>650</v>
      </c>
      <c r="H90" s="663" t="s">
        <v>954</v>
      </c>
      <c r="I90" s="663" t="s">
        <v>955</v>
      </c>
      <c r="J90" s="663" t="s">
        <v>956</v>
      </c>
      <c r="K90" s="663" t="s">
        <v>957</v>
      </c>
      <c r="L90" s="665">
        <v>93.529996141852294</v>
      </c>
      <c r="M90" s="665">
        <v>1</v>
      </c>
      <c r="N90" s="666">
        <v>93.529996141852294</v>
      </c>
    </row>
    <row r="91" spans="1:14" ht="14.4" customHeight="1" x14ac:dyDescent="0.3">
      <c r="A91" s="661" t="s">
        <v>591</v>
      </c>
      <c r="B91" s="662" t="s">
        <v>592</v>
      </c>
      <c r="C91" s="663" t="s">
        <v>596</v>
      </c>
      <c r="D91" s="664" t="s">
        <v>4661</v>
      </c>
      <c r="E91" s="663" t="s">
        <v>634</v>
      </c>
      <c r="F91" s="664" t="s">
        <v>4671</v>
      </c>
      <c r="G91" s="663" t="s">
        <v>650</v>
      </c>
      <c r="H91" s="663" t="s">
        <v>958</v>
      </c>
      <c r="I91" s="663" t="s">
        <v>959</v>
      </c>
      <c r="J91" s="663" t="s">
        <v>960</v>
      </c>
      <c r="K91" s="663" t="s">
        <v>961</v>
      </c>
      <c r="L91" s="665">
        <v>107.32999923622545</v>
      </c>
      <c r="M91" s="665">
        <v>1</v>
      </c>
      <c r="N91" s="666">
        <v>107.32999923622545</v>
      </c>
    </row>
    <row r="92" spans="1:14" ht="14.4" customHeight="1" x14ac:dyDescent="0.3">
      <c r="A92" s="661" t="s">
        <v>591</v>
      </c>
      <c r="B92" s="662" t="s">
        <v>592</v>
      </c>
      <c r="C92" s="663" t="s">
        <v>596</v>
      </c>
      <c r="D92" s="664" t="s">
        <v>4661</v>
      </c>
      <c r="E92" s="663" t="s">
        <v>634</v>
      </c>
      <c r="F92" s="664" t="s">
        <v>4671</v>
      </c>
      <c r="G92" s="663" t="s">
        <v>650</v>
      </c>
      <c r="H92" s="663" t="s">
        <v>962</v>
      </c>
      <c r="I92" s="663" t="s">
        <v>963</v>
      </c>
      <c r="J92" s="663" t="s">
        <v>964</v>
      </c>
      <c r="K92" s="663" t="s">
        <v>965</v>
      </c>
      <c r="L92" s="665">
        <v>117.87313614980748</v>
      </c>
      <c r="M92" s="665">
        <v>12</v>
      </c>
      <c r="N92" s="666">
        <v>1414.4776337976898</v>
      </c>
    </row>
    <row r="93" spans="1:14" ht="14.4" customHeight="1" x14ac:dyDescent="0.3">
      <c r="A93" s="661" t="s">
        <v>591</v>
      </c>
      <c r="B93" s="662" t="s">
        <v>592</v>
      </c>
      <c r="C93" s="663" t="s">
        <v>596</v>
      </c>
      <c r="D93" s="664" t="s">
        <v>4661</v>
      </c>
      <c r="E93" s="663" t="s">
        <v>634</v>
      </c>
      <c r="F93" s="664" t="s">
        <v>4671</v>
      </c>
      <c r="G93" s="663" t="s">
        <v>650</v>
      </c>
      <c r="H93" s="663" t="s">
        <v>966</v>
      </c>
      <c r="I93" s="663" t="s">
        <v>966</v>
      </c>
      <c r="J93" s="663" t="s">
        <v>967</v>
      </c>
      <c r="K93" s="663" t="s">
        <v>968</v>
      </c>
      <c r="L93" s="665">
        <v>90.020000000000039</v>
      </c>
      <c r="M93" s="665">
        <v>1</v>
      </c>
      <c r="N93" s="666">
        <v>90.020000000000039</v>
      </c>
    </row>
    <row r="94" spans="1:14" ht="14.4" customHeight="1" x14ac:dyDescent="0.3">
      <c r="A94" s="661" t="s">
        <v>591</v>
      </c>
      <c r="B94" s="662" t="s">
        <v>592</v>
      </c>
      <c r="C94" s="663" t="s">
        <v>596</v>
      </c>
      <c r="D94" s="664" t="s">
        <v>4661</v>
      </c>
      <c r="E94" s="663" t="s">
        <v>634</v>
      </c>
      <c r="F94" s="664" t="s">
        <v>4671</v>
      </c>
      <c r="G94" s="663" t="s">
        <v>650</v>
      </c>
      <c r="H94" s="663" t="s">
        <v>969</v>
      </c>
      <c r="I94" s="663" t="s">
        <v>970</v>
      </c>
      <c r="J94" s="663" t="s">
        <v>971</v>
      </c>
      <c r="K94" s="663" t="s">
        <v>972</v>
      </c>
      <c r="L94" s="665">
        <v>71.453785764770501</v>
      </c>
      <c r="M94" s="665">
        <v>43</v>
      </c>
      <c r="N94" s="666">
        <v>3072.5127878851313</v>
      </c>
    </row>
    <row r="95" spans="1:14" ht="14.4" customHeight="1" x14ac:dyDescent="0.3">
      <c r="A95" s="661" t="s">
        <v>591</v>
      </c>
      <c r="B95" s="662" t="s">
        <v>592</v>
      </c>
      <c r="C95" s="663" t="s">
        <v>596</v>
      </c>
      <c r="D95" s="664" t="s">
        <v>4661</v>
      </c>
      <c r="E95" s="663" t="s">
        <v>634</v>
      </c>
      <c r="F95" s="664" t="s">
        <v>4671</v>
      </c>
      <c r="G95" s="663" t="s">
        <v>650</v>
      </c>
      <c r="H95" s="663" t="s">
        <v>973</v>
      </c>
      <c r="I95" s="663" t="s">
        <v>974</v>
      </c>
      <c r="J95" s="663" t="s">
        <v>975</v>
      </c>
      <c r="K95" s="663" t="s">
        <v>976</v>
      </c>
      <c r="L95" s="665">
        <v>72.109730897197238</v>
      </c>
      <c r="M95" s="665">
        <v>4</v>
      </c>
      <c r="N95" s="666">
        <v>288.43892358878895</v>
      </c>
    </row>
    <row r="96" spans="1:14" ht="14.4" customHeight="1" x14ac:dyDescent="0.3">
      <c r="A96" s="661" t="s">
        <v>591</v>
      </c>
      <c r="B96" s="662" t="s">
        <v>592</v>
      </c>
      <c r="C96" s="663" t="s">
        <v>596</v>
      </c>
      <c r="D96" s="664" t="s">
        <v>4661</v>
      </c>
      <c r="E96" s="663" t="s">
        <v>634</v>
      </c>
      <c r="F96" s="664" t="s">
        <v>4671</v>
      </c>
      <c r="G96" s="663" t="s">
        <v>650</v>
      </c>
      <c r="H96" s="663" t="s">
        <v>977</v>
      </c>
      <c r="I96" s="663" t="s">
        <v>978</v>
      </c>
      <c r="J96" s="663" t="s">
        <v>979</v>
      </c>
      <c r="K96" s="663" t="s">
        <v>980</v>
      </c>
      <c r="L96" s="665">
        <v>125.15466388836894</v>
      </c>
      <c r="M96" s="665">
        <v>17</v>
      </c>
      <c r="N96" s="666">
        <v>2127.6292861022721</v>
      </c>
    </row>
    <row r="97" spans="1:14" ht="14.4" customHeight="1" x14ac:dyDescent="0.3">
      <c r="A97" s="661" t="s">
        <v>591</v>
      </c>
      <c r="B97" s="662" t="s">
        <v>592</v>
      </c>
      <c r="C97" s="663" t="s">
        <v>596</v>
      </c>
      <c r="D97" s="664" t="s">
        <v>4661</v>
      </c>
      <c r="E97" s="663" t="s">
        <v>634</v>
      </c>
      <c r="F97" s="664" t="s">
        <v>4671</v>
      </c>
      <c r="G97" s="663" t="s">
        <v>650</v>
      </c>
      <c r="H97" s="663" t="s">
        <v>981</v>
      </c>
      <c r="I97" s="663" t="s">
        <v>982</v>
      </c>
      <c r="J97" s="663" t="s">
        <v>983</v>
      </c>
      <c r="K97" s="663" t="s">
        <v>984</v>
      </c>
      <c r="L97" s="665">
        <v>88.809999999999974</v>
      </c>
      <c r="M97" s="665">
        <v>1</v>
      </c>
      <c r="N97" s="666">
        <v>88.809999999999974</v>
      </c>
    </row>
    <row r="98" spans="1:14" ht="14.4" customHeight="1" x14ac:dyDescent="0.3">
      <c r="A98" s="661" t="s">
        <v>591</v>
      </c>
      <c r="B98" s="662" t="s">
        <v>592</v>
      </c>
      <c r="C98" s="663" t="s">
        <v>596</v>
      </c>
      <c r="D98" s="664" t="s">
        <v>4661</v>
      </c>
      <c r="E98" s="663" t="s">
        <v>634</v>
      </c>
      <c r="F98" s="664" t="s">
        <v>4671</v>
      </c>
      <c r="G98" s="663" t="s">
        <v>650</v>
      </c>
      <c r="H98" s="663" t="s">
        <v>985</v>
      </c>
      <c r="I98" s="663" t="s">
        <v>986</v>
      </c>
      <c r="J98" s="663" t="s">
        <v>987</v>
      </c>
      <c r="K98" s="663" t="s">
        <v>988</v>
      </c>
      <c r="L98" s="665">
        <v>150.93000000000004</v>
      </c>
      <c r="M98" s="665">
        <v>4</v>
      </c>
      <c r="N98" s="666">
        <v>603.72000000000014</v>
      </c>
    </row>
    <row r="99" spans="1:14" ht="14.4" customHeight="1" x14ac:dyDescent="0.3">
      <c r="A99" s="661" t="s">
        <v>591</v>
      </c>
      <c r="B99" s="662" t="s">
        <v>592</v>
      </c>
      <c r="C99" s="663" t="s">
        <v>596</v>
      </c>
      <c r="D99" s="664" t="s">
        <v>4661</v>
      </c>
      <c r="E99" s="663" t="s">
        <v>634</v>
      </c>
      <c r="F99" s="664" t="s">
        <v>4671</v>
      </c>
      <c r="G99" s="663" t="s">
        <v>650</v>
      </c>
      <c r="H99" s="663" t="s">
        <v>989</v>
      </c>
      <c r="I99" s="663" t="s">
        <v>990</v>
      </c>
      <c r="J99" s="663" t="s">
        <v>991</v>
      </c>
      <c r="K99" s="663" t="s">
        <v>992</v>
      </c>
      <c r="L99" s="665">
        <v>22.3</v>
      </c>
      <c r="M99" s="665">
        <v>1</v>
      </c>
      <c r="N99" s="666">
        <v>22.3</v>
      </c>
    </row>
    <row r="100" spans="1:14" ht="14.4" customHeight="1" x14ac:dyDescent="0.3">
      <c r="A100" s="661" t="s">
        <v>591</v>
      </c>
      <c r="B100" s="662" t="s">
        <v>592</v>
      </c>
      <c r="C100" s="663" t="s">
        <v>596</v>
      </c>
      <c r="D100" s="664" t="s">
        <v>4661</v>
      </c>
      <c r="E100" s="663" t="s">
        <v>634</v>
      </c>
      <c r="F100" s="664" t="s">
        <v>4671</v>
      </c>
      <c r="G100" s="663" t="s">
        <v>650</v>
      </c>
      <c r="H100" s="663" t="s">
        <v>993</v>
      </c>
      <c r="I100" s="663" t="s">
        <v>994</v>
      </c>
      <c r="J100" s="663" t="s">
        <v>995</v>
      </c>
      <c r="K100" s="663" t="s">
        <v>996</v>
      </c>
      <c r="L100" s="665">
        <v>64.009051719714392</v>
      </c>
      <c r="M100" s="665">
        <v>308</v>
      </c>
      <c r="N100" s="666">
        <v>19714.787929672035</v>
      </c>
    </row>
    <row r="101" spans="1:14" ht="14.4" customHeight="1" x14ac:dyDescent="0.3">
      <c r="A101" s="661" t="s">
        <v>591</v>
      </c>
      <c r="B101" s="662" t="s">
        <v>592</v>
      </c>
      <c r="C101" s="663" t="s">
        <v>596</v>
      </c>
      <c r="D101" s="664" t="s">
        <v>4661</v>
      </c>
      <c r="E101" s="663" t="s">
        <v>634</v>
      </c>
      <c r="F101" s="664" t="s">
        <v>4671</v>
      </c>
      <c r="G101" s="663" t="s">
        <v>650</v>
      </c>
      <c r="H101" s="663" t="s">
        <v>997</v>
      </c>
      <c r="I101" s="663" t="s">
        <v>997</v>
      </c>
      <c r="J101" s="663" t="s">
        <v>998</v>
      </c>
      <c r="K101" s="663" t="s">
        <v>999</v>
      </c>
      <c r="L101" s="665">
        <v>147.78980980506432</v>
      </c>
      <c r="M101" s="665">
        <v>1</v>
      </c>
      <c r="N101" s="666">
        <v>147.78980980506432</v>
      </c>
    </row>
    <row r="102" spans="1:14" ht="14.4" customHeight="1" x14ac:dyDescent="0.3">
      <c r="A102" s="661" t="s">
        <v>591</v>
      </c>
      <c r="B102" s="662" t="s">
        <v>592</v>
      </c>
      <c r="C102" s="663" t="s">
        <v>596</v>
      </c>
      <c r="D102" s="664" t="s">
        <v>4661</v>
      </c>
      <c r="E102" s="663" t="s">
        <v>634</v>
      </c>
      <c r="F102" s="664" t="s">
        <v>4671</v>
      </c>
      <c r="G102" s="663" t="s">
        <v>650</v>
      </c>
      <c r="H102" s="663" t="s">
        <v>1000</v>
      </c>
      <c r="I102" s="663" t="s">
        <v>1001</v>
      </c>
      <c r="J102" s="663" t="s">
        <v>1002</v>
      </c>
      <c r="K102" s="663" t="s">
        <v>1003</v>
      </c>
      <c r="L102" s="665">
        <v>113.36996348988208</v>
      </c>
      <c r="M102" s="665">
        <v>4</v>
      </c>
      <c r="N102" s="666">
        <v>453.47985395952833</v>
      </c>
    </row>
    <row r="103" spans="1:14" ht="14.4" customHeight="1" x14ac:dyDescent="0.3">
      <c r="A103" s="661" t="s">
        <v>591</v>
      </c>
      <c r="B103" s="662" t="s">
        <v>592</v>
      </c>
      <c r="C103" s="663" t="s">
        <v>596</v>
      </c>
      <c r="D103" s="664" t="s">
        <v>4661</v>
      </c>
      <c r="E103" s="663" t="s">
        <v>634</v>
      </c>
      <c r="F103" s="664" t="s">
        <v>4671</v>
      </c>
      <c r="G103" s="663" t="s">
        <v>650</v>
      </c>
      <c r="H103" s="663" t="s">
        <v>1004</v>
      </c>
      <c r="I103" s="663" t="s">
        <v>1005</v>
      </c>
      <c r="J103" s="663" t="s">
        <v>1006</v>
      </c>
      <c r="K103" s="663" t="s">
        <v>1007</v>
      </c>
      <c r="L103" s="665">
        <v>121.93231678312623</v>
      </c>
      <c r="M103" s="665">
        <v>23</v>
      </c>
      <c r="N103" s="666">
        <v>2804.4432860119032</v>
      </c>
    </row>
    <row r="104" spans="1:14" ht="14.4" customHeight="1" x14ac:dyDescent="0.3">
      <c r="A104" s="661" t="s">
        <v>591</v>
      </c>
      <c r="B104" s="662" t="s">
        <v>592</v>
      </c>
      <c r="C104" s="663" t="s">
        <v>596</v>
      </c>
      <c r="D104" s="664" t="s">
        <v>4661</v>
      </c>
      <c r="E104" s="663" t="s">
        <v>634</v>
      </c>
      <c r="F104" s="664" t="s">
        <v>4671</v>
      </c>
      <c r="G104" s="663" t="s">
        <v>650</v>
      </c>
      <c r="H104" s="663" t="s">
        <v>1008</v>
      </c>
      <c r="I104" s="663" t="s">
        <v>1009</v>
      </c>
      <c r="J104" s="663" t="s">
        <v>1010</v>
      </c>
      <c r="K104" s="663" t="s">
        <v>1011</v>
      </c>
      <c r="L104" s="665">
        <v>125.09748485649509</v>
      </c>
      <c r="M104" s="665">
        <v>67</v>
      </c>
      <c r="N104" s="666">
        <v>8381.5314853851705</v>
      </c>
    </row>
    <row r="105" spans="1:14" ht="14.4" customHeight="1" x14ac:dyDescent="0.3">
      <c r="A105" s="661" t="s">
        <v>591</v>
      </c>
      <c r="B105" s="662" t="s">
        <v>592</v>
      </c>
      <c r="C105" s="663" t="s">
        <v>596</v>
      </c>
      <c r="D105" s="664" t="s">
        <v>4661</v>
      </c>
      <c r="E105" s="663" t="s">
        <v>634</v>
      </c>
      <c r="F105" s="664" t="s">
        <v>4671</v>
      </c>
      <c r="G105" s="663" t="s">
        <v>650</v>
      </c>
      <c r="H105" s="663" t="s">
        <v>1012</v>
      </c>
      <c r="I105" s="663" t="s">
        <v>1013</v>
      </c>
      <c r="J105" s="663" t="s">
        <v>1010</v>
      </c>
      <c r="K105" s="663" t="s">
        <v>1014</v>
      </c>
      <c r="L105" s="665">
        <v>137.82683335133547</v>
      </c>
      <c r="M105" s="665">
        <v>42</v>
      </c>
      <c r="N105" s="666">
        <v>5788.7270007560892</v>
      </c>
    </row>
    <row r="106" spans="1:14" ht="14.4" customHeight="1" x14ac:dyDescent="0.3">
      <c r="A106" s="661" t="s">
        <v>591</v>
      </c>
      <c r="B106" s="662" t="s">
        <v>592</v>
      </c>
      <c r="C106" s="663" t="s">
        <v>596</v>
      </c>
      <c r="D106" s="664" t="s">
        <v>4661</v>
      </c>
      <c r="E106" s="663" t="s">
        <v>634</v>
      </c>
      <c r="F106" s="664" t="s">
        <v>4671</v>
      </c>
      <c r="G106" s="663" t="s">
        <v>650</v>
      </c>
      <c r="H106" s="663" t="s">
        <v>1015</v>
      </c>
      <c r="I106" s="663" t="s">
        <v>1016</v>
      </c>
      <c r="J106" s="663" t="s">
        <v>1017</v>
      </c>
      <c r="K106" s="663" t="s">
        <v>1018</v>
      </c>
      <c r="L106" s="665">
        <v>79.73</v>
      </c>
      <c r="M106" s="665">
        <v>1</v>
      </c>
      <c r="N106" s="666">
        <v>79.73</v>
      </c>
    </row>
    <row r="107" spans="1:14" ht="14.4" customHeight="1" x14ac:dyDescent="0.3">
      <c r="A107" s="661" t="s">
        <v>591</v>
      </c>
      <c r="B107" s="662" t="s">
        <v>592</v>
      </c>
      <c r="C107" s="663" t="s">
        <v>596</v>
      </c>
      <c r="D107" s="664" t="s">
        <v>4661</v>
      </c>
      <c r="E107" s="663" t="s">
        <v>634</v>
      </c>
      <c r="F107" s="664" t="s">
        <v>4671</v>
      </c>
      <c r="G107" s="663" t="s">
        <v>650</v>
      </c>
      <c r="H107" s="663" t="s">
        <v>1019</v>
      </c>
      <c r="I107" s="663" t="s">
        <v>1020</v>
      </c>
      <c r="J107" s="663" t="s">
        <v>1021</v>
      </c>
      <c r="K107" s="663" t="s">
        <v>1022</v>
      </c>
      <c r="L107" s="665">
        <v>69.492522940999507</v>
      </c>
      <c r="M107" s="665">
        <v>61</v>
      </c>
      <c r="N107" s="666">
        <v>4239.0438994009701</v>
      </c>
    </row>
    <row r="108" spans="1:14" ht="14.4" customHeight="1" x14ac:dyDescent="0.3">
      <c r="A108" s="661" t="s">
        <v>591</v>
      </c>
      <c r="B108" s="662" t="s">
        <v>592</v>
      </c>
      <c r="C108" s="663" t="s">
        <v>596</v>
      </c>
      <c r="D108" s="664" t="s">
        <v>4661</v>
      </c>
      <c r="E108" s="663" t="s">
        <v>634</v>
      </c>
      <c r="F108" s="664" t="s">
        <v>4671</v>
      </c>
      <c r="G108" s="663" t="s">
        <v>650</v>
      </c>
      <c r="H108" s="663" t="s">
        <v>1023</v>
      </c>
      <c r="I108" s="663" t="s">
        <v>1023</v>
      </c>
      <c r="J108" s="663" t="s">
        <v>1024</v>
      </c>
      <c r="K108" s="663" t="s">
        <v>1025</v>
      </c>
      <c r="L108" s="665">
        <v>133.31</v>
      </c>
      <c r="M108" s="665">
        <v>2</v>
      </c>
      <c r="N108" s="666">
        <v>266.62</v>
      </c>
    </row>
    <row r="109" spans="1:14" ht="14.4" customHeight="1" x14ac:dyDescent="0.3">
      <c r="A109" s="661" t="s">
        <v>591</v>
      </c>
      <c r="B109" s="662" t="s">
        <v>592</v>
      </c>
      <c r="C109" s="663" t="s">
        <v>596</v>
      </c>
      <c r="D109" s="664" t="s">
        <v>4661</v>
      </c>
      <c r="E109" s="663" t="s">
        <v>634</v>
      </c>
      <c r="F109" s="664" t="s">
        <v>4671</v>
      </c>
      <c r="G109" s="663" t="s">
        <v>650</v>
      </c>
      <c r="H109" s="663" t="s">
        <v>1026</v>
      </c>
      <c r="I109" s="663" t="s">
        <v>1027</v>
      </c>
      <c r="J109" s="663" t="s">
        <v>1028</v>
      </c>
      <c r="K109" s="663" t="s">
        <v>1029</v>
      </c>
      <c r="L109" s="665">
        <v>42.394000000000013</v>
      </c>
      <c r="M109" s="665">
        <v>205</v>
      </c>
      <c r="N109" s="666">
        <v>8690.7700000000023</v>
      </c>
    </row>
    <row r="110" spans="1:14" ht="14.4" customHeight="1" x14ac:dyDescent="0.3">
      <c r="A110" s="661" t="s">
        <v>591</v>
      </c>
      <c r="B110" s="662" t="s">
        <v>592</v>
      </c>
      <c r="C110" s="663" t="s">
        <v>596</v>
      </c>
      <c r="D110" s="664" t="s">
        <v>4661</v>
      </c>
      <c r="E110" s="663" t="s">
        <v>634</v>
      </c>
      <c r="F110" s="664" t="s">
        <v>4671</v>
      </c>
      <c r="G110" s="663" t="s">
        <v>650</v>
      </c>
      <c r="H110" s="663" t="s">
        <v>1030</v>
      </c>
      <c r="I110" s="663" t="s">
        <v>1031</v>
      </c>
      <c r="J110" s="663" t="s">
        <v>1032</v>
      </c>
      <c r="K110" s="663" t="s">
        <v>1033</v>
      </c>
      <c r="L110" s="665">
        <v>88.104752044144618</v>
      </c>
      <c r="M110" s="665">
        <v>11</v>
      </c>
      <c r="N110" s="666">
        <v>969.15227248559086</v>
      </c>
    </row>
    <row r="111" spans="1:14" ht="14.4" customHeight="1" x14ac:dyDescent="0.3">
      <c r="A111" s="661" t="s">
        <v>591</v>
      </c>
      <c r="B111" s="662" t="s">
        <v>592</v>
      </c>
      <c r="C111" s="663" t="s">
        <v>596</v>
      </c>
      <c r="D111" s="664" t="s">
        <v>4661</v>
      </c>
      <c r="E111" s="663" t="s">
        <v>634</v>
      </c>
      <c r="F111" s="664" t="s">
        <v>4671</v>
      </c>
      <c r="G111" s="663" t="s">
        <v>650</v>
      </c>
      <c r="H111" s="663" t="s">
        <v>1034</v>
      </c>
      <c r="I111" s="663" t="s">
        <v>1034</v>
      </c>
      <c r="J111" s="663" t="s">
        <v>767</v>
      </c>
      <c r="K111" s="663" t="s">
        <v>1035</v>
      </c>
      <c r="L111" s="665">
        <v>105.72463910817909</v>
      </c>
      <c r="M111" s="665">
        <v>28</v>
      </c>
      <c r="N111" s="666">
        <v>2960.2898950290146</v>
      </c>
    </row>
    <row r="112" spans="1:14" ht="14.4" customHeight="1" x14ac:dyDescent="0.3">
      <c r="A112" s="661" t="s">
        <v>591</v>
      </c>
      <c r="B112" s="662" t="s">
        <v>592</v>
      </c>
      <c r="C112" s="663" t="s">
        <v>596</v>
      </c>
      <c r="D112" s="664" t="s">
        <v>4661</v>
      </c>
      <c r="E112" s="663" t="s">
        <v>634</v>
      </c>
      <c r="F112" s="664" t="s">
        <v>4671</v>
      </c>
      <c r="G112" s="663" t="s">
        <v>650</v>
      </c>
      <c r="H112" s="663" t="s">
        <v>1036</v>
      </c>
      <c r="I112" s="663" t="s">
        <v>1037</v>
      </c>
      <c r="J112" s="663" t="s">
        <v>1038</v>
      </c>
      <c r="K112" s="663" t="s">
        <v>1039</v>
      </c>
      <c r="L112" s="665">
        <v>41.078292204987314</v>
      </c>
      <c r="M112" s="665">
        <v>6</v>
      </c>
      <c r="N112" s="666">
        <v>246.46975322992387</v>
      </c>
    </row>
    <row r="113" spans="1:14" ht="14.4" customHeight="1" x14ac:dyDescent="0.3">
      <c r="A113" s="661" t="s">
        <v>591</v>
      </c>
      <c r="B113" s="662" t="s">
        <v>592</v>
      </c>
      <c r="C113" s="663" t="s">
        <v>596</v>
      </c>
      <c r="D113" s="664" t="s">
        <v>4661</v>
      </c>
      <c r="E113" s="663" t="s">
        <v>634</v>
      </c>
      <c r="F113" s="664" t="s">
        <v>4671</v>
      </c>
      <c r="G113" s="663" t="s">
        <v>650</v>
      </c>
      <c r="H113" s="663" t="s">
        <v>1040</v>
      </c>
      <c r="I113" s="663" t="s">
        <v>1041</v>
      </c>
      <c r="J113" s="663" t="s">
        <v>1038</v>
      </c>
      <c r="K113" s="663" t="s">
        <v>1042</v>
      </c>
      <c r="L113" s="665">
        <v>279.78093009235516</v>
      </c>
      <c r="M113" s="665">
        <v>17</v>
      </c>
      <c r="N113" s="666">
        <v>4756.2758115700381</v>
      </c>
    </row>
    <row r="114" spans="1:14" ht="14.4" customHeight="1" x14ac:dyDescent="0.3">
      <c r="A114" s="661" t="s">
        <v>591</v>
      </c>
      <c r="B114" s="662" t="s">
        <v>592</v>
      </c>
      <c r="C114" s="663" t="s">
        <v>596</v>
      </c>
      <c r="D114" s="664" t="s">
        <v>4661</v>
      </c>
      <c r="E114" s="663" t="s">
        <v>634</v>
      </c>
      <c r="F114" s="664" t="s">
        <v>4671</v>
      </c>
      <c r="G114" s="663" t="s">
        <v>650</v>
      </c>
      <c r="H114" s="663" t="s">
        <v>1043</v>
      </c>
      <c r="I114" s="663" t="s">
        <v>1044</v>
      </c>
      <c r="J114" s="663" t="s">
        <v>1045</v>
      </c>
      <c r="K114" s="663" t="s">
        <v>1046</v>
      </c>
      <c r="L114" s="665">
        <v>375.02807563330288</v>
      </c>
      <c r="M114" s="665">
        <v>52</v>
      </c>
      <c r="N114" s="666">
        <v>19501.45993293175</v>
      </c>
    </row>
    <row r="115" spans="1:14" ht="14.4" customHeight="1" x14ac:dyDescent="0.3">
      <c r="A115" s="661" t="s">
        <v>591</v>
      </c>
      <c r="B115" s="662" t="s">
        <v>592</v>
      </c>
      <c r="C115" s="663" t="s">
        <v>596</v>
      </c>
      <c r="D115" s="664" t="s">
        <v>4661</v>
      </c>
      <c r="E115" s="663" t="s">
        <v>634</v>
      </c>
      <c r="F115" s="664" t="s">
        <v>4671</v>
      </c>
      <c r="G115" s="663" t="s">
        <v>650</v>
      </c>
      <c r="H115" s="663" t="s">
        <v>1047</v>
      </c>
      <c r="I115" s="663" t="s">
        <v>1048</v>
      </c>
      <c r="J115" s="663" t="s">
        <v>1049</v>
      </c>
      <c r="K115" s="663" t="s">
        <v>999</v>
      </c>
      <c r="L115" s="665">
        <v>39.33</v>
      </c>
      <c r="M115" s="665">
        <v>2</v>
      </c>
      <c r="N115" s="666">
        <v>78.66</v>
      </c>
    </row>
    <row r="116" spans="1:14" ht="14.4" customHeight="1" x14ac:dyDescent="0.3">
      <c r="A116" s="661" t="s">
        <v>591</v>
      </c>
      <c r="B116" s="662" t="s">
        <v>592</v>
      </c>
      <c r="C116" s="663" t="s">
        <v>596</v>
      </c>
      <c r="D116" s="664" t="s">
        <v>4661</v>
      </c>
      <c r="E116" s="663" t="s">
        <v>634</v>
      </c>
      <c r="F116" s="664" t="s">
        <v>4671</v>
      </c>
      <c r="G116" s="663" t="s">
        <v>650</v>
      </c>
      <c r="H116" s="663" t="s">
        <v>1050</v>
      </c>
      <c r="I116" s="663" t="s">
        <v>1051</v>
      </c>
      <c r="J116" s="663" t="s">
        <v>1052</v>
      </c>
      <c r="K116" s="663" t="s">
        <v>1053</v>
      </c>
      <c r="L116" s="665">
        <v>37.723264551236774</v>
      </c>
      <c r="M116" s="665">
        <v>18</v>
      </c>
      <c r="N116" s="666">
        <v>679.01876192226189</v>
      </c>
    </row>
    <row r="117" spans="1:14" ht="14.4" customHeight="1" x14ac:dyDescent="0.3">
      <c r="A117" s="661" t="s">
        <v>591</v>
      </c>
      <c r="B117" s="662" t="s">
        <v>592</v>
      </c>
      <c r="C117" s="663" t="s">
        <v>596</v>
      </c>
      <c r="D117" s="664" t="s">
        <v>4661</v>
      </c>
      <c r="E117" s="663" t="s">
        <v>634</v>
      </c>
      <c r="F117" s="664" t="s">
        <v>4671</v>
      </c>
      <c r="G117" s="663" t="s">
        <v>650</v>
      </c>
      <c r="H117" s="663" t="s">
        <v>1054</v>
      </c>
      <c r="I117" s="663" t="s">
        <v>1055</v>
      </c>
      <c r="J117" s="663" t="s">
        <v>1056</v>
      </c>
      <c r="K117" s="663" t="s">
        <v>1057</v>
      </c>
      <c r="L117" s="665">
        <v>109.76136842641382</v>
      </c>
      <c r="M117" s="665">
        <v>24</v>
      </c>
      <c r="N117" s="666">
        <v>2634.2728422339319</v>
      </c>
    </row>
    <row r="118" spans="1:14" ht="14.4" customHeight="1" x14ac:dyDescent="0.3">
      <c r="A118" s="661" t="s">
        <v>591</v>
      </c>
      <c r="B118" s="662" t="s">
        <v>592</v>
      </c>
      <c r="C118" s="663" t="s">
        <v>596</v>
      </c>
      <c r="D118" s="664" t="s">
        <v>4661</v>
      </c>
      <c r="E118" s="663" t="s">
        <v>634</v>
      </c>
      <c r="F118" s="664" t="s">
        <v>4671</v>
      </c>
      <c r="G118" s="663" t="s">
        <v>650</v>
      </c>
      <c r="H118" s="663" t="s">
        <v>1058</v>
      </c>
      <c r="I118" s="663" t="s">
        <v>1059</v>
      </c>
      <c r="J118" s="663" t="s">
        <v>1060</v>
      </c>
      <c r="K118" s="663" t="s">
        <v>1061</v>
      </c>
      <c r="L118" s="665">
        <v>138.07999999999998</v>
      </c>
      <c r="M118" s="665">
        <v>4</v>
      </c>
      <c r="N118" s="666">
        <v>552.31999999999994</v>
      </c>
    </row>
    <row r="119" spans="1:14" ht="14.4" customHeight="1" x14ac:dyDescent="0.3">
      <c r="A119" s="661" t="s">
        <v>591</v>
      </c>
      <c r="B119" s="662" t="s">
        <v>592</v>
      </c>
      <c r="C119" s="663" t="s">
        <v>596</v>
      </c>
      <c r="D119" s="664" t="s">
        <v>4661</v>
      </c>
      <c r="E119" s="663" t="s">
        <v>634</v>
      </c>
      <c r="F119" s="664" t="s">
        <v>4671</v>
      </c>
      <c r="G119" s="663" t="s">
        <v>650</v>
      </c>
      <c r="H119" s="663" t="s">
        <v>1062</v>
      </c>
      <c r="I119" s="663" t="s">
        <v>1063</v>
      </c>
      <c r="J119" s="663" t="s">
        <v>1064</v>
      </c>
      <c r="K119" s="663" t="s">
        <v>1065</v>
      </c>
      <c r="L119" s="665">
        <v>132.06946113194451</v>
      </c>
      <c r="M119" s="665">
        <v>3</v>
      </c>
      <c r="N119" s="666">
        <v>396.20838339583355</v>
      </c>
    </row>
    <row r="120" spans="1:14" ht="14.4" customHeight="1" x14ac:dyDescent="0.3">
      <c r="A120" s="661" t="s">
        <v>591</v>
      </c>
      <c r="B120" s="662" t="s">
        <v>592</v>
      </c>
      <c r="C120" s="663" t="s">
        <v>596</v>
      </c>
      <c r="D120" s="664" t="s">
        <v>4661</v>
      </c>
      <c r="E120" s="663" t="s">
        <v>634</v>
      </c>
      <c r="F120" s="664" t="s">
        <v>4671</v>
      </c>
      <c r="G120" s="663" t="s">
        <v>650</v>
      </c>
      <c r="H120" s="663" t="s">
        <v>1066</v>
      </c>
      <c r="I120" s="663" t="s">
        <v>1067</v>
      </c>
      <c r="J120" s="663" t="s">
        <v>779</v>
      </c>
      <c r="K120" s="663" t="s">
        <v>1068</v>
      </c>
      <c r="L120" s="665">
        <v>159.86593252655373</v>
      </c>
      <c r="M120" s="665">
        <v>12</v>
      </c>
      <c r="N120" s="666">
        <v>1918.3911903186447</v>
      </c>
    </row>
    <row r="121" spans="1:14" ht="14.4" customHeight="1" x14ac:dyDescent="0.3">
      <c r="A121" s="661" t="s">
        <v>591</v>
      </c>
      <c r="B121" s="662" t="s">
        <v>592</v>
      </c>
      <c r="C121" s="663" t="s">
        <v>596</v>
      </c>
      <c r="D121" s="664" t="s">
        <v>4661</v>
      </c>
      <c r="E121" s="663" t="s">
        <v>634</v>
      </c>
      <c r="F121" s="664" t="s">
        <v>4671</v>
      </c>
      <c r="G121" s="663" t="s">
        <v>650</v>
      </c>
      <c r="H121" s="663" t="s">
        <v>1069</v>
      </c>
      <c r="I121" s="663" t="s">
        <v>1070</v>
      </c>
      <c r="J121" s="663" t="s">
        <v>1071</v>
      </c>
      <c r="K121" s="663" t="s">
        <v>1072</v>
      </c>
      <c r="L121" s="665">
        <v>9.3336905726415456</v>
      </c>
      <c r="M121" s="665">
        <v>392</v>
      </c>
      <c r="N121" s="666">
        <v>3658.8067044754857</v>
      </c>
    </row>
    <row r="122" spans="1:14" ht="14.4" customHeight="1" x14ac:dyDescent="0.3">
      <c r="A122" s="661" t="s">
        <v>591</v>
      </c>
      <c r="B122" s="662" t="s">
        <v>592</v>
      </c>
      <c r="C122" s="663" t="s">
        <v>596</v>
      </c>
      <c r="D122" s="664" t="s">
        <v>4661</v>
      </c>
      <c r="E122" s="663" t="s">
        <v>634</v>
      </c>
      <c r="F122" s="664" t="s">
        <v>4671</v>
      </c>
      <c r="G122" s="663" t="s">
        <v>650</v>
      </c>
      <c r="H122" s="663" t="s">
        <v>1073</v>
      </c>
      <c r="I122" s="663" t="s">
        <v>1074</v>
      </c>
      <c r="J122" s="663" t="s">
        <v>1075</v>
      </c>
      <c r="K122" s="663" t="s">
        <v>1076</v>
      </c>
      <c r="L122" s="665">
        <v>47.089299220706792</v>
      </c>
      <c r="M122" s="665">
        <v>16</v>
      </c>
      <c r="N122" s="666">
        <v>753.42878753130867</v>
      </c>
    </row>
    <row r="123" spans="1:14" ht="14.4" customHeight="1" x14ac:dyDescent="0.3">
      <c r="A123" s="661" t="s">
        <v>591</v>
      </c>
      <c r="B123" s="662" t="s">
        <v>592</v>
      </c>
      <c r="C123" s="663" t="s">
        <v>596</v>
      </c>
      <c r="D123" s="664" t="s">
        <v>4661</v>
      </c>
      <c r="E123" s="663" t="s">
        <v>634</v>
      </c>
      <c r="F123" s="664" t="s">
        <v>4671</v>
      </c>
      <c r="G123" s="663" t="s">
        <v>650</v>
      </c>
      <c r="H123" s="663" t="s">
        <v>1077</v>
      </c>
      <c r="I123" s="663" t="s">
        <v>1078</v>
      </c>
      <c r="J123" s="663" t="s">
        <v>1079</v>
      </c>
      <c r="K123" s="663" t="s">
        <v>1080</v>
      </c>
      <c r="L123" s="665">
        <v>26.279971486072043</v>
      </c>
      <c r="M123" s="665">
        <v>7</v>
      </c>
      <c r="N123" s="666">
        <v>183.9598004025043</v>
      </c>
    </row>
    <row r="124" spans="1:14" ht="14.4" customHeight="1" x14ac:dyDescent="0.3">
      <c r="A124" s="661" t="s">
        <v>591</v>
      </c>
      <c r="B124" s="662" t="s">
        <v>592</v>
      </c>
      <c r="C124" s="663" t="s">
        <v>596</v>
      </c>
      <c r="D124" s="664" t="s">
        <v>4661</v>
      </c>
      <c r="E124" s="663" t="s">
        <v>634</v>
      </c>
      <c r="F124" s="664" t="s">
        <v>4671</v>
      </c>
      <c r="G124" s="663" t="s">
        <v>650</v>
      </c>
      <c r="H124" s="663" t="s">
        <v>1081</v>
      </c>
      <c r="I124" s="663" t="s">
        <v>1082</v>
      </c>
      <c r="J124" s="663" t="s">
        <v>1083</v>
      </c>
      <c r="K124" s="663" t="s">
        <v>1084</v>
      </c>
      <c r="L124" s="665">
        <v>219.90171211433389</v>
      </c>
      <c r="M124" s="665">
        <v>11</v>
      </c>
      <c r="N124" s="666">
        <v>2418.9188332576728</v>
      </c>
    </row>
    <row r="125" spans="1:14" ht="14.4" customHeight="1" x14ac:dyDescent="0.3">
      <c r="A125" s="661" t="s">
        <v>591</v>
      </c>
      <c r="B125" s="662" t="s">
        <v>592</v>
      </c>
      <c r="C125" s="663" t="s">
        <v>596</v>
      </c>
      <c r="D125" s="664" t="s">
        <v>4661</v>
      </c>
      <c r="E125" s="663" t="s">
        <v>634</v>
      </c>
      <c r="F125" s="664" t="s">
        <v>4671</v>
      </c>
      <c r="G125" s="663" t="s">
        <v>650</v>
      </c>
      <c r="H125" s="663" t="s">
        <v>1085</v>
      </c>
      <c r="I125" s="663" t="s">
        <v>1085</v>
      </c>
      <c r="J125" s="663" t="s">
        <v>1086</v>
      </c>
      <c r="K125" s="663" t="s">
        <v>1087</v>
      </c>
      <c r="L125" s="665">
        <v>318.40974527125337</v>
      </c>
      <c r="M125" s="665">
        <v>5</v>
      </c>
      <c r="N125" s="666">
        <v>1592.0487263562668</v>
      </c>
    </row>
    <row r="126" spans="1:14" ht="14.4" customHeight="1" x14ac:dyDescent="0.3">
      <c r="A126" s="661" t="s">
        <v>591</v>
      </c>
      <c r="B126" s="662" t="s">
        <v>592</v>
      </c>
      <c r="C126" s="663" t="s">
        <v>596</v>
      </c>
      <c r="D126" s="664" t="s">
        <v>4661</v>
      </c>
      <c r="E126" s="663" t="s">
        <v>634</v>
      </c>
      <c r="F126" s="664" t="s">
        <v>4671</v>
      </c>
      <c r="G126" s="663" t="s">
        <v>650</v>
      </c>
      <c r="H126" s="663" t="s">
        <v>1088</v>
      </c>
      <c r="I126" s="663" t="s">
        <v>1089</v>
      </c>
      <c r="J126" s="663" t="s">
        <v>1090</v>
      </c>
      <c r="K126" s="663" t="s">
        <v>1091</v>
      </c>
      <c r="L126" s="665">
        <v>149.07295044452613</v>
      </c>
      <c r="M126" s="665">
        <v>172</v>
      </c>
      <c r="N126" s="666">
        <v>25640.547476458494</v>
      </c>
    </row>
    <row r="127" spans="1:14" ht="14.4" customHeight="1" x14ac:dyDescent="0.3">
      <c r="A127" s="661" t="s">
        <v>591</v>
      </c>
      <c r="B127" s="662" t="s">
        <v>592</v>
      </c>
      <c r="C127" s="663" t="s">
        <v>596</v>
      </c>
      <c r="D127" s="664" t="s">
        <v>4661</v>
      </c>
      <c r="E127" s="663" t="s">
        <v>634</v>
      </c>
      <c r="F127" s="664" t="s">
        <v>4671</v>
      </c>
      <c r="G127" s="663" t="s">
        <v>650</v>
      </c>
      <c r="H127" s="663" t="s">
        <v>1092</v>
      </c>
      <c r="I127" s="663" t="s">
        <v>215</v>
      </c>
      <c r="J127" s="663" t="s">
        <v>1093</v>
      </c>
      <c r="K127" s="663"/>
      <c r="L127" s="665">
        <v>97.320309380154555</v>
      </c>
      <c r="M127" s="665">
        <v>1</v>
      </c>
      <c r="N127" s="666">
        <v>97.320309380154555</v>
      </c>
    </row>
    <row r="128" spans="1:14" ht="14.4" customHeight="1" x14ac:dyDescent="0.3">
      <c r="A128" s="661" t="s">
        <v>591</v>
      </c>
      <c r="B128" s="662" t="s">
        <v>592</v>
      </c>
      <c r="C128" s="663" t="s">
        <v>596</v>
      </c>
      <c r="D128" s="664" t="s">
        <v>4661</v>
      </c>
      <c r="E128" s="663" t="s">
        <v>634</v>
      </c>
      <c r="F128" s="664" t="s">
        <v>4671</v>
      </c>
      <c r="G128" s="663" t="s">
        <v>650</v>
      </c>
      <c r="H128" s="663" t="s">
        <v>1094</v>
      </c>
      <c r="I128" s="663" t="s">
        <v>1095</v>
      </c>
      <c r="J128" s="663" t="s">
        <v>1096</v>
      </c>
      <c r="K128" s="663" t="s">
        <v>1097</v>
      </c>
      <c r="L128" s="665">
        <v>243.90490066302343</v>
      </c>
      <c r="M128" s="665">
        <v>17</v>
      </c>
      <c r="N128" s="666">
        <v>4146.3833112713983</v>
      </c>
    </row>
    <row r="129" spans="1:14" ht="14.4" customHeight="1" x14ac:dyDescent="0.3">
      <c r="A129" s="661" t="s">
        <v>591</v>
      </c>
      <c r="B129" s="662" t="s">
        <v>592</v>
      </c>
      <c r="C129" s="663" t="s">
        <v>596</v>
      </c>
      <c r="D129" s="664" t="s">
        <v>4661</v>
      </c>
      <c r="E129" s="663" t="s">
        <v>634</v>
      </c>
      <c r="F129" s="664" t="s">
        <v>4671</v>
      </c>
      <c r="G129" s="663" t="s">
        <v>650</v>
      </c>
      <c r="H129" s="663" t="s">
        <v>1098</v>
      </c>
      <c r="I129" s="663" t="s">
        <v>215</v>
      </c>
      <c r="J129" s="663" t="s">
        <v>1099</v>
      </c>
      <c r="K129" s="663"/>
      <c r="L129" s="665">
        <v>23.533280165531256</v>
      </c>
      <c r="M129" s="665">
        <v>6</v>
      </c>
      <c r="N129" s="666">
        <v>141.19968099318754</v>
      </c>
    </row>
    <row r="130" spans="1:14" ht="14.4" customHeight="1" x14ac:dyDescent="0.3">
      <c r="A130" s="661" t="s">
        <v>591</v>
      </c>
      <c r="B130" s="662" t="s">
        <v>592</v>
      </c>
      <c r="C130" s="663" t="s">
        <v>596</v>
      </c>
      <c r="D130" s="664" t="s">
        <v>4661</v>
      </c>
      <c r="E130" s="663" t="s">
        <v>634</v>
      </c>
      <c r="F130" s="664" t="s">
        <v>4671</v>
      </c>
      <c r="G130" s="663" t="s">
        <v>650</v>
      </c>
      <c r="H130" s="663" t="s">
        <v>1100</v>
      </c>
      <c r="I130" s="663" t="s">
        <v>215</v>
      </c>
      <c r="J130" s="663" t="s">
        <v>1101</v>
      </c>
      <c r="K130" s="663" t="s">
        <v>1102</v>
      </c>
      <c r="L130" s="665">
        <v>40.099982844446238</v>
      </c>
      <c r="M130" s="665">
        <v>14</v>
      </c>
      <c r="N130" s="666">
        <v>561.39975982224735</v>
      </c>
    </row>
    <row r="131" spans="1:14" ht="14.4" customHeight="1" x14ac:dyDescent="0.3">
      <c r="A131" s="661" t="s">
        <v>591</v>
      </c>
      <c r="B131" s="662" t="s">
        <v>592</v>
      </c>
      <c r="C131" s="663" t="s">
        <v>596</v>
      </c>
      <c r="D131" s="664" t="s">
        <v>4661</v>
      </c>
      <c r="E131" s="663" t="s">
        <v>634</v>
      </c>
      <c r="F131" s="664" t="s">
        <v>4671</v>
      </c>
      <c r="G131" s="663" t="s">
        <v>650</v>
      </c>
      <c r="H131" s="663" t="s">
        <v>1103</v>
      </c>
      <c r="I131" s="663" t="s">
        <v>215</v>
      </c>
      <c r="J131" s="663" t="s">
        <v>1104</v>
      </c>
      <c r="K131" s="663"/>
      <c r="L131" s="665">
        <v>32.113206828721069</v>
      </c>
      <c r="M131" s="665">
        <v>15</v>
      </c>
      <c r="N131" s="666">
        <v>481.69810243081599</v>
      </c>
    </row>
    <row r="132" spans="1:14" ht="14.4" customHeight="1" x14ac:dyDescent="0.3">
      <c r="A132" s="661" t="s">
        <v>591</v>
      </c>
      <c r="B132" s="662" t="s">
        <v>592</v>
      </c>
      <c r="C132" s="663" t="s">
        <v>596</v>
      </c>
      <c r="D132" s="664" t="s">
        <v>4661</v>
      </c>
      <c r="E132" s="663" t="s">
        <v>634</v>
      </c>
      <c r="F132" s="664" t="s">
        <v>4671</v>
      </c>
      <c r="G132" s="663" t="s">
        <v>650</v>
      </c>
      <c r="H132" s="663" t="s">
        <v>1105</v>
      </c>
      <c r="I132" s="663" t="s">
        <v>215</v>
      </c>
      <c r="J132" s="663" t="s">
        <v>1106</v>
      </c>
      <c r="K132" s="663"/>
      <c r="L132" s="665">
        <v>147.03666666666666</v>
      </c>
      <c r="M132" s="665">
        <v>12</v>
      </c>
      <c r="N132" s="666">
        <v>1764.44</v>
      </c>
    </row>
    <row r="133" spans="1:14" ht="14.4" customHeight="1" x14ac:dyDescent="0.3">
      <c r="A133" s="661" t="s">
        <v>591</v>
      </c>
      <c r="B133" s="662" t="s">
        <v>592</v>
      </c>
      <c r="C133" s="663" t="s">
        <v>596</v>
      </c>
      <c r="D133" s="664" t="s">
        <v>4661</v>
      </c>
      <c r="E133" s="663" t="s">
        <v>634</v>
      </c>
      <c r="F133" s="664" t="s">
        <v>4671</v>
      </c>
      <c r="G133" s="663" t="s">
        <v>650</v>
      </c>
      <c r="H133" s="663" t="s">
        <v>1107</v>
      </c>
      <c r="I133" s="663" t="s">
        <v>215</v>
      </c>
      <c r="J133" s="663" t="s">
        <v>1108</v>
      </c>
      <c r="K133" s="663"/>
      <c r="L133" s="665">
        <v>96.862924006132118</v>
      </c>
      <c r="M133" s="665">
        <v>91</v>
      </c>
      <c r="N133" s="666">
        <v>8814.5260845580233</v>
      </c>
    </row>
    <row r="134" spans="1:14" ht="14.4" customHeight="1" x14ac:dyDescent="0.3">
      <c r="A134" s="661" t="s">
        <v>591</v>
      </c>
      <c r="B134" s="662" t="s">
        <v>592</v>
      </c>
      <c r="C134" s="663" t="s">
        <v>596</v>
      </c>
      <c r="D134" s="664" t="s">
        <v>4661</v>
      </c>
      <c r="E134" s="663" t="s">
        <v>634</v>
      </c>
      <c r="F134" s="664" t="s">
        <v>4671</v>
      </c>
      <c r="G134" s="663" t="s">
        <v>650</v>
      </c>
      <c r="H134" s="663" t="s">
        <v>1109</v>
      </c>
      <c r="I134" s="663" t="s">
        <v>1110</v>
      </c>
      <c r="J134" s="663" t="s">
        <v>1111</v>
      </c>
      <c r="K134" s="663" t="s">
        <v>1112</v>
      </c>
      <c r="L134" s="665">
        <v>70.275955507369872</v>
      </c>
      <c r="M134" s="665">
        <v>10</v>
      </c>
      <c r="N134" s="666">
        <v>702.75955507369872</v>
      </c>
    </row>
    <row r="135" spans="1:14" ht="14.4" customHeight="1" x14ac:dyDescent="0.3">
      <c r="A135" s="661" t="s">
        <v>591</v>
      </c>
      <c r="B135" s="662" t="s">
        <v>592</v>
      </c>
      <c r="C135" s="663" t="s">
        <v>596</v>
      </c>
      <c r="D135" s="664" t="s">
        <v>4661</v>
      </c>
      <c r="E135" s="663" t="s">
        <v>634</v>
      </c>
      <c r="F135" s="664" t="s">
        <v>4671</v>
      </c>
      <c r="G135" s="663" t="s">
        <v>650</v>
      </c>
      <c r="H135" s="663" t="s">
        <v>1113</v>
      </c>
      <c r="I135" s="663" t="s">
        <v>215</v>
      </c>
      <c r="J135" s="663" t="s">
        <v>1114</v>
      </c>
      <c r="K135" s="663"/>
      <c r="L135" s="665">
        <v>22.834200695823039</v>
      </c>
      <c r="M135" s="665">
        <v>19</v>
      </c>
      <c r="N135" s="666">
        <v>433.84981322063777</v>
      </c>
    </row>
    <row r="136" spans="1:14" ht="14.4" customHeight="1" x14ac:dyDescent="0.3">
      <c r="A136" s="661" t="s">
        <v>591</v>
      </c>
      <c r="B136" s="662" t="s">
        <v>592</v>
      </c>
      <c r="C136" s="663" t="s">
        <v>596</v>
      </c>
      <c r="D136" s="664" t="s">
        <v>4661</v>
      </c>
      <c r="E136" s="663" t="s">
        <v>634</v>
      </c>
      <c r="F136" s="664" t="s">
        <v>4671</v>
      </c>
      <c r="G136" s="663" t="s">
        <v>650</v>
      </c>
      <c r="H136" s="663" t="s">
        <v>1115</v>
      </c>
      <c r="I136" s="663" t="s">
        <v>1116</v>
      </c>
      <c r="J136" s="663" t="s">
        <v>1117</v>
      </c>
      <c r="K136" s="663" t="s">
        <v>1118</v>
      </c>
      <c r="L136" s="665">
        <v>27.153127352307042</v>
      </c>
      <c r="M136" s="665">
        <v>3</v>
      </c>
      <c r="N136" s="666">
        <v>81.459382056921129</v>
      </c>
    </row>
    <row r="137" spans="1:14" ht="14.4" customHeight="1" x14ac:dyDescent="0.3">
      <c r="A137" s="661" t="s">
        <v>591</v>
      </c>
      <c r="B137" s="662" t="s">
        <v>592</v>
      </c>
      <c r="C137" s="663" t="s">
        <v>596</v>
      </c>
      <c r="D137" s="664" t="s">
        <v>4661</v>
      </c>
      <c r="E137" s="663" t="s">
        <v>634</v>
      </c>
      <c r="F137" s="664" t="s">
        <v>4671</v>
      </c>
      <c r="G137" s="663" t="s">
        <v>650</v>
      </c>
      <c r="H137" s="663" t="s">
        <v>1119</v>
      </c>
      <c r="I137" s="663" t="s">
        <v>215</v>
      </c>
      <c r="J137" s="663" t="s">
        <v>1120</v>
      </c>
      <c r="K137" s="663" t="s">
        <v>1121</v>
      </c>
      <c r="L137" s="665">
        <v>1377.508</v>
      </c>
      <c r="M137" s="665">
        <v>1</v>
      </c>
      <c r="N137" s="666">
        <v>1377.508</v>
      </c>
    </row>
    <row r="138" spans="1:14" ht="14.4" customHeight="1" x14ac:dyDescent="0.3">
      <c r="A138" s="661" t="s">
        <v>591</v>
      </c>
      <c r="B138" s="662" t="s">
        <v>592</v>
      </c>
      <c r="C138" s="663" t="s">
        <v>596</v>
      </c>
      <c r="D138" s="664" t="s">
        <v>4661</v>
      </c>
      <c r="E138" s="663" t="s">
        <v>634</v>
      </c>
      <c r="F138" s="664" t="s">
        <v>4671</v>
      </c>
      <c r="G138" s="663" t="s">
        <v>650</v>
      </c>
      <c r="H138" s="663" t="s">
        <v>1122</v>
      </c>
      <c r="I138" s="663" t="s">
        <v>1123</v>
      </c>
      <c r="J138" s="663" t="s">
        <v>1079</v>
      </c>
      <c r="K138" s="663" t="s">
        <v>1124</v>
      </c>
      <c r="L138" s="665">
        <v>58.297864489940523</v>
      </c>
      <c r="M138" s="665">
        <v>5</v>
      </c>
      <c r="N138" s="666">
        <v>291.48932244970263</v>
      </c>
    </row>
    <row r="139" spans="1:14" ht="14.4" customHeight="1" x14ac:dyDescent="0.3">
      <c r="A139" s="661" t="s">
        <v>591</v>
      </c>
      <c r="B139" s="662" t="s">
        <v>592</v>
      </c>
      <c r="C139" s="663" t="s">
        <v>596</v>
      </c>
      <c r="D139" s="664" t="s">
        <v>4661</v>
      </c>
      <c r="E139" s="663" t="s">
        <v>634</v>
      </c>
      <c r="F139" s="664" t="s">
        <v>4671</v>
      </c>
      <c r="G139" s="663" t="s">
        <v>650</v>
      </c>
      <c r="H139" s="663" t="s">
        <v>1125</v>
      </c>
      <c r="I139" s="663" t="s">
        <v>1126</v>
      </c>
      <c r="J139" s="663" t="s">
        <v>1127</v>
      </c>
      <c r="K139" s="663" t="s">
        <v>1128</v>
      </c>
      <c r="L139" s="665">
        <v>63.144914458945635</v>
      </c>
      <c r="M139" s="665">
        <v>8</v>
      </c>
      <c r="N139" s="666">
        <v>505.15931567156508</v>
      </c>
    </row>
    <row r="140" spans="1:14" ht="14.4" customHeight="1" x14ac:dyDescent="0.3">
      <c r="A140" s="661" t="s">
        <v>591</v>
      </c>
      <c r="B140" s="662" t="s">
        <v>592</v>
      </c>
      <c r="C140" s="663" t="s">
        <v>596</v>
      </c>
      <c r="D140" s="664" t="s">
        <v>4661</v>
      </c>
      <c r="E140" s="663" t="s">
        <v>634</v>
      </c>
      <c r="F140" s="664" t="s">
        <v>4671</v>
      </c>
      <c r="G140" s="663" t="s">
        <v>650</v>
      </c>
      <c r="H140" s="663" t="s">
        <v>1129</v>
      </c>
      <c r="I140" s="663" t="s">
        <v>1130</v>
      </c>
      <c r="J140" s="663" t="s">
        <v>1131</v>
      </c>
      <c r="K140" s="663" t="s">
        <v>1132</v>
      </c>
      <c r="L140" s="665">
        <v>60.469999999999992</v>
      </c>
      <c r="M140" s="665">
        <v>3</v>
      </c>
      <c r="N140" s="666">
        <v>181.40999999999997</v>
      </c>
    </row>
    <row r="141" spans="1:14" ht="14.4" customHeight="1" x14ac:dyDescent="0.3">
      <c r="A141" s="661" t="s">
        <v>591</v>
      </c>
      <c r="B141" s="662" t="s">
        <v>592</v>
      </c>
      <c r="C141" s="663" t="s">
        <v>596</v>
      </c>
      <c r="D141" s="664" t="s">
        <v>4661</v>
      </c>
      <c r="E141" s="663" t="s">
        <v>634</v>
      </c>
      <c r="F141" s="664" t="s">
        <v>4671</v>
      </c>
      <c r="G141" s="663" t="s">
        <v>650</v>
      </c>
      <c r="H141" s="663" t="s">
        <v>1133</v>
      </c>
      <c r="I141" s="663" t="s">
        <v>1134</v>
      </c>
      <c r="J141" s="663" t="s">
        <v>1135</v>
      </c>
      <c r="K141" s="663" t="s">
        <v>1136</v>
      </c>
      <c r="L141" s="665">
        <v>112.96886458247087</v>
      </c>
      <c r="M141" s="665">
        <v>30</v>
      </c>
      <c r="N141" s="666">
        <v>3389.0659374741263</v>
      </c>
    </row>
    <row r="142" spans="1:14" ht="14.4" customHeight="1" x14ac:dyDescent="0.3">
      <c r="A142" s="661" t="s">
        <v>591</v>
      </c>
      <c r="B142" s="662" t="s">
        <v>592</v>
      </c>
      <c r="C142" s="663" t="s">
        <v>596</v>
      </c>
      <c r="D142" s="664" t="s">
        <v>4661</v>
      </c>
      <c r="E142" s="663" t="s">
        <v>634</v>
      </c>
      <c r="F142" s="664" t="s">
        <v>4671</v>
      </c>
      <c r="G142" s="663" t="s">
        <v>650</v>
      </c>
      <c r="H142" s="663" t="s">
        <v>1137</v>
      </c>
      <c r="I142" s="663" t="s">
        <v>1138</v>
      </c>
      <c r="J142" s="663" t="s">
        <v>1139</v>
      </c>
      <c r="K142" s="663" t="s">
        <v>1140</v>
      </c>
      <c r="L142" s="665">
        <v>31.617600722481502</v>
      </c>
      <c r="M142" s="665">
        <v>9</v>
      </c>
      <c r="N142" s="666">
        <v>284.55840650233353</v>
      </c>
    </row>
    <row r="143" spans="1:14" ht="14.4" customHeight="1" x14ac:dyDescent="0.3">
      <c r="A143" s="661" t="s">
        <v>591</v>
      </c>
      <c r="B143" s="662" t="s">
        <v>592</v>
      </c>
      <c r="C143" s="663" t="s">
        <v>596</v>
      </c>
      <c r="D143" s="664" t="s">
        <v>4661</v>
      </c>
      <c r="E143" s="663" t="s">
        <v>634</v>
      </c>
      <c r="F143" s="664" t="s">
        <v>4671</v>
      </c>
      <c r="G143" s="663" t="s">
        <v>650</v>
      </c>
      <c r="H143" s="663" t="s">
        <v>1141</v>
      </c>
      <c r="I143" s="663" t="s">
        <v>1142</v>
      </c>
      <c r="J143" s="663" t="s">
        <v>1143</v>
      </c>
      <c r="K143" s="663" t="s">
        <v>1144</v>
      </c>
      <c r="L143" s="665">
        <v>34.564131413849701</v>
      </c>
      <c r="M143" s="665">
        <v>12</v>
      </c>
      <c r="N143" s="666">
        <v>414.76957696619638</v>
      </c>
    </row>
    <row r="144" spans="1:14" ht="14.4" customHeight="1" x14ac:dyDescent="0.3">
      <c r="A144" s="661" t="s">
        <v>591</v>
      </c>
      <c r="B144" s="662" t="s">
        <v>592</v>
      </c>
      <c r="C144" s="663" t="s">
        <v>596</v>
      </c>
      <c r="D144" s="664" t="s">
        <v>4661</v>
      </c>
      <c r="E144" s="663" t="s">
        <v>634</v>
      </c>
      <c r="F144" s="664" t="s">
        <v>4671</v>
      </c>
      <c r="G144" s="663" t="s">
        <v>650</v>
      </c>
      <c r="H144" s="663" t="s">
        <v>1145</v>
      </c>
      <c r="I144" s="663" t="s">
        <v>1146</v>
      </c>
      <c r="J144" s="663" t="s">
        <v>1147</v>
      </c>
      <c r="K144" s="663" t="s">
        <v>1148</v>
      </c>
      <c r="L144" s="665">
        <v>117.32991437657603</v>
      </c>
      <c r="M144" s="665">
        <v>18</v>
      </c>
      <c r="N144" s="666">
        <v>2111.9384587783684</v>
      </c>
    </row>
    <row r="145" spans="1:14" ht="14.4" customHeight="1" x14ac:dyDescent="0.3">
      <c r="A145" s="661" t="s">
        <v>591</v>
      </c>
      <c r="B145" s="662" t="s">
        <v>592</v>
      </c>
      <c r="C145" s="663" t="s">
        <v>596</v>
      </c>
      <c r="D145" s="664" t="s">
        <v>4661</v>
      </c>
      <c r="E145" s="663" t="s">
        <v>634</v>
      </c>
      <c r="F145" s="664" t="s">
        <v>4671</v>
      </c>
      <c r="G145" s="663" t="s">
        <v>650</v>
      </c>
      <c r="H145" s="663" t="s">
        <v>1149</v>
      </c>
      <c r="I145" s="663" t="s">
        <v>1150</v>
      </c>
      <c r="J145" s="663" t="s">
        <v>1151</v>
      </c>
      <c r="K145" s="663" t="s">
        <v>1152</v>
      </c>
      <c r="L145" s="665">
        <v>40.592740290891101</v>
      </c>
      <c r="M145" s="665">
        <v>25</v>
      </c>
      <c r="N145" s="666">
        <v>1014.8185072722774</v>
      </c>
    </row>
    <row r="146" spans="1:14" ht="14.4" customHeight="1" x14ac:dyDescent="0.3">
      <c r="A146" s="661" t="s">
        <v>591</v>
      </c>
      <c r="B146" s="662" t="s">
        <v>592</v>
      </c>
      <c r="C146" s="663" t="s">
        <v>596</v>
      </c>
      <c r="D146" s="664" t="s">
        <v>4661</v>
      </c>
      <c r="E146" s="663" t="s">
        <v>634</v>
      </c>
      <c r="F146" s="664" t="s">
        <v>4671</v>
      </c>
      <c r="G146" s="663" t="s">
        <v>650</v>
      </c>
      <c r="H146" s="663" t="s">
        <v>1153</v>
      </c>
      <c r="I146" s="663" t="s">
        <v>1154</v>
      </c>
      <c r="J146" s="663" t="s">
        <v>1155</v>
      </c>
      <c r="K146" s="663" t="s">
        <v>1156</v>
      </c>
      <c r="L146" s="665">
        <v>96.04530597393024</v>
      </c>
      <c r="M146" s="665">
        <v>49</v>
      </c>
      <c r="N146" s="666">
        <v>4706.219992722582</v>
      </c>
    </row>
    <row r="147" spans="1:14" ht="14.4" customHeight="1" x14ac:dyDescent="0.3">
      <c r="A147" s="661" t="s">
        <v>591</v>
      </c>
      <c r="B147" s="662" t="s">
        <v>592</v>
      </c>
      <c r="C147" s="663" t="s">
        <v>596</v>
      </c>
      <c r="D147" s="664" t="s">
        <v>4661</v>
      </c>
      <c r="E147" s="663" t="s">
        <v>634</v>
      </c>
      <c r="F147" s="664" t="s">
        <v>4671</v>
      </c>
      <c r="G147" s="663" t="s">
        <v>650</v>
      </c>
      <c r="H147" s="663" t="s">
        <v>1157</v>
      </c>
      <c r="I147" s="663" t="s">
        <v>1158</v>
      </c>
      <c r="J147" s="663" t="s">
        <v>1155</v>
      </c>
      <c r="K147" s="663" t="s">
        <v>1159</v>
      </c>
      <c r="L147" s="665">
        <v>39.358461530702584</v>
      </c>
      <c r="M147" s="665">
        <v>128</v>
      </c>
      <c r="N147" s="666">
        <v>5037.8830759299308</v>
      </c>
    </row>
    <row r="148" spans="1:14" ht="14.4" customHeight="1" x14ac:dyDescent="0.3">
      <c r="A148" s="661" t="s">
        <v>591</v>
      </c>
      <c r="B148" s="662" t="s">
        <v>592</v>
      </c>
      <c r="C148" s="663" t="s">
        <v>596</v>
      </c>
      <c r="D148" s="664" t="s">
        <v>4661</v>
      </c>
      <c r="E148" s="663" t="s">
        <v>634</v>
      </c>
      <c r="F148" s="664" t="s">
        <v>4671</v>
      </c>
      <c r="G148" s="663" t="s">
        <v>650</v>
      </c>
      <c r="H148" s="663" t="s">
        <v>1160</v>
      </c>
      <c r="I148" s="663" t="s">
        <v>1161</v>
      </c>
      <c r="J148" s="663" t="s">
        <v>1162</v>
      </c>
      <c r="K148" s="663" t="s">
        <v>1163</v>
      </c>
      <c r="L148" s="665">
        <v>772.12714820164263</v>
      </c>
      <c r="M148" s="665">
        <v>5</v>
      </c>
      <c r="N148" s="666">
        <v>3860.6357410082132</v>
      </c>
    </row>
    <row r="149" spans="1:14" ht="14.4" customHeight="1" x14ac:dyDescent="0.3">
      <c r="A149" s="661" t="s">
        <v>591</v>
      </c>
      <c r="B149" s="662" t="s">
        <v>592</v>
      </c>
      <c r="C149" s="663" t="s">
        <v>596</v>
      </c>
      <c r="D149" s="664" t="s">
        <v>4661</v>
      </c>
      <c r="E149" s="663" t="s">
        <v>634</v>
      </c>
      <c r="F149" s="664" t="s">
        <v>4671</v>
      </c>
      <c r="G149" s="663" t="s">
        <v>650</v>
      </c>
      <c r="H149" s="663" t="s">
        <v>1164</v>
      </c>
      <c r="I149" s="663" t="s">
        <v>1165</v>
      </c>
      <c r="J149" s="663" t="s">
        <v>1166</v>
      </c>
      <c r="K149" s="663" t="s">
        <v>1167</v>
      </c>
      <c r="L149" s="665">
        <v>67.032499999999999</v>
      </c>
      <c r="M149" s="665">
        <v>8</v>
      </c>
      <c r="N149" s="666">
        <v>536.26</v>
      </c>
    </row>
    <row r="150" spans="1:14" ht="14.4" customHeight="1" x14ac:dyDescent="0.3">
      <c r="A150" s="661" t="s">
        <v>591</v>
      </c>
      <c r="B150" s="662" t="s">
        <v>592</v>
      </c>
      <c r="C150" s="663" t="s">
        <v>596</v>
      </c>
      <c r="D150" s="664" t="s">
        <v>4661</v>
      </c>
      <c r="E150" s="663" t="s">
        <v>634</v>
      </c>
      <c r="F150" s="664" t="s">
        <v>4671</v>
      </c>
      <c r="G150" s="663" t="s">
        <v>650</v>
      </c>
      <c r="H150" s="663" t="s">
        <v>1168</v>
      </c>
      <c r="I150" s="663" t="s">
        <v>1169</v>
      </c>
      <c r="J150" s="663" t="s">
        <v>1170</v>
      </c>
      <c r="K150" s="663" t="s">
        <v>1171</v>
      </c>
      <c r="L150" s="665">
        <v>69.049518871217998</v>
      </c>
      <c r="M150" s="665">
        <v>2</v>
      </c>
      <c r="N150" s="666">
        <v>138.099037742436</v>
      </c>
    </row>
    <row r="151" spans="1:14" ht="14.4" customHeight="1" x14ac:dyDescent="0.3">
      <c r="A151" s="661" t="s">
        <v>591</v>
      </c>
      <c r="B151" s="662" t="s">
        <v>592</v>
      </c>
      <c r="C151" s="663" t="s">
        <v>596</v>
      </c>
      <c r="D151" s="664" t="s">
        <v>4661</v>
      </c>
      <c r="E151" s="663" t="s">
        <v>634</v>
      </c>
      <c r="F151" s="664" t="s">
        <v>4671</v>
      </c>
      <c r="G151" s="663" t="s">
        <v>650</v>
      </c>
      <c r="H151" s="663" t="s">
        <v>1172</v>
      </c>
      <c r="I151" s="663" t="s">
        <v>1173</v>
      </c>
      <c r="J151" s="663" t="s">
        <v>1174</v>
      </c>
      <c r="K151" s="663" t="s">
        <v>1175</v>
      </c>
      <c r="L151" s="665">
        <v>17.513861973574233</v>
      </c>
      <c r="M151" s="665">
        <v>54</v>
      </c>
      <c r="N151" s="666">
        <v>945.74854657300864</v>
      </c>
    </row>
    <row r="152" spans="1:14" ht="14.4" customHeight="1" x14ac:dyDescent="0.3">
      <c r="A152" s="661" t="s">
        <v>591</v>
      </c>
      <c r="B152" s="662" t="s">
        <v>592</v>
      </c>
      <c r="C152" s="663" t="s">
        <v>596</v>
      </c>
      <c r="D152" s="664" t="s">
        <v>4661</v>
      </c>
      <c r="E152" s="663" t="s">
        <v>634</v>
      </c>
      <c r="F152" s="664" t="s">
        <v>4671</v>
      </c>
      <c r="G152" s="663" t="s">
        <v>650</v>
      </c>
      <c r="H152" s="663" t="s">
        <v>1176</v>
      </c>
      <c r="I152" s="663" t="s">
        <v>1177</v>
      </c>
      <c r="J152" s="663" t="s">
        <v>1178</v>
      </c>
      <c r="K152" s="663" t="s">
        <v>1179</v>
      </c>
      <c r="L152" s="665">
        <v>26.279678937913342</v>
      </c>
      <c r="M152" s="665">
        <v>1</v>
      </c>
      <c r="N152" s="666">
        <v>26.279678937913342</v>
      </c>
    </row>
    <row r="153" spans="1:14" ht="14.4" customHeight="1" x14ac:dyDescent="0.3">
      <c r="A153" s="661" t="s">
        <v>591</v>
      </c>
      <c r="B153" s="662" t="s">
        <v>592</v>
      </c>
      <c r="C153" s="663" t="s">
        <v>596</v>
      </c>
      <c r="D153" s="664" t="s">
        <v>4661</v>
      </c>
      <c r="E153" s="663" t="s">
        <v>634</v>
      </c>
      <c r="F153" s="664" t="s">
        <v>4671</v>
      </c>
      <c r="G153" s="663" t="s">
        <v>650</v>
      </c>
      <c r="H153" s="663" t="s">
        <v>1180</v>
      </c>
      <c r="I153" s="663" t="s">
        <v>1181</v>
      </c>
      <c r="J153" s="663" t="s">
        <v>1182</v>
      </c>
      <c r="K153" s="663" t="s">
        <v>1183</v>
      </c>
      <c r="L153" s="665">
        <v>100.17999999999998</v>
      </c>
      <c r="M153" s="665">
        <v>1</v>
      </c>
      <c r="N153" s="666">
        <v>100.17999999999998</v>
      </c>
    </row>
    <row r="154" spans="1:14" ht="14.4" customHeight="1" x14ac:dyDescent="0.3">
      <c r="A154" s="661" t="s">
        <v>591</v>
      </c>
      <c r="B154" s="662" t="s">
        <v>592</v>
      </c>
      <c r="C154" s="663" t="s">
        <v>596</v>
      </c>
      <c r="D154" s="664" t="s">
        <v>4661</v>
      </c>
      <c r="E154" s="663" t="s">
        <v>634</v>
      </c>
      <c r="F154" s="664" t="s">
        <v>4671</v>
      </c>
      <c r="G154" s="663" t="s">
        <v>650</v>
      </c>
      <c r="H154" s="663" t="s">
        <v>1184</v>
      </c>
      <c r="I154" s="663" t="s">
        <v>1185</v>
      </c>
      <c r="J154" s="663" t="s">
        <v>1182</v>
      </c>
      <c r="K154" s="663" t="s">
        <v>1186</v>
      </c>
      <c r="L154" s="665">
        <v>34.682607009525192</v>
      </c>
      <c r="M154" s="665">
        <v>11</v>
      </c>
      <c r="N154" s="666">
        <v>381.50867710477712</v>
      </c>
    </row>
    <row r="155" spans="1:14" ht="14.4" customHeight="1" x14ac:dyDescent="0.3">
      <c r="A155" s="661" t="s">
        <v>591</v>
      </c>
      <c r="B155" s="662" t="s">
        <v>592</v>
      </c>
      <c r="C155" s="663" t="s">
        <v>596</v>
      </c>
      <c r="D155" s="664" t="s">
        <v>4661</v>
      </c>
      <c r="E155" s="663" t="s">
        <v>634</v>
      </c>
      <c r="F155" s="664" t="s">
        <v>4671</v>
      </c>
      <c r="G155" s="663" t="s">
        <v>650</v>
      </c>
      <c r="H155" s="663" t="s">
        <v>1187</v>
      </c>
      <c r="I155" s="663" t="s">
        <v>1188</v>
      </c>
      <c r="J155" s="663" t="s">
        <v>1189</v>
      </c>
      <c r="K155" s="663" t="s">
        <v>1190</v>
      </c>
      <c r="L155" s="665">
        <v>208.59879616722077</v>
      </c>
      <c r="M155" s="665">
        <v>2</v>
      </c>
      <c r="N155" s="666">
        <v>417.19759233444154</v>
      </c>
    </row>
    <row r="156" spans="1:14" ht="14.4" customHeight="1" x14ac:dyDescent="0.3">
      <c r="A156" s="661" t="s">
        <v>591</v>
      </c>
      <c r="B156" s="662" t="s">
        <v>592</v>
      </c>
      <c r="C156" s="663" t="s">
        <v>596</v>
      </c>
      <c r="D156" s="664" t="s">
        <v>4661</v>
      </c>
      <c r="E156" s="663" t="s">
        <v>634</v>
      </c>
      <c r="F156" s="664" t="s">
        <v>4671</v>
      </c>
      <c r="G156" s="663" t="s">
        <v>650</v>
      </c>
      <c r="H156" s="663" t="s">
        <v>1191</v>
      </c>
      <c r="I156" s="663" t="s">
        <v>1192</v>
      </c>
      <c r="J156" s="663" t="s">
        <v>1174</v>
      </c>
      <c r="K156" s="663" t="s">
        <v>1193</v>
      </c>
      <c r="L156" s="665">
        <v>26.526524794077019</v>
      </c>
      <c r="M156" s="665">
        <v>146</v>
      </c>
      <c r="N156" s="666">
        <v>3872.872619935245</v>
      </c>
    </row>
    <row r="157" spans="1:14" ht="14.4" customHeight="1" x14ac:dyDescent="0.3">
      <c r="A157" s="661" t="s">
        <v>591</v>
      </c>
      <c r="B157" s="662" t="s">
        <v>592</v>
      </c>
      <c r="C157" s="663" t="s">
        <v>596</v>
      </c>
      <c r="D157" s="664" t="s">
        <v>4661</v>
      </c>
      <c r="E157" s="663" t="s">
        <v>634</v>
      </c>
      <c r="F157" s="664" t="s">
        <v>4671</v>
      </c>
      <c r="G157" s="663" t="s">
        <v>650</v>
      </c>
      <c r="H157" s="663" t="s">
        <v>1194</v>
      </c>
      <c r="I157" s="663" t="s">
        <v>1195</v>
      </c>
      <c r="J157" s="663" t="s">
        <v>1196</v>
      </c>
      <c r="K157" s="663" t="s">
        <v>1197</v>
      </c>
      <c r="L157" s="665">
        <v>40.900000000000013</v>
      </c>
      <c r="M157" s="665">
        <v>1</v>
      </c>
      <c r="N157" s="666">
        <v>40.900000000000013</v>
      </c>
    </row>
    <row r="158" spans="1:14" ht="14.4" customHeight="1" x14ac:dyDescent="0.3">
      <c r="A158" s="661" t="s">
        <v>591</v>
      </c>
      <c r="B158" s="662" t="s">
        <v>592</v>
      </c>
      <c r="C158" s="663" t="s">
        <v>596</v>
      </c>
      <c r="D158" s="664" t="s">
        <v>4661</v>
      </c>
      <c r="E158" s="663" t="s">
        <v>634</v>
      </c>
      <c r="F158" s="664" t="s">
        <v>4671</v>
      </c>
      <c r="G158" s="663" t="s">
        <v>650</v>
      </c>
      <c r="H158" s="663" t="s">
        <v>1198</v>
      </c>
      <c r="I158" s="663" t="s">
        <v>1199</v>
      </c>
      <c r="J158" s="663" t="s">
        <v>1200</v>
      </c>
      <c r="K158" s="663" t="s">
        <v>1201</v>
      </c>
      <c r="L158" s="665">
        <v>125.55554876303157</v>
      </c>
      <c r="M158" s="665">
        <v>16</v>
      </c>
      <c r="N158" s="666">
        <v>2008.8887802085051</v>
      </c>
    </row>
    <row r="159" spans="1:14" ht="14.4" customHeight="1" x14ac:dyDescent="0.3">
      <c r="A159" s="661" t="s">
        <v>591</v>
      </c>
      <c r="B159" s="662" t="s">
        <v>592</v>
      </c>
      <c r="C159" s="663" t="s">
        <v>596</v>
      </c>
      <c r="D159" s="664" t="s">
        <v>4661</v>
      </c>
      <c r="E159" s="663" t="s">
        <v>634</v>
      </c>
      <c r="F159" s="664" t="s">
        <v>4671</v>
      </c>
      <c r="G159" s="663" t="s">
        <v>650</v>
      </c>
      <c r="H159" s="663" t="s">
        <v>1202</v>
      </c>
      <c r="I159" s="663" t="s">
        <v>1203</v>
      </c>
      <c r="J159" s="663" t="s">
        <v>1204</v>
      </c>
      <c r="K159" s="663"/>
      <c r="L159" s="665">
        <v>425.04</v>
      </c>
      <c r="M159" s="665">
        <v>1</v>
      </c>
      <c r="N159" s="666">
        <v>425.04</v>
      </c>
    </row>
    <row r="160" spans="1:14" ht="14.4" customHeight="1" x14ac:dyDescent="0.3">
      <c r="A160" s="661" t="s">
        <v>591</v>
      </c>
      <c r="B160" s="662" t="s">
        <v>592</v>
      </c>
      <c r="C160" s="663" t="s">
        <v>596</v>
      </c>
      <c r="D160" s="664" t="s">
        <v>4661</v>
      </c>
      <c r="E160" s="663" t="s">
        <v>634</v>
      </c>
      <c r="F160" s="664" t="s">
        <v>4671</v>
      </c>
      <c r="G160" s="663" t="s">
        <v>650</v>
      </c>
      <c r="H160" s="663" t="s">
        <v>1205</v>
      </c>
      <c r="I160" s="663" t="s">
        <v>215</v>
      </c>
      <c r="J160" s="663" t="s">
        <v>1206</v>
      </c>
      <c r="K160" s="663"/>
      <c r="L160" s="665">
        <v>191.13097483216723</v>
      </c>
      <c r="M160" s="665">
        <v>12</v>
      </c>
      <c r="N160" s="666">
        <v>2293.5716979860067</v>
      </c>
    </row>
    <row r="161" spans="1:14" ht="14.4" customHeight="1" x14ac:dyDescent="0.3">
      <c r="A161" s="661" t="s">
        <v>591</v>
      </c>
      <c r="B161" s="662" t="s">
        <v>592</v>
      </c>
      <c r="C161" s="663" t="s">
        <v>596</v>
      </c>
      <c r="D161" s="664" t="s">
        <v>4661</v>
      </c>
      <c r="E161" s="663" t="s">
        <v>634</v>
      </c>
      <c r="F161" s="664" t="s">
        <v>4671</v>
      </c>
      <c r="G161" s="663" t="s">
        <v>650</v>
      </c>
      <c r="H161" s="663" t="s">
        <v>1207</v>
      </c>
      <c r="I161" s="663" t="s">
        <v>215</v>
      </c>
      <c r="J161" s="663" t="s">
        <v>1208</v>
      </c>
      <c r="K161" s="663"/>
      <c r="L161" s="665">
        <v>151.82261912777088</v>
      </c>
      <c r="M161" s="665">
        <v>22</v>
      </c>
      <c r="N161" s="666">
        <v>3340.0976208109596</v>
      </c>
    </row>
    <row r="162" spans="1:14" ht="14.4" customHeight="1" x14ac:dyDescent="0.3">
      <c r="A162" s="661" t="s">
        <v>591</v>
      </c>
      <c r="B162" s="662" t="s">
        <v>592</v>
      </c>
      <c r="C162" s="663" t="s">
        <v>596</v>
      </c>
      <c r="D162" s="664" t="s">
        <v>4661</v>
      </c>
      <c r="E162" s="663" t="s">
        <v>634</v>
      </c>
      <c r="F162" s="664" t="s">
        <v>4671</v>
      </c>
      <c r="G162" s="663" t="s">
        <v>650</v>
      </c>
      <c r="H162" s="663" t="s">
        <v>1209</v>
      </c>
      <c r="I162" s="663" t="s">
        <v>1210</v>
      </c>
      <c r="J162" s="663" t="s">
        <v>1211</v>
      </c>
      <c r="K162" s="663" t="s">
        <v>1212</v>
      </c>
      <c r="L162" s="665">
        <v>54.470000000000013</v>
      </c>
      <c r="M162" s="665">
        <v>2</v>
      </c>
      <c r="N162" s="666">
        <v>108.94000000000003</v>
      </c>
    </row>
    <row r="163" spans="1:14" ht="14.4" customHeight="1" x14ac:dyDescent="0.3">
      <c r="A163" s="661" t="s">
        <v>591</v>
      </c>
      <c r="B163" s="662" t="s">
        <v>592</v>
      </c>
      <c r="C163" s="663" t="s">
        <v>596</v>
      </c>
      <c r="D163" s="664" t="s">
        <v>4661</v>
      </c>
      <c r="E163" s="663" t="s">
        <v>634</v>
      </c>
      <c r="F163" s="664" t="s">
        <v>4671</v>
      </c>
      <c r="G163" s="663" t="s">
        <v>650</v>
      </c>
      <c r="H163" s="663" t="s">
        <v>1213</v>
      </c>
      <c r="I163" s="663" t="s">
        <v>1213</v>
      </c>
      <c r="J163" s="663" t="s">
        <v>652</v>
      </c>
      <c r="K163" s="663" t="s">
        <v>1214</v>
      </c>
      <c r="L163" s="665">
        <v>192.82493614256759</v>
      </c>
      <c r="M163" s="665">
        <v>80.8</v>
      </c>
      <c r="N163" s="666">
        <v>15580.254840319461</v>
      </c>
    </row>
    <row r="164" spans="1:14" ht="14.4" customHeight="1" x14ac:dyDescent="0.3">
      <c r="A164" s="661" t="s">
        <v>591</v>
      </c>
      <c r="B164" s="662" t="s">
        <v>592</v>
      </c>
      <c r="C164" s="663" t="s">
        <v>596</v>
      </c>
      <c r="D164" s="664" t="s">
        <v>4661</v>
      </c>
      <c r="E164" s="663" t="s">
        <v>634</v>
      </c>
      <c r="F164" s="664" t="s">
        <v>4671</v>
      </c>
      <c r="G164" s="663" t="s">
        <v>650</v>
      </c>
      <c r="H164" s="663" t="s">
        <v>1215</v>
      </c>
      <c r="I164" s="663" t="s">
        <v>1215</v>
      </c>
      <c r="J164" s="663" t="s">
        <v>1216</v>
      </c>
      <c r="K164" s="663" t="s">
        <v>1217</v>
      </c>
      <c r="L164" s="665">
        <v>94.439963096548311</v>
      </c>
      <c r="M164" s="665">
        <v>3</v>
      </c>
      <c r="N164" s="666">
        <v>283.31988928964495</v>
      </c>
    </row>
    <row r="165" spans="1:14" ht="14.4" customHeight="1" x14ac:dyDescent="0.3">
      <c r="A165" s="661" t="s">
        <v>591</v>
      </c>
      <c r="B165" s="662" t="s">
        <v>592</v>
      </c>
      <c r="C165" s="663" t="s">
        <v>596</v>
      </c>
      <c r="D165" s="664" t="s">
        <v>4661</v>
      </c>
      <c r="E165" s="663" t="s">
        <v>634</v>
      </c>
      <c r="F165" s="664" t="s">
        <v>4671</v>
      </c>
      <c r="G165" s="663" t="s">
        <v>650</v>
      </c>
      <c r="H165" s="663" t="s">
        <v>1218</v>
      </c>
      <c r="I165" s="663" t="s">
        <v>1219</v>
      </c>
      <c r="J165" s="663" t="s">
        <v>697</v>
      </c>
      <c r="K165" s="663" t="s">
        <v>1220</v>
      </c>
      <c r="L165" s="665">
        <v>42.169903347239085</v>
      </c>
      <c r="M165" s="665">
        <v>2</v>
      </c>
      <c r="N165" s="666">
        <v>84.33980669447817</v>
      </c>
    </row>
    <row r="166" spans="1:14" ht="14.4" customHeight="1" x14ac:dyDescent="0.3">
      <c r="A166" s="661" t="s">
        <v>591</v>
      </c>
      <c r="B166" s="662" t="s">
        <v>592</v>
      </c>
      <c r="C166" s="663" t="s">
        <v>596</v>
      </c>
      <c r="D166" s="664" t="s">
        <v>4661</v>
      </c>
      <c r="E166" s="663" t="s">
        <v>634</v>
      </c>
      <c r="F166" s="664" t="s">
        <v>4671</v>
      </c>
      <c r="G166" s="663" t="s">
        <v>650</v>
      </c>
      <c r="H166" s="663" t="s">
        <v>1221</v>
      </c>
      <c r="I166" s="663" t="s">
        <v>1222</v>
      </c>
      <c r="J166" s="663" t="s">
        <v>1223</v>
      </c>
      <c r="K166" s="663" t="s">
        <v>1224</v>
      </c>
      <c r="L166" s="665">
        <v>57.179547362414745</v>
      </c>
      <c r="M166" s="665">
        <v>6</v>
      </c>
      <c r="N166" s="666">
        <v>343.07728417448845</v>
      </c>
    </row>
    <row r="167" spans="1:14" ht="14.4" customHeight="1" x14ac:dyDescent="0.3">
      <c r="A167" s="661" t="s">
        <v>591</v>
      </c>
      <c r="B167" s="662" t="s">
        <v>592</v>
      </c>
      <c r="C167" s="663" t="s">
        <v>596</v>
      </c>
      <c r="D167" s="664" t="s">
        <v>4661</v>
      </c>
      <c r="E167" s="663" t="s">
        <v>634</v>
      </c>
      <c r="F167" s="664" t="s">
        <v>4671</v>
      </c>
      <c r="G167" s="663" t="s">
        <v>650</v>
      </c>
      <c r="H167" s="663" t="s">
        <v>1225</v>
      </c>
      <c r="I167" s="663" t="s">
        <v>1226</v>
      </c>
      <c r="J167" s="663" t="s">
        <v>1227</v>
      </c>
      <c r="K167" s="663" t="s">
        <v>678</v>
      </c>
      <c r="L167" s="665">
        <v>124.36834638061792</v>
      </c>
      <c r="M167" s="665">
        <v>172</v>
      </c>
      <c r="N167" s="666">
        <v>21391.355577466282</v>
      </c>
    </row>
    <row r="168" spans="1:14" ht="14.4" customHeight="1" x14ac:dyDescent="0.3">
      <c r="A168" s="661" t="s">
        <v>591</v>
      </c>
      <c r="B168" s="662" t="s">
        <v>592</v>
      </c>
      <c r="C168" s="663" t="s">
        <v>596</v>
      </c>
      <c r="D168" s="664" t="s">
        <v>4661</v>
      </c>
      <c r="E168" s="663" t="s">
        <v>634</v>
      </c>
      <c r="F168" s="664" t="s">
        <v>4671</v>
      </c>
      <c r="G168" s="663" t="s">
        <v>650</v>
      </c>
      <c r="H168" s="663" t="s">
        <v>1228</v>
      </c>
      <c r="I168" s="663" t="s">
        <v>1229</v>
      </c>
      <c r="J168" s="663" t="s">
        <v>1230</v>
      </c>
      <c r="K168" s="663" t="s">
        <v>1231</v>
      </c>
      <c r="L168" s="665">
        <v>63.02</v>
      </c>
      <c r="M168" s="665">
        <v>4</v>
      </c>
      <c r="N168" s="666">
        <v>252.08</v>
      </c>
    </row>
    <row r="169" spans="1:14" ht="14.4" customHeight="1" x14ac:dyDescent="0.3">
      <c r="A169" s="661" t="s">
        <v>591</v>
      </c>
      <c r="B169" s="662" t="s">
        <v>592</v>
      </c>
      <c r="C169" s="663" t="s">
        <v>596</v>
      </c>
      <c r="D169" s="664" t="s">
        <v>4661</v>
      </c>
      <c r="E169" s="663" t="s">
        <v>634</v>
      </c>
      <c r="F169" s="664" t="s">
        <v>4671</v>
      </c>
      <c r="G169" s="663" t="s">
        <v>650</v>
      </c>
      <c r="H169" s="663" t="s">
        <v>1232</v>
      </c>
      <c r="I169" s="663" t="s">
        <v>1233</v>
      </c>
      <c r="J169" s="663" t="s">
        <v>1234</v>
      </c>
      <c r="K169" s="663" t="s">
        <v>1235</v>
      </c>
      <c r="L169" s="665">
        <v>58.007015715640613</v>
      </c>
      <c r="M169" s="665">
        <v>14</v>
      </c>
      <c r="N169" s="666">
        <v>812.09822001896862</v>
      </c>
    </row>
    <row r="170" spans="1:14" ht="14.4" customHeight="1" x14ac:dyDescent="0.3">
      <c r="A170" s="661" t="s">
        <v>591</v>
      </c>
      <c r="B170" s="662" t="s">
        <v>592</v>
      </c>
      <c r="C170" s="663" t="s">
        <v>596</v>
      </c>
      <c r="D170" s="664" t="s">
        <v>4661</v>
      </c>
      <c r="E170" s="663" t="s">
        <v>634</v>
      </c>
      <c r="F170" s="664" t="s">
        <v>4671</v>
      </c>
      <c r="G170" s="663" t="s">
        <v>650</v>
      </c>
      <c r="H170" s="663" t="s">
        <v>1236</v>
      </c>
      <c r="I170" s="663" t="s">
        <v>1237</v>
      </c>
      <c r="J170" s="663" t="s">
        <v>1238</v>
      </c>
      <c r="K170" s="663" t="s">
        <v>1239</v>
      </c>
      <c r="L170" s="665">
        <v>107.88501721935529</v>
      </c>
      <c r="M170" s="665">
        <v>4</v>
      </c>
      <c r="N170" s="666">
        <v>431.54006887742116</v>
      </c>
    </row>
    <row r="171" spans="1:14" ht="14.4" customHeight="1" x14ac:dyDescent="0.3">
      <c r="A171" s="661" t="s">
        <v>591</v>
      </c>
      <c r="B171" s="662" t="s">
        <v>592</v>
      </c>
      <c r="C171" s="663" t="s">
        <v>596</v>
      </c>
      <c r="D171" s="664" t="s">
        <v>4661</v>
      </c>
      <c r="E171" s="663" t="s">
        <v>634</v>
      </c>
      <c r="F171" s="664" t="s">
        <v>4671</v>
      </c>
      <c r="G171" s="663" t="s">
        <v>650</v>
      </c>
      <c r="H171" s="663" t="s">
        <v>1240</v>
      </c>
      <c r="I171" s="663" t="s">
        <v>1241</v>
      </c>
      <c r="J171" s="663" t="s">
        <v>1242</v>
      </c>
      <c r="K171" s="663" t="s">
        <v>1243</v>
      </c>
      <c r="L171" s="665">
        <v>77.919999999999987</v>
      </c>
      <c r="M171" s="665">
        <v>1</v>
      </c>
      <c r="N171" s="666">
        <v>77.919999999999987</v>
      </c>
    </row>
    <row r="172" spans="1:14" ht="14.4" customHeight="1" x14ac:dyDescent="0.3">
      <c r="A172" s="661" t="s">
        <v>591</v>
      </c>
      <c r="B172" s="662" t="s">
        <v>592</v>
      </c>
      <c r="C172" s="663" t="s">
        <v>596</v>
      </c>
      <c r="D172" s="664" t="s">
        <v>4661</v>
      </c>
      <c r="E172" s="663" t="s">
        <v>634</v>
      </c>
      <c r="F172" s="664" t="s">
        <v>4671</v>
      </c>
      <c r="G172" s="663" t="s">
        <v>650</v>
      </c>
      <c r="H172" s="663" t="s">
        <v>1244</v>
      </c>
      <c r="I172" s="663" t="s">
        <v>1245</v>
      </c>
      <c r="J172" s="663" t="s">
        <v>1246</v>
      </c>
      <c r="K172" s="663" t="s">
        <v>1247</v>
      </c>
      <c r="L172" s="665">
        <v>62.695448401439812</v>
      </c>
      <c r="M172" s="665">
        <v>7</v>
      </c>
      <c r="N172" s="666">
        <v>438.86813881007868</v>
      </c>
    </row>
    <row r="173" spans="1:14" ht="14.4" customHeight="1" x14ac:dyDescent="0.3">
      <c r="A173" s="661" t="s">
        <v>591</v>
      </c>
      <c r="B173" s="662" t="s">
        <v>592</v>
      </c>
      <c r="C173" s="663" t="s">
        <v>596</v>
      </c>
      <c r="D173" s="664" t="s">
        <v>4661</v>
      </c>
      <c r="E173" s="663" t="s">
        <v>634</v>
      </c>
      <c r="F173" s="664" t="s">
        <v>4671</v>
      </c>
      <c r="G173" s="663" t="s">
        <v>650</v>
      </c>
      <c r="H173" s="663" t="s">
        <v>1248</v>
      </c>
      <c r="I173" s="663" t="s">
        <v>1249</v>
      </c>
      <c r="J173" s="663" t="s">
        <v>1250</v>
      </c>
      <c r="K173" s="663" t="s">
        <v>1251</v>
      </c>
      <c r="L173" s="665">
        <v>127.3633282873583</v>
      </c>
      <c r="M173" s="665">
        <v>3</v>
      </c>
      <c r="N173" s="666">
        <v>382.08998486207491</v>
      </c>
    </row>
    <row r="174" spans="1:14" ht="14.4" customHeight="1" x14ac:dyDescent="0.3">
      <c r="A174" s="661" t="s">
        <v>591</v>
      </c>
      <c r="B174" s="662" t="s">
        <v>592</v>
      </c>
      <c r="C174" s="663" t="s">
        <v>596</v>
      </c>
      <c r="D174" s="664" t="s">
        <v>4661</v>
      </c>
      <c r="E174" s="663" t="s">
        <v>634</v>
      </c>
      <c r="F174" s="664" t="s">
        <v>4671</v>
      </c>
      <c r="G174" s="663" t="s">
        <v>650</v>
      </c>
      <c r="H174" s="663" t="s">
        <v>1252</v>
      </c>
      <c r="I174" s="663" t="s">
        <v>1253</v>
      </c>
      <c r="J174" s="663" t="s">
        <v>1254</v>
      </c>
      <c r="K174" s="663" t="s">
        <v>1255</v>
      </c>
      <c r="L174" s="665">
        <v>66.98</v>
      </c>
      <c r="M174" s="665">
        <v>2</v>
      </c>
      <c r="N174" s="666">
        <v>133.96</v>
      </c>
    </row>
    <row r="175" spans="1:14" ht="14.4" customHeight="1" x14ac:dyDescent="0.3">
      <c r="A175" s="661" t="s">
        <v>591</v>
      </c>
      <c r="B175" s="662" t="s">
        <v>592</v>
      </c>
      <c r="C175" s="663" t="s">
        <v>596</v>
      </c>
      <c r="D175" s="664" t="s">
        <v>4661</v>
      </c>
      <c r="E175" s="663" t="s">
        <v>634</v>
      </c>
      <c r="F175" s="664" t="s">
        <v>4671</v>
      </c>
      <c r="G175" s="663" t="s">
        <v>650</v>
      </c>
      <c r="H175" s="663" t="s">
        <v>1256</v>
      </c>
      <c r="I175" s="663" t="s">
        <v>1257</v>
      </c>
      <c r="J175" s="663" t="s">
        <v>1258</v>
      </c>
      <c r="K175" s="663" t="s">
        <v>742</v>
      </c>
      <c r="L175" s="665">
        <v>60.185000000000016</v>
      </c>
      <c r="M175" s="665">
        <v>4</v>
      </c>
      <c r="N175" s="666">
        <v>240.74000000000007</v>
      </c>
    </row>
    <row r="176" spans="1:14" ht="14.4" customHeight="1" x14ac:dyDescent="0.3">
      <c r="A176" s="661" t="s">
        <v>591</v>
      </c>
      <c r="B176" s="662" t="s">
        <v>592</v>
      </c>
      <c r="C176" s="663" t="s">
        <v>596</v>
      </c>
      <c r="D176" s="664" t="s">
        <v>4661</v>
      </c>
      <c r="E176" s="663" t="s">
        <v>634</v>
      </c>
      <c r="F176" s="664" t="s">
        <v>4671</v>
      </c>
      <c r="G176" s="663" t="s">
        <v>650</v>
      </c>
      <c r="H176" s="663" t="s">
        <v>1259</v>
      </c>
      <c r="I176" s="663" t="s">
        <v>1260</v>
      </c>
      <c r="J176" s="663" t="s">
        <v>1261</v>
      </c>
      <c r="K176" s="663" t="s">
        <v>1262</v>
      </c>
      <c r="L176" s="665">
        <v>242</v>
      </c>
      <c r="M176" s="665">
        <v>49</v>
      </c>
      <c r="N176" s="666">
        <v>11858</v>
      </c>
    </row>
    <row r="177" spans="1:14" ht="14.4" customHeight="1" x14ac:dyDescent="0.3">
      <c r="A177" s="661" t="s">
        <v>591</v>
      </c>
      <c r="B177" s="662" t="s">
        <v>592</v>
      </c>
      <c r="C177" s="663" t="s">
        <v>596</v>
      </c>
      <c r="D177" s="664" t="s">
        <v>4661</v>
      </c>
      <c r="E177" s="663" t="s">
        <v>634</v>
      </c>
      <c r="F177" s="664" t="s">
        <v>4671</v>
      </c>
      <c r="G177" s="663" t="s">
        <v>650</v>
      </c>
      <c r="H177" s="663" t="s">
        <v>1263</v>
      </c>
      <c r="I177" s="663" t="s">
        <v>1264</v>
      </c>
      <c r="J177" s="663" t="s">
        <v>1265</v>
      </c>
      <c r="K177" s="663" t="s">
        <v>1266</v>
      </c>
      <c r="L177" s="665">
        <v>99.69</v>
      </c>
      <c r="M177" s="665">
        <v>1</v>
      </c>
      <c r="N177" s="666">
        <v>99.69</v>
      </c>
    </row>
    <row r="178" spans="1:14" ht="14.4" customHeight="1" x14ac:dyDescent="0.3">
      <c r="A178" s="661" t="s">
        <v>591</v>
      </c>
      <c r="B178" s="662" t="s">
        <v>592</v>
      </c>
      <c r="C178" s="663" t="s">
        <v>596</v>
      </c>
      <c r="D178" s="664" t="s">
        <v>4661</v>
      </c>
      <c r="E178" s="663" t="s">
        <v>634</v>
      </c>
      <c r="F178" s="664" t="s">
        <v>4671</v>
      </c>
      <c r="G178" s="663" t="s">
        <v>650</v>
      </c>
      <c r="H178" s="663" t="s">
        <v>1267</v>
      </c>
      <c r="I178" s="663" t="s">
        <v>1268</v>
      </c>
      <c r="J178" s="663" t="s">
        <v>1269</v>
      </c>
      <c r="K178" s="663" t="s">
        <v>1270</v>
      </c>
      <c r="L178" s="665">
        <v>120.49250000000005</v>
      </c>
      <c r="M178" s="665">
        <v>4</v>
      </c>
      <c r="N178" s="666">
        <v>481.9700000000002</v>
      </c>
    </row>
    <row r="179" spans="1:14" ht="14.4" customHeight="1" x14ac:dyDescent="0.3">
      <c r="A179" s="661" t="s">
        <v>591</v>
      </c>
      <c r="B179" s="662" t="s">
        <v>592</v>
      </c>
      <c r="C179" s="663" t="s">
        <v>596</v>
      </c>
      <c r="D179" s="664" t="s">
        <v>4661</v>
      </c>
      <c r="E179" s="663" t="s">
        <v>634</v>
      </c>
      <c r="F179" s="664" t="s">
        <v>4671</v>
      </c>
      <c r="G179" s="663" t="s">
        <v>650</v>
      </c>
      <c r="H179" s="663" t="s">
        <v>1271</v>
      </c>
      <c r="I179" s="663" t="s">
        <v>1272</v>
      </c>
      <c r="J179" s="663" t="s">
        <v>1273</v>
      </c>
      <c r="K179" s="663" t="s">
        <v>1274</v>
      </c>
      <c r="L179" s="665">
        <v>242.86266666666657</v>
      </c>
      <c r="M179" s="665">
        <v>3</v>
      </c>
      <c r="N179" s="666">
        <v>728.58799999999974</v>
      </c>
    </row>
    <row r="180" spans="1:14" ht="14.4" customHeight="1" x14ac:dyDescent="0.3">
      <c r="A180" s="661" t="s">
        <v>591</v>
      </c>
      <c r="B180" s="662" t="s">
        <v>592</v>
      </c>
      <c r="C180" s="663" t="s">
        <v>596</v>
      </c>
      <c r="D180" s="664" t="s">
        <v>4661</v>
      </c>
      <c r="E180" s="663" t="s">
        <v>634</v>
      </c>
      <c r="F180" s="664" t="s">
        <v>4671</v>
      </c>
      <c r="G180" s="663" t="s">
        <v>650</v>
      </c>
      <c r="H180" s="663" t="s">
        <v>1275</v>
      </c>
      <c r="I180" s="663" t="s">
        <v>1276</v>
      </c>
      <c r="J180" s="663" t="s">
        <v>1277</v>
      </c>
      <c r="K180" s="663" t="s">
        <v>1278</v>
      </c>
      <c r="L180" s="665">
        <v>1705.304997048218</v>
      </c>
      <c r="M180" s="665">
        <v>12</v>
      </c>
      <c r="N180" s="666">
        <v>20463.659964578615</v>
      </c>
    </row>
    <row r="181" spans="1:14" ht="14.4" customHeight="1" x14ac:dyDescent="0.3">
      <c r="A181" s="661" t="s">
        <v>591</v>
      </c>
      <c r="B181" s="662" t="s">
        <v>592</v>
      </c>
      <c r="C181" s="663" t="s">
        <v>596</v>
      </c>
      <c r="D181" s="664" t="s">
        <v>4661</v>
      </c>
      <c r="E181" s="663" t="s">
        <v>634</v>
      </c>
      <c r="F181" s="664" t="s">
        <v>4671</v>
      </c>
      <c r="G181" s="663" t="s">
        <v>650</v>
      </c>
      <c r="H181" s="663" t="s">
        <v>1279</v>
      </c>
      <c r="I181" s="663" t="s">
        <v>1280</v>
      </c>
      <c r="J181" s="663" t="s">
        <v>763</v>
      </c>
      <c r="K181" s="663" t="s">
        <v>1281</v>
      </c>
      <c r="L181" s="665">
        <v>56.879999999999995</v>
      </c>
      <c r="M181" s="665">
        <v>5</v>
      </c>
      <c r="N181" s="666">
        <v>284.39999999999998</v>
      </c>
    </row>
    <row r="182" spans="1:14" ht="14.4" customHeight="1" x14ac:dyDescent="0.3">
      <c r="A182" s="661" t="s">
        <v>591</v>
      </c>
      <c r="B182" s="662" t="s">
        <v>592</v>
      </c>
      <c r="C182" s="663" t="s">
        <v>596</v>
      </c>
      <c r="D182" s="664" t="s">
        <v>4661</v>
      </c>
      <c r="E182" s="663" t="s">
        <v>634</v>
      </c>
      <c r="F182" s="664" t="s">
        <v>4671</v>
      </c>
      <c r="G182" s="663" t="s">
        <v>650</v>
      </c>
      <c r="H182" s="663" t="s">
        <v>1282</v>
      </c>
      <c r="I182" s="663" t="s">
        <v>1283</v>
      </c>
      <c r="J182" s="663" t="s">
        <v>1284</v>
      </c>
      <c r="K182" s="663" t="s">
        <v>1285</v>
      </c>
      <c r="L182" s="665">
        <v>474.22993053773445</v>
      </c>
      <c r="M182" s="665">
        <v>15</v>
      </c>
      <c r="N182" s="666">
        <v>7113.4489580660165</v>
      </c>
    </row>
    <row r="183" spans="1:14" ht="14.4" customHeight="1" x14ac:dyDescent="0.3">
      <c r="A183" s="661" t="s">
        <v>591</v>
      </c>
      <c r="B183" s="662" t="s">
        <v>592</v>
      </c>
      <c r="C183" s="663" t="s">
        <v>596</v>
      </c>
      <c r="D183" s="664" t="s">
        <v>4661</v>
      </c>
      <c r="E183" s="663" t="s">
        <v>634</v>
      </c>
      <c r="F183" s="664" t="s">
        <v>4671</v>
      </c>
      <c r="G183" s="663" t="s">
        <v>650</v>
      </c>
      <c r="H183" s="663" t="s">
        <v>1286</v>
      </c>
      <c r="I183" s="663" t="s">
        <v>1287</v>
      </c>
      <c r="J183" s="663" t="s">
        <v>1288</v>
      </c>
      <c r="K183" s="663" t="s">
        <v>1289</v>
      </c>
      <c r="L183" s="665">
        <v>370.05365856208982</v>
      </c>
      <c r="M183" s="665">
        <v>16</v>
      </c>
      <c r="N183" s="666">
        <v>5920.8585369934372</v>
      </c>
    </row>
    <row r="184" spans="1:14" ht="14.4" customHeight="1" x14ac:dyDescent="0.3">
      <c r="A184" s="661" t="s">
        <v>591</v>
      </c>
      <c r="B184" s="662" t="s">
        <v>592</v>
      </c>
      <c r="C184" s="663" t="s">
        <v>596</v>
      </c>
      <c r="D184" s="664" t="s">
        <v>4661</v>
      </c>
      <c r="E184" s="663" t="s">
        <v>634</v>
      </c>
      <c r="F184" s="664" t="s">
        <v>4671</v>
      </c>
      <c r="G184" s="663" t="s">
        <v>650</v>
      </c>
      <c r="H184" s="663" t="s">
        <v>1290</v>
      </c>
      <c r="I184" s="663" t="s">
        <v>1291</v>
      </c>
      <c r="J184" s="663" t="s">
        <v>952</v>
      </c>
      <c r="K184" s="663" t="s">
        <v>1292</v>
      </c>
      <c r="L184" s="665">
        <v>74.86999999999999</v>
      </c>
      <c r="M184" s="665">
        <v>1</v>
      </c>
      <c r="N184" s="666">
        <v>74.86999999999999</v>
      </c>
    </row>
    <row r="185" spans="1:14" ht="14.4" customHeight="1" x14ac:dyDescent="0.3">
      <c r="A185" s="661" t="s">
        <v>591</v>
      </c>
      <c r="B185" s="662" t="s">
        <v>592</v>
      </c>
      <c r="C185" s="663" t="s">
        <v>596</v>
      </c>
      <c r="D185" s="664" t="s">
        <v>4661</v>
      </c>
      <c r="E185" s="663" t="s">
        <v>634</v>
      </c>
      <c r="F185" s="664" t="s">
        <v>4671</v>
      </c>
      <c r="G185" s="663" t="s">
        <v>650</v>
      </c>
      <c r="H185" s="663" t="s">
        <v>1293</v>
      </c>
      <c r="I185" s="663" t="s">
        <v>1293</v>
      </c>
      <c r="J185" s="663" t="s">
        <v>1294</v>
      </c>
      <c r="K185" s="663" t="s">
        <v>1295</v>
      </c>
      <c r="L185" s="665">
        <v>241.18457843397874</v>
      </c>
      <c r="M185" s="665">
        <v>5</v>
      </c>
      <c r="N185" s="666">
        <v>1205.9228921698937</v>
      </c>
    </row>
    <row r="186" spans="1:14" ht="14.4" customHeight="1" x14ac:dyDescent="0.3">
      <c r="A186" s="661" t="s">
        <v>591</v>
      </c>
      <c r="B186" s="662" t="s">
        <v>592</v>
      </c>
      <c r="C186" s="663" t="s">
        <v>596</v>
      </c>
      <c r="D186" s="664" t="s">
        <v>4661</v>
      </c>
      <c r="E186" s="663" t="s">
        <v>634</v>
      </c>
      <c r="F186" s="664" t="s">
        <v>4671</v>
      </c>
      <c r="G186" s="663" t="s">
        <v>650</v>
      </c>
      <c r="H186" s="663" t="s">
        <v>1296</v>
      </c>
      <c r="I186" s="663" t="s">
        <v>1296</v>
      </c>
      <c r="J186" s="663" t="s">
        <v>1297</v>
      </c>
      <c r="K186" s="663" t="s">
        <v>1298</v>
      </c>
      <c r="L186" s="665">
        <v>108.91000000000001</v>
      </c>
      <c r="M186" s="665">
        <v>1</v>
      </c>
      <c r="N186" s="666">
        <v>108.91000000000001</v>
      </c>
    </row>
    <row r="187" spans="1:14" ht="14.4" customHeight="1" x14ac:dyDescent="0.3">
      <c r="A187" s="661" t="s">
        <v>591</v>
      </c>
      <c r="B187" s="662" t="s">
        <v>592</v>
      </c>
      <c r="C187" s="663" t="s">
        <v>596</v>
      </c>
      <c r="D187" s="664" t="s">
        <v>4661</v>
      </c>
      <c r="E187" s="663" t="s">
        <v>634</v>
      </c>
      <c r="F187" s="664" t="s">
        <v>4671</v>
      </c>
      <c r="G187" s="663" t="s">
        <v>650</v>
      </c>
      <c r="H187" s="663" t="s">
        <v>1299</v>
      </c>
      <c r="I187" s="663" t="s">
        <v>1300</v>
      </c>
      <c r="J187" s="663" t="s">
        <v>1301</v>
      </c>
      <c r="K187" s="663" t="s">
        <v>1302</v>
      </c>
      <c r="L187" s="665">
        <v>53.600016469082071</v>
      </c>
      <c r="M187" s="665">
        <v>4</v>
      </c>
      <c r="N187" s="666">
        <v>214.40006587632828</v>
      </c>
    </row>
    <row r="188" spans="1:14" ht="14.4" customHeight="1" x14ac:dyDescent="0.3">
      <c r="A188" s="661" t="s">
        <v>591</v>
      </c>
      <c r="B188" s="662" t="s">
        <v>592</v>
      </c>
      <c r="C188" s="663" t="s">
        <v>596</v>
      </c>
      <c r="D188" s="664" t="s">
        <v>4661</v>
      </c>
      <c r="E188" s="663" t="s">
        <v>634</v>
      </c>
      <c r="F188" s="664" t="s">
        <v>4671</v>
      </c>
      <c r="G188" s="663" t="s">
        <v>650</v>
      </c>
      <c r="H188" s="663" t="s">
        <v>1303</v>
      </c>
      <c r="I188" s="663" t="s">
        <v>1304</v>
      </c>
      <c r="J188" s="663" t="s">
        <v>1305</v>
      </c>
      <c r="K188" s="663" t="s">
        <v>1306</v>
      </c>
      <c r="L188" s="665">
        <v>100.61666666666667</v>
      </c>
      <c r="M188" s="665">
        <v>3</v>
      </c>
      <c r="N188" s="666">
        <v>301.85000000000002</v>
      </c>
    </row>
    <row r="189" spans="1:14" ht="14.4" customHeight="1" x14ac:dyDescent="0.3">
      <c r="A189" s="661" t="s">
        <v>591</v>
      </c>
      <c r="B189" s="662" t="s">
        <v>592</v>
      </c>
      <c r="C189" s="663" t="s">
        <v>596</v>
      </c>
      <c r="D189" s="664" t="s">
        <v>4661</v>
      </c>
      <c r="E189" s="663" t="s">
        <v>634</v>
      </c>
      <c r="F189" s="664" t="s">
        <v>4671</v>
      </c>
      <c r="G189" s="663" t="s">
        <v>650</v>
      </c>
      <c r="H189" s="663" t="s">
        <v>1307</v>
      </c>
      <c r="I189" s="663" t="s">
        <v>1308</v>
      </c>
      <c r="J189" s="663" t="s">
        <v>1309</v>
      </c>
      <c r="K189" s="663" t="s">
        <v>1310</v>
      </c>
      <c r="L189" s="665">
        <v>20.85</v>
      </c>
      <c r="M189" s="665">
        <v>80</v>
      </c>
      <c r="N189" s="666">
        <v>1668</v>
      </c>
    </row>
    <row r="190" spans="1:14" ht="14.4" customHeight="1" x14ac:dyDescent="0.3">
      <c r="A190" s="661" t="s">
        <v>591</v>
      </c>
      <c r="B190" s="662" t="s">
        <v>592</v>
      </c>
      <c r="C190" s="663" t="s">
        <v>596</v>
      </c>
      <c r="D190" s="664" t="s">
        <v>4661</v>
      </c>
      <c r="E190" s="663" t="s">
        <v>634</v>
      </c>
      <c r="F190" s="664" t="s">
        <v>4671</v>
      </c>
      <c r="G190" s="663" t="s">
        <v>650</v>
      </c>
      <c r="H190" s="663" t="s">
        <v>1311</v>
      </c>
      <c r="I190" s="663" t="s">
        <v>1312</v>
      </c>
      <c r="J190" s="663" t="s">
        <v>819</v>
      </c>
      <c r="K190" s="663" t="s">
        <v>1313</v>
      </c>
      <c r="L190" s="665">
        <v>64.435870305334774</v>
      </c>
      <c r="M190" s="665">
        <v>25</v>
      </c>
      <c r="N190" s="666">
        <v>1610.8967576333694</v>
      </c>
    </row>
    <row r="191" spans="1:14" ht="14.4" customHeight="1" x14ac:dyDescent="0.3">
      <c r="A191" s="661" t="s">
        <v>591</v>
      </c>
      <c r="B191" s="662" t="s">
        <v>592</v>
      </c>
      <c r="C191" s="663" t="s">
        <v>596</v>
      </c>
      <c r="D191" s="664" t="s">
        <v>4661</v>
      </c>
      <c r="E191" s="663" t="s">
        <v>634</v>
      </c>
      <c r="F191" s="664" t="s">
        <v>4671</v>
      </c>
      <c r="G191" s="663" t="s">
        <v>650</v>
      </c>
      <c r="H191" s="663" t="s">
        <v>1314</v>
      </c>
      <c r="I191" s="663" t="s">
        <v>1315</v>
      </c>
      <c r="J191" s="663" t="s">
        <v>1316</v>
      </c>
      <c r="K191" s="663" t="s">
        <v>1317</v>
      </c>
      <c r="L191" s="665">
        <v>36.136000000000003</v>
      </c>
      <c r="M191" s="665">
        <v>5</v>
      </c>
      <c r="N191" s="666">
        <v>180.68</v>
      </c>
    </row>
    <row r="192" spans="1:14" ht="14.4" customHeight="1" x14ac:dyDescent="0.3">
      <c r="A192" s="661" t="s">
        <v>591</v>
      </c>
      <c r="B192" s="662" t="s">
        <v>592</v>
      </c>
      <c r="C192" s="663" t="s">
        <v>596</v>
      </c>
      <c r="D192" s="664" t="s">
        <v>4661</v>
      </c>
      <c r="E192" s="663" t="s">
        <v>634</v>
      </c>
      <c r="F192" s="664" t="s">
        <v>4671</v>
      </c>
      <c r="G192" s="663" t="s">
        <v>650</v>
      </c>
      <c r="H192" s="663" t="s">
        <v>1318</v>
      </c>
      <c r="I192" s="663" t="s">
        <v>1319</v>
      </c>
      <c r="J192" s="663" t="s">
        <v>1316</v>
      </c>
      <c r="K192" s="663" t="s">
        <v>1320</v>
      </c>
      <c r="L192" s="665">
        <v>66.113386892262398</v>
      </c>
      <c r="M192" s="665">
        <v>3</v>
      </c>
      <c r="N192" s="666">
        <v>198.34016067678718</v>
      </c>
    </row>
    <row r="193" spans="1:14" ht="14.4" customHeight="1" x14ac:dyDescent="0.3">
      <c r="A193" s="661" t="s">
        <v>591</v>
      </c>
      <c r="B193" s="662" t="s">
        <v>592</v>
      </c>
      <c r="C193" s="663" t="s">
        <v>596</v>
      </c>
      <c r="D193" s="664" t="s">
        <v>4661</v>
      </c>
      <c r="E193" s="663" t="s">
        <v>634</v>
      </c>
      <c r="F193" s="664" t="s">
        <v>4671</v>
      </c>
      <c r="G193" s="663" t="s">
        <v>650</v>
      </c>
      <c r="H193" s="663" t="s">
        <v>1321</v>
      </c>
      <c r="I193" s="663" t="s">
        <v>1322</v>
      </c>
      <c r="J193" s="663" t="s">
        <v>1323</v>
      </c>
      <c r="K193" s="663" t="s">
        <v>1324</v>
      </c>
      <c r="L193" s="665">
        <v>81.198797820284355</v>
      </c>
      <c r="M193" s="665">
        <v>1</v>
      </c>
      <c r="N193" s="666">
        <v>81.198797820284355</v>
      </c>
    </row>
    <row r="194" spans="1:14" ht="14.4" customHeight="1" x14ac:dyDescent="0.3">
      <c r="A194" s="661" t="s">
        <v>591</v>
      </c>
      <c r="B194" s="662" t="s">
        <v>592</v>
      </c>
      <c r="C194" s="663" t="s">
        <v>596</v>
      </c>
      <c r="D194" s="664" t="s">
        <v>4661</v>
      </c>
      <c r="E194" s="663" t="s">
        <v>634</v>
      </c>
      <c r="F194" s="664" t="s">
        <v>4671</v>
      </c>
      <c r="G194" s="663" t="s">
        <v>650</v>
      </c>
      <c r="H194" s="663" t="s">
        <v>1325</v>
      </c>
      <c r="I194" s="663" t="s">
        <v>1326</v>
      </c>
      <c r="J194" s="663" t="s">
        <v>1327</v>
      </c>
      <c r="K194" s="663" t="s">
        <v>1328</v>
      </c>
      <c r="L194" s="665">
        <v>52.17</v>
      </c>
      <c r="M194" s="665">
        <v>7</v>
      </c>
      <c r="N194" s="666">
        <v>365.19</v>
      </c>
    </row>
    <row r="195" spans="1:14" ht="14.4" customHeight="1" x14ac:dyDescent="0.3">
      <c r="A195" s="661" t="s">
        <v>591</v>
      </c>
      <c r="B195" s="662" t="s">
        <v>592</v>
      </c>
      <c r="C195" s="663" t="s">
        <v>596</v>
      </c>
      <c r="D195" s="664" t="s">
        <v>4661</v>
      </c>
      <c r="E195" s="663" t="s">
        <v>634</v>
      </c>
      <c r="F195" s="664" t="s">
        <v>4671</v>
      </c>
      <c r="G195" s="663" t="s">
        <v>650</v>
      </c>
      <c r="H195" s="663" t="s">
        <v>1329</v>
      </c>
      <c r="I195" s="663" t="s">
        <v>1330</v>
      </c>
      <c r="J195" s="663" t="s">
        <v>1331</v>
      </c>
      <c r="K195" s="663" t="s">
        <v>1332</v>
      </c>
      <c r="L195" s="665">
        <v>14.467583752054901</v>
      </c>
      <c r="M195" s="665">
        <v>194</v>
      </c>
      <c r="N195" s="666">
        <v>2806.711247898651</v>
      </c>
    </row>
    <row r="196" spans="1:14" ht="14.4" customHeight="1" x14ac:dyDescent="0.3">
      <c r="A196" s="661" t="s">
        <v>591</v>
      </c>
      <c r="B196" s="662" t="s">
        <v>592</v>
      </c>
      <c r="C196" s="663" t="s">
        <v>596</v>
      </c>
      <c r="D196" s="664" t="s">
        <v>4661</v>
      </c>
      <c r="E196" s="663" t="s">
        <v>634</v>
      </c>
      <c r="F196" s="664" t="s">
        <v>4671</v>
      </c>
      <c r="G196" s="663" t="s">
        <v>650</v>
      </c>
      <c r="H196" s="663" t="s">
        <v>1333</v>
      </c>
      <c r="I196" s="663" t="s">
        <v>1334</v>
      </c>
      <c r="J196" s="663" t="s">
        <v>1335</v>
      </c>
      <c r="K196" s="663" t="s">
        <v>1336</v>
      </c>
      <c r="L196" s="665">
        <v>9.3722627100293678</v>
      </c>
      <c r="M196" s="665">
        <v>1918</v>
      </c>
      <c r="N196" s="666">
        <v>17975.999877836326</v>
      </c>
    </row>
    <row r="197" spans="1:14" ht="14.4" customHeight="1" x14ac:dyDescent="0.3">
      <c r="A197" s="661" t="s">
        <v>591</v>
      </c>
      <c r="B197" s="662" t="s">
        <v>592</v>
      </c>
      <c r="C197" s="663" t="s">
        <v>596</v>
      </c>
      <c r="D197" s="664" t="s">
        <v>4661</v>
      </c>
      <c r="E197" s="663" t="s">
        <v>634</v>
      </c>
      <c r="F197" s="664" t="s">
        <v>4671</v>
      </c>
      <c r="G197" s="663" t="s">
        <v>650</v>
      </c>
      <c r="H197" s="663" t="s">
        <v>1337</v>
      </c>
      <c r="I197" s="663" t="s">
        <v>215</v>
      </c>
      <c r="J197" s="663" t="s">
        <v>1338</v>
      </c>
      <c r="K197" s="663"/>
      <c r="L197" s="665">
        <v>137.89033856074045</v>
      </c>
      <c r="M197" s="665">
        <v>24</v>
      </c>
      <c r="N197" s="666">
        <v>3309.3681254577709</v>
      </c>
    </row>
    <row r="198" spans="1:14" ht="14.4" customHeight="1" x14ac:dyDescent="0.3">
      <c r="A198" s="661" t="s">
        <v>591</v>
      </c>
      <c r="B198" s="662" t="s">
        <v>592</v>
      </c>
      <c r="C198" s="663" t="s">
        <v>596</v>
      </c>
      <c r="D198" s="664" t="s">
        <v>4661</v>
      </c>
      <c r="E198" s="663" t="s">
        <v>634</v>
      </c>
      <c r="F198" s="664" t="s">
        <v>4671</v>
      </c>
      <c r="G198" s="663" t="s">
        <v>650</v>
      </c>
      <c r="H198" s="663" t="s">
        <v>1339</v>
      </c>
      <c r="I198" s="663" t="s">
        <v>1340</v>
      </c>
      <c r="J198" s="663" t="s">
        <v>1341</v>
      </c>
      <c r="K198" s="663" t="s">
        <v>1342</v>
      </c>
      <c r="L198" s="665">
        <v>114.43000000000005</v>
      </c>
      <c r="M198" s="665">
        <v>1</v>
      </c>
      <c r="N198" s="666">
        <v>114.43000000000005</v>
      </c>
    </row>
    <row r="199" spans="1:14" ht="14.4" customHeight="1" x14ac:dyDescent="0.3">
      <c r="A199" s="661" t="s">
        <v>591</v>
      </c>
      <c r="B199" s="662" t="s">
        <v>592</v>
      </c>
      <c r="C199" s="663" t="s">
        <v>596</v>
      </c>
      <c r="D199" s="664" t="s">
        <v>4661</v>
      </c>
      <c r="E199" s="663" t="s">
        <v>634</v>
      </c>
      <c r="F199" s="664" t="s">
        <v>4671</v>
      </c>
      <c r="G199" s="663" t="s">
        <v>650</v>
      </c>
      <c r="H199" s="663" t="s">
        <v>1343</v>
      </c>
      <c r="I199" s="663" t="s">
        <v>215</v>
      </c>
      <c r="J199" s="663" t="s">
        <v>1344</v>
      </c>
      <c r="K199" s="663"/>
      <c r="L199" s="665">
        <v>275.7698220538195</v>
      </c>
      <c r="M199" s="665">
        <v>6</v>
      </c>
      <c r="N199" s="666">
        <v>1654.6189323229169</v>
      </c>
    </row>
    <row r="200" spans="1:14" ht="14.4" customHeight="1" x14ac:dyDescent="0.3">
      <c r="A200" s="661" t="s">
        <v>591</v>
      </c>
      <c r="B200" s="662" t="s">
        <v>592</v>
      </c>
      <c r="C200" s="663" t="s">
        <v>596</v>
      </c>
      <c r="D200" s="664" t="s">
        <v>4661</v>
      </c>
      <c r="E200" s="663" t="s">
        <v>634</v>
      </c>
      <c r="F200" s="664" t="s">
        <v>4671</v>
      </c>
      <c r="G200" s="663" t="s">
        <v>650</v>
      </c>
      <c r="H200" s="663" t="s">
        <v>1345</v>
      </c>
      <c r="I200" s="663" t="s">
        <v>215</v>
      </c>
      <c r="J200" s="663" t="s">
        <v>1346</v>
      </c>
      <c r="K200" s="663"/>
      <c r="L200" s="665">
        <v>137.8900228776354</v>
      </c>
      <c r="M200" s="665">
        <v>6</v>
      </c>
      <c r="N200" s="666">
        <v>827.34013726581247</v>
      </c>
    </row>
    <row r="201" spans="1:14" ht="14.4" customHeight="1" x14ac:dyDescent="0.3">
      <c r="A201" s="661" t="s">
        <v>591</v>
      </c>
      <c r="B201" s="662" t="s">
        <v>592</v>
      </c>
      <c r="C201" s="663" t="s">
        <v>596</v>
      </c>
      <c r="D201" s="664" t="s">
        <v>4661</v>
      </c>
      <c r="E201" s="663" t="s">
        <v>634</v>
      </c>
      <c r="F201" s="664" t="s">
        <v>4671</v>
      </c>
      <c r="G201" s="663" t="s">
        <v>650</v>
      </c>
      <c r="H201" s="663" t="s">
        <v>1347</v>
      </c>
      <c r="I201" s="663" t="s">
        <v>1348</v>
      </c>
      <c r="J201" s="663" t="s">
        <v>1349</v>
      </c>
      <c r="K201" s="663" t="s">
        <v>1350</v>
      </c>
      <c r="L201" s="665">
        <v>164.4326567376591</v>
      </c>
      <c r="M201" s="665">
        <v>23</v>
      </c>
      <c r="N201" s="666">
        <v>3781.9511049661592</v>
      </c>
    </row>
    <row r="202" spans="1:14" ht="14.4" customHeight="1" x14ac:dyDescent="0.3">
      <c r="A202" s="661" t="s">
        <v>591</v>
      </c>
      <c r="B202" s="662" t="s">
        <v>592</v>
      </c>
      <c r="C202" s="663" t="s">
        <v>596</v>
      </c>
      <c r="D202" s="664" t="s">
        <v>4661</v>
      </c>
      <c r="E202" s="663" t="s">
        <v>634</v>
      </c>
      <c r="F202" s="664" t="s">
        <v>4671</v>
      </c>
      <c r="G202" s="663" t="s">
        <v>650</v>
      </c>
      <c r="H202" s="663" t="s">
        <v>1351</v>
      </c>
      <c r="I202" s="663" t="s">
        <v>1352</v>
      </c>
      <c r="J202" s="663" t="s">
        <v>1353</v>
      </c>
      <c r="K202" s="663" t="s">
        <v>1201</v>
      </c>
      <c r="L202" s="665">
        <v>107.78666666666669</v>
      </c>
      <c r="M202" s="665">
        <v>6</v>
      </c>
      <c r="N202" s="666">
        <v>646.72000000000014</v>
      </c>
    </row>
    <row r="203" spans="1:14" ht="14.4" customHeight="1" x14ac:dyDescent="0.3">
      <c r="A203" s="661" t="s">
        <v>591</v>
      </c>
      <c r="B203" s="662" t="s">
        <v>592</v>
      </c>
      <c r="C203" s="663" t="s">
        <v>596</v>
      </c>
      <c r="D203" s="664" t="s">
        <v>4661</v>
      </c>
      <c r="E203" s="663" t="s">
        <v>634</v>
      </c>
      <c r="F203" s="664" t="s">
        <v>4671</v>
      </c>
      <c r="G203" s="663" t="s">
        <v>650</v>
      </c>
      <c r="H203" s="663" t="s">
        <v>1354</v>
      </c>
      <c r="I203" s="663" t="s">
        <v>1355</v>
      </c>
      <c r="J203" s="663" t="s">
        <v>1356</v>
      </c>
      <c r="K203" s="663" t="s">
        <v>1357</v>
      </c>
      <c r="L203" s="665">
        <v>169.45999999999998</v>
      </c>
      <c r="M203" s="665">
        <v>1</v>
      </c>
      <c r="N203" s="666">
        <v>169.45999999999998</v>
      </c>
    </row>
    <row r="204" spans="1:14" ht="14.4" customHeight="1" x14ac:dyDescent="0.3">
      <c r="A204" s="661" t="s">
        <v>591</v>
      </c>
      <c r="B204" s="662" t="s">
        <v>592</v>
      </c>
      <c r="C204" s="663" t="s">
        <v>596</v>
      </c>
      <c r="D204" s="664" t="s">
        <v>4661</v>
      </c>
      <c r="E204" s="663" t="s">
        <v>634</v>
      </c>
      <c r="F204" s="664" t="s">
        <v>4671</v>
      </c>
      <c r="G204" s="663" t="s">
        <v>650</v>
      </c>
      <c r="H204" s="663" t="s">
        <v>1358</v>
      </c>
      <c r="I204" s="663" t="s">
        <v>1359</v>
      </c>
      <c r="J204" s="663" t="s">
        <v>1360</v>
      </c>
      <c r="K204" s="663" t="s">
        <v>1361</v>
      </c>
      <c r="L204" s="665">
        <v>82.297294210939825</v>
      </c>
      <c r="M204" s="665">
        <v>4</v>
      </c>
      <c r="N204" s="666">
        <v>329.1891768437593</v>
      </c>
    </row>
    <row r="205" spans="1:14" ht="14.4" customHeight="1" x14ac:dyDescent="0.3">
      <c r="A205" s="661" t="s">
        <v>591</v>
      </c>
      <c r="B205" s="662" t="s">
        <v>592</v>
      </c>
      <c r="C205" s="663" t="s">
        <v>596</v>
      </c>
      <c r="D205" s="664" t="s">
        <v>4661</v>
      </c>
      <c r="E205" s="663" t="s">
        <v>634</v>
      </c>
      <c r="F205" s="664" t="s">
        <v>4671</v>
      </c>
      <c r="G205" s="663" t="s">
        <v>650</v>
      </c>
      <c r="H205" s="663" t="s">
        <v>1362</v>
      </c>
      <c r="I205" s="663" t="s">
        <v>1363</v>
      </c>
      <c r="J205" s="663" t="s">
        <v>1364</v>
      </c>
      <c r="K205" s="663" t="s">
        <v>1365</v>
      </c>
      <c r="L205" s="665">
        <v>39.70496243329535</v>
      </c>
      <c r="M205" s="665">
        <v>8</v>
      </c>
      <c r="N205" s="666">
        <v>317.6396994663628</v>
      </c>
    </row>
    <row r="206" spans="1:14" ht="14.4" customHeight="1" x14ac:dyDescent="0.3">
      <c r="A206" s="661" t="s">
        <v>591</v>
      </c>
      <c r="B206" s="662" t="s">
        <v>592</v>
      </c>
      <c r="C206" s="663" t="s">
        <v>596</v>
      </c>
      <c r="D206" s="664" t="s">
        <v>4661</v>
      </c>
      <c r="E206" s="663" t="s">
        <v>634</v>
      </c>
      <c r="F206" s="664" t="s">
        <v>4671</v>
      </c>
      <c r="G206" s="663" t="s">
        <v>650</v>
      </c>
      <c r="H206" s="663" t="s">
        <v>1366</v>
      </c>
      <c r="I206" s="663" t="s">
        <v>215</v>
      </c>
      <c r="J206" s="663" t="s">
        <v>1367</v>
      </c>
      <c r="K206" s="663"/>
      <c r="L206" s="665">
        <v>75.165070763368604</v>
      </c>
      <c r="M206" s="665">
        <v>11</v>
      </c>
      <c r="N206" s="666">
        <v>826.81577839705471</v>
      </c>
    </row>
    <row r="207" spans="1:14" ht="14.4" customHeight="1" x14ac:dyDescent="0.3">
      <c r="A207" s="661" t="s">
        <v>591</v>
      </c>
      <c r="B207" s="662" t="s">
        <v>592</v>
      </c>
      <c r="C207" s="663" t="s">
        <v>596</v>
      </c>
      <c r="D207" s="664" t="s">
        <v>4661</v>
      </c>
      <c r="E207" s="663" t="s">
        <v>634</v>
      </c>
      <c r="F207" s="664" t="s">
        <v>4671</v>
      </c>
      <c r="G207" s="663" t="s">
        <v>650</v>
      </c>
      <c r="H207" s="663" t="s">
        <v>1368</v>
      </c>
      <c r="I207" s="663" t="s">
        <v>1369</v>
      </c>
      <c r="J207" s="663" t="s">
        <v>685</v>
      </c>
      <c r="K207" s="663" t="s">
        <v>1370</v>
      </c>
      <c r="L207" s="665">
        <v>63.002253351218663</v>
      </c>
      <c r="M207" s="665">
        <v>21</v>
      </c>
      <c r="N207" s="666">
        <v>1323.0473203755919</v>
      </c>
    </row>
    <row r="208" spans="1:14" ht="14.4" customHeight="1" x14ac:dyDescent="0.3">
      <c r="A208" s="661" t="s">
        <v>591</v>
      </c>
      <c r="B208" s="662" t="s">
        <v>592</v>
      </c>
      <c r="C208" s="663" t="s">
        <v>596</v>
      </c>
      <c r="D208" s="664" t="s">
        <v>4661</v>
      </c>
      <c r="E208" s="663" t="s">
        <v>634</v>
      </c>
      <c r="F208" s="664" t="s">
        <v>4671</v>
      </c>
      <c r="G208" s="663" t="s">
        <v>650</v>
      </c>
      <c r="H208" s="663" t="s">
        <v>1371</v>
      </c>
      <c r="I208" s="663" t="s">
        <v>1372</v>
      </c>
      <c r="J208" s="663" t="s">
        <v>737</v>
      </c>
      <c r="K208" s="663" t="s">
        <v>1373</v>
      </c>
      <c r="L208" s="665">
        <v>155.41</v>
      </c>
      <c r="M208" s="665">
        <v>3</v>
      </c>
      <c r="N208" s="666">
        <v>466.23</v>
      </c>
    </row>
    <row r="209" spans="1:14" ht="14.4" customHeight="1" x14ac:dyDescent="0.3">
      <c r="A209" s="661" t="s">
        <v>591</v>
      </c>
      <c r="B209" s="662" t="s">
        <v>592</v>
      </c>
      <c r="C209" s="663" t="s">
        <v>596</v>
      </c>
      <c r="D209" s="664" t="s">
        <v>4661</v>
      </c>
      <c r="E209" s="663" t="s">
        <v>634</v>
      </c>
      <c r="F209" s="664" t="s">
        <v>4671</v>
      </c>
      <c r="G209" s="663" t="s">
        <v>650</v>
      </c>
      <c r="H209" s="663" t="s">
        <v>1374</v>
      </c>
      <c r="I209" s="663" t="s">
        <v>1375</v>
      </c>
      <c r="J209" s="663" t="s">
        <v>1376</v>
      </c>
      <c r="K209" s="663" t="s">
        <v>1377</v>
      </c>
      <c r="L209" s="665">
        <v>76.409997338592845</v>
      </c>
      <c r="M209" s="665">
        <v>1</v>
      </c>
      <c r="N209" s="666">
        <v>76.409997338592845</v>
      </c>
    </row>
    <row r="210" spans="1:14" ht="14.4" customHeight="1" x14ac:dyDescent="0.3">
      <c r="A210" s="661" t="s">
        <v>591</v>
      </c>
      <c r="B210" s="662" t="s">
        <v>592</v>
      </c>
      <c r="C210" s="663" t="s">
        <v>596</v>
      </c>
      <c r="D210" s="664" t="s">
        <v>4661</v>
      </c>
      <c r="E210" s="663" t="s">
        <v>634</v>
      </c>
      <c r="F210" s="664" t="s">
        <v>4671</v>
      </c>
      <c r="G210" s="663" t="s">
        <v>650</v>
      </c>
      <c r="H210" s="663" t="s">
        <v>1378</v>
      </c>
      <c r="I210" s="663" t="s">
        <v>215</v>
      </c>
      <c r="J210" s="663" t="s">
        <v>1379</v>
      </c>
      <c r="K210" s="663"/>
      <c r="L210" s="665">
        <v>75.165129776170019</v>
      </c>
      <c r="M210" s="665">
        <v>2</v>
      </c>
      <c r="N210" s="666">
        <v>150.33025955234004</v>
      </c>
    </row>
    <row r="211" spans="1:14" ht="14.4" customHeight="1" x14ac:dyDescent="0.3">
      <c r="A211" s="661" t="s">
        <v>591</v>
      </c>
      <c r="B211" s="662" t="s">
        <v>592</v>
      </c>
      <c r="C211" s="663" t="s">
        <v>596</v>
      </c>
      <c r="D211" s="664" t="s">
        <v>4661</v>
      </c>
      <c r="E211" s="663" t="s">
        <v>634</v>
      </c>
      <c r="F211" s="664" t="s">
        <v>4671</v>
      </c>
      <c r="G211" s="663" t="s">
        <v>650</v>
      </c>
      <c r="H211" s="663" t="s">
        <v>1380</v>
      </c>
      <c r="I211" s="663" t="s">
        <v>1380</v>
      </c>
      <c r="J211" s="663" t="s">
        <v>658</v>
      </c>
      <c r="K211" s="663" t="s">
        <v>1381</v>
      </c>
      <c r="L211" s="665">
        <v>288.5916253951425</v>
      </c>
      <c r="M211" s="665">
        <v>70</v>
      </c>
      <c r="N211" s="666">
        <v>20201.413777659975</v>
      </c>
    </row>
    <row r="212" spans="1:14" ht="14.4" customHeight="1" x14ac:dyDescent="0.3">
      <c r="A212" s="661" t="s">
        <v>591</v>
      </c>
      <c r="B212" s="662" t="s">
        <v>592</v>
      </c>
      <c r="C212" s="663" t="s">
        <v>596</v>
      </c>
      <c r="D212" s="664" t="s">
        <v>4661</v>
      </c>
      <c r="E212" s="663" t="s">
        <v>634</v>
      </c>
      <c r="F212" s="664" t="s">
        <v>4671</v>
      </c>
      <c r="G212" s="663" t="s">
        <v>650</v>
      </c>
      <c r="H212" s="663" t="s">
        <v>1382</v>
      </c>
      <c r="I212" s="663" t="s">
        <v>1383</v>
      </c>
      <c r="J212" s="663" t="s">
        <v>1384</v>
      </c>
      <c r="K212" s="663" t="s">
        <v>1224</v>
      </c>
      <c r="L212" s="665">
        <v>71.009783341453513</v>
      </c>
      <c r="M212" s="665">
        <v>27</v>
      </c>
      <c r="N212" s="666">
        <v>1917.264150219245</v>
      </c>
    </row>
    <row r="213" spans="1:14" ht="14.4" customHeight="1" x14ac:dyDescent="0.3">
      <c r="A213" s="661" t="s">
        <v>591</v>
      </c>
      <c r="B213" s="662" t="s">
        <v>592</v>
      </c>
      <c r="C213" s="663" t="s">
        <v>596</v>
      </c>
      <c r="D213" s="664" t="s">
        <v>4661</v>
      </c>
      <c r="E213" s="663" t="s">
        <v>634</v>
      </c>
      <c r="F213" s="664" t="s">
        <v>4671</v>
      </c>
      <c r="G213" s="663" t="s">
        <v>650</v>
      </c>
      <c r="H213" s="663" t="s">
        <v>1385</v>
      </c>
      <c r="I213" s="663" t="s">
        <v>1386</v>
      </c>
      <c r="J213" s="663" t="s">
        <v>1387</v>
      </c>
      <c r="K213" s="663" t="s">
        <v>1388</v>
      </c>
      <c r="L213" s="665">
        <v>58.845714285714294</v>
      </c>
      <c r="M213" s="665">
        <v>7</v>
      </c>
      <c r="N213" s="666">
        <v>411.92000000000007</v>
      </c>
    </row>
    <row r="214" spans="1:14" ht="14.4" customHeight="1" x14ac:dyDescent="0.3">
      <c r="A214" s="661" t="s">
        <v>591</v>
      </c>
      <c r="B214" s="662" t="s">
        <v>592</v>
      </c>
      <c r="C214" s="663" t="s">
        <v>596</v>
      </c>
      <c r="D214" s="664" t="s">
        <v>4661</v>
      </c>
      <c r="E214" s="663" t="s">
        <v>634</v>
      </c>
      <c r="F214" s="664" t="s">
        <v>4671</v>
      </c>
      <c r="G214" s="663" t="s">
        <v>650</v>
      </c>
      <c r="H214" s="663" t="s">
        <v>1389</v>
      </c>
      <c r="I214" s="663" t="s">
        <v>1390</v>
      </c>
      <c r="J214" s="663" t="s">
        <v>1391</v>
      </c>
      <c r="K214" s="663" t="s">
        <v>1392</v>
      </c>
      <c r="L214" s="665">
        <v>254.97999999999993</v>
      </c>
      <c r="M214" s="665">
        <v>5</v>
      </c>
      <c r="N214" s="666">
        <v>1274.8999999999996</v>
      </c>
    </row>
    <row r="215" spans="1:14" ht="14.4" customHeight="1" x14ac:dyDescent="0.3">
      <c r="A215" s="661" t="s">
        <v>591</v>
      </c>
      <c r="B215" s="662" t="s">
        <v>592</v>
      </c>
      <c r="C215" s="663" t="s">
        <v>596</v>
      </c>
      <c r="D215" s="664" t="s">
        <v>4661</v>
      </c>
      <c r="E215" s="663" t="s">
        <v>634</v>
      </c>
      <c r="F215" s="664" t="s">
        <v>4671</v>
      </c>
      <c r="G215" s="663" t="s">
        <v>650</v>
      </c>
      <c r="H215" s="663" t="s">
        <v>1393</v>
      </c>
      <c r="I215" s="663" t="s">
        <v>1394</v>
      </c>
      <c r="J215" s="663" t="s">
        <v>1395</v>
      </c>
      <c r="K215" s="663" t="s">
        <v>1396</v>
      </c>
      <c r="L215" s="665">
        <v>372.3599999999999</v>
      </c>
      <c r="M215" s="665">
        <v>3</v>
      </c>
      <c r="N215" s="666">
        <v>1117.0799999999997</v>
      </c>
    </row>
    <row r="216" spans="1:14" ht="14.4" customHeight="1" x14ac:dyDescent="0.3">
      <c r="A216" s="661" t="s">
        <v>591</v>
      </c>
      <c r="B216" s="662" t="s">
        <v>592</v>
      </c>
      <c r="C216" s="663" t="s">
        <v>596</v>
      </c>
      <c r="D216" s="664" t="s">
        <v>4661</v>
      </c>
      <c r="E216" s="663" t="s">
        <v>634</v>
      </c>
      <c r="F216" s="664" t="s">
        <v>4671</v>
      </c>
      <c r="G216" s="663" t="s">
        <v>650</v>
      </c>
      <c r="H216" s="663" t="s">
        <v>1397</v>
      </c>
      <c r="I216" s="663" t="s">
        <v>1398</v>
      </c>
      <c r="J216" s="663" t="s">
        <v>1399</v>
      </c>
      <c r="K216" s="663" t="s">
        <v>1400</v>
      </c>
      <c r="L216" s="665">
        <v>11.151565814216738</v>
      </c>
      <c r="M216" s="665">
        <v>12</v>
      </c>
      <c r="N216" s="666">
        <v>133.81878977060086</v>
      </c>
    </row>
    <row r="217" spans="1:14" ht="14.4" customHeight="1" x14ac:dyDescent="0.3">
      <c r="A217" s="661" t="s">
        <v>591</v>
      </c>
      <c r="B217" s="662" t="s">
        <v>592</v>
      </c>
      <c r="C217" s="663" t="s">
        <v>596</v>
      </c>
      <c r="D217" s="664" t="s">
        <v>4661</v>
      </c>
      <c r="E217" s="663" t="s">
        <v>634</v>
      </c>
      <c r="F217" s="664" t="s">
        <v>4671</v>
      </c>
      <c r="G217" s="663" t="s">
        <v>650</v>
      </c>
      <c r="H217" s="663" t="s">
        <v>1401</v>
      </c>
      <c r="I217" s="663" t="s">
        <v>1402</v>
      </c>
      <c r="J217" s="663" t="s">
        <v>1403</v>
      </c>
      <c r="K217" s="663" t="s">
        <v>1404</v>
      </c>
      <c r="L217" s="665">
        <v>1100.7319778608526</v>
      </c>
      <c r="M217" s="665">
        <v>2</v>
      </c>
      <c r="N217" s="666">
        <v>2201.4639557217051</v>
      </c>
    </row>
    <row r="218" spans="1:14" ht="14.4" customHeight="1" x14ac:dyDescent="0.3">
      <c r="A218" s="661" t="s">
        <v>591</v>
      </c>
      <c r="B218" s="662" t="s">
        <v>592</v>
      </c>
      <c r="C218" s="663" t="s">
        <v>596</v>
      </c>
      <c r="D218" s="664" t="s">
        <v>4661</v>
      </c>
      <c r="E218" s="663" t="s">
        <v>634</v>
      </c>
      <c r="F218" s="664" t="s">
        <v>4671</v>
      </c>
      <c r="G218" s="663" t="s">
        <v>650</v>
      </c>
      <c r="H218" s="663" t="s">
        <v>1405</v>
      </c>
      <c r="I218" s="663" t="s">
        <v>1406</v>
      </c>
      <c r="J218" s="663" t="s">
        <v>1407</v>
      </c>
      <c r="K218" s="663" t="s">
        <v>1408</v>
      </c>
      <c r="L218" s="665">
        <v>85.759159876904789</v>
      </c>
      <c r="M218" s="665">
        <v>17</v>
      </c>
      <c r="N218" s="666">
        <v>1457.9057179073814</v>
      </c>
    </row>
    <row r="219" spans="1:14" ht="14.4" customHeight="1" x14ac:dyDescent="0.3">
      <c r="A219" s="661" t="s">
        <v>591</v>
      </c>
      <c r="B219" s="662" t="s">
        <v>592</v>
      </c>
      <c r="C219" s="663" t="s">
        <v>596</v>
      </c>
      <c r="D219" s="664" t="s">
        <v>4661</v>
      </c>
      <c r="E219" s="663" t="s">
        <v>634</v>
      </c>
      <c r="F219" s="664" t="s">
        <v>4671</v>
      </c>
      <c r="G219" s="663" t="s">
        <v>650</v>
      </c>
      <c r="H219" s="663" t="s">
        <v>1409</v>
      </c>
      <c r="I219" s="663" t="s">
        <v>1410</v>
      </c>
      <c r="J219" s="663" t="s">
        <v>1411</v>
      </c>
      <c r="K219" s="663" t="s">
        <v>1412</v>
      </c>
      <c r="L219" s="665">
        <v>19.333672950357165</v>
      </c>
      <c r="M219" s="665">
        <v>315</v>
      </c>
      <c r="N219" s="666">
        <v>6090.1069793625074</v>
      </c>
    </row>
    <row r="220" spans="1:14" ht="14.4" customHeight="1" x14ac:dyDescent="0.3">
      <c r="A220" s="661" t="s">
        <v>591</v>
      </c>
      <c r="B220" s="662" t="s">
        <v>592</v>
      </c>
      <c r="C220" s="663" t="s">
        <v>596</v>
      </c>
      <c r="D220" s="664" t="s">
        <v>4661</v>
      </c>
      <c r="E220" s="663" t="s">
        <v>634</v>
      </c>
      <c r="F220" s="664" t="s">
        <v>4671</v>
      </c>
      <c r="G220" s="663" t="s">
        <v>650</v>
      </c>
      <c r="H220" s="663" t="s">
        <v>1413</v>
      </c>
      <c r="I220" s="663" t="s">
        <v>215</v>
      </c>
      <c r="J220" s="663" t="s">
        <v>1414</v>
      </c>
      <c r="K220" s="663"/>
      <c r="L220" s="665">
        <v>24.190000000000008</v>
      </c>
      <c r="M220" s="665">
        <v>1</v>
      </c>
      <c r="N220" s="666">
        <v>24.190000000000008</v>
      </c>
    </row>
    <row r="221" spans="1:14" ht="14.4" customHeight="1" x14ac:dyDescent="0.3">
      <c r="A221" s="661" t="s">
        <v>591</v>
      </c>
      <c r="B221" s="662" t="s">
        <v>592</v>
      </c>
      <c r="C221" s="663" t="s">
        <v>596</v>
      </c>
      <c r="D221" s="664" t="s">
        <v>4661</v>
      </c>
      <c r="E221" s="663" t="s">
        <v>634</v>
      </c>
      <c r="F221" s="664" t="s">
        <v>4671</v>
      </c>
      <c r="G221" s="663" t="s">
        <v>650</v>
      </c>
      <c r="H221" s="663" t="s">
        <v>1415</v>
      </c>
      <c r="I221" s="663" t="s">
        <v>1416</v>
      </c>
      <c r="J221" s="663" t="s">
        <v>1387</v>
      </c>
      <c r="K221" s="663" t="s">
        <v>1417</v>
      </c>
      <c r="L221" s="665">
        <v>54.330000000000005</v>
      </c>
      <c r="M221" s="665">
        <v>6</v>
      </c>
      <c r="N221" s="666">
        <v>325.98</v>
      </c>
    </row>
    <row r="222" spans="1:14" ht="14.4" customHeight="1" x14ac:dyDescent="0.3">
      <c r="A222" s="661" t="s">
        <v>591</v>
      </c>
      <c r="B222" s="662" t="s">
        <v>592</v>
      </c>
      <c r="C222" s="663" t="s">
        <v>596</v>
      </c>
      <c r="D222" s="664" t="s">
        <v>4661</v>
      </c>
      <c r="E222" s="663" t="s">
        <v>634</v>
      </c>
      <c r="F222" s="664" t="s">
        <v>4671</v>
      </c>
      <c r="G222" s="663" t="s">
        <v>650</v>
      </c>
      <c r="H222" s="663" t="s">
        <v>1418</v>
      </c>
      <c r="I222" s="663" t="s">
        <v>1419</v>
      </c>
      <c r="J222" s="663" t="s">
        <v>1420</v>
      </c>
      <c r="K222" s="663" t="s">
        <v>1421</v>
      </c>
      <c r="L222" s="665">
        <v>105.00070480770998</v>
      </c>
      <c r="M222" s="665">
        <v>120</v>
      </c>
      <c r="N222" s="666">
        <v>12600.084576925197</v>
      </c>
    </row>
    <row r="223" spans="1:14" ht="14.4" customHeight="1" x14ac:dyDescent="0.3">
      <c r="A223" s="661" t="s">
        <v>591</v>
      </c>
      <c r="B223" s="662" t="s">
        <v>592</v>
      </c>
      <c r="C223" s="663" t="s">
        <v>596</v>
      </c>
      <c r="D223" s="664" t="s">
        <v>4661</v>
      </c>
      <c r="E223" s="663" t="s">
        <v>634</v>
      </c>
      <c r="F223" s="664" t="s">
        <v>4671</v>
      </c>
      <c r="G223" s="663" t="s">
        <v>650</v>
      </c>
      <c r="H223" s="663" t="s">
        <v>1422</v>
      </c>
      <c r="I223" s="663" t="s">
        <v>1422</v>
      </c>
      <c r="J223" s="663" t="s">
        <v>1423</v>
      </c>
      <c r="K223" s="663" t="s">
        <v>1424</v>
      </c>
      <c r="L223" s="665">
        <v>167.75073166250402</v>
      </c>
      <c r="M223" s="665">
        <v>3</v>
      </c>
      <c r="N223" s="666">
        <v>503.2521949875121</v>
      </c>
    </row>
    <row r="224" spans="1:14" ht="14.4" customHeight="1" x14ac:dyDescent="0.3">
      <c r="A224" s="661" t="s">
        <v>591</v>
      </c>
      <c r="B224" s="662" t="s">
        <v>592</v>
      </c>
      <c r="C224" s="663" t="s">
        <v>596</v>
      </c>
      <c r="D224" s="664" t="s">
        <v>4661</v>
      </c>
      <c r="E224" s="663" t="s">
        <v>634</v>
      </c>
      <c r="F224" s="664" t="s">
        <v>4671</v>
      </c>
      <c r="G224" s="663" t="s">
        <v>650</v>
      </c>
      <c r="H224" s="663" t="s">
        <v>1425</v>
      </c>
      <c r="I224" s="663" t="s">
        <v>1425</v>
      </c>
      <c r="J224" s="663" t="s">
        <v>1423</v>
      </c>
      <c r="K224" s="663" t="s">
        <v>1426</v>
      </c>
      <c r="L224" s="665">
        <v>265.22250000000008</v>
      </c>
      <c r="M224" s="665">
        <v>4</v>
      </c>
      <c r="N224" s="666">
        <v>1060.8900000000003</v>
      </c>
    </row>
    <row r="225" spans="1:14" ht="14.4" customHeight="1" x14ac:dyDescent="0.3">
      <c r="A225" s="661" t="s">
        <v>591</v>
      </c>
      <c r="B225" s="662" t="s">
        <v>592</v>
      </c>
      <c r="C225" s="663" t="s">
        <v>596</v>
      </c>
      <c r="D225" s="664" t="s">
        <v>4661</v>
      </c>
      <c r="E225" s="663" t="s">
        <v>634</v>
      </c>
      <c r="F225" s="664" t="s">
        <v>4671</v>
      </c>
      <c r="G225" s="663" t="s">
        <v>650</v>
      </c>
      <c r="H225" s="663" t="s">
        <v>1427</v>
      </c>
      <c r="I225" s="663" t="s">
        <v>1428</v>
      </c>
      <c r="J225" s="663" t="s">
        <v>1429</v>
      </c>
      <c r="K225" s="663" t="s">
        <v>1430</v>
      </c>
      <c r="L225" s="665">
        <v>357.39000000000033</v>
      </c>
      <c r="M225" s="665">
        <v>1</v>
      </c>
      <c r="N225" s="666">
        <v>357.39000000000033</v>
      </c>
    </row>
    <row r="226" spans="1:14" ht="14.4" customHeight="1" x14ac:dyDescent="0.3">
      <c r="A226" s="661" t="s">
        <v>591</v>
      </c>
      <c r="B226" s="662" t="s">
        <v>592</v>
      </c>
      <c r="C226" s="663" t="s">
        <v>596</v>
      </c>
      <c r="D226" s="664" t="s">
        <v>4661</v>
      </c>
      <c r="E226" s="663" t="s">
        <v>634</v>
      </c>
      <c r="F226" s="664" t="s">
        <v>4671</v>
      </c>
      <c r="G226" s="663" t="s">
        <v>650</v>
      </c>
      <c r="H226" s="663" t="s">
        <v>1431</v>
      </c>
      <c r="I226" s="663" t="s">
        <v>1432</v>
      </c>
      <c r="J226" s="663" t="s">
        <v>1429</v>
      </c>
      <c r="K226" s="663" t="s">
        <v>1433</v>
      </c>
      <c r="L226" s="665">
        <v>0</v>
      </c>
      <c r="M226" s="665">
        <v>0</v>
      </c>
      <c r="N226" s="666">
        <v>0</v>
      </c>
    </row>
    <row r="227" spans="1:14" ht="14.4" customHeight="1" x14ac:dyDescent="0.3">
      <c r="A227" s="661" t="s">
        <v>591</v>
      </c>
      <c r="B227" s="662" t="s">
        <v>592</v>
      </c>
      <c r="C227" s="663" t="s">
        <v>596</v>
      </c>
      <c r="D227" s="664" t="s">
        <v>4661</v>
      </c>
      <c r="E227" s="663" t="s">
        <v>634</v>
      </c>
      <c r="F227" s="664" t="s">
        <v>4671</v>
      </c>
      <c r="G227" s="663" t="s">
        <v>650</v>
      </c>
      <c r="H227" s="663" t="s">
        <v>1434</v>
      </c>
      <c r="I227" s="663" t="s">
        <v>1435</v>
      </c>
      <c r="J227" s="663" t="s">
        <v>1429</v>
      </c>
      <c r="K227" s="663" t="s">
        <v>1436</v>
      </c>
      <c r="L227" s="665">
        <v>0</v>
      </c>
      <c r="M227" s="665">
        <v>0</v>
      </c>
      <c r="N227" s="666">
        <v>-42.810785000333567</v>
      </c>
    </row>
    <row r="228" spans="1:14" ht="14.4" customHeight="1" x14ac:dyDescent="0.3">
      <c r="A228" s="661" t="s">
        <v>591</v>
      </c>
      <c r="B228" s="662" t="s">
        <v>592</v>
      </c>
      <c r="C228" s="663" t="s">
        <v>596</v>
      </c>
      <c r="D228" s="664" t="s">
        <v>4661</v>
      </c>
      <c r="E228" s="663" t="s">
        <v>634</v>
      </c>
      <c r="F228" s="664" t="s">
        <v>4671</v>
      </c>
      <c r="G228" s="663" t="s">
        <v>650</v>
      </c>
      <c r="H228" s="663" t="s">
        <v>1437</v>
      </c>
      <c r="I228" s="663" t="s">
        <v>1438</v>
      </c>
      <c r="J228" s="663" t="s">
        <v>1439</v>
      </c>
      <c r="K228" s="663"/>
      <c r="L228" s="665">
        <v>78.999871270340407</v>
      </c>
      <c r="M228" s="665">
        <v>4</v>
      </c>
      <c r="N228" s="666">
        <v>315.99948508136163</v>
      </c>
    </row>
    <row r="229" spans="1:14" ht="14.4" customHeight="1" x14ac:dyDescent="0.3">
      <c r="A229" s="661" t="s">
        <v>591</v>
      </c>
      <c r="B229" s="662" t="s">
        <v>592</v>
      </c>
      <c r="C229" s="663" t="s">
        <v>596</v>
      </c>
      <c r="D229" s="664" t="s">
        <v>4661</v>
      </c>
      <c r="E229" s="663" t="s">
        <v>634</v>
      </c>
      <c r="F229" s="664" t="s">
        <v>4671</v>
      </c>
      <c r="G229" s="663" t="s">
        <v>650</v>
      </c>
      <c r="H229" s="663" t="s">
        <v>1440</v>
      </c>
      <c r="I229" s="663" t="s">
        <v>1441</v>
      </c>
      <c r="J229" s="663" t="s">
        <v>1442</v>
      </c>
      <c r="K229" s="663" t="s">
        <v>1443</v>
      </c>
      <c r="L229" s="665">
        <v>55.57994895505734</v>
      </c>
      <c r="M229" s="665">
        <v>24</v>
      </c>
      <c r="N229" s="666">
        <v>1333.9187749213761</v>
      </c>
    </row>
    <row r="230" spans="1:14" ht="14.4" customHeight="1" x14ac:dyDescent="0.3">
      <c r="A230" s="661" t="s">
        <v>591</v>
      </c>
      <c r="B230" s="662" t="s">
        <v>592</v>
      </c>
      <c r="C230" s="663" t="s">
        <v>596</v>
      </c>
      <c r="D230" s="664" t="s">
        <v>4661</v>
      </c>
      <c r="E230" s="663" t="s">
        <v>634</v>
      </c>
      <c r="F230" s="664" t="s">
        <v>4671</v>
      </c>
      <c r="G230" s="663" t="s">
        <v>650</v>
      </c>
      <c r="H230" s="663" t="s">
        <v>1444</v>
      </c>
      <c r="I230" s="663" t="s">
        <v>215</v>
      </c>
      <c r="J230" s="663" t="s">
        <v>1445</v>
      </c>
      <c r="K230" s="663"/>
      <c r="L230" s="665">
        <v>151.18033844296883</v>
      </c>
      <c r="M230" s="665">
        <v>2</v>
      </c>
      <c r="N230" s="666">
        <v>302.36067688593766</v>
      </c>
    </row>
    <row r="231" spans="1:14" ht="14.4" customHeight="1" x14ac:dyDescent="0.3">
      <c r="A231" s="661" t="s">
        <v>591</v>
      </c>
      <c r="B231" s="662" t="s">
        <v>592</v>
      </c>
      <c r="C231" s="663" t="s">
        <v>596</v>
      </c>
      <c r="D231" s="664" t="s">
        <v>4661</v>
      </c>
      <c r="E231" s="663" t="s">
        <v>634</v>
      </c>
      <c r="F231" s="664" t="s">
        <v>4671</v>
      </c>
      <c r="G231" s="663" t="s">
        <v>650</v>
      </c>
      <c r="H231" s="663" t="s">
        <v>1446</v>
      </c>
      <c r="I231" s="663" t="s">
        <v>1446</v>
      </c>
      <c r="J231" s="663" t="s">
        <v>1447</v>
      </c>
      <c r="K231" s="663" t="s">
        <v>1448</v>
      </c>
      <c r="L231" s="665">
        <v>149.01</v>
      </c>
      <c r="M231" s="665">
        <v>3</v>
      </c>
      <c r="N231" s="666">
        <v>447.03</v>
      </c>
    </row>
    <row r="232" spans="1:14" ht="14.4" customHeight="1" x14ac:dyDescent="0.3">
      <c r="A232" s="661" t="s">
        <v>591</v>
      </c>
      <c r="B232" s="662" t="s">
        <v>592</v>
      </c>
      <c r="C232" s="663" t="s">
        <v>596</v>
      </c>
      <c r="D232" s="664" t="s">
        <v>4661</v>
      </c>
      <c r="E232" s="663" t="s">
        <v>634</v>
      </c>
      <c r="F232" s="664" t="s">
        <v>4671</v>
      </c>
      <c r="G232" s="663" t="s">
        <v>650</v>
      </c>
      <c r="H232" s="663" t="s">
        <v>1449</v>
      </c>
      <c r="I232" s="663" t="s">
        <v>1450</v>
      </c>
      <c r="J232" s="663" t="s">
        <v>1223</v>
      </c>
      <c r="K232" s="663" t="s">
        <v>1451</v>
      </c>
      <c r="L232" s="665">
        <v>56.85</v>
      </c>
      <c r="M232" s="665">
        <v>2</v>
      </c>
      <c r="N232" s="666">
        <v>113.7</v>
      </c>
    </row>
    <row r="233" spans="1:14" ht="14.4" customHeight="1" x14ac:dyDescent="0.3">
      <c r="A233" s="661" t="s">
        <v>591</v>
      </c>
      <c r="B233" s="662" t="s">
        <v>592</v>
      </c>
      <c r="C233" s="663" t="s">
        <v>596</v>
      </c>
      <c r="D233" s="664" t="s">
        <v>4661</v>
      </c>
      <c r="E233" s="663" t="s">
        <v>634</v>
      </c>
      <c r="F233" s="664" t="s">
        <v>4671</v>
      </c>
      <c r="G233" s="663" t="s">
        <v>650</v>
      </c>
      <c r="H233" s="663" t="s">
        <v>1452</v>
      </c>
      <c r="I233" s="663" t="s">
        <v>1453</v>
      </c>
      <c r="J233" s="663" t="s">
        <v>713</v>
      </c>
      <c r="K233" s="663" t="s">
        <v>1454</v>
      </c>
      <c r="L233" s="665">
        <v>93.776974279456994</v>
      </c>
      <c r="M233" s="665">
        <v>20</v>
      </c>
      <c r="N233" s="666">
        <v>1875.53948558914</v>
      </c>
    </row>
    <row r="234" spans="1:14" ht="14.4" customHeight="1" x14ac:dyDescent="0.3">
      <c r="A234" s="661" t="s">
        <v>591</v>
      </c>
      <c r="B234" s="662" t="s">
        <v>592</v>
      </c>
      <c r="C234" s="663" t="s">
        <v>596</v>
      </c>
      <c r="D234" s="664" t="s">
        <v>4661</v>
      </c>
      <c r="E234" s="663" t="s">
        <v>634</v>
      </c>
      <c r="F234" s="664" t="s">
        <v>4671</v>
      </c>
      <c r="G234" s="663" t="s">
        <v>650</v>
      </c>
      <c r="H234" s="663" t="s">
        <v>1455</v>
      </c>
      <c r="I234" s="663" t="s">
        <v>1456</v>
      </c>
      <c r="J234" s="663" t="s">
        <v>1457</v>
      </c>
      <c r="K234" s="663" t="s">
        <v>750</v>
      </c>
      <c r="L234" s="665">
        <v>122.71984442659766</v>
      </c>
      <c r="M234" s="665">
        <v>4</v>
      </c>
      <c r="N234" s="666">
        <v>490.87937770639064</v>
      </c>
    </row>
    <row r="235" spans="1:14" ht="14.4" customHeight="1" x14ac:dyDescent="0.3">
      <c r="A235" s="661" t="s">
        <v>591</v>
      </c>
      <c r="B235" s="662" t="s">
        <v>592</v>
      </c>
      <c r="C235" s="663" t="s">
        <v>596</v>
      </c>
      <c r="D235" s="664" t="s">
        <v>4661</v>
      </c>
      <c r="E235" s="663" t="s">
        <v>634</v>
      </c>
      <c r="F235" s="664" t="s">
        <v>4671</v>
      </c>
      <c r="G235" s="663" t="s">
        <v>650</v>
      </c>
      <c r="H235" s="663" t="s">
        <v>1458</v>
      </c>
      <c r="I235" s="663" t="s">
        <v>1459</v>
      </c>
      <c r="J235" s="663" t="s">
        <v>1460</v>
      </c>
      <c r="K235" s="663" t="s">
        <v>1461</v>
      </c>
      <c r="L235" s="665">
        <v>293.25861753174161</v>
      </c>
      <c r="M235" s="665">
        <v>60</v>
      </c>
      <c r="N235" s="666">
        <v>17595.517051904495</v>
      </c>
    </row>
    <row r="236" spans="1:14" ht="14.4" customHeight="1" x14ac:dyDescent="0.3">
      <c r="A236" s="661" t="s">
        <v>591</v>
      </c>
      <c r="B236" s="662" t="s">
        <v>592</v>
      </c>
      <c r="C236" s="663" t="s">
        <v>596</v>
      </c>
      <c r="D236" s="664" t="s">
        <v>4661</v>
      </c>
      <c r="E236" s="663" t="s">
        <v>634</v>
      </c>
      <c r="F236" s="664" t="s">
        <v>4671</v>
      </c>
      <c r="G236" s="663" t="s">
        <v>650</v>
      </c>
      <c r="H236" s="663" t="s">
        <v>1462</v>
      </c>
      <c r="I236" s="663" t="s">
        <v>1463</v>
      </c>
      <c r="J236" s="663" t="s">
        <v>1464</v>
      </c>
      <c r="K236" s="663" t="s">
        <v>1465</v>
      </c>
      <c r="L236" s="665">
        <v>103.81763857190612</v>
      </c>
      <c r="M236" s="665">
        <v>142</v>
      </c>
      <c r="N236" s="666">
        <v>14742.104677210669</v>
      </c>
    </row>
    <row r="237" spans="1:14" ht="14.4" customHeight="1" x14ac:dyDescent="0.3">
      <c r="A237" s="661" t="s">
        <v>591</v>
      </c>
      <c r="B237" s="662" t="s">
        <v>592</v>
      </c>
      <c r="C237" s="663" t="s">
        <v>596</v>
      </c>
      <c r="D237" s="664" t="s">
        <v>4661</v>
      </c>
      <c r="E237" s="663" t="s">
        <v>634</v>
      </c>
      <c r="F237" s="664" t="s">
        <v>4671</v>
      </c>
      <c r="G237" s="663" t="s">
        <v>650</v>
      </c>
      <c r="H237" s="663" t="s">
        <v>1466</v>
      </c>
      <c r="I237" s="663" t="s">
        <v>1467</v>
      </c>
      <c r="J237" s="663" t="s">
        <v>1468</v>
      </c>
      <c r="K237" s="663" t="s">
        <v>1469</v>
      </c>
      <c r="L237" s="665">
        <v>3622.0799999999995</v>
      </c>
      <c r="M237" s="665">
        <v>1</v>
      </c>
      <c r="N237" s="666">
        <v>3622.0799999999995</v>
      </c>
    </row>
    <row r="238" spans="1:14" ht="14.4" customHeight="1" x14ac:dyDescent="0.3">
      <c r="A238" s="661" t="s">
        <v>591</v>
      </c>
      <c r="B238" s="662" t="s">
        <v>592</v>
      </c>
      <c r="C238" s="663" t="s">
        <v>596</v>
      </c>
      <c r="D238" s="664" t="s">
        <v>4661</v>
      </c>
      <c r="E238" s="663" t="s">
        <v>634</v>
      </c>
      <c r="F238" s="664" t="s">
        <v>4671</v>
      </c>
      <c r="G238" s="663" t="s">
        <v>650</v>
      </c>
      <c r="H238" s="663" t="s">
        <v>1470</v>
      </c>
      <c r="I238" s="663" t="s">
        <v>1471</v>
      </c>
      <c r="J238" s="663" t="s">
        <v>895</v>
      </c>
      <c r="K238" s="663" t="s">
        <v>1472</v>
      </c>
      <c r="L238" s="665">
        <v>105.05934122987985</v>
      </c>
      <c r="M238" s="665">
        <v>2</v>
      </c>
      <c r="N238" s="666">
        <v>210.1186824597597</v>
      </c>
    </row>
    <row r="239" spans="1:14" ht="14.4" customHeight="1" x14ac:dyDescent="0.3">
      <c r="A239" s="661" t="s">
        <v>591</v>
      </c>
      <c r="B239" s="662" t="s">
        <v>592</v>
      </c>
      <c r="C239" s="663" t="s">
        <v>596</v>
      </c>
      <c r="D239" s="664" t="s">
        <v>4661</v>
      </c>
      <c r="E239" s="663" t="s">
        <v>634</v>
      </c>
      <c r="F239" s="664" t="s">
        <v>4671</v>
      </c>
      <c r="G239" s="663" t="s">
        <v>650</v>
      </c>
      <c r="H239" s="663" t="s">
        <v>1473</v>
      </c>
      <c r="I239" s="663" t="s">
        <v>1473</v>
      </c>
      <c r="J239" s="663" t="s">
        <v>1474</v>
      </c>
      <c r="K239" s="663" t="s">
        <v>1475</v>
      </c>
      <c r="L239" s="665">
        <v>251.30539676416993</v>
      </c>
      <c r="M239" s="665">
        <v>24</v>
      </c>
      <c r="N239" s="666">
        <v>6031.3295223400783</v>
      </c>
    </row>
    <row r="240" spans="1:14" ht="14.4" customHeight="1" x14ac:dyDescent="0.3">
      <c r="A240" s="661" t="s">
        <v>591</v>
      </c>
      <c r="B240" s="662" t="s">
        <v>592</v>
      </c>
      <c r="C240" s="663" t="s">
        <v>596</v>
      </c>
      <c r="D240" s="664" t="s">
        <v>4661</v>
      </c>
      <c r="E240" s="663" t="s">
        <v>634</v>
      </c>
      <c r="F240" s="664" t="s">
        <v>4671</v>
      </c>
      <c r="G240" s="663" t="s">
        <v>650</v>
      </c>
      <c r="H240" s="663" t="s">
        <v>1476</v>
      </c>
      <c r="I240" s="663" t="s">
        <v>1477</v>
      </c>
      <c r="J240" s="663" t="s">
        <v>1478</v>
      </c>
      <c r="K240" s="663" t="s">
        <v>1479</v>
      </c>
      <c r="L240" s="665">
        <v>779.82142857142856</v>
      </c>
      <c r="M240" s="665">
        <v>7</v>
      </c>
      <c r="N240" s="666">
        <v>5458.75</v>
      </c>
    </row>
    <row r="241" spans="1:14" ht="14.4" customHeight="1" x14ac:dyDescent="0.3">
      <c r="A241" s="661" t="s">
        <v>591</v>
      </c>
      <c r="B241" s="662" t="s">
        <v>592</v>
      </c>
      <c r="C241" s="663" t="s">
        <v>596</v>
      </c>
      <c r="D241" s="664" t="s">
        <v>4661</v>
      </c>
      <c r="E241" s="663" t="s">
        <v>634</v>
      </c>
      <c r="F241" s="664" t="s">
        <v>4671</v>
      </c>
      <c r="G241" s="663" t="s">
        <v>650</v>
      </c>
      <c r="H241" s="663" t="s">
        <v>1480</v>
      </c>
      <c r="I241" s="663" t="s">
        <v>1481</v>
      </c>
      <c r="J241" s="663" t="s">
        <v>1482</v>
      </c>
      <c r="K241" s="663" t="s">
        <v>1483</v>
      </c>
      <c r="L241" s="665">
        <v>47.580000000000005</v>
      </c>
      <c r="M241" s="665">
        <v>3</v>
      </c>
      <c r="N241" s="666">
        <v>142.74</v>
      </c>
    </row>
    <row r="242" spans="1:14" ht="14.4" customHeight="1" x14ac:dyDescent="0.3">
      <c r="A242" s="661" t="s">
        <v>591</v>
      </c>
      <c r="B242" s="662" t="s">
        <v>592</v>
      </c>
      <c r="C242" s="663" t="s">
        <v>596</v>
      </c>
      <c r="D242" s="664" t="s">
        <v>4661</v>
      </c>
      <c r="E242" s="663" t="s">
        <v>634</v>
      </c>
      <c r="F242" s="664" t="s">
        <v>4671</v>
      </c>
      <c r="G242" s="663" t="s">
        <v>650</v>
      </c>
      <c r="H242" s="663" t="s">
        <v>1484</v>
      </c>
      <c r="I242" s="663" t="s">
        <v>1485</v>
      </c>
      <c r="J242" s="663" t="s">
        <v>1486</v>
      </c>
      <c r="K242" s="663" t="s">
        <v>1487</v>
      </c>
      <c r="L242" s="665">
        <v>93.533311462036295</v>
      </c>
      <c r="M242" s="665">
        <v>3</v>
      </c>
      <c r="N242" s="666">
        <v>280.59993438610888</v>
      </c>
    </row>
    <row r="243" spans="1:14" ht="14.4" customHeight="1" x14ac:dyDescent="0.3">
      <c r="A243" s="661" t="s">
        <v>591</v>
      </c>
      <c r="B243" s="662" t="s">
        <v>592</v>
      </c>
      <c r="C243" s="663" t="s">
        <v>596</v>
      </c>
      <c r="D243" s="664" t="s">
        <v>4661</v>
      </c>
      <c r="E243" s="663" t="s">
        <v>634</v>
      </c>
      <c r="F243" s="664" t="s">
        <v>4671</v>
      </c>
      <c r="G243" s="663" t="s">
        <v>650</v>
      </c>
      <c r="H243" s="663" t="s">
        <v>1488</v>
      </c>
      <c r="I243" s="663" t="s">
        <v>1489</v>
      </c>
      <c r="J243" s="663" t="s">
        <v>1490</v>
      </c>
      <c r="K243" s="663" t="s">
        <v>1491</v>
      </c>
      <c r="L243" s="665">
        <v>692.42499999999995</v>
      </c>
      <c r="M243" s="665">
        <v>2</v>
      </c>
      <c r="N243" s="666">
        <v>1384.85</v>
      </c>
    </row>
    <row r="244" spans="1:14" ht="14.4" customHeight="1" x14ac:dyDescent="0.3">
      <c r="A244" s="661" t="s">
        <v>591</v>
      </c>
      <c r="B244" s="662" t="s">
        <v>592</v>
      </c>
      <c r="C244" s="663" t="s">
        <v>596</v>
      </c>
      <c r="D244" s="664" t="s">
        <v>4661</v>
      </c>
      <c r="E244" s="663" t="s">
        <v>634</v>
      </c>
      <c r="F244" s="664" t="s">
        <v>4671</v>
      </c>
      <c r="G244" s="663" t="s">
        <v>650</v>
      </c>
      <c r="H244" s="663" t="s">
        <v>1492</v>
      </c>
      <c r="I244" s="663" t="s">
        <v>1493</v>
      </c>
      <c r="J244" s="663" t="s">
        <v>1494</v>
      </c>
      <c r="K244" s="663" t="s">
        <v>1495</v>
      </c>
      <c r="L244" s="665">
        <v>40.630000000000003</v>
      </c>
      <c r="M244" s="665">
        <v>1</v>
      </c>
      <c r="N244" s="666">
        <v>40.630000000000003</v>
      </c>
    </row>
    <row r="245" spans="1:14" ht="14.4" customHeight="1" x14ac:dyDescent="0.3">
      <c r="A245" s="661" t="s">
        <v>591</v>
      </c>
      <c r="B245" s="662" t="s">
        <v>592</v>
      </c>
      <c r="C245" s="663" t="s">
        <v>596</v>
      </c>
      <c r="D245" s="664" t="s">
        <v>4661</v>
      </c>
      <c r="E245" s="663" t="s">
        <v>634</v>
      </c>
      <c r="F245" s="664" t="s">
        <v>4671</v>
      </c>
      <c r="G245" s="663" t="s">
        <v>650</v>
      </c>
      <c r="H245" s="663" t="s">
        <v>1496</v>
      </c>
      <c r="I245" s="663" t="s">
        <v>1497</v>
      </c>
      <c r="J245" s="663" t="s">
        <v>1498</v>
      </c>
      <c r="K245" s="663" t="s">
        <v>1499</v>
      </c>
      <c r="L245" s="665">
        <v>53.77</v>
      </c>
      <c r="M245" s="665">
        <v>1</v>
      </c>
      <c r="N245" s="666">
        <v>53.77</v>
      </c>
    </row>
    <row r="246" spans="1:14" ht="14.4" customHeight="1" x14ac:dyDescent="0.3">
      <c r="A246" s="661" t="s">
        <v>591</v>
      </c>
      <c r="B246" s="662" t="s">
        <v>592</v>
      </c>
      <c r="C246" s="663" t="s">
        <v>596</v>
      </c>
      <c r="D246" s="664" t="s">
        <v>4661</v>
      </c>
      <c r="E246" s="663" t="s">
        <v>634</v>
      </c>
      <c r="F246" s="664" t="s">
        <v>4671</v>
      </c>
      <c r="G246" s="663" t="s">
        <v>650</v>
      </c>
      <c r="H246" s="663" t="s">
        <v>1500</v>
      </c>
      <c r="I246" s="663" t="s">
        <v>215</v>
      </c>
      <c r="J246" s="663" t="s">
        <v>1501</v>
      </c>
      <c r="K246" s="663" t="s">
        <v>1502</v>
      </c>
      <c r="L246" s="665">
        <v>23.700181161082011</v>
      </c>
      <c r="M246" s="665">
        <v>54</v>
      </c>
      <c r="N246" s="666">
        <v>1279.8097826984285</v>
      </c>
    </row>
    <row r="247" spans="1:14" ht="14.4" customHeight="1" x14ac:dyDescent="0.3">
      <c r="A247" s="661" t="s">
        <v>591</v>
      </c>
      <c r="B247" s="662" t="s">
        <v>592</v>
      </c>
      <c r="C247" s="663" t="s">
        <v>596</v>
      </c>
      <c r="D247" s="664" t="s">
        <v>4661</v>
      </c>
      <c r="E247" s="663" t="s">
        <v>634</v>
      </c>
      <c r="F247" s="664" t="s">
        <v>4671</v>
      </c>
      <c r="G247" s="663" t="s">
        <v>650</v>
      </c>
      <c r="H247" s="663" t="s">
        <v>1503</v>
      </c>
      <c r="I247" s="663" t="s">
        <v>1504</v>
      </c>
      <c r="J247" s="663" t="s">
        <v>1505</v>
      </c>
      <c r="K247" s="663" t="s">
        <v>1506</v>
      </c>
      <c r="L247" s="665">
        <v>216.92000000000004</v>
      </c>
      <c r="M247" s="665">
        <v>1</v>
      </c>
      <c r="N247" s="666">
        <v>216.92000000000004</v>
      </c>
    </row>
    <row r="248" spans="1:14" ht="14.4" customHeight="1" x14ac:dyDescent="0.3">
      <c r="A248" s="661" t="s">
        <v>591</v>
      </c>
      <c r="B248" s="662" t="s">
        <v>592</v>
      </c>
      <c r="C248" s="663" t="s">
        <v>596</v>
      </c>
      <c r="D248" s="664" t="s">
        <v>4661</v>
      </c>
      <c r="E248" s="663" t="s">
        <v>634</v>
      </c>
      <c r="F248" s="664" t="s">
        <v>4671</v>
      </c>
      <c r="G248" s="663" t="s">
        <v>650</v>
      </c>
      <c r="H248" s="663" t="s">
        <v>1507</v>
      </c>
      <c r="I248" s="663" t="s">
        <v>215</v>
      </c>
      <c r="J248" s="663" t="s">
        <v>1508</v>
      </c>
      <c r="K248" s="663"/>
      <c r="L248" s="665">
        <v>52.200000526271914</v>
      </c>
      <c r="M248" s="665">
        <v>5</v>
      </c>
      <c r="N248" s="666">
        <v>261.00000263135956</v>
      </c>
    </row>
    <row r="249" spans="1:14" ht="14.4" customHeight="1" x14ac:dyDescent="0.3">
      <c r="A249" s="661" t="s">
        <v>591</v>
      </c>
      <c r="B249" s="662" t="s">
        <v>592</v>
      </c>
      <c r="C249" s="663" t="s">
        <v>596</v>
      </c>
      <c r="D249" s="664" t="s">
        <v>4661</v>
      </c>
      <c r="E249" s="663" t="s">
        <v>634</v>
      </c>
      <c r="F249" s="664" t="s">
        <v>4671</v>
      </c>
      <c r="G249" s="663" t="s">
        <v>650</v>
      </c>
      <c r="H249" s="663" t="s">
        <v>1509</v>
      </c>
      <c r="I249" s="663" t="s">
        <v>1509</v>
      </c>
      <c r="J249" s="663" t="s">
        <v>1510</v>
      </c>
      <c r="K249" s="663" t="s">
        <v>1511</v>
      </c>
      <c r="L249" s="665">
        <v>158.07827579733555</v>
      </c>
      <c r="M249" s="665">
        <v>15</v>
      </c>
      <c r="N249" s="666">
        <v>2371.1741369600331</v>
      </c>
    </row>
    <row r="250" spans="1:14" ht="14.4" customHeight="1" x14ac:dyDescent="0.3">
      <c r="A250" s="661" t="s">
        <v>591</v>
      </c>
      <c r="B250" s="662" t="s">
        <v>592</v>
      </c>
      <c r="C250" s="663" t="s">
        <v>596</v>
      </c>
      <c r="D250" s="664" t="s">
        <v>4661</v>
      </c>
      <c r="E250" s="663" t="s">
        <v>634</v>
      </c>
      <c r="F250" s="664" t="s">
        <v>4671</v>
      </c>
      <c r="G250" s="663" t="s">
        <v>650</v>
      </c>
      <c r="H250" s="663" t="s">
        <v>1512</v>
      </c>
      <c r="I250" s="663" t="s">
        <v>1513</v>
      </c>
      <c r="J250" s="663" t="s">
        <v>1514</v>
      </c>
      <c r="K250" s="663" t="s">
        <v>1515</v>
      </c>
      <c r="L250" s="665">
        <v>42.87</v>
      </c>
      <c r="M250" s="665">
        <v>1</v>
      </c>
      <c r="N250" s="666">
        <v>42.87</v>
      </c>
    </row>
    <row r="251" spans="1:14" ht="14.4" customHeight="1" x14ac:dyDescent="0.3">
      <c r="A251" s="661" t="s">
        <v>591</v>
      </c>
      <c r="B251" s="662" t="s">
        <v>592</v>
      </c>
      <c r="C251" s="663" t="s">
        <v>596</v>
      </c>
      <c r="D251" s="664" t="s">
        <v>4661</v>
      </c>
      <c r="E251" s="663" t="s">
        <v>634</v>
      </c>
      <c r="F251" s="664" t="s">
        <v>4671</v>
      </c>
      <c r="G251" s="663" t="s">
        <v>650</v>
      </c>
      <c r="H251" s="663" t="s">
        <v>1516</v>
      </c>
      <c r="I251" s="663" t="s">
        <v>1517</v>
      </c>
      <c r="J251" s="663" t="s">
        <v>1518</v>
      </c>
      <c r="K251" s="663" t="s">
        <v>1313</v>
      </c>
      <c r="L251" s="665">
        <v>43.934908315946728</v>
      </c>
      <c r="M251" s="665">
        <v>4</v>
      </c>
      <c r="N251" s="666">
        <v>175.73963326378691</v>
      </c>
    </row>
    <row r="252" spans="1:14" ht="14.4" customHeight="1" x14ac:dyDescent="0.3">
      <c r="A252" s="661" t="s">
        <v>591</v>
      </c>
      <c r="B252" s="662" t="s">
        <v>592</v>
      </c>
      <c r="C252" s="663" t="s">
        <v>596</v>
      </c>
      <c r="D252" s="664" t="s">
        <v>4661</v>
      </c>
      <c r="E252" s="663" t="s">
        <v>634</v>
      </c>
      <c r="F252" s="664" t="s">
        <v>4671</v>
      </c>
      <c r="G252" s="663" t="s">
        <v>650</v>
      </c>
      <c r="H252" s="663" t="s">
        <v>1519</v>
      </c>
      <c r="I252" s="663" t="s">
        <v>1520</v>
      </c>
      <c r="J252" s="663" t="s">
        <v>1521</v>
      </c>
      <c r="K252" s="663" t="s">
        <v>1522</v>
      </c>
      <c r="L252" s="665">
        <v>112.62</v>
      </c>
      <c r="M252" s="665">
        <v>2</v>
      </c>
      <c r="N252" s="666">
        <v>225.24</v>
      </c>
    </row>
    <row r="253" spans="1:14" ht="14.4" customHeight="1" x14ac:dyDescent="0.3">
      <c r="A253" s="661" t="s">
        <v>591</v>
      </c>
      <c r="B253" s="662" t="s">
        <v>592</v>
      </c>
      <c r="C253" s="663" t="s">
        <v>596</v>
      </c>
      <c r="D253" s="664" t="s">
        <v>4661</v>
      </c>
      <c r="E253" s="663" t="s">
        <v>634</v>
      </c>
      <c r="F253" s="664" t="s">
        <v>4671</v>
      </c>
      <c r="G253" s="663" t="s">
        <v>650</v>
      </c>
      <c r="H253" s="663" t="s">
        <v>1523</v>
      </c>
      <c r="I253" s="663" t="s">
        <v>1524</v>
      </c>
      <c r="J253" s="663" t="s">
        <v>641</v>
      </c>
      <c r="K253" s="663" t="s">
        <v>1525</v>
      </c>
      <c r="L253" s="665">
        <v>108.07533333333335</v>
      </c>
      <c r="M253" s="665">
        <v>2</v>
      </c>
      <c r="N253" s="666">
        <v>216.15066666666669</v>
      </c>
    </row>
    <row r="254" spans="1:14" ht="14.4" customHeight="1" x14ac:dyDescent="0.3">
      <c r="A254" s="661" t="s">
        <v>591</v>
      </c>
      <c r="B254" s="662" t="s">
        <v>592</v>
      </c>
      <c r="C254" s="663" t="s">
        <v>596</v>
      </c>
      <c r="D254" s="664" t="s">
        <v>4661</v>
      </c>
      <c r="E254" s="663" t="s">
        <v>634</v>
      </c>
      <c r="F254" s="664" t="s">
        <v>4671</v>
      </c>
      <c r="G254" s="663" t="s">
        <v>650</v>
      </c>
      <c r="H254" s="663" t="s">
        <v>1526</v>
      </c>
      <c r="I254" s="663" t="s">
        <v>1527</v>
      </c>
      <c r="J254" s="663" t="s">
        <v>1528</v>
      </c>
      <c r="K254" s="663" t="s">
        <v>1529</v>
      </c>
      <c r="L254" s="665">
        <v>65.88</v>
      </c>
      <c r="M254" s="665">
        <v>1</v>
      </c>
      <c r="N254" s="666">
        <v>65.88</v>
      </c>
    </row>
    <row r="255" spans="1:14" ht="14.4" customHeight="1" x14ac:dyDescent="0.3">
      <c r="A255" s="661" t="s">
        <v>591</v>
      </c>
      <c r="B255" s="662" t="s">
        <v>592</v>
      </c>
      <c r="C255" s="663" t="s">
        <v>596</v>
      </c>
      <c r="D255" s="664" t="s">
        <v>4661</v>
      </c>
      <c r="E255" s="663" t="s">
        <v>634</v>
      </c>
      <c r="F255" s="664" t="s">
        <v>4671</v>
      </c>
      <c r="G255" s="663" t="s">
        <v>650</v>
      </c>
      <c r="H255" s="663" t="s">
        <v>1530</v>
      </c>
      <c r="I255" s="663" t="s">
        <v>1531</v>
      </c>
      <c r="J255" s="663" t="s">
        <v>1532</v>
      </c>
      <c r="K255" s="663" t="s">
        <v>1533</v>
      </c>
      <c r="L255" s="665">
        <v>541.53357579654335</v>
      </c>
      <c r="M255" s="665">
        <v>65</v>
      </c>
      <c r="N255" s="666">
        <v>35199.682426775318</v>
      </c>
    </row>
    <row r="256" spans="1:14" ht="14.4" customHeight="1" x14ac:dyDescent="0.3">
      <c r="A256" s="661" t="s">
        <v>591</v>
      </c>
      <c r="B256" s="662" t="s">
        <v>592</v>
      </c>
      <c r="C256" s="663" t="s">
        <v>596</v>
      </c>
      <c r="D256" s="664" t="s">
        <v>4661</v>
      </c>
      <c r="E256" s="663" t="s">
        <v>634</v>
      </c>
      <c r="F256" s="664" t="s">
        <v>4671</v>
      </c>
      <c r="G256" s="663" t="s">
        <v>650</v>
      </c>
      <c r="H256" s="663" t="s">
        <v>1534</v>
      </c>
      <c r="I256" s="663" t="s">
        <v>1535</v>
      </c>
      <c r="J256" s="663" t="s">
        <v>1457</v>
      </c>
      <c r="K256" s="663" t="s">
        <v>1536</v>
      </c>
      <c r="L256" s="665">
        <v>131.33000000000001</v>
      </c>
      <c r="M256" s="665">
        <v>9</v>
      </c>
      <c r="N256" s="666">
        <v>1181.97</v>
      </c>
    </row>
    <row r="257" spans="1:14" ht="14.4" customHeight="1" x14ac:dyDescent="0.3">
      <c r="A257" s="661" t="s">
        <v>591</v>
      </c>
      <c r="B257" s="662" t="s">
        <v>592</v>
      </c>
      <c r="C257" s="663" t="s">
        <v>596</v>
      </c>
      <c r="D257" s="664" t="s">
        <v>4661</v>
      </c>
      <c r="E257" s="663" t="s">
        <v>634</v>
      </c>
      <c r="F257" s="664" t="s">
        <v>4671</v>
      </c>
      <c r="G257" s="663" t="s">
        <v>650</v>
      </c>
      <c r="H257" s="663" t="s">
        <v>1537</v>
      </c>
      <c r="I257" s="663" t="s">
        <v>1538</v>
      </c>
      <c r="J257" s="663" t="s">
        <v>1539</v>
      </c>
      <c r="K257" s="663" t="s">
        <v>1540</v>
      </c>
      <c r="L257" s="665">
        <v>80.325456131562504</v>
      </c>
      <c r="M257" s="665">
        <v>47</v>
      </c>
      <c r="N257" s="666">
        <v>3775.2964381834377</v>
      </c>
    </row>
    <row r="258" spans="1:14" ht="14.4" customHeight="1" x14ac:dyDescent="0.3">
      <c r="A258" s="661" t="s">
        <v>591</v>
      </c>
      <c r="B258" s="662" t="s">
        <v>592</v>
      </c>
      <c r="C258" s="663" t="s">
        <v>596</v>
      </c>
      <c r="D258" s="664" t="s">
        <v>4661</v>
      </c>
      <c r="E258" s="663" t="s">
        <v>634</v>
      </c>
      <c r="F258" s="664" t="s">
        <v>4671</v>
      </c>
      <c r="G258" s="663" t="s">
        <v>650</v>
      </c>
      <c r="H258" s="663" t="s">
        <v>1541</v>
      </c>
      <c r="I258" s="663" t="s">
        <v>1542</v>
      </c>
      <c r="J258" s="663" t="s">
        <v>1543</v>
      </c>
      <c r="K258" s="663" t="s">
        <v>1544</v>
      </c>
      <c r="L258" s="665">
        <v>370.78544275223595</v>
      </c>
      <c r="M258" s="665">
        <v>3</v>
      </c>
      <c r="N258" s="666">
        <v>1112.3563282567079</v>
      </c>
    </row>
    <row r="259" spans="1:14" ht="14.4" customHeight="1" x14ac:dyDescent="0.3">
      <c r="A259" s="661" t="s">
        <v>591</v>
      </c>
      <c r="B259" s="662" t="s">
        <v>592</v>
      </c>
      <c r="C259" s="663" t="s">
        <v>596</v>
      </c>
      <c r="D259" s="664" t="s">
        <v>4661</v>
      </c>
      <c r="E259" s="663" t="s">
        <v>634</v>
      </c>
      <c r="F259" s="664" t="s">
        <v>4671</v>
      </c>
      <c r="G259" s="663" t="s">
        <v>650</v>
      </c>
      <c r="H259" s="663" t="s">
        <v>1545</v>
      </c>
      <c r="I259" s="663" t="s">
        <v>1546</v>
      </c>
      <c r="J259" s="663" t="s">
        <v>1547</v>
      </c>
      <c r="K259" s="663" t="s">
        <v>1548</v>
      </c>
      <c r="L259" s="665">
        <v>143.53999999999994</v>
      </c>
      <c r="M259" s="665">
        <v>1</v>
      </c>
      <c r="N259" s="666">
        <v>143.53999999999994</v>
      </c>
    </row>
    <row r="260" spans="1:14" ht="14.4" customHeight="1" x14ac:dyDescent="0.3">
      <c r="A260" s="661" t="s">
        <v>591</v>
      </c>
      <c r="B260" s="662" t="s">
        <v>592</v>
      </c>
      <c r="C260" s="663" t="s">
        <v>596</v>
      </c>
      <c r="D260" s="664" t="s">
        <v>4661</v>
      </c>
      <c r="E260" s="663" t="s">
        <v>634</v>
      </c>
      <c r="F260" s="664" t="s">
        <v>4671</v>
      </c>
      <c r="G260" s="663" t="s">
        <v>650</v>
      </c>
      <c r="H260" s="663" t="s">
        <v>1549</v>
      </c>
      <c r="I260" s="663" t="s">
        <v>1550</v>
      </c>
      <c r="J260" s="663" t="s">
        <v>1551</v>
      </c>
      <c r="K260" s="663" t="s">
        <v>1552</v>
      </c>
      <c r="L260" s="665">
        <v>36.93</v>
      </c>
      <c r="M260" s="665">
        <v>1</v>
      </c>
      <c r="N260" s="666">
        <v>36.93</v>
      </c>
    </row>
    <row r="261" spans="1:14" ht="14.4" customHeight="1" x14ac:dyDescent="0.3">
      <c r="A261" s="661" t="s">
        <v>591</v>
      </c>
      <c r="B261" s="662" t="s">
        <v>592</v>
      </c>
      <c r="C261" s="663" t="s">
        <v>596</v>
      </c>
      <c r="D261" s="664" t="s">
        <v>4661</v>
      </c>
      <c r="E261" s="663" t="s">
        <v>634</v>
      </c>
      <c r="F261" s="664" t="s">
        <v>4671</v>
      </c>
      <c r="G261" s="663" t="s">
        <v>650</v>
      </c>
      <c r="H261" s="663" t="s">
        <v>1553</v>
      </c>
      <c r="I261" s="663" t="s">
        <v>1553</v>
      </c>
      <c r="J261" s="663" t="s">
        <v>1554</v>
      </c>
      <c r="K261" s="663" t="s">
        <v>1555</v>
      </c>
      <c r="L261" s="665">
        <v>90.549999999999983</v>
      </c>
      <c r="M261" s="665">
        <v>1</v>
      </c>
      <c r="N261" s="666">
        <v>90.549999999999983</v>
      </c>
    </row>
    <row r="262" spans="1:14" ht="14.4" customHeight="1" x14ac:dyDescent="0.3">
      <c r="A262" s="661" t="s">
        <v>591</v>
      </c>
      <c r="B262" s="662" t="s">
        <v>592</v>
      </c>
      <c r="C262" s="663" t="s">
        <v>596</v>
      </c>
      <c r="D262" s="664" t="s">
        <v>4661</v>
      </c>
      <c r="E262" s="663" t="s">
        <v>634</v>
      </c>
      <c r="F262" s="664" t="s">
        <v>4671</v>
      </c>
      <c r="G262" s="663" t="s">
        <v>650</v>
      </c>
      <c r="H262" s="663" t="s">
        <v>1556</v>
      </c>
      <c r="I262" s="663" t="s">
        <v>1557</v>
      </c>
      <c r="J262" s="663" t="s">
        <v>1558</v>
      </c>
      <c r="K262" s="663" t="s">
        <v>1559</v>
      </c>
      <c r="L262" s="665">
        <v>52.593980582524281</v>
      </c>
      <c r="M262" s="665">
        <v>412</v>
      </c>
      <c r="N262" s="666">
        <v>21668.720000000005</v>
      </c>
    </row>
    <row r="263" spans="1:14" ht="14.4" customHeight="1" x14ac:dyDescent="0.3">
      <c r="A263" s="661" t="s">
        <v>591</v>
      </c>
      <c r="B263" s="662" t="s">
        <v>592</v>
      </c>
      <c r="C263" s="663" t="s">
        <v>596</v>
      </c>
      <c r="D263" s="664" t="s">
        <v>4661</v>
      </c>
      <c r="E263" s="663" t="s">
        <v>634</v>
      </c>
      <c r="F263" s="664" t="s">
        <v>4671</v>
      </c>
      <c r="G263" s="663" t="s">
        <v>650</v>
      </c>
      <c r="H263" s="663" t="s">
        <v>1560</v>
      </c>
      <c r="I263" s="663" t="s">
        <v>1560</v>
      </c>
      <c r="J263" s="663" t="s">
        <v>1561</v>
      </c>
      <c r="K263" s="663" t="s">
        <v>1562</v>
      </c>
      <c r="L263" s="665">
        <v>91.999999999999986</v>
      </c>
      <c r="M263" s="665">
        <v>1</v>
      </c>
      <c r="N263" s="666">
        <v>91.999999999999986</v>
      </c>
    </row>
    <row r="264" spans="1:14" ht="14.4" customHeight="1" x14ac:dyDescent="0.3">
      <c r="A264" s="661" t="s">
        <v>591</v>
      </c>
      <c r="B264" s="662" t="s">
        <v>592</v>
      </c>
      <c r="C264" s="663" t="s">
        <v>596</v>
      </c>
      <c r="D264" s="664" t="s">
        <v>4661</v>
      </c>
      <c r="E264" s="663" t="s">
        <v>634</v>
      </c>
      <c r="F264" s="664" t="s">
        <v>4671</v>
      </c>
      <c r="G264" s="663" t="s">
        <v>650</v>
      </c>
      <c r="H264" s="663" t="s">
        <v>1563</v>
      </c>
      <c r="I264" s="663" t="s">
        <v>215</v>
      </c>
      <c r="J264" s="663" t="s">
        <v>1564</v>
      </c>
      <c r="K264" s="663" t="s">
        <v>1565</v>
      </c>
      <c r="L264" s="665">
        <v>199.67000000000004</v>
      </c>
      <c r="M264" s="665">
        <v>2</v>
      </c>
      <c r="N264" s="666">
        <v>399.34000000000009</v>
      </c>
    </row>
    <row r="265" spans="1:14" ht="14.4" customHeight="1" x14ac:dyDescent="0.3">
      <c r="A265" s="661" t="s">
        <v>591</v>
      </c>
      <c r="B265" s="662" t="s">
        <v>592</v>
      </c>
      <c r="C265" s="663" t="s">
        <v>596</v>
      </c>
      <c r="D265" s="664" t="s">
        <v>4661</v>
      </c>
      <c r="E265" s="663" t="s">
        <v>634</v>
      </c>
      <c r="F265" s="664" t="s">
        <v>4671</v>
      </c>
      <c r="G265" s="663" t="s">
        <v>650</v>
      </c>
      <c r="H265" s="663" t="s">
        <v>1566</v>
      </c>
      <c r="I265" s="663" t="s">
        <v>1567</v>
      </c>
      <c r="J265" s="663" t="s">
        <v>1568</v>
      </c>
      <c r="K265" s="663" t="s">
        <v>1569</v>
      </c>
      <c r="L265" s="665">
        <v>88.069999999999979</v>
      </c>
      <c r="M265" s="665">
        <v>1</v>
      </c>
      <c r="N265" s="666">
        <v>88.069999999999979</v>
      </c>
    </row>
    <row r="266" spans="1:14" ht="14.4" customHeight="1" x14ac:dyDescent="0.3">
      <c r="A266" s="661" t="s">
        <v>591</v>
      </c>
      <c r="B266" s="662" t="s">
        <v>592</v>
      </c>
      <c r="C266" s="663" t="s">
        <v>596</v>
      </c>
      <c r="D266" s="664" t="s">
        <v>4661</v>
      </c>
      <c r="E266" s="663" t="s">
        <v>634</v>
      </c>
      <c r="F266" s="664" t="s">
        <v>4671</v>
      </c>
      <c r="G266" s="663" t="s">
        <v>650</v>
      </c>
      <c r="H266" s="663" t="s">
        <v>1570</v>
      </c>
      <c r="I266" s="663" t="s">
        <v>1571</v>
      </c>
      <c r="J266" s="663" t="s">
        <v>1572</v>
      </c>
      <c r="K266" s="663" t="s">
        <v>1573</v>
      </c>
      <c r="L266" s="665">
        <v>382.10999999999996</v>
      </c>
      <c r="M266" s="665">
        <v>19</v>
      </c>
      <c r="N266" s="666">
        <v>7260.0899999999992</v>
      </c>
    </row>
    <row r="267" spans="1:14" ht="14.4" customHeight="1" x14ac:dyDescent="0.3">
      <c r="A267" s="661" t="s">
        <v>591</v>
      </c>
      <c r="B267" s="662" t="s">
        <v>592</v>
      </c>
      <c r="C267" s="663" t="s">
        <v>596</v>
      </c>
      <c r="D267" s="664" t="s">
        <v>4661</v>
      </c>
      <c r="E267" s="663" t="s">
        <v>634</v>
      </c>
      <c r="F267" s="664" t="s">
        <v>4671</v>
      </c>
      <c r="G267" s="663" t="s">
        <v>650</v>
      </c>
      <c r="H267" s="663" t="s">
        <v>1574</v>
      </c>
      <c r="I267" s="663" t="s">
        <v>1575</v>
      </c>
      <c r="J267" s="663" t="s">
        <v>1576</v>
      </c>
      <c r="K267" s="663" t="s">
        <v>1577</v>
      </c>
      <c r="L267" s="665">
        <v>198.93473439894925</v>
      </c>
      <c r="M267" s="665">
        <v>55</v>
      </c>
      <c r="N267" s="666">
        <v>10941.410391942209</v>
      </c>
    </row>
    <row r="268" spans="1:14" ht="14.4" customHeight="1" x14ac:dyDescent="0.3">
      <c r="A268" s="661" t="s">
        <v>591</v>
      </c>
      <c r="B268" s="662" t="s">
        <v>592</v>
      </c>
      <c r="C268" s="663" t="s">
        <v>596</v>
      </c>
      <c r="D268" s="664" t="s">
        <v>4661</v>
      </c>
      <c r="E268" s="663" t="s">
        <v>634</v>
      </c>
      <c r="F268" s="664" t="s">
        <v>4671</v>
      </c>
      <c r="G268" s="663" t="s">
        <v>650</v>
      </c>
      <c r="H268" s="663" t="s">
        <v>1578</v>
      </c>
      <c r="I268" s="663" t="s">
        <v>1579</v>
      </c>
      <c r="J268" s="663" t="s">
        <v>1580</v>
      </c>
      <c r="K268" s="663"/>
      <c r="L268" s="665">
        <v>83.993721617937609</v>
      </c>
      <c r="M268" s="665">
        <v>10</v>
      </c>
      <c r="N268" s="666">
        <v>839.93721617937604</v>
      </c>
    </row>
    <row r="269" spans="1:14" ht="14.4" customHeight="1" x14ac:dyDescent="0.3">
      <c r="A269" s="661" t="s">
        <v>591</v>
      </c>
      <c r="B269" s="662" t="s">
        <v>592</v>
      </c>
      <c r="C269" s="663" t="s">
        <v>596</v>
      </c>
      <c r="D269" s="664" t="s">
        <v>4661</v>
      </c>
      <c r="E269" s="663" t="s">
        <v>634</v>
      </c>
      <c r="F269" s="664" t="s">
        <v>4671</v>
      </c>
      <c r="G269" s="663" t="s">
        <v>650</v>
      </c>
      <c r="H269" s="663" t="s">
        <v>1581</v>
      </c>
      <c r="I269" s="663" t="s">
        <v>1582</v>
      </c>
      <c r="J269" s="663" t="s">
        <v>1583</v>
      </c>
      <c r="K269" s="663" t="s">
        <v>1529</v>
      </c>
      <c r="L269" s="665">
        <v>89.239809507593691</v>
      </c>
      <c r="M269" s="665">
        <v>2</v>
      </c>
      <c r="N269" s="666">
        <v>178.47961901518738</v>
      </c>
    </row>
    <row r="270" spans="1:14" ht="14.4" customHeight="1" x14ac:dyDescent="0.3">
      <c r="A270" s="661" t="s">
        <v>591</v>
      </c>
      <c r="B270" s="662" t="s">
        <v>592</v>
      </c>
      <c r="C270" s="663" t="s">
        <v>596</v>
      </c>
      <c r="D270" s="664" t="s">
        <v>4661</v>
      </c>
      <c r="E270" s="663" t="s">
        <v>634</v>
      </c>
      <c r="F270" s="664" t="s">
        <v>4671</v>
      </c>
      <c r="G270" s="663" t="s">
        <v>650</v>
      </c>
      <c r="H270" s="663" t="s">
        <v>1584</v>
      </c>
      <c r="I270" s="663" t="s">
        <v>1585</v>
      </c>
      <c r="J270" s="663" t="s">
        <v>1586</v>
      </c>
      <c r="K270" s="663" t="s">
        <v>1587</v>
      </c>
      <c r="L270" s="665">
        <v>141.21877853558345</v>
      </c>
      <c r="M270" s="665">
        <v>1</v>
      </c>
      <c r="N270" s="666">
        <v>141.21877853558345</v>
      </c>
    </row>
    <row r="271" spans="1:14" ht="14.4" customHeight="1" x14ac:dyDescent="0.3">
      <c r="A271" s="661" t="s">
        <v>591</v>
      </c>
      <c r="B271" s="662" t="s">
        <v>592</v>
      </c>
      <c r="C271" s="663" t="s">
        <v>596</v>
      </c>
      <c r="D271" s="664" t="s">
        <v>4661</v>
      </c>
      <c r="E271" s="663" t="s">
        <v>634</v>
      </c>
      <c r="F271" s="664" t="s">
        <v>4671</v>
      </c>
      <c r="G271" s="663" t="s">
        <v>650</v>
      </c>
      <c r="H271" s="663" t="s">
        <v>1588</v>
      </c>
      <c r="I271" s="663" t="s">
        <v>1589</v>
      </c>
      <c r="J271" s="663" t="s">
        <v>1590</v>
      </c>
      <c r="K271" s="663" t="s">
        <v>1591</v>
      </c>
      <c r="L271" s="665">
        <v>88.829200581809772</v>
      </c>
      <c r="M271" s="665">
        <v>5</v>
      </c>
      <c r="N271" s="666">
        <v>444.14600290904883</v>
      </c>
    </row>
    <row r="272" spans="1:14" ht="14.4" customHeight="1" x14ac:dyDescent="0.3">
      <c r="A272" s="661" t="s">
        <v>591</v>
      </c>
      <c r="B272" s="662" t="s">
        <v>592</v>
      </c>
      <c r="C272" s="663" t="s">
        <v>596</v>
      </c>
      <c r="D272" s="664" t="s">
        <v>4661</v>
      </c>
      <c r="E272" s="663" t="s">
        <v>634</v>
      </c>
      <c r="F272" s="664" t="s">
        <v>4671</v>
      </c>
      <c r="G272" s="663" t="s">
        <v>650</v>
      </c>
      <c r="H272" s="663" t="s">
        <v>1592</v>
      </c>
      <c r="I272" s="663" t="s">
        <v>1592</v>
      </c>
      <c r="J272" s="663" t="s">
        <v>1593</v>
      </c>
      <c r="K272" s="663" t="s">
        <v>1594</v>
      </c>
      <c r="L272" s="665">
        <v>71.209999999999994</v>
      </c>
      <c r="M272" s="665">
        <v>1</v>
      </c>
      <c r="N272" s="666">
        <v>71.209999999999994</v>
      </c>
    </row>
    <row r="273" spans="1:14" ht="14.4" customHeight="1" x14ac:dyDescent="0.3">
      <c r="A273" s="661" t="s">
        <v>591</v>
      </c>
      <c r="B273" s="662" t="s">
        <v>592</v>
      </c>
      <c r="C273" s="663" t="s">
        <v>596</v>
      </c>
      <c r="D273" s="664" t="s">
        <v>4661</v>
      </c>
      <c r="E273" s="663" t="s">
        <v>634</v>
      </c>
      <c r="F273" s="664" t="s">
        <v>4671</v>
      </c>
      <c r="G273" s="663" t="s">
        <v>650</v>
      </c>
      <c r="H273" s="663" t="s">
        <v>1595</v>
      </c>
      <c r="I273" s="663" t="s">
        <v>1596</v>
      </c>
      <c r="J273" s="663" t="s">
        <v>1597</v>
      </c>
      <c r="K273" s="663" t="s">
        <v>1320</v>
      </c>
      <c r="L273" s="665">
        <v>110.61999999999996</v>
      </c>
      <c r="M273" s="665">
        <v>1</v>
      </c>
      <c r="N273" s="666">
        <v>110.61999999999996</v>
      </c>
    </row>
    <row r="274" spans="1:14" ht="14.4" customHeight="1" x14ac:dyDescent="0.3">
      <c r="A274" s="661" t="s">
        <v>591</v>
      </c>
      <c r="B274" s="662" t="s">
        <v>592</v>
      </c>
      <c r="C274" s="663" t="s">
        <v>596</v>
      </c>
      <c r="D274" s="664" t="s">
        <v>4661</v>
      </c>
      <c r="E274" s="663" t="s">
        <v>634</v>
      </c>
      <c r="F274" s="664" t="s">
        <v>4671</v>
      </c>
      <c r="G274" s="663" t="s">
        <v>650</v>
      </c>
      <c r="H274" s="663" t="s">
        <v>1598</v>
      </c>
      <c r="I274" s="663" t="s">
        <v>1599</v>
      </c>
      <c r="J274" s="663" t="s">
        <v>1234</v>
      </c>
      <c r="K274" s="663" t="s">
        <v>1600</v>
      </c>
      <c r="L274" s="665">
        <v>42.02000000000001</v>
      </c>
      <c r="M274" s="665">
        <v>1</v>
      </c>
      <c r="N274" s="666">
        <v>42.02000000000001</v>
      </c>
    </row>
    <row r="275" spans="1:14" ht="14.4" customHeight="1" x14ac:dyDescent="0.3">
      <c r="A275" s="661" t="s">
        <v>591</v>
      </c>
      <c r="B275" s="662" t="s">
        <v>592</v>
      </c>
      <c r="C275" s="663" t="s">
        <v>596</v>
      </c>
      <c r="D275" s="664" t="s">
        <v>4661</v>
      </c>
      <c r="E275" s="663" t="s">
        <v>634</v>
      </c>
      <c r="F275" s="664" t="s">
        <v>4671</v>
      </c>
      <c r="G275" s="663" t="s">
        <v>650</v>
      </c>
      <c r="H275" s="663" t="s">
        <v>1601</v>
      </c>
      <c r="I275" s="663" t="s">
        <v>1602</v>
      </c>
      <c r="J275" s="663" t="s">
        <v>1603</v>
      </c>
      <c r="K275" s="663" t="s">
        <v>1604</v>
      </c>
      <c r="L275" s="665">
        <v>2674.187350270679</v>
      </c>
      <c r="M275" s="665">
        <v>49</v>
      </c>
      <c r="N275" s="666">
        <v>131035.18016326327</v>
      </c>
    </row>
    <row r="276" spans="1:14" ht="14.4" customHeight="1" x14ac:dyDescent="0.3">
      <c r="A276" s="661" t="s">
        <v>591</v>
      </c>
      <c r="B276" s="662" t="s">
        <v>592</v>
      </c>
      <c r="C276" s="663" t="s">
        <v>596</v>
      </c>
      <c r="D276" s="664" t="s">
        <v>4661</v>
      </c>
      <c r="E276" s="663" t="s">
        <v>634</v>
      </c>
      <c r="F276" s="664" t="s">
        <v>4671</v>
      </c>
      <c r="G276" s="663" t="s">
        <v>650</v>
      </c>
      <c r="H276" s="663" t="s">
        <v>1605</v>
      </c>
      <c r="I276" s="663" t="s">
        <v>1606</v>
      </c>
      <c r="J276" s="663" t="s">
        <v>1607</v>
      </c>
      <c r="K276" s="663" t="s">
        <v>1608</v>
      </c>
      <c r="L276" s="665">
        <v>61.920000000000009</v>
      </c>
      <c r="M276" s="665">
        <v>3</v>
      </c>
      <c r="N276" s="666">
        <v>185.76000000000002</v>
      </c>
    </row>
    <row r="277" spans="1:14" ht="14.4" customHeight="1" x14ac:dyDescent="0.3">
      <c r="A277" s="661" t="s">
        <v>591</v>
      </c>
      <c r="B277" s="662" t="s">
        <v>592</v>
      </c>
      <c r="C277" s="663" t="s">
        <v>596</v>
      </c>
      <c r="D277" s="664" t="s">
        <v>4661</v>
      </c>
      <c r="E277" s="663" t="s">
        <v>634</v>
      </c>
      <c r="F277" s="664" t="s">
        <v>4671</v>
      </c>
      <c r="G277" s="663" t="s">
        <v>650</v>
      </c>
      <c r="H277" s="663" t="s">
        <v>1609</v>
      </c>
      <c r="I277" s="663" t="s">
        <v>1610</v>
      </c>
      <c r="J277" s="663" t="s">
        <v>1611</v>
      </c>
      <c r="K277" s="663" t="s">
        <v>1612</v>
      </c>
      <c r="L277" s="665">
        <v>353.03296501808046</v>
      </c>
      <c r="M277" s="665">
        <v>9</v>
      </c>
      <c r="N277" s="666">
        <v>3177.2966851627243</v>
      </c>
    </row>
    <row r="278" spans="1:14" ht="14.4" customHeight="1" x14ac:dyDescent="0.3">
      <c r="A278" s="661" t="s">
        <v>591</v>
      </c>
      <c r="B278" s="662" t="s">
        <v>592</v>
      </c>
      <c r="C278" s="663" t="s">
        <v>596</v>
      </c>
      <c r="D278" s="664" t="s">
        <v>4661</v>
      </c>
      <c r="E278" s="663" t="s">
        <v>634</v>
      </c>
      <c r="F278" s="664" t="s">
        <v>4671</v>
      </c>
      <c r="G278" s="663" t="s">
        <v>650</v>
      </c>
      <c r="H278" s="663" t="s">
        <v>1613</v>
      </c>
      <c r="I278" s="663" t="s">
        <v>1614</v>
      </c>
      <c r="J278" s="663" t="s">
        <v>1615</v>
      </c>
      <c r="K278" s="663" t="s">
        <v>1616</v>
      </c>
      <c r="L278" s="665">
        <v>70.990000000000009</v>
      </c>
      <c r="M278" s="665">
        <v>2</v>
      </c>
      <c r="N278" s="666">
        <v>141.98000000000002</v>
      </c>
    </row>
    <row r="279" spans="1:14" ht="14.4" customHeight="1" x14ac:dyDescent="0.3">
      <c r="A279" s="661" t="s">
        <v>591</v>
      </c>
      <c r="B279" s="662" t="s">
        <v>592</v>
      </c>
      <c r="C279" s="663" t="s">
        <v>596</v>
      </c>
      <c r="D279" s="664" t="s">
        <v>4661</v>
      </c>
      <c r="E279" s="663" t="s">
        <v>634</v>
      </c>
      <c r="F279" s="664" t="s">
        <v>4671</v>
      </c>
      <c r="G279" s="663" t="s">
        <v>650</v>
      </c>
      <c r="H279" s="663" t="s">
        <v>1617</v>
      </c>
      <c r="I279" s="663" t="s">
        <v>1618</v>
      </c>
      <c r="J279" s="663" t="s">
        <v>1619</v>
      </c>
      <c r="K279" s="663" t="s">
        <v>1620</v>
      </c>
      <c r="L279" s="665">
        <v>176.0496291580948</v>
      </c>
      <c r="M279" s="665">
        <v>38</v>
      </c>
      <c r="N279" s="666">
        <v>6689.8859080076027</v>
      </c>
    </row>
    <row r="280" spans="1:14" ht="14.4" customHeight="1" x14ac:dyDescent="0.3">
      <c r="A280" s="661" t="s">
        <v>591</v>
      </c>
      <c r="B280" s="662" t="s">
        <v>592</v>
      </c>
      <c r="C280" s="663" t="s">
        <v>596</v>
      </c>
      <c r="D280" s="664" t="s">
        <v>4661</v>
      </c>
      <c r="E280" s="663" t="s">
        <v>634</v>
      </c>
      <c r="F280" s="664" t="s">
        <v>4671</v>
      </c>
      <c r="G280" s="663" t="s">
        <v>650</v>
      </c>
      <c r="H280" s="663" t="s">
        <v>1621</v>
      </c>
      <c r="I280" s="663" t="s">
        <v>1622</v>
      </c>
      <c r="J280" s="663" t="s">
        <v>1623</v>
      </c>
      <c r="K280" s="663" t="s">
        <v>1624</v>
      </c>
      <c r="L280" s="665">
        <v>63.697816366447583</v>
      </c>
      <c r="M280" s="665">
        <v>2</v>
      </c>
      <c r="N280" s="666">
        <v>127.39563273289517</v>
      </c>
    </row>
    <row r="281" spans="1:14" ht="14.4" customHeight="1" x14ac:dyDescent="0.3">
      <c r="A281" s="661" t="s">
        <v>591</v>
      </c>
      <c r="B281" s="662" t="s">
        <v>592</v>
      </c>
      <c r="C281" s="663" t="s">
        <v>596</v>
      </c>
      <c r="D281" s="664" t="s">
        <v>4661</v>
      </c>
      <c r="E281" s="663" t="s">
        <v>634</v>
      </c>
      <c r="F281" s="664" t="s">
        <v>4671</v>
      </c>
      <c r="G281" s="663" t="s">
        <v>650</v>
      </c>
      <c r="H281" s="663" t="s">
        <v>1625</v>
      </c>
      <c r="I281" s="663" t="s">
        <v>1626</v>
      </c>
      <c r="J281" s="663" t="s">
        <v>1627</v>
      </c>
      <c r="K281" s="663" t="s">
        <v>1628</v>
      </c>
      <c r="L281" s="665">
        <v>68.91988438334441</v>
      </c>
      <c r="M281" s="665">
        <v>2</v>
      </c>
      <c r="N281" s="666">
        <v>137.83976876668882</v>
      </c>
    </row>
    <row r="282" spans="1:14" ht="14.4" customHeight="1" x14ac:dyDescent="0.3">
      <c r="A282" s="661" t="s">
        <v>591</v>
      </c>
      <c r="B282" s="662" t="s">
        <v>592</v>
      </c>
      <c r="C282" s="663" t="s">
        <v>596</v>
      </c>
      <c r="D282" s="664" t="s">
        <v>4661</v>
      </c>
      <c r="E282" s="663" t="s">
        <v>634</v>
      </c>
      <c r="F282" s="664" t="s">
        <v>4671</v>
      </c>
      <c r="G282" s="663" t="s">
        <v>650</v>
      </c>
      <c r="H282" s="663" t="s">
        <v>1629</v>
      </c>
      <c r="I282" s="663" t="s">
        <v>1630</v>
      </c>
      <c r="J282" s="663" t="s">
        <v>1631</v>
      </c>
      <c r="K282" s="663" t="s">
        <v>1632</v>
      </c>
      <c r="L282" s="665">
        <v>132.17999999999998</v>
      </c>
      <c r="M282" s="665">
        <v>1</v>
      </c>
      <c r="N282" s="666">
        <v>132.17999999999998</v>
      </c>
    </row>
    <row r="283" spans="1:14" ht="14.4" customHeight="1" x14ac:dyDescent="0.3">
      <c r="A283" s="661" t="s">
        <v>591</v>
      </c>
      <c r="B283" s="662" t="s">
        <v>592</v>
      </c>
      <c r="C283" s="663" t="s">
        <v>596</v>
      </c>
      <c r="D283" s="664" t="s">
        <v>4661</v>
      </c>
      <c r="E283" s="663" t="s">
        <v>634</v>
      </c>
      <c r="F283" s="664" t="s">
        <v>4671</v>
      </c>
      <c r="G283" s="663" t="s">
        <v>650</v>
      </c>
      <c r="H283" s="663" t="s">
        <v>1633</v>
      </c>
      <c r="I283" s="663" t="s">
        <v>1634</v>
      </c>
      <c r="J283" s="663" t="s">
        <v>1635</v>
      </c>
      <c r="K283" s="663" t="s">
        <v>1636</v>
      </c>
      <c r="L283" s="665">
        <v>69.479999999999961</v>
      </c>
      <c r="M283" s="665">
        <v>1</v>
      </c>
      <c r="N283" s="666">
        <v>69.479999999999961</v>
      </c>
    </row>
    <row r="284" spans="1:14" ht="14.4" customHeight="1" x14ac:dyDescent="0.3">
      <c r="A284" s="661" t="s">
        <v>591</v>
      </c>
      <c r="B284" s="662" t="s">
        <v>592</v>
      </c>
      <c r="C284" s="663" t="s">
        <v>596</v>
      </c>
      <c r="D284" s="664" t="s">
        <v>4661</v>
      </c>
      <c r="E284" s="663" t="s">
        <v>634</v>
      </c>
      <c r="F284" s="664" t="s">
        <v>4671</v>
      </c>
      <c r="G284" s="663" t="s">
        <v>650</v>
      </c>
      <c r="H284" s="663" t="s">
        <v>1637</v>
      </c>
      <c r="I284" s="663" t="s">
        <v>1638</v>
      </c>
      <c r="J284" s="663" t="s">
        <v>1639</v>
      </c>
      <c r="K284" s="663" t="s">
        <v>1640</v>
      </c>
      <c r="L284" s="665">
        <v>632.73561707806061</v>
      </c>
      <c r="M284" s="665">
        <v>95.730318900000086</v>
      </c>
      <c r="N284" s="666">
        <v>60571.982402271082</v>
      </c>
    </row>
    <row r="285" spans="1:14" ht="14.4" customHeight="1" x14ac:dyDescent="0.3">
      <c r="A285" s="661" t="s">
        <v>591</v>
      </c>
      <c r="B285" s="662" t="s">
        <v>592</v>
      </c>
      <c r="C285" s="663" t="s">
        <v>596</v>
      </c>
      <c r="D285" s="664" t="s">
        <v>4661</v>
      </c>
      <c r="E285" s="663" t="s">
        <v>634</v>
      </c>
      <c r="F285" s="664" t="s">
        <v>4671</v>
      </c>
      <c r="G285" s="663" t="s">
        <v>650</v>
      </c>
      <c r="H285" s="663" t="s">
        <v>1641</v>
      </c>
      <c r="I285" s="663" t="s">
        <v>1642</v>
      </c>
      <c r="J285" s="663" t="s">
        <v>1643</v>
      </c>
      <c r="K285" s="663" t="s">
        <v>1644</v>
      </c>
      <c r="L285" s="665">
        <v>153.33954390902716</v>
      </c>
      <c r="M285" s="665">
        <v>219.02571629999997</v>
      </c>
      <c r="N285" s="666">
        <v>33585.303441789969</v>
      </c>
    </row>
    <row r="286" spans="1:14" ht="14.4" customHeight="1" x14ac:dyDescent="0.3">
      <c r="A286" s="661" t="s">
        <v>591</v>
      </c>
      <c r="B286" s="662" t="s">
        <v>592</v>
      </c>
      <c r="C286" s="663" t="s">
        <v>596</v>
      </c>
      <c r="D286" s="664" t="s">
        <v>4661</v>
      </c>
      <c r="E286" s="663" t="s">
        <v>634</v>
      </c>
      <c r="F286" s="664" t="s">
        <v>4671</v>
      </c>
      <c r="G286" s="663" t="s">
        <v>650</v>
      </c>
      <c r="H286" s="663" t="s">
        <v>1645</v>
      </c>
      <c r="I286" s="663" t="s">
        <v>1646</v>
      </c>
      <c r="J286" s="663" t="s">
        <v>1647</v>
      </c>
      <c r="K286" s="663" t="s">
        <v>1648</v>
      </c>
      <c r="L286" s="665">
        <v>312.54092402835801</v>
      </c>
      <c r="M286" s="665">
        <v>326.16807309999996</v>
      </c>
      <c r="N286" s="666">
        <v>101940.87095522301</v>
      </c>
    </row>
    <row r="287" spans="1:14" ht="14.4" customHeight="1" x14ac:dyDescent="0.3">
      <c r="A287" s="661" t="s">
        <v>591</v>
      </c>
      <c r="B287" s="662" t="s">
        <v>592</v>
      </c>
      <c r="C287" s="663" t="s">
        <v>596</v>
      </c>
      <c r="D287" s="664" t="s">
        <v>4661</v>
      </c>
      <c r="E287" s="663" t="s">
        <v>634</v>
      </c>
      <c r="F287" s="664" t="s">
        <v>4671</v>
      </c>
      <c r="G287" s="663" t="s">
        <v>650</v>
      </c>
      <c r="H287" s="663" t="s">
        <v>1649</v>
      </c>
      <c r="I287" s="663" t="s">
        <v>1650</v>
      </c>
      <c r="J287" s="663" t="s">
        <v>1651</v>
      </c>
      <c r="K287" s="663" t="s">
        <v>1652</v>
      </c>
      <c r="L287" s="665">
        <v>179.9090191868913</v>
      </c>
      <c r="M287" s="665">
        <v>3</v>
      </c>
      <c r="N287" s="666">
        <v>539.72705756067387</v>
      </c>
    </row>
    <row r="288" spans="1:14" ht="14.4" customHeight="1" x14ac:dyDescent="0.3">
      <c r="A288" s="661" t="s">
        <v>591</v>
      </c>
      <c r="B288" s="662" t="s">
        <v>592</v>
      </c>
      <c r="C288" s="663" t="s">
        <v>596</v>
      </c>
      <c r="D288" s="664" t="s">
        <v>4661</v>
      </c>
      <c r="E288" s="663" t="s">
        <v>634</v>
      </c>
      <c r="F288" s="664" t="s">
        <v>4671</v>
      </c>
      <c r="G288" s="663" t="s">
        <v>650</v>
      </c>
      <c r="H288" s="663" t="s">
        <v>1653</v>
      </c>
      <c r="I288" s="663" t="s">
        <v>1654</v>
      </c>
      <c r="J288" s="663" t="s">
        <v>1305</v>
      </c>
      <c r="K288" s="663" t="s">
        <v>1624</v>
      </c>
      <c r="L288" s="665">
        <v>74.89983579639788</v>
      </c>
      <c r="M288" s="665">
        <v>2</v>
      </c>
      <c r="N288" s="666">
        <v>149.79967159279576</v>
      </c>
    </row>
    <row r="289" spans="1:14" ht="14.4" customHeight="1" x14ac:dyDescent="0.3">
      <c r="A289" s="661" t="s">
        <v>591</v>
      </c>
      <c r="B289" s="662" t="s">
        <v>592</v>
      </c>
      <c r="C289" s="663" t="s">
        <v>596</v>
      </c>
      <c r="D289" s="664" t="s">
        <v>4661</v>
      </c>
      <c r="E289" s="663" t="s">
        <v>634</v>
      </c>
      <c r="F289" s="664" t="s">
        <v>4671</v>
      </c>
      <c r="G289" s="663" t="s">
        <v>650</v>
      </c>
      <c r="H289" s="663" t="s">
        <v>1655</v>
      </c>
      <c r="I289" s="663" t="s">
        <v>1656</v>
      </c>
      <c r="J289" s="663" t="s">
        <v>1657</v>
      </c>
      <c r="K289" s="663" t="s">
        <v>1658</v>
      </c>
      <c r="L289" s="665">
        <v>165.79918009716064</v>
      </c>
      <c r="M289" s="665">
        <v>9</v>
      </c>
      <c r="N289" s="666">
        <v>1492.1926208744458</v>
      </c>
    </row>
    <row r="290" spans="1:14" ht="14.4" customHeight="1" x14ac:dyDescent="0.3">
      <c r="A290" s="661" t="s">
        <v>591</v>
      </c>
      <c r="B290" s="662" t="s">
        <v>592</v>
      </c>
      <c r="C290" s="663" t="s">
        <v>596</v>
      </c>
      <c r="D290" s="664" t="s">
        <v>4661</v>
      </c>
      <c r="E290" s="663" t="s">
        <v>634</v>
      </c>
      <c r="F290" s="664" t="s">
        <v>4671</v>
      </c>
      <c r="G290" s="663" t="s">
        <v>650</v>
      </c>
      <c r="H290" s="663" t="s">
        <v>1659</v>
      </c>
      <c r="I290" s="663" t="s">
        <v>1660</v>
      </c>
      <c r="J290" s="663" t="s">
        <v>1661</v>
      </c>
      <c r="K290" s="663" t="s">
        <v>1662</v>
      </c>
      <c r="L290" s="665">
        <v>357.78</v>
      </c>
      <c r="M290" s="665">
        <v>1</v>
      </c>
      <c r="N290" s="666">
        <v>357.78</v>
      </c>
    </row>
    <row r="291" spans="1:14" ht="14.4" customHeight="1" x14ac:dyDescent="0.3">
      <c r="A291" s="661" t="s">
        <v>591</v>
      </c>
      <c r="B291" s="662" t="s">
        <v>592</v>
      </c>
      <c r="C291" s="663" t="s">
        <v>596</v>
      </c>
      <c r="D291" s="664" t="s">
        <v>4661</v>
      </c>
      <c r="E291" s="663" t="s">
        <v>634</v>
      </c>
      <c r="F291" s="664" t="s">
        <v>4671</v>
      </c>
      <c r="G291" s="663" t="s">
        <v>650</v>
      </c>
      <c r="H291" s="663" t="s">
        <v>1663</v>
      </c>
      <c r="I291" s="663" t="s">
        <v>700</v>
      </c>
      <c r="J291" s="663" t="s">
        <v>1664</v>
      </c>
      <c r="K291" s="663"/>
      <c r="L291" s="665">
        <v>434.48526766331196</v>
      </c>
      <c r="M291" s="665">
        <v>5</v>
      </c>
      <c r="N291" s="666">
        <v>2172.4263383165598</v>
      </c>
    </row>
    <row r="292" spans="1:14" ht="14.4" customHeight="1" x14ac:dyDescent="0.3">
      <c r="A292" s="661" t="s">
        <v>591</v>
      </c>
      <c r="B292" s="662" t="s">
        <v>592</v>
      </c>
      <c r="C292" s="663" t="s">
        <v>596</v>
      </c>
      <c r="D292" s="664" t="s">
        <v>4661</v>
      </c>
      <c r="E292" s="663" t="s">
        <v>634</v>
      </c>
      <c r="F292" s="664" t="s">
        <v>4671</v>
      </c>
      <c r="G292" s="663" t="s">
        <v>650</v>
      </c>
      <c r="H292" s="663" t="s">
        <v>1665</v>
      </c>
      <c r="I292" s="663" t="s">
        <v>215</v>
      </c>
      <c r="J292" s="663" t="s">
        <v>1666</v>
      </c>
      <c r="K292" s="663"/>
      <c r="L292" s="665">
        <v>68.861297349726499</v>
      </c>
      <c r="M292" s="665">
        <v>18</v>
      </c>
      <c r="N292" s="666">
        <v>1239.5033522950771</v>
      </c>
    </row>
    <row r="293" spans="1:14" ht="14.4" customHeight="1" x14ac:dyDescent="0.3">
      <c r="A293" s="661" t="s">
        <v>591</v>
      </c>
      <c r="B293" s="662" t="s">
        <v>592</v>
      </c>
      <c r="C293" s="663" t="s">
        <v>596</v>
      </c>
      <c r="D293" s="664" t="s">
        <v>4661</v>
      </c>
      <c r="E293" s="663" t="s">
        <v>634</v>
      </c>
      <c r="F293" s="664" t="s">
        <v>4671</v>
      </c>
      <c r="G293" s="663" t="s">
        <v>650</v>
      </c>
      <c r="H293" s="663" t="s">
        <v>1667</v>
      </c>
      <c r="I293" s="663" t="s">
        <v>215</v>
      </c>
      <c r="J293" s="663" t="s">
        <v>1668</v>
      </c>
      <c r="K293" s="663"/>
      <c r="L293" s="665">
        <v>21.559999999999995</v>
      </c>
      <c r="M293" s="665">
        <v>5</v>
      </c>
      <c r="N293" s="666">
        <v>107.79999999999998</v>
      </c>
    </row>
    <row r="294" spans="1:14" ht="14.4" customHeight="1" x14ac:dyDescent="0.3">
      <c r="A294" s="661" t="s">
        <v>591</v>
      </c>
      <c r="B294" s="662" t="s">
        <v>592</v>
      </c>
      <c r="C294" s="663" t="s">
        <v>596</v>
      </c>
      <c r="D294" s="664" t="s">
        <v>4661</v>
      </c>
      <c r="E294" s="663" t="s">
        <v>634</v>
      </c>
      <c r="F294" s="664" t="s">
        <v>4671</v>
      </c>
      <c r="G294" s="663" t="s">
        <v>650</v>
      </c>
      <c r="H294" s="663" t="s">
        <v>1669</v>
      </c>
      <c r="I294" s="663" t="s">
        <v>215</v>
      </c>
      <c r="J294" s="663" t="s">
        <v>1670</v>
      </c>
      <c r="K294" s="663"/>
      <c r="L294" s="665">
        <v>417.48500000000001</v>
      </c>
      <c r="M294" s="665">
        <v>4</v>
      </c>
      <c r="N294" s="666">
        <v>1669.94</v>
      </c>
    </row>
    <row r="295" spans="1:14" ht="14.4" customHeight="1" x14ac:dyDescent="0.3">
      <c r="A295" s="661" t="s">
        <v>591</v>
      </c>
      <c r="B295" s="662" t="s">
        <v>592</v>
      </c>
      <c r="C295" s="663" t="s">
        <v>596</v>
      </c>
      <c r="D295" s="664" t="s">
        <v>4661</v>
      </c>
      <c r="E295" s="663" t="s">
        <v>634</v>
      </c>
      <c r="F295" s="664" t="s">
        <v>4671</v>
      </c>
      <c r="G295" s="663" t="s">
        <v>650</v>
      </c>
      <c r="H295" s="663" t="s">
        <v>1671</v>
      </c>
      <c r="I295" s="663" t="s">
        <v>1672</v>
      </c>
      <c r="J295" s="663" t="s">
        <v>1673</v>
      </c>
      <c r="K295" s="663" t="s">
        <v>1674</v>
      </c>
      <c r="L295" s="665">
        <v>117.08</v>
      </c>
      <c r="M295" s="665">
        <v>1</v>
      </c>
      <c r="N295" s="666">
        <v>117.08</v>
      </c>
    </row>
    <row r="296" spans="1:14" ht="14.4" customHeight="1" x14ac:dyDescent="0.3">
      <c r="A296" s="661" t="s">
        <v>591</v>
      </c>
      <c r="B296" s="662" t="s">
        <v>592</v>
      </c>
      <c r="C296" s="663" t="s">
        <v>596</v>
      </c>
      <c r="D296" s="664" t="s">
        <v>4661</v>
      </c>
      <c r="E296" s="663" t="s">
        <v>634</v>
      </c>
      <c r="F296" s="664" t="s">
        <v>4671</v>
      </c>
      <c r="G296" s="663" t="s">
        <v>650</v>
      </c>
      <c r="H296" s="663" t="s">
        <v>1675</v>
      </c>
      <c r="I296" s="663" t="s">
        <v>215</v>
      </c>
      <c r="J296" s="663" t="s">
        <v>1676</v>
      </c>
      <c r="K296" s="663"/>
      <c r="L296" s="665">
        <v>179.83339958221171</v>
      </c>
      <c r="M296" s="665">
        <v>4</v>
      </c>
      <c r="N296" s="666">
        <v>719.33359832884685</v>
      </c>
    </row>
    <row r="297" spans="1:14" ht="14.4" customHeight="1" x14ac:dyDescent="0.3">
      <c r="A297" s="661" t="s">
        <v>591</v>
      </c>
      <c r="B297" s="662" t="s">
        <v>592</v>
      </c>
      <c r="C297" s="663" t="s">
        <v>596</v>
      </c>
      <c r="D297" s="664" t="s">
        <v>4661</v>
      </c>
      <c r="E297" s="663" t="s">
        <v>634</v>
      </c>
      <c r="F297" s="664" t="s">
        <v>4671</v>
      </c>
      <c r="G297" s="663" t="s">
        <v>650</v>
      </c>
      <c r="H297" s="663" t="s">
        <v>1677</v>
      </c>
      <c r="I297" s="663" t="s">
        <v>215</v>
      </c>
      <c r="J297" s="663" t="s">
        <v>1678</v>
      </c>
      <c r="K297" s="663"/>
      <c r="L297" s="665">
        <v>128.28304404473553</v>
      </c>
      <c r="M297" s="665">
        <v>2</v>
      </c>
      <c r="N297" s="666">
        <v>256.56608808947107</v>
      </c>
    </row>
    <row r="298" spans="1:14" ht="14.4" customHeight="1" x14ac:dyDescent="0.3">
      <c r="A298" s="661" t="s">
        <v>591</v>
      </c>
      <c r="B298" s="662" t="s">
        <v>592</v>
      </c>
      <c r="C298" s="663" t="s">
        <v>596</v>
      </c>
      <c r="D298" s="664" t="s">
        <v>4661</v>
      </c>
      <c r="E298" s="663" t="s">
        <v>634</v>
      </c>
      <c r="F298" s="664" t="s">
        <v>4671</v>
      </c>
      <c r="G298" s="663" t="s">
        <v>650</v>
      </c>
      <c r="H298" s="663" t="s">
        <v>1679</v>
      </c>
      <c r="I298" s="663" t="s">
        <v>215</v>
      </c>
      <c r="J298" s="663" t="s">
        <v>1680</v>
      </c>
      <c r="K298" s="663"/>
      <c r="L298" s="665">
        <v>169.42491985825157</v>
      </c>
      <c r="M298" s="665">
        <v>1</v>
      </c>
      <c r="N298" s="666">
        <v>169.42491985825157</v>
      </c>
    </row>
    <row r="299" spans="1:14" ht="14.4" customHeight="1" x14ac:dyDescent="0.3">
      <c r="A299" s="661" t="s">
        <v>591</v>
      </c>
      <c r="B299" s="662" t="s">
        <v>592</v>
      </c>
      <c r="C299" s="663" t="s">
        <v>596</v>
      </c>
      <c r="D299" s="664" t="s">
        <v>4661</v>
      </c>
      <c r="E299" s="663" t="s">
        <v>634</v>
      </c>
      <c r="F299" s="664" t="s">
        <v>4671</v>
      </c>
      <c r="G299" s="663" t="s">
        <v>650</v>
      </c>
      <c r="H299" s="663" t="s">
        <v>1681</v>
      </c>
      <c r="I299" s="663" t="s">
        <v>215</v>
      </c>
      <c r="J299" s="663" t="s">
        <v>1682</v>
      </c>
      <c r="K299" s="663"/>
      <c r="L299" s="665">
        <v>224.66754451869906</v>
      </c>
      <c r="M299" s="665">
        <v>1</v>
      </c>
      <c r="N299" s="666">
        <v>224.66754451869906</v>
      </c>
    </row>
    <row r="300" spans="1:14" ht="14.4" customHeight="1" x14ac:dyDescent="0.3">
      <c r="A300" s="661" t="s">
        <v>591</v>
      </c>
      <c r="B300" s="662" t="s">
        <v>592</v>
      </c>
      <c r="C300" s="663" t="s">
        <v>596</v>
      </c>
      <c r="D300" s="664" t="s">
        <v>4661</v>
      </c>
      <c r="E300" s="663" t="s">
        <v>634</v>
      </c>
      <c r="F300" s="664" t="s">
        <v>4671</v>
      </c>
      <c r="G300" s="663" t="s">
        <v>650</v>
      </c>
      <c r="H300" s="663" t="s">
        <v>1683</v>
      </c>
      <c r="I300" s="663" t="s">
        <v>1684</v>
      </c>
      <c r="J300" s="663" t="s">
        <v>1685</v>
      </c>
      <c r="K300" s="663" t="s">
        <v>1686</v>
      </c>
      <c r="L300" s="665">
        <v>49.033227050039805</v>
      </c>
      <c r="M300" s="665">
        <v>12</v>
      </c>
      <c r="N300" s="666">
        <v>588.39872460047764</v>
      </c>
    </row>
    <row r="301" spans="1:14" ht="14.4" customHeight="1" x14ac:dyDescent="0.3">
      <c r="A301" s="661" t="s">
        <v>591</v>
      </c>
      <c r="B301" s="662" t="s">
        <v>592</v>
      </c>
      <c r="C301" s="663" t="s">
        <v>596</v>
      </c>
      <c r="D301" s="664" t="s">
        <v>4661</v>
      </c>
      <c r="E301" s="663" t="s">
        <v>634</v>
      </c>
      <c r="F301" s="664" t="s">
        <v>4671</v>
      </c>
      <c r="G301" s="663" t="s">
        <v>650</v>
      </c>
      <c r="H301" s="663" t="s">
        <v>1687</v>
      </c>
      <c r="I301" s="663" t="s">
        <v>1688</v>
      </c>
      <c r="J301" s="663" t="s">
        <v>1689</v>
      </c>
      <c r="K301" s="663" t="s">
        <v>1690</v>
      </c>
      <c r="L301" s="665">
        <v>780.20000000000027</v>
      </c>
      <c r="M301" s="665">
        <v>2</v>
      </c>
      <c r="N301" s="666">
        <v>1560.4000000000005</v>
      </c>
    </row>
    <row r="302" spans="1:14" ht="14.4" customHeight="1" x14ac:dyDescent="0.3">
      <c r="A302" s="661" t="s">
        <v>591</v>
      </c>
      <c r="B302" s="662" t="s">
        <v>592</v>
      </c>
      <c r="C302" s="663" t="s">
        <v>596</v>
      </c>
      <c r="D302" s="664" t="s">
        <v>4661</v>
      </c>
      <c r="E302" s="663" t="s">
        <v>634</v>
      </c>
      <c r="F302" s="664" t="s">
        <v>4671</v>
      </c>
      <c r="G302" s="663" t="s">
        <v>650</v>
      </c>
      <c r="H302" s="663" t="s">
        <v>1691</v>
      </c>
      <c r="I302" s="663" t="s">
        <v>1692</v>
      </c>
      <c r="J302" s="663" t="s">
        <v>1693</v>
      </c>
      <c r="K302" s="663" t="s">
        <v>1694</v>
      </c>
      <c r="L302" s="665">
        <v>75.829999999999984</v>
      </c>
      <c r="M302" s="665">
        <v>1</v>
      </c>
      <c r="N302" s="666">
        <v>75.829999999999984</v>
      </c>
    </row>
    <row r="303" spans="1:14" ht="14.4" customHeight="1" x14ac:dyDescent="0.3">
      <c r="A303" s="661" t="s">
        <v>591</v>
      </c>
      <c r="B303" s="662" t="s">
        <v>592</v>
      </c>
      <c r="C303" s="663" t="s">
        <v>596</v>
      </c>
      <c r="D303" s="664" t="s">
        <v>4661</v>
      </c>
      <c r="E303" s="663" t="s">
        <v>634</v>
      </c>
      <c r="F303" s="664" t="s">
        <v>4671</v>
      </c>
      <c r="G303" s="663" t="s">
        <v>650</v>
      </c>
      <c r="H303" s="663" t="s">
        <v>1695</v>
      </c>
      <c r="I303" s="663" t="s">
        <v>1696</v>
      </c>
      <c r="J303" s="663" t="s">
        <v>1693</v>
      </c>
      <c r="K303" s="663" t="s">
        <v>1697</v>
      </c>
      <c r="L303" s="665">
        <v>139.96992517981994</v>
      </c>
      <c r="M303" s="665">
        <v>2</v>
      </c>
      <c r="N303" s="666">
        <v>279.93985035963988</v>
      </c>
    </row>
    <row r="304" spans="1:14" ht="14.4" customHeight="1" x14ac:dyDescent="0.3">
      <c r="A304" s="661" t="s">
        <v>591</v>
      </c>
      <c r="B304" s="662" t="s">
        <v>592</v>
      </c>
      <c r="C304" s="663" t="s">
        <v>596</v>
      </c>
      <c r="D304" s="664" t="s">
        <v>4661</v>
      </c>
      <c r="E304" s="663" t="s">
        <v>634</v>
      </c>
      <c r="F304" s="664" t="s">
        <v>4671</v>
      </c>
      <c r="G304" s="663" t="s">
        <v>650</v>
      </c>
      <c r="H304" s="663" t="s">
        <v>1698</v>
      </c>
      <c r="I304" s="663" t="s">
        <v>1699</v>
      </c>
      <c r="J304" s="663" t="s">
        <v>1700</v>
      </c>
      <c r="K304" s="663" t="s">
        <v>1701</v>
      </c>
      <c r="L304" s="665">
        <v>685.09089996922376</v>
      </c>
      <c r="M304" s="665">
        <v>16</v>
      </c>
      <c r="N304" s="666">
        <v>10961.45439950758</v>
      </c>
    </row>
    <row r="305" spans="1:14" ht="14.4" customHeight="1" x14ac:dyDescent="0.3">
      <c r="A305" s="661" t="s">
        <v>591</v>
      </c>
      <c r="B305" s="662" t="s">
        <v>592</v>
      </c>
      <c r="C305" s="663" t="s">
        <v>596</v>
      </c>
      <c r="D305" s="664" t="s">
        <v>4661</v>
      </c>
      <c r="E305" s="663" t="s">
        <v>634</v>
      </c>
      <c r="F305" s="664" t="s">
        <v>4671</v>
      </c>
      <c r="G305" s="663" t="s">
        <v>650</v>
      </c>
      <c r="H305" s="663" t="s">
        <v>1702</v>
      </c>
      <c r="I305" s="663" t="s">
        <v>1703</v>
      </c>
      <c r="J305" s="663" t="s">
        <v>1704</v>
      </c>
      <c r="K305" s="663" t="s">
        <v>1705</v>
      </c>
      <c r="L305" s="665">
        <v>370.065</v>
      </c>
      <c r="M305" s="665">
        <v>2</v>
      </c>
      <c r="N305" s="666">
        <v>740.13</v>
      </c>
    </row>
    <row r="306" spans="1:14" ht="14.4" customHeight="1" x14ac:dyDescent="0.3">
      <c r="A306" s="661" t="s">
        <v>591</v>
      </c>
      <c r="B306" s="662" t="s">
        <v>592</v>
      </c>
      <c r="C306" s="663" t="s">
        <v>596</v>
      </c>
      <c r="D306" s="664" t="s">
        <v>4661</v>
      </c>
      <c r="E306" s="663" t="s">
        <v>634</v>
      </c>
      <c r="F306" s="664" t="s">
        <v>4671</v>
      </c>
      <c r="G306" s="663" t="s">
        <v>650</v>
      </c>
      <c r="H306" s="663" t="s">
        <v>1706</v>
      </c>
      <c r="I306" s="663" t="s">
        <v>1707</v>
      </c>
      <c r="J306" s="663" t="s">
        <v>1708</v>
      </c>
      <c r="K306" s="663" t="s">
        <v>1709</v>
      </c>
      <c r="L306" s="665">
        <v>361.42000000000007</v>
      </c>
      <c r="M306" s="665">
        <v>7</v>
      </c>
      <c r="N306" s="666">
        <v>2529.9400000000005</v>
      </c>
    </row>
    <row r="307" spans="1:14" ht="14.4" customHeight="1" x14ac:dyDescent="0.3">
      <c r="A307" s="661" t="s">
        <v>591</v>
      </c>
      <c r="B307" s="662" t="s">
        <v>592</v>
      </c>
      <c r="C307" s="663" t="s">
        <v>596</v>
      </c>
      <c r="D307" s="664" t="s">
        <v>4661</v>
      </c>
      <c r="E307" s="663" t="s">
        <v>634</v>
      </c>
      <c r="F307" s="664" t="s">
        <v>4671</v>
      </c>
      <c r="G307" s="663" t="s">
        <v>650</v>
      </c>
      <c r="H307" s="663" t="s">
        <v>1710</v>
      </c>
      <c r="I307" s="663" t="s">
        <v>1711</v>
      </c>
      <c r="J307" s="663" t="s">
        <v>1712</v>
      </c>
      <c r="K307" s="663" t="s">
        <v>1713</v>
      </c>
      <c r="L307" s="665">
        <v>94.048513203651822</v>
      </c>
      <c r="M307" s="665">
        <v>1</v>
      </c>
      <c r="N307" s="666">
        <v>94.048513203651822</v>
      </c>
    </row>
    <row r="308" spans="1:14" ht="14.4" customHeight="1" x14ac:dyDescent="0.3">
      <c r="A308" s="661" t="s">
        <v>591</v>
      </c>
      <c r="B308" s="662" t="s">
        <v>592</v>
      </c>
      <c r="C308" s="663" t="s">
        <v>596</v>
      </c>
      <c r="D308" s="664" t="s">
        <v>4661</v>
      </c>
      <c r="E308" s="663" t="s">
        <v>634</v>
      </c>
      <c r="F308" s="664" t="s">
        <v>4671</v>
      </c>
      <c r="G308" s="663" t="s">
        <v>650</v>
      </c>
      <c r="H308" s="663" t="s">
        <v>1714</v>
      </c>
      <c r="I308" s="663" t="s">
        <v>1714</v>
      </c>
      <c r="J308" s="663" t="s">
        <v>1715</v>
      </c>
      <c r="K308" s="663" t="s">
        <v>1716</v>
      </c>
      <c r="L308" s="665">
        <v>602.71731920400578</v>
      </c>
      <c r="M308" s="665">
        <v>5.1464263999999993</v>
      </c>
      <c r="N308" s="666">
        <v>3101.8403232887217</v>
      </c>
    </row>
    <row r="309" spans="1:14" ht="14.4" customHeight="1" x14ac:dyDescent="0.3">
      <c r="A309" s="661" t="s">
        <v>591</v>
      </c>
      <c r="B309" s="662" t="s">
        <v>592</v>
      </c>
      <c r="C309" s="663" t="s">
        <v>596</v>
      </c>
      <c r="D309" s="664" t="s">
        <v>4661</v>
      </c>
      <c r="E309" s="663" t="s">
        <v>634</v>
      </c>
      <c r="F309" s="664" t="s">
        <v>4671</v>
      </c>
      <c r="G309" s="663" t="s">
        <v>650</v>
      </c>
      <c r="H309" s="663" t="s">
        <v>1717</v>
      </c>
      <c r="I309" s="663" t="s">
        <v>1718</v>
      </c>
      <c r="J309" s="663" t="s">
        <v>1719</v>
      </c>
      <c r="K309" s="663" t="s">
        <v>1720</v>
      </c>
      <c r="L309" s="665">
        <v>632.52788164255526</v>
      </c>
      <c r="M309" s="665">
        <v>1</v>
      </c>
      <c r="N309" s="666">
        <v>632.52788164255526</v>
      </c>
    </row>
    <row r="310" spans="1:14" ht="14.4" customHeight="1" x14ac:dyDescent="0.3">
      <c r="A310" s="661" t="s">
        <v>591</v>
      </c>
      <c r="B310" s="662" t="s">
        <v>592</v>
      </c>
      <c r="C310" s="663" t="s">
        <v>596</v>
      </c>
      <c r="D310" s="664" t="s">
        <v>4661</v>
      </c>
      <c r="E310" s="663" t="s">
        <v>634</v>
      </c>
      <c r="F310" s="664" t="s">
        <v>4671</v>
      </c>
      <c r="G310" s="663" t="s">
        <v>650</v>
      </c>
      <c r="H310" s="663" t="s">
        <v>1721</v>
      </c>
      <c r="I310" s="663" t="s">
        <v>1722</v>
      </c>
      <c r="J310" s="663" t="s">
        <v>1723</v>
      </c>
      <c r="K310" s="663" t="s">
        <v>1724</v>
      </c>
      <c r="L310" s="665">
        <v>31465.811588663444</v>
      </c>
      <c r="M310" s="665">
        <v>6</v>
      </c>
      <c r="N310" s="666">
        <v>188794.86953198066</v>
      </c>
    </row>
    <row r="311" spans="1:14" ht="14.4" customHeight="1" x14ac:dyDescent="0.3">
      <c r="A311" s="661" t="s">
        <v>591</v>
      </c>
      <c r="B311" s="662" t="s">
        <v>592</v>
      </c>
      <c r="C311" s="663" t="s">
        <v>596</v>
      </c>
      <c r="D311" s="664" t="s">
        <v>4661</v>
      </c>
      <c r="E311" s="663" t="s">
        <v>634</v>
      </c>
      <c r="F311" s="664" t="s">
        <v>4671</v>
      </c>
      <c r="G311" s="663" t="s">
        <v>650</v>
      </c>
      <c r="H311" s="663" t="s">
        <v>1725</v>
      </c>
      <c r="I311" s="663" t="s">
        <v>215</v>
      </c>
      <c r="J311" s="663" t="s">
        <v>1726</v>
      </c>
      <c r="K311" s="663"/>
      <c r="L311" s="665">
        <v>126.79</v>
      </c>
      <c r="M311" s="665">
        <v>1</v>
      </c>
      <c r="N311" s="666">
        <v>126.79</v>
      </c>
    </row>
    <row r="312" spans="1:14" ht="14.4" customHeight="1" x14ac:dyDescent="0.3">
      <c r="A312" s="661" t="s">
        <v>591</v>
      </c>
      <c r="B312" s="662" t="s">
        <v>592</v>
      </c>
      <c r="C312" s="663" t="s">
        <v>596</v>
      </c>
      <c r="D312" s="664" t="s">
        <v>4661</v>
      </c>
      <c r="E312" s="663" t="s">
        <v>634</v>
      </c>
      <c r="F312" s="664" t="s">
        <v>4671</v>
      </c>
      <c r="G312" s="663" t="s">
        <v>650</v>
      </c>
      <c r="H312" s="663" t="s">
        <v>1727</v>
      </c>
      <c r="I312" s="663" t="s">
        <v>1728</v>
      </c>
      <c r="J312" s="663" t="s">
        <v>1729</v>
      </c>
      <c r="K312" s="663"/>
      <c r="L312" s="665">
        <v>2.5079945602153937</v>
      </c>
      <c r="M312" s="665">
        <v>2</v>
      </c>
      <c r="N312" s="666">
        <v>5.0159891204307874</v>
      </c>
    </row>
    <row r="313" spans="1:14" ht="14.4" customHeight="1" x14ac:dyDescent="0.3">
      <c r="A313" s="661" t="s">
        <v>591</v>
      </c>
      <c r="B313" s="662" t="s">
        <v>592</v>
      </c>
      <c r="C313" s="663" t="s">
        <v>596</v>
      </c>
      <c r="D313" s="664" t="s">
        <v>4661</v>
      </c>
      <c r="E313" s="663" t="s">
        <v>634</v>
      </c>
      <c r="F313" s="664" t="s">
        <v>4671</v>
      </c>
      <c r="G313" s="663" t="s">
        <v>650</v>
      </c>
      <c r="H313" s="663" t="s">
        <v>1730</v>
      </c>
      <c r="I313" s="663" t="s">
        <v>1731</v>
      </c>
      <c r="J313" s="663" t="s">
        <v>1732</v>
      </c>
      <c r="K313" s="663" t="s">
        <v>1733</v>
      </c>
      <c r="L313" s="665">
        <v>4476.7800000000007</v>
      </c>
      <c r="M313" s="665">
        <v>40</v>
      </c>
      <c r="N313" s="666">
        <v>179071.2</v>
      </c>
    </row>
    <row r="314" spans="1:14" ht="14.4" customHeight="1" x14ac:dyDescent="0.3">
      <c r="A314" s="661" t="s">
        <v>591</v>
      </c>
      <c r="B314" s="662" t="s">
        <v>592</v>
      </c>
      <c r="C314" s="663" t="s">
        <v>596</v>
      </c>
      <c r="D314" s="664" t="s">
        <v>4661</v>
      </c>
      <c r="E314" s="663" t="s">
        <v>634</v>
      </c>
      <c r="F314" s="664" t="s">
        <v>4671</v>
      </c>
      <c r="G314" s="663" t="s">
        <v>650</v>
      </c>
      <c r="H314" s="663" t="s">
        <v>1734</v>
      </c>
      <c r="I314" s="663" t="s">
        <v>215</v>
      </c>
      <c r="J314" s="663" t="s">
        <v>1735</v>
      </c>
      <c r="K314" s="663"/>
      <c r="L314" s="665">
        <v>908.63720752802783</v>
      </c>
      <c r="M314" s="665">
        <v>5</v>
      </c>
      <c r="N314" s="666">
        <v>4543.1860376401391</v>
      </c>
    </row>
    <row r="315" spans="1:14" ht="14.4" customHeight="1" x14ac:dyDescent="0.3">
      <c r="A315" s="661" t="s">
        <v>591</v>
      </c>
      <c r="B315" s="662" t="s">
        <v>592</v>
      </c>
      <c r="C315" s="663" t="s">
        <v>596</v>
      </c>
      <c r="D315" s="664" t="s">
        <v>4661</v>
      </c>
      <c r="E315" s="663" t="s">
        <v>634</v>
      </c>
      <c r="F315" s="664" t="s">
        <v>4671</v>
      </c>
      <c r="G315" s="663" t="s">
        <v>650</v>
      </c>
      <c r="H315" s="663" t="s">
        <v>1736</v>
      </c>
      <c r="I315" s="663" t="s">
        <v>215</v>
      </c>
      <c r="J315" s="663" t="s">
        <v>1737</v>
      </c>
      <c r="K315" s="663"/>
      <c r="L315" s="665">
        <v>639.77189557029885</v>
      </c>
      <c r="M315" s="665">
        <v>1</v>
      </c>
      <c r="N315" s="666">
        <v>639.77189557029885</v>
      </c>
    </row>
    <row r="316" spans="1:14" ht="14.4" customHeight="1" x14ac:dyDescent="0.3">
      <c r="A316" s="661" t="s">
        <v>591</v>
      </c>
      <c r="B316" s="662" t="s">
        <v>592</v>
      </c>
      <c r="C316" s="663" t="s">
        <v>596</v>
      </c>
      <c r="D316" s="664" t="s">
        <v>4661</v>
      </c>
      <c r="E316" s="663" t="s">
        <v>634</v>
      </c>
      <c r="F316" s="664" t="s">
        <v>4671</v>
      </c>
      <c r="G316" s="663" t="s">
        <v>650</v>
      </c>
      <c r="H316" s="663" t="s">
        <v>1738</v>
      </c>
      <c r="I316" s="663" t="s">
        <v>1739</v>
      </c>
      <c r="J316" s="663" t="s">
        <v>1740</v>
      </c>
      <c r="K316" s="663" t="s">
        <v>1741</v>
      </c>
      <c r="L316" s="665">
        <v>1339.05</v>
      </c>
      <c r="M316" s="665">
        <v>3</v>
      </c>
      <c r="N316" s="666">
        <v>4017.1499999999996</v>
      </c>
    </row>
    <row r="317" spans="1:14" ht="14.4" customHeight="1" x14ac:dyDescent="0.3">
      <c r="A317" s="661" t="s">
        <v>591</v>
      </c>
      <c r="B317" s="662" t="s">
        <v>592</v>
      </c>
      <c r="C317" s="663" t="s">
        <v>596</v>
      </c>
      <c r="D317" s="664" t="s">
        <v>4661</v>
      </c>
      <c r="E317" s="663" t="s">
        <v>634</v>
      </c>
      <c r="F317" s="664" t="s">
        <v>4671</v>
      </c>
      <c r="G317" s="663" t="s">
        <v>650</v>
      </c>
      <c r="H317" s="663" t="s">
        <v>1742</v>
      </c>
      <c r="I317" s="663" t="s">
        <v>1728</v>
      </c>
      <c r="J317" s="663" t="s">
        <v>1743</v>
      </c>
      <c r="K317" s="663"/>
      <c r="L317" s="665">
        <v>3.7339184173459876</v>
      </c>
      <c r="M317" s="665">
        <v>3</v>
      </c>
      <c r="N317" s="666">
        <v>11.201755252037962</v>
      </c>
    </row>
    <row r="318" spans="1:14" ht="14.4" customHeight="1" x14ac:dyDescent="0.3">
      <c r="A318" s="661" t="s">
        <v>591</v>
      </c>
      <c r="B318" s="662" t="s">
        <v>592</v>
      </c>
      <c r="C318" s="663" t="s">
        <v>596</v>
      </c>
      <c r="D318" s="664" t="s">
        <v>4661</v>
      </c>
      <c r="E318" s="663" t="s">
        <v>634</v>
      </c>
      <c r="F318" s="664" t="s">
        <v>4671</v>
      </c>
      <c r="G318" s="663" t="s">
        <v>650</v>
      </c>
      <c r="H318" s="663" t="s">
        <v>1744</v>
      </c>
      <c r="I318" s="663" t="s">
        <v>1745</v>
      </c>
      <c r="J318" s="663" t="s">
        <v>1746</v>
      </c>
      <c r="K318" s="663" t="s">
        <v>1747</v>
      </c>
      <c r="L318" s="665">
        <v>72.299998181129979</v>
      </c>
      <c r="M318" s="665">
        <v>2</v>
      </c>
      <c r="N318" s="666">
        <v>144.59999636225996</v>
      </c>
    </row>
    <row r="319" spans="1:14" ht="14.4" customHeight="1" x14ac:dyDescent="0.3">
      <c r="A319" s="661" t="s">
        <v>591</v>
      </c>
      <c r="B319" s="662" t="s">
        <v>592</v>
      </c>
      <c r="C319" s="663" t="s">
        <v>596</v>
      </c>
      <c r="D319" s="664" t="s">
        <v>4661</v>
      </c>
      <c r="E319" s="663" t="s">
        <v>634</v>
      </c>
      <c r="F319" s="664" t="s">
        <v>4671</v>
      </c>
      <c r="G319" s="663" t="s">
        <v>650</v>
      </c>
      <c r="H319" s="663" t="s">
        <v>1748</v>
      </c>
      <c r="I319" s="663" t="s">
        <v>1749</v>
      </c>
      <c r="J319" s="663" t="s">
        <v>1750</v>
      </c>
      <c r="K319" s="663" t="s">
        <v>1751</v>
      </c>
      <c r="L319" s="665">
        <v>56.797804910039041</v>
      </c>
      <c r="M319" s="665">
        <v>14</v>
      </c>
      <c r="N319" s="666">
        <v>795.16926874054661</v>
      </c>
    </row>
    <row r="320" spans="1:14" ht="14.4" customHeight="1" x14ac:dyDescent="0.3">
      <c r="A320" s="661" t="s">
        <v>591</v>
      </c>
      <c r="B320" s="662" t="s">
        <v>592</v>
      </c>
      <c r="C320" s="663" t="s">
        <v>596</v>
      </c>
      <c r="D320" s="664" t="s">
        <v>4661</v>
      </c>
      <c r="E320" s="663" t="s">
        <v>634</v>
      </c>
      <c r="F320" s="664" t="s">
        <v>4671</v>
      </c>
      <c r="G320" s="663" t="s">
        <v>650</v>
      </c>
      <c r="H320" s="663" t="s">
        <v>1752</v>
      </c>
      <c r="I320" s="663" t="s">
        <v>1753</v>
      </c>
      <c r="J320" s="663" t="s">
        <v>1754</v>
      </c>
      <c r="K320" s="663" t="s">
        <v>1559</v>
      </c>
      <c r="L320" s="665">
        <v>103.56999999999998</v>
      </c>
      <c r="M320" s="665">
        <v>1</v>
      </c>
      <c r="N320" s="666">
        <v>103.56999999999998</v>
      </c>
    </row>
    <row r="321" spans="1:14" ht="14.4" customHeight="1" x14ac:dyDescent="0.3">
      <c r="A321" s="661" t="s">
        <v>591</v>
      </c>
      <c r="B321" s="662" t="s">
        <v>592</v>
      </c>
      <c r="C321" s="663" t="s">
        <v>596</v>
      </c>
      <c r="D321" s="664" t="s">
        <v>4661</v>
      </c>
      <c r="E321" s="663" t="s">
        <v>634</v>
      </c>
      <c r="F321" s="664" t="s">
        <v>4671</v>
      </c>
      <c r="G321" s="663" t="s">
        <v>650</v>
      </c>
      <c r="H321" s="663" t="s">
        <v>1755</v>
      </c>
      <c r="I321" s="663" t="s">
        <v>1756</v>
      </c>
      <c r="J321" s="663" t="s">
        <v>1429</v>
      </c>
      <c r="K321" s="663" t="s">
        <v>772</v>
      </c>
      <c r="L321" s="665">
        <v>188.49</v>
      </c>
      <c r="M321" s="665">
        <v>2</v>
      </c>
      <c r="N321" s="666">
        <v>376.98</v>
      </c>
    </row>
    <row r="322" spans="1:14" ht="14.4" customHeight="1" x14ac:dyDescent="0.3">
      <c r="A322" s="661" t="s">
        <v>591</v>
      </c>
      <c r="B322" s="662" t="s">
        <v>592</v>
      </c>
      <c r="C322" s="663" t="s">
        <v>596</v>
      </c>
      <c r="D322" s="664" t="s">
        <v>4661</v>
      </c>
      <c r="E322" s="663" t="s">
        <v>634</v>
      </c>
      <c r="F322" s="664" t="s">
        <v>4671</v>
      </c>
      <c r="G322" s="663" t="s">
        <v>650</v>
      </c>
      <c r="H322" s="663" t="s">
        <v>1757</v>
      </c>
      <c r="I322" s="663" t="s">
        <v>1758</v>
      </c>
      <c r="J322" s="663" t="s">
        <v>1759</v>
      </c>
      <c r="K322" s="663" t="s">
        <v>1760</v>
      </c>
      <c r="L322" s="665">
        <v>105.23999999999997</v>
      </c>
      <c r="M322" s="665">
        <v>1</v>
      </c>
      <c r="N322" s="666">
        <v>105.23999999999997</v>
      </c>
    </row>
    <row r="323" spans="1:14" ht="14.4" customHeight="1" x14ac:dyDescent="0.3">
      <c r="A323" s="661" t="s">
        <v>591</v>
      </c>
      <c r="B323" s="662" t="s">
        <v>592</v>
      </c>
      <c r="C323" s="663" t="s">
        <v>596</v>
      </c>
      <c r="D323" s="664" t="s">
        <v>4661</v>
      </c>
      <c r="E323" s="663" t="s">
        <v>634</v>
      </c>
      <c r="F323" s="664" t="s">
        <v>4671</v>
      </c>
      <c r="G323" s="663" t="s">
        <v>650</v>
      </c>
      <c r="H323" s="663" t="s">
        <v>1761</v>
      </c>
      <c r="I323" s="663" t="s">
        <v>1762</v>
      </c>
      <c r="J323" s="663" t="s">
        <v>1763</v>
      </c>
      <c r="K323" s="663" t="s">
        <v>1764</v>
      </c>
      <c r="L323" s="665">
        <v>67.473333333333343</v>
      </c>
      <c r="M323" s="665">
        <v>3</v>
      </c>
      <c r="N323" s="666">
        <v>202.42000000000002</v>
      </c>
    </row>
    <row r="324" spans="1:14" ht="14.4" customHeight="1" x14ac:dyDescent="0.3">
      <c r="A324" s="661" t="s">
        <v>591</v>
      </c>
      <c r="B324" s="662" t="s">
        <v>592</v>
      </c>
      <c r="C324" s="663" t="s">
        <v>596</v>
      </c>
      <c r="D324" s="664" t="s">
        <v>4661</v>
      </c>
      <c r="E324" s="663" t="s">
        <v>634</v>
      </c>
      <c r="F324" s="664" t="s">
        <v>4671</v>
      </c>
      <c r="G324" s="663" t="s">
        <v>650</v>
      </c>
      <c r="H324" s="663" t="s">
        <v>1765</v>
      </c>
      <c r="I324" s="663" t="s">
        <v>1766</v>
      </c>
      <c r="J324" s="663" t="s">
        <v>1767</v>
      </c>
      <c r="K324" s="663" t="s">
        <v>1768</v>
      </c>
      <c r="L324" s="665">
        <v>87.947182540713882</v>
      </c>
      <c r="M324" s="665">
        <v>75</v>
      </c>
      <c r="N324" s="666">
        <v>6596.0386905535415</v>
      </c>
    </row>
    <row r="325" spans="1:14" ht="14.4" customHeight="1" x14ac:dyDescent="0.3">
      <c r="A325" s="661" t="s">
        <v>591</v>
      </c>
      <c r="B325" s="662" t="s">
        <v>592</v>
      </c>
      <c r="C325" s="663" t="s">
        <v>596</v>
      </c>
      <c r="D325" s="664" t="s">
        <v>4661</v>
      </c>
      <c r="E325" s="663" t="s">
        <v>634</v>
      </c>
      <c r="F325" s="664" t="s">
        <v>4671</v>
      </c>
      <c r="G325" s="663" t="s">
        <v>650</v>
      </c>
      <c r="H325" s="663" t="s">
        <v>1769</v>
      </c>
      <c r="I325" s="663" t="s">
        <v>1770</v>
      </c>
      <c r="J325" s="663" t="s">
        <v>1771</v>
      </c>
      <c r="K325" s="663" t="s">
        <v>1772</v>
      </c>
      <c r="L325" s="665">
        <v>325.16001533874277</v>
      </c>
      <c r="M325" s="665">
        <v>23</v>
      </c>
      <c r="N325" s="666">
        <v>7478.6803527910834</v>
      </c>
    </row>
    <row r="326" spans="1:14" ht="14.4" customHeight="1" x14ac:dyDescent="0.3">
      <c r="A326" s="661" t="s">
        <v>591</v>
      </c>
      <c r="B326" s="662" t="s">
        <v>592</v>
      </c>
      <c r="C326" s="663" t="s">
        <v>596</v>
      </c>
      <c r="D326" s="664" t="s">
        <v>4661</v>
      </c>
      <c r="E326" s="663" t="s">
        <v>634</v>
      </c>
      <c r="F326" s="664" t="s">
        <v>4671</v>
      </c>
      <c r="G326" s="663" t="s">
        <v>650</v>
      </c>
      <c r="H326" s="663" t="s">
        <v>1773</v>
      </c>
      <c r="I326" s="663" t="s">
        <v>215</v>
      </c>
      <c r="J326" s="663" t="s">
        <v>1774</v>
      </c>
      <c r="K326" s="663"/>
      <c r="L326" s="665">
        <v>51.818995245811585</v>
      </c>
      <c r="M326" s="665">
        <v>3</v>
      </c>
      <c r="N326" s="666">
        <v>155.45698573743476</v>
      </c>
    </row>
    <row r="327" spans="1:14" ht="14.4" customHeight="1" x14ac:dyDescent="0.3">
      <c r="A327" s="661" t="s">
        <v>591</v>
      </c>
      <c r="B327" s="662" t="s">
        <v>592</v>
      </c>
      <c r="C327" s="663" t="s">
        <v>596</v>
      </c>
      <c r="D327" s="664" t="s">
        <v>4661</v>
      </c>
      <c r="E327" s="663" t="s">
        <v>634</v>
      </c>
      <c r="F327" s="664" t="s">
        <v>4671</v>
      </c>
      <c r="G327" s="663" t="s">
        <v>650</v>
      </c>
      <c r="H327" s="663" t="s">
        <v>1775</v>
      </c>
      <c r="I327" s="663" t="s">
        <v>1776</v>
      </c>
      <c r="J327" s="663" t="s">
        <v>1777</v>
      </c>
      <c r="K327" s="663" t="s">
        <v>1778</v>
      </c>
      <c r="L327" s="665">
        <v>278.83000000000004</v>
      </c>
      <c r="M327" s="665">
        <v>1</v>
      </c>
      <c r="N327" s="666">
        <v>278.83000000000004</v>
      </c>
    </row>
    <row r="328" spans="1:14" ht="14.4" customHeight="1" x14ac:dyDescent="0.3">
      <c r="A328" s="661" t="s">
        <v>591</v>
      </c>
      <c r="B328" s="662" t="s">
        <v>592</v>
      </c>
      <c r="C328" s="663" t="s">
        <v>596</v>
      </c>
      <c r="D328" s="664" t="s">
        <v>4661</v>
      </c>
      <c r="E328" s="663" t="s">
        <v>634</v>
      </c>
      <c r="F328" s="664" t="s">
        <v>4671</v>
      </c>
      <c r="G328" s="663" t="s">
        <v>650</v>
      </c>
      <c r="H328" s="663" t="s">
        <v>1779</v>
      </c>
      <c r="I328" s="663" t="s">
        <v>215</v>
      </c>
      <c r="J328" s="663" t="s">
        <v>1780</v>
      </c>
      <c r="K328" s="663"/>
      <c r="L328" s="665">
        <v>31.871403632575404</v>
      </c>
      <c r="M328" s="665">
        <v>13</v>
      </c>
      <c r="N328" s="666">
        <v>414.32824722348028</v>
      </c>
    </row>
    <row r="329" spans="1:14" ht="14.4" customHeight="1" x14ac:dyDescent="0.3">
      <c r="A329" s="661" t="s">
        <v>591</v>
      </c>
      <c r="B329" s="662" t="s">
        <v>592</v>
      </c>
      <c r="C329" s="663" t="s">
        <v>596</v>
      </c>
      <c r="D329" s="664" t="s">
        <v>4661</v>
      </c>
      <c r="E329" s="663" t="s">
        <v>634</v>
      </c>
      <c r="F329" s="664" t="s">
        <v>4671</v>
      </c>
      <c r="G329" s="663" t="s">
        <v>650</v>
      </c>
      <c r="H329" s="663" t="s">
        <v>1781</v>
      </c>
      <c r="I329" s="663" t="s">
        <v>1782</v>
      </c>
      <c r="J329" s="663" t="s">
        <v>1783</v>
      </c>
      <c r="K329" s="663" t="s">
        <v>1784</v>
      </c>
      <c r="L329" s="665">
        <v>209.29</v>
      </c>
      <c r="M329" s="665">
        <v>1</v>
      </c>
      <c r="N329" s="666">
        <v>209.29</v>
      </c>
    </row>
    <row r="330" spans="1:14" ht="14.4" customHeight="1" x14ac:dyDescent="0.3">
      <c r="A330" s="661" t="s">
        <v>591</v>
      </c>
      <c r="B330" s="662" t="s">
        <v>592</v>
      </c>
      <c r="C330" s="663" t="s">
        <v>596</v>
      </c>
      <c r="D330" s="664" t="s">
        <v>4661</v>
      </c>
      <c r="E330" s="663" t="s">
        <v>634</v>
      </c>
      <c r="F330" s="664" t="s">
        <v>4671</v>
      </c>
      <c r="G330" s="663" t="s">
        <v>650</v>
      </c>
      <c r="H330" s="663" t="s">
        <v>1785</v>
      </c>
      <c r="I330" s="663" t="s">
        <v>1785</v>
      </c>
      <c r="J330" s="663" t="s">
        <v>1786</v>
      </c>
      <c r="K330" s="663" t="s">
        <v>1787</v>
      </c>
      <c r="L330" s="665">
        <v>74.680000000000007</v>
      </c>
      <c r="M330" s="665">
        <v>1</v>
      </c>
      <c r="N330" s="666">
        <v>74.680000000000007</v>
      </c>
    </row>
    <row r="331" spans="1:14" ht="14.4" customHeight="1" x14ac:dyDescent="0.3">
      <c r="A331" s="661" t="s">
        <v>591</v>
      </c>
      <c r="B331" s="662" t="s">
        <v>592</v>
      </c>
      <c r="C331" s="663" t="s">
        <v>596</v>
      </c>
      <c r="D331" s="664" t="s">
        <v>4661</v>
      </c>
      <c r="E331" s="663" t="s">
        <v>634</v>
      </c>
      <c r="F331" s="664" t="s">
        <v>4671</v>
      </c>
      <c r="G331" s="663" t="s">
        <v>650</v>
      </c>
      <c r="H331" s="663" t="s">
        <v>1788</v>
      </c>
      <c r="I331" s="663" t="s">
        <v>215</v>
      </c>
      <c r="J331" s="663" t="s">
        <v>1789</v>
      </c>
      <c r="K331" s="663"/>
      <c r="L331" s="665">
        <v>260.26</v>
      </c>
      <c r="M331" s="665">
        <v>1</v>
      </c>
      <c r="N331" s="666">
        <v>260.26</v>
      </c>
    </row>
    <row r="332" spans="1:14" ht="14.4" customHeight="1" x14ac:dyDescent="0.3">
      <c r="A332" s="661" t="s">
        <v>591</v>
      </c>
      <c r="B332" s="662" t="s">
        <v>592</v>
      </c>
      <c r="C332" s="663" t="s">
        <v>596</v>
      </c>
      <c r="D332" s="664" t="s">
        <v>4661</v>
      </c>
      <c r="E332" s="663" t="s">
        <v>634</v>
      </c>
      <c r="F332" s="664" t="s">
        <v>4671</v>
      </c>
      <c r="G332" s="663" t="s">
        <v>650</v>
      </c>
      <c r="H332" s="663" t="s">
        <v>1790</v>
      </c>
      <c r="I332" s="663" t="s">
        <v>1790</v>
      </c>
      <c r="J332" s="663" t="s">
        <v>1791</v>
      </c>
      <c r="K332" s="663" t="s">
        <v>656</v>
      </c>
      <c r="L332" s="665">
        <v>0</v>
      </c>
      <c r="M332" s="665">
        <v>0</v>
      </c>
      <c r="N332" s="666">
        <v>0</v>
      </c>
    </row>
    <row r="333" spans="1:14" ht="14.4" customHeight="1" x14ac:dyDescent="0.3">
      <c r="A333" s="661" t="s">
        <v>591</v>
      </c>
      <c r="B333" s="662" t="s">
        <v>592</v>
      </c>
      <c r="C333" s="663" t="s">
        <v>596</v>
      </c>
      <c r="D333" s="664" t="s">
        <v>4661</v>
      </c>
      <c r="E333" s="663" t="s">
        <v>634</v>
      </c>
      <c r="F333" s="664" t="s">
        <v>4671</v>
      </c>
      <c r="G333" s="663" t="s">
        <v>650</v>
      </c>
      <c r="H333" s="663" t="s">
        <v>1792</v>
      </c>
      <c r="I333" s="663" t="s">
        <v>1793</v>
      </c>
      <c r="J333" s="663" t="s">
        <v>1794</v>
      </c>
      <c r="K333" s="663" t="s">
        <v>1795</v>
      </c>
      <c r="L333" s="665">
        <v>1613.2200000000003</v>
      </c>
      <c r="M333" s="665">
        <v>6</v>
      </c>
      <c r="N333" s="666">
        <v>9679.3200000000015</v>
      </c>
    </row>
    <row r="334" spans="1:14" ht="14.4" customHeight="1" x14ac:dyDescent="0.3">
      <c r="A334" s="661" t="s">
        <v>591</v>
      </c>
      <c r="B334" s="662" t="s">
        <v>592</v>
      </c>
      <c r="C334" s="663" t="s">
        <v>596</v>
      </c>
      <c r="D334" s="664" t="s">
        <v>4661</v>
      </c>
      <c r="E334" s="663" t="s">
        <v>634</v>
      </c>
      <c r="F334" s="664" t="s">
        <v>4671</v>
      </c>
      <c r="G334" s="663" t="s">
        <v>650</v>
      </c>
      <c r="H334" s="663" t="s">
        <v>1796</v>
      </c>
      <c r="I334" s="663" t="s">
        <v>1797</v>
      </c>
      <c r="J334" s="663" t="s">
        <v>1798</v>
      </c>
      <c r="K334" s="663" t="s">
        <v>1799</v>
      </c>
      <c r="L334" s="665">
        <v>28.274970941737955</v>
      </c>
      <c r="M334" s="665">
        <v>22</v>
      </c>
      <c r="N334" s="666">
        <v>622.04936071823499</v>
      </c>
    </row>
    <row r="335" spans="1:14" ht="14.4" customHeight="1" x14ac:dyDescent="0.3">
      <c r="A335" s="661" t="s">
        <v>591</v>
      </c>
      <c r="B335" s="662" t="s">
        <v>592</v>
      </c>
      <c r="C335" s="663" t="s">
        <v>596</v>
      </c>
      <c r="D335" s="664" t="s">
        <v>4661</v>
      </c>
      <c r="E335" s="663" t="s">
        <v>634</v>
      </c>
      <c r="F335" s="664" t="s">
        <v>4671</v>
      </c>
      <c r="G335" s="663" t="s">
        <v>650</v>
      </c>
      <c r="H335" s="663" t="s">
        <v>1800</v>
      </c>
      <c r="I335" s="663" t="s">
        <v>1801</v>
      </c>
      <c r="J335" s="663" t="s">
        <v>1802</v>
      </c>
      <c r="K335" s="663" t="s">
        <v>1803</v>
      </c>
      <c r="L335" s="665">
        <v>136.16999999999999</v>
      </c>
      <c r="M335" s="665">
        <v>2</v>
      </c>
      <c r="N335" s="666">
        <v>272.33999999999997</v>
      </c>
    </row>
    <row r="336" spans="1:14" ht="14.4" customHeight="1" x14ac:dyDescent="0.3">
      <c r="A336" s="661" t="s">
        <v>591</v>
      </c>
      <c r="B336" s="662" t="s">
        <v>592</v>
      </c>
      <c r="C336" s="663" t="s">
        <v>596</v>
      </c>
      <c r="D336" s="664" t="s">
        <v>4661</v>
      </c>
      <c r="E336" s="663" t="s">
        <v>634</v>
      </c>
      <c r="F336" s="664" t="s">
        <v>4671</v>
      </c>
      <c r="G336" s="663" t="s">
        <v>650</v>
      </c>
      <c r="H336" s="663" t="s">
        <v>1804</v>
      </c>
      <c r="I336" s="663" t="s">
        <v>1805</v>
      </c>
      <c r="J336" s="663" t="s">
        <v>1806</v>
      </c>
      <c r="K336" s="663" t="s">
        <v>1186</v>
      </c>
      <c r="L336" s="665">
        <v>72.003325071684216</v>
      </c>
      <c r="M336" s="665">
        <v>6</v>
      </c>
      <c r="N336" s="666">
        <v>432.01995043010533</v>
      </c>
    </row>
    <row r="337" spans="1:14" ht="14.4" customHeight="1" x14ac:dyDescent="0.3">
      <c r="A337" s="661" t="s">
        <v>591</v>
      </c>
      <c r="B337" s="662" t="s">
        <v>592</v>
      </c>
      <c r="C337" s="663" t="s">
        <v>596</v>
      </c>
      <c r="D337" s="664" t="s">
        <v>4661</v>
      </c>
      <c r="E337" s="663" t="s">
        <v>634</v>
      </c>
      <c r="F337" s="664" t="s">
        <v>4671</v>
      </c>
      <c r="G337" s="663" t="s">
        <v>650</v>
      </c>
      <c r="H337" s="663" t="s">
        <v>1807</v>
      </c>
      <c r="I337" s="663" t="s">
        <v>1808</v>
      </c>
      <c r="J337" s="663" t="s">
        <v>1607</v>
      </c>
      <c r="K337" s="663" t="s">
        <v>1809</v>
      </c>
      <c r="L337" s="665">
        <v>61.45000000000001</v>
      </c>
      <c r="M337" s="665">
        <v>3</v>
      </c>
      <c r="N337" s="666">
        <v>184.35000000000002</v>
      </c>
    </row>
    <row r="338" spans="1:14" ht="14.4" customHeight="1" x14ac:dyDescent="0.3">
      <c r="A338" s="661" t="s">
        <v>591</v>
      </c>
      <c r="B338" s="662" t="s">
        <v>592</v>
      </c>
      <c r="C338" s="663" t="s">
        <v>596</v>
      </c>
      <c r="D338" s="664" t="s">
        <v>4661</v>
      </c>
      <c r="E338" s="663" t="s">
        <v>634</v>
      </c>
      <c r="F338" s="664" t="s">
        <v>4671</v>
      </c>
      <c r="G338" s="663" t="s">
        <v>650</v>
      </c>
      <c r="H338" s="663" t="s">
        <v>1810</v>
      </c>
      <c r="I338" s="663" t="s">
        <v>1811</v>
      </c>
      <c r="J338" s="663" t="s">
        <v>1812</v>
      </c>
      <c r="K338" s="663" t="s">
        <v>1628</v>
      </c>
      <c r="L338" s="665">
        <v>46.640204741070264</v>
      </c>
      <c r="M338" s="665">
        <v>65</v>
      </c>
      <c r="N338" s="666">
        <v>3031.6133081695671</v>
      </c>
    </row>
    <row r="339" spans="1:14" ht="14.4" customHeight="1" x14ac:dyDescent="0.3">
      <c r="A339" s="661" t="s">
        <v>591</v>
      </c>
      <c r="B339" s="662" t="s">
        <v>592</v>
      </c>
      <c r="C339" s="663" t="s">
        <v>596</v>
      </c>
      <c r="D339" s="664" t="s">
        <v>4661</v>
      </c>
      <c r="E339" s="663" t="s">
        <v>634</v>
      </c>
      <c r="F339" s="664" t="s">
        <v>4671</v>
      </c>
      <c r="G339" s="663" t="s">
        <v>650</v>
      </c>
      <c r="H339" s="663" t="s">
        <v>1813</v>
      </c>
      <c r="I339" s="663" t="s">
        <v>1814</v>
      </c>
      <c r="J339" s="663" t="s">
        <v>1815</v>
      </c>
      <c r="K339" s="663" t="s">
        <v>1816</v>
      </c>
      <c r="L339" s="665">
        <v>161.51797179702902</v>
      </c>
      <c r="M339" s="665">
        <v>1</v>
      </c>
      <c r="N339" s="666">
        <v>161.51797179702902</v>
      </c>
    </row>
    <row r="340" spans="1:14" ht="14.4" customHeight="1" x14ac:dyDescent="0.3">
      <c r="A340" s="661" t="s">
        <v>591</v>
      </c>
      <c r="B340" s="662" t="s">
        <v>592</v>
      </c>
      <c r="C340" s="663" t="s">
        <v>596</v>
      </c>
      <c r="D340" s="664" t="s">
        <v>4661</v>
      </c>
      <c r="E340" s="663" t="s">
        <v>634</v>
      </c>
      <c r="F340" s="664" t="s">
        <v>4671</v>
      </c>
      <c r="G340" s="663" t="s">
        <v>650</v>
      </c>
      <c r="H340" s="663" t="s">
        <v>1817</v>
      </c>
      <c r="I340" s="663" t="s">
        <v>1818</v>
      </c>
      <c r="J340" s="663" t="s">
        <v>1819</v>
      </c>
      <c r="K340" s="663" t="s">
        <v>1820</v>
      </c>
      <c r="L340" s="665">
        <v>410.16997898215413</v>
      </c>
      <c r="M340" s="665">
        <v>7</v>
      </c>
      <c r="N340" s="666">
        <v>2871.1898528750789</v>
      </c>
    </row>
    <row r="341" spans="1:14" ht="14.4" customHeight="1" x14ac:dyDescent="0.3">
      <c r="A341" s="661" t="s">
        <v>591</v>
      </c>
      <c r="B341" s="662" t="s">
        <v>592</v>
      </c>
      <c r="C341" s="663" t="s">
        <v>596</v>
      </c>
      <c r="D341" s="664" t="s">
        <v>4661</v>
      </c>
      <c r="E341" s="663" t="s">
        <v>634</v>
      </c>
      <c r="F341" s="664" t="s">
        <v>4671</v>
      </c>
      <c r="G341" s="663" t="s">
        <v>650</v>
      </c>
      <c r="H341" s="663" t="s">
        <v>1821</v>
      </c>
      <c r="I341" s="663" t="s">
        <v>1821</v>
      </c>
      <c r="J341" s="663" t="s">
        <v>1822</v>
      </c>
      <c r="K341" s="663" t="s">
        <v>1823</v>
      </c>
      <c r="L341" s="665">
        <v>792.90581843044072</v>
      </c>
      <c r="M341" s="665">
        <v>73</v>
      </c>
      <c r="N341" s="666">
        <v>57882.124745422174</v>
      </c>
    </row>
    <row r="342" spans="1:14" ht="14.4" customHeight="1" x14ac:dyDescent="0.3">
      <c r="A342" s="661" t="s">
        <v>591</v>
      </c>
      <c r="B342" s="662" t="s">
        <v>592</v>
      </c>
      <c r="C342" s="663" t="s">
        <v>596</v>
      </c>
      <c r="D342" s="664" t="s">
        <v>4661</v>
      </c>
      <c r="E342" s="663" t="s">
        <v>634</v>
      </c>
      <c r="F342" s="664" t="s">
        <v>4671</v>
      </c>
      <c r="G342" s="663" t="s">
        <v>650</v>
      </c>
      <c r="H342" s="663" t="s">
        <v>1824</v>
      </c>
      <c r="I342" s="663" t="s">
        <v>215</v>
      </c>
      <c r="J342" s="663" t="s">
        <v>1825</v>
      </c>
      <c r="K342" s="663"/>
      <c r="L342" s="665">
        <v>163.00998390958691</v>
      </c>
      <c r="M342" s="665">
        <v>3</v>
      </c>
      <c r="N342" s="666">
        <v>489.02995172876075</v>
      </c>
    </row>
    <row r="343" spans="1:14" ht="14.4" customHeight="1" x14ac:dyDescent="0.3">
      <c r="A343" s="661" t="s">
        <v>591</v>
      </c>
      <c r="B343" s="662" t="s">
        <v>592</v>
      </c>
      <c r="C343" s="663" t="s">
        <v>596</v>
      </c>
      <c r="D343" s="664" t="s">
        <v>4661</v>
      </c>
      <c r="E343" s="663" t="s">
        <v>634</v>
      </c>
      <c r="F343" s="664" t="s">
        <v>4671</v>
      </c>
      <c r="G343" s="663" t="s">
        <v>650</v>
      </c>
      <c r="H343" s="663" t="s">
        <v>1826</v>
      </c>
      <c r="I343" s="663" t="s">
        <v>215</v>
      </c>
      <c r="J343" s="663" t="s">
        <v>1827</v>
      </c>
      <c r="K343" s="663"/>
      <c r="L343" s="665">
        <v>330.92738690549533</v>
      </c>
      <c r="M343" s="665">
        <v>16</v>
      </c>
      <c r="N343" s="666">
        <v>5294.8381904879252</v>
      </c>
    </row>
    <row r="344" spans="1:14" ht="14.4" customHeight="1" x14ac:dyDescent="0.3">
      <c r="A344" s="661" t="s">
        <v>591</v>
      </c>
      <c r="B344" s="662" t="s">
        <v>592</v>
      </c>
      <c r="C344" s="663" t="s">
        <v>596</v>
      </c>
      <c r="D344" s="664" t="s">
        <v>4661</v>
      </c>
      <c r="E344" s="663" t="s">
        <v>634</v>
      </c>
      <c r="F344" s="664" t="s">
        <v>4671</v>
      </c>
      <c r="G344" s="663" t="s">
        <v>650</v>
      </c>
      <c r="H344" s="663" t="s">
        <v>1828</v>
      </c>
      <c r="I344" s="663" t="s">
        <v>215</v>
      </c>
      <c r="J344" s="663" t="s">
        <v>1829</v>
      </c>
      <c r="K344" s="663"/>
      <c r="L344" s="665">
        <v>43.809347128155821</v>
      </c>
      <c r="M344" s="665">
        <v>2</v>
      </c>
      <c r="N344" s="666">
        <v>87.618694256311642</v>
      </c>
    </row>
    <row r="345" spans="1:14" ht="14.4" customHeight="1" x14ac:dyDescent="0.3">
      <c r="A345" s="661" t="s">
        <v>591</v>
      </c>
      <c r="B345" s="662" t="s">
        <v>592</v>
      </c>
      <c r="C345" s="663" t="s">
        <v>596</v>
      </c>
      <c r="D345" s="664" t="s">
        <v>4661</v>
      </c>
      <c r="E345" s="663" t="s">
        <v>634</v>
      </c>
      <c r="F345" s="664" t="s">
        <v>4671</v>
      </c>
      <c r="G345" s="663" t="s">
        <v>650</v>
      </c>
      <c r="H345" s="663" t="s">
        <v>1830</v>
      </c>
      <c r="I345" s="663" t="s">
        <v>1831</v>
      </c>
      <c r="J345" s="663" t="s">
        <v>1832</v>
      </c>
      <c r="K345" s="663" t="s">
        <v>1833</v>
      </c>
      <c r="L345" s="665">
        <v>84.55</v>
      </c>
      <c r="M345" s="665">
        <v>1</v>
      </c>
      <c r="N345" s="666">
        <v>84.55</v>
      </c>
    </row>
    <row r="346" spans="1:14" ht="14.4" customHeight="1" x14ac:dyDescent="0.3">
      <c r="A346" s="661" t="s">
        <v>591</v>
      </c>
      <c r="B346" s="662" t="s">
        <v>592</v>
      </c>
      <c r="C346" s="663" t="s">
        <v>596</v>
      </c>
      <c r="D346" s="664" t="s">
        <v>4661</v>
      </c>
      <c r="E346" s="663" t="s">
        <v>634</v>
      </c>
      <c r="F346" s="664" t="s">
        <v>4671</v>
      </c>
      <c r="G346" s="663" t="s">
        <v>650</v>
      </c>
      <c r="H346" s="663" t="s">
        <v>1834</v>
      </c>
      <c r="I346" s="663" t="s">
        <v>1835</v>
      </c>
      <c r="J346" s="663" t="s">
        <v>1162</v>
      </c>
      <c r="K346" s="663" t="s">
        <v>1836</v>
      </c>
      <c r="L346" s="665">
        <v>636.15219362520077</v>
      </c>
      <c r="M346" s="665">
        <v>7</v>
      </c>
      <c r="N346" s="666">
        <v>4453.065355376405</v>
      </c>
    </row>
    <row r="347" spans="1:14" ht="14.4" customHeight="1" x14ac:dyDescent="0.3">
      <c r="A347" s="661" t="s">
        <v>591</v>
      </c>
      <c r="B347" s="662" t="s">
        <v>592</v>
      </c>
      <c r="C347" s="663" t="s">
        <v>596</v>
      </c>
      <c r="D347" s="664" t="s">
        <v>4661</v>
      </c>
      <c r="E347" s="663" t="s">
        <v>634</v>
      </c>
      <c r="F347" s="664" t="s">
        <v>4671</v>
      </c>
      <c r="G347" s="663" t="s">
        <v>650</v>
      </c>
      <c r="H347" s="663" t="s">
        <v>1837</v>
      </c>
      <c r="I347" s="663" t="s">
        <v>1838</v>
      </c>
      <c r="J347" s="663" t="s">
        <v>1839</v>
      </c>
      <c r="K347" s="663"/>
      <c r="L347" s="665">
        <v>178.37999999999997</v>
      </c>
      <c r="M347" s="665">
        <v>2</v>
      </c>
      <c r="N347" s="666">
        <v>356.75999999999993</v>
      </c>
    </row>
    <row r="348" spans="1:14" ht="14.4" customHeight="1" x14ac:dyDescent="0.3">
      <c r="A348" s="661" t="s">
        <v>591</v>
      </c>
      <c r="B348" s="662" t="s">
        <v>592</v>
      </c>
      <c r="C348" s="663" t="s">
        <v>596</v>
      </c>
      <c r="D348" s="664" t="s">
        <v>4661</v>
      </c>
      <c r="E348" s="663" t="s">
        <v>634</v>
      </c>
      <c r="F348" s="664" t="s">
        <v>4671</v>
      </c>
      <c r="G348" s="663" t="s">
        <v>650</v>
      </c>
      <c r="H348" s="663" t="s">
        <v>1840</v>
      </c>
      <c r="I348" s="663" t="s">
        <v>1841</v>
      </c>
      <c r="J348" s="663" t="s">
        <v>1842</v>
      </c>
      <c r="K348" s="663" t="s">
        <v>1843</v>
      </c>
      <c r="L348" s="665">
        <v>74.75200000000001</v>
      </c>
      <c r="M348" s="665">
        <v>5</v>
      </c>
      <c r="N348" s="666">
        <v>373.76000000000005</v>
      </c>
    </row>
    <row r="349" spans="1:14" ht="14.4" customHeight="1" x14ac:dyDescent="0.3">
      <c r="A349" s="661" t="s">
        <v>591</v>
      </c>
      <c r="B349" s="662" t="s">
        <v>592</v>
      </c>
      <c r="C349" s="663" t="s">
        <v>596</v>
      </c>
      <c r="D349" s="664" t="s">
        <v>4661</v>
      </c>
      <c r="E349" s="663" t="s">
        <v>634</v>
      </c>
      <c r="F349" s="664" t="s">
        <v>4671</v>
      </c>
      <c r="G349" s="663" t="s">
        <v>650</v>
      </c>
      <c r="H349" s="663" t="s">
        <v>1844</v>
      </c>
      <c r="I349" s="663" t="s">
        <v>215</v>
      </c>
      <c r="J349" s="663" t="s">
        <v>1845</v>
      </c>
      <c r="K349" s="663"/>
      <c r="L349" s="665">
        <v>24.909843559527303</v>
      </c>
      <c r="M349" s="665">
        <v>2</v>
      </c>
      <c r="N349" s="666">
        <v>49.819687119054606</v>
      </c>
    </row>
    <row r="350" spans="1:14" ht="14.4" customHeight="1" x14ac:dyDescent="0.3">
      <c r="A350" s="661" t="s">
        <v>591</v>
      </c>
      <c r="B350" s="662" t="s">
        <v>592</v>
      </c>
      <c r="C350" s="663" t="s">
        <v>596</v>
      </c>
      <c r="D350" s="664" t="s">
        <v>4661</v>
      </c>
      <c r="E350" s="663" t="s">
        <v>634</v>
      </c>
      <c r="F350" s="664" t="s">
        <v>4671</v>
      </c>
      <c r="G350" s="663" t="s">
        <v>650</v>
      </c>
      <c r="H350" s="663" t="s">
        <v>1846</v>
      </c>
      <c r="I350" s="663" t="s">
        <v>1847</v>
      </c>
      <c r="J350" s="663" t="s">
        <v>1848</v>
      </c>
      <c r="K350" s="663" t="s">
        <v>1849</v>
      </c>
      <c r="L350" s="665">
        <v>81.5</v>
      </c>
      <c r="M350" s="665">
        <v>3</v>
      </c>
      <c r="N350" s="666">
        <v>244.5</v>
      </c>
    </row>
    <row r="351" spans="1:14" ht="14.4" customHeight="1" x14ac:dyDescent="0.3">
      <c r="A351" s="661" t="s">
        <v>591</v>
      </c>
      <c r="B351" s="662" t="s">
        <v>592</v>
      </c>
      <c r="C351" s="663" t="s">
        <v>596</v>
      </c>
      <c r="D351" s="664" t="s">
        <v>4661</v>
      </c>
      <c r="E351" s="663" t="s">
        <v>634</v>
      </c>
      <c r="F351" s="664" t="s">
        <v>4671</v>
      </c>
      <c r="G351" s="663" t="s">
        <v>650</v>
      </c>
      <c r="H351" s="663" t="s">
        <v>1850</v>
      </c>
      <c r="I351" s="663" t="s">
        <v>1851</v>
      </c>
      <c r="J351" s="663" t="s">
        <v>1852</v>
      </c>
      <c r="K351" s="663" t="s">
        <v>1417</v>
      </c>
      <c r="L351" s="665">
        <v>48.580081953906536</v>
      </c>
      <c r="M351" s="665">
        <v>1</v>
      </c>
      <c r="N351" s="666">
        <v>48.580081953906536</v>
      </c>
    </row>
    <row r="352" spans="1:14" ht="14.4" customHeight="1" x14ac:dyDescent="0.3">
      <c r="A352" s="661" t="s">
        <v>591</v>
      </c>
      <c r="B352" s="662" t="s">
        <v>592</v>
      </c>
      <c r="C352" s="663" t="s">
        <v>596</v>
      </c>
      <c r="D352" s="664" t="s">
        <v>4661</v>
      </c>
      <c r="E352" s="663" t="s">
        <v>634</v>
      </c>
      <c r="F352" s="664" t="s">
        <v>4671</v>
      </c>
      <c r="G352" s="663" t="s">
        <v>650</v>
      </c>
      <c r="H352" s="663" t="s">
        <v>1853</v>
      </c>
      <c r="I352" s="663" t="s">
        <v>1854</v>
      </c>
      <c r="J352" s="663" t="s">
        <v>1855</v>
      </c>
      <c r="K352" s="663" t="s">
        <v>1856</v>
      </c>
      <c r="L352" s="665">
        <v>163.72000000000008</v>
      </c>
      <c r="M352" s="665">
        <v>1</v>
      </c>
      <c r="N352" s="666">
        <v>163.72000000000008</v>
      </c>
    </row>
    <row r="353" spans="1:14" ht="14.4" customHeight="1" x14ac:dyDescent="0.3">
      <c r="A353" s="661" t="s">
        <v>591</v>
      </c>
      <c r="B353" s="662" t="s">
        <v>592</v>
      </c>
      <c r="C353" s="663" t="s">
        <v>596</v>
      </c>
      <c r="D353" s="664" t="s">
        <v>4661</v>
      </c>
      <c r="E353" s="663" t="s">
        <v>634</v>
      </c>
      <c r="F353" s="664" t="s">
        <v>4671</v>
      </c>
      <c r="G353" s="663" t="s">
        <v>650</v>
      </c>
      <c r="H353" s="663" t="s">
        <v>1857</v>
      </c>
      <c r="I353" s="663" t="s">
        <v>215</v>
      </c>
      <c r="J353" s="663" t="s">
        <v>1858</v>
      </c>
      <c r="K353" s="663"/>
      <c r="L353" s="665">
        <v>428.04483860449955</v>
      </c>
      <c r="M353" s="665">
        <v>2</v>
      </c>
      <c r="N353" s="666">
        <v>856.08967720899909</v>
      </c>
    </row>
    <row r="354" spans="1:14" ht="14.4" customHeight="1" x14ac:dyDescent="0.3">
      <c r="A354" s="661" t="s">
        <v>591</v>
      </c>
      <c r="B354" s="662" t="s">
        <v>592</v>
      </c>
      <c r="C354" s="663" t="s">
        <v>596</v>
      </c>
      <c r="D354" s="664" t="s">
        <v>4661</v>
      </c>
      <c r="E354" s="663" t="s">
        <v>634</v>
      </c>
      <c r="F354" s="664" t="s">
        <v>4671</v>
      </c>
      <c r="G354" s="663" t="s">
        <v>650</v>
      </c>
      <c r="H354" s="663" t="s">
        <v>1859</v>
      </c>
      <c r="I354" s="663" t="s">
        <v>700</v>
      </c>
      <c r="J354" s="663" t="s">
        <v>1860</v>
      </c>
      <c r="K354" s="663"/>
      <c r="L354" s="665">
        <v>98.129999999999981</v>
      </c>
      <c r="M354" s="665">
        <v>1</v>
      </c>
      <c r="N354" s="666">
        <v>98.129999999999981</v>
      </c>
    </row>
    <row r="355" spans="1:14" ht="14.4" customHeight="1" x14ac:dyDescent="0.3">
      <c r="A355" s="661" t="s">
        <v>591</v>
      </c>
      <c r="B355" s="662" t="s">
        <v>592</v>
      </c>
      <c r="C355" s="663" t="s">
        <v>596</v>
      </c>
      <c r="D355" s="664" t="s">
        <v>4661</v>
      </c>
      <c r="E355" s="663" t="s">
        <v>634</v>
      </c>
      <c r="F355" s="664" t="s">
        <v>4671</v>
      </c>
      <c r="G355" s="663" t="s">
        <v>650</v>
      </c>
      <c r="H355" s="663" t="s">
        <v>1861</v>
      </c>
      <c r="I355" s="663" t="s">
        <v>215</v>
      </c>
      <c r="J355" s="663" t="s">
        <v>1862</v>
      </c>
      <c r="K355" s="663"/>
      <c r="L355" s="665">
        <v>83.2</v>
      </c>
      <c r="M355" s="665">
        <v>3</v>
      </c>
      <c r="N355" s="666">
        <v>249.60000000000002</v>
      </c>
    </row>
    <row r="356" spans="1:14" ht="14.4" customHeight="1" x14ac:dyDescent="0.3">
      <c r="A356" s="661" t="s">
        <v>591</v>
      </c>
      <c r="B356" s="662" t="s">
        <v>592</v>
      </c>
      <c r="C356" s="663" t="s">
        <v>596</v>
      </c>
      <c r="D356" s="664" t="s">
        <v>4661</v>
      </c>
      <c r="E356" s="663" t="s">
        <v>634</v>
      </c>
      <c r="F356" s="664" t="s">
        <v>4671</v>
      </c>
      <c r="G356" s="663" t="s">
        <v>650</v>
      </c>
      <c r="H356" s="663" t="s">
        <v>1863</v>
      </c>
      <c r="I356" s="663" t="s">
        <v>1864</v>
      </c>
      <c r="J356" s="663" t="s">
        <v>1865</v>
      </c>
      <c r="K356" s="663" t="s">
        <v>1866</v>
      </c>
      <c r="L356" s="665">
        <v>129.54964294024816</v>
      </c>
      <c r="M356" s="665">
        <v>1</v>
      </c>
      <c r="N356" s="666">
        <v>129.54964294024816</v>
      </c>
    </row>
    <row r="357" spans="1:14" ht="14.4" customHeight="1" x14ac:dyDescent="0.3">
      <c r="A357" s="661" t="s">
        <v>591</v>
      </c>
      <c r="B357" s="662" t="s">
        <v>592</v>
      </c>
      <c r="C357" s="663" t="s">
        <v>596</v>
      </c>
      <c r="D357" s="664" t="s">
        <v>4661</v>
      </c>
      <c r="E357" s="663" t="s">
        <v>634</v>
      </c>
      <c r="F357" s="664" t="s">
        <v>4671</v>
      </c>
      <c r="G357" s="663" t="s">
        <v>650</v>
      </c>
      <c r="H357" s="663" t="s">
        <v>1867</v>
      </c>
      <c r="I357" s="663" t="s">
        <v>1868</v>
      </c>
      <c r="J357" s="663" t="s">
        <v>1869</v>
      </c>
      <c r="K357" s="663" t="s">
        <v>1870</v>
      </c>
      <c r="L357" s="665">
        <v>130.17759334988034</v>
      </c>
      <c r="M357" s="665">
        <v>5</v>
      </c>
      <c r="N357" s="666">
        <v>650.8879667494017</v>
      </c>
    </row>
    <row r="358" spans="1:14" ht="14.4" customHeight="1" x14ac:dyDescent="0.3">
      <c r="A358" s="661" t="s">
        <v>591</v>
      </c>
      <c r="B358" s="662" t="s">
        <v>592</v>
      </c>
      <c r="C358" s="663" t="s">
        <v>596</v>
      </c>
      <c r="D358" s="664" t="s">
        <v>4661</v>
      </c>
      <c r="E358" s="663" t="s">
        <v>634</v>
      </c>
      <c r="F358" s="664" t="s">
        <v>4671</v>
      </c>
      <c r="G358" s="663" t="s">
        <v>650</v>
      </c>
      <c r="H358" s="663" t="s">
        <v>1871</v>
      </c>
      <c r="I358" s="663" t="s">
        <v>215</v>
      </c>
      <c r="J358" s="663" t="s">
        <v>1872</v>
      </c>
      <c r="K358" s="663"/>
      <c r="L358" s="665">
        <v>98.708804260870423</v>
      </c>
      <c r="M358" s="665">
        <v>5</v>
      </c>
      <c r="N358" s="666">
        <v>493.5440213043521</v>
      </c>
    </row>
    <row r="359" spans="1:14" ht="14.4" customHeight="1" x14ac:dyDescent="0.3">
      <c r="A359" s="661" t="s">
        <v>591</v>
      </c>
      <c r="B359" s="662" t="s">
        <v>592</v>
      </c>
      <c r="C359" s="663" t="s">
        <v>596</v>
      </c>
      <c r="D359" s="664" t="s">
        <v>4661</v>
      </c>
      <c r="E359" s="663" t="s">
        <v>634</v>
      </c>
      <c r="F359" s="664" t="s">
        <v>4671</v>
      </c>
      <c r="G359" s="663" t="s">
        <v>650</v>
      </c>
      <c r="H359" s="663" t="s">
        <v>1873</v>
      </c>
      <c r="I359" s="663" t="s">
        <v>215</v>
      </c>
      <c r="J359" s="663" t="s">
        <v>1874</v>
      </c>
      <c r="K359" s="663"/>
      <c r="L359" s="665">
        <v>70.841799489312521</v>
      </c>
      <c r="M359" s="665">
        <v>2</v>
      </c>
      <c r="N359" s="666">
        <v>141.68359897862504</v>
      </c>
    </row>
    <row r="360" spans="1:14" ht="14.4" customHeight="1" x14ac:dyDescent="0.3">
      <c r="A360" s="661" t="s">
        <v>591</v>
      </c>
      <c r="B360" s="662" t="s">
        <v>592</v>
      </c>
      <c r="C360" s="663" t="s">
        <v>596</v>
      </c>
      <c r="D360" s="664" t="s">
        <v>4661</v>
      </c>
      <c r="E360" s="663" t="s">
        <v>634</v>
      </c>
      <c r="F360" s="664" t="s">
        <v>4671</v>
      </c>
      <c r="G360" s="663" t="s">
        <v>650</v>
      </c>
      <c r="H360" s="663" t="s">
        <v>1875</v>
      </c>
      <c r="I360" s="663" t="s">
        <v>1876</v>
      </c>
      <c r="J360" s="663" t="s">
        <v>1877</v>
      </c>
      <c r="K360" s="663" t="s">
        <v>1878</v>
      </c>
      <c r="L360" s="665">
        <v>182.14346101170793</v>
      </c>
      <c r="M360" s="665">
        <v>27.9755556</v>
      </c>
      <c r="N360" s="666">
        <v>5095.5645207094676</v>
      </c>
    </row>
    <row r="361" spans="1:14" ht="14.4" customHeight="1" x14ac:dyDescent="0.3">
      <c r="A361" s="661" t="s">
        <v>591</v>
      </c>
      <c r="B361" s="662" t="s">
        <v>592</v>
      </c>
      <c r="C361" s="663" t="s">
        <v>596</v>
      </c>
      <c r="D361" s="664" t="s">
        <v>4661</v>
      </c>
      <c r="E361" s="663" t="s">
        <v>634</v>
      </c>
      <c r="F361" s="664" t="s">
        <v>4671</v>
      </c>
      <c r="G361" s="663" t="s">
        <v>650</v>
      </c>
      <c r="H361" s="663" t="s">
        <v>1879</v>
      </c>
      <c r="I361" s="663" t="s">
        <v>1880</v>
      </c>
      <c r="J361" s="663" t="s">
        <v>1877</v>
      </c>
      <c r="K361" s="663" t="s">
        <v>1881</v>
      </c>
      <c r="L361" s="665">
        <v>364.08923847333119</v>
      </c>
      <c r="M361" s="665">
        <v>298.63655359999996</v>
      </c>
      <c r="N361" s="666">
        <v>108730.35538052414</v>
      </c>
    </row>
    <row r="362" spans="1:14" ht="14.4" customHeight="1" x14ac:dyDescent="0.3">
      <c r="A362" s="661" t="s">
        <v>591</v>
      </c>
      <c r="B362" s="662" t="s">
        <v>592</v>
      </c>
      <c r="C362" s="663" t="s">
        <v>596</v>
      </c>
      <c r="D362" s="664" t="s">
        <v>4661</v>
      </c>
      <c r="E362" s="663" t="s">
        <v>634</v>
      </c>
      <c r="F362" s="664" t="s">
        <v>4671</v>
      </c>
      <c r="G362" s="663" t="s">
        <v>650</v>
      </c>
      <c r="H362" s="663" t="s">
        <v>1882</v>
      </c>
      <c r="I362" s="663" t="s">
        <v>1883</v>
      </c>
      <c r="J362" s="663" t="s">
        <v>1884</v>
      </c>
      <c r="K362" s="663" t="s">
        <v>1885</v>
      </c>
      <c r="L362" s="665">
        <v>174.00385139177223</v>
      </c>
      <c r="M362" s="665">
        <v>8</v>
      </c>
      <c r="N362" s="666">
        <v>1392.0308111341778</v>
      </c>
    </row>
    <row r="363" spans="1:14" ht="14.4" customHeight="1" x14ac:dyDescent="0.3">
      <c r="A363" s="661" t="s">
        <v>591</v>
      </c>
      <c r="B363" s="662" t="s">
        <v>592</v>
      </c>
      <c r="C363" s="663" t="s">
        <v>596</v>
      </c>
      <c r="D363" s="664" t="s">
        <v>4661</v>
      </c>
      <c r="E363" s="663" t="s">
        <v>634</v>
      </c>
      <c r="F363" s="664" t="s">
        <v>4671</v>
      </c>
      <c r="G363" s="663" t="s">
        <v>650</v>
      </c>
      <c r="H363" s="663" t="s">
        <v>1886</v>
      </c>
      <c r="I363" s="663" t="s">
        <v>1887</v>
      </c>
      <c r="J363" s="663" t="s">
        <v>1888</v>
      </c>
      <c r="K363" s="663" t="s">
        <v>1889</v>
      </c>
      <c r="L363" s="665">
        <v>735.91352056614051</v>
      </c>
      <c r="M363" s="665">
        <v>22</v>
      </c>
      <c r="N363" s="666">
        <v>16190.097452455091</v>
      </c>
    </row>
    <row r="364" spans="1:14" ht="14.4" customHeight="1" x14ac:dyDescent="0.3">
      <c r="A364" s="661" t="s">
        <v>591</v>
      </c>
      <c r="B364" s="662" t="s">
        <v>592</v>
      </c>
      <c r="C364" s="663" t="s">
        <v>596</v>
      </c>
      <c r="D364" s="664" t="s">
        <v>4661</v>
      </c>
      <c r="E364" s="663" t="s">
        <v>634</v>
      </c>
      <c r="F364" s="664" t="s">
        <v>4671</v>
      </c>
      <c r="G364" s="663" t="s">
        <v>650</v>
      </c>
      <c r="H364" s="663" t="s">
        <v>1890</v>
      </c>
      <c r="I364" s="663" t="s">
        <v>1891</v>
      </c>
      <c r="J364" s="663" t="s">
        <v>1892</v>
      </c>
      <c r="K364" s="663" t="s">
        <v>1893</v>
      </c>
      <c r="L364" s="665">
        <v>81.11227526792149</v>
      </c>
      <c r="M364" s="665">
        <v>83.21045479999998</v>
      </c>
      <c r="N364" s="666">
        <v>6749.389314906537</v>
      </c>
    </row>
    <row r="365" spans="1:14" ht="14.4" customHeight="1" x14ac:dyDescent="0.3">
      <c r="A365" s="661" t="s">
        <v>591</v>
      </c>
      <c r="B365" s="662" t="s">
        <v>592</v>
      </c>
      <c r="C365" s="663" t="s">
        <v>596</v>
      </c>
      <c r="D365" s="664" t="s">
        <v>4661</v>
      </c>
      <c r="E365" s="663" t="s">
        <v>634</v>
      </c>
      <c r="F365" s="664" t="s">
        <v>4671</v>
      </c>
      <c r="G365" s="663" t="s">
        <v>650</v>
      </c>
      <c r="H365" s="663" t="s">
        <v>1894</v>
      </c>
      <c r="I365" s="663" t="s">
        <v>1895</v>
      </c>
      <c r="J365" s="663" t="s">
        <v>1896</v>
      </c>
      <c r="K365" s="663" t="s">
        <v>1897</v>
      </c>
      <c r="L365" s="665">
        <v>172.45880899885643</v>
      </c>
      <c r="M365" s="665">
        <v>576.44600000000048</v>
      </c>
      <c r="N365" s="666">
        <v>99413.190612154882</v>
      </c>
    </row>
    <row r="366" spans="1:14" ht="14.4" customHeight="1" x14ac:dyDescent="0.3">
      <c r="A366" s="661" t="s">
        <v>591</v>
      </c>
      <c r="B366" s="662" t="s">
        <v>592</v>
      </c>
      <c r="C366" s="663" t="s">
        <v>596</v>
      </c>
      <c r="D366" s="664" t="s">
        <v>4661</v>
      </c>
      <c r="E366" s="663" t="s">
        <v>634</v>
      </c>
      <c r="F366" s="664" t="s">
        <v>4671</v>
      </c>
      <c r="G366" s="663" t="s">
        <v>650</v>
      </c>
      <c r="H366" s="663" t="s">
        <v>1898</v>
      </c>
      <c r="I366" s="663" t="s">
        <v>1899</v>
      </c>
      <c r="J366" s="663" t="s">
        <v>1896</v>
      </c>
      <c r="K366" s="663" t="s">
        <v>1900</v>
      </c>
      <c r="L366" s="665">
        <v>568.47272740629307</v>
      </c>
      <c r="M366" s="665">
        <v>368.03417019999989</v>
      </c>
      <c r="N366" s="666">
        <v>209217.38851230583</v>
      </c>
    </row>
    <row r="367" spans="1:14" ht="14.4" customHeight="1" x14ac:dyDescent="0.3">
      <c r="A367" s="661" t="s">
        <v>591</v>
      </c>
      <c r="B367" s="662" t="s">
        <v>592</v>
      </c>
      <c r="C367" s="663" t="s">
        <v>596</v>
      </c>
      <c r="D367" s="664" t="s">
        <v>4661</v>
      </c>
      <c r="E367" s="663" t="s">
        <v>634</v>
      </c>
      <c r="F367" s="664" t="s">
        <v>4671</v>
      </c>
      <c r="G367" s="663" t="s">
        <v>650</v>
      </c>
      <c r="H367" s="663" t="s">
        <v>1901</v>
      </c>
      <c r="I367" s="663" t="s">
        <v>1902</v>
      </c>
      <c r="J367" s="663" t="s">
        <v>1903</v>
      </c>
      <c r="K367" s="663" t="s">
        <v>1904</v>
      </c>
      <c r="L367" s="665">
        <v>93.287457939204117</v>
      </c>
      <c r="M367" s="665">
        <v>44</v>
      </c>
      <c r="N367" s="666">
        <v>4104.6481493249812</v>
      </c>
    </row>
    <row r="368" spans="1:14" ht="14.4" customHeight="1" x14ac:dyDescent="0.3">
      <c r="A368" s="661" t="s">
        <v>591</v>
      </c>
      <c r="B368" s="662" t="s">
        <v>592</v>
      </c>
      <c r="C368" s="663" t="s">
        <v>596</v>
      </c>
      <c r="D368" s="664" t="s">
        <v>4661</v>
      </c>
      <c r="E368" s="663" t="s">
        <v>634</v>
      </c>
      <c r="F368" s="664" t="s">
        <v>4671</v>
      </c>
      <c r="G368" s="663" t="s">
        <v>650</v>
      </c>
      <c r="H368" s="663" t="s">
        <v>1905</v>
      </c>
      <c r="I368" s="663" t="s">
        <v>1906</v>
      </c>
      <c r="J368" s="663" t="s">
        <v>1907</v>
      </c>
      <c r="K368" s="663" t="s">
        <v>1644</v>
      </c>
      <c r="L368" s="665">
        <v>416.94412854572579</v>
      </c>
      <c r="M368" s="665">
        <v>46.728258800000006</v>
      </c>
      <c r="N368" s="666">
        <v>19483.073143825146</v>
      </c>
    </row>
    <row r="369" spans="1:14" ht="14.4" customHeight="1" x14ac:dyDescent="0.3">
      <c r="A369" s="661" t="s">
        <v>591</v>
      </c>
      <c r="B369" s="662" t="s">
        <v>592</v>
      </c>
      <c r="C369" s="663" t="s">
        <v>596</v>
      </c>
      <c r="D369" s="664" t="s">
        <v>4661</v>
      </c>
      <c r="E369" s="663" t="s">
        <v>634</v>
      </c>
      <c r="F369" s="664" t="s">
        <v>4671</v>
      </c>
      <c r="G369" s="663" t="s">
        <v>650</v>
      </c>
      <c r="H369" s="663" t="s">
        <v>1908</v>
      </c>
      <c r="I369" s="663" t="s">
        <v>1909</v>
      </c>
      <c r="J369" s="663" t="s">
        <v>1910</v>
      </c>
      <c r="K369" s="663" t="s">
        <v>1648</v>
      </c>
      <c r="L369" s="665">
        <v>914.57297126285687</v>
      </c>
      <c r="M369" s="665">
        <v>57.982942399999992</v>
      </c>
      <c r="N369" s="666">
        <v>53029.631913331075</v>
      </c>
    </row>
    <row r="370" spans="1:14" ht="14.4" customHeight="1" x14ac:dyDescent="0.3">
      <c r="A370" s="661" t="s">
        <v>591</v>
      </c>
      <c r="B370" s="662" t="s">
        <v>592</v>
      </c>
      <c r="C370" s="663" t="s">
        <v>596</v>
      </c>
      <c r="D370" s="664" t="s">
        <v>4661</v>
      </c>
      <c r="E370" s="663" t="s">
        <v>634</v>
      </c>
      <c r="F370" s="664" t="s">
        <v>4671</v>
      </c>
      <c r="G370" s="663" t="s">
        <v>650</v>
      </c>
      <c r="H370" s="663" t="s">
        <v>1911</v>
      </c>
      <c r="I370" s="663" t="s">
        <v>1912</v>
      </c>
      <c r="J370" s="663" t="s">
        <v>1913</v>
      </c>
      <c r="K370" s="663" t="s">
        <v>1914</v>
      </c>
      <c r="L370" s="665">
        <v>1716.0752929199273</v>
      </c>
      <c r="M370" s="665">
        <v>111.9547589</v>
      </c>
      <c r="N370" s="666">
        <v>192122.79567309734</v>
      </c>
    </row>
    <row r="371" spans="1:14" ht="14.4" customHeight="1" x14ac:dyDescent="0.3">
      <c r="A371" s="661" t="s">
        <v>591</v>
      </c>
      <c r="B371" s="662" t="s">
        <v>592</v>
      </c>
      <c r="C371" s="663" t="s">
        <v>596</v>
      </c>
      <c r="D371" s="664" t="s">
        <v>4661</v>
      </c>
      <c r="E371" s="663" t="s">
        <v>634</v>
      </c>
      <c r="F371" s="664" t="s">
        <v>4671</v>
      </c>
      <c r="G371" s="663" t="s">
        <v>650</v>
      </c>
      <c r="H371" s="663" t="s">
        <v>1915</v>
      </c>
      <c r="I371" s="663" t="s">
        <v>1915</v>
      </c>
      <c r="J371" s="663" t="s">
        <v>1916</v>
      </c>
      <c r="K371" s="663" t="s">
        <v>1917</v>
      </c>
      <c r="L371" s="665">
        <v>359.26313359442952</v>
      </c>
      <c r="M371" s="665">
        <v>76.931186799999992</v>
      </c>
      <c r="N371" s="666">
        <v>27638.539240906412</v>
      </c>
    </row>
    <row r="372" spans="1:14" ht="14.4" customHeight="1" x14ac:dyDescent="0.3">
      <c r="A372" s="661" t="s">
        <v>591</v>
      </c>
      <c r="B372" s="662" t="s">
        <v>592</v>
      </c>
      <c r="C372" s="663" t="s">
        <v>596</v>
      </c>
      <c r="D372" s="664" t="s">
        <v>4661</v>
      </c>
      <c r="E372" s="663" t="s">
        <v>634</v>
      </c>
      <c r="F372" s="664" t="s">
        <v>4671</v>
      </c>
      <c r="G372" s="663" t="s">
        <v>650</v>
      </c>
      <c r="H372" s="663" t="s">
        <v>1918</v>
      </c>
      <c r="I372" s="663" t="s">
        <v>1918</v>
      </c>
      <c r="J372" s="663" t="s">
        <v>1916</v>
      </c>
      <c r="K372" s="663" t="s">
        <v>1919</v>
      </c>
      <c r="L372" s="665">
        <v>1464.5511592016844</v>
      </c>
      <c r="M372" s="665">
        <v>33.957999999999998</v>
      </c>
      <c r="N372" s="666">
        <v>49733.228264170801</v>
      </c>
    </row>
    <row r="373" spans="1:14" ht="14.4" customHeight="1" x14ac:dyDescent="0.3">
      <c r="A373" s="661" t="s">
        <v>591</v>
      </c>
      <c r="B373" s="662" t="s">
        <v>592</v>
      </c>
      <c r="C373" s="663" t="s">
        <v>596</v>
      </c>
      <c r="D373" s="664" t="s">
        <v>4661</v>
      </c>
      <c r="E373" s="663" t="s">
        <v>634</v>
      </c>
      <c r="F373" s="664" t="s">
        <v>4671</v>
      </c>
      <c r="G373" s="663" t="s">
        <v>650</v>
      </c>
      <c r="H373" s="663" t="s">
        <v>1920</v>
      </c>
      <c r="I373" s="663" t="s">
        <v>1920</v>
      </c>
      <c r="J373" s="663" t="s">
        <v>1921</v>
      </c>
      <c r="K373" s="663" t="s">
        <v>1922</v>
      </c>
      <c r="L373" s="665">
        <v>165.52250311078004</v>
      </c>
      <c r="M373" s="665">
        <v>550</v>
      </c>
      <c r="N373" s="666">
        <v>91037.37671092902</v>
      </c>
    </row>
    <row r="374" spans="1:14" ht="14.4" customHeight="1" x14ac:dyDescent="0.3">
      <c r="A374" s="661" t="s">
        <v>591</v>
      </c>
      <c r="B374" s="662" t="s">
        <v>592</v>
      </c>
      <c r="C374" s="663" t="s">
        <v>596</v>
      </c>
      <c r="D374" s="664" t="s">
        <v>4661</v>
      </c>
      <c r="E374" s="663" t="s">
        <v>634</v>
      </c>
      <c r="F374" s="664" t="s">
        <v>4671</v>
      </c>
      <c r="G374" s="663" t="s">
        <v>650</v>
      </c>
      <c r="H374" s="663" t="s">
        <v>1923</v>
      </c>
      <c r="I374" s="663" t="s">
        <v>1923</v>
      </c>
      <c r="J374" s="663" t="s">
        <v>1924</v>
      </c>
      <c r="K374" s="663" t="s">
        <v>1925</v>
      </c>
      <c r="L374" s="665">
        <v>199.40622998052766</v>
      </c>
      <c r="M374" s="665">
        <v>109.45646389999999</v>
      </c>
      <c r="N374" s="666">
        <v>21826.30081329872</v>
      </c>
    </row>
    <row r="375" spans="1:14" ht="14.4" customHeight="1" x14ac:dyDescent="0.3">
      <c r="A375" s="661" t="s">
        <v>591</v>
      </c>
      <c r="B375" s="662" t="s">
        <v>592</v>
      </c>
      <c r="C375" s="663" t="s">
        <v>596</v>
      </c>
      <c r="D375" s="664" t="s">
        <v>4661</v>
      </c>
      <c r="E375" s="663" t="s">
        <v>634</v>
      </c>
      <c r="F375" s="664" t="s">
        <v>4671</v>
      </c>
      <c r="G375" s="663" t="s">
        <v>650</v>
      </c>
      <c r="H375" s="663" t="s">
        <v>1926</v>
      </c>
      <c r="I375" s="663" t="s">
        <v>1728</v>
      </c>
      <c r="J375" s="663" t="s">
        <v>1927</v>
      </c>
      <c r="K375" s="663" t="s">
        <v>1928</v>
      </c>
      <c r="L375" s="665">
        <v>356.5</v>
      </c>
      <c r="M375" s="665">
        <v>20</v>
      </c>
      <c r="N375" s="666">
        <v>7130</v>
      </c>
    </row>
    <row r="376" spans="1:14" ht="14.4" customHeight="1" x14ac:dyDescent="0.3">
      <c r="A376" s="661" t="s">
        <v>591</v>
      </c>
      <c r="B376" s="662" t="s">
        <v>592</v>
      </c>
      <c r="C376" s="663" t="s">
        <v>596</v>
      </c>
      <c r="D376" s="664" t="s">
        <v>4661</v>
      </c>
      <c r="E376" s="663" t="s">
        <v>634</v>
      </c>
      <c r="F376" s="664" t="s">
        <v>4671</v>
      </c>
      <c r="G376" s="663" t="s">
        <v>650</v>
      </c>
      <c r="H376" s="663" t="s">
        <v>1929</v>
      </c>
      <c r="I376" s="663" t="s">
        <v>1930</v>
      </c>
      <c r="J376" s="663" t="s">
        <v>1931</v>
      </c>
      <c r="K376" s="663" t="s">
        <v>1922</v>
      </c>
      <c r="L376" s="665">
        <v>161.64246558886856</v>
      </c>
      <c r="M376" s="665">
        <v>678.48499990000005</v>
      </c>
      <c r="N376" s="666">
        <v>109671.98824889924</v>
      </c>
    </row>
    <row r="377" spans="1:14" ht="14.4" customHeight="1" x14ac:dyDescent="0.3">
      <c r="A377" s="661" t="s">
        <v>591</v>
      </c>
      <c r="B377" s="662" t="s">
        <v>592</v>
      </c>
      <c r="C377" s="663" t="s">
        <v>596</v>
      </c>
      <c r="D377" s="664" t="s">
        <v>4661</v>
      </c>
      <c r="E377" s="663" t="s">
        <v>634</v>
      </c>
      <c r="F377" s="664" t="s">
        <v>4671</v>
      </c>
      <c r="G377" s="663" t="s">
        <v>650</v>
      </c>
      <c r="H377" s="663" t="s">
        <v>1932</v>
      </c>
      <c r="I377" s="663" t="s">
        <v>1933</v>
      </c>
      <c r="J377" s="663" t="s">
        <v>1934</v>
      </c>
      <c r="K377" s="663" t="s">
        <v>1935</v>
      </c>
      <c r="L377" s="665">
        <v>100.21579758474601</v>
      </c>
      <c r="M377" s="665">
        <v>35.203504400000007</v>
      </c>
      <c r="N377" s="666">
        <v>3527.9472712241163</v>
      </c>
    </row>
    <row r="378" spans="1:14" ht="14.4" customHeight="1" x14ac:dyDescent="0.3">
      <c r="A378" s="661" t="s">
        <v>591</v>
      </c>
      <c r="B378" s="662" t="s">
        <v>592</v>
      </c>
      <c r="C378" s="663" t="s">
        <v>596</v>
      </c>
      <c r="D378" s="664" t="s">
        <v>4661</v>
      </c>
      <c r="E378" s="663" t="s">
        <v>634</v>
      </c>
      <c r="F378" s="664" t="s">
        <v>4671</v>
      </c>
      <c r="G378" s="663" t="s">
        <v>650</v>
      </c>
      <c r="H378" s="663" t="s">
        <v>1936</v>
      </c>
      <c r="I378" s="663" t="s">
        <v>1936</v>
      </c>
      <c r="J378" s="663" t="s">
        <v>1937</v>
      </c>
      <c r="K378" s="663" t="s">
        <v>1938</v>
      </c>
      <c r="L378" s="665">
        <v>3181.72</v>
      </c>
      <c r="M378" s="665">
        <v>1</v>
      </c>
      <c r="N378" s="666">
        <v>3181.72</v>
      </c>
    </row>
    <row r="379" spans="1:14" ht="14.4" customHeight="1" x14ac:dyDescent="0.3">
      <c r="A379" s="661" t="s">
        <v>591</v>
      </c>
      <c r="B379" s="662" t="s">
        <v>592</v>
      </c>
      <c r="C379" s="663" t="s">
        <v>596</v>
      </c>
      <c r="D379" s="664" t="s">
        <v>4661</v>
      </c>
      <c r="E379" s="663" t="s">
        <v>634</v>
      </c>
      <c r="F379" s="664" t="s">
        <v>4671</v>
      </c>
      <c r="G379" s="663" t="s">
        <v>650</v>
      </c>
      <c r="H379" s="663" t="s">
        <v>1939</v>
      </c>
      <c r="I379" s="663" t="s">
        <v>1940</v>
      </c>
      <c r="J379" s="663" t="s">
        <v>1941</v>
      </c>
      <c r="K379" s="663" t="s">
        <v>714</v>
      </c>
      <c r="L379" s="665">
        <v>4833.2767396759382</v>
      </c>
      <c r="M379" s="665">
        <v>1.0144</v>
      </c>
      <c r="N379" s="666">
        <v>4902.8759247272719</v>
      </c>
    </row>
    <row r="380" spans="1:14" ht="14.4" customHeight="1" x14ac:dyDescent="0.3">
      <c r="A380" s="661" t="s">
        <v>591</v>
      </c>
      <c r="B380" s="662" t="s">
        <v>592</v>
      </c>
      <c r="C380" s="663" t="s">
        <v>596</v>
      </c>
      <c r="D380" s="664" t="s">
        <v>4661</v>
      </c>
      <c r="E380" s="663" t="s">
        <v>634</v>
      </c>
      <c r="F380" s="664" t="s">
        <v>4671</v>
      </c>
      <c r="G380" s="663" t="s">
        <v>650</v>
      </c>
      <c r="H380" s="663" t="s">
        <v>1942</v>
      </c>
      <c r="I380" s="663" t="s">
        <v>1943</v>
      </c>
      <c r="J380" s="663" t="s">
        <v>1944</v>
      </c>
      <c r="K380" s="663" t="s">
        <v>1945</v>
      </c>
      <c r="L380" s="665">
        <v>55.309999999999988</v>
      </c>
      <c r="M380" s="665">
        <v>2</v>
      </c>
      <c r="N380" s="666">
        <v>110.61999999999998</v>
      </c>
    </row>
    <row r="381" spans="1:14" ht="14.4" customHeight="1" x14ac:dyDescent="0.3">
      <c r="A381" s="661" t="s">
        <v>591</v>
      </c>
      <c r="B381" s="662" t="s">
        <v>592</v>
      </c>
      <c r="C381" s="663" t="s">
        <v>596</v>
      </c>
      <c r="D381" s="664" t="s">
        <v>4661</v>
      </c>
      <c r="E381" s="663" t="s">
        <v>634</v>
      </c>
      <c r="F381" s="664" t="s">
        <v>4671</v>
      </c>
      <c r="G381" s="663" t="s">
        <v>650</v>
      </c>
      <c r="H381" s="663" t="s">
        <v>1946</v>
      </c>
      <c r="I381" s="663" t="s">
        <v>215</v>
      </c>
      <c r="J381" s="663" t="s">
        <v>1947</v>
      </c>
      <c r="K381" s="663"/>
      <c r="L381" s="665">
        <v>31.871385106207121</v>
      </c>
      <c r="M381" s="665">
        <v>2</v>
      </c>
      <c r="N381" s="666">
        <v>63.742770212414243</v>
      </c>
    </row>
    <row r="382" spans="1:14" ht="14.4" customHeight="1" x14ac:dyDescent="0.3">
      <c r="A382" s="661" t="s">
        <v>591</v>
      </c>
      <c r="B382" s="662" t="s">
        <v>592</v>
      </c>
      <c r="C382" s="663" t="s">
        <v>596</v>
      </c>
      <c r="D382" s="664" t="s">
        <v>4661</v>
      </c>
      <c r="E382" s="663" t="s">
        <v>634</v>
      </c>
      <c r="F382" s="664" t="s">
        <v>4671</v>
      </c>
      <c r="G382" s="663" t="s">
        <v>650</v>
      </c>
      <c r="H382" s="663" t="s">
        <v>1948</v>
      </c>
      <c r="I382" s="663" t="s">
        <v>1949</v>
      </c>
      <c r="J382" s="663" t="s">
        <v>1950</v>
      </c>
      <c r="K382" s="663" t="s">
        <v>1951</v>
      </c>
      <c r="L382" s="665">
        <v>93.320000000000036</v>
      </c>
      <c r="M382" s="665">
        <v>1</v>
      </c>
      <c r="N382" s="666">
        <v>93.320000000000036</v>
      </c>
    </row>
    <row r="383" spans="1:14" ht="14.4" customHeight="1" x14ac:dyDescent="0.3">
      <c r="A383" s="661" t="s">
        <v>591</v>
      </c>
      <c r="B383" s="662" t="s">
        <v>592</v>
      </c>
      <c r="C383" s="663" t="s">
        <v>596</v>
      </c>
      <c r="D383" s="664" t="s">
        <v>4661</v>
      </c>
      <c r="E383" s="663" t="s">
        <v>634</v>
      </c>
      <c r="F383" s="664" t="s">
        <v>4671</v>
      </c>
      <c r="G383" s="663" t="s">
        <v>650</v>
      </c>
      <c r="H383" s="663" t="s">
        <v>1952</v>
      </c>
      <c r="I383" s="663" t="s">
        <v>215</v>
      </c>
      <c r="J383" s="663" t="s">
        <v>1953</v>
      </c>
      <c r="K383" s="663" t="s">
        <v>1954</v>
      </c>
      <c r="L383" s="665">
        <v>29.889999999999986</v>
      </c>
      <c r="M383" s="665">
        <v>2</v>
      </c>
      <c r="N383" s="666">
        <v>59.779999999999973</v>
      </c>
    </row>
    <row r="384" spans="1:14" ht="14.4" customHeight="1" x14ac:dyDescent="0.3">
      <c r="A384" s="661" t="s">
        <v>591</v>
      </c>
      <c r="B384" s="662" t="s">
        <v>592</v>
      </c>
      <c r="C384" s="663" t="s">
        <v>596</v>
      </c>
      <c r="D384" s="664" t="s">
        <v>4661</v>
      </c>
      <c r="E384" s="663" t="s">
        <v>634</v>
      </c>
      <c r="F384" s="664" t="s">
        <v>4671</v>
      </c>
      <c r="G384" s="663" t="s">
        <v>650</v>
      </c>
      <c r="H384" s="663" t="s">
        <v>1955</v>
      </c>
      <c r="I384" s="663" t="s">
        <v>1956</v>
      </c>
      <c r="J384" s="663" t="s">
        <v>1957</v>
      </c>
      <c r="K384" s="663" t="s">
        <v>1958</v>
      </c>
      <c r="L384" s="665">
        <v>32.190080426121455</v>
      </c>
      <c r="M384" s="665">
        <v>1</v>
      </c>
      <c r="N384" s="666">
        <v>32.190080426121455</v>
      </c>
    </row>
    <row r="385" spans="1:14" ht="14.4" customHeight="1" x14ac:dyDescent="0.3">
      <c r="A385" s="661" t="s">
        <v>591</v>
      </c>
      <c r="B385" s="662" t="s">
        <v>592</v>
      </c>
      <c r="C385" s="663" t="s">
        <v>596</v>
      </c>
      <c r="D385" s="664" t="s">
        <v>4661</v>
      </c>
      <c r="E385" s="663" t="s">
        <v>634</v>
      </c>
      <c r="F385" s="664" t="s">
        <v>4671</v>
      </c>
      <c r="G385" s="663" t="s">
        <v>650</v>
      </c>
      <c r="H385" s="663" t="s">
        <v>1959</v>
      </c>
      <c r="I385" s="663" t="s">
        <v>215</v>
      </c>
      <c r="J385" s="663" t="s">
        <v>1960</v>
      </c>
      <c r="K385" s="663"/>
      <c r="L385" s="665">
        <v>30.48</v>
      </c>
      <c r="M385" s="665">
        <v>1</v>
      </c>
      <c r="N385" s="666">
        <v>30.48</v>
      </c>
    </row>
    <row r="386" spans="1:14" ht="14.4" customHeight="1" x14ac:dyDescent="0.3">
      <c r="A386" s="661" t="s">
        <v>591</v>
      </c>
      <c r="B386" s="662" t="s">
        <v>592</v>
      </c>
      <c r="C386" s="663" t="s">
        <v>596</v>
      </c>
      <c r="D386" s="664" t="s">
        <v>4661</v>
      </c>
      <c r="E386" s="663" t="s">
        <v>634</v>
      </c>
      <c r="F386" s="664" t="s">
        <v>4671</v>
      </c>
      <c r="G386" s="663" t="s">
        <v>650</v>
      </c>
      <c r="H386" s="663" t="s">
        <v>1961</v>
      </c>
      <c r="I386" s="663" t="s">
        <v>1962</v>
      </c>
      <c r="J386" s="663" t="s">
        <v>1963</v>
      </c>
      <c r="K386" s="663" t="s">
        <v>1964</v>
      </c>
      <c r="L386" s="665">
        <v>62.359999999999978</v>
      </c>
      <c r="M386" s="665">
        <v>2</v>
      </c>
      <c r="N386" s="666">
        <v>124.71999999999996</v>
      </c>
    </row>
    <row r="387" spans="1:14" ht="14.4" customHeight="1" x14ac:dyDescent="0.3">
      <c r="A387" s="661" t="s">
        <v>591</v>
      </c>
      <c r="B387" s="662" t="s">
        <v>592</v>
      </c>
      <c r="C387" s="663" t="s">
        <v>596</v>
      </c>
      <c r="D387" s="664" t="s">
        <v>4661</v>
      </c>
      <c r="E387" s="663" t="s">
        <v>634</v>
      </c>
      <c r="F387" s="664" t="s">
        <v>4671</v>
      </c>
      <c r="G387" s="663" t="s">
        <v>650</v>
      </c>
      <c r="H387" s="663" t="s">
        <v>1965</v>
      </c>
      <c r="I387" s="663" t="s">
        <v>1966</v>
      </c>
      <c r="J387" s="663" t="s">
        <v>1967</v>
      </c>
      <c r="K387" s="663" t="s">
        <v>1968</v>
      </c>
      <c r="L387" s="665">
        <v>107.40873683012821</v>
      </c>
      <c r="M387" s="665">
        <v>8</v>
      </c>
      <c r="N387" s="666">
        <v>859.26989464102564</v>
      </c>
    </row>
    <row r="388" spans="1:14" ht="14.4" customHeight="1" x14ac:dyDescent="0.3">
      <c r="A388" s="661" t="s">
        <v>591</v>
      </c>
      <c r="B388" s="662" t="s">
        <v>592</v>
      </c>
      <c r="C388" s="663" t="s">
        <v>596</v>
      </c>
      <c r="D388" s="664" t="s">
        <v>4661</v>
      </c>
      <c r="E388" s="663" t="s">
        <v>634</v>
      </c>
      <c r="F388" s="664" t="s">
        <v>4671</v>
      </c>
      <c r="G388" s="663" t="s">
        <v>650</v>
      </c>
      <c r="H388" s="663" t="s">
        <v>1969</v>
      </c>
      <c r="I388" s="663" t="s">
        <v>1970</v>
      </c>
      <c r="J388" s="663" t="s">
        <v>1971</v>
      </c>
      <c r="K388" s="663" t="s">
        <v>1306</v>
      </c>
      <c r="L388" s="665">
        <v>89.82</v>
      </c>
      <c r="M388" s="665">
        <v>1</v>
      </c>
      <c r="N388" s="666">
        <v>89.82</v>
      </c>
    </row>
    <row r="389" spans="1:14" ht="14.4" customHeight="1" x14ac:dyDescent="0.3">
      <c r="A389" s="661" t="s">
        <v>591</v>
      </c>
      <c r="B389" s="662" t="s">
        <v>592</v>
      </c>
      <c r="C389" s="663" t="s">
        <v>596</v>
      </c>
      <c r="D389" s="664" t="s">
        <v>4661</v>
      </c>
      <c r="E389" s="663" t="s">
        <v>634</v>
      </c>
      <c r="F389" s="664" t="s">
        <v>4671</v>
      </c>
      <c r="G389" s="663" t="s">
        <v>650</v>
      </c>
      <c r="H389" s="663" t="s">
        <v>1972</v>
      </c>
      <c r="I389" s="663" t="s">
        <v>1973</v>
      </c>
      <c r="J389" s="663" t="s">
        <v>1974</v>
      </c>
      <c r="K389" s="663" t="s">
        <v>706</v>
      </c>
      <c r="L389" s="665">
        <v>33.209999999999994</v>
      </c>
      <c r="M389" s="665">
        <v>1</v>
      </c>
      <c r="N389" s="666">
        <v>33.209999999999994</v>
      </c>
    </row>
    <row r="390" spans="1:14" ht="14.4" customHeight="1" x14ac:dyDescent="0.3">
      <c r="A390" s="661" t="s">
        <v>591</v>
      </c>
      <c r="B390" s="662" t="s">
        <v>592</v>
      </c>
      <c r="C390" s="663" t="s">
        <v>596</v>
      </c>
      <c r="D390" s="664" t="s">
        <v>4661</v>
      </c>
      <c r="E390" s="663" t="s">
        <v>634</v>
      </c>
      <c r="F390" s="664" t="s">
        <v>4671</v>
      </c>
      <c r="G390" s="663" t="s">
        <v>650</v>
      </c>
      <c r="H390" s="663" t="s">
        <v>1975</v>
      </c>
      <c r="I390" s="663" t="s">
        <v>1976</v>
      </c>
      <c r="J390" s="663" t="s">
        <v>1568</v>
      </c>
      <c r="K390" s="663" t="s">
        <v>1977</v>
      </c>
      <c r="L390" s="665">
        <v>149.75475853905277</v>
      </c>
      <c r="M390" s="665">
        <v>7</v>
      </c>
      <c r="N390" s="666">
        <v>1048.2833097733694</v>
      </c>
    </row>
    <row r="391" spans="1:14" ht="14.4" customHeight="1" x14ac:dyDescent="0.3">
      <c r="A391" s="661" t="s">
        <v>591</v>
      </c>
      <c r="B391" s="662" t="s">
        <v>592</v>
      </c>
      <c r="C391" s="663" t="s">
        <v>596</v>
      </c>
      <c r="D391" s="664" t="s">
        <v>4661</v>
      </c>
      <c r="E391" s="663" t="s">
        <v>634</v>
      </c>
      <c r="F391" s="664" t="s">
        <v>4671</v>
      </c>
      <c r="G391" s="663" t="s">
        <v>650</v>
      </c>
      <c r="H391" s="663" t="s">
        <v>1978</v>
      </c>
      <c r="I391" s="663" t="s">
        <v>1979</v>
      </c>
      <c r="J391" s="663" t="s">
        <v>1980</v>
      </c>
      <c r="K391" s="663" t="s">
        <v>1981</v>
      </c>
      <c r="L391" s="665">
        <v>75.475106918050557</v>
      </c>
      <c r="M391" s="665">
        <v>2</v>
      </c>
      <c r="N391" s="666">
        <v>150.95021383610111</v>
      </c>
    </row>
    <row r="392" spans="1:14" ht="14.4" customHeight="1" x14ac:dyDescent="0.3">
      <c r="A392" s="661" t="s">
        <v>591</v>
      </c>
      <c r="B392" s="662" t="s">
        <v>592</v>
      </c>
      <c r="C392" s="663" t="s">
        <v>596</v>
      </c>
      <c r="D392" s="664" t="s">
        <v>4661</v>
      </c>
      <c r="E392" s="663" t="s">
        <v>634</v>
      </c>
      <c r="F392" s="664" t="s">
        <v>4671</v>
      </c>
      <c r="G392" s="663" t="s">
        <v>650</v>
      </c>
      <c r="H392" s="663" t="s">
        <v>1982</v>
      </c>
      <c r="I392" s="663" t="s">
        <v>215</v>
      </c>
      <c r="J392" s="663" t="s">
        <v>1983</v>
      </c>
      <c r="K392" s="663"/>
      <c r="L392" s="665">
        <v>281.58999999999997</v>
      </c>
      <c r="M392" s="665">
        <v>1</v>
      </c>
      <c r="N392" s="666">
        <v>281.58999999999997</v>
      </c>
    </row>
    <row r="393" spans="1:14" ht="14.4" customHeight="1" x14ac:dyDescent="0.3">
      <c r="A393" s="661" t="s">
        <v>591</v>
      </c>
      <c r="B393" s="662" t="s">
        <v>592</v>
      </c>
      <c r="C393" s="663" t="s">
        <v>596</v>
      </c>
      <c r="D393" s="664" t="s">
        <v>4661</v>
      </c>
      <c r="E393" s="663" t="s">
        <v>634</v>
      </c>
      <c r="F393" s="664" t="s">
        <v>4671</v>
      </c>
      <c r="G393" s="663" t="s">
        <v>650</v>
      </c>
      <c r="H393" s="663" t="s">
        <v>1984</v>
      </c>
      <c r="I393" s="663" t="s">
        <v>1985</v>
      </c>
      <c r="J393" s="663" t="s">
        <v>1986</v>
      </c>
      <c r="K393" s="663" t="s">
        <v>1987</v>
      </c>
      <c r="L393" s="665">
        <v>1272.3599999999999</v>
      </c>
      <c r="M393" s="665">
        <v>1</v>
      </c>
      <c r="N393" s="666">
        <v>1272.3599999999999</v>
      </c>
    </row>
    <row r="394" spans="1:14" ht="14.4" customHeight="1" x14ac:dyDescent="0.3">
      <c r="A394" s="661" t="s">
        <v>591</v>
      </c>
      <c r="B394" s="662" t="s">
        <v>592</v>
      </c>
      <c r="C394" s="663" t="s">
        <v>596</v>
      </c>
      <c r="D394" s="664" t="s">
        <v>4661</v>
      </c>
      <c r="E394" s="663" t="s">
        <v>634</v>
      </c>
      <c r="F394" s="664" t="s">
        <v>4671</v>
      </c>
      <c r="G394" s="663" t="s">
        <v>650</v>
      </c>
      <c r="H394" s="663" t="s">
        <v>1988</v>
      </c>
      <c r="I394" s="663" t="s">
        <v>1989</v>
      </c>
      <c r="J394" s="663" t="s">
        <v>1990</v>
      </c>
      <c r="K394" s="663" t="s">
        <v>1991</v>
      </c>
      <c r="L394" s="665">
        <v>79.129982022463366</v>
      </c>
      <c r="M394" s="665">
        <v>18.9218853</v>
      </c>
      <c r="N394" s="666">
        <v>1497.2884436201139</v>
      </c>
    </row>
    <row r="395" spans="1:14" ht="14.4" customHeight="1" x14ac:dyDescent="0.3">
      <c r="A395" s="661" t="s">
        <v>591</v>
      </c>
      <c r="B395" s="662" t="s">
        <v>592</v>
      </c>
      <c r="C395" s="663" t="s">
        <v>596</v>
      </c>
      <c r="D395" s="664" t="s">
        <v>4661</v>
      </c>
      <c r="E395" s="663" t="s">
        <v>634</v>
      </c>
      <c r="F395" s="664" t="s">
        <v>4671</v>
      </c>
      <c r="G395" s="663" t="s">
        <v>650</v>
      </c>
      <c r="H395" s="663" t="s">
        <v>1992</v>
      </c>
      <c r="I395" s="663" t="s">
        <v>1992</v>
      </c>
      <c r="J395" s="663" t="s">
        <v>1993</v>
      </c>
      <c r="K395" s="663" t="s">
        <v>1994</v>
      </c>
      <c r="L395" s="665">
        <v>690.26449999999988</v>
      </c>
      <c r="M395" s="665">
        <v>0.8</v>
      </c>
      <c r="N395" s="666">
        <v>552.21159999999998</v>
      </c>
    </row>
    <row r="396" spans="1:14" ht="14.4" customHeight="1" x14ac:dyDescent="0.3">
      <c r="A396" s="661" t="s">
        <v>591</v>
      </c>
      <c r="B396" s="662" t="s">
        <v>592</v>
      </c>
      <c r="C396" s="663" t="s">
        <v>596</v>
      </c>
      <c r="D396" s="664" t="s">
        <v>4661</v>
      </c>
      <c r="E396" s="663" t="s">
        <v>634</v>
      </c>
      <c r="F396" s="664" t="s">
        <v>4671</v>
      </c>
      <c r="G396" s="663" t="s">
        <v>650</v>
      </c>
      <c r="H396" s="663" t="s">
        <v>1995</v>
      </c>
      <c r="I396" s="663" t="s">
        <v>1995</v>
      </c>
      <c r="J396" s="663" t="s">
        <v>1996</v>
      </c>
      <c r="K396" s="663" t="s">
        <v>1997</v>
      </c>
      <c r="L396" s="665">
        <v>240.89980121909059</v>
      </c>
      <c r="M396" s="665">
        <v>0.28499999999999998</v>
      </c>
      <c r="N396" s="666">
        <v>68.656443347440813</v>
      </c>
    </row>
    <row r="397" spans="1:14" ht="14.4" customHeight="1" x14ac:dyDescent="0.3">
      <c r="A397" s="661" t="s">
        <v>591</v>
      </c>
      <c r="B397" s="662" t="s">
        <v>592</v>
      </c>
      <c r="C397" s="663" t="s">
        <v>596</v>
      </c>
      <c r="D397" s="664" t="s">
        <v>4661</v>
      </c>
      <c r="E397" s="663" t="s">
        <v>634</v>
      </c>
      <c r="F397" s="664" t="s">
        <v>4671</v>
      </c>
      <c r="G397" s="663" t="s">
        <v>650</v>
      </c>
      <c r="H397" s="663" t="s">
        <v>1998</v>
      </c>
      <c r="I397" s="663" t="s">
        <v>1998</v>
      </c>
      <c r="J397" s="663" t="s">
        <v>1999</v>
      </c>
      <c r="K397" s="663" t="s">
        <v>2000</v>
      </c>
      <c r="L397" s="665">
        <v>727.46</v>
      </c>
      <c r="M397" s="665">
        <v>1</v>
      </c>
      <c r="N397" s="666">
        <v>727.46</v>
      </c>
    </row>
    <row r="398" spans="1:14" ht="14.4" customHeight="1" x14ac:dyDescent="0.3">
      <c r="A398" s="661" t="s">
        <v>591</v>
      </c>
      <c r="B398" s="662" t="s">
        <v>592</v>
      </c>
      <c r="C398" s="663" t="s">
        <v>596</v>
      </c>
      <c r="D398" s="664" t="s">
        <v>4661</v>
      </c>
      <c r="E398" s="663" t="s">
        <v>634</v>
      </c>
      <c r="F398" s="664" t="s">
        <v>4671</v>
      </c>
      <c r="G398" s="663" t="s">
        <v>650</v>
      </c>
      <c r="H398" s="663" t="s">
        <v>2001</v>
      </c>
      <c r="I398" s="663" t="s">
        <v>2002</v>
      </c>
      <c r="J398" s="663" t="s">
        <v>1941</v>
      </c>
      <c r="K398" s="663" t="s">
        <v>2003</v>
      </c>
      <c r="L398" s="665">
        <v>29996.633397920603</v>
      </c>
      <c r="M398" s="665">
        <v>0.1</v>
      </c>
      <c r="N398" s="666">
        <v>2999.6633397920605</v>
      </c>
    </row>
    <row r="399" spans="1:14" ht="14.4" customHeight="1" x14ac:dyDescent="0.3">
      <c r="A399" s="661" t="s">
        <v>591</v>
      </c>
      <c r="B399" s="662" t="s">
        <v>592</v>
      </c>
      <c r="C399" s="663" t="s">
        <v>596</v>
      </c>
      <c r="D399" s="664" t="s">
        <v>4661</v>
      </c>
      <c r="E399" s="663" t="s">
        <v>634</v>
      </c>
      <c r="F399" s="664" t="s">
        <v>4671</v>
      </c>
      <c r="G399" s="663" t="s">
        <v>650</v>
      </c>
      <c r="H399" s="663" t="s">
        <v>2004</v>
      </c>
      <c r="I399" s="663" t="s">
        <v>2005</v>
      </c>
      <c r="J399" s="663" t="s">
        <v>1990</v>
      </c>
      <c r="K399" s="663" t="s">
        <v>2006</v>
      </c>
      <c r="L399" s="665">
        <v>420.71282874612308</v>
      </c>
      <c r="M399" s="665">
        <v>7</v>
      </c>
      <c r="N399" s="666">
        <v>2944.9898012228614</v>
      </c>
    </row>
    <row r="400" spans="1:14" ht="14.4" customHeight="1" x14ac:dyDescent="0.3">
      <c r="A400" s="661" t="s">
        <v>591</v>
      </c>
      <c r="B400" s="662" t="s">
        <v>592</v>
      </c>
      <c r="C400" s="663" t="s">
        <v>596</v>
      </c>
      <c r="D400" s="664" t="s">
        <v>4661</v>
      </c>
      <c r="E400" s="663" t="s">
        <v>634</v>
      </c>
      <c r="F400" s="664" t="s">
        <v>4671</v>
      </c>
      <c r="G400" s="663" t="s">
        <v>650</v>
      </c>
      <c r="H400" s="663" t="s">
        <v>2007</v>
      </c>
      <c r="I400" s="663" t="s">
        <v>2007</v>
      </c>
      <c r="J400" s="663" t="s">
        <v>2008</v>
      </c>
      <c r="K400" s="663" t="s">
        <v>2009</v>
      </c>
      <c r="L400" s="665">
        <v>1807.19</v>
      </c>
      <c r="M400" s="665">
        <v>1</v>
      </c>
      <c r="N400" s="666">
        <v>1807.19</v>
      </c>
    </row>
    <row r="401" spans="1:14" ht="14.4" customHeight="1" x14ac:dyDescent="0.3">
      <c r="A401" s="661" t="s">
        <v>591</v>
      </c>
      <c r="B401" s="662" t="s">
        <v>592</v>
      </c>
      <c r="C401" s="663" t="s">
        <v>596</v>
      </c>
      <c r="D401" s="664" t="s">
        <v>4661</v>
      </c>
      <c r="E401" s="663" t="s">
        <v>634</v>
      </c>
      <c r="F401" s="664" t="s">
        <v>4671</v>
      </c>
      <c r="G401" s="663" t="s">
        <v>650</v>
      </c>
      <c r="H401" s="663" t="s">
        <v>2010</v>
      </c>
      <c r="I401" s="663" t="s">
        <v>2011</v>
      </c>
      <c r="J401" s="663" t="s">
        <v>2012</v>
      </c>
      <c r="K401" s="663" t="s">
        <v>2013</v>
      </c>
      <c r="L401" s="665">
        <v>1620.28</v>
      </c>
      <c r="M401" s="665">
        <v>1</v>
      </c>
      <c r="N401" s="666">
        <v>1620.28</v>
      </c>
    </row>
    <row r="402" spans="1:14" ht="14.4" customHeight="1" x14ac:dyDescent="0.3">
      <c r="A402" s="661" t="s">
        <v>591</v>
      </c>
      <c r="B402" s="662" t="s">
        <v>592</v>
      </c>
      <c r="C402" s="663" t="s">
        <v>596</v>
      </c>
      <c r="D402" s="664" t="s">
        <v>4661</v>
      </c>
      <c r="E402" s="663" t="s">
        <v>634</v>
      </c>
      <c r="F402" s="664" t="s">
        <v>4671</v>
      </c>
      <c r="G402" s="663" t="s">
        <v>650</v>
      </c>
      <c r="H402" s="663" t="s">
        <v>2014</v>
      </c>
      <c r="I402" s="663" t="s">
        <v>2015</v>
      </c>
      <c r="J402" s="663" t="s">
        <v>2016</v>
      </c>
      <c r="K402" s="663" t="s">
        <v>2017</v>
      </c>
      <c r="L402" s="665">
        <v>80.998000000000019</v>
      </c>
      <c r="M402" s="665">
        <v>5</v>
      </c>
      <c r="N402" s="666">
        <v>404.99000000000007</v>
      </c>
    </row>
    <row r="403" spans="1:14" ht="14.4" customHeight="1" x14ac:dyDescent="0.3">
      <c r="A403" s="661" t="s">
        <v>591</v>
      </c>
      <c r="B403" s="662" t="s">
        <v>592</v>
      </c>
      <c r="C403" s="663" t="s">
        <v>596</v>
      </c>
      <c r="D403" s="664" t="s">
        <v>4661</v>
      </c>
      <c r="E403" s="663" t="s">
        <v>634</v>
      </c>
      <c r="F403" s="664" t="s">
        <v>4671</v>
      </c>
      <c r="G403" s="663" t="s">
        <v>650</v>
      </c>
      <c r="H403" s="663" t="s">
        <v>2018</v>
      </c>
      <c r="I403" s="663" t="s">
        <v>2019</v>
      </c>
      <c r="J403" s="663" t="s">
        <v>2020</v>
      </c>
      <c r="K403" s="663" t="s">
        <v>2021</v>
      </c>
      <c r="L403" s="665">
        <v>796.64000000000021</v>
      </c>
      <c r="M403" s="665">
        <v>7</v>
      </c>
      <c r="N403" s="666">
        <v>5576.4800000000014</v>
      </c>
    </row>
    <row r="404" spans="1:14" ht="14.4" customHeight="1" x14ac:dyDescent="0.3">
      <c r="A404" s="661" t="s">
        <v>591</v>
      </c>
      <c r="B404" s="662" t="s">
        <v>592</v>
      </c>
      <c r="C404" s="663" t="s">
        <v>596</v>
      </c>
      <c r="D404" s="664" t="s">
        <v>4661</v>
      </c>
      <c r="E404" s="663" t="s">
        <v>634</v>
      </c>
      <c r="F404" s="664" t="s">
        <v>4671</v>
      </c>
      <c r="G404" s="663" t="s">
        <v>650</v>
      </c>
      <c r="H404" s="663" t="s">
        <v>2022</v>
      </c>
      <c r="I404" s="663" t="s">
        <v>2023</v>
      </c>
      <c r="J404" s="663" t="s">
        <v>2024</v>
      </c>
      <c r="K404" s="663" t="s">
        <v>2025</v>
      </c>
      <c r="L404" s="665">
        <v>244.64</v>
      </c>
      <c r="M404" s="665">
        <v>1</v>
      </c>
      <c r="N404" s="666">
        <v>244.64</v>
      </c>
    </row>
    <row r="405" spans="1:14" ht="14.4" customHeight="1" x14ac:dyDescent="0.3">
      <c r="A405" s="661" t="s">
        <v>591</v>
      </c>
      <c r="B405" s="662" t="s">
        <v>592</v>
      </c>
      <c r="C405" s="663" t="s">
        <v>596</v>
      </c>
      <c r="D405" s="664" t="s">
        <v>4661</v>
      </c>
      <c r="E405" s="663" t="s">
        <v>634</v>
      </c>
      <c r="F405" s="664" t="s">
        <v>4671</v>
      </c>
      <c r="G405" s="663" t="s">
        <v>650</v>
      </c>
      <c r="H405" s="663" t="s">
        <v>2026</v>
      </c>
      <c r="I405" s="663" t="s">
        <v>2027</v>
      </c>
      <c r="J405" s="663" t="s">
        <v>2028</v>
      </c>
      <c r="K405" s="663" t="s">
        <v>2029</v>
      </c>
      <c r="L405" s="665">
        <v>206.35985205994842</v>
      </c>
      <c r="M405" s="665">
        <v>1</v>
      </c>
      <c r="N405" s="666">
        <v>206.35985205994842</v>
      </c>
    </row>
    <row r="406" spans="1:14" ht="14.4" customHeight="1" x14ac:dyDescent="0.3">
      <c r="A406" s="661" t="s">
        <v>591</v>
      </c>
      <c r="B406" s="662" t="s">
        <v>592</v>
      </c>
      <c r="C406" s="663" t="s">
        <v>596</v>
      </c>
      <c r="D406" s="664" t="s">
        <v>4661</v>
      </c>
      <c r="E406" s="663" t="s">
        <v>634</v>
      </c>
      <c r="F406" s="664" t="s">
        <v>4671</v>
      </c>
      <c r="G406" s="663" t="s">
        <v>650</v>
      </c>
      <c r="H406" s="663" t="s">
        <v>2030</v>
      </c>
      <c r="I406" s="663" t="s">
        <v>2031</v>
      </c>
      <c r="J406" s="663" t="s">
        <v>2032</v>
      </c>
      <c r="K406" s="663" t="s">
        <v>2033</v>
      </c>
      <c r="L406" s="665">
        <v>81.88000000000001</v>
      </c>
      <c r="M406" s="665">
        <v>1</v>
      </c>
      <c r="N406" s="666">
        <v>81.88000000000001</v>
      </c>
    </row>
    <row r="407" spans="1:14" ht="14.4" customHeight="1" x14ac:dyDescent="0.3">
      <c r="A407" s="661" t="s">
        <v>591</v>
      </c>
      <c r="B407" s="662" t="s">
        <v>592</v>
      </c>
      <c r="C407" s="663" t="s">
        <v>596</v>
      </c>
      <c r="D407" s="664" t="s">
        <v>4661</v>
      </c>
      <c r="E407" s="663" t="s">
        <v>634</v>
      </c>
      <c r="F407" s="664" t="s">
        <v>4671</v>
      </c>
      <c r="G407" s="663" t="s">
        <v>650</v>
      </c>
      <c r="H407" s="663" t="s">
        <v>2034</v>
      </c>
      <c r="I407" s="663" t="s">
        <v>215</v>
      </c>
      <c r="J407" s="663" t="s">
        <v>2035</v>
      </c>
      <c r="K407" s="663"/>
      <c r="L407" s="665">
        <v>155.52129140577051</v>
      </c>
      <c r="M407" s="665">
        <v>1</v>
      </c>
      <c r="N407" s="666">
        <v>155.52129140577051</v>
      </c>
    </row>
    <row r="408" spans="1:14" ht="14.4" customHeight="1" x14ac:dyDescent="0.3">
      <c r="A408" s="661" t="s">
        <v>591</v>
      </c>
      <c r="B408" s="662" t="s">
        <v>592</v>
      </c>
      <c r="C408" s="663" t="s">
        <v>596</v>
      </c>
      <c r="D408" s="664" t="s">
        <v>4661</v>
      </c>
      <c r="E408" s="663" t="s">
        <v>634</v>
      </c>
      <c r="F408" s="664" t="s">
        <v>4671</v>
      </c>
      <c r="G408" s="663" t="s">
        <v>650</v>
      </c>
      <c r="H408" s="663" t="s">
        <v>2036</v>
      </c>
      <c r="I408" s="663" t="s">
        <v>2037</v>
      </c>
      <c r="J408" s="663" t="s">
        <v>2038</v>
      </c>
      <c r="K408" s="663" t="s">
        <v>2039</v>
      </c>
      <c r="L408" s="665">
        <v>1561.0256142073993</v>
      </c>
      <c r="M408" s="665">
        <v>19</v>
      </c>
      <c r="N408" s="666">
        <v>29659.486669940587</v>
      </c>
    </row>
    <row r="409" spans="1:14" ht="14.4" customHeight="1" x14ac:dyDescent="0.3">
      <c r="A409" s="661" t="s">
        <v>591</v>
      </c>
      <c r="B409" s="662" t="s">
        <v>592</v>
      </c>
      <c r="C409" s="663" t="s">
        <v>596</v>
      </c>
      <c r="D409" s="664" t="s">
        <v>4661</v>
      </c>
      <c r="E409" s="663" t="s">
        <v>634</v>
      </c>
      <c r="F409" s="664" t="s">
        <v>4671</v>
      </c>
      <c r="G409" s="663" t="s">
        <v>650</v>
      </c>
      <c r="H409" s="663" t="s">
        <v>2040</v>
      </c>
      <c r="I409" s="663" t="s">
        <v>2041</v>
      </c>
      <c r="J409" s="663" t="s">
        <v>2042</v>
      </c>
      <c r="K409" s="663" t="s">
        <v>1118</v>
      </c>
      <c r="L409" s="665">
        <v>31.48</v>
      </c>
      <c r="M409" s="665">
        <v>2</v>
      </c>
      <c r="N409" s="666">
        <v>62.96</v>
      </c>
    </row>
    <row r="410" spans="1:14" ht="14.4" customHeight="1" x14ac:dyDescent="0.3">
      <c r="A410" s="661" t="s">
        <v>591</v>
      </c>
      <c r="B410" s="662" t="s">
        <v>592</v>
      </c>
      <c r="C410" s="663" t="s">
        <v>596</v>
      </c>
      <c r="D410" s="664" t="s">
        <v>4661</v>
      </c>
      <c r="E410" s="663" t="s">
        <v>634</v>
      </c>
      <c r="F410" s="664" t="s">
        <v>4671</v>
      </c>
      <c r="G410" s="663" t="s">
        <v>650</v>
      </c>
      <c r="H410" s="663" t="s">
        <v>2043</v>
      </c>
      <c r="I410" s="663" t="s">
        <v>2043</v>
      </c>
      <c r="J410" s="663" t="s">
        <v>2044</v>
      </c>
      <c r="K410" s="663" t="s">
        <v>2045</v>
      </c>
      <c r="L410" s="665">
        <v>2599.9491574320978</v>
      </c>
      <c r="M410" s="665">
        <v>14.063272699999999</v>
      </c>
      <c r="N410" s="666">
        <v>36563.794007102821</v>
      </c>
    </row>
    <row r="411" spans="1:14" ht="14.4" customHeight="1" x14ac:dyDescent="0.3">
      <c r="A411" s="661" t="s">
        <v>591</v>
      </c>
      <c r="B411" s="662" t="s">
        <v>592</v>
      </c>
      <c r="C411" s="663" t="s">
        <v>596</v>
      </c>
      <c r="D411" s="664" t="s">
        <v>4661</v>
      </c>
      <c r="E411" s="663" t="s">
        <v>634</v>
      </c>
      <c r="F411" s="664" t="s">
        <v>4671</v>
      </c>
      <c r="G411" s="663" t="s">
        <v>650</v>
      </c>
      <c r="H411" s="663" t="s">
        <v>2046</v>
      </c>
      <c r="I411" s="663" t="s">
        <v>2047</v>
      </c>
      <c r="J411" s="663" t="s">
        <v>658</v>
      </c>
      <c r="K411" s="663" t="s">
        <v>2048</v>
      </c>
      <c r="L411" s="665">
        <v>29.200332912705974</v>
      </c>
      <c r="M411" s="665">
        <v>69</v>
      </c>
      <c r="N411" s="666">
        <v>2014.8229709767122</v>
      </c>
    </row>
    <row r="412" spans="1:14" ht="14.4" customHeight="1" x14ac:dyDescent="0.3">
      <c r="A412" s="661" t="s">
        <v>591</v>
      </c>
      <c r="B412" s="662" t="s">
        <v>592</v>
      </c>
      <c r="C412" s="663" t="s">
        <v>596</v>
      </c>
      <c r="D412" s="664" t="s">
        <v>4661</v>
      </c>
      <c r="E412" s="663" t="s">
        <v>634</v>
      </c>
      <c r="F412" s="664" t="s">
        <v>4671</v>
      </c>
      <c r="G412" s="663" t="s">
        <v>650</v>
      </c>
      <c r="H412" s="663" t="s">
        <v>2049</v>
      </c>
      <c r="I412" s="663" t="s">
        <v>2050</v>
      </c>
      <c r="J412" s="663" t="s">
        <v>2051</v>
      </c>
      <c r="K412" s="663" t="s">
        <v>2052</v>
      </c>
      <c r="L412" s="665">
        <v>542.74499999999989</v>
      </c>
      <c r="M412" s="665">
        <v>4</v>
      </c>
      <c r="N412" s="666">
        <v>2170.9799999999996</v>
      </c>
    </row>
    <row r="413" spans="1:14" ht="14.4" customHeight="1" x14ac:dyDescent="0.3">
      <c r="A413" s="661" t="s">
        <v>591</v>
      </c>
      <c r="B413" s="662" t="s">
        <v>592</v>
      </c>
      <c r="C413" s="663" t="s">
        <v>596</v>
      </c>
      <c r="D413" s="664" t="s">
        <v>4661</v>
      </c>
      <c r="E413" s="663" t="s">
        <v>634</v>
      </c>
      <c r="F413" s="664" t="s">
        <v>4671</v>
      </c>
      <c r="G413" s="663" t="s">
        <v>650</v>
      </c>
      <c r="H413" s="663" t="s">
        <v>2053</v>
      </c>
      <c r="I413" s="663" t="s">
        <v>215</v>
      </c>
      <c r="J413" s="663" t="s">
        <v>2054</v>
      </c>
      <c r="K413" s="663"/>
      <c r="L413" s="665">
        <v>34.12942338869523</v>
      </c>
      <c r="M413" s="665">
        <v>4</v>
      </c>
      <c r="N413" s="666">
        <v>136.51769355478092</v>
      </c>
    </row>
    <row r="414" spans="1:14" ht="14.4" customHeight="1" x14ac:dyDescent="0.3">
      <c r="A414" s="661" t="s">
        <v>591</v>
      </c>
      <c r="B414" s="662" t="s">
        <v>592</v>
      </c>
      <c r="C414" s="663" t="s">
        <v>596</v>
      </c>
      <c r="D414" s="664" t="s">
        <v>4661</v>
      </c>
      <c r="E414" s="663" t="s">
        <v>634</v>
      </c>
      <c r="F414" s="664" t="s">
        <v>4671</v>
      </c>
      <c r="G414" s="663" t="s">
        <v>650</v>
      </c>
      <c r="H414" s="663" t="s">
        <v>2055</v>
      </c>
      <c r="I414" s="663" t="s">
        <v>2056</v>
      </c>
      <c r="J414" s="663" t="s">
        <v>2057</v>
      </c>
      <c r="K414" s="663" t="s">
        <v>2058</v>
      </c>
      <c r="L414" s="665">
        <v>900</v>
      </c>
      <c r="M414" s="665">
        <v>1</v>
      </c>
      <c r="N414" s="666">
        <v>900</v>
      </c>
    </row>
    <row r="415" spans="1:14" ht="14.4" customHeight="1" x14ac:dyDescent="0.3">
      <c r="A415" s="661" t="s">
        <v>591</v>
      </c>
      <c r="B415" s="662" t="s">
        <v>592</v>
      </c>
      <c r="C415" s="663" t="s">
        <v>596</v>
      </c>
      <c r="D415" s="664" t="s">
        <v>4661</v>
      </c>
      <c r="E415" s="663" t="s">
        <v>634</v>
      </c>
      <c r="F415" s="664" t="s">
        <v>4671</v>
      </c>
      <c r="G415" s="663" t="s">
        <v>650</v>
      </c>
      <c r="H415" s="663" t="s">
        <v>2059</v>
      </c>
      <c r="I415" s="663" t="s">
        <v>2060</v>
      </c>
      <c r="J415" s="663" t="s">
        <v>2061</v>
      </c>
      <c r="K415" s="663" t="s">
        <v>2062</v>
      </c>
      <c r="L415" s="665">
        <v>138.59</v>
      </c>
      <c r="M415" s="665">
        <v>1</v>
      </c>
      <c r="N415" s="666">
        <v>138.59</v>
      </c>
    </row>
    <row r="416" spans="1:14" ht="14.4" customHeight="1" x14ac:dyDescent="0.3">
      <c r="A416" s="661" t="s">
        <v>591</v>
      </c>
      <c r="B416" s="662" t="s">
        <v>592</v>
      </c>
      <c r="C416" s="663" t="s">
        <v>596</v>
      </c>
      <c r="D416" s="664" t="s">
        <v>4661</v>
      </c>
      <c r="E416" s="663" t="s">
        <v>634</v>
      </c>
      <c r="F416" s="664" t="s">
        <v>4671</v>
      </c>
      <c r="G416" s="663" t="s">
        <v>650</v>
      </c>
      <c r="H416" s="663" t="s">
        <v>2063</v>
      </c>
      <c r="I416" s="663" t="s">
        <v>2064</v>
      </c>
      <c r="J416" s="663" t="s">
        <v>2065</v>
      </c>
      <c r="K416" s="663" t="s">
        <v>2066</v>
      </c>
      <c r="L416" s="665">
        <v>513.14</v>
      </c>
      <c r="M416" s="665">
        <v>2</v>
      </c>
      <c r="N416" s="666">
        <v>1026.28</v>
      </c>
    </row>
    <row r="417" spans="1:14" ht="14.4" customHeight="1" x14ac:dyDescent="0.3">
      <c r="A417" s="661" t="s">
        <v>591</v>
      </c>
      <c r="B417" s="662" t="s">
        <v>592</v>
      </c>
      <c r="C417" s="663" t="s">
        <v>596</v>
      </c>
      <c r="D417" s="664" t="s">
        <v>4661</v>
      </c>
      <c r="E417" s="663" t="s">
        <v>634</v>
      </c>
      <c r="F417" s="664" t="s">
        <v>4671</v>
      </c>
      <c r="G417" s="663" t="s">
        <v>650</v>
      </c>
      <c r="H417" s="663" t="s">
        <v>2067</v>
      </c>
      <c r="I417" s="663" t="s">
        <v>2067</v>
      </c>
      <c r="J417" s="663" t="s">
        <v>2068</v>
      </c>
      <c r="K417" s="663" t="s">
        <v>2069</v>
      </c>
      <c r="L417" s="665">
        <v>570.49460971397241</v>
      </c>
      <c r="M417" s="665">
        <v>137.06656300000003</v>
      </c>
      <c r="N417" s="666">
        <v>78195.735363520624</v>
      </c>
    </row>
    <row r="418" spans="1:14" ht="14.4" customHeight="1" x14ac:dyDescent="0.3">
      <c r="A418" s="661" t="s">
        <v>591</v>
      </c>
      <c r="B418" s="662" t="s">
        <v>592</v>
      </c>
      <c r="C418" s="663" t="s">
        <v>596</v>
      </c>
      <c r="D418" s="664" t="s">
        <v>4661</v>
      </c>
      <c r="E418" s="663" t="s">
        <v>634</v>
      </c>
      <c r="F418" s="664" t="s">
        <v>4671</v>
      </c>
      <c r="G418" s="663" t="s">
        <v>650</v>
      </c>
      <c r="H418" s="663" t="s">
        <v>2070</v>
      </c>
      <c r="I418" s="663" t="s">
        <v>2071</v>
      </c>
      <c r="J418" s="663" t="s">
        <v>2072</v>
      </c>
      <c r="K418" s="663" t="s">
        <v>2073</v>
      </c>
      <c r="L418" s="665">
        <v>583.10505535412472</v>
      </c>
      <c r="M418" s="665">
        <v>77.609999999999985</v>
      </c>
      <c r="N418" s="666">
        <v>45254.783346033611</v>
      </c>
    </row>
    <row r="419" spans="1:14" ht="14.4" customHeight="1" x14ac:dyDescent="0.3">
      <c r="A419" s="661" t="s">
        <v>591</v>
      </c>
      <c r="B419" s="662" t="s">
        <v>592</v>
      </c>
      <c r="C419" s="663" t="s">
        <v>596</v>
      </c>
      <c r="D419" s="664" t="s">
        <v>4661</v>
      </c>
      <c r="E419" s="663" t="s">
        <v>634</v>
      </c>
      <c r="F419" s="664" t="s">
        <v>4671</v>
      </c>
      <c r="G419" s="663" t="s">
        <v>650</v>
      </c>
      <c r="H419" s="663" t="s">
        <v>2074</v>
      </c>
      <c r="I419" s="663" t="s">
        <v>2075</v>
      </c>
      <c r="J419" s="663" t="s">
        <v>2076</v>
      </c>
      <c r="K419" s="663" t="s">
        <v>2077</v>
      </c>
      <c r="L419" s="665">
        <v>78.523995247911657</v>
      </c>
      <c r="M419" s="665">
        <v>10</v>
      </c>
      <c r="N419" s="666">
        <v>785.2399524791166</v>
      </c>
    </row>
    <row r="420" spans="1:14" ht="14.4" customHeight="1" x14ac:dyDescent="0.3">
      <c r="A420" s="661" t="s">
        <v>591</v>
      </c>
      <c r="B420" s="662" t="s">
        <v>592</v>
      </c>
      <c r="C420" s="663" t="s">
        <v>596</v>
      </c>
      <c r="D420" s="664" t="s">
        <v>4661</v>
      </c>
      <c r="E420" s="663" t="s">
        <v>634</v>
      </c>
      <c r="F420" s="664" t="s">
        <v>4671</v>
      </c>
      <c r="G420" s="663" t="s">
        <v>650</v>
      </c>
      <c r="H420" s="663" t="s">
        <v>2078</v>
      </c>
      <c r="I420" s="663" t="s">
        <v>215</v>
      </c>
      <c r="J420" s="663" t="s">
        <v>2079</v>
      </c>
      <c r="K420" s="663" t="s">
        <v>2080</v>
      </c>
      <c r="L420" s="665">
        <v>22.884269037064854</v>
      </c>
      <c r="M420" s="665">
        <v>14</v>
      </c>
      <c r="N420" s="666">
        <v>320.37976651890796</v>
      </c>
    </row>
    <row r="421" spans="1:14" ht="14.4" customHeight="1" x14ac:dyDescent="0.3">
      <c r="A421" s="661" t="s">
        <v>591</v>
      </c>
      <c r="B421" s="662" t="s">
        <v>592</v>
      </c>
      <c r="C421" s="663" t="s">
        <v>596</v>
      </c>
      <c r="D421" s="664" t="s">
        <v>4661</v>
      </c>
      <c r="E421" s="663" t="s">
        <v>634</v>
      </c>
      <c r="F421" s="664" t="s">
        <v>4671</v>
      </c>
      <c r="G421" s="663" t="s">
        <v>650</v>
      </c>
      <c r="H421" s="663" t="s">
        <v>2081</v>
      </c>
      <c r="I421" s="663" t="s">
        <v>2082</v>
      </c>
      <c r="J421" s="663" t="s">
        <v>2083</v>
      </c>
      <c r="K421" s="663" t="s">
        <v>2084</v>
      </c>
      <c r="L421" s="665">
        <v>193.45000000000005</v>
      </c>
      <c r="M421" s="665">
        <v>4</v>
      </c>
      <c r="N421" s="666">
        <v>773.80000000000018</v>
      </c>
    </row>
    <row r="422" spans="1:14" ht="14.4" customHeight="1" x14ac:dyDescent="0.3">
      <c r="A422" s="661" t="s">
        <v>591</v>
      </c>
      <c r="B422" s="662" t="s">
        <v>592</v>
      </c>
      <c r="C422" s="663" t="s">
        <v>596</v>
      </c>
      <c r="D422" s="664" t="s">
        <v>4661</v>
      </c>
      <c r="E422" s="663" t="s">
        <v>634</v>
      </c>
      <c r="F422" s="664" t="s">
        <v>4671</v>
      </c>
      <c r="G422" s="663" t="s">
        <v>650</v>
      </c>
      <c r="H422" s="663" t="s">
        <v>2085</v>
      </c>
      <c r="I422" s="663" t="s">
        <v>2086</v>
      </c>
      <c r="J422" s="663" t="s">
        <v>2087</v>
      </c>
      <c r="K422" s="663" t="s">
        <v>1167</v>
      </c>
      <c r="L422" s="665">
        <v>93.84999999999998</v>
      </c>
      <c r="M422" s="665">
        <v>3</v>
      </c>
      <c r="N422" s="666">
        <v>281.54999999999995</v>
      </c>
    </row>
    <row r="423" spans="1:14" ht="14.4" customHeight="1" x14ac:dyDescent="0.3">
      <c r="A423" s="661" t="s">
        <v>591</v>
      </c>
      <c r="B423" s="662" t="s">
        <v>592</v>
      </c>
      <c r="C423" s="663" t="s">
        <v>596</v>
      </c>
      <c r="D423" s="664" t="s">
        <v>4661</v>
      </c>
      <c r="E423" s="663" t="s">
        <v>634</v>
      </c>
      <c r="F423" s="664" t="s">
        <v>4671</v>
      </c>
      <c r="G423" s="663" t="s">
        <v>650</v>
      </c>
      <c r="H423" s="663" t="s">
        <v>2088</v>
      </c>
      <c r="I423" s="663" t="s">
        <v>2089</v>
      </c>
      <c r="J423" s="663" t="s">
        <v>2090</v>
      </c>
      <c r="K423" s="663" t="s">
        <v>2091</v>
      </c>
      <c r="L423" s="665">
        <v>55.969918249609798</v>
      </c>
      <c r="M423" s="665">
        <v>2</v>
      </c>
      <c r="N423" s="666">
        <v>111.9398364992196</v>
      </c>
    </row>
    <row r="424" spans="1:14" ht="14.4" customHeight="1" x14ac:dyDescent="0.3">
      <c r="A424" s="661" t="s">
        <v>591</v>
      </c>
      <c r="B424" s="662" t="s">
        <v>592</v>
      </c>
      <c r="C424" s="663" t="s">
        <v>596</v>
      </c>
      <c r="D424" s="664" t="s">
        <v>4661</v>
      </c>
      <c r="E424" s="663" t="s">
        <v>634</v>
      </c>
      <c r="F424" s="664" t="s">
        <v>4671</v>
      </c>
      <c r="G424" s="663" t="s">
        <v>650</v>
      </c>
      <c r="H424" s="663" t="s">
        <v>2092</v>
      </c>
      <c r="I424" s="663" t="s">
        <v>215</v>
      </c>
      <c r="J424" s="663" t="s">
        <v>2093</v>
      </c>
      <c r="K424" s="663" t="s">
        <v>1118</v>
      </c>
      <c r="L424" s="665">
        <v>25.338551060871186</v>
      </c>
      <c r="M424" s="665">
        <v>7</v>
      </c>
      <c r="N424" s="666">
        <v>177.36985742609829</v>
      </c>
    </row>
    <row r="425" spans="1:14" ht="14.4" customHeight="1" x14ac:dyDescent="0.3">
      <c r="A425" s="661" t="s">
        <v>591</v>
      </c>
      <c r="B425" s="662" t="s">
        <v>592</v>
      </c>
      <c r="C425" s="663" t="s">
        <v>596</v>
      </c>
      <c r="D425" s="664" t="s">
        <v>4661</v>
      </c>
      <c r="E425" s="663" t="s">
        <v>634</v>
      </c>
      <c r="F425" s="664" t="s">
        <v>4671</v>
      </c>
      <c r="G425" s="663" t="s">
        <v>650</v>
      </c>
      <c r="H425" s="663" t="s">
        <v>2094</v>
      </c>
      <c r="I425" s="663" t="s">
        <v>2095</v>
      </c>
      <c r="J425" s="663" t="s">
        <v>2096</v>
      </c>
      <c r="K425" s="663" t="s">
        <v>1118</v>
      </c>
      <c r="L425" s="665">
        <v>35.960000000000008</v>
      </c>
      <c r="M425" s="665">
        <v>1</v>
      </c>
      <c r="N425" s="666">
        <v>35.960000000000008</v>
      </c>
    </row>
    <row r="426" spans="1:14" ht="14.4" customHeight="1" x14ac:dyDescent="0.3">
      <c r="A426" s="661" t="s">
        <v>591</v>
      </c>
      <c r="B426" s="662" t="s">
        <v>592</v>
      </c>
      <c r="C426" s="663" t="s">
        <v>596</v>
      </c>
      <c r="D426" s="664" t="s">
        <v>4661</v>
      </c>
      <c r="E426" s="663" t="s">
        <v>634</v>
      </c>
      <c r="F426" s="664" t="s">
        <v>4671</v>
      </c>
      <c r="G426" s="663" t="s">
        <v>650</v>
      </c>
      <c r="H426" s="663" t="s">
        <v>2097</v>
      </c>
      <c r="I426" s="663" t="s">
        <v>215</v>
      </c>
      <c r="J426" s="663" t="s">
        <v>2098</v>
      </c>
      <c r="K426" s="663" t="s">
        <v>2099</v>
      </c>
      <c r="L426" s="665">
        <v>6782.8304599222447</v>
      </c>
      <c r="M426" s="665">
        <v>46</v>
      </c>
      <c r="N426" s="666">
        <v>312010.20115642325</v>
      </c>
    </row>
    <row r="427" spans="1:14" ht="14.4" customHeight="1" x14ac:dyDescent="0.3">
      <c r="A427" s="661" t="s">
        <v>591</v>
      </c>
      <c r="B427" s="662" t="s">
        <v>592</v>
      </c>
      <c r="C427" s="663" t="s">
        <v>596</v>
      </c>
      <c r="D427" s="664" t="s">
        <v>4661</v>
      </c>
      <c r="E427" s="663" t="s">
        <v>634</v>
      </c>
      <c r="F427" s="664" t="s">
        <v>4671</v>
      </c>
      <c r="G427" s="663" t="s">
        <v>650</v>
      </c>
      <c r="H427" s="663" t="s">
        <v>2100</v>
      </c>
      <c r="I427" s="663" t="s">
        <v>2100</v>
      </c>
      <c r="J427" s="663" t="s">
        <v>2101</v>
      </c>
      <c r="K427" s="663" t="s">
        <v>2102</v>
      </c>
      <c r="L427" s="665">
        <v>3789.7639999999997</v>
      </c>
      <c r="M427" s="665">
        <v>25</v>
      </c>
      <c r="N427" s="666">
        <v>94744.099999999991</v>
      </c>
    </row>
    <row r="428" spans="1:14" ht="14.4" customHeight="1" x14ac:dyDescent="0.3">
      <c r="A428" s="661" t="s">
        <v>591</v>
      </c>
      <c r="B428" s="662" t="s">
        <v>592</v>
      </c>
      <c r="C428" s="663" t="s">
        <v>596</v>
      </c>
      <c r="D428" s="664" t="s">
        <v>4661</v>
      </c>
      <c r="E428" s="663" t="s">
        <v>634</v>
      </c>
      <c r="F428" s="664" t="s">
        <v>4671</v>
      </c>
      <c r="G428" s="663" t="s">
        <v>650</v>
      </c>
      <c r="H428" s="663" t="s">
        <v>2103</v>
      </c>
      <c r="I428" s="663" t="s">
        <v>2104</v>
      </c>
      <c r="J428" s="663" t="s">
        <v>2105</v>
      </c>
      <c r="K428" s="663" t="s">
        <v>2106</v>
      </c>
      <c r="L428" s="665">
        <v>382.95031340176462</v>
      </c>
      <c r="M428" s="665">
        <v>8</v>
      </c>
      <c r="N428" s="666">
        <v>3063.6025072141169</v>
      </c>
    </row>
    <row r="429" spans="1:14" ht="14.4" customHeight="1" x14ac:dyDescent="0.3">
      <c r="A429" s="661" t="s">
        <v>591</v>
      </c>
      <c r="B429" s="662" t="s">
        <v>592</v>
      </c>
      <c r="C429" s="663" t="s">
        <v>596</v>
      </c>
      <c r="D429" s="664" t="s">
        <v>4661</v>
      </c>
      <c r="E429" s="663" t="s">
        <v>634</v>
      </c>
      <c r="F429" s="664" t="s">
        <v>4671</v>
      </c>
      <c r="G429" s="663" t="s">
        <v>650</v>
      </c>
      <c r="H429" s="663" t="s">
        <v>2107</v>
      </c>
      <c r="I429" s="663" t="s">
        <v>215</v>
      </c>
      <c r="J429" s="663" t="s">
        <v>2108</v>
      </c>
      <c r="K429" s="663"/>
      <c r="L429" s="665">
        <v>30.804956827802179</v>
      </c>
      <c r="M429" s="665">
        <v>4</v>
      </c>
      <c r="N429" s="666">
        <v>123.21982731120872</v>
      </c>
    </row>
    <row r="430" spans="1:14" ht="14.4" customHeight="1" x14ac:dyDescent="0.3">
      <c r="A430" s="661" t="s">
        <v>591</v>
      </c>
      <c r="B430" s="662" t="s">
        <v>592</v>
      </c>
      <c r="C430" s="663" t="s">
        <v>596</v>
      </c>
      <c r="D430" s="664" t="s">
        <v>4661</v>
      </c>
      <c r="E430" s="663" t="s">
        <v>634</v>
      </c>
      <c r="F430" s="664" t="s">
        <v>4671</v>
      </c>
      <c r="G430" s="663" t="s">
        <v>650</v>
      </c>
      <c r="H430" s="663" t="s">
        <v>2109</v>
      </c>
      <c r="I430" s="663" t="s">
        <v>1728</v>
      </c>
      <c r="J430" s="663" t="s">
        <v>2110</v>
      </c>
      <c r="K430" s="663" t="s">
        <v>2111</v>
      </c>
      <c r="L430" s="665">
        <v>4303.158157953826</v>
      </c>
      <c r="M430" s="665">
        <v>48.989000000000011</v>
      </c>
      <c r="N430" s="666">
        <v>210807.41500000004</v>
      </c>
    </row>
    <row r="431" spans="1:14" ht="14.4" customHeight="1" x14ac:dyDescent="0.3">
      <c r="A431" s="661" t="s">
        <v>591</v>
      </c>
      <c r="B431" s="662" t="s">
        <v>592</v>
      </c>
      <c r="C431" s="663" t="s">
        <v>596</v>
      </c>
      <c r="D431" s="664" t="s">
        <v>4661</v>
      </c>
      <c r="E431" s="663" t="s">
        <v>634</v>
      </c>
      <c r="F431" s="664" t="s">
        <v>4671</v>
      </c>
      <c r="G431" s="663" t="s">
        <v>650</v>
      </c>
      <c r="H431" s="663" t="s">
        <v>2112</v>
      </c>
      <c r="I431" s="663" t="s">
        <v>2113</v>
      </c>
      <c r="J431" s="663" t="s">
        <v>2114</v>
      </c>
      <c r="K431" s="663" t="s">
        <v>2115</v>
      </c>
      <c r="L431" s="665">
        <v>1.1499999999999999</v>
      </c>
      <c r="M431" s="665">
        <v>3.6666664</v>
      </c>
      <c r="N431" s="666">
        <v>4.2166663599999996</v>
      </c>
    </row>
    <row r="432" spans="1:14" ht="14.4" customHeight="1" x14ac:dyDescent="0.3">
      <c r="A432" s="661" t="s">
        <v>591</v>
      </c>
      <c r="B432" s="662" t="s">
        <v>592</v>
      </c>
      <c r="C432" s="663" t="s">
        <v>596</v>
      </c>
      <c r="D432" s="664" t="s">
        <v>4661</v>
      </c>
      <c r="E432" s="663" t="s">
        <v>634</v>
      </c>
      <c r="F432" s="664" t="s">
        <v>4671</v>
      </c>
      <c r="G432" s="663" t="s">
        <v>650</v>
      </c>
      <c r="H432" s="663" t="s">
        <v>2116</v>
      </c>
      <c r="I432" s="663" t="s">
        <v>215</v>
      </c>
      <c r="J432" s="663" t="s">
        <v>2117</v>
      </c>
      <c r="K432" s="663" t="s">
        <v>849</v>
      </c>
      <c r="L432" s="665">
        <v>509.49423076923085</v>
      </c>
      <c r="M432" s="665">
        <v>26</v>
      </c>
      <c r="N432" s="666">
        <v>13246.850000000002</v>
      </c>
    </row>
    <row r="433" spans="1:14" ht="14.4" customHeight="1" x14ac:dyDescent="0.3">
      <c r="A433" s="661" t="s">
        <v>591</v>
      </c>
      <c r="B433" s="662" t="s">
        <v>592</v>
      </c>
      <c r="C433" s="663" t="s">
        <v>596</v>
      </c>
      <c r="D433" s="664" t="s">
        <v>4661</v>
      </c>
      <c r="E433" s="663" t="s">
        <v>634</v>
      </c>
      <c r="F433" s="664" t="s">
        <v>4671</v>
      </c>
      <c r="G433" s="663" t="s">
        <v>650</v>
      </c>
      <c r="H433" s="663" t="s">
        <v>2118</v>
      </c>
      <c r="I433" s="663" t="s">
        <v>215</v>
      </c>
      <c r="J433" s="663" t="s">
        <v>2119</v>
      </c>
      <c r="K433" s="663"/>
      <c r="L433" s="665">
        <v>5609.86</v>
      </c>
      <c r="M433" s="665">
        <v>18</v>
      </c>
      <c r="N433" s="666">
        <v>100977.48</v>
      </c>
    </row>
    <row r="434" spans="1:14" ht="14.4" customHeight="1" x14ac:dyDescent="0.3">
      <c r="A434" s="661" t="s">
        <v>591</v>
      </c>
      <c r="B434" s="662" t="s">
        <v>592</v>
      </c>
      <c r="C434" s="663" t="s">
        <v>596</v>
      </c>
      <c r="D434" s="664" t="s">
        <v>4661</v>
      </c>
      <c r="E434" s="663" t="s">
        <v>634</v>
      </c>
      <c r="F434" s="664" t="s">
        <v>4671</v>
      </c>
      <c r="G434" s="663" t="s">
        <v>650</v>
      </c>
      <c r="H434" s="663" t="s">
        <v>2120</v>
      </c>
      <c r="I434" s="663" t="s">
        <v>215</v>
      </c>
      <c r="J434" s="663" t="s">
        <v>2121</v>
      </c>
      <c r="K434" s="663"/>
      <c r="L434" s="665">
        <v>38.030000000000008</v>
      </c>
      <c r="M434" s="665">
        <v>6</v>
      </c>
      <c r="N434" s="666">
        <v>228.18000000000004</v>
      </c>
    </row>
    <row r="435" spans="1:14" ht="14.4" customHeight="1" x14ac:dyDescent="0.3">
      <c r="A435" s="661" t="s">
        <v>591</v>
      </c>
      <c r="B435" s="662" t="s">
        <v>592</v>
      </c>
      <c r="C435" s="663" t="s">
        <v>596</v>
      </c>
      <c r="D435" s="664" t="s">
        <v>4661</v>
      </c>
      <c r="E435" s="663" t="s">
        <v>634</v>
      </c>
      <c r="F435" s="664" t="s">
        <v>4671</v>
      </c>
      <c r="G435" s="663" t="s">
        <v>650</v>
      </c>
      <c r="H435" s="663" t="s">
        <v>2122</v>
      </c>
      <c r="I435" s="663" t="s">
        <v>215</v>
      </c>
      <c r="J435" s="663" t="s">
        <v>2123</v>
      </c>
      <c r="K435" s="663" t="s">
        <v>2124</v>
      </c>
      <c r="L435" s="665">
        <v>96.185322580645163</v>
      </c>
      <c r="M435" s="665">
        <v>248</v>
      </c>
      <c r="N435" s="666">
        <v>23853.96</v>
      </c>
    </row>
    <row r="436" spans="1:14" ht="14.4" customHeight="1" x14ac:dyDescent="0.3">
      <c r="A436" s="661" t="s">
        <v>591</v>
      </c>
      <c r="B436" s="662" t="s">
        <v>592</v>
      </c>
      <c r="C436" s="663" t="s">
        <v>596</v>
      </c>
      <c r="D436" s="664" t="s">
        <v>4661</v>
      </c>
      <c r="E436" s="663" t="s">
        <v>634</v>
      </c>
      <c r="F436" s="664" t="s">
        <v>4671</v>
      </c>
      <c r="G436" s="663" t="s">
        <v>650</v>
      </c>
      <c r="H436" s="663" t="s">
        <v>2125</v>
      </c>
      <c r="I436" s="663" t="s">
        <v>215</v>
      </c>
      <c r="J436" s="663" t="s">
        <v>2126</v>
      </c>
      <c r="K436" s="663"/>
      <c r="L436" s="665">
        <v>42.059965652242433</v>
      </c>
      <c r="M436" s="665">
        <v>7</v>
      </c>
      <c r="N436" s="666">
        <v>294.41975956569701</v>
      </c>
    </row>
    <row r="437" spans="1:14" ht="14.4" customHeight="1" x14ac:dyDescent="0.3">
      <c r="A437" s="661" t="s">
        <v>591</v>
      </c>
      <c r="B437" s="662" t="s">
        <v>592</v>
      </c>
      <c r="C437" s="663" t="s">
        <v>596</v>
      </c>
      <c r="D437" s="664" t="s">
        <v>4661</v>
      </c>
      <c r="E437" s="663" t="s">
        <v>634</v>
      </c>
      <c r="F437" s="664" t="s">
        <v>4671</v>
      </c>
      <c r="G437" s="663" t="s">
        <v>650</v>
      </c>
      <c r="H437" s="663" t="s">
        <v>2127</v>
      </c>
      <c r="I437" s="663" t="s">
        <v>215</v>
      </c>
      <c r="J437" s="663" t="s">
        <v>2128</v>
      </c>
      <c r="K437" s="663" t="s">
        <v>2129</v>
      </c>
      <c r="L437" s="665">
        <v>36.454383730708258</v>
      </c>
      <c r="M437" s="665">
        <v>9</v>
      </c>
      <c r="N437" s="666">
        <v>328.08945357637435</v>
      </c>
    </row>
    <row r="438" spans="1:14" ht="14.4" customHeight="1" x14ac:dyDescent="0.3">
      <c r="A438" s="661" t="s">
        <v>591</v>
      </c>
      <c r="B438" s="662" t="s">
        <v>592</v>
      </c>
      <c r="C438" s="663" t="s">
        <v>596</v>
      </c>
      <c r="D438" s="664" t="s">
        <v>4661</v>
      </c>
      <c r="E438" s="663" t="s">
        <v>634</v>
      </c>
      <c r="F438" s="664" t="s">
        <v>4671</v>
      </c>
      <c r="G438" s="663" t="s">
        <v>650</v>
      </c>
      <c r="H438" s="663" t="s">
        <v>2130</v>
      </c>
      <c r="I438" s="663" t="s">
        <v>215</v>
      </c>
      <c r="J438" s="663" t="s">
        <v>2131</v>
      </c>
      <c r="K438" s="663" t="s">
        <v>2129</v>
      </c>
      <c r="L438" s="665">
        <v>36.57</v>
      </c>
      <c r="M438" s="665">
        <v>1</v>
      </c>
      <c r="N438" s="666">
        <v>36.57</v>
      </c>
    </row>
    <row r="439" spans="1:14" ht="14.4" customHeight="1" x14ac:dyDescent="0.3">
      <c r="A439" s="661" t="s">
        <v>591</v>
      </c>
      <c r="B439" s="662" t="s">
        <v>592</v>
      </c>
      <c r="C439" s="663" t="s">
        <v>596</v>
      </c>
      <c r="D439" s="664" t="s">
        <v>4661</v>
      </c>
      <c r="E439" s="663" t="s">
        <v>634</v>
      </c>
      <c r="F439" s="664" t="s">
        <v>4671</v>
      </c>
      <c r="G439" s="663" t="s">
        <v>650</v>
      </c>
      <c r="H439" s="663" t="s">
        <v>2132</v>
      </c>
      <c r="I439" s="663" t="s">
        <v>215</v>
      </c>
      <c r="J439" s="663" t="s">
        <v>2133</v>
      </c>
      <c r="K439" s="663" t="s">
        <v>2134</v>
      </c>
      <c r="L439" s="665">
        <v>53.586680824334117</v>
      </c>
      <c r="M439" s="665">
        <v>9</v>
      </c>
      <c r="N439" s="666">
        <v>482.28012741900704</v>
      </c>
    </row>
    <row r="440" spans="1:14" ht="14.4" customHeight="1" x14ac:dyDescent="0.3">
      <c r="A440" s="661" t="s">
        <v>591</v>
      </c>
      <c r="B440" s="662" t="s">
        <v>592</v>
      </c>
      <c r="C440" s="663" t="s">
        <v>596</v>
      </c>
      <c r="D440" s="664" t="s">
        <v>4661</v>
      </c>
      <c r="E440" s="663" t="s">
        <v>634</v>
      </c>
      <c r="F440" s="664" t="s">
        <v>4671</v>
      </c>
      <c r="G440" s="663" t="s">
        <v>650</v>
      </c>
      <c r="H440" s="663" t="s">
        <v>2135</v>
      </c>
      <c r="I440" s="663" t="s">
        <v>2136</v>
      </c>
      <c r="J440" s="663" t="s">
        <v>2137</v>
      </c>
      <c r="K440" s="663" t="s">
        <v>2138</v>
      </c>
      <c r="L440" s="665">
        <v>393.15000000000009</v>
      </c>
      <c r="M440" s="665">
        <v>1</v>
      </c>
      <c r="N440" s="666">
        <v>393.15000000000009</v>
      </c>
    </row>
    <row r="441" spans="1:14" ht="14.4" customHeight="1" x14ac:dyDescent="0.3">
      <c r="A441" s="661" t="s">
        <v>591</v>
      </c>
      <c r="B441" s="662" t="s">
        <v>592</v>
      </c>
      <c r="C441" s="663" t="s">
        <v>596</v>
      </c>
      <c r="D441" s="664" t="s">
        <v>4661</v>
      </c>
      <c r="E441" s="663" t="s">
        <v>634</v>
      </c>
      <c r="F441" s="664" t="s">
        <v>4671</v>
      </c>
      <c r="G441" s="663" t="s">
        <v>650</v>
      </c>
      <c r="H441" s="663" t="s">
        <v>2139</v>
      </c>
      <c r="I441" s="663" t="s">
        <v>215</v>
      </c>
      <c r="J441" s="663" t="s">
        <v>2140</v>
      </c>
      <c r="K441" s="663"/>
      <c r="L441" s="665">
        <v>119.23</v>
      </c>
      <c r="M441" s="665">
        <v>1</v>
      </c>
      <c r="N441" s="666">
        <v>119.23</v>
      </c>
    </row>
    <row r="442" spans="1:14" ht="14.4" customHeight="1" x14ac:dyDescent="0.3">
      <c r="A442" s="661" t="s">
        <v>591</v>
      </c>
      <c r="B442" s="662" t="s">
        <v>592</v>
      </c>
      <c r="C442" s="663" t="s">
        <v>596</v>
      </c>
      <c r="D442" s="664" t="s">
        <v>4661</v>
      </c>
      <c r="E442" s="663" t="s">
        <v>634</v>
      </c>
      <c r="F442" s="664" t="s">
        <v>4671</v>
      </c>
      <c r="G442" s="663" t="s">
        <v>650</v>
      </c>
      <c r="H442" s="663" t="s">
        <v>2141</v>
      </c>
      <c r="I442" s="663" t="s">
        <v>2141</v>
      </c>
      <c r="J442" s="663" t="s">
        <v>2142</v>
      </c>
      <c r="K442" s="663" t="s">
        <v>2143</v>
      </c>
      <c r="L442" s="665">
        <v>773.2</v>
      </c>
      <c r="M442" s="665">
        <v>1</v>
      </c>
      <c r="N442" s="666">
        <v>773.2</v>
      </c>
    </row>
    <row r="443" spans="1:14" ht="14.4" customHeight="1" x14ac:dyDescent="0.3">
      <c r="A443" s="661" t="s">
        <v>591</v>
      </c>
      <c r="B443" s="662" t="s">
        <v>592</v>
      </c>
      <c r="C443" s="663" t="s">
        <v>596</v>
      </c>
      <c r="D443" s="664" t="s">
        <v>4661</v>
      </c>
      <c r="E443" s="663" t="s">
        <v>634</v>
      </c>
      <c r="F443" s="664" t="s">
        <v>4671</v>
      </c>
      <c r="G443" s="663" t="s">
        <v>650</v>
      </c>
      <c r="H443" s="663" t="s">
        <v>2144</v>
      </c>
      <c r="I443" s="663" t="s">
        <v>2144</v>
      </c>
      <c r="J443" s="663" t="s">
        <v>2145</v>
      </c>
      <c r="K443" s="663" t="s">
        <v>2146</v>
      </c>
      <c r="L443" s="665">
        <v>21.383333333333336</v>
      </c>
      <c r="M443" s="665">
        <v>3</v>
      </c>
      <c r="N443" s="666">
        <v>64.150000000000006</v>
      </c>
    </row>
    <row r="444" spans="1:14" ht="14.4" customHeight="1" x14ac:dyDescent="0.3">
      <c r="A444" s="661" t="s">
        <v>591</v>
      </c>
      <c r="B444" s="662" t="s">
        <v>592</v>
      </c>
      <c r="C444" s="663" t="s">
        <v>596</v>
      </c>
      <c r="D444" s="664" t="s">
        <v>4661</v>
      </c>
      <c r="E444" s="663" t="s">
        <v>634</v>
      </c>
      <c r="F444" s="664" t="s">
        <v>4671</v>
      </c>
      <c r="G444" s="663" t="s">
        <v>650</v>
      </c>
      <c r="H444" s="663" t="s">
        <v>2147</v>
      </c>
      <c r="I444" s="663" t="s">
        <v>2147</v>
      </c>
      <c r="J444" s="663" t="s">
        <v>2148</v>
      </c>
      <c r="K444" s="663" t="s">
        <v>2149</v>
      </c>
      <c r="L444" s="665">
        <v>24.719999999999995</v>
      </c>
      <c r="M444" s="665">
        <v>1</v>
      </c>
      <c r="N444" s="666">
        <v>24.719999999999995</v>
      </c>
    </row>
    <row r="445" spans="1:14" ht="14.4" customHeight="1" x14ac:dyDescent="0.3">
      <c r="A445" s="661" t="s">
        <v>591</v>
      </c>
      <c r="B445" s="662" t="s">
        <v>592</v>
      </c>
      <c r="C445" s="663" t="s">
        <v>596</v>
      </c>
      <c r="D445" s="664" t="s">
        <v>4661</v>
      </c>
      <c r="E445" s="663" t="s">
        <v>634</v>
      </c>
      <c r="F445" s="664" t="s">
        <v>4671</v>
      </c>
      <c r="G445" s="663" t="s">
        <v>650</v>
      </c>
      <c r="H445" s="663" t="s">
        <v>2150</v>
      </c>
      <c r="I445" s="663" t="s">
        <v>2150</v>
      </c>
      <c r="J445" s="663" t="s">
        <v>2151</v>
      </c>
      <c r="K445" s="663" t="s">
        <v>2152</v>
      </c>
      <c r="L445" s="665">
        <v>686.85805383638308</v>
      </c>
      <c r="M445" s="665">
        <v>3</v>
      </c>
      <c r="N445" s="666">
        <v>2060.5741615091492</v>
      </c>
    </row>
    <row r="446" spans="1:14" ht="14.4" customHeight="1" x14ac:dyDescent="0.3">
      <c r="A446" s="661" t="s">
        <v>591</v>
      </c>
      <c r="B446" s="662" t="s">
        <v>592</v>
      </c>
      <c r="C446" s="663" t="s">
        <v>596</v>
      </c>
      <c r="D446" s="664" t="s">
        <v>4661</v>
      </c>
      <c r="E446" s="663" t="s">
        <v>634</v>
      </c>
      <c r="F446" s="664" t="s">
        <v>4671</v>
      </c>
      <c r="G446" s="663" t="s">
        <v>650</v>
      </c>
      <c r="H446" s="663" t="s">
        <v>2153</v>
      </c>
      <c r="I446" s="663" t="s">
        <v>2153</v>
      </c>
      <c r="J446" s="663" t="s">
        <v>2154</v>
      </c>
      <c r="K446" s="663" t="s">
        <v>2155</v>
      </c>
      <c r="L446" s="665">
        <v>674.57999999999993</v>
      </c>
      <c r="M446" s="665">
        <v>1</v>
      </c>
      <c r="N446" s="666">
        <v>674.57999999999993</v>
      </c>
    </row>
    <row r="447" spans="1:14" ht="14.4" customHeight="1" x14ac:dyDescent="0.3">
      <c r="A447" s="661" t="s">
        <v>591</v>
      </c>
      <c r="B447" s="662" t="s">
        <v>592</v>
      </c>
      <c r="C447" s="663" t="s">
        <v>596</v>
      </c>
      <c r="D447" s="664" t="s">
        <v>4661</v>
      </c>
      <c r="E447" s="663" t="s">
        <v>634</v>
      </c>
      <c r="F447" s="664" t="s">
        <v>4671</v>
      </c>
      <c r="G447" s="663" t="s">
        <v>650</v>
      </c>
      <c r="H447" s="663" t="s">
        <v>2156</v>
      </c>
      <c r="I447" s="663" t="s">
        <v>2157</v>
      </c>
      <c r="J447" s="663" t="s">
        <v>2158</v>
      </c>
      <c r="K447" s="663" t="s">
        <v>2159</v>
      </c>
      <c r="L447" s="665">
        <v>68.310069833558757</v>
      </c>
      <c r="M447" s="665">
        <v>2</v>
      </c>
      <c r="N447" s="666">
        <v>136.62013966711751</v>
      </c>
    </row>
    <row r="448" spans="1:14" ht="14.4" customHeight="1" x14ac:dyDescent="0.3">
      <c r="A448" s="661" t="s">
        <v>591</v>
      </c>
      <c r="B448" s="662" t="s">
        <v>592</v>
      </c>
      <c r="C448" s="663" t="s">
        <v>596</v>
      </c>
      <c r="D448" s="664" t="s">
        <v>4661</v>
      </c>
      <c r="E448" s="663" t="s">
        <v>634</v>
      </c>
      <c r="F448" s="664" t="s">
        <v>4671</v>
      </c>
      <c r="G448" s="663" t="s">
        <v>650</v>
      </c>
      <c r="H448" s="663" t="s">
        <v>2160</v>
      </c>
      <c r="I448" s="663" t="s">
        <v>2161</v>
      </c>
      <c r="J448" s="663" t="s">
        <v>2162</v>
      </c>
      <c r="K448" s="663" t="s">
        <v>2163</v>
      </c>
      <c r="L448" s="665">
        <v>35.079999999999991</v>
      </c>
      <c r="M448" s="665">
        <v>2</v>
      </c>
      <c r="N448" s="666">
        <v>70.159999999999982</v>
      </c>
    </row>
    <row r="449" spans="1:14" ht="14.4" customHeight="1" x14ac:dyDescent="0.3">
      <c r="A449" s="661" t="s">
        <v>591</v>
      </c>
      <c r="B449" s="662" t="s">
        <v>592</v>
      </c>
      <c r="C449" s="663" t="s">
        <v>596</v>
      </c>
      <c r="D449" s="664" t="s">
        <v>4661</v>
      </c>
      <c r="E449" s="663" t="s">
        <v>634</v>
      </c>
      <c r="F449" s="664" t="s">
        <v>4671</v>
      </c>
      <c r="G449" s="663" t="s">
        <v>650</v>
      </c>
      <c r="H449" s="663" t="s">
        <v>2164</v>
      </c>
      <c r="I449" s="663" t="s">
        <v>2165</v>
      </c>
      <c r="J449" s="663" t="s">
        <v>2166</v>
      </c>
      <c r="K449" s="663" t="s">
        <v>2167</v>
      </c>
      <c r="L449" s="665">
        <v>3835.6700265787604</v>
      </c>
      <c r="M449" s="665">
        <v>2</v>
      </c>
      <c r="N449" s="666">
        <v>7671.3400531575207</v>
      </c>
    </row>
    <row r="450" spans="1:14" ht="14.4" customHeight="1" x14ac:dyDescent="0.3">
      <c r="A450" s="661" t="s">
        <v>591</v>
      </c>
      <c r="B450" s="662" t="s">
        <v>592</v>
      </c>
      <c r="C450" s="663" t="s">
        <v>596</v>
      </c>
      <c r="D450" s="664" t="s">
        <v>4661</v>
      </c>
      <c r="E450" s="663" t="s">
        <v>634</v>
      </c>
      <c r="F450" s="664" t="s">
        <v>4671</v>
      </c>
      <c r="G450" s="663" t="s">
        <v>650</v>
      </c>
      <c r="H450" s="663" t="s">
        <v>2168</v>
      </c>
      <c r="I450" s="663" t="s">
        <v>2168</v>
      </c>
      <c r="J450" s="663" t="s">
        <v>2169</v>
      </c>
      <c r="K450" s="663" t="s">
        <v>1555</v>
      </c>
      <c r="L450" s="665">
        <v>142.10819427611833</v>
      </c>
      <c r="M450" s="665">
        <v>2</v>
      </c>
      <c r="N450" s="666">
        <v>284.21638855223665</v>
      </c>
    </row>
    <row r="451" spans="1:14" ht="14.4" customHeight="1" x14ac:dyDescent="0.3">
      <c r="A451" s="661" t="s">
        <v>591</v>
      </c>
      <c r="B451" s="662" t="s">
        <v>592</v>
      </c>
      <c r="C451" s="663" t="s">
        <v>596</v>
      </c>
      <c r="D451" s="664" t="s">
        <v>4661</v>
      </c>
      <c r="E451" s="663" t="s">
        <v>634</v>
      </c>
      <c r="F451" s="664" t="s">
        <v>4671</v>
      </c>
      <c r="G451" s="663" t="s">
        <v>650</v>
      </c>
      <c r="H451" s="663" t="s">
        <v>2170</v>
      </c>
      <c r="I451" s="663" t="s">
        <v>2171</v>
      </c>
      <c r="J451" s="663" t="s">
        <v>2172</v>
      </c>
      <c r="K451" s="663" t="s">
        <v>2173</v>
      </c>
      <c r="L451" s="665">
        <v>160.93391724306437</v>
      </c>
      <c r="M451" s="665">
        <v>10</v>
      </c>
      <c r="N451" s="666">
        <v>1609.3391724306437</v>
      </c>
    </row>
    <row r="452" spans="1:14" ht="14.4" customHeight="1" x14ac:dyDescent="0.3">
      <c r="A452" s="661" t="s">
        <v>591</v>
      </c>
      <c r="B452" s="662" t="s">
        <v>592</v>
      </c>
      <c r="C452" s="663" t="s">
        <v>596</v>
      </c>
      <c r="D452" s="664" t="s">
        <v>4661</v>
      </c>
      <c r="E452" s="663" t="s">
        <v>634</v>
      </c>
      <c r="F452" s="664" t="s">
        <v>4671</v>
      </c>
      <c r="G452" s="663" t="s">
        <v>650</v>
      </c>
      <c r="H452" s="663" t="s">
        <v>2174</v>
      </c>
      <c r="I452" s="663" t="s">
        <v>215</v>
      </c>
      <c r="J452" s="663" t="s">
        <v>2175</v>
      </c>
      <c r="K452" s="663"/>
      <c r="L452" s="665">
        <v>32.822519602811155</v>
      </c>
      <c r="M452" s="665">
        <v>4</v>
      </c>
      <c r="N452" s="666">
        <v>131.29007841124462</v>
      </c>
    </row>
    <row r="453" spans="1:14" ht="14.4" customHeight="1" x14ac:dyDescent="0.3">
      <c r="A453" s="661" t="s">
        <v>591</v>
      </c>
      <c r="B453" s="662" t="s">
        <v>592</v>
      </c>
      <c r="C453" s="663" t="s">
        <v>596</v>
      </c>
      <c r="D453" s="664" t="s">
        <v>4661</v>
      </c>
      <c r="E453" s="663" t="s">
        <v>634</v>
      </c>
      <c r="F453" s="664" t="s">
        <v>4671</v>
      </c>
      <c r="G453" s="663" t="s">
        <v>650</v>
      </c>
      <c r="H453" s="663" t="s">
        <v>2176</v>
      </c>
      <c r="I453" s="663" t="s">
        <v>215</v>
      </c>
      <c r="J453" s="663" t="s">
        <v>2177</v>
      </c>
      <c r="K453" s="663" t="s">
        <v>2129</v>
      </c>
      <c r="L453" s="665">
        <v>36.57</v>
      </c>
      <c r="M453" s="665">
        <v>1</v>
      </c>
      <c r="N453" s="666">
        <v>36.57</v>
      </c>
    </row>
    <row r="454" spans="1:14" ht="14.4" customHeight="1" x14ac:dyDescent="0.3">
      <c r="A454" s="661" t="s">
        <v>591</v>
      </c>
      <c r="B454" s="662" t="s">
        <v>592</v>
      </c>
      <c r="C454" s="663" t="s">
        <v>596</v>
      </c>
      <c r="D454" s="664" t="s">
        <v>4661</v>
      </c>
      <c r="E454" s="663" t="s">
        <v>634</v>
      </c>
      <c r="F454" s="664" t="s">
        <v>4671</v>
      </c>
      <c r="G454" s="663" t="s">
        <v>650</v>
      </c>
      <c r="H454" s="663" t="s">
        <v>2178</v>
      </c>
      <c r="I454" s="663" t="s">
        <v>2178</v>
      </c>
      <c r="J454" s="663" t="s">
        <v>1572</v>
      </c>
      <c r="K454" s="663" t="s">
        <v>2179</v>
      </c>
      <c r="L454" s="665">
        <v>396.35908796773617</v>
      </c>
      <c r="M454" s="665">
        <v>1</v>
      </c>
      <c r="N454" s="666">
        <v>396.35908796773617</v>
      </c>
    </row>
    <row r="455" spans="1:14" ht="14.4" customHeight="1" x14ac:dyDescent="0.3">
      <c r="A455" s="661" t="s">
        <v>591</v>
      </c>
      <c r="B455" s="662" t="s">
        <v>592</v>
      </c>
      <c r="C455" s="663" t="s">
        <v>596</v>
      </c>
      <c r="D455" s="664" t="s">
        <v>4661</v>
      </c>
      <c r="E455" s="663" t="s">
        <v>634</v>
      </c>
      <c r="F455" s="664" t="s">
        <v>4671</v>
      </c>
      <c r="G455" s="663" t="s">
        <v>650</v>
      </c>
      <c r="H455" s="663" t="s">
        <v>2180</v>
      </c>
      <c r="I455" s="663" t="s">
        <v>2180</v>
      </c>
      <c r="J455" s="663" t="s">
        <v>960</v>
      </c>
      <c r="K455" s="663" t="s">
        <v>2181</v>
      </c>
      <c r="L455" s="665">
        <v>181.10000000000008</v>
      </c>
      <c r="M455" s="665">
        <v>1</v>
      </c>
      <c r="N455" s="666">
        <v>181.10000000000008</v>
      </c>
    </row>
    <row r="456" spans="1:14" ht="14.4" customHeight="1" x14ac:dyDescent="0.3">
      <c r="A456" s="661" t="s">
        <v>591</v>
      </c>
      <c r="B456" s="662" t="s">
        <v>592</v>
      </c>
      <c r="C456" s="663" t="s">
        <v>596</v>
      </c>
      <c r="D456" s="664" t="s">
        <v>4661</v>
      </c>
      <c r="E456" s="663" t="s">
        <v>634</v>
      </c>
      <c r="F456" s="664" t="s">
        <v>4671</v>
      </c>
      <c r="G456" s="663" t="s">
        <v>650</v>
      </c>
      <c r="H456" s="663" t="s">
        <v>2182</v>
      </c>
      <c r="I456" s="663" t="s">
        <v>2183</v>
      </c>
      <c r="J456" s="663" t="s">
        <v>2184</v>
      </c>
      <c r="K456" s="663" t="s">
        <v>2185</v>
      </c>
      <c r="L456" s="665">
        <v>64.605066293098105</v>
      </c>
      <c r="M456" s="665">
        <v>2</v>
      </c>
      <c r="N456" s="666">
        <v>129.21013258619621</v>
      </c>
    </row>
    <row r="457" spans="1:14" ht="14.4" customHeight="1" x14ac:dyDescent="0.3">
      <c r="A457" s="661" t="s">
        <v>591</v>
      </c>
      <c r="B457" s="662" t="s">
        <v>592</v>
      </c>
      <c r="C457" s="663" t="s">
        <v>596</v>
      </c>
      <c r="D457" s="664" t="s">
        <v>4661</v>
      </c>
      <c r="E457" s="663" t="s">
        <v>634</v>
      </c>
      <c r="F457" s="664" t="s">
        <v>4671</v>
      </c>
      <c r="G457" s="663" t="s">
        <v>650</v>
      </c>
      <c r="H457" s="663" t="s">
        <v>2186</v>
      </c>
      <c r="I457" s="663" t="s">
        <v>215</v>
      </c>
      <c r="J457" s="663" t="s">
        <v>2187</v>
      </c>
      <c r="K457" s="663"/>
      <c r="L457" s="665">
        <v>114.47999052210784</v>
      </c>
      <c r="M457" s="665">
        <v>2</v>
      </c>
      <c r="N457" s="666">
        <v>228.95998104421568</v>
      </c>
    </row>
    <row r="458" spans="1:14" ht="14.4" customHeight="1" x14ac:dyDescent="0.3">
      <c r="A458" s="661" t="s">
        <v>591</v>
      </c>
      <c r="B458" s="662" t="s">
        <v>592</v>
      </c>
      <c r="C458" s="663" t="s">
        <v>596</v>
      </c>
      <c r="D458" s="664" t="s">
        <v>4661</v>
      </c>
      <c r="E458" s="663" t="s">
        <v>634</v>
      </c>
      <c r="F458" s="664" t="s">
        <v>4671</v>
      </c>
      <c r="G458" s="663" t="s">
        <v>650</v>
      </c>
      <c r="H458" s="663" t="s">
        <v>2188</v>
      </c>
      <c r="I458" s="663" t="s">
        <v>215</v>
      </c>
      <c r="J458" s="663" t="s">
        <v>2189</v>
      </c>
      <c r="K458" s="663" t="s">
        <v>2190</v>
      </c>
      <c r="L458" s="665">
        <v>31.999913655604367</v>
      </c>
      <c r="M458" s="665">
        <v>1</v>
      </c>
      <c r="N458" s="666">
        <v>31.999913655604367</v>
      </c>
    </row>
    <row r="459" spans="1:14" ht="14.4" customHeight="1" x14ac:dyDescent="0.3">
      <c r="A459" s="661" t="s">
        <v>591</v>
      </c>
      <c r="B459" s="662" t="s">
        <v>592</v>
      </c>
      <c r="C459" s="663" t="s">
        <v>596</v>
      </c>
      <c r="D459" s="664" t="s">
        <v>4661</v>
      </c>
      <c r="E459" s="663" t="s">
        <v>634</v>
      </c>
      <c r="F459" s="664" t="s">
        <v>4671</v>
      </c>
      <c r="G459" s="663" t="s">
        <v>650</v>
      </c>
      <c r="H459" s="663" t="s">
        <v>2191</v>
      </c>
      <c r="I459" s="663" t="s">
        <v>215</v>
      </c>
      <c r="J459" s="663" t="s">
        <v>2192</v>
      </c>
      <c r="K459" s="663"/>
      <c r="L459" s="665">
        <v>19.169943735634313</v>
      </c>
      <c r="M459" s="665">
        <v>2</v>
      </c>
      <c r="N459" s="666">
        <v>38.339887471268625</v>
      </c>
    </row>
    <row r="460" spans="1:14" ht="14.4" customHeight="1" x14ac:dyDescent="0.3">
      <c r="A460" s="661" t="s">
        <v>591</v>
      </c>
      <c r="B460" s="662" t="s">
        <v>592</v>
      </c>
      <c r="C460" s="663" t="s">
        <v>596</v>
      </c>
      <c r="D460" s="664" t="s">
        <v>4661</v>
      </c>
      <c r="E460" s="663" t="s">
        <v>634</v>
      </c>
      <c r="F460" s="664" t="s">
        <v>4671</v>
      </c>
      <c r="G460" s="663" t="s">
        <v>650</v>
      </c>
      <c r="H460" s="663" t="s">
        <v>2193</v>
      </c>
      <c r="I460" s="663" t="s">
        <v>2194</v>
      </c>
      <c r="J460" s="663" t="s">
        <v>2195</v>
      </c>
      <c r="K460" s="663" t="s">
        <v>2196</v>
      </c>
      <c r="L460" s="665">
        <v>219.5338384922602</v>
      </c>
      <c r="M460" s="665">
        <v>15</v>
      </c>
      <c r="N460" s="666">
        <v>3293.007577383903</v>
      </c>
    </row>
    <row r="461" spans="1:14" ht="14.4" customHeight="1" x14ac:dyDescent="0.3">
      <c r="A461" s="661" t="s">
        <v>591</v>
      </c>
      <c r="B461" s="662" t="s">
        <v>592</v>
      </c>
      <c r="C461" s="663" t="s">
        <v>596</v>
      </c>
      <c r="D461" s="664" t="s">
        <v>4661</v>
      </c>
      <c r="E461" s="663" t="s">
        <v>634</v>
      </c>
      <c r="F461" s="664" t="s">
        <v>4671</v>
      </c>
      <c r="G461" s="663" t="s">
        <v>650</v>
      </c>
      <c r="H461" s="663" t="s">
        <v>2197</v>
      </c>
      <c r="I461" s="663" t="s">
        <v>2197</v>
      </c>
      <c r="J461" s="663" t="s">
        <v>2198</v>
      </c>
      <c r="K461" s="663" t="s">
        <v>1306</v>
      </c>
      <c r="L461" s="665">
        <v>95.666567065182861</v>
      </c>
      <c r="M461" s="665">
        <v>32</v>
      </c>
      <c r="N461" s="666">
        <v>3061.3301460858515</v>
      </c>
    </row>
    <row r="462" spans="1:14" ht="14.4" customHeight="1" x14ac:dyDescent="0.3">
      <c r="A462" s="661" t="s">
        <v>591</v>
      </c>
      <c r="B462" s="662" t="s">
        <v>592</v>
      </c>
      <c r="C462" s="663" t="s">
        <v>596</v>
      </c>
      <c r="D462" s="664" t="s">
        <v>4661</v>
      </c>
      <c r="E462" s="663" t="s">
        <v>634</v>
      </c>
      <c r="F462" s="664" t="s">
        <v>4671</v>
      </c>
      <c r="G462" s="663" t="s">
        <v>650</v>
      </c>
      <c r="H462" s="663" t="s">
        <v>2199</v>
      </c>
      <c r="I462" s="663" t="s">
        <v>2199</v>
      </c>
      <c r="J462" s="663" t="s">
        <v>1924</v>
      </c>
      <c r="K462" s="663" t="s">
        <v>2200</v>
      </c>
      <c r="L462" s="665">
        <v>198.98062328622456</v>
      </c>
      <c r="M462" s="665">
        <v>88.606325700000014</v>
      </c>
      <c r="N462" s="666">
        <v>17630.941914888219</v>
      </c>
    </row>
    <row r="463" spans="1:14" ht="14.4" customHeight="1" x14ac:dyDescent="0.3">
      <c r="A463" s="661" t="s">
        <v>591</v>
      </c>
      <c r="B463" s="662" t="s">
        <v>592</v>
      </c>
      <c r="C463" s="663" t="s">
        <v>596</v>
      </c>
      <c r="D463" s="664" t="s">
        <v>4661</v>
      </c>
      <c r="E463" s="663" t="s">
        <v>634</v>
      </c>
      <c r="F463" s="664" t="s">
        <v>4671</v>
      </c>
      <c r="G463" s="663" t="s">
        <v>650</v>
      </c>
      <c r="H463" s="663" t="s">
        <v>2201</v>
      </c>
      <c r="I463" s="663" t="s">
        <v>2201</v>
      </c>
      <c r="J463" s="663" t="s">
        <v>1924</v>
      </c>
      <c r="K463" s="663" t="s">
        <v>2202</v>
      </c>
      <c r="L463" s="665">
        <v>308.51571133654176</v>
      </c>
      <c r="M463" s="665">
        <v>222.32529550000001</v>
      </c>
      <c r="N463" s="666">
        <v>68590.846689289348</v>
      </c>
    </row>
    <row r="464" spans="1:14" ht="14.4" customHeight="1" x14ac:dyDescent="0.3">
      <c r="A464" s="661" t="s">
        <v>591</v>
      </c>
      <c r="B464" s="662" t="s">
        <v>592</v>
      </c>
      <c r="C464" s="663" t="s">
        <v>596</v>
      </c>
      <c r="D464" s="664" t="s">
        <v>4661</v>
      </c>
      <c r="E464" s="663" t="s">
        <v>634</v>
      </c>
      <c r="F464" s="664" t="s">
        <v>4671</v>
      </c>
      <c r="G464" s="663" t="s">
        <v>650</v>
      </c>
      <c r="H464" s="663" t="s">
        <v>2203</v>
      </c>
      <c r="I464" s="663" t="s">
        <v>215</v>
      </c>
      <c r="J464" s="663" t="s">
        <v>2204</v>
      </c>
      <c r="K464" s="663"/>
      <c r="L464" s="665">
        <v>67.719810283114839</v>
      </c>
      <c r="M464" s="665">
        <v>4</v>
      </c>
      <c r="N464" s="666">
        <v>270.87924113245936</v>
      </c>
    </row>
    <row r="465" spans="1:14" ht="14.4" customHeight="1" x14ac:dyDescent="0.3">
      <c r="A465" s="661" t="s">
        <v>591</v>
      </c>
      <c r="B465" s="662" t="s">
        <v>592</v>
      </c>
      <c r="C465" s="663" t="s">
        <v>596</v>
      </c>
      <c r="D465" s="664" t="s">
        <v>4661</v>
      </c>
      <c r="E465" s="663" t="s">
        <v>634</v>
      </c>
      <c r="F465" s="664" t="s">
        <v>4671</v>
      </c>
      <c r="G465" s="663" t="s">
        <v>650</v>
      </c>
      <c r="H465" s="663" t="s">
        <v>2205</v>
      </c>
      <c r="I465" s="663" t="s">
        <v>1728</v>
      </c>
      <c r="J465" s="663" t="s">
        <v>2206</v>
      </c>
      <c r="K465" s="663" t="s">
        <v>2207</v>
      </c>
      <c r="L465" s="665">
        <v>18529.179058823531</v>
      </c>
      <c r="M465" s="665">
        <v>17</v>
      </c>
      <c r="N465" s="666">
        <v>314996.04399999999</v>
      </c>
    </row>
    <row r="466" spans="1:14" ht="14.4" customHeight="1" x14ac:dyDescent="0.3">
      <c r="A466" s="661" t="s">
        <v>591</v>
      </c>
      <c r="B466" s="662" t="s">
        <v>592</v>
      </c>
      <c r="C466" s="663" t="s">
        <v>596</v>
      </c>
      <c r="D466" s="664" t="s">
        <v>4661</v>
      </c>
      <c r="E466" s="663" t="s">
        <v>634</v>
      </c>
      <c r="F466" s="664" t="s">
        <v>4671</v>
      </c>
      <c r="G466" s="663" t="s">
        <v>650</v>
      </c>
      <c r="H466" s="663" t="s">
        <v>2208</v>
      </c>
      <c r="I466" s="663" t="s">
        <v>2208</v>
      </c>
      <c r="J466" s="663" t="s">
        <v>709</v>
      </c>
      <c r="K466" s="663" t="s">
        <v>2209</v>
      </c>
      <c r="L466" s="665">
        <v>58.553999999999995</v>
      </c>
      <c r="M466" s="665">
        <v>5</v>
      </c>
      <c r="N466" s="666">
        <v>292.77</v>
      </c>
    </row>
    <row r="467" spans="1:14" ht="14.4" customHeight="1" x14ac:dyDescent="0.3">
      <c r="A467" s="661" t="s">
        <v>591</v>
      </c>
      <c r="B467" s="662" t="s">
        <v>592</v>
      </c>
      <c r="C467" s="663" t="s">
        <v>596</v>
      </c>
      <c r="D467" s="664" t="s">
        <v>4661</v>
      </c>
      <c r="E467" s="663" t="s">
        <v>634</v>
      </c>
      <c r="F467" s="664" t="s">
        <v>4671</v>
      </c>
      <c r="G467" s="663" t="s">
        <v>650</v>
      </c>
      <c r="H467" s="663" t="s">
        <v>2210</v>
      </c>
      <c r="I467" s="663" t="s">
        <v>215</v>
      </c>
      <c r="J467" s="663" t="s">
        <v>2211</v>
      </c>
      <c r="K467" s="663"/>
      <c r="L467" s="665">
        <v>36.569726788187197</v>
      </c>
      <c r="M467" s="665">
        <v>2</v>
      </c>
      <c r="N467" s="666">
        <v>73.139453576374393</v>
      </c>
    </row>
    <row r="468" spans="1:14" ht="14.4" customHeight="1" x14ac:dyDescent="0.3">
      <c r="A468" s="661" t="s">
        <v>591</v>
      </c>
      <c r="B468" s="662" t="s">
        <v>592</v>
      </c>
      <c r="C468" s="663" t="s">
        <v>596</v>
      </c>
      <c r="D468" s="664" t="s">
        <v>4661</v>
      </c>
      <c r="E468" s="663" t="s">
        <v>634</v>
      </c>
      <c r="F468" s="664" t="s">
        <v>4671</v>
      </c>
      <c r="G468" s="663" t="s">
        <v>650</v>
      </c>
      <c r="H468" s="663" t="s">
        <v>2212</v>
      </c>
      <c r="I468" s="663" t="s">
        <v>2212</v>
      </c>
      <c r="J468" s="663" t="s">
        <v>2213</v>
      </c>
      <c r="K468" s="663" t="s">
        <v>2214</v>
      </c>
      <c r="L468" s="665">
        <v>4244.6236749662166</v>
      </c>
      <c r="M468" s="665">
        <v>16</v>
      </c>
      <c r="N468" s="666">
        <v>67913.978799459466</v>
      </c>
    </row>
    <row r="469" spans="1:14" ht="14.4" customHeight="1" x14ac:dyDescent="0.3">
      <c r="A469" s="661" t="s">
        <v>591</v>
      </c>
      <c r="B469" s="662" t="s">
        <v>592</v>
      </c>
      <c r="C469" s="663" t="s">
        <v>596</v>
      </c>
      <c r="D469" s="664" t="s">
        <v>4661</v>
      </c>
      <c r="E469" s="663" t="s">
        <v>634</v>
      </c>
      <c r="F469" s="664" t="s">
        <v>4671</v>
      </c>
      <c r="G469" s="663" t="s">
        <v>650</v>
      </c>
      <c r="H469" s="663" t="s">
        <v>2215</v>
      </c>
      <c r="I469" s="663" t="s">
        <v>215</v>
      </c>
      <c r="J469" s="663" t="s">
        <v>2216</v>
      </c>
      <c r="K469" s="663"/>
      <c r="L469" s="665">
        <v>32.288333333333334</v>
      </c>
      <c r="M469" s="665">
        <v>18</v>
      </c>
      <c r="N469" s="666">
        <v>581.19000000000005</v>
      </c>
    </row>
    <row r="470" spans="1:14" ht="14.4" customHeight="1" x14ac:dyDescent="0.3">
      <c r="A470" s="661" t="s">
        <v>591</v>
      </c>
      <c r="B470" s="662" t="s">
        <v>592</v>
      </c>
      <c r="C470" s="663" t="s">
        <v>596</v>
      </c>
      <c r="D470" s="664" t="s">
        <v>4661</v>
      </c>
      <c r="E470" s="663" t="s">
        <v>634</v>
      </c>
      <c r="F470" s="664" t="s">
        <v>4671</v>
      </c>
      <c r="G470" s="663" t="s">
        <v>650</v>
      </c>
      <c r="H470" s="663" t="s">
        <v>2217</v>
      </c>
      <c r="I470" s="663" t="s">
        <v>215</v>
      </c>
      <c r="J470" s="663" t="s">
        <v>2218</v>
      </c>
      <c r="K470" s="663"/>
      <c r="L470" s="665">
        <v>37.466555823931856</v>
      </c>
      <c r="M470" s="665">
        <v>3</v>
      </c>
      <c r="N470" s="666">
        <v>112.39966747179557</v>
      </c>
    </row>
    <row r="471" spans="1:14" ht="14.4" customHeight="1" x14ac:dyDescent="0.3">
      <c r="A471" s="661" t="s">
        <v>591</v>
      </c>
      <c r="B471" s="662" t="s">
        <v>592</v>
      </c>
      <c r="C471" s="663" t="s">
        <v>596</v>
      </c>
      <c r="D471" s="664" t="s">
        <v>4661</v>
      </c>
      <c r="E471" s="663" t="s">
        <v>634</v>
      </c>
      <c r="F471" s="664" t="s">
        <v>4671</v>
      </c>
      <c r="G471" s="663" t="s">
        <v>650</v>
      </c>
      <c r="H471" s="663" t="s">
        <v>2219</v>
      </c>
      <c r="I471" s="663" t="s">
        <v>215</v>
      </c>
      <c r="J471" s="663" t="s">
        <v>2220</v>
      </c>
      <c r="K471" s="663" t="s">
        <v>2221</v>
      </c>
      <c r="L471" s="665">
        <v>8.4700000000000006</v>
      </c>
      <c r="M471" s="665">
        <v>1920</v>
      </c>
      <c r="N471" s="666">
        <v>16262.400000000001</v>
      </c>
    </row>
    <row r="472" spans="1:14" ht="14.4" customHeight="1" x14ac:dyDescent="0.3">
      <c r="A472" s="661" t="s">
        <v>591</v>
      </c>
      <c r="B472" s="662" t="s">
        <v>592</v>
      </c>
      <c r="C472" s="663" t="s">
        <v>596</v>
      </c>
      <c r="D472" s="664" t="s">
        <v>4661</v>
      </c>
      <c r="E472" s="663" t="s">
        <v>634</v>
      </c>
      <c r="F472" s="664" t="s">
        <v>4671</v>
      </c>
      <c r="G472" s="663" t="s">
        <v>650</v>
      </c>
      <c r="H472" s="663" t="s">
        <v>2222</v>
      </c>
      <c r="I472" s="663" t="s">
        <v>215</v>
      </c>
      <c r="J472" s="663" t="s">
        <v>2223</v>
      </c>
      <c r="K472" s="663"/>
      <c r="L472" s="665">
        <v>68.934782855422981</v>
      </c>
      <c r="M472" s="665">
        <v>4</v>
      </c>
      <c r="N472" s="666">
        <v>275.73913142169192</v>
      </c>
    </row>
    <row r="473" spans="1:14" ht="14.4" customHeight="1" x14ac:dyDescent="0.3">
      <c r="A473" s="661" t="s">
        <v>591</v>
      </c>
      <c r="B473" s="662" t="s">
        <v>592</v>
      </c>
      <c r="C473" s="663" t="s">
        <v>596</v>
      </c>
      <c r="D473" s="664" t="s">
        <v>4661</v>
      </c>
      <c r="E473" s="663" t="s">
        <v>634</v>
      </c>
      <c r="F473" s="664" t="s">
        <v>4671</v>
      </c>
      <c r="G473" s="663" t="s">
        <v>650</v>
      </c>
      <c r="H473" s="663" t="s">
        <v>2224</v>
      </c>
      <c r="I473" s="663" t="s">
        <v>2224</v>
      </c>
      <c r="J473" s="663" t="s">
        <v>779</v>
      </c>
      <c r="K473" s="663" t="s">
        <v>2225</v>
      </c>
      <c r="L473" s="665">
        <v>542.17524961025674</v>
      </c>
      <c r="M473" s="665">
        <v>8</v>
      </c>
      <c r="N473" s="666">
        <v>4337.4019968820539</v>
      </c>
    </row>
    <row r="474" spans="1:14" ht="14.4" customHeight="1" x14ac:dyDescent="0.3">
      <c r="A474" s="661" t="s">
        <v>591</v>
      </c>
      <c r="B474" s="662" t="s">
        <v>592</v>
      </c>
      <c r="C474" s="663" t="s">
        <v>596</v>
      </c>
      <c r="D474" s="664" t="s">
        <v>4661</v>
      </c>
      <c r="E474" s="663" t="s">
        <v>634</v>
      </c>
      <c r="F474" s="664" t="s">
        <v>4671</v>
      </c>
      <c r="G474" s="663" t="s">
        <v>650</v>
      </c>
      <c r="H474" s="663" t="s">
        <v>2226</v>
      </c>
      <c r="I474" s="663" t="s">
        <v>2226</v>
      </c>
      <c r="J474" s="663" t="s">
        <v>2227</v>
      </c>
      <c r="K474" s="663" t="s">
        <v>2228</v>
      </c>
      <c r="L474" s="665">
        <v>134.69886372531539</v>
      </c>
      <c r="M474" s="665">
        <v>4</v>
      </c>
      <c r="N474" s="666">
        <v>538.79545490126156</v>
      </c>
    </row>
    <row r="475" spans="1:14" ht="14.4" customHeight="1" x14ac:dyDescent="0.3">
      <c r="A475" s="661" t="s">
        <v>591</v>
      </c>
      <c r="B475" s="662" t="s">
        <v>592</v>
      </c>
      <c r="C475" s="663" t="s">
        <v>596</v>
      </c>
      <c r="D475" s="664" t="s">
        <v>4661</v>
      </c>
      <c r="E475" s="663" t="s">
        <v>634</v>
      </c>
      <c r="F475" s="664" t="s">
        <v>4671</v>
      </c>
      <c r="G475" s="663" t="s">
        <v>650</v>
      </c>
      <c r="H475" s="663" t="s">
        <v>2229</v>
      </c>
      <c r="I475" s="663" t="s">
        <v>215</v>
      </c>
      <c r="J475" s="663" t="s">
        <v>2230</v>
      </c>
      <c r="K475" s="663"/>
      <c r="L475" s="665">
        <v>170.62583333333333</v>
      </c>
      <c r="M475" s="665">
        <v>4</v>
      </c>
      <c r="N475" s="666">
        <v>682.50333333333333</v>
      </c>
    </row>
    <row r="476" spans="1:14" ht="14.4" customHeight="1" x14ac:dyDescent="0.3">
      <c r="A476" s="661" t="s">
        <v>591</v>
      </c>
      <c r="B476" s="662" t="s">
        <v>592</v>
      </c>
      <c r="C476" s="663" t="s">
        <v>596</v>
      </c>
      <c r="D476" s="664" t="s">
        <v>4661</v>
      </c>
      <c r="E476" s="663" t="s">
        <v>634</v>
      </c>
      <c r="F476" s="664" t="s">
        <v>4671</v>
      </c>
      <c r="G476" s="663" t="s">
        <v>650</v>
      </c>
      <c r="H476" s="663" t="s">
        <v>2231</v>
      </c>
      <c r="I476" s="663" t="s">
        <v>2231</v>
      </c>
      <c r="J476" s="663" t="s">
        <v>2232</v>
      </c>
      <c r="K476" s="663" t="s">
        <v>834</v>
      </c>
      <c r="L476" s="665">
        <v>60.170000000000016</v>
      </c>
      <c r="M476" s="665">
        <v>1</v>
      </c>
      <c r="N476" s="666">
        <v>60.170000000000016</v>
      </c>
    </row>
    <row r="477" spans="1:14" ht="14.4" customHeight="1" x14ac:dyDescent="0.3">
      <c r="A477" s="661" t="s">
        <v>591</v>
      </c>
      <c r="B477" s="662" t="s">
        <v>592</v>
      </c>
      <c r="C477" s="663" t="s">
        <v>596</v>
      </c>
      <c r="D477" s="664" t="s">
        <v>4661</v>
      </c>
      <c r="E477" s="663" t="s">
        <v>634</v>
      </c>
      <c r="F477" s="664" t="s">
        <v>4671</v>
      </c>
      <c r="G477" s="663" t="s">
        <v>650</v>
      </c>
      <c r="H477" s="663" t="s">
        <v>2233</v>
      </c>
      <c r="I477" s="663" t="s">
        <v>215</v>
      </c>
      <c r="J477" s="663" t="s">
        <v>2234</v>
      </c>
      <c r="K477" s="663"/>
      <c r="L477" s="665">
        <v>42.059958766109922</v>
      </c>
      <c r="M477" s="665">
        <v>4</v>
      </c>
      <c r="N477" s="666">
        <v>168.23983506443969</v>
      </c>
    </row>
    <row r="478" spans="1:14" ht="14.4" customHeight="1" x14ac:dyDescent="0.3">
      <c r="A478" s="661" t="s">
        <v>591</v>
      </c>
      <c r="B478" s="662" t="s">
        <v>592</v>
      </c>
      <c r="C478" s="663" t="s">
        <v>596</v>
      </c>
      <c r="D478" s="664" t="s">
        <v>4661</v>
      </c>
      <c r="E478" s="663" t="s">
        <v>634</v>
      </c>
      <c r="F478" s="664" t="s">
        <v>4671</v>
      </c>
      <c r="G478" s="663" t="s">
        <v>650</v>
      </c>
      <c r="H478" s="663" t="s">
        <v>2235</v>
      </c>
      <c r="I478" s="663" t="s">
        <v>215</v>
      </c>
      <c r="J478" s="663" t="s">
        <v>2236</v>
      </c>
      <c r="K478" s="663"/>
      <c r="L478" s="665">
        <v>31.660004988159208</v>
      </c>
      <c r="M478" s="665">
        <v>5</v>
      </c>
      <c r="N478" s="666">
        <v>158.30002494079605</v>
      </c>
    </row>
    <row r="479" spans="1:14" ht="14.4" customHeight="1" x14ac:dyDescent="0.3">
      <c r="A479" s="661" t="s">
        <v>591</v>
      </c>
      <c r="B479" s="662" t="s">
        <v>592</v>
      </c>
      <c r="C479" s="663" t="s">
        <v>596</v>
      </c>
      <c r="D479" s="664" t="s">
        <v>4661</v>
      </c>
      <c r="E479" s="663" t="s">
        <v>634</v>
      </c>
      <c r="F479" s="664" t="s">
        <v>4671</v>
      </c>
      <c r="G479" s="663" t="s">
        <v>650</v>
      </c>
      <c r="H479" s="663" t="s">
        <v>2237</v>
      </c>
      <c r="I479" s="663" t="s">
        <v>215</v>
      </c>
      <c r="J479" s="663" t="s">
        <v>2238</v>
      </c>
      <c r="K479" s="663" t="s">
        <v>2239</v>
      </c>
      <c r="L479" s="665">
        <v>75.808337174982015</v>
      </c>
      <c r="M479" s="665">
        <v>19</v>
      </c>
      <c r="N479" s="666">
        <v>1440.3584063246583</v>
      </c>
    </row>
    <row r="480" spans="1:14" ht="14.4" customHeight="1" x14ac:dyDescent="0.3">
      <c r="A480" s="661" t="s">
        <v>591</v>
      </c>
      <c r="B480" s="662" t="s">
        <v>592</v>
      </c>
      <c r="C480" s="663" t="s">
        <v>596</v>
      </c>
      <c r="D480" s="664" t="s">
        <v>4661</v>
      </c>
      <c r="E480" s="663" t="s">
        <v>634</v>
      </c>
      <c r="F480" s="664" t="s">
        <v>4671</v>
      </c>
      <c r="G480" s="663" t="s">
        <v>650</v>
      </c>
      <c r="H480" s="663" t="s">
        <v>2240</v>
      </c>
      <c r="I480" s="663" t="s">
        <v>2240</v>
      </c>
      <c r="J480" s="663" t="s">
        <v>1127</v>
      </c>
      <c r="K480" s="663" t="s">
        <v>2241</v>
      </c>
      <c r="L480" s="665">
        <v>124.2790730466611</v>
      </c>
      <c r="M480" s="665">
        <v>5</v>
      </c>
      <c r="N480" s="666">
        <v>621.39536523330548</v>
      </c>
    </row>
    <row r="481" spans="1:14" ht="14.4" customHeight="1" x14ac:dyDescent="0.3">
      <c r="A481" s="661" t="s">
        <v>591</v>
      </c>
      <c r="B481" s="662" t="s">
        <v>592</v>
      </c>
      <c r="C481" s="663" t="s">
        <v>596</v>
      </c>
      <c r="D481" s="664" t="s">
        <v>4661</v>
      </c>
      <c r="E481" s="663" t="s">
        <v>634</v>
      </c>
      <c r="F481" s="664" t="s">
        <v>4671</v>
      </c>
      <c r="G481" s="663" t="s">
        <v>650</v>
      </c>
      <c r="H481" s="663" t="s">
        <v>2242</v>
      </c>
      <c r="I481" s="663" t="s">
        <v>2242</v>
      </c>
      <c r="J481" s="663" t="s">
        <v>2243</v>
      </c>
      <c r="K481" s="663" t="s">
        <v>2244</v>
      </c>
      <c r="L481" s="665">
        <v>43.99998200621117</v>
      </c>
      <c r="M481" s="665">
        <v>102</v>
      </c>
      <c r="N481" s="666">
        <v>4487.9981646335391</v>
      </c>
    </row>
    <row r="482" spans="1:14" ht="14.4" customHeight="1" x14ac:dyDescent="0.3">
      <c r="A482" s="661" t="s">
        <v>591</v>
      </c>
      <c r="B482" s="662" t="s">
        <v>592</v>
      </c>
      <c r="C482" s="663" t="s">
        <v>596</v>
      </c>
      <c r="D482" s="664" t="s">
        <v>4661</v>
      </c>
      <c r="E482" s="663" t="s">
        <v>634</v>
      </c>
      <c r="F482" s="664" t="s">
        <v>4671</v>
      </c>
      <c r="G482" s="663" t="s">
        <v>650</v>
      </c>
      <c r="H482" s="663" t="s">
        <v>2245</v>
      </c>
      <c r="I482" s="663" t="s">
        <v>2245</v>
      </c>
      <c r="J482" s="663" t="s">
        <v>2246</v>
      </c>
      <c r="K482" s="663" t="s">
        <v>2247</v>
      </c>
      <c r="L482" s="665">
        <v>67.450246933031195</v>
      </c>
      <c r="M482" s="665">
        <v>2</v>
      </c>
      <c r="N482" s="666">
        <v>134.90049386606239</v>
      </c>
    </row>
    <row r="483" spans="1:14" ht="14.4" customHeight="1" x14ac:dyDescent="0.3">
      <c r="A483" s="661" t="s">
        <v>591</v>
      </c>
      <c r="B483" s="662" t="s">
        <v>592</v>
      </c>
      <c r="C483" s="663" t="s">
        <v>596</v>
      </c>
      <c r="D483" s="664" t="s">
        <v>4661</v>
      </c>
      <c r="E483" s="663" t="s">
        <v>634</v>
      </c>
      <c r="F483" s="664" t="s">
        <v>4671</v>
      </c>
      <c r="G483" s="663" t="s">
        <v>650</v>
      </c>
      <c r="H483" s="663" t="s">
        <v>2248</v>
      </c>
      <c r="I483" s="663" t="s">
        <v>2249</v>
      </c>
      <c r="J483" s="663" t="s">
        <v>2250</v>
      </c>
      <c r="K483" s="663" t="s">
        <v>2251</v>
      </c>
      <c r="L483" s="665">
        <v>123.11849584611457</v>
      </c>
      <c r="M483" s="665">
        <v>1</v>
      </c>
      <c r="N483" s="666">
        <v>123.11849584611457</v>
      </c>
    </row>
    <row r="484" spans="1:14" ht="14.4" customHeight="1" x14ac:dyDescent="0.3">
      <c r="A484" s="661" t="s">
        <v>591</v>
      </c>
      <c r="B484" s="662" t="s">
        <v>592</v>
      </c>
      <c r="C484" s="663" t="s">
        <v>596</v>
      </c>
      <c r="D484" s="664" t="s">
        <v>4661</v>
      </c>
      <c r="E484" s="663" t="s">
        <v>634</v>
      </c>
      <c r="F484" s="664" t="s">
        <v>4671</v>
      </c>
      <c r="G484" s="663" t="s">
        <v>650</v>
      </c>
      <c r="H484" s="663" t="s">
        <v>2252</v>
      </c>
      <c r="I484" s="663" t="s">
        <v>2252</v>
      </c>
      <c r="J484" s="663" t="s">
        <v>2243</v>
      </c>
      <c r="K484" s="663" t="s">
        <v>2253</v>
      </c>
      <c r="L484" s="665">
        <v>110.00000636622822</v>
      </c>
      <c r="M484" s="665">
        <v>19</v>
      </c>
      <c r="N484" s="666">
        <v>2090.0001209583361</v>
      </c>
    </row>
    <row r="485" spans="1:14" ht="14.4" customHeight="1" x14ac:dyDescent="0.3">
      <c r="A485" s="661" t="s">
        <v>591</v>
      </c>
      <c r="B485" s="662" t="s">
        <v>592</v>
      </c>
      <c r="C485" s="663" t="s">
        <v>596</v>
      </c>
      <c r="D485" s="664" t="s">
        <v>4661</v>
      </c>
      <c r="E485" s="663" t="s">
        <v>634</v>
      </c>
      <c r="F485" s="664" t="s">
        <v>4671</v>
      </c>
      <c r="G485" s="663" t="s">
        <v>650</v>
      </c>
      <c r="H485" s="663" t="s">
        <v>2254</v>
      </c>
      <c r="I485" s="663" t="s">
        <v>2254</v>
      </c>
      <c r="J485" s="663" t="s">
        <v>2255</v>
      </c>
      <c r="K485" s="663" t="s">
        <v>2256</v>
      </c>
      <c r="L485" s="665">
        <v>409.18997586840493</v>
      </c>
      <c r="M485" s="665">
        <v>8</v>
      </c>
      <c r="N485" s="666">
        <v>3273.5198069472394</v>
      </c>
    </row>
    <row r="486" spans="1:14" ht="14.4" customHeight="1" x14ac:dyDescent="0.3">
      <c r="A486" s="661" t="s">
        <v>591</v>
      </c>
      <c r="B486" s="662" t="s">
        <v>592</v>
      </c>
      <c r="C486" s="663" t="s">
        <v>596</v>
      </c>
      <c r="D486" s="664" t="s">
        <v>4661</v>
      </c>
      <c r="E486" s="663" t="s">
        <v>634</v>
      </c>
      <c r="F486" s="664" t="s">
        <v>4671</v>
      </c>
      <c r="G486" s="663" t="s">
        <v>650</v>
      </c>
      <c r="H486" s="663" t="s">
        <v>2257</v>
      </c>
      <c r="I486" s="663" t="s">
        <v>2257</v>
      </c>
      <c r="J486" s="663" t="s">
        <v>2258</v>
      </c>
      <c r="K486" s="663" t="s">
        <v>2259</v>
      </c>
      <c r="L486" s="665">
        <v>676.49999777413154</v>
      </c>
      <c r="M486" s="665">
        <v>45</v>
      </c>
      <c r="N486" s="666">
        <v>30442.499899835919</v>
      </c>
    </row>
    <row r="487" spans="1:14" ht="14.4" customHeight="1" x14ac:dyDescent="0.3">
      <c r="A487" s="661" t="s">
        <v>591</v>
      </c>
      <c r="B487" s="662" t="s">
        <v>592</v>
      </c>
      <c r="C487" s="663" t="s">
        <v>596</v>
      </c>
      <c r="D487" s="664" t="s">
        <v>4661</v>
      </c>
      <c r="E487" s="663" t="s">
        <v>634</v>
      </c>
      <c r="F487" s="664" t="s">
        <v>4671</v>
      </c>
      <c r="G487" s="663" t="s">
        <v>650</v>
      </c>
      <c r="H487" s="663" t="s">
        <v>2260</v>
      </c>
      <c r="I487" s="663" t="s">
        <v>2260</v>
      </c>
      <c r="J487" s="663" t="s">
        <v>2261</v>
      </c>
      <c r="K487" s="663" t="s">
        <v>2262</v>
      </c>
      <c r="L487" s="665">
        <v>765.07102378124091</v>
      </c>
      <c r="M487" s="665">
        <v>10</v>
      </c>
      <c r="N487" s="666">
        <v>7650.7102378124091</v>
      </c>
    </row>
    <row r="488" spans="1:14" ht="14.4" customHeight="1" x14ac:dyDescent="0.3">
      <c r="A488" s="661" t="s">
        <v>591</v>
      </c>
      <c r="B488" s="662" t="s">
        <v>592</v>
      </c>
      <c r="C488" s="663" t="s">
        <v>596</v>
      </c>
      <c r="D488" s="664" t="s">
        <v>4661</v>
      </c>
      <c r="E488" s="663" t="s">
        <v>634</v>
      </c>
      <c r="F488" s="664" t="s">
        <v>4671</v>
      </c>
      <c r="G488" s="663" t="s">
        <v>650</v>
      </c>
      <c r="H488" s="663" t="s">
        <v>2263</v>
      </c>
      <c r="I488" s="663" t="s">
        <v>215</v>
      </c>
      <c r="J488" s="663" t="s">
        <v>2264</v>
      </c>
      <c r="K488" s="663"/>
      <c r="L488" s="665">
        <v>38.030000000000008</v>
      </c>
      <c r="M488" s="665">
        <v>2</v>
      </c>
      <c r="N488" s="666">
        <v>76.060000000000016</v>
      </c>
    </row>
    <row r="489" spans="1:14" ht="14.4" customHeight="1" x14ac:dyDescent="0.3">
      <c r="A489" s="661" t="s">
        <v>591</v>
      </c>
      <c r="B489" s="662" t="s">
        <v>592</v>
      </c>
      <c r="C489" s="663" t="s">
        <v>596</v>
      </c>
      <c r="D489" s="664" t="s">
        <v>4661</v>
      </c>
      <c r="E489" s="663" t="s">
        <v>634</v>
      </c>
      <c r="F489" s="664" t="s">
        <v>4671</v>
      </c>
      <c r="G489" s="663" t="s">
        <v>650</v>
      </c>
      <c r="H489" s="663" t="s">
        <v>2265</v>
      </c>
      <c r="I489" s="663" t="s">
        <v>2265</v>
      </c>
      <c r="J489" s="663" t="s">
        <v>2266</v>
      </c>
      <c r="K489" s="663" t="s">
        <v>1555</v>
      </c>
      <c r="L489" s="665">
        <v>61.330000000000005</v>
      </c>
      <c r="M489" s="665">
        <v>1</v>
      </c>
      <c r="N489" s="666">
        <v>61.330000000000005</v>
      </c>
    </row>
    <row r="490" spans="1:14" ht="14.4" customHeight="1" x14ac:dyDescent="0.3">
      <c r="A490" s="661" t="s">
        <v>591</v>
      </c>
      <c r="B490" s="662" t="s">
        <v>592</v>
      </c>
      <c r="C490" s="663" t="s">
        <v>596</v>
      </c>
      <c r="D490" s="664" t="s">
        <v>4661</v>
      </c>
      <c r="E490" s="663" t="s">
        <v>634</v>
      </c>
      <c r="F490" s="664" t="s">
        <v>4671</v>
      </c>
      <c r="G490" s="663" t="s">
        <v>650</v>
      </c>
      <c r="H490" s="663" t="s">
        <v>2267</v>
      </c>
      <c r="I490" s="663" t="s">
        <v>2267</v>
      </c>
      <c r="J490" s="663" t="s">
        <v>2268</v>
      </c>
      <c r="K490" s="663" t="s">
        <v>2269</v>
      </c>
      <c r="L490" s="665">
        <v>163.31528270016958</v>
      </c>
      <c r="M490" s="665">
        <v>118.38452329999998</v>
      </c>
      <c r="N490" s="666">
        <v>19334.001890064308</v>
      </c>
    </row>
    <row r="491" spans="1:14" ht="14.4" customHeight="1" x14ac:dyDescent="0.3">
      <c r="A491" s="661" t="s">
        <v>591</v>
      </c>
      <c r="B491" s="662" t="s">
        <v>592</v>
      </c>
      <c r="C491" s="663" t="s">
        <v>596</v>
      </c>
      <c r="D491" s="664" t="s">
        <v>4661</v>
      </c>
      <c r="E491" s="663" t="s">
        <v>634</v>
      </c>
      <c r="F491" s="664" t="s">
        <v>4671</v>
      </c>
      <c r="G491" s="663" t="s">
        <v>650</v>
      </c>
      <c r="H491" s="663" t="s">
        <v>2270</v>
      </c>
      <c r="I491" s="663" t="s">
        <v>2271</v>
      </c>
      <c r="J491" s="663" t="s">
        <v>2268</v>
      </c>
      <c r="K491" s="663" t="s">
        <v>2272</v>
      </c>
      <c r="L491" s="665">
        <v>113.33750530155739</v>
      </c>
      <c r="M491" s="665">
        <v>139.74796839999993</v>
      </c>
      <c r="N491" s="666">
        <v>15838.686109416867</v>
      </c>
    </row>
    <row r="492" spans="1:14" ht="14.4" customHeight="1" x14ac:dyDescent="0.3">
      <c r="A492" s="661" t="s">
        <v>591</v>
      </c>
      <c r="B492" s="662" t="s">
        <v>592</v>
      </c>
      <c r="C492" s="663" t="s">
        <v>596</v>
      </c>
      <c r="D492" s="664" t="s">
        <v>4661</v>
      </c>
      <c r="E492" s="663" t="s">
        <v>634</v>
      </c>
      <c r="F492" s="664" t="s">
        <v>4671</v>
      </c>
      <c r="G492" s="663" t="s">
        <v>650</v>
      </c>
      <c r="H492" s="663" t="s">
        <v>2273</v>
      </c>
      <c r="I492" s="663" t="s">
        <v>2274</v>
      </c>
      <c r="J492" s="663" t="s">
        <v>2268</v>
      </c>
      <c r="K492" s="663" t="s">
        <v>2275</v>
      </c>
      <c r="L492" s="665">
        <v>360.97355078272398</v>
      </c>
      <c r="M492" s="665">
        <v>112.2419629</v>
      </c>
      <c r="N492" s="666">
        <v>40516.379894835773</v>
      </c>
    </row>
    <row r="493" spans="1:14" ht="14.4" customHeight="1" x14ac:dyDescent="0.3">
      <c r="A493" s="661" t="s">
        <v>591</v>
      </c>
      <c r="B493" s="662" t="s">
        <v>592</v>
      </c>
      <c r="C493" s="663" t="s">
        <v>596</v>
      </c>
      <c r="D493" s="664" t="s">
        <v>4661</v>
      </c>
      <c r="E493" s="663" t="s">
        <v>634</v>
      </c>
      <c r="F493" s="664" t="s">
        <v>4671</v>
      </c>
      <c r="G493" s="663" t="s">
        <v>650</v>
      </c>
      <c r="H493" s="663" t="s">
        <v>2276</v>
      </c>
      <c r="I493" s="663" t="s">
        <v>2276</v>
      </c>
      <c r="J493" s="663" t="s">
        <v>2277</v>
      </c>
      <c r="K493" s="663" t="s">
        <v>2278</v>
      </c>
      <c r="L493" s="665">
        <v>1123.28</v>
      </c>
      <c r="M493" s="665">
        <v>1</v>
      </c>
      <c r="N493" s="666">
        <v>1123.28</v>
      </c>
    </row>
    <row r="494" spans="1:14" ht="14.4" customHeight="1" x14ac:dyDescent="0.3">
      <c r="A494" s="661" t="s">
        <v>591</v>
      </c>
      <c r="B494" s="662" t="s">
        <v>592</v>
      </c>
      <c r="C494" s="663" t="s">
        <v>596</v>
      </c>
      <c r="D494" s="664" t="s">
        <v>4661</v>
      </c>
      <c r="E494" s="663" t="s">
        <v>634</v>
      </c>
      <c r="F494" s="664" t="s">
        <v>4671</v>
      </c>
      <c r="G494" s="663" t="s">
        <v>650</v>
      </c>
      <c r="H494" s="663" t="s">
        <v>2279</v>
      </c>
      <c r="I494" s="663" t="s">
        <v>2279</v>
      </c>
      <c r="J494" s="663" t="s">
        <v>2280</v>
      </c>
      <c r="K494" s="663" t="s">
        <v>2281</v>
      </c>
      <c r="L494" s="665">
        <v>84.73</v>
      </c>
      <c r="M494" s="665">
        <v>3</v>
      </c>
      <c r="N494" s="666">
        <v>254.19</v>
      </c>
    </row>
    <row r="495" spans="1:14" ht="14.4" customHeight="1" x14ac:dyDescent="0.3">
      <c r="A495" s="661" t="s">
        <v>591</v>
      </c>
      <c r="B495" s="662" t="s">
        <v>592</v>
      </c>
      <c r="C495" s="663" t="s">
        <v>596</v>
      </c>
      <c r="D495" s="664" t="s">
        <v>4661</v>
      </c>
      <c r="E495" s="663" t="s">
        <v>634</v>
      </c>
      <c r="F495" s="664" t="s">
        <v>4671</v>
      </c>
      <c r="G495" s="663" t="s">
        <v>650</v>
      </c>
      <c r="H495" s="663" t="s">
        <v>2282</v>
      </c>
      <c r="I495" s="663" t="s">
        <v>2283</v>
      </c>
      <c r="J495" s="663" t="s">
        <v>1931</v>
      </c>
      <c r="K495" s="663" t="s">
        <v>2284</v>
      </c>
      <c r="L495" s="665">
        <v>246.93964441132059</v>
      </c>
      <c r="M495" s="665">
        <v>26.989994899999996</v>
      </c>
      <c r="N495" s="666">
        <v>6664.899743269355</v>
      </c>
    </row>
    <row r="496" spans="1:14" ht="14.4" customHeight="1" x14ac:dyDescent="0.3">
      <c r="A496" s="661" t="s">
        <v>591</v>
      </c>
      <c r="B496" s="662" t="s">
        <v>592</v>
      </c>
      <c r="C496" s="663" t="s">
        <v>596</v>
      </c>
      <c r="D496" s="664" t="s">
        <v>4661</v>
      </c>
      <c r="E496" s="663" t="s">
        <v>634</v>
      </c>
      <c r="F496" s="664" t="s">
        <v>4671</v>
      </c>
      <c r="G496" s="663" t="s">
        <v>650</v>
      </c>
      <c r="H496" s="663" t="s">
        <v>2285</v>
      </c>
      <c r="I496" s="663" t="s">
        <v>2286</v>
      </c>
      <c r="J496" s="663" t="s">
        <v>2287</v>
      </c>
      <c r="K496" s="663" t="s">
        <v>2288</v>
      </c>
      <c r="L496" s="665">
        <v>254.06939364326723</v>
      </c>
      <c r="M496" s="665">
        <v>1</v>
      </c>
      <c r="N496" s="666">
        <v>254.06939364326723</v>
      </c>
    </row>
    <row r="497" spans="1:14" ht="14.4" customHeight="1" x14ac:dyDescent="0.3">
      <c r="A497" s="661" t="s">
        <v>591</v>
      </c>
      <c r="B497" s="662" t="s">
        <v>592</v>
      </c>
      <c r="C497" s="663" t="s">
        <v>596</v>
      </c>
      <c r="D497" s="664" t="s">
        <v>4661</v>
      </c>
      <c r="E497" s="663" t="s">
        <v>634</v>
      </c>
      <c r="F497" s="664" t="s">
        <v>4671</v>
      </c>
      <c r="G497" s="663" t="s">
        <v>650</v>
      </c>
      <c r="H497" s="663" t="s">
        <v>2289</v>
      </c>
      <c r="I497" s="663" t="s">
        <v>215</v>
      </c>
      <c r="J497" s="663" t="s">
        <v>2290</v>
      </c>
      <c r="K497" s="663"/>
      <c r="L497" s="665">
        <v>281.58999999999997</v>
      </c>
      <c r="M497" s="665">
        <v>1</v>
      </c>
      <c r="N497" s="666">
        <v>281.58999999999997</v>
      </c>
    </row>
    <row r="498" spans="1:14" ht="14.4" customHeight="1" x14ac:dyDescent="0.3">
      <c r="A498" s="661" t="s">
        <v>591</v>
      </c>
      <c r="B498" s="662" t="s">
        <v>592</v>
      </c>
      <c r="C498" s="663" t="s">
        <v>596</v>
      </c>
      <c r="D498" s="664" t="s">
        <v>4661</v>
      </c>
      <c r="E498" s="663" t="s">
        <v>634</v>
      </c>
      <c r="F498" s="664" t="s">
        <v>4671</v>
      </c>
      <c r="G498" s="663" t="s">
        <v>650</v>
      </c>
      <c r="H498" s="663" t="s">
        <v>2291</v>
      </c>
      <c r="I498" s="663" t="s">
        <v>2291</v>
      </c>
      <c r="J498" s="663" t="s">
        <v>2292</v>
      </c>
      <c r="K498" s="663" t="s">
        <v>2228</v>
      </c>
      <c r="L498" s="665">
        <v>98.658921550409147</v>
      </c>
      <c r="M498" s="665">
        <v>1</v>
      </c>
      <c r="N498" s="666">
        <v>98.658921550409147</v>
      </c>
    </row>
    <row r="499" spans="1:14" ht="14.4" customHeight="1" x14ac:dyDescent="0.3">
      <c r="A499" s="661" t="s">
        <v>591</v>
      </c>
      <c r="B499" s="662" t="s">
        <v>592</v>
      </c>
      <c r="C499" s="663" t="s">
        <v>596</v>
      </c>
      <c r="D499" s="664" t="s">
        <v>4661</v>
      </c>
      <c r="E499" s="663" t="s">
        <v>634</v>
      </c>
      <c r="F499" s="664" t="s">
        <v>4671</v>
      </c>
      <c r="G499" s="663" t="s">
        <v>650</v>
      </c>
      <c r="H499" s="663" t="s">
        <v>2293</v>
      </c>
      <c r="I499" s="663" t="s">
        <v>2294</v>
      </c>
      <c r="J499" s="663" t="s">
        <v>2295</v>
      </c>
      <c r="K499" s="663" t="s">
        <v>2296</v>
      </c>
      <c r="L499" s="665">
        <v>90.899999999999991</v>
      </c>
      <c r="M499" s="665">
        <v>1</v>
      </c>
      <c r="N499" s="666">
        <v>90.899999999999991</v>
      </c>
    </row>
    <row r="500" spans="1:14" ht="14.4" customHeight="1" x14ac:dyDescent="0.3">
      <c r="A500" s="661" t="s">
        <v>591</v>
      </c>
      <c r="B500" s="662" t="s">
        <v>592</v>
      </c>
      <c r="C500" s="663" t="s">
        <v>596</v>
      </c>
      <c r="D500" s="664" t="s">
        <v>4661</v>
      </c>
      <c r="E500" s="663" t="s">
        <v>634</v>
      </c>
      <c r="F500" s="664" t="s">
        <v>4671</v>
      </c>
      <c r="G500" s="663" t="s">
        <v>650</v>
      </c>
      <c r="H500" s="663" t="s">
        <v>2297</v>
      </c>
      <c r="I500" s="663" t="s">
        <v>215</v>
      </c>
      <c r="J500" s="663" t="s">
        <v>2298</v>
      </c>
      <c r="K500" s="663"/>
      <c r="L500" s="665">
        <v>36.57</v>
      </c>
      <c r="M500" s="665">
        <v>1</v>
      </c>
      <c r="N500" s="666">
        <v>36.57</v>
      </c>
    </row>
    <row r="501" spans="1:14" ht="14.4" customHeight="1" x14ac:dyDescent="0.3">
      <c r="A501" s="661" t="s">
        <v>591</v>
      </c>
      <c r="B501" s="662" t="s">
        <v>592</v>
      </c>
      <c r="C501" s="663" t="s">
        <v>596</v>
      </c>
      <c r="D501" s="664" t="s">
        <v>4661</v>
      </c>
      <c r="E501" s="663" t="s">
        <v>634</v>
      </c>
      <c r="F501" s="664" t="s">
        <v>4671</v>
      </c>
      <c r="G501" s="663" t="s">
        <v>650</v>
      </c>
      <c r="H501" s="663" t="s">
        <v>2299</v>
      </c>
      <c r="I501" s="663" t="s">
        <v>215</v>
      </c>
      <c r="J501" s="663" t="s">
        <v>2300</v>
      </c>
      <c r="K501" s="663"/>
      <c r="L501" s="665">
        <v>80.845072038929359</v>
      </c>
      <c r="M501" s="665">
        <v>4</v>
      </c>
      <c r="N501" s="666">
        <v>323.38028815571744</v>
      </c>
    </row>
    <row r="502" spans="1:14" ht="14.4" customHeight="1" x14ac:dyDescent="0.3">
      <c r="A502" s="661" t="s">
        <v>591</v>
      </c>
      <c r="B502" s="662" t="s">
        <v>592</v>
      </c>
      <c r="C502" s="663" t="s">
        <v>596</v>
      </c>
      <c r="D502" s="664" t="s">
        <v>4661</v>
      </c>
      <c r="E502" s="663" t="s">
        <v>634</v>
      </c>
      <c r="F502" s="664" t="s">
        <v>4671</v>
      </c>
      <c r="G502" s="663" t="s">
        <v>650</v>
      </c>
      <c r="H502" s="663" t="s">
        <v>2301</v>
      </c>
      <c r="I502" s="663" t="s">
        <v>215</v>
      </c>
      <c r="J502" s="663" t="s">
        <v>2302</v>
      </c>
      <c r="K502" s="663"/>
      <c r="L502" s="665">
        <v>37.258775100250375</v>
      </c>
      <c r="M502" s="665">
        <v>9</v>
      </c>
      <c r="N502" s="666">
        <v>335.32897590225338</v>
      </c>
    </row>
    <row r="503" spans="1:14" ht="14.4" customHeight="1" x14ac:dyDescent="0.3">
      <c r="A503" s="661" t="s">
        <v>591</v>
      </c>
      <c r="B503" s="662" t="s">
        <v>592</v>
      </c>
      <c r="C503" s="663" t="s">
        <v>596</v>
      </c>
      <c r="D503" s="664" t="s">
        <v>4661</v>
      </c>
      <c r="E503" s="663" t="s">
        <v>634</v>
      </c>
      <c r="F503" s="664" t="s">
        <v>4671</v>
      </c>
      <c r="G503" s="663" t="s">
        <v>650</v>
      </c>
      <c r="H503" s="663" t="s">
        <v>2303</v>
      </c>
      <c r="I503" s="663" t="s">
        <v>215</v>
      </c>
      <c r="J503" s="663" t="s">
        <v>2304</v>
      </c>
      <c r="K503" s="663"/>
      <c r="L503" s="665">
        <v>99.269681790410147</v>
      </c>
      <c r="M503" s="665">
        <v>2</v>
      </c>
      <c r="N503" s="666">
        <v>198.53936358082029</v>
      </c>
    </row>
    <row r="504" spans="1:14" ht="14.4" customHeight="1" x14ac:dyDescent="0.3">
      <c r="A504" s="661" t="s">
        <v>591</v>
      </c>
      <c r="B504" s="662" t="s">
        <v>592</v>
      </c>
      <c r="C504" s="663" t="s">
        <v>596</v>
      </c>
      <c r="D504" s="664" t="s">
        <v>4661</v>
      </c>
      <c r="E504" s="663" t="s">
        <v>634</v>
      </c>
      <c r="F504" s="664" t="s">
        <v>4671</v>
      </c>
      <c r="G504" s="663" t="s">
        <v>650</v>
      </c>
      <c r="H504" s="663" t="s">
        <v>2305</v>
      </c>
      <c r="I504" s="663" t="s">
        <v>2305</v>
      </c>
      <c r="J504" s="663" t="s">
        <v>2306</v>
      </c>
      <c r="K504" s="663" t="s">
        <v>2307</v>
      </c>
      <c r="L504" s="665">
        <v>1078.77</v>
      </c>
      <c r="M504" s="665">
        <v>1</v>
      </c>
      <c r="N504" s="666">
        <v>1078.77</v>
      </c>
    </row>
    <row r="505" spans="1:14" ht="14.4" customHeight="1" x14ac:dyDescent="0.3">
      <c r="A505" s="661" t="s">
        <v>591</v>
      </c>
      <c r="B505" s="662" t="s">
        <v>592</v>
      </c>
      <c r="C505" s="663" t="s">
        <v>596</v>
      </c>
      <c r="D505" s="664" t="s">
        <v>4661</v>
      </c>
      <c r="E505" s="663" t="s">
        <v>634</v>
      </c>
      <c r="F505" s="664" t="s">
        <v>4671</v>
      </c>
      <c r="G505" s="663" t="s">
        <v>650</v>
      </c>
      <c r="H505" s="663" t="s">
        <v>2308</v>
      </c>
      <c r="I505" s="663" t="s">
        <v>2308</v>
      </c>
      <c r="J505" s="663" t="s">
        <v>2309</v>
      </c>
      <c r="K505" s="663" t="s">
        <v>2310</v>
      </c>
      <c r="L505" s="665">
        <v>48.680000000000014</v>
      </c>
      <c r="M505" s="665">
        <v>3</v>
      </c>
      <c r="N505" s="666">
        <v>146.04000000000005</v>
      </c>
    </row>
    <row r="506" spans="1:14" ht="14.4" customHeight="1" x14ac:dyDescent="0.3">
      <c r="A506" s="661" t="s">
        <v>591</v>
      </c>
      <c r="B506" s="662" t="s">
        <v>592</v>
      </c>
      <c r="C506" s="663" t="s">
        <v>596</v>
      </c>
      <c r="D506" s="664" t="s">
        <v>4661</v>
      </c>
      <c r="E506" s="663" t="s">
        <v>634</v>
      </c>
      <c r="F506" s="664" t="s">
        <v>4671</v>
      </c>
      <c r="G506" s="663" t="s">
        <v>650</v>
      </c>
      <c r="H506" s="663" t="s">
        <v>2311</v>
      </c>
      <c r="I506" s="663" t="s">
        <v>215</v>
      </c>
      <c r="J506" s="663" t="s">
        <v>2312</v>
      </c>
      <c r="K506" s="663"/>
      <c r="L506" s="665">
        <v>223.17430332305571</v>
      </c>
      <c r="M506" s="665">
        <v>1</v>
      </c>
      <c r="N506" s="666">
        <v>223.17430332305571</v>
      </c>
    </row>
    <row r="507" spans="1:14" ht="14.4" customHeight="1" x14ac:dyDescent="0.3">
      <c r="A507" s="661" t="s">
        <v>591</v>
      </c>
      <c r="B507" s="662" t="s">
        <v>592</v>
      </c>
      <c r="C507" s="663" t="s">
        <v>596</v>
      </c>
      <c r="D507" s="664" t="s">
        <v>4661</v>
      </c>
      <c r="E507" s="663" t="s">
        <v>634</v>
      </c>
      <c r="F507" s="664" t="s">
        <v>4671</v>
      </c>
      <c r="G507" s="663" t="s">
        <v>650</v>
      </c>
      <c r="H507" s="663" t="s">
        <v>2313</v>
      </c>
      <c r="I507" s="663" t="s">
        <v>215</v>
      </c>
      <c r="J507" s="663" t="s">
        <v>2314</v>
      </c>
      <c r="K507" s="663"/>
      <c r="L507" s="665">
        <v>429.74357049967773</v>
      </c>
      <c r="M507" s="665">
        <v>8</v>
      </c>
      <c r="N507" s="666">
        <v>3437.9485639974218</v>
      </c>
    </row>
    <row r="508" spans="1:14" ht="14.4" customHeight="1" x14ac:dyDescent="0.3">
      <c r="A508" s="661" t="s">
        <v>591</v>
      </c>
      <c r="B508" s="662" t="s">
        <v>592</v>
      </c>
      <c r="C508" s="663" t="s">
        <v>596</v>
      </c>
      <c r="D508" s="664" t="s">
        <v>4661</v>
      </c>
      <c r="E508" s="663" t="s">
        <v>634</v>
      </c>
      <c r="F508" s="664" t="s">
        <v>4671</v>
      </c>
      <c r="G508" s="663" t="s">
        <v>650</v>
      </c>
      <c r="H508" s="663" t="s">
        <v>2315</v>
      </c>
      <c r="I508" s="663" t="s">
        <v>215</v>
      </c>
      <c r="J508" s="663" t="s">
        <v>2316</v>
      </c>
      <c r="K508" s="663"/>
      <c r="L508" s="665">
        <v>42.67</v>
      </c>
      <c r="M508" s="665">
        <v>1</v>
      </c>
      <c r="N508" s="666">
        <v>42.67</v>
      </c>
    </row>
    <row r="509" spans="1:14" ht="14.4" customHeight="1" x14ac:dyDescent="0.3">
      <c r="A509" s="661" t="s">
        <v>591</v>
      </c>
      <c r="B509" s="662" t="s">
        <v>592</v>
      </c>
      <c r="C509" s="663" t="s">
        <v>596</v>
      </c>
      <c r="D509" s="664" t="s">
        <v>4661</v>
      </c>
      <c r="E509" s="663" t="s">
        <v>634</v>
      </c>
      <c r="F509" s="664" t="s">
        <v>4671</v>
      </c>
      <c r="G509" s="663" t="s">
        <v>650</v>
      </c>
      <c r="H509" s="663" t="s">
        <v>2317</v>
      </c>
      <c r="I509" s="663" t="s">
        <v>215</v>
      </c>
      <c r="J509" s="663" t="s">
        <v>2318</v>
      </c>
      <c r="K509" s="663"/>
      <c r="L509" s="665">
        <v>42.06</v>
      </c>
      <c r="M509" s="665">
        <v>1</v>
      </c>
      <c r="N509" s="666">
        <v>42.06</v>
      </c>
    </row>
    <row r="510" spans="1:14" ht="14.4" customHeight="1" x14ac:dyDescent="0.3">
      <c r="A510" s="661" t="s">
        <v>591</v>
      </c>
      <c r="B510" s="662" t="s">
        <v>592</v>
      </c>
      <c r="C510" s="663" t="s">
        <v>596</v>
      </c>
      <c r="D510" s="664" t="s">
        <v>4661</v>
      </c>
      <c r="E510" s="663" t="s">
        <v>634</v>
      </c>
      <c r="F510" s="664" t="s">
        <v>4671</v>
      </c>
      <c r="G510" s="663" t="s">
        <v>650</v>
      </c>
      <c r="H510" s="663" t="s">
        <v>2319</v>
      </c>
      <c r="I510" s="663" t="s">
        <v>215</v>
      </c>
      <c r="J510" s="663" t="s">
        <v>2320</v>
      </c>
      <c r="K510" s="663"/>
      <c r="L510" s="665">
        <v>41.87815182989813</v>
      </c>
      <c r="M510" s="665">
        <v>11</v>
      </c>
      <c r="N510" s="666">
        <v>460.65967012887944</v>
      </c>
    </row>
    <row r="511" spans="1:14" ht="14.4" customHeight="1" x14ac:dyDescent="0.3">
      <c r="A511" s="661" t="s">
        <v>591</v>
      </c>
      <c r="B511" s="662" t="s">
        <v>592</v>
      </c>
      <c r="C511" s="663" t="s">
        <v>596</v>
      </c>
      <c r="D511" s="664" t="s">
        <v>4661</v>
      </c>
      <c r="E511" s="663" t="s">
        <v>634</v>
      </c>
      <c r="F511" s="664" t="s">
        <v>4671</v>
      </c>
      <c r="G511" s="663" t="s">
        <v>650</v>
      </c>
      <c r="H511" s="663" t="s">
        <v>2321</v>
      </c>
      <c r="I511" s="663" t="s">
        <v>215</v>
      </c>
      <c r="J511" s="663" t="s">
        <v>2322</v>
      </c>
      <c r="K511" s="663"/>
      <c r="L511" s="665">
        <v>82.969974026029618</v>
      </c>
      <c r="M511" s="665">
        <v>3</v>
      </c>
      <c r="N511" s="666">
        <v>248.90992207808887</v>
      </c>
    </row>
    <row r="512" spans="1:14" ht="14.4" customHeight="1" x14ac:dyDescent="0.3">
      <c r="A512" s="661" t="s">
        <v>591</v>
      </c>
      <c r="B512" s="662" t="s">
        <v>592</v>
      </c>
      <c r="C512" s="663" t="s">
        <v>596</v>
      </c>
      <c r="D512" s="664" t="s">
        <v>4661</v>
      </c>
      <c r="E512" s="663" t="s">
        <v>634</v>
      </c>
      <c r="F512" s="664" t="s">
        <v>4671</v>
      </c>
      <c r="G512" s="663" t="s">
        <v>650</v>
      </c>
      <c r="H512" s="663" t="s">
        <v>2323</v>
      </c>
      <c r="I512" s="663" t="s">
        <v>215</v>
      </c>
      <c r="J512" s="663" t="s">
        <v>2324</v>
      </c>
      <c r="K512" s="663"/>
      <c r="L512" s="665">
        <v>137.89013117888751</v>
      </c>
      <c r="M512" s="665">
        <v>3</v>
      </c>
      <c r="N512" s="666">
        <v>413.67039353666257</v>
      </c>
    </row>
    <row r="513" spans="1:14" ht="14.4" customHeight="1" x14ac:dyDescent="0.3">
      <c r="A513" s="661" t="s">
        <v>591</v>
      </c>
      <c r="B513" s="662" t="s">
        <v>592</v>
      </c>
      <c r="C513" s="663" t="s">
        <v>596</v>
      </c>
      <c r="D513" s="664" t="s">
        <v>4661</v>
      </c>
      <c r="E513" s="663" t="s">
        <v>634</v>
      </c>
      <c r="F513" s="664" t="s">
        <v>4671</v>
      </c>
      <c r="G513" s="663" t="s">
        <v>650</v>
      </c>
      <c r="H513" s="663" t="s">
        <v>2325</v>
      </c>
      <c r="I513" s="663" t="s">
        <v>215</v>
      </c>
      <c r="J513" s="663" t="s">
        <v>2326</v>
      </c>
      <c r="K513" s="663" t="s">
        <v>2327</v>
      </c>
      <c r="L513" s="665">
        <v>206.98900000000003</v>
      </c>
      <c r="M513" s="665">
        <v>2</v>
      </c>
      <c r="N513" s="666">
        <v>413.97800000000007</v>
      </c>
    </row>
    <row r="514" spans="1:14" ht="14.4" customHeight="1" x14ac:dyDescent="0.3">
      <c r="A514" s="661" t="s">
        <v>591</v>
      </c>
      <c r="B514" s="662" t="s">
        <v>592</v>
      </c>
      <c r="C514" s="663" t="s">
        <v>596</v>
      </c>
      <c r="D514" s="664" t="s">
        <v>4661</v>
      </c>
      <c r="E514" s="663" t="s">
        <v>634</v>
      </c>
      <c r="F514" s="664" t="s">
        <v>4671</v>
      </c>
      <c r="G514" s="663" t="s">
        <v>650</v>
      </c>
      <c r="H514" s="663" t="s">
        <v>2328</v>
      </c>
      <c r="I514" s="663" t="s">
        <v>2328</v>
      </c>
      <c r="J514" s="663" t="s">
        <v>2329</v>
      </c>
      <c r="K514" s="663" t="s">
        <v>2330</v>
      </c>
      <c r="L514" s="665">
        <v>25.009999999999994</v>
      </c>
      <c r="M514" s="665">
        <v>1</v>
      </c>
      <c r="N514" s="666">
        <v>25.009999999999994</v>
      </c>
    </row>
    <row r="515" spans="1:14" ht="14.4" customHeight="1" x14ac:dyDescent="0.3">
      <c r="A515" s="661" t="s">
        <v>591</v>
      </c>
      <c r="B515" s="662" t="s">
        <v>592</v>
      </c>
      <c r="C515" s="663" t="s">
        <v>596</v>
      </c>
      <c r="D515" s="664" t="s">
        <v>4661</v>
      </c>
      <c r="E515" s="663" t="s">
        <v>634</v>
      </c>
      <c r="F515" s="664" t="s">
        <v>4671</v>
      </c>
      <c r="G515" s="663" t="s">
        <v>650</v>
      </c>
      <c r="H515" s="663" t="s">
        <v>2331</v>
      </c>
      <c r="I515" s="663" t="s">
        <v>215</v>
      </c>
      <c r="J515" s="663" t="s">
        <v>2332</v>
      </c>
      <c r="K515" s="663"/>
      <c r="L515" s="665">
        <v>36.57</v>
      </c>
      <c r="M515" s="665">
        <v>1</v>
      </c>
      <c r="N515" s="666">
        <v>36.57</v>
      </c>
    </row>
    <row r="516" spans="1:14" ht="14.4" customHeight="1" x14ac:dyDescent="0.3">
      <c r="A516" s="661" t="s">
        <v>591</v>
      </c>
      <c r="B516" s="662" t="s">
        <v>592</v>
      </c>
      <c r="C516" s="663" t="s">
        <v>596</v>
      </c>
      <c r="D516" s="664" t="s">
        <v>4661</v>
      </c>
      <c r="E516" s="663" t="s">
        <v>634</v>
      </c>
      <c r="F516" s="664" t="s">
        <v>4671</v>
      </c>
      <c r="G516" s="663" t="s">
        <v>650</v>
      </c>
      <c r="H516" s="663" t="s">
        <v>2333</v>
      </c>
      <c r="I516" s="663" t="s">
        <v>2333</v>
      </c>
      <c r="J516" s="663" t="s">
        <v>2334</v>
      </c>
      <c r="K516" s="663" t="s">
        <v>780</v>
      </c>
      <c r="L516" s="665">
        <v>0</v>
      </c>
      <c r="M516" s="665">
        <v>0</v>
      </c>
      <c r="N516" s="666">
        <v>0</v>
      </c>
    </row>
    <row r="517" spans="1:14" ht="14.4" customHeight="1" x14ac:dyDescent="0.3">
      <c r="A517" s="661" t="s">
        <v>591</v>
      </c>
      <c r="B517" s="662" t="s">
        <v>592</v>
      </c>
      <c r="C517" s="663" t="s">
        <v>596</v>
      </c>
      <c r="D517" s="664" t="s">
        <v>4661</v>
      </c>
      <c r="E517" s="663" t="s">
        <v>634</v>
      </c>
      <c r="F517" s="664" t="s">
        <v>4671</v>
      </c>
      <c r="G517" s="663" t="s">
        <v>650</v>
      </c>
      <c r="H517" s="663" t="s">
        <v>2335</v>
      </c>
      <c r="I517" s="663" t="s">
        <v>2335</v>
      </c>
      <c r="J517" s="663" t="s">
        <v>2336</v>
      </c>
      <c r="K517" s="663" t="s">
        <v>2337</v>
      </c>
      <c r="L517" s="665">
        <v>956.2009243697479</v>
      </c>
      <c r="M517" s="665">
        <v>17</v>
      </c>
      <c r="N517" s="666">
        <v>16255.415714285715</v>
      </c>
    </row>
    <row r="518" spans="1:14" ht="14.4" customHeight="1" x14ac:dyDescent="0.3">
      <c r="A518" s="661" t="s">
        <v>591</v>
      </c>
      <c r="B518" s="662" t="s">
        <v>592</v>
      </c>
      <c r="C518" s="663" t="s">
        <v>596</v>
      </c>
      <c r="D518" s="664" t="s">
        <v>4661</v>
      </c>
      <c r="E518" s="663" t="s">
        <v>634</v>
      </c>
      <c r="F518" s="664" t="s">
        <v>4671</v>
      </c>
      <c r="G518" s="663" t="s">
        <v>650</v>
      </c>
      <c r="H518" s="663" t="s">
        <v>2338</v>
      </c>
      <c r="I518" s="663" t="s">
        <v>2338</v>
      </c>
      <c r="J518" s="663" t="s">
        <v>2339</v>
      </c>
      <c r="K518" s="663" t="s">
        <v>2340</v>
      </c>
      <c r="L518" s="665">
        <v>422.11918665404994</v>
      </c>
      <c r="M518" s="665">
        <v>45.909268900000015</v>
      </c>
      <c r="N518" s="666">
        <v>19379.183247950077</v>
      </c>
    </row>
    <row r="519" spans="1:14" ht="14.4" customHeight="1" x14ac:dyDescent="0.3">
      <c r="A519" s="661" t="s">
        <v>591</v>
      </c>
      <c r="B519" s="662" t="s">
        <v>592</v>
      </c>
      <c r="C519" s="663" t="s">
        <v>596</v>
      </c>
      <c r="D519" s="664" t="s">
        <v>4661</v>
      </c>
      <c r="E519" s="663" t="s">
        <v>634</v>
      </c>
      <c r="F519" s="664" t="s">
        <v>4671</v>
      </c>
      <c r="G519" s="663" t="s">
        <v>650</v>
      </c>
      <c r="H519" s="663" t="s">
        <v>2341</v>
      </c>
      <c r="I519" s="663" t="s">
        <v>2342</v>
      </c>
      <c r="J519" s="663" t="s">
        <v>2343</v>
      </c>
      <c r="K519" s="663" t="s">
        <v>2344</v>
      </c>
      <c r="L519" s="665">
        <v>1564.1233333333337</v>
      </c>
      <c r="M519" s="665">
        <v>6</v>
      </c>
      <c r="N519" s="666">
        <v>9384.7400000000016</v>
      </c>
    </row>
    <row r="520" spans="1:14" ht="14.4" customHeight="1" x14ac:dyDescent="0.3">
      <c r="A520" s="661" t="s">
        <v>591</v>
      </c>
      <c r="B520" s="662" t="s">
        <v>592</v>
      </c>
      <c r="C520" s="663" t="s">
        <v>596</v>
      </c>
      <c r="D520" s="664" t="s">
        <v>4661</v>
      </c>
      <c r="E520" s="663" t="s">
        <v>634</v>
      </c>
      <c r="F520" s="664" t="s">
        <v>4671</v>
      </c>
      <c r="G520" s="663" t="s">
        <v>650</v>
      </c>
      <c r="H520" s="663" t="s">
        <v>2345</v>
      </c>
      <c r="I520" s="663" t="s">
        <v>2346</v>
      </c>
      <c r="J520" s="663" t="s">
        <v>2347</v>
      </c>
      <c r="K520" s="663" t="s">
        <v>2348</v>
      </c>
      <c r="L520" s="665">
        <v>3678.27</v>
      </c>
      <c r="M520" s="665">
        <v>1</v>
      </c>
      <c r="N520" s="666">
        <v>3678.27</v>
      </c>
    </row>
    <row r="521" spans="1:14" ht="14.4" customHeight="1" x14ac:dyDescent="0.3">
      <c r="A521" s="661" t="s">
        <v>591</v>
      </c>
      <c r="B521" s="662" t="s">
        <v>592</v>
      </c>
      <c r="C521" s="663" t="s">
        <v>596</v>
      </c>
      <c r="D521" s="664" t="s">
        <v>4661</v>
      </c>
      <c r="E521" s="663" t="s">
        <v>634</v>
      </c>
      <c r="F521" s="664" t="s">
        <v>4671</v>
      </c>
      <c r="G521" s="663" t="s">
        <v>650</v>
      </c>
      <c r="H521" s="663" t="s">
        <v>2349</v>
      </c>
      <c r="I521" s="663" t="s">
        <v>215</v>
      </c>
      <c r="J521" s="663" t="s">
        <v>2350</v>
      </c>
      <c r="K521" s="663"/>
      <c r="L521" s="665">
        <v>361.935</v>
      </c>
      <c r="M521" s="665">
        <v>2</v>
      </c>
      <c r="N521" s="666">
        <v>723.87</v>
      </c>
    </row>
    <row r="522" spans="1:14" ht="14.4" customHeight="1" x14ac:dyDescent="0.3">
      <c r="A522" s="661" t="s">
        <v>591</v>
      </c>
      <c r="B522" s="662" t="s">
        <v>592</v>
      </c>
      <c r="C522" s="663" t="s">
        <v>596</v>
      </c>
      <c r="D522" s="664" t="s">
        <v>4661</v>
      </c>
      <c r="E522" s="663" t="s">
        <v>634</v>
      </c>
      <c r="F522" s="664" t="s">
        <v>4671</v>
      </c>
      <c r="G522" s="663" t="s">
        <v>650</v>
      </c>
      <c r="H522" s="663" t="s">
        <v>2351</v>
      </c>
      <c r="I522" s="663" t="s">
        <v>215</v>
      </c>
      <c r="J522" s="663" t="s">
        <v>2352</v>
      </c>
      <c r="K522" s="663"/>
      <c r="L522" s="665">
        <v>305.89999999999998</v>
      </c>
      <c r="M522" s="665">
        <v>1</v>
      </c>
      <c r="N522" s="666">
        <v>305.89999999999998</v>
      </c>
    </row>
    <row r="523" spans="1:14" ht="14.4" customHeight="1" x14ac:dyDescent="0.3">
      <c r="A523" s="661" t="s">
        <v>591</v>
      </c>
      <c r="B523" s="662" t="s">
        <v>592</v>
      </c>
      <c r="C523" s="663" t="s">
        <v>596</v>
      </c>
      <c r="D523" s="664" t="s">
        <v>4661</v>
      </c>
      <c r="E523" s="663" t="s">
        <v>634</v>
      </c>
      <c r="F523" s="664" t="s">
        <v>4671</v>
      </c>
      <c r="G523" s="663" t="s">
        <v>650</v>
      </c>
      <c r="H523" s="663" t="s">
        <v>2353</v>
      </c>
      <c r="I523" s="663" t="s">
        <v>2353</v>
      </c>
      <c r="J523" s="663" t="s">
        <v>1486</v>
      </c>
      <c r="K523" s="663" t="s">
        <v>2354</v>
      </c>
      <c r="L523" s="665">
        <v>179.98447712309456</v>
      </c>
      <c r="M523" s="665">
        <v>2</v>
      </c>
      <c r="N523" s="666">
        <v>359.96895424618913</v>
      </c>
    </row>
    <row r="524" spans="1:14" ht="14.4" customHeight="1" x14ac:dyDescent="0.3">
      <c r="A524" s="661" t="s">
        <v>591</v>
      </c>
      <c r="B524" s="662" t="s">
        <v>592</v>
      </c>
      <c r="C524" s="663" t="s">
        <v>596</v>
      </c>
      <c r="D524" s="664" t="s">
        <v>4661</v>
      </c>
      <c r="E524" s="663" t="s">
        <v>634</v>
      </c>
      <c r="F524" s="664" t="s">
        <v>4671</v>
      </c>
      <c r="G524" s="663" t="s">
        <v>650</v>
      </c>
      <c r="H524" s="663" t="s">
        <v>2355</v>
      </c>
      <c r="I524" s="663" t="s">
        <v>215</v>
      </c>
      <c r="J524" s="663" t="s">
        <v>2356</v>
      </c>
      <c r="K524" s="663"/>
      <c r="L524" s="665">
        <v>46.329999999999984</v>
      </c>
      <c r="M524" s="665">
        <v>3</v>
      </c>
      <c r="N524" s="666">
        <v>138.98999999999995</v>
      </c>
    </row>
    <row r="525" spans="1:14" ht="14.4" customHeight="1" x14ac:dyDescent="0.3">
      <c r="A525" s="661" t="s">
        <v>591</v>
      </c>
      <c r="B525" s="662" t="s">
        <v>592</v>
      </c>
      <c r="C525" s="663" t="s">
        <v>596</v>
      </c>
      <c r="D525" s="664" t="s">
        <v>4661</v>
      </c>
      <c r="E525" s="663" t="s">
        <v>634</v>
      </c>
      <c r="F525" s="664" t="s">
        <v>4671</v>
      </c>
      <c r="G525" s="663" t="s">
        <v>650</v>
      </c>
      <c r="H525" s="663" t="s">
        <v>2357</v>
      </c>
      <c r="I525" s="663" t="s">
        <v>215</v>
      </c>
      <c r="J525" s="663" t="s">
        <v>2358</v>
      </c>
      <c r="K525" s="663" t="s">
        <v>2359</v>
      </c>
      <c r="L525" s="665">
        <v>83.768344910594834</v>
      </c>
      <c r="M525" s="665">
        <v>13</v>
      </c>
      <c r="N525" s="666">
        <v>1088.9884838377329</v>
      </c>
    </row>
    <row r="526" spans="1:14" ht="14.4" customHeight="1" x14ac:dyDescent="0.3">
      <c r="A526" s="661" t="s">
        <v>591</v>
      </c>
      <c r="B526" s="662" t="s">
        <v>592</v>
      </c>
      <c r="C526" s="663" t="s">
        <v>596</v>
      </c>
      <c r="D526" s="664" t="s">
        <v>4661</v>
      </c>
      <c r="E526" s="663" t="s">
        <v>634</v>
      </c>
      <c r="F526" s="664" t="s">
        <v>4671</v>
      </c>
      <c r="G526" s="663" t="s">
        <v>650</v>
      </c>
      <c r="H526" s="663" t="s">
        <v>2360</v>
      </c>
      <c r="I526" s="663" t="s">
        <v>2360</v>
      </c>
      <c r="J526" s="663" t="s">
        <v>1391</v>
      </c>
      <c r="K526" s="663" t="s">
        <v>2361</v>
      </c>
      <c r="L526" s="665">
        <v>250.80000000000004</v>
      </c>
      <c r="M526" s="665">
        <v>1</v>
      </c>
      <c r="N526" s="666">
        <v>250.80000000000004</v>
      </c>
    </row>
    <row r="527" spans="1:14" ht="14.4" customHeight="1" x14ac:dyDescent="0.3">
      <c r="A527" s="661" t="s">
        <v>591</v>
      </c>
      <c r="B527" s="662" t="s">
        <v>592</v>
      </c>
      <c r="C527" s="663" t="s">
        <v>596</v>
      </c>
      <c r="D527" s="664" t="s">
        <v>4661</v>
      </c>
      <c r="E527" s="663" t="s">
        <v>634</v>
      </c>
      <c r="F527" s="664" t="s">
        <v>4671</v>
      </c>
      <c r="G527" s="663" t="s">
        <v>650</v>
      </c>
      <c r="H527" s="663" t="s">
        <v>2362</v>
      </c>
      <c r="I527" s="663" t="s">
        <v>215</v>
      </c>
      <c r="J527" s="663" t="s">
        <v>2230</v>
      </c>
      <c r="K527" s="663"/>
      <c r="L527" s="665">
        <v>141.37879747456864</v>
      </c>
      <c r="M527" s="665">
        <v>5</v>
      </c>
      <c r="N527" s="666">
        <v>706.89398737284318</v>
      </c>
    </row>
    <row r="528" spans="1:14" ht="14.4" customHeight="1" x14ac:dyDescent="0.3">
      <c r="A528" s="661" t="s">
        <v>591</v>
      </c>
      <c r="B528" s="662" t="s">
        <v>592</v>
      </c>
      <c r="C528" s="663" t="s">
        <v>596</v>
      </c>
      <c r="D528" s="664" t="s">
        <v>4661</v>
      </c>
      <c r="E528" s="663" t="s">
        <v>634</v>
      </c>
      <c r="F528" s="664" t="s">
        <v>4671</v>
      </c>
      <c r="G528" s="663" t="s">
        <v>650</v>
      </c>
      <c r="H528" s="663" t="s">
        <v>2363</v>
      </c>
      <c r="I528" s="663" t="s">
        <v>2363</v>
      </c>
      <c r="J528" s="663" t="s">
        <v>2364</v>
      </c>
      <c r="K528" s="663" t="s">
        <v>2365</v>
      </c>
      <c r="L528" s="665">
        <v>334.85</v>
      </c>
      <c r="M528" s="665">
        <v>2</v>
      </c>
      <c r="N528" s="666">
        <v>669.7</v>
      </c>
    </row>
    <row r="529" spans="1:14" ht="14.4" customHeight="1" x14ac:dyDescent="0.3">
      <c r="A529" s="661" t="s">
        <v>591</v>
      </c>
      <c r="B529" s="662" t="s">
        <v>592</v>
      </c>
      <c r="C529" s="663" t="s">
        <v>596</v>
      </c>
      <c r="D529" s="664" t="s">
        <v>4661</v>
      </c>
      <c r="E529" s="663" t="s">
        <v>634</v>
      </c>
      <c r="F529" s="664" t="s">
        <v>4671</v>
      </c>
      <c r="G529" s="663" t="s">
        <v>650</v>
      </c>
      <c r="H529" s="663" t="s">
        <v>2366</v>
      </c>
      <c r="I529" s="663" t="s">
        <v>2367</v>
      </c>
      <c r="J529" s="663" t="s">
        <v>2368</v>
      </c>
      <c r="K529" s="663" t="s">
        <v>2369</v>
      </c>
      <c r="L529" s="665">
        <v>88.599990005489076</v>
      </c>
      <c r="M529" s="665">
        <v>1</v>
      </c>
      <c r="N529" s="666">
        <v>88.599990005489076</v>
      </c>
    </row>
    <row r="530" spans="1:14" ht="14.4" customHeight="1" x14ac:dyDescent="0.3">
      <c r="A530" s="661" t="s">
        <v>591</v>
      </c>
      <c r="B530" s="662" t="s">
        <v>592</v>
      </c>
      <c r="C530" s="663" t="s">
        <v>596</v>
      </c>
      <c r="D530" s="664" t="s">
        <v>4661</v>
      </c>
      <c r="E530" s="663" t="s">
        <v>634</v>
      </c>
      <c r="F530" s="664" t="s">
        <v>4671</v>
      </c>
      <c r="G530" s="663" t="s">
        <v>650</v>
      </c>
      <c r="H530" s="663" t="s">
        <v>2370</v>
      </c>
      <c r="I530" s="663" t="s">
        <v>2370</v>
      </c>
      <c r="J530" s="663" t="s">
        <v>2371</v>
      </c>
      <c r="K530" s="663" t="s">
        <v>2372</v>
      </c>
      <c r="L530" s="665">
        <v>573.2072714122196</v>
      </c>
      <c r="M530" s="665">
        <v>5</v>
      </c>
      <c r="N530" s="666">
        <v>2866.036357061098</v>
      </c>
    </row>
    <row r="531" spans="1:14" ht="14.4" customHeight="1" x14ac:dyDescent="0.3">
      <c r="A531" s="661" t="s">
        <v>591</v>
      </c>
      <c r="B531" s="662" t="s">
        <v>592</v>
      </c>
      <c r="C531" s="663" t="s">
        <v>596</v>
      </c>
      <c r="D531" s="664" t="s">
        <v>4661</v>
      </c>
      <c r="E531" s="663" t="s">
        <v>634</v>
      </c>
      <c r="F531" s="664" t="s">
        <v>4671</v>
      </c>
      <c r="G531" s="663" t="s">
        <v>650</v>
      </c>
      <c r="H531" s="663" t="s">
        <v>2373</v>
      </c>
      <c r="I531" s="663" t="s">
        <v>2373</v>
      </c>
      <c r="J531" s="663" t="s">
        <v>2374</v>
      </c>
      <c r="K531" s="663" t="s">
        <v>2375</v>
      </c>
      <c r="L531" s="665">
        <v>55.509999999999991</v>
      </c>
      <c r="M531" s="665">
        <v>1</v>
      </c>
      <c r="N531" s="666">
        <v>55.509999999999991</v>
      </c>
    </row>
    <row r="532" spans="1:14" ht="14.4" customHeight="1" x14ac:dyDescent="0.3">
      <c r="A532" s="661" t="s">
        <v>591</v>
      </c>
      <c r="B532" s="662" t="s">
        <v>592</v>
      </c>
      <c r="C532" s="663" t="s">
        <v>596</v>
      </c>
      <c r="D532" s="664" t="s">
        <v>4661</v>
      </c>
      <c r="E532" s="663" t="s">
        <v>634</v>
      </c>
      <c r="F532" s="664" t="s">
        <v>4671</v>
      </c>
      <c r="G532" s="663" t="s">
        <v>650</v>
      </c>
      <c r="H532" s="663" t="s">
        <v>2376</v>
      </c>
      <c r="I532" s="663" t="s">
        <v>2376</v>
      </c>
      <c r="J532" s="663" t="s">
        <v>2377</v>
      </c>
      <c r="K532" s="663" t="s">
        <v>2378</v>
      </c>
      <c r="L532" s="665">
        <v>41.219639512208801</v>
      </c>
      <c r="M532" s="665">
        <v>1</v>
      </c>
      <c r="N532" s="666">
        <v>41.219639512208801</v>
      </c>
    </row>
    <row r="533" spans="1:14" ht="14.4" customHeight="1" x14ac:dyDescent="0.3">
      <c r="A533" s="661" t="s">
        <v>591</v>
      </c>
      <c r="B533" s="662" t="s">
        <v>592</v>
      </c>
      <c r="C533" s="663" t="s">
        <v>596</v>
      </c>
      <c r="D533" s="664" t="s">
        <v>4661</v>
      </c>
      <c r="E533" s="663" t="s">
        <v>634</v>
      </c>
      <c r="F533" s="664" t="s">
        <v>4671</v>
      </c>
      <c r="G533" s="663" t="s">
        <v>650</v>
      </c>
      <c r="H533" s="663" t="s">
        <v>2379</v>
      </c>
      <c r="I533" s="663" t="s">
        <v>215</v>
      </c>
      <c r="J533" s="663" t="s">
        <v>2380</v>
      </c>
      <c r="K533" s="663"/>
      <c r="L533" s="665">
        <v>29.259813753857518</v>
      </c>
      <c r="M533" s="665">
        <v>3</v>
      </c>
      <c r="N533" s="666">
        <v>87.779441261572558</v>
      </c>
    </row>
    <row r="534" spans="1:14" ht="14.4" customHeight="1" x14ac:dyDescent="0.3">
      <c r="A534" s="661" t="s">
        <v>591</v>
      </c>
      <c r="B534" s="662" t="s">
        <v>592</v>
      </c>
      <c r="C534" s="663" t="s">
        <v>596</v>
      </c>
      <c r="D534" s="664" t="s">
        <v>4661</v>
      </c>
      <c r="E534" s="663" t="s">
        <v>634</v>
      </c>
      <c r="F534" s="664" t="s">
        <v>4671</v>
      </c>
      <c r="G534" s="663" t="s">
        <v>650</v>
      </c>
      <c r="H534" s="663" t="s">
        <v>2381</v>
      </c>
      <c r="I534" s="663" t="s">
        <v>2381</v>
      </c>
      <c r="J534" s="663" t="s">
        <v>2382</v>
      </c>
      <c r="K534" s="663" t="s">
        <v>2383</v>
      </c>
      <c r="L534" s="665">
        <v>65.84</v>
      </c>
      <c r="M534" s="665">
        <v>1</v>
      </c>
      <c r="N534" s="666">
        <v>65.84</v>
      </c>
    </row>
    <row r="535" spans="1:14" ht="14.4" customHeight="1" x14ac:dyDescent="0.3">
      <c r="A535" s="661" t="s">
        <v>591</v>
      </c>
      <c r="B535" s="662" t="s">
        <v>592</v>
      </c>
      <c r="C535" s="663" t="s">
        <v>596</v>
      </c>
      <c r="D535" s="664" t="s">
        <v>4661</v>
      </c>
      <c r="E535" s="663" t="s">
        <v>634</v>
      </c>
      <c r="F535" s="664" t="s">
        <v>4671</v>
      </c>
      <c r="G535" s="663" t="s">
        <v>650</v>
      </c>
      <c r="H535" s="663" t="s">
        <v>2384</v>
      </c>
      <c r="I535" s="663" t="s">
        <v>2384</v>
      </c>
      <c r="J535" s="663" t="s">
        <v>2385</v>
      </c>
      <c r="K535" s="663" t="s">
        <v>2386</v>
      </c>
      <c r="L535" s="665">
        <v>73.57999999999997</v>
      </c>
      <c r="M535" s="665">
        <v>1</v>
      </c>
      <c r="N535" s="666">
        <v>73.57999999999997</v>
      </c>
    </row>
    <row r="536" spans="1:14" ht="14.4" customHeight="1" x14ac:dyDescent="0.3">
      <c r="A536" s="661" t="s">
        <v>591</v>
      </c>
      <c r="B536" s="662" t="s">
        <v>592</v>
      </c>
      <c r="C536" s="663" t="s">
        <v>596</v>
      </c>
      <c r="D536" s="664" t="s">
        <v>4661</v>
      </c>
      <c r="E536" s="663" t="s">
        <v>634</v>
      </c>
      <c r="F536" s="664" t="s">
        <v>4671</v>
      </c>
      <c r="G536" s="663" t="s">
        <v>650</v>
      </c>
      <c r="H536" s="663" t="s">
        <v>2387</v>
      </c>
      <c r="I536" s="663" t="s">
        <v>2388</v>
      </c>
      <c r="J536" s="663" t="s">
        <v>2389</v>
      </c>
      <c r="K536" s="663" t="s">
        <v>2390</v>
      </c>
      <c r="L536" s="665">
        <v>4744.3899999999994</v>
      </c>
      <c r="M536" s="665">
        <v>1</v>
      </c>
      <c r="N536" s="666">
        <v>4744.3899999999994</v>
      </c>
    </row>
    <row r="537" spans="1:14" ht="14.4" customHeight="1" x14ac:dyDescent="0.3">
      <c r="A537" s="661" t="s">
        <v>591</v>
      </c>
      <c r="B537" s="662" t="s">
        <v>592</v>
      </c>
      <c r="C537" s="663" t="s">
        <v>596</v>
      </c>
      <c r="D537" s="664" t="s">
        <v>4661</v>
      </c>
      <c r="E537" s="663" t="s">
        <v>634</v>
      </c>
      <c r="F537" s="664" t="s">
        <v>4671</v>
      </c>
      <c r="G537" s="663" t="s">
        <v>650</v>
      </c>
      <c r="H537" s="663" t="s">
        <v>2391</v>
      </c>
      <c r="I537" s="663" t="s">
        <v>2391</v>
      </c>
      <c r="J537" s="663" t="s">
        <v>2392</v>
      </c>
      <c r="K537" s="663" t="s">
        <v>2393</v>
      </c>
      <c r="L537" s="665">
        <v>124.2</v>
      </c>
      <c r="M537" s="665">
        <v>1</v>
      </c>
      <c r="N537" s="666">
        <v>124.2</v>
      </c>
    </row>
    <row r="538" spans="1:14" ht="14.4" customHeight="1" x14ac:dyDescent="0.3">
      <c r="A538" s="661" t="s">
        <v>591</v>
      </c>
      <c r="B538" s="662" t="s">
        <v>592</v>
      </c>
      <c r="C538" s="663" t="s">
        <v>596</v>
      </c>
      <c r="D538" s="664" t="s">
        <v>4661</v>
      </c>
      <c r="E538" s="663" t="s">
        <v>634</v>
      </c>
      <c r="F538" s="664" t="s">
        <v>4671</v>
      </c>
      <c r="G538" s="663" t="s">
        <v>650</v>
      </c>
      <c r="H538" s="663" t="s">
        <v>2394</v>
      </c>
      <c r="I538" s="663" t="s">
        <v>2395</v>
      </c>
      <c r="J538" s="663" t="s">
        <v>2396</v>
      </c>
      <c r="K538" s="663" t="s">
        <v>2397</v>
      </c>
      <c r="L538" s="665">
        <v>112.03382659935461</v>
      </c>
      <c r="M538" s="665">
        <v>1</v>
      </c>
      <c r="N538" s="666">
        <v>112.03382659935461</v>
      </c>
    </row>
    <row r="539" spans="1:14" ht="14.4" customHeight="1" x14ac:dyDescent="0.3">
      <c r="A539" s="661" t="s">
        <v>591</v>
      </c>
      <c r="B539" s="662" t="s">
        <v>592</v>
      </c>
      <c r="C539" s="663" t="s">
        <v>596</v>
      </c>
      <c r="D539" s="664" t="s">
        <v>4661</v>
      </c>
      <c r="E539" s="663" t="s">
        <v>634</v>
      </c>
      <c r="F539" s="664" t="s">
        <v>4671</v>
      </c>
      <c r="G539" s="663" t="s">
        <v>650</v>
      </c>
      <c r="H539" s="663" t="s">
        <v>2398</v>
      </c>
      <c r="I539" s="663" t="s">
        <v>215</v>
      </c>
      <c r="J539" s="663" t="s">
        <v>2399</v>
      </c>
      <c r="K539" s="663"/>
      <c r="L539" s="665">
        <v>45.829866120407978</v>
      </c>
      <c r="M539" s="665">
        <v>2</v>
      </c>
      <c r="N539" s="666">
        <v>91.659732240815956</v>
      </c>
    </row>
    <row r="540" spans="1:14" ht="14.4" customHeight="1" x14ac:dyDescent="0.3">
      <c r="A540" s="661" t="s">
        <v>591</v>
      </c>
      <c r="B540" s="662" t="s">
        <v>592</v>
      </c>
      <c r="C540" s="663" t="s">
        <v>596</v>
      </c>
      <c r="D540" s="664" t="s">
        <v>4661</v>
      </c>
      <c r="E540" s="663" t="s">
        <v>634</v>
      </c>
      <c r="F540" s="664" t="s">
        <v>4671</v>
      </c>
      <c r="G540" s="663" t="s">
        <v>650</v>
      </c>
      <c r="H540" s="663" t="s">
        <v>2400</v>
      </c>
      <c r="I540" s="663" t="s">
        <v>2400</v>
      </c>
      <c r="J540" s="663" t="s">
        <v>2401</v>
      </c>
      <c r="K540" s="663" t="s">
        <v>2402</v>
      </c>
      <c r="L540" s="665">
        <v>199.98</v>
      </c>
      <c r="M540" s="665">
        <v>26</v>
      </c>
      <c r="N540" s="666">
        <v>5199.4799999999996</v>
      </c>
    </row>
    <row r="541" spans="1:14" ht="14.4" customHeight="1" x14ac:dyDescent="0.3">
      <c r="A541" s="661" t="s">
        <v>591</v>
      </c>
      <c r="B541" s="662" t="s">
        <v>592</v>
      </c>
      <c r="C541" s="663" t="s">
        <v>596</v>
      </c>
      <c r="D541" s="664" t="s">
        <v>4661</v>
      </c>
      <c r="E541" s="663" t="s">
        <v>634</v>
      </c>
      <c r="F541" s="664" t="s">
        <v>4671</v>
      </c>
      <c r="G541" s="663" t="s">
        <v>650</v>
      </c>
      <c r="H541" s="663" t="s">
        <v>2403</v>
      </c>
      <c r="I541" s="663" t="s">
        <v>2403</v>
      </c>
      <c r="J541" s="663" t="s">
        <v>1457</v>
      </c>
      <c r="K541" s="663" t="s">
        <v>750</v>
      </c>
      <c r="L541" s="665">
        <v>122.67912047349115</v>
      </c>
      <c r="M541" s="665">
        <v>3</v>
      </c>
      <c r="N541" s="666">
        <v>368.03736142047347</v>
      </c>
    </row>
    <row r="542" spans="1:14" ht="14.4" customHeight="1" x14ac:dyDescent="0.3">
      <c r="A542" s="661" t="s">
        <v>591</v>
      </c>
      <c r="B542" s="662" t="s">
        <v>592</v>
      </c>
      <c r="C542" s="663" t="s">
        <v>596</v>
      </c>
      <c r="D542" s="664" t="s">
        <v>4661</v>
      </c>
      <c r="E542" s="663" t="s">
        <v>634</v>
      </c>
      <c r="F542" s="664" t="s">
        <v>4671</v>
      </c>
      <c r="G542" s="663" t="s">
        <v>650</v>
      </c>
      <c r="H542" s="663" t="s">
        <v>2404</v>
      </c>
      <c r="I542" s="663" t="s">
        <v>2404</v>
      </c>
      <c r="J542" s="663" t="s">
        <v>868</v>
      </c>
      <c r="K542" s="663" t="s">
        <v>869</v>
      </c>
      <c r="L542" s="665">
        <v>82.12</v>
      </c>
      <c r="M542" s="665">
        <v>1</v>
      </c>
      <c r="N542" s="666">
        <v>82.12</v>
      </c>
    </row>
    <row r="543" spans="1:14" ht="14.4" customHeight="1" x14ac:dyDescent="0.3">
      <c r="A543" s="661" t="s">
        <v>591</v>
      </c>
      <c r="B543" s="662" t="s">
        <v>592</v>
      </c>
      <c r="C543" s="663" t="s">
        <v>596</v>
      </c>
      <c r="D543" s="664" t="s">
        <v>4661</v>
      </c>
      <c r="E543" s="663" t="s">
        <v>634</v>
      </c>
      <c r="F543" s="664" t="s">
        <v>4671</v>
      </c>
      <c r="G543" s="663" t="s">
        <v>650</v>
      </c>
      <c r="H543" s="663" t="s">
        <v>2405</v>
      </c>
      <c r="I543" s="663" t="s">
        <v>2405</v>
      </c>
      <c r="J543" s="663" t="s">
        <v>2406</v>
      </c>
      <c r="K543" s="663" t="s">
        <v>2407</v>
      </c>
      <c r="L543" s="665">
        <v>115.72000000000006</v>
      </c>
      <c r="M543" s="665">
        <v>2</v>
      </c>
      <c r="N543" s="666">
        <v>231.44000000000011</v>
      </c>
    </row>
    <row r="544" spans="1:14" ht="14.4" customHeight="1" x14ac:dyDescent="0.3">
      <c r="A544" s="661" t="s">
        <v>591</v>
      </c>
      <c r="B544" s="662" t="s">
        <v>592</v>
      </c>
      <c r="C544" s="663" t="s">
        <v>596</v>
      </c>
      <c r="D544" s="664" t="s">
        <v>4661</v>
      </c>
      <c r="E544" s="663" t="s">
        <v>634</v>
      </c>
      <c r="F544" s="664" t="s">
        <v>4671</v>
      </c>
      <c r="G544" s="663" t="s">
        <v>650</v>
      </c>
      <c r="H544" s="663" t="s">
        <v>2408</v>
      </c>
      <c r="I544" s="663" t="s">
        <v>2408</v>
      </c>
      <c r="J544" s="663" t="s">
        <v>2409</v>
      </c>
      <c r="K544" s="663" t="s">
        <v>2410</v>
      </c>
      <c r="L544" s="665">
        <v>72.179999999999993</v>
      </c>
      <c r="M544" s="665">
        <v>4</v>
      </c>
      <c r="N544" s="666">
        <v>288.71999999999997</v>
      </c>
    </row>
    <row r="545" spans="1:14" ht="14.4" customHeight="1" x14ac:dyDescent="0.3">
      <c r="A545" s="661" t="s">
        <v>591</v>
      </c>
      <c r="B545" s="662" t="s">
        <v>592</v>
      </c>
      <c r="C545" s="663" t="s">
        <v>596</v>
      </c>
      <c r="D545" s="664" t="s">
        <v>4661</v>
      </c>
      <c r="E545" s="663" t="s">
        <v>634</v>
      </c>
      <c r="F545" s="664" t="s">
        <v>4671</v>
      </c>
      <c r="G545" s="663" t="s">
        <v>650</v>
      </c>
      <c r="H545" s="663" t="s">
        <v>2411</v>
      </c>
      <c r="I545" s="663" t="s">
        <v>215</v>
      </c>
      <c r="J545" s="663" t="s">
        <v>2412</v>
      </c>
      <c r="K545" s="663"/>
      <c r="L545" s="665">
        <v>51.987790879711198</v>
      </c>
      <c r="M545" s="665">
        <v>17</v>
      </c>
      <c r="N545" s="666">
        <v>883.79244495509033</v>
      </c>
    </row>
    <row r="546" spans="1:14" ht="14.4" customHeight="1" x14ac:dyDescent="0.3">
      <c r="A546" s="661" t="s">
        <v>591</v>
      </c>
      <c r="B546" s="662" t="s">
        <v>592</v>
      </c>
      <c r="C546" s="663" t="s">
        <v>596</v>
      </c>
      <c r="D546" s="664" t="s">
        <v>4661</v>
      </c>
      <c r="E546" s="663" t="s">
        <v>634</v>
      </c>
      <c r="F546" s="664" t="s">
        <v>4671</v>
      </c>
      <c r="G546" s="663" t="s">
        <v>650</v>
      </c>
      <c r="H546" s="663" t="s">
        <v>2413</v>
      </c>
      <c r="I546" s="663" t="s">
        <v>2414</v>
      </c>
      <c r="J546" s="663" t="s">
        <v>2415</v>
      </c>
      <c r="K546" s="663" t="s">
        <v>2416</v>
      </c>
      <c r="L546" s="665">
        <v>562.85</v>
      </c>
      <c r="M546" s="665">
        <v>1</v>
      </c>
      <c r="N546" s="666">
        <v>562.85</v>
      </c>
    </row>
    <row r="547" spans="1:14" ht="14.4" customHeight="1" x14ac:dyDescent="0.3">
      <c r="A547" s="661" t="s">
        <v>591</v>
      </c>
      <c r="B547" s="662" t="s">
        <v>592</v>
      </c>
      <c r="C547" s="663" t="s">
        <v>596</v>
      </c>
      <c r="D547" s="664" t="s">
        <v>4661</v>
      </c>
      <c r="E547" s="663" t="s">
        <v>634</v>
      </c>
      <c r="F547" s="664" t="s">
        <v>4671</v>
      </c>
      <c r="G547" s="663" t="s">
        <v>650</v>
      </c>
      <c r="H547" s="663" t="s">
        <v>2417</v>
      </c>
      <c r="I547" s="663" t="s">
        <v>2417</v>
      </c>
      <c r="J547" s="663" t="s">
        <v>2418</v>
      </c>
      <c r="K547" s="663" t="s">
        <v>2419</v>
      </c>
      <c r="L547" s="665">
        <v>872.41</v>
      </c>
      <c r="M547" s="665">
        <v>1</v>
      </c>
      <c r="N547" s="666">
        <v>872.41</v>
      </c>
    </row>
    <row r="548" spans="1:14" ht="14.4" customHeight="1" x14ac:dyDescent="0.3">
      <c r="A548" s="661" t="s">
        <v>591</v>
      </c>
      <c r="B548" s="662" t="s">
        <v>592</v>
      </c>
      <c r="C548" s="663" t="s">
        <v>596</v>
      </c>
      <c r="D548" s="664" t="s">
        <v>4661</v>
      </c>
      <c r="E548" s="663" t="s">
        <v>634</v>
      </c>
      <c r="F548" s="664" t="s">
        <v>4671</v>
      </c>
      <c r="G548" s="663" t="s">
        <v>650</v>
      </c>
      <c r="H548" s="663" t="s">
        <v>2420</v>
      </c>
      <c r="I548" s="663" t="s">
        <v>215</v>
      </c>
      <c r="J548" s="663" t="s">
        <v>2421</v>
      </c>
      <c r="K548" s="663"/>
      <c r="L548" s="665">
        <v>244.78417449446408</v>
      </c>
      <c r="M548" s="665">
        <v>2</v>
      </c>
      <c r="N548" s="666">
        <v>489.56834898892816</v>
      </c>
    </row>
    <row r="549" spans="1:14" ht="14.4" customHeight="1" x14ac:dyDescent="0.3">
      <c r="A549" s="661" t="s">
        <v>591</v>
      </c>
      <c r="B549" s="662" t="s">
        <v>592</v>
      </c>
      <c r="C549" s="663" t="s">
        <v>596</v>
      </c>
      <c r="D549" s="664" t="s">
        <v>4661</v>
      </c>
      <c r="E549" s="663" t="s">
        <v>634</v>
      </c>
      <c r="F549" s="664" t="s">
        <v>4671</v>
      </c>
      <c r="G549" s="663" t="s">
        <v>650</v>
      </c>
      <c r="H549" s="663" t="s">
        <v>2422</v>
      </c>
      <c r="I549" s="663" t="s">
        <v>2422</v>
      </c>
      <c r="J549" s="663" t="s">
        <v>826</v>
      </c>
      <c r="K549" s="663" t="s">
        <v>830</v>
      </c>
      <c r="L549" s="665">
        <v>227.61202652364526</v>
      </c>
      <c r="M549" s="665">
        <v>18</v>
      </c>
      <c r="N549" s="666">
        <v>4097.0164774256145</v>
      </c>
    </row>
    <row r="550" spans="1:14" ht="14.4" customHeight="1" x14ac:dyDescent="0.3">
      <c r="A550" s="661" t="s">
        <v>591</v>
      </c>
      <c r="B550" s="662" t="s">
        <v>592</v>
      </c>
      <c r="C550" s="663" t="s">
        <v>596</v>
      </c>
      <c r="D550" s="664" t="s">
        <v>4661</v>
      </c>
      <c r="E550" s="663" t="s">
        <v>634</v>
      </c>
      <c r="F550" s="664" t="s">
        <v>4671</v>
      </c>
      <c r="G550" s="663" t="s">
        <v>650</v>
      </c>
      <c r="H550" s="663" t="s">
        <v>2423</v>
      </c>
      <c r="I550" s="663" t="s">
        <v>2423</v>
      </c>
      <c r="J550" s="663" t="s">
        <v>2424</v>
      </c>
      <c r="K550" s="663" t="s">
        <v>2163</v>
      </c>
      <c r="L550" s="665">
        <v>31.010075684638476</v>
      </c>
      <c r="M550" s="665">
        <v>3</v>
      </c>
      <c r="N550" s="666">
        <v>93.030227053915425</v>
      </c>
    </row>
    <row r="551" spans="1:14" ht="14.4" customHeight="1" x14ac:dyDescent="0.3">
      <c r="A551" s="661" t="s">
        <v>591</v>
      </c>
      <c r="B551" s="662" t="s">
        <v>592</v>
      </c>
      <c r="C551" s="663" t="s">
        <v>596</v>
      </c>
      <c r="D551" s="664" t="s">
        <v>4661</v>
      </c>
      <c r="E551" s="663" t="s">
        <v>634</v>
      </c>
      <c r="F551" s="664" t="s">
        <v>4671</v>
      </c>
      <c r="G551" s="663" t="s">
        <v>650</v>
      </c>
      <c r="H551" s="663" t="s">
        <v>2425</v>
      </c>
      <c r="I551" s="663" t="s">
        <v>2426</v>
      </c>
      <c r="J551" s="663" t="s">
        <v>2427</v>
      </c>
      <c r="K551" s="663" t="s">
        <v>1118</v>
      </c>
      <c r="L551" s="665">
        <v>32.989967876298344</v>
      </c>
      <c r="M551" s="665">
        <v>6</v>
      </c>
      <c r="N551" s="666">
        <v>197.93980725779005</v>
      </c>
    </row>
    <row r="552" spans="1:14" ht="14.4" customHeight="1" x14ac:dyDescent="0.3">
      <c r="A552" s="661" t="s">
        <v>591</v>
      </c>
      <c r="B552" s="662" t="s">
        <v>592</v>
      </c>
      <c r="C552" s="663" t="s">
        <v>596</v>
      </c>
      <c r="D552" s="664" t="s">
        <v>4661</v>
      </c>
      <c r="E552" s="663" t="s">
        <v>634</v>
      </c>
      <c r="F552" s="664" t="s">
        <v>4671</v>
      </c>
      <c r="G552" s="663" t="s">
        <v>650</v>
      </c>
      <c r="H552" s="663" t="s">
        <v>2428</v>
      </c>
      <c r="I552" s="663" t="s">
        <v>2428</v>
      </c>
      <c r="J552" s="663" t="s">
        <v>960</v>
      </c>
      <c r="K552" s="663" t="s">
        <v>2181</v>
      </c>
      <c r="L552" s="665">
        <v>180.9496827621283</v>
      </c>
      <c r="M552" s="665">
        <v>7</v>
      </c>
      <c r="N552" s="666">
        <v>1266.6477793348981</v>
      </c>
    </row>
    <row r="553" spans="1:14" ht="14.4" customHeight="1" x14ac:dyDescent="0.3">
      <c r="A553" s="661" t="s">
        <v>591</v>
      </c>
      <c r="B553" s="662" t="s">
        <v>592</v>
      </c>
      <c r="C553" s="663" t="s">
        <v>596</v>
      </c>
      <c r="D553" s="664" t="s">
        <v>4661</v>
      </c>
      <c r="E553" s="663" t="s">
        <v>634</v>
      </c>
      <c r="F553" s="664" t="s">
        <v>4671</v>
      </c>
      <c r="G553" s="663" t="s">
        <v>650</v>
      </c>
      <c r="H553" s="663" t="s">
        <v>2429</v>
      </c>
      <c r="I553" s="663" t="s">
        <v>2429</v>
      </c>
      <c r="J553" s="663" t="s">
        <v>2430</v>
      </c>
      <c r="K553" s="663" t="s">
        <v>2163</v>
      </c>
      <c r="L553" s="665">
        <v>31.240000000000006</v>
      </c>
      <c r="M553" s="665">
        <v>2</v>
      </c>
      <c r="N553" s="666">
        <v>62.480000000000011</v>
      </c>
    </row>
    <row r="554" spans="1:14" ht="14.4" customHeight="1" x14ac:dyDescent="0.3">
      <c r="A554" s="661" t="s">
        <v>591</v>
      </c>
      <c r="B554" s="662" t="s">
        <v>592</v>
      </c>
      <c r="C554" s="663" t="s">
        <v>596</v>
      </c>
      <c r="D554" s="664" t="s">
        <v>4661</v>
      </c>
      <c r="E554" s="663" t="s">
        <v>634</v>
      </c>
      <c r="F554" s="664" t="s">
        <v>4671</v>
      </c>
      <c r="G554" s="663" t="s">
        <v>650</v>
      </c>
      <c r="H554" s="663" t="s">
        <v>2431</v>
      </c>
      <c r="I554" s="663" t="s">
        <v>2431</v>
      </c>
      <c r="J554" s="663" t="s">
        <v>2432</v>
      </c>
      <c r="K554" s="663" t="s">
        <v>2433</v>
      </c>
      <c r="L554" s="665">
        <v>1.1299999999999999</v>
      </c>
      <c r="M554" s="665">
        <v>30</v>
      </c>
      <c r="N554" s="666">
        <v>33.9</v>
      </c>
    </row>
    <row r="555" spans="1:14" ht="14.4" customHeight="1" x14ac:dyDescent="0.3">
      <c r="A555" s="661" t="s">
        <v>591</v>
      </c>
      <c r="B555" s="662" t="s">
        <v>592</v>
      </c>
      <c r="C555" s="663" t="s">
        <v>596</v>
      </c>
      <c r="D555" s="664" t="s">
        <v>4661</v>
      </c>
      <c r="E555" s="663" t="s">
        <v>634</v>
      </c>
      <c r="F555" s="664" t="s">
        <v>4671</v>
      </c>
      <c r="G555" s="663" t="s">
        <v>650</v>
      </c>
      <c r="H555" s="663" t="s">
        <v>2434</v>
      </c>
      <c r="I555" s="663" t="s">
        <v>215</v>
      </c>
      <c r="J555" s="663" t="s">
        <v>2435</v>
      </c>
      <c r="K555" s="663"/>
      <c r="L555" s="665">
        <v>37.79</v>
      </c>
      <c r="M555" s="665">
        <v>3</v>
      </c>
      <c r="N555" s="666">
        <v>113.37</v>
      </c>
    </row>
    <row r="556" spans="1:14" ht="14.4" customHeight="1" x14ac:dyDescent="0.3">
      <c r="A556" s="661" t="s">
        <v>591</v>
      </c>
      <c r="B556" s="662" t="s">
        <v>592</v>
      </c>
      <c r="C556" s="663" t="s">
        <v>596</v>
      </c>
      <c r="D556" s="664" t="s">
        <v>4661</v>
      </c>
      <c r="E556" s="663" t="s">
        <v>634</v>
      </c>
      <c r="F556" s="664" t="s">
        <v>4671</v>
      </c>
      <c r="G556" s="663" t="s">
        <v>650</v>
      </c>
      <c r="H556" s="663" t="s">
        <v>2436</v>
      </c>
      <c r="I556" s="663" t="s">
        <v>215</v>
      </c>
      <c r="J556" s="663" t="s">
        <v>2437</v>
      </c>
      <c r="K556" s="663"/>
      <c r="L556" s="665">
        <v>32.000071101156948</v>
      </c>
      <c r="M556" s="665">
        <v>1</v>
      </c>
      <c r="N556" s="666">
        <v>32.000071101156948</v>
      </c>
    </row>
    <row r="557" spans="1:14" ht="14.4" customHeight="1" x14ac:dyDescent="0.3">
      <c r="A557" s="661" t="s">
        <v>591</v>
      </c>
      <c r="B557" s="662" t="s">
        <v>592</v>
      </c>
      <c r="C557" s="663" t="s">
        <v>596</v>
      </c>
      <c r="D557" s="664" t="s">
        <v>4661</v>
      </c>
      <c r="E557" s="663" t="s">
        <v>634</v>
      </c>
      <c r="F557" s="664" t="s">
        <v>4671</v>
      </c>
      <c r="G557" s="663" t="s">
        <v>2438</v>
      </c>
      <c r="H557" s="663" t="s">
        <v>2439</v>
      </c>
      <c r="I557" s="663" t="s">
        <v>2439</v>
      </c>
      <c r="J557" s="663" t="s">
        <v>2440</v>
      </c>
      <c r="K557" s="663" t="s">
        <v>2441</v>
      </c>
      <c r="L557" s="665">
        <v>12.059995677076415</v>
      </c>
      <c r="M557" s="665">
        <v>2</v>
      </c>
      <c r="N557" s="666">
        <v>24.11999135415283</v>
      </c>
    </row>
    <row r="558" spans="1:14" ht="14.4" customHeight="1" x14ac:dyDescent="0.3">
      <c r="A558" s="661" t="s">
        <v>591</v>
      </c>
      <c r="B558" s="662" t="s">
        <v>592</v>
      </c>
      <c r="C558" s="663" t="s">
        <v>596</v>
      </c>
      <c r="D558" s="664" t="s">
        <v>4661</v>
      </c>
      <c r="E558" s="663" t="s">
        <v>634</v>
      </c>
      <c r="F558" s="664" t="s">
        <v>4671</v>
      </c>
      <c r="G558" s="663" t="s">
        <v>2438</v>
      </c>
      <c r="H558" s="663" t="s">
        <v>2442</v>
      </c>
      <c r="I558" s="663" t="s">
        <v>2443</v>
      </c>
      <c r="J558" s="663" t="s">
        <v>2444</v>
      </c>
      <c r="K558" s="663" t="s">
        <v>2445</v>
      </c>
      <c r="L558" s="665">
        <v>121.67802930817021</v>
      </c>
      <c r="M558" s="665">
        <v>31</v>
      </c>
      <c r="N558" s="666">
        <v>3772.0189085532766</v>
      </c>
    </row>
    <row r="559" spans="1:14" ht="14.4" customHeight="1" x14ac:dyDescent="0.3">
      <c r="A559" s="661" t="s">
        <v>591</v>
      </c>
      <c r="B559" s="662" t="s">
        <v>592</v>
      </c>
      <c r="C559" s="663" t="s">
        <v>596</v>
      </c>
      <c r="D559" s="664" t="s">
        <v>4661</v>
      </c>
      <c r="E559" s="663" t="s">
        <v>634</v>
      </c>
      <c r="F559" s="664" t="s">
        <v>4671</v>
      </c>
      <c r="G559" s="663" t="s">
        <v>2438</v>
      </c>
      <c r="H559" s="663" t="s">
        <v>2446</v>
      </c>
      <c r="I559" s="663" t="s">
        <v>2447</v>
      </c>
      <c r="J559" s="663" t="s">
        <v>2448</v>
      </c>
      <c r="K559" s="663" t="s">
        <v>2449</v>
      </c>
      <c r="L559" s="665">
        <v>34.768349605967977</v>
      </c>
      <c r="M559" s="665">
        <v>171</v>
      </c>
      <c r="N559" s="666">
        <v>5945.3877826205235</v>
      </c>
    </row>
    <row r="560" spans="1:14" ht="14.4" customHeight="1" x14ac:dyDescent="0.3">
      <c r="A560" s="661" t="s">
        <v>591</v>
      </c>
      <c r="B560" s="662" t="s">
        <v>592</v>
      </c>
      <c r="C560" s="663" t="s">
        <v>596</v>
      </c>
      <c r="D560" s="664" t="s">
        <v>4661</v>
      </c>
      <c r="E560" s="663" t="s">
        <v>634</v>
      </c>
      <c r="F560" s="664" t="s">
        <v>4671</v>
      </c>
      <c r="G560" s="663" t="s">
        <v>2438</v>
      </c>
      <c r="H560" s="663" t="s">
        <v>2450</v>
      </c>
      <c r="I560" s="663" t="s">
        <v>2451</v>
      </c>
      <c r="J560" s="663" t="s">
        <v>1967</v>
      </c>
      <c r="K560" s="663" t="s">
        <v>2452</v>
      </c>
      <c r="L560" s="665">
        <v>105.09219149977631</v>
      </c>
      <c r="M560" s="665">
        <v>13</v>
      </c>
      <c r="N560" s="666">
        <v>1366.1984894970919</v>
      </c>
    </row>
    <row r="561" spans="1:14" ht="14.4" customHeight="1" x14ac:dyDescent="0.3">
      <c r="A561" s="661" t="s">
        <v>591</v>
      </c>
      <c r="B561" s="662" t="s">
        <v>592</v>
      </c>
      <c r="C561" s="663" t="s">
        <v>596</v>
      </c>
      <c r="D561" s="664" t="s">
        <v>4661</v>
      </c>
      <c r="E561" s="663" t="s">
        <v>634</v>
      </c>
      <c r="F561" s="664" t="s">
        <v>4671</v>
      </c>
      <c r="G561" s="663" t="s">
        <v>2438</v>
      </c>
      <c r="H561" s="663" t="s">
        <v>2453</v>
      </c>
      <c r="I561" s="663" t="s">
        <v>2454</v>
      </c>
      <c r="J561" s="663" t="s">
        <v>2455</v>
      </c>
      <c r="K561" s="663" t="s">
        <v>2456</v>
      </c>
      <c r="L561" s="665">
        <v>46.214999839210975</v>
      </c>
      <c r="M561" s="665">
        <v>2</v>
      </c>
      <c r="N561" s="666">
        <v>92.42999967842195</v>
      </c>
    </row>
    <row r="562" spans="1:14" ht="14.4" customHeight="1" x14ac:dyDescent="0.3">
      <c r="A562" s="661" t="s">
        <v>591</v>
      </c>
      <c r="B562" s="662" t="s">
        <v>592</v>
      </c>
      <c r="C562" s="663" t="s">
        <v>596</v>
      </c>
      <c r="D562" s="664" t="s">
        <v>4661</v>
      </c>
      <c r="E562" s="663" t="s">
        <v>634</v>
      </c>
      <c r="F562" s="664" t="s">
        <v>4671</v>
      </c>
      <c r="G562" s="663" t="s">
        <v>2438</v>
      </c>
      <c r="H562" s="663" t="s">
        <v>2457</v>
      </c>
      <c r="I562" s="663" t="s">
        <v>2458</v>
      </c>
      <c r="J562" s="663" t="s">
        <v>2459</v>
      </c>
      <c r="K562" s="663" t="s">
        <v>2460</v>
      </c>
      <c r="L562" s="665">
        <v>119.48319693684107</v>
      </c>
      <c r="M562" s="665">
        <v>3</v>
      </c>
      <c r="N562" s="666">
        <v>358.4495908105232</v>
      </c>
    </row>
    <row r="563" spans="1:14" ht="14.4" customHeight="1" x14ac:dyDescent="0.3">
      <c r="A563" s="661" t="s">
        <v>591</v>
      </c>
      <c r="B563" s="662" t="s">
        <v>592</v>
      </c>
      <c r="C563" s="663" t="s">
        <v>596</v>
      </c>
      <c r="D563" s="664" t="s">
        <v>4661</v>
      </c>
      <c r="E563" s="663" t="s">
        <v>634</v>
      </c>
      <c r="F563" s="664" t="s">
        <v>4671</v>
      </c>
      <c r="G563" s="663" t="s">
        <v>2438</v>
      </c>
      <c r="H563" s="663" t="s">
        <v>2461</v>
      </c>
      <c r="I563" s="663" t="s">
        <v>2462</v>
      </c>
      <c r="J563" s="663" t="s">
        <v>2463</v>
      </c>
      <c r="K563" s="663" t="s">
        <v>1201</v>
      </c>
      <c r="L563" s="665">
        <v>48.529963106619519</v>
      </c>
      <c r="M563" s="665">
        <v>2</v>
      </c>
      <c r="N563" s="666">
        <v>97.059926213239038</v>
      </c>
    </row>
    <row r="564" spans="1:14" ht="14.4" customHeight="1" x14ac:dyDescent="0.3">
      <c r="A564" s="661" t="s">
        <v>591</v>
      </c>
      <c r="B564" s="662" t="s">
        <v>592</v>
      </c>
      <c r="C564" s="663" t="s">
        <v>596</v>
      </c>
      <c r="D564" s="664" t="s">
        <v>4661</v>
      </c>
      <c r="E564" s="663" t="s">
        <v>634</v>
      </c>
      <c r="F564" s="664" t="s">
        <v>4671</v>
      </c>
      <c r="G564" s="663" t="s">
        <v>2438</v>
      </c>
      <c r="H564" s="663" t="s">
        <v>2464</v>
      </c>
      <c r="I564" s="663" t="s">
        <v>2465</v>
      </c>
      <c r="J564" s="663" t="s">
        <v>2466</v>
      </c>
      <c r="K564" s="663" t="s">
        <v>2467</v>
      </c>
      <c r="L564" s="665">
        <v>199.00275678536843</v>
      </c>
      <c r="M564" s="665">
        <v>3</v>
      </c>
      <c r="N564" s="666">
        <v>597.0082703561053</v>
      </c>
    </row>
    <row r="565" spans="1:14" ht="14.4" customHeight="1" x14ac:dyDescent="0.3">
      <c r="A565" s="661" t="s">
        <v>591</v>
      </c>
      <c r="B565" s="662" t="s">
        <v>592</v>
      </c>
      <c r="C565" s="663" t="s">
        <v>596</v>
      </c>
      <c r="D565" s="664" t="s">
        <v>4661</v>
      </c>
      <c r="E565" s="663" t="s">
        <v>634</v>
      </c>
      <c r="F565" s="664" t="s">
        <v>4671</v>
      </c>
      <c r="G565" s="663" t="s">
        <v>2438</v>
      </c>
      <c r="H565" s="663" t="s">
        <v>2468</v>
      </c>
      <c r="I565" s="663" t="s">
        <v>2469</v>
      </c>
      <c r="J565" s="663" t="s">
        <v>2470</v>
      </c>
      <c r="K565" s="663" t="s">
        <v>2471</v>
      </c>
      <c r="L565" s="665">
        <v>138.24997780510455</v>
      </c>
      <c r="M565" s="665">
        <v>11</v>
      </c>
      <c r="N565" s="666">
        <v>1520.7497558561499</v>
      </c>
    </row>
    <row r="566" spans="1:14" ht="14.4" customHeight="1" x14ac:dyDescent="0.3">
      <c r="A566" s="661" t="s">
        <v>591</v>
      </c>
      <c r="B566" s="662" t="s">
        <v>592</v>
      </c>
      <c r="C566" s="663" t="s">
        <v>596</v>
      </c>
      <c r="D566" s="664" t="s">
        <v>4661</v>
      </c>
      <c r="E566" s="663" t="s">
        <v>634</v>
      </c>
      <c r="F566" s="664" t="s">
        <v>4671</v>
      </c>
      <c r="G566" s="663" t="s">
        <v>2438</v>
      </c>
      <c r="H566" s="663" t="s">
        <v>2472</v>
      </c>
      <c r="I566" s="663" t="s">
        <v>2473</v>
      </c>
      <c r="J566" s="663" t="s">
        <v>2474</v>
      </c>
      <c r="K566" s="663" t="s">
        <v>2475</v>
      </c>
      <c r="L566" s="665">
        <v>632.63701764328823</v>
      </c>
      <c r="M566" s="665">
        <v>29</v>
      </c>
      <c r="N566" s="666">
        <v>18346.47351165536</v>
      </c>
    </row>
    <row r="567" spans="1:14" ht="14.4" customHeight="1" x14ac:dyDescent="0.3">
      <c r="A567" s="661" t="s">
        <v>591</v>
      </c>
      <c r="B567" s="662" t="s">
        <v>592</v>
      </c>
      <c r="C567" s="663" t="s">
        <v>596</v>
      </c>
      <c r="D567" s="664" t="s">
        <v>4661</v>
      </c>
      <c r="E567" s="663" t="s">
        <v>634</v>
      </c>
      <c r="F567" s="664" t="s">
        <v>4671</v>
      </c>
      <c r="G567" s="663" t="s">
        <v>2438</v>
      </c>
      <c r="H567" s="663" t="s">
        <v>2476</v>
      </c>
      <c r="I567" s="663" t="s">
        <v>2477</v>
      </c>
      <c r="J567" s="663" t="s">
        <v>2474</v>
      </c>
      <c r="K567" s="663" t="s">
        <v>2478</v>
      </c>
      <c r="L567" s="665">
        <v>722.51140958373446</v>
      </c>
      <c r="M567" s="665">
        <v>25</v>
      </c>
      <c r="N567" s="666">
        <v>18062.785239593362</v>
      </c>
    </row>
    <row r="568" spans="1:14" ht="14.4" customHeight="1" x14ac:dyDescent="0.3">
      <c r="A568" s="661" t="s">
        <v>591</v>
      </c>
      <c r="B568" s="662" t="s">
        <v>592</v>
      </c>
      <c r="C568" s="663" t="s">
        <v>596</v>
      </c>
      <c r="D568" s="664" t="s">
        <v>4661</v>
      </c>
      <c r="E568" s="663" t="s">
        <v>634</v>
      </c>
      <c r="F568" s="664" t="s">
        <v>4671</v>
      </c>
      <c r="G568" s="663" t="s">
        <v>2438</v>
      </c>
      <c r="H568" s="663" t="s">
        <v>2479</v>
      </c>
      <c r="I568" s="663" t="s">
        <v>2480</v>
      </c>
      <c r="J568" s="663" t="s">
        <v>2474</v>
      </c>
      <c r="K568" s="663" t="s">
        <v>2481</v>
      </c>
      <c r="L568" s="665">
        <v>913.65</v>
      </c>
      <c r="M568" s="665">
        <v>2</v>
      </c>
      <c r="N568" s="666">
        <v>1827.3</v>
      </c>
    </row>
    <row r="569" spans="1:14" ht="14.4" customHeight="1" x14ac:dyDescent="0.3">
      <c r="A569" s="661" t="s">
        <v>591</v>
      </c>
      <c r="B569" s="662" t="s">
        <v>592</v>
      </c>
      <c r="C569" s="663" t="s">
        <v>596</v>
      </c>
      <c r="D569" s="664" t="s">
        <v>4661</v>
      </c>
      <c r="E569" s="663" t="s">
        <v>634</v>
      </c>
      <c r="F569" s="664" t="s">
        <v>4671</v>
      </c>
      <c r="G569" s="663" t="s">
        <v>2438</v>
      </c>
      <c r="H569" s="663" t="s">
        <v>2482</v>
      </c>
      <c r="I569" s="663" t="s">
        <v>2483</v>
      </c>
      <c r="J569" s="663" t="s">
        <v>2484</v>
      </c>
      <c r="K569" s="663" t="s">
        <v>2485</v>
      </c>
      <c r="L569" s="665">
        <v>31.351956930130182</v>
      </c>
      <c r="M569" s="665">
        <v>25</v>
      </c>
      <c r="N569" s="666">
        <v>783.79892325325454</v>
      </c>
    </row>
    <row r="570" spans="1:14" ht="14.4" customHeight="1" x14ac:dyDescent="0.3">
      <c r="A570" s="661" t="s">
        <v>591</v>
      </c>
      <c r="B570" s="662" t="s">
        <v>592</v>
      </c>
      <c r="C570" s="663" t="s">
        <v>596</v>
      </c>
      <c r="D570" s="664" t="s">
        <v>4661</v>
      </c>
      <c r="E570" s="663" t="s">
        <v>634</v>
      </c>
      <c r="F570" s="664" t="s">
        <v>4671</v>
      </c>
      <c r="G570" s="663" t="s">
        <v>2438</v>
      </c>
      <c r="H570" s="663" t="s">
        <v>2486</v>
      </c>
      <c r="I570" s="663" t="s">
        <v>2487</v>
      </c>
      <c r="J570" s="663" t="s">
        <v>2488</v>
      </c>
      <c r="K570" s="663" t="s">
        <v>2489</v>
      </c>
      <c r="L570" s="665">
        <v>54.729959685003884</v>
      </c>
      <c r="M570" s="665">
        <v>40</v>
      </c>
      <c r="N570" s="666">
        <v>2189.1983874001553</v>
      </c>
    </row>
    <row r="571" spans="1:14" ht="14.4" customHeight="1" x14ac:dyDescent="0.3">
      <c r="A571" s="661" t="s">
        <v>591</v>
      </c>
      <c r="B571" s="662" t="s">
        <v>592</v>
      </c>
      <c r="C571" s="663" t="s">
        <v>596</v>
      </c>
      <c r="D571" s="664" t="s">
        <v>4661</v>
      </c>
      <c r="E571" s="663" t="s">
        <v>634</v>
      </c>
      <c r="F571" s="664" t="s">
        <v>4671</v>
      </c>
      <c r="G571" s="663" t="s">
        <v>2438</v>
      </c>
      <c r="H571" s="663" t="s">
        <v>2490</v>
      </c>
      <c r="I571" s="663" t="s">
        <v>2491</v>
      </c>
      <c r="J571" s="663" t="s">
        <v>2492</v>
      </c>
      <c r="K571" s="663" t="s">
        <v>2493</v>
      </c>
      <c r="L571" s="665">
        <v>44.967005791558293</v>
      </c>
      <c r="M571" s="665">
        <v>56</v>
      </c>
      <c r="N571" s="666">
        <v>2518.1523243272645</v>
      </c>
    </row>
    <row r="572" spans="1:14" ht="14.4" customHeight="1" x14ac:dyDescent="0.3">
      <c r="A572" s="661" t="s">
        <v>591</v>
      </c>
      <c r="B572" s="662" t="s">
        <v>592</v>
      </c>
      <c r="C572" s="663" t="s">
        <v>596</v>
      </c>
      <c r="D572" s="664" t="s">
        <v>4661</v>
      </c>
      <c r="E572" s="663" t="s">
        <v>634</v>
      </c>
      <c r="F572" s="664" t="s">
        <v>4671</v>
      </c>
      <c r="G572" s="663" t="s">
        <v>2438</v>
      </c>
      <c r="H572" s="663" t="s">
        <v>2494</v>
      </c>
      <c r="I572" s="663" t="s">
        <v>2495</v>
      </c>
      <c r="J572" s="663" t="s">
        <v>2496</v>
      </c>
      <c r="K572" s="663" t="s">
        <v>2497</v>
      </c>
      <c r="L572" s="665">
        <v>46.820064590956974</v>
      </c>
      <c r="M572" s="665">
        <v>2</v>
      </c>
      <c r="N572" s="666">
        <v>93.640129181913949</v>
      </c>
    </row>
    <row r="573" spans="1:14" ht="14.4" customHeight="1" x14ac:dyDescent="0.3">
      <c r="A573" s="661" t="s">
        <v>591</v>
      </c>
      <c r="B573" s="662" t="s">
        <v>592</v>
      </c>
      <c r="C573" s="663" t="s">
        <v>596</v>
      </c>
      <c r="D573" s="664" t="s">
        <v>4661</v>
      </c>
      <c r="E573" s="663" t="s">
        <v>634</v>
      </c>
      <c r="F573" s="664" t="s">
        <v>4671</v>
      </c>
      <c r="G573" s="663" t="s">
        <v>2438</v>
      </c>
      <c r="H573" s="663" t="s">
        <v>2498</v>
      </c>
      <c r="I573" s="663" t="s">
        <v>2499</v>
      </c>
      <c r="J573" s="663" t="s">
        <v>2500</v>
      </c>
      <c r="K573" s="663" t="s">
        <v>2501</v>
      </c>
      <c r="L573" s="665">
        <v>209.02000000000012</v>
      </c>
      <c r="M573" s="665">
        <v>1</v>
      </c>
      <c r="N573" s="666">
        <v>209.02000000000012</v>
      </c>
    </row>
    <row r="574" spans="1:14" ht="14.4" customHeight="1" x14ac:dyDescent="0.3">
      <c r="A574" s="661" t="s">
        <v>591</v>
      </c>
      <c r="B574" s="662" t="s">
        <v>592</v>
      </c>
      <c r="C574" s="663" t="s">
        <v>596</v>
      </c>
      <c r="D574" s="664" t="s">
        <v>4661</v>
      </c>
      <c r="E574" s="663" t="s">
        <v>634</v>
      </c>
      <c r="F574" s="664" t="s">
        <v>4671</v>
      </c>
      <c r="G574" s="663" t="s">
        <v>2438</v>
      </c>
      <c r="H574" s="663" t="s">
        <v>2502</v>
      </c>
      <c r="I574" s="663" t="s">
        <v>2503</v>
      </c>
      <c r="J574" s="663" t="s">
        <v>2504</v>
      </c>
      <c r="K574" s="663" t="s">
        <v>2505</v>
      </c>
      <c r="L574" s="665">
        <v>110.58101779281344</v>
      </c>
      <c r="M574" s="665">
        <v>20</v>
      </c>
      <c r="N574" s="666">
        <v>2211.6203558562688</v>
      </c>
    </row>
    <row r="575" spans="1:14" ht="14.4" customHeight="1" x14ac:dyDescent="0.3">
      <c r="A575" s="661" t="s">
        <v>591</v>
      </c>
      <c r="B575" s="662" t="s">
        <v>592</v>
      </c>
      <c r="C575" s="663" t="s">
        <v>596</v>
      </c>
      <c r="D575" s="664" t="s">
        <v>4661</v>
      </c>
      <c r="E575" s="663" t="s">
        <v>634</v>
      </c>
      <c r="F575" s="664" t="s">
        <v>4671</v>
      </c>
      <c r="G575" s="663" t="s">
        <v>2438</v>
      </c>
      <c r="H575" s="663" t="s">
        <v>2506</v>
      </c>
      <c r="I575" s="663" t="s">
        <v>2507</v>
      </c>
      <c r="J575" s="663" t="s">
        <v>2508</v>
      </c>
      <c r="K575" s="663" t="s">
        <v>2509</v>
      </c>
      <c r="L575" s="665">
        <v>59.249829364049063</v>
      </c>
      <c r="M575" s="665">
        <v>2</v>
      </c>
      <c r="N575" s="666">
        <v>118.49965872809813</v>
      </c>
    </row>
    <row r="576" spans="1:14" ht="14.4" customHeight="1" x14ac:dyDescent="0.3">
      <c r="A576" s="661" t="s">
        <v>591</v>
      </c>
      <c r="B576" s="662" t="s">
        <v>592</v>
      </c>
      <c r="C576" s="663" t="s">
        <v>596</v>
      </c>
      <c r="D576" s="664" t="s">
        <v>4661</v>
      </c>
      <c r="E576" s="663" t="s">
        <v>634</v>
      </c>
      <c r="F576" s="664" t="s">
        <v>4671</v>
      </c>
      <c r="G576" s="663" t="s">
        <v>2438</v>
      </c>
      <c r="H576" s="663" t="s">
        <v>2510</v>
      </c>
      <c r="I576" s="663" t="s">
        <v>2511</v>
      </c>
      <c r="J576" s="663" t="s">
        <v>2512</v>
      </c>
      <c r="K576" s="663" t="s">
        <v>1270</v>
      </c>
      <c r="L576" s="665">
        <v>48.20200818028998</v>
      </c>
      <c r="M576" s="665">
        <v>10</v>
      </c>
      <c r="N576" s="666">
        <v>482.02008180289982</v>
      </c>
    </row>
    <row r="577" spans="1:14" ht="14.4" customHeight="1" x14ac:dyDescent="0.3">
      <c r="A577" s="661" t="s">
        <v>591</v>
      </c>
      <c r="B577" s="662" t="s">
        <v>592</v>
      </c>
      <c r="C577" s="663" t="s">
        <v>596</v>
      </c>
      <c r="D577" s="664" t="s">
        <v>4661</v>
      </c>
      <c r="E577" s="663" t="s">
        <v>634</v>
      </c>
      <c r="F577" s="664" t="s">
        <v>4671</v>
      </c>
      <c r="G577" s="663" t="s">
        <v>2438</v>
      </c>
      <c r="H577" s="663" t="s">
        <v>2513</v>
      </c>
      <c r="I577" s="663" t="s">
        <v>2514</v>
      </c>
      <c r="J577" s="663" t="s">
        <v>2515</v>
      </c>
      <c r="K577" s="663" t="s">
        <v>2516</v>
      </c>
      <c r="L577" s="665">
        <v>43.210000000000008</v>
      </c>
      <c r="M577" s="665">
        <v>10</v>
      </c>
      <c r="N577" s="666">
        <v>432.10000000000008</v>
      </c>
    </row>
    <row r="578" spans="1:14" ht="14.4" customHeight="1" x14ac:dyDescent="0.3">
      <c r="A578" s="661" t="s">
        <v>591</v>
      </c>
      <c r="B578" s="662" t="s">
        <v>592</v>
      </c>
      <c r="C578" s="663" t="s">
        <v>596</v>
      </c>
      <c r="D578" s="664" t="s">
        <v>4661</v>
      </c>
      <c r="E578" s="663" t="s">
        <v>634</v>
      </c>
      <c r="F578" s="664" t="s">
        <v>4671</v>
      </c>
      <c r="G578" s="663" t="s">
        <v>2438</v>
      </c>
      <c r="H578" s="663" t="s">
        <v>2517</v>
      </c>
      <c r="I578" s="663" t="s">
        <v>2518</v>
      </c>
      <c r="J578" s="663" t="s">
        <v>2519</v>
      </c>
      <c r="K578" s="663" t="s">
        <v>2520</v>
      </c>
      <c r="L578" s="665">
        <v>76.359969256288849</v>
      </c>
      <c r="M578" s="665">
        <v>10</v>
      </c>
      <c r="N578" s="666">
        <v>763.59969256288844</v>
      </c>
    </row>
    <row r="579" spans="1:14" ht="14.4" customHeight="1" x14ac:dyDescent="0.3">
      <c r="A579" s="661" t="s">
        <v>591</v>
      </c>
      <c r="B579" s="662" t="s">
        <v>592</v>
      </c>
      <c r="C579" s="663" t="s">
        <v>596</v>
      </c>
      <c r="D579" s="664" t="s">
        <v>4661</v>
      </c>
      <c r="E579" s="663" t="s">
        <v>634</v>
      </c>
      <c r="F579" s="664" t="s">
        <v>4671</v>
      </c>
      <c r="G579" s="663" t="s">
        <v>2438</v>
      </c>
      <c r="H579" s="663" t="s">
        <v>2521</v>
      </c>
      <c r="I579" s="663" t="s">
        <v>2522</v>
      </c>
      <c r="J579" s="663" t="s">
        <v>2519</v>
      </c>
      <c r="K579" s="663" t="s">
        <v>2523</v>
      </c>
      <c r="L579" s="665">
        <v>208.80500000000001</v>
      </c>
      <c r="M579" s="665">
        <v>2</v>
      </c>
      <c r="N579" s="666">
        <v>417.61</v>
      </c>
    </row>
    <row r="580" spans="1:14" ht="14.4" customHeight="1" x14ac:dyDescent="0.3">
      <c r="A580" s="661" t="s">
        <v>591</v>
      </c>
      <c r="B580" s="662" t="s">
        <v>592</v>
      </c>
      <c r="C580" s="663" t="s">
        <v>596</v>
      </c>
      <c r="D580" s="664" t="s">
        <v>4661</v>
      </c>
      <c r="E580" s="663" t="s">
        <v>634</v>
      </c>
      <c r="F580" s="664" t="s">
        <v>4671</v>
      </c>
      <c r="G580" s="663" t="s">
        <v>2438</v>
      </c>
      <c r="H580" s="663" t="s">
        <v>2524</v>
      </c>
      <c r="I580" s="663" t="s">
        <v>2525</v>
      </c>
      <c r="J580" s="663" t="s">
        <v>2526</v>
      </c>
      <c r="K580" s="663" t="s">
        <v>2527</v>
      </c>
      <c r="L580" s="665">
        <v>115.02</v>
      </c>
      <c r="M580" s="665">
        <v>1</v>
      </c>
      <c r="N580" s="666">
        <v>115.02</v>
      </c>
    </row>
    <row r="581" spans="1:14" ht="14.4" customHeight="1" x14ac:dyDescent="0.3">
      <c r="A581" s="661" t="s">
        <v>591</v>
      </c>
      <c r="B581" s="662" t="s">
        <v>592</v>
      </c>
      <c r="C581" s="663" t="s">
        <v>596</v>
      </c>
      <c r="D581" s="664" t="s">
        <v>4661</v>
      </c>
      <c r="E581" s="663" t="s">
        <v>634</v>
      </c>
      <c r="F581" s="664" t="s">
        <v>4671</v>
      </c>
      <c r="G581" s="663" t="s">
        <v>2438</v>
      </c>
      <c r="H581" s="663" t="s">
        <v>2528</v>
      </c>
      <c r="I581" s="663" t="s">
        <v>2529</v>
      </c>
      <c r="J581" s="663" t="s">
        <v>2530</v>
      </c>
      <c r="K581" s="663" t="s">
        <v>2531</v>
      </c>
      <c r="L581" s="665">
        <v>49.400000000000013</v>
      </c>
      <c r="M581" s="665">
        <v>10</v>
      </c>
      <c r="N581" s="666">
        <v>494.00000000000011</v>
      </c>
    </row>
    <row r="582" spans="1:14" ht="14.4" customHeight="1" x14ac:dyDescent="0.3">
      <c r="A582" s="661" t="s">
        <v>591</v>
      </c>
      <c r="B582" s="662" t="s">
        <v>592</v>
      </c>
      <c r="C582" s="663" t="s">
        <v>596</v>
      </c>
      <c r="D582" s="664" t="s">
        <v>4661</v>
      </c>
      <c r="E582" s="663" t="s">
        <v>634</v>
      </c>
      <c r="F582" s="664" t="s">
        <v>4671</v>
      </c>
      <c r="G582" s="663" t="s">
        <v>2438</v>
      </c>
      <c r="H582" s="663" t="s">
        <v>2532</v>
      </c>
      <c r="I582" s="663" t="s">
        <v>2533</v>
      </c>
      <c r="J582" s="663" t="s">
        <v>2534</v>
      </c>
      <c r="K582" s="663" t="s">
        <v>2535</v>
      </c>
      <c r="L582" s="665">
        <v>81.734796660007873</v>
      </c>
      <c r="M582" s="665">
        <v>2</v>
      </c>
      <c r="N582" s="666">
        <v>163.46959332001575</v>
      </c>
    </row>
    <row r="583" spans="1:14" ht="14.4" customHeight="1" x14ac:dyDescent="0.3">
      <c r="A583" s="661" t="s">
        <v>591</v>
      </c>
      <c r="B583" s="662" t="s">
        <v>592</v>
      </c>
      <c r="C583" s="663" t="s">
        <v>596</v>
      </c>
      <c r="D583" s="664" t="s">
        <v>4661</v>
      </c>
      <c r="E583" s="663" t="s">
        <v>634</v>
      </c>
      <c r="F583" s="664" t="s">
        <v>4671</v>
      </c>
      <c r="G583" s="663" t="s">
        <v>2438</v>
      </c>
      <c r="H583" s="663" t="s">
        <v>2536</v>
      </c>
      <c r="I583" s="663" t="s">
        <v>2537</v>
      </c>
      <c r="J583" s="663" t="s">
        <v>2538</v>
      </c>
      <c r="K583" s="663" t="s">
        <v>2539</v>
      </c>
      <c r="L583" s="665">
        <v>36.239857397163064</v>
      </c>
      <c r="M583" s="665">
        <v>4</v>
      </c>
      <c r="N583" s="666">
        <v>144.95942958865226</v>
      </c>
    </row>
    <row r="584" spans="1:14" ht="14.4" customHeight="1" x14ac:dyDescent="0.3">
      <c r="A584" s="661" t="s">
        <v>591</v>
      </c>
      <c r="B584" s="662" t="s">
        <v>592</v>
      </c>
      <c r="C584" s="663" t="s">
        <v>596</v>
      </c>
      <c r="D584" s="664" t="s">
        <v>4661</v>
      </c>
      <c r="E584" s="663" t="s">
        <v>634</v>
      </c>
      <c r="F584" s="664" t="s">
        <v>4671</v>
      </c>
      <c r="G584" s="663" t="s">
        <v>2438</v>
      </c>
      <c r="H584" s="663" t="s">
        <v>2540</v>
      </c>
      <c r="I584" s="663" t="s">
        <v>2541</v>
      </c>
      <c r="J584" s="663" t="s">
        <v>2542</v>
      </c>
      <c r="K584" s="663" t="s">
        <v>2543</v>
      </c>
      <c r="L584" s="665">
        <v>168.54000000000002</v>
      </c>
      <c r="M584" s="665">
        <v>1</v>
      </c>
      <c r="N584" s="666">
        <v>168.54000000000002</v>
      </c>
    </row>
    <row r="585" spans="1:14" ht="14.4" customHeight="1" x14ac:dyDescent="0.3">
      <c r="A585" s="661" t="s">
        <v>591</v>
      </c>
      <c r="B585" s="662" t="s">
        <v>592</v>
      </c>
      <c r="C585" s="663" t="s">
        <v>596</v>
      </c>
      <c r="D585" s="664" t="s">
        <v>4661</v>
      </c>
      <c r="E585" s="663" t="s">
        <v>634</v>
      </c>
      <c r="F585" s="664" t="s">
        <v>4671</v>
      </c>
      <c r="G585" s="663" t="s">
        <v>2438</v>
      </c>
      <c r="H585" s="663" t="s">
        <v>2544</v>
      </c>
      <c r="I585" s="663" t="s">
        <v>2545</v>
      </c>
      <c r="J585" s="663" t="s">
        <v>2546</v>
      </c>
      <c r="K585" s="663" t="s">
        <v>2547</v>
      </c>
      <c r="L585" s="665">
        <v>80.179834430142222</v>
      </c>
      <c r="M585" s="665">
        <v>8</v>
      </c>
      <c r="N585" s="666">
        <v>641.43867544113778</v>
      </c>
    </row>
    <row r="586" spans="1:14" ht="14.4" customHeight="1" x14ac:dyDescent="0.3">
      <c r="A586" s="661" t="s">
        <v>591</v>
      </c>
      <c r="B586" s="662" t="s">
        <v>592</v>
      </c>
      <c r="C586" s="663" t="s">
        <v>596</v>
      </c>
      <c r="D586" s="664" t="s">
        <v>4661</v>
      </c>
      <c r="E586" s="663" t="s">
        <v>634</v>
      </c>
      <c r="F586" s="664" t="s">
        <v>4671</v>
      </c>
      <c r="G586" s="663" t="s">
        <v>2438</v>
      </c>
      <c r="H586" s="663" t="s">
        <v>2548</v>
      </c>
      <c r="I586" s="663" t="s">
        <v>2549</v>
      </c>
      <c r="J586" s="663" t="s">
        <v>2550</v>
      </c>
      <c r="K586" s="663" t="s">
        <v>2551</v>
      </c>
      <c r="L586" s="665">
        <v>21.115963017332863</v>
      </c>
      <c r="M586" s="665">
        <v>5</v>
      </c>
      <c r="N586" s="666">
        <v>105.57981508666431</v>
      </c>
    </row>
    <row r="587" spans="1:14" ht="14.4" customHeight="1" x14ac:dyDescent="0.3">
      <c r="A587" s="661" t="s">
        <v>591</v>
      </c>
      <c r="B587" s="662" t="s">
        <v>592</v>
      </c>
      <c r="C587" s="663" t="s">
        <v>596</v>
      </c>
      <c r="D587" s="664" t="s">
        <v>4661</v>
      </c>
      <c r="E587" s="663" t="s">
        <v>634</v>
      </c>
      <c r="F587" s="664" t="s">
        <v>4671</v>
      </c>
      <c r="G587" s="663" t="s">
        <v>2438</v>
      </c>
      <c r="H587" s="663" t="s">
        <v>2552</v>
      </c>
      <c r="I587" s="663" t="s">
        <v>2553</v>
      </c>
      <c r="J587" s="663" t="s">
        <v>2550</v>
      </c>
      <c r="K587" s="663" t="s">
        <v>2554</v>
      </c>
      <c r="L587" s="665">
        <v>98.839009955435074</v>
      </c>
      <c r="M587" s="665">
        <v>13</v>
      </c>
      <c r="N587" s="666">
        <v>1284.907129420656</v>
      </c>
    </row>
    <row r="588" spans="1:14" ht="14.4" customHeight="1" x14ac:dyDescent="0.3">
      <c r="A588" s="661" t="s">
        <v>591</v>
      </c>
      <c r="B588" s="662" t="s">
        <v>592</v>
      </c>
      <c r="C588" s="663" t="s">
        <v>596</v>
      </c>
      <c r="D588" s="664" t="s">
        <v>4661</v>
      </c>
      <c r="E588" s="663" t="s">
        <v>634</v>
      </c>
      <c r="F588" s="664" t="s">
        <v>4671</v>
      </c>
      <c r="G588" s="663" t="s">
        <v>2438</v>
      </c>
      <c r="H588" s="663" t="s">
        <v>2555</v>
      </c>
      <c r="I588" s="663" t="s">
        <v>2556</v>
      </c>
      <c r="J588" s="663" t="s">
        <v>2557</v>
      </c>
      <c r="K588" s="663" t="s">
        <v>2558</v>
      </c>
      <c r="L588" s="665">
        <v>1501.0165334050814</v>
      </c>
      <c r="M588" s="665">
        <v>3</v>
      </c>
      <c r="N588" s="666">
        <v>4503.049600215244</v>
      </c>
    </row>
    <row r="589" spans="1:14" ht="14.4" customHeight="1" x14ac:dyDescent="0.3">
      <c r="A589" s="661" t="s">
        <v>591</v>
      </c>
      <c r="B589" s="662" t="s">
        <v>592</v>
      </c>
      <c r="C589" s="663" t="s">
        <v>596</v>
      </c>
      <c r="D589" s="664" t="s">
        <v>4661</v>
      </c>
      <c r="E589" s="663" t="s">
        <v>634</v>
      </c>
      <c r="F589" s="664" t="s">
        <v>4671</v>
      </c>
      <c r="G589" s="663" t="s">
        <v>2438</v>
      </c>
      <c r="H589" s="663" t="s">
        <v>2559</v>
      </c>
      <c r="I589" s="663" t="s">
        <v>2560</v>
      </c>
      <c r="J589" s="663" t="s">
        <v>2444</v>
      </c>
      <c r="K589" s="663" t="s">
        <v>2561</v>
      </c>
      <c r="L589" s="665">
        <v>58.278028585006105</v>
      </c>
      <c r="M589" s="665">
        <v>71</v>
      </c>
      <c r="N589" s="666">
        <v>4137.7400295354337</v>
      </c>
    </row>
    <row r="590" spans="1:14" ht="14.4" customHeight="1" x14ac:dyDescent="0.3">
      <c r="A590" s="661" t="s">
        <v>591</v>
      </c>
      <c r="B590" s="662" t="s">
        <v>592</v>
      </c>
      <c r="C590" s="663" t="s">
        <v>596</v>
      </c>
      <c r="D590" s="664" t="s">
        <v>4661</v>
      </c>
      <c r="E590" s="663" t="s">
        <v>634</v>
      </c>
      <c r="F590" s="664" t="s">
        <v>4671</v>
      </c>
      <c r="G590" s="663" t="s">
        <v>2438</v>
      </c>
      <c r="H590" s="663" t="s">
        <v>2562</v>
      </c>
      <c r="I590" s="663" t="s">
        <v>2562</v>
      </c>
      <c r="J590" s="663" t="s">
        <v>2563</v>
      </c>
      <c r="K590" s="663" t="s">
        <v>2564</v>
      </c>
      <c r="L590" s="665">
        <v>63.443227556488551</v>
      </c>
      <c r="M590" s="665">
        <v>3</v>
      </c>
      <c r="N590" s="666">
        <v>190.32968266946565</v>
      </c>
    </row>
    <row r="591" spans="1:14" ht="14.4" customHeight="1" x14ac:dyDescent="0.3">
      <c r="A591" s="661" t="s">
        <v>591</v>
      </c>
      <c r="B591" s="662" t="s">
        <v>592</v>
      </c>
      <c r="C591" s="663" t="s">
        <v>596</v>
      </c>
      <c r="D591" s="664" t="s">
        <v>4661</v>
      </c>
      <c r="E591" s="663" t="s">
        <v>634</v>
      </c>
      <c r="F591" s="664" t="s">
        <v>4671</v>
      </c>
      <c r="G591" s="663" t="s">
        <v>2438</v>
      </c>
      <c r="H591" s="663" t="s">
        <v>2565</v>
      </c>
      <c r="I591" s="663" t="s">
        <v>2565</v>
      </c>
      <c r="J591" s="663" t="s">
        <v>2566</v>
      </c>
      <c r="K591" s="663" t="s">
        <v>2567</v>
      </c>
      <c r="L591" s="665">
        <v>116.71981830399294</v>
      </c>
      <c r="M591" s="665">
        <v>1</v>
      </c>
      <c r="N591" s="666">
        <v>116.71981830399294</v>
      </c>
    </row>
    <row r="592" spans="1:14" ht="14.4" customHeight="1" x14ac:dyDescent="0.3">
      <c r="A592" s="661" t="s">
        <v>591</v>
      </c>
      <c r="B592" s="662" t="s">
        <v>592</v>
      </c>
      <c r="C592" s="663" t="s">
        <v>596</v>
      </c>
      <c r="D592" s="664" t="s">
        <v>4661</v>
      </c>
      <c r="E592" s="663" t="s">
        <v>634</v>
      </c>
      <c r="F592" s="664" t="s">
        <v>4671</v>
      </c>
      <c r="G592" s="663" t="s">
        <v>2438</v>
      </c>
      <c r="H592" s="663" t="s">
        <v>2568</v>
      </c>
      <c r="I592" s="663" t="s">
        <v>2569</v>
      </c>
      <c r="J592" s="663" t="s">
        <v>2570</v>
      </c>
      <c r="K592" s="663" t="s">
        <v>2571</v>
      </c>
      <c r="L592" s="665">
        <v>322.90125263827116</v>
      </c>
      <c r="M592" s="665">
        <v>6</v>
      </c>
      <c r="N592" s="666">
        <v>1937.4075158296268</v>
      </c>
    </row>
    <row r="593" spans="1:14" ht="14.4" customHeight="1" x14ac:dyDescent="0.3">
      <c r="A593" s="661" t="s">
        <v>591</v>
      </c>
      <c r="B593" s="662" t="s">
        <v>592</v>
      </c>
      <c r="C593" s="663" t="s">
        <v>596</v>
      </c>
      <c r="D593" s="664" t="s">
        <v>4661</v>
      </c>
      <c r="E593" s="663" t="s">
        <v>634</v>
      </c>
      <c r="F593" s="664" t="s">
        <v>4671</v>
      </c>
      <c r="G593" s="663" t="s">
        <v>2438</v>
      </c>
      <c r="H593" s="663" t="s">
        <v>2572</v>
      </c>
      <c r="I593" s="663" t="s">
        <v>2572</v>
      </c>
      <c r="J593" s="663" t="s">
        <v>2573</v>
      </c>
      <c r="K593" s="663" t="s">
        <v>999</v>
      </c>
      <c r="L593" s="665">
        <v>101.89999999999998</v>
      </c>
      <c r="M593" s="665">
        <v>1</v>
      </c>
      <c r="N593" s="666">
        <v>101.89999999999998</v>
      </c>
    </row>
    <row r="594" spans="1:14" ht="14.4" customHeight="1" x14ac:dyDescent="0.3">
      <c r="A594" s="661" t="s">
        <v>591</v>
      </c>
      <c r="B594" s="662" t="s">
        <v>592</v>
      </c>
      <c r="C594" s="663" t="s">
        <v>596</v>
      </c>
      <c r="D594" s="664" t="s">
        <v>4661</v>
      </c>
      <c r="E594" s="663" t="s">
        <v>634</v>
      </c>
      <c r="F594" s="664" t="s">
        <v>4671</v>
      </c>
      <c r="G594" s="663" t="s">
        <v>2438</v>
      </c>
      <c r="H594" s="663" t="s">
        <v>2574</v>
      </c>
      <c r="I594" s="663" t="s">
        <v>2575</v>
      </c>
      <c r="J594" s="663" t="s">
        <v>2576</v>
      </c>
      <c r="K594" s="663" t="s">
        <v>2577</v>
      </c>
      <c r="L594" s="665">
        <v>47.056666666666679</v>
      </c>
      <c r="M594" s="665">
        <v>3</v>
      </c>
      <c r="N594" s="666">
        <v>141.17000000000004</v>
      </c>
    </row>
    <row r="595" spans="1:14" ht="14.4" customHeight="1" x14ac:dyDescent="0.3">
      <c r="A595" s="661" t="s">
        <v>591</v>
      </c>
      <c r="B595" s="662" t="s">
        <v>592</v>
      </c>
      <c r="C595" s="663" t="s">
        <v>596</v>
      </c>
      <c r="D595" s="664" t="s">
        <v>4661</v>
      </c>
      <c r="E595" s="663" t="s">
        <v>634</v>
      </c>
      <c r="F595" s="664" t="s">
        <v>4671</v>
      </c>
      <c r="G595" s="663" t="s">
        <v>2438</v>
      </c>
      <c r="H595" s="663" t="s">
        <v>2578</v>
      </c>
      <c r="I595" s="663" t="s">
        <v>2579</v>
      </c>
      <c r="J595" s="663" t="s">
        <v>2580</v>
      </c>
      <c r="K595" s="663" t="s">
        <v>2581</v>
      </c>
      <c r="L595" s="665">
        <v>90.103155368309942</v>
      </c>
      <c r="M595" s="665">
        <v>3</v>
      </c>
      <c r="N595" s="666">
        <v>270.30946610492981</v>
      </c>
    </row>
    <row r="596" spans="1:14" ht="14.4" customHeight="1" x14ac:dyDescent="0.3">
      <c r="A596" s="661" t="s">
        <v>591</v>
      </c>
      <c r="B596" s="662" t="s">
        <v>592</v>
      </c>
      <c r="C596" s="663" t="s">
        <v>596</v>
      </c>
      <c r="D596" s="664" t="s">
        <v>4661</v>
      </c>
      <c r="E596" s="663" t="s">
        <v>634</v>
      </c>
      <c r="F596" s="664" t="s">
        <v>4671</v>
      </c>
      <c r="G596" s="663" t="s">
        <v>2438</v>
      </c>
      <c r="H596" s="663" t="s">
        <v>2582</v>
      </c>
      <c r="I596" s="663" t="s">
        <v>2583</v>
      </c>
      <c r="J596" s="663" t="s">
        <v>2584</v>
      </c>
      <c r="K596" s="663" t="s">
        <v>2585</v>
      </c>
      <c r="L596" s="665">
        <v>37.817647058823525</v>
      </c>
      <c r="M596" s="665">
        <v>17</v>
      </c>
      <c r="N596" s="666">
        <v>642.9</v>
      </c>
    </row>
    <row r="597" spans="1:14" ht="14.4" customHeight="1" x14ac:dyDescent="0.3">
      <c r="A597" s="661" t="s">
        <v>591</v>
      </c>
      <c r="B597" s="662" t="s">
        <v>592</v>
      </c>
      <c r="C597" s="663" t="s">
        <v>596</v>
      </c>
      <c r="D597" s="664" t="s">
        <v>4661</v>
      </c>
      <c r="E597" s="663" t="s">
        <v>634</v>
      </c>
      <c r="F597" s="664" t="s">
        <v>4671</v>
      </c>
      <c r="G597" s="663" t="s">
        <v>2438</v>
      </c>
      <c r="H597" s="663" t="s">
        <v>2586</v>
      </c>
      <c r="I597" s="663" t="s">
        <v>2587</v>
      </c>
      <c r="J597" s="663" t="s">
        <v>2588</v>
      </c>
      <c r="K597" s="663" t="s">
        <v>1270</v>
      </c>
      <c r="L597" s="665">
        <v>86.54415949891191</v>
      </c>
      <c r="M597" s="665">
        <v>7</v>
      </c>
      <c r="N597" s="666">
        <v>605.8091164923834</v>
      </c>
    </row>
    <row r="598" spans="1:14" ht="14.4" customHeight="1" x14ac:dyDescent="0.3">
      <c r="A598" s="661" t="s">
        <v>591</v>
      </c>
      <c r="B598" s="662" t="s">
        <v>592</v>
      </c>
      <c r="C598" s="663" t="s">
        <v>596</v>
      </c>
      <c r="D598" s="664" t="s">
        <v>4661</v>
      </c>
      <c r="E598" s="663" t="s">
        <v>634</v>
      </c>
      <c r="F598" s="664" t="s">
        <v>4671</v>
      </c>
      <c r="G598" s="663" t="s">
        <v>2438</v>
      </c>
      <c r="H598" s="663" t="s">
        <v>2589</v>
      </c>
      <c r="I598" s="663" t="s">
        <v>2590</v>
      </c>
      <c r="J598" s="663" t="s">
        <v>2588</v>
      </c>
      <c r="K598" s="663" t="s">
        <v>2591</v>
      </c>
      <c r="L598" s="665">
        <v>221.92333333333337</v>
      </c>
      <c r="M598" s="665">
        <v>3</v>
      </c>
      <c r="N598" s="666">
        <v>665.7700000000001</v>
      </c>
    </row>
    <row r="599" spans="1:14" ht="14.4" customHeight="1" x14ac:dyDescent="0.3">
      <c r="A599" s="661" t="s">
        <v>591</v>
      </c>
      <c r="B599" s="662" t="s">
        <v>592</v>
      </c>
      <c r="C599" s="663" t="s">
        <v>596</v>
      </c>
      <c r="D599" s="664" t="s">
        <v>4661</v>
      </c>
      <c r="E599" s="663" t="s">
        <v>634</v>
      </c>
      <c r="F599" s="664" t="s">
        <v>4671</v>
      </c>
      <c r="G599" s="663" t="s">
        <v>2438</v>
      </c>
      <c r="H599" s="663" t="s">
        <v>2592</v>
      </c>
      <c r="I599" s="663" t="s">
        <v>2593</v>
      </c>
      <c r="J599" s="663" t="s">
        <v>2594</v>
      </c>
      <c r="K599" s="663" t="s">
        <v>1201</v>
      </c>
      <c r="L599" s="665">
        <v>118.00496862631471</v>
      </c>
      <c r="M599" s="665">
        <v>2</v>
      </c>
      <c r="N599" s="666">
        <v>236.00993725262941</v>
      </c>
    </row>
    <row r="600" spans="1:14" ht="14.4" customHeight="1" x14ac:dyDescent="0.3">
      <c r="A600" s="661" t="s">
        <v>591</v>
      </c>
      <c r="B600" s="662" t="s">
        <v>592</v>
      </c>
      <c r="C600" s="663" t="s">
        <v>596</v>
      </c>
      <c r="D600" s="664" t="s">
        <v>4661</v>
      </c>
      <c r="E600" s="663" t="s">
        <v>634</v>
      </c>
      <c r="F600" s="664" t="s">
        <v>4671</v>
      </c>
      <c r="G600" s="663" t="s">
        <v>2438</v>
      </c>
      <c r="H600" s="663" t="s">
        <v>2595</v>
      </c>
      <c r="I600" s="663" t="s">
        <v>2596</v>
      </c>
      <c r="J600" s="663" t="s">
        <v>2455</v>
      </c>
      <c r="K600" s="663" t="s">
        <v>2597</v>
      </c>
      <c r="L600" s="665">
        <v>129.58000000000001</v>
      </c>
      <c r="M600" s="665">
        <v>5</v>
      </c>
      <c r="N600" s="666">
        <v>647.90000000000009</v>
      </c>
    </row>
    <row r="601" spans="1:14" ht="14.4" customHeight="1" x14ac:dyDescent="0.3">
      <c r="A601" s="661" t="s">
        <v>591</v>
      </c>
      <c r="B601" s="662" t="s">
        <v>592</v>
      </c>
      <c r="C601" s="663" t="s">
        <v>596</v>
      </c>
      <c r="D601" s="664" t="s">
        <v>4661</v>
      </c>
      <c r="E601" s="663" t="s">
        <v>634</v>
      </c>
      <c r="F601" s="664" t="s">
        <v>4671</v>
      </c>
      <c r="G601" s="663" t="s">
        <v>2438</v>
      </c>
      <c r="H601" s="663" t="s">
        <v>2598</v>
      </c>
      <c r="I601" s="663" t="s">
        <v>2599</v>
      </c>
      <c r="J601" s="663" t="s">
        <v>2600</v>
      </c>
      <c r="K601" s="663" t="s">
        <v>1128</v>
      </c>
      <c r="L601" s="665">
        <v>126.50000000000004</v>
      </c>
      <c r="M601" s="665">
        <v>6</v>
      </c>
      <c r="N601" s="666">
        <v>759.00000000000023</v>
      </c>
    </row>
    <row r="602" spans="1:14" ht="14.4" customHeight="1" x14ac:dyDescent="0.3">
      <c r="A602" s="661" t="s">
        <v>591</v>
      </c>
      <c r="B602" s="662" t="s">
        <v>592</v>
      </c>
      <c r="C602" s="663" t="s">
        <v>596</v>
      </c>
      <c r="D602" s="664" t="s">
        <v>4661</v>
      </c>
      <c r="E602" s="663" t="s">
        <v>634</v>
      </c>
      <c r="F602" s="664" t="s">
        <v>4671</v>
      </c>
      <c r="G602" s="663" t="s">
        <v>2438</v>
      </c>
      <c r="H602" s="663" t="s">
        <v>2601</v>
      </c>
      <c r="I602" s="663" t="s">
        <v>2602</v>
      </c>
      <c r="J602" s="663" t="s">
        <v>2603</v>
      </c>
      <c r="K602" s="663" t="s">
        <v>2604</v>
      </c>
      <c r="L602" s="665">
        <v>99.140000000000029</v>
      </c>
      <c r="M602" s="665">
        <v>1</v>
      </c>
      <c r="N602" s="666">
        <v>99.140000000000029</v>
      </c>
    </row>
    <row r="603" spans="1:14" ht="14.4" customHeight="1" x14ac:dyDescent="0.3">
      <c r="A603" s="661" t="s">
        <v>591</v>
      </c>
      <c r="B603" s="662" t="s">
        <v>592</v>
      </c>
      <c r="C603" s="663" t="s">
        <v>596</v>
      </c>
      <c r="D603" s="664" t="s">
        <v>4661</v>
      </c>
      <c r="E603" s="663" t="s">
        <v>634</v>
      </c>
      <c r="F603" s="664" t="s">
        <v>4671</v>
      </c>
      <c r="G603" s="663" t="s">
        <v>2438</v>
      </c>
      <c r="H603" s="663" t="s">
        <v>2605</v>
      </c>
      <c r="I603" s="663" t="s">
        <v>2606</v>
      </c>
      <c r="J603" s="663" t="s">
        <v>2607</v>
      </c>
      <c r="K603" s="663" t="s">
        <v>2608</v>
      </c>
      <c r="L603" s="665">
        <v>387.13000000000005</v>
      </c>
      <c r="M603" s="665">
        <v>3</v>
      </c>
      <c r="N603" s="666">
        <v>1161.3900000000001</v>
      </c>
    </row>
    <row r="604" spans="1:14" ht="14.4" customHeight="1" x14ac:dyDescent="0.3">
      <c r="A604" s="661" t="s">
        <v>591</v>
      </c>
      <c r="B604" s="662" t="s">
        <v>592</v>
      </c>
      <c r="C604" s="663" t="s">
        <v>596</v>
      </c>
      <c r="D604" s="664" t="s">
        <v>4661</v>
      </c>
      <c r="E604" s="663" t="s">
        <v>634</v>
      </c>
      <c r="F604" s="664" t="s">
        <v>4671</v>
      </c>
      <c r="G604" s="663" t="s">
        <v>2438</v>
      </c>
      <c r="H604" s="663" t="s">
        <v>2609</v>
      </c>
      <c r="I604" s="663" t="s">
        <v>2610</v>
      </c>
      <c r="J604" s="663" t="s">
        <v>2611</v>
      </c>
      <c r="K604" s="663" t="s">
        <v>2612</v>
      </c>
      <c r="L604" s="665">
        <v>46.220000000000006</v>
      </c>
      <c r="M604" s="665">
        <v>1</v>
      </c>
      <c r="N604" s="666">
        <v>46.220000000000006</v>
      </c>
    </row>
    <row r="605" spans="1:14" ht="14.4" customHeight="1" x14ac:dyDescent="0.3">
      <c r="A605" s="661" t="s">
        <v>591</v>
      </c>
      <c r="B605" s="662" t="s">
        <v>592</v>
      </c>
      <c r="C605" s="663" t="s">
        <v>596</v>
      </c>
      <c r="D605" s="664" t="s">
        <v>4661</v>
      </c>
      <c r="E605" s="663" t="s">
        <v>634</v>
      </c>
      <c r="F605" s="664" t="s">
        <v>4671</v>
      </c>
      <c r="G605" s="663" t="s">
        <v>2438</v>
      </c>
      <c r="H605" s="663" t="s">
        <v>2613</v>
      </c>
      <c r="I605" s="663" t="s">
        <v>2614</v>
      </c>
      <c r="J605" s="663" t="s">
        <v>2615</v>
      </c>
      <c r="K605" s="663" t="s">
        <v>1760</v>
      </c>
      <c r="L605" s="665">
        <v>50.492921178397467</v>
      </c>
      <c r="M605" s="665">
        <v>3</v>
      </c>
      <c r="N605" s="666">
        <v>151.4787635351924</v>
      </c>
    </row>
    <row r="606" spans="1:14" ht="14.4" customHeight="1" x14ac:dyDescent="0.3">
      <c r="A606" s="661" t="s">
        <v>591</v>
      </c>
      <c r="B606" s="662" t="s">
        <v>592</v>
      </c>
      <c r="C606" s="663" t="s">
        <v>596</v>
      </c>
      <c r="D606" s="664" t="s">
        <v>4661</v>
      </c>
      <c r="E606" s="663" t="s">
        <v>634</v>
      </c>
      <c r="F606" s="664" t="s">
        <v>4671</v>
      </c>
      <c r="G606" s="663" t="s">
        <v>2438</v>
      </c>
      <c r="H606" s="663" t="s">
        <v>2616</v>
      </c>
      <c r="I606" s="663" t="s">
        <v>2617</v>
      </c>
      <c r="J606" s="663" t="s">
        <v>2618</v>
      </c>
      <c r="K606" s="663" t="s">
        <v>2619</v>
      </c>
      <c r="L606" s="665">
        <v>79.059580562712299</v>
      </c>
      <c r="M606" s="665">
        <v>1</v>
      </c>
      <c r="N606" s="666">
        <v>79.059580562712299</v>
      </c>
    </row>
    <row r="607" spans="1:14" ht="14.4" customHeight="1" x14ac:dyDescent="0.3">
      <c r="A607" s="661" t="s">
        <v>591</v>
      </c>
      <c r="B607" s="662" t="s">
        <v>592</v>
      </c>
      <c r="C607" s="663" t="s">
        <v>596</v>
      </c>
      <c r="D607" s="664" t="s">
        <v>4661</v>
      </c>
      <c r="E607" s="663" t="s">
        <v>634</v>
      </c>
      <c r="F607" s="664" t="s">
        <v>4671</v>
      </c>
      <c r="G607" s="663" t="s">
        <v>2438</v>
      </c>
      <c r="H607" s="663" t="s">
        <v>2620</v>
      </c>
      <c r="I607" s="663" t="s">
        <v>2621</v>
      </c>
      <c r="J607" s="663" t="s">
        <v>2622</v>
      </c>
      <c r="K607" s="663" t="s">
        <v>2623</v>
      </c>
      <c r="L607" s="665">
        <v>37.729925418446108</v>
      </c>
      <c r="M607" s="665">
        <v>25</v>
      </c>
      <c r="N607" s="666">
        <v>943.24813546115274</v>
      </c>
    </row>
    <row r="608" spans="1:14" ht="14.4" customHeight="1" x14ac:dyDescent="0.3">
      <c r="A608" s="661" t="s">
        <v>591</v>
      </c>
      <c r="B608" s="662" t="s">
        <v>592</v>
      </c>
      <c r="C608" s="663" t="s">
        <v>596</v>
      </c>
      <c r="D608" s="664" t="s">
        <v>4661</v>
      </c>
      <c r="E608" s="663" t="s">
        <v>634</v>
      </c>
      <c r="F608" s="664" t="s">
        <v>4671</v>
      </c>
      <c r="G608" s="663" t="s">
        <v>2438</v>
      </c>
      <c r="H608" s="663" t="s">
        <v>2624</v>
      </c>
      <c r="I608" s="663" t="s">
        <v>2625</v>
      </c>
      <c r="J608" s="663" t="s">
        <v>2626</v>
      </c>
      <c r="K608" s="663" t="s">
        <v>2627</v>
      </c>
      <c r="L608" s="665">
        <v>48.872000000000014</v>
      </c>
      <c r="M608" s="665">
        <v>5</v>
      </c>
      <c r="N608" s="666">
        <v>244.36000000000007</v>
      </c>
    </row>
    <row r="609" spans="1:14" ht="14.4" customHeight="1" x14ac:dyDescent="0.3">
      <c r="A609" s="661" t="s">
        <v>591</v>
      </c>
      <c r="B609" s="662" t="s">
        <v>592</v>
      </c>
      <c r="C609" s="663" t="s">
        <v>596</v>
      </c>
      <c r="D609" s="664" t="s">
        <v>4661</v>
      </c>
      <c r="E609" s="663" t="s">
        <v>634</v>
      </c>
      <c r="F609" s="664" t="s">
        <v>4671</v>
      </c>
      <c r="G609" s="663" t="s">
        <v>2438</v>
      </c>
      <c r="H609" s="663" t="s">
        <v>2628</v>
      </c>
      <c r="I609" s="663" t="s">
        <v>2629</v>
      </c>
      <c r="J609" s="663" t="s">
        <v>2504</v>
      </c>
      <c r="K609" s="663" t="s">
        <v>2630</v>
      </c>
      <c r="L609" s="665">
        <v>74.107531783902104</v>
      </c>
      <c r="M609" s="665">
        <v>8</v>
      </c>
      <c r="N609" s="666">
        <v>592.86025427121683</v>
      </c>
    </row>
    <row r="610" spans="1:14" ht="14.4" customHeight="1" x14ac:dyDescent="0.3">
      <c r="A610" s="661" t="s">
        <v>591</v>
      </c>
      <c r="B610" s="662" t="s">
        <v>592</v>
      </c>
      <c r="C610" s="663" t="s">
        <v>596</v>
      </c>
      <c r="D610" s="664" t="s">
        <v>4661</v>
      </c>
      <c r="E610" s="663" t="s">
        <v>634</v>
      </c>
      <c r="F610" s="664" t="s">
        <v>4671</v>
      </c>
      <c r="G610" s="663" t="s">
        <v>2438</v>
      </c>
      <c r="H610" s="663" t="s">
        <v>2631</v>
      </c>
      <c r="I610" s="663" t="s">
        <v>2632</v>
      </c>
      <c r="J610" s="663" t="s">
        <v>2633</v>
      </c>
      <c r="K610" s="663" t="s">
        <v>2634</v>
      </c>
      <c r="L610" s="665">
        <v>67.86615654925123</v>
      </c>
      <c r="M610" s="665">
        <v>425</v>
      </c>
      <c r="N610" s="666">
        <v>28843.11653343177</v>
      </c>
    </row>
    <row r="611" spans="1:14" ht="14.4" customHeight="1" x14ac:dyDescent="0.3">
      <c r="A611" s="661" t="s">
        <v>591</v>
      </c>
      <c r="B611" s="662" t="s">
        <v>592</v>
      </c>
      <c r="C611" s="663" t="s">
        <v>596</v>
      </c>
      <c r="D611" s="664" t="s">
        <v>4661</v>
      </c>
      <c r="E611" s="663" t="s">
        <v>634</v>
      </c>
      <c r="F611" s="664" t="s">
        <v>4671</v>
      </c>
      <c r="G611" s="663" t="s">
        <v>2438</v>
      </c>
      <c r="H611" s="663" t="s">
        <v>2635</v>
      </c>
      <c r="I611" s="663" t="s">
        <v>2636</v>
      </c>
      <c r="J611" s="663" t="s">
        <v>2637</v>
      </c>
      <c r="K611" s="663" t="s">
        <v>2638</v>
      </c>
      <c r="L611" s="665">
        <v>28.089999999999986</v>
      </c>
      <c r="M611" s="665">
        <v>1</v>
      </c>
      <c r="N611" s="666">
        <v>28.089999999999986</v>
      </c>
    </row>
    <row r="612" spans="1:14" ht="14.4" customHeight="1" x14ac:dyDescent="0.3">
      <c r="A612" s="661" t="s">
        <v>591</v>
      </c>
      <c r="B612" s="662" t="s">
        <v>592</v>
      </c>
      <c r="C612" s="663" t="s">
        <v>596</v>
      </c>
      <c r="D612" s="664" t="s">
        <v>4661</v>
      </c>
      <c r="E612" s="663" t="s">
        <v>634</v>
      </c>
      <c r="F612" s="664" t="s">
        <v>4671</v>
      </c>
      <c r="G612" s="663" t="s">
        <v>2438</v>
      </c>
      <c r="H612" s="663" t="s">
        <v>2639</v>
      </c>
      <c r="I612" s="663" t="s">
        <v>2639</v>
      </c>
      <c r="J612" s="663" t="s">
        <v>2640</v>
      </c>
      <c r="K612" s="663" t="s">
        <v>2641</v>
      </c>
      <c r="L612" s="665">
        <v>82.430000000000035</v>
      </c>
      <c r="M612" s="665">
        <v>1</v>
      </c>
      <c r="N612" s="666">
        <v>82.430000000000035</v>
      </c>
    </row>
    <row r="613" spans="1:14" ht="14.4" customHeight="1" x14ac:dyDescent="0.3">
      <c r="A613" s="661" t="s">
        <v>591</v>
      </c>
      <c r="B613" s="662" t="s">
        <v>592</v>
      </c>
      <c r="C613" s="663" t="s">
        <v>596</v>
      </c>
      <c r="D613" s="664" t="s">
        <v>4661</v>
      </c>
      <c r="E613" s="663" t="s">
        <v>634</v>
      </c>
      <c r="F613" s="664" t="s">
        <v>4671</v>
      </c>
      <c r="G613" s="663" t="s">
        <v>2438</v>
      </c>
      <c r="H613" s="663" t="s">
        <v>2642</v>
      </c>
      <c r="I613" s="663" t="s">
        <v>2643</v>
      </c>
      <c r="J613" s="663" t="s">
        <v>2644</v>
      </c>
      <c r="K613" s="663" t="s">
        <v>2645</v>
      </c>
      <c r="L613" s="665">
        <v>64.526316096166823</v>
      </c>
      <c r="M613" s="665">
        <v>14</v>
      </c>
      <c r="N613" s="666">
        <v>903.36842534633547</v>
      </c>
    </row>
    <row r="614" spans="1:14" ht="14.4" customHeight="1" x14ac:dyDescent="0.3">
      <c r="A614" s="661" t="s">
        <v>591</v>
      </c>
      <c r="B614" s="662" t="s">
        <v>592</v>
      </c>
      <c r="C614" s="663" t="s">
        <v>596</v>
      </c>
      <c r="D614" s="664" t="s">
        <v>4661</v>
      </c>
      <c r="E614" s="663" t="s">
        <v>634</v>
      </c>
      <c r="F614" s="664" t="s">
        <v>4671</v>
      </c>
      <c r="G614" s="663" t="s">
        <v>2438</v>
      </c>
      <c r="H614" s="663" t="s">
        <v>2646</v>
      </c>
      <c r="I614" s="663" t="s">
        <v>2647</v>
      </c>
      <c r="J614" s="663" t="s">
        <v>2648</v>
      </c>
      <c r="K614" s="663" t="s">
        <v>2649</v>
      </c>
      <c r="L614" s="665">
        <v>101.06396562468733</v>
      </c>
      <c r="M614" s="665">
        <v>5</v>
      </c>
      <c r="N614" s="666">
        <v>505.31982812343665</v>
      </c>
    </row>
    <row r="615" spans="1:14" ht="14.4" customHeight="1" x14ac:dyDescent="0.3">
      <c r="A615" s="661" t="s">
        <v>591</v>
      </c>
      <c r="B615" s="662" t="s">
        <v>592</v>
      </c>
      <c r="C615" s="663" t="s">
        <v>596</v>
      </c>
      <c r="D615" s="664" t="s">
        <v>4661</v>
      </c>
      <c r="E615" s="663" t="s">
        <v>634</v>
      </c>
      <c r="F615" s="664" t="s">
        <v>4671</v>
      </c>
      <c r="G615" s="663" t="s">
        <v>2438</v>
      </c>
      <c r="H615" s="663" t="s">
        <v>2650</v>
      </c>
      <c r="I615" s="663" t="s">
        <v>2651</v>
      </c>
      <c r="J615" s="663" t="s">
        <v>2652</v>
      </c>
      <c r="K615" s="663" t="s">
        <v>2653</v>
      </c>
      <c r="L615" s="665">
        <v>112.05</v>
      </c>
      <c r="M615" s="665">
        <v>1</v>
      </c>
      <c r="N615" s="666">
        <v>112.05</v>
      </c>
    </row>
    <row r="616" spans="1:14" ht="14.4" customHeight="1" x14ac:dyDescent="0.3">
      <c r="A616" s="661" t="s">
        <v>591</v>
      </c>
      <c r="B616" s="662" t="s">
        <v>592</v>
      </c>
      <c r="C616" s="663" t="s">
        <v>596</v>
      </c>
      <c r="D616" s="664" t="s">
        <v>4661</v>
      </c>
      <c r="E616" s="663" t="s">
        <v>634</v>
      </c>
      <c r="F616" s="664" t="s">
        <v>4671</v>
      </c>
      <c r="G616" s="663" t="s">
        <v>2438</v>
      </c>
      <c r="H616" s="663" t="s">
        <v>2654</v>
      </c>
      <c r="I616" s="663" t="s">
        <v>1368</v>
      </c>
      <c r="J616" s="663" t="s">
        <v>2655</v>
      </c>
      <c r="K616" s="663" t="s">
        <v>2656</v>
      </c>
      <c r="L616" s="665">
        <v>77.810000000000016</v>
      </c>
      <c r="M616" s="665">
        <v>1</v>
      </c>
      <c r="N616" s="666">
        <v>77.810000000000016</v>
      </c>
    </row>
    <row r="617" spans="1:14" ht="14.4" customHeight="1" x14ac:dyDescent="0.3">
      <c r="A617" s="661" t="s">
        <v>591</v>
      </c>
      <c r="B617" s="662" t="s">
        <v>592</v>
      </c>
      <c r="C617" s="663" t="s">
        <v>596</v>
      </c>
      <c r="D617" s="664" t="s">
        <v>4661</v>
      </c>
      <c r="E617" s="663" t="s">
        <v>634</v>
      </c>
      <c r="F617" s="664" t="s">
        <v>4671</v>
      </c>
      <c r="G617" s="663" t="s">
        <v>2438</v>
      </c>
      <c r="H617" s="663" t="s">
        <v>2657</v>
      </c>
      <c r="I617" s="663" t="s">
        <v>2658</v>
      </c>
      <c r="J617" s="663" t="s">
        <v>2659</v>
      </c>
      <c r="K617" s="663" t="s">
        <v>2660</v>
      </c>
      <c r="L617" s="665">
        <v>23.846579921399584</v>
      </c>
      <c r="M617" s="665">
        <v>3</v>
      </c>
      <c r="N617" s="666">
        <v>71.539739764198757</v>
      </c>
    </row>
    <row r="618" spans="1:14" ht="14.4" customHeight="1" x14ac:dyDescent="0.3">
      <c r="A618" s="661" t="s">
        <v>591</v>
      </c>
      <c r="B618" s="662" t="s">
        <v>592</v>
      </c>
      <c r="C618" s="663" t="s">
        <v>596</v>
      </c>
      <c r="D618" s="664" t="s">
        <v>4661</v>
      </c>
      <c r="E618" s="663" t="s">
        <v>634</v>
      </c>
      <c r="F618" s="664" t="s">
        <v>4671</v>
      </c>
      <c r="G618" s="663" t="s">
        <v>2438</v>
      </c>
      <c r="H618" s="663" t="s">
        <v>2661</v>
      </c>
      <c r="I618" s="663" t="s">
        <v>2662</v>
      </c>
      <c r="J618" s="663" t="s">
        <v>2607</v>
      </c>
      <c r="K618" s="663" t="s">
        <v>999</v>
      </c>
      <c r="L618" s="665">
        <v>152.77019047619049</v>
      </c>
      <c r="M618" s="665">
        <v>7</v>
      </c>
      <c r="N618" s="666">
        <v>1069.3913333333335</v>
      </c>
    </row>
    <row r="619" spans="1:14" ht="14.4" customHeight="1" x14ac:dyDescent="0.3">
      <c r="A619" s="661" t="s">
        <v>591</v>
      </c>
      <c r="B619" s="662" t="s">
        <v>592</v>
      </c>
      <c r="C619" s="663" t="s">
        <v>596</v>
      </c>
      <c r="D619" s="664" t="s">
        <v>4661</v>
      </c>
      <c r="E619" s="663" t="s">
        <v>634</v>
      </c>
      <c r="F619" s="664" t="s">
        <v>4671</v>
      </c>
      <c r="G619" s="663" t="s">
        <v>2438</v>
      </c>
      <c r="H619" s="663" t="s">
        <v>2663</v>
      </c>
      <c r="I619" s="663" t="s">
        <v>2664</v>
      </c>
      <c r="J619" s="663" t="s">
        <v>2665</v>
      </c>
      <c r="K619" s="663" t="s">
        <v>999</v>
      </c>
      <c r="L619" s="665">
        <v>153.946</v>
      </c>
      <c r="M619" s="665">
        <v>1</v>
      </c>
      <c r="N619" s="666">
        <v>153.946</v>
      </c>
    </row>
    <row r="620" spans="1:14" ht="14.4" customHeight="1" x14ac:dyDescent="0.3">
      <c r="A620" s="661" t="s">
        <v>591</v>
      </c>
      <c r="B620" s="662" t="s">
        <v>592</v>
      </c>
      <c r="C620" s="663" t="s">
        <v>596</v>
      </c>
      <c r="D620" s="664" t="s">
        <v>4661</v>
      </c>
      <c r="E620" s="663" t="s">
        <v>634</v>
      </c>
      <c r="F620" s="664" t="s">
        <v>4671</v>
      </c>
      <c r="G620" s="663" t="s">
        <v>2438</v>
      </c>
      <c r="H620" s="663" t="s">
        <v>2666</v>
      </c>
      <c r="I620" s="663" t="s">
        <v>2667</v>
      </c>
      <c r="J620" s="663" t="s">
        <v>2668</v>
      </c>
      <c r="K620" s="663" t="s">
        <v>968</v>
      </c>
      <c r="L620" s="665">
        <v>99.13919860389602</v>
      </c>
      <c r="M620" s="665">
        <v>2</v>
      </c>
      <c r="N620" s="666">
        <v>198.27839720779204</v>
      </c>
    </row>
    <row r="621" spans="1:14" ht="14.4" customHeight="1" x14ac:dyDescent="0.3">
      <c r="A621" s="661" t="s">
        <v>591</v>
      </c>
      <c r="B621" s="662" t="s">
        <v>592</v>
      </c>
      <c r="C621" s="663" t="s">
        <v>596</v>
      </c>
      <c r="D621" s="664" t="s">
        <v>4661</v>
      </c>
      <c r="E621" s="663" t="s">
        <v>634</v>
      </c>
      <c r="F621" s="664" t="s">
        <v>4671</v>
      </c>
      <c r="G621" s="663" t="s">
        <v>2438</v>
      </c>
      <c r="H621" s="663" t="s">
        <v>2669</v>
      </c>
      <c r="I621" s="663" t="s">
        <v>2670</v>
      </c>
      <c r="J621" s="663" t="s">
        <v>2671</v>
      </c>
      <c r="K621" s="663" t="s">
        <v>1424</v>
      </c>
      <c r="L621" s="665">
        <v>39.710000000000015</v>
      </c>
      <c r="M621" s="665">
        <v>1</v>
      </c>
      <c r="N621" s="666">
        <v>39.710000000000015</v>
      </c>
    </row>
    <row r="622" spans="1:14" ht="14.4" customHeight="1" x14ac:dyDescent="0.3">
      <c r="A622" s="661" t="s">
        <v>591</v>
      </c>
      <c r="B622" s="662" t="s">
        <v>592</v>
      </c>
      <c r="C622" s="663" t="s">
        <v>596</v>
      </c>
      <c r="D622" s="664" t="s">
        <v>4661</v>
      </c>
      <c r="E622" s="663" t="s">
        <v>634</v>
      </c>
      <c r="F622" s="664" t="s">
        <v>4671</v>
      </c>
      <c r="G622" s="663" t="s">
        <v>2438</v>
      </c>
      <c r="H622" s="663" t="s">
        <v>2672</v>
      </c>
      <c r="I622" s="663" t="s">
        <v>2673</v>
      </c>
      <c r="J622" s="663" t="s">
        <v>2444</v>
      </c>
      <c r="K622" s="663" t="s">
        <v>2674</v>
      </c>
      <c r="L622" s="665">
        <v>135.42915286207244</v>
      </c>
      <c r="M622" s="665">
        <v>13</v>
      </c>
      <c r="N622" s="666">
        <v>1760.5789872069417</v>
      </c>
    </row>
    <row r="623" spans="1:14" ht="14.4" customHeight="1" x14ac:dyDescent="0.3">
      <c r="A623" s="661" t="s">
        <v>591</v>
      </c>
      <c r="B623" s="662" t="s">
        <v>592</v>
      </c>
      <c r="C623" s="663" t="s">
        <v>596</v>
      </c>
      <c r="D623" s="664" t="s">
        <v>4661</v>
      </c>
      <c r="E623" s="663" t="s">
        <v>634</v>
      </c>
      <c r="F623" s="664" t="s">
        <v>4671</v>
      </c>
      <c r="G623" s="663" t="s">
        <v>2438</v>
      </c>
      <c r="H623" s="663" t="s">
        <v>2675</v>
      </c>
      <c r="I623" s="663" t="s">
        <v>2676</v>
      </c>
      <c r="J623" s="663" t="s">
        <v>2448</v>
      </c>
      <c r="K623" s="663" t="s">
        <v>2677</v>
      </c>
      <c r="L623" s="665">
        <v>209.91847031476269</v>
      </c>
      <c r="M623" s="665">
        <v>45</v>
      </c>
      <c r="N623" s="666">
        <v>9446.3311641643213</v>
      </c>
    </row>
    <row r="624" spans="1:14" ht="14.4" customHeight="1" x14ac:dyDescent="0.3">
      <c r="A624" s="661" t="s">
        <v>591</v>
      </c>
      <c r="B624" s="662" t="s">
        <v>592</v>
      </c>
      <c r="C624" s="663" t="s">
        <v>596</v>
      </c>
      <c r="D624" s="664" t="s">
        <v>4661</v>
      </c>
      <c r="E624" s="663" t="s">
        <v>634</v>
      </c>
      <c r="F624" s="664" t="s">
        <v>4671</v>
      </c>
      <c r="G624" s="663" t="s">
        <v>2438</v>
      </c>
      <c r="H624" s="663" t="s">
        <v>2678</v>
      </c>
      <c r="I624" s="663" t="s">
        <v>2679</v>
      </c>
      <c r="J624" s="663" t="s">
        <v>2474</v>
      </c>
      <c r="K624" s="663" t="s">
        <v>2680</v>
      </c>
      <c r="L624" s="665">
        <v>301.87247236996308</v>
      </c>
      <c r="M624" s="665">
        <v>68</v>
      </c>
      <c r="N624" s="666">
        <v>20527.32812115749</v>
      </c>
    </row>
    <row r="625" spans="1:14" ht="14.4" customHeight="1" x14ac:dyDescent="0.3">
      <c r="A625" s="661" t="s">
        <v>591</v>
      </c>
      <c r="B625" s="662" t="s">
        <v>592</v>
      </c>
      <c r="C625" s="663" t="s">
        <v>596</v>
      </c>
      <c r="D625" s="664" t="s">
        <v>4661</v>
      </c>
      <c r="E625" s="663" t="s">
        <v>634</v>
      </c>
      <c r="F625" s="664" t="s">
        <v>4671</v>
      </c>
      <c r="G625" s="663" t="s">
        <v>2438</v>
      </c>
      <c r="H625" s="663" t="s">
        <v>2681</v>
      </c>
      <c r="I625" s="663" t="s">
        <v>2682</v>
      </c>
      <c r="J625" s="663" t="s">
        <v>2474</v>
      </c>
      <c r="K625" s="663" t="s">
        <v>2683</v>
      </c>
      <c r="L625" s="665">
        <v>410.2316790470075</v>
      </c>
      <c r="M625" s="665">
        <v>58</v>
      </c>
      <c r="N625" s="666">
        <v>23793.437384726436</v>
      </c>
    </row>
    <row r="626" spans="1:14" ht="14.4" customHeight="1" x14ac:dyDescent="0.3">
      <c r="A626" s="661" t="s">
        <v>591</v>
      </c>
      <c r="B626" s="662" t="s">
        <v>592</v>
      </c>
      <c r="C626" s="663" t="s">
        <v>596</v>
      </c>
      <c r="D626" s="664" t="s">
        <v>4661</v>
      </c>
      <c r="E626" s="663" t="s">
        <v>634</v>
      </c>
      <c r="F626" s="664" t="s">
        <v>4671</v>
      </c>
      <c r="G626" s="663" t="s">
        <v>2438</v>
      </c>
      <c r="H626" s="663" t="s">
        <v>2684</v>
      </c>
      <c r="I626" s="663" t="s">
        <v>2685</v>
      </c>
      <c r="J626" s="663" t="s">
        <v>2448</v>
      </c>
      <c r="K626" s="663" t="s">
        <v>2686</v>
      </c>
      <c r="L626" s="665">
        <v>133.3462222222222</v>
      </c>
      <c r="M626" s="665">
        <v>45</v>
      </c>
      <c r="N626" s="666">
        <v>6000.579999999999</v>
      </c>
    </row>
    <row r="627" spans="1:14" ht="14.4" customHeight="1" x14ac:dyDescent="0.3">
      <c r="A627" s="661" t="s">
        <v>591</v>
      </c>
      <c r="B627" s="662" t="s">
        <v>592</v>
      </c>
      <c r="C627" s="663" t="s">
        <v>596</v>
      </c>
      <c r="D627" s="664" t="s">
        <v>4661</v>
      </c>
      <c r="E627" s="663" t="s">
        <v>634</v>
      </c>
      <c r="F627" s="664" t="s">
        <v>4671</v>
      </c>
      <c r="G627" s="663" t="s">
        <v>2438</v>
      </c>
      <c r="H627" s="663" t="s">
        <v>2687</v>
      </c>
      <c r="I627" s="663" t="s">
        <v>2688</v>
      </c>
      <c r="J627" s="663" t="s">
        <v>2689</v>
      </c>
      <c r="K627" s="663" t="s">
        <v>999</v>
      </c>
      <c r="L627" s="665">
        <v>211.43</v>
      </c>
      <c r="M627" s="665">
        <v>1</v>
      </c>
      <c r="N627" s="666">
        <v>211.43</v>
      </c>
    </row>
    <row r="628" spans="1:14" ht="14.4" customHeight="1" x14ac:dyDescent="0.3">
      <c r="A628" s="661" t="s">
        <v>591</v>
      </c>
      <c r="B628" s="662" t="s">
        <v>592</v>
      </c>
      <c r="C628" s="663" t="s">
        <v>596</v>
      </c>
      <c r="D628" s="664" t="s">
        <v>4661</v>
      </c>
      <c r="E628" s="663" t="s">
        <v>634</v>
      </c>
      <c r="F628" s="664" t="s">
        <v>4671</v>
      </c>
      <c r="G628" s="663" t="s">
        <v>2438</v>
      </c>
      <c r="H628" s="663" t="s">
        <v>2690</v>
      </c>
      <c r="I628" s="663" t="s">
        <v>2691</v>
      </c>
      <c r="J628" s="663" t="s">
        <v>2692</v>
      </c>
      <c r="K628" s="663" t="s">
        <v>2591</v>
      </c>
      <c r="L628" s="665">
        <v>258.19000000000005</v>
      </c>
      <c r="M628" s="665">
        <v>1</v>
      </c>
      <c r="N628" s="666">
        <v>258.19000000000005</v>
      </c>
    </row>
    <row r="629" spans="1:14" ht="14.4" customHeight="1" x14ac:dyDescent="0.3">
      <c r="A629" s="661" t="s">
        <v>591</v>
      </c>
      <c r="B629" s="662" t="s">
        <v>592</v>
      </c>
      <c r="C629" s="663" t="s">
        <v>596</v>
      </c>
      <c r="D629" s="664" t="s">
        <v>4661</v>
      </c>
      <c r="E629" s="663" t="s">
        <v>634</v>
      </c>
      <c r="F629" s="664" t="s">
        <v>4671</v>
      </c>
      <c r="G629" s="663" t="s">
        <v>2438</v>
      </c>
      <c r="H629" s="663" t="s">
        <v>2693</v>
      </c>
      <c r="I629" s="663" t="s">
        <v>2694</v>
      </c>
      <c r="J629" s="663" t="s">
        <v>2695</v>
      </c>
      <c r="K629" s="663" t="s">
        <v>2696</v>
      </c>
      <c r="L629" s="665">
        <v>68.609999999999985</v>
      </c>
      <c r="M629" s="665">
        <v>1</v>
      </c>
      <c r="N629" s="666">
        <v>68.609999999999985</v>
      </c>
    </row>
    <row r="630" spans="1:14" ht="14.4" customHeight="1" x14ac:dyDescent="0.3">
      <c r="A630" s="661" t="s">
        <v>591</v>
      </c>
      <c r="B630" s="662" t="s">
        <v>592</v>
      </c>
      <c r="C630" s="663" t="s">
        <v>596</v>
      </c>
      <c r="D630" s="664" t="s">
        <v>4661</v>
      </c>
      <c r="E630" s="663" t="s">
        <v>634</v>
      </c>
      <c r="F630" s="664" t="s">
        <v>4671</v>
      </c>
      <c r="G630" s="663" t="s">
        <v>2438</v>
      </c>
      <c r="H630" s="663" t="s">
        <v>2697</v>
      </c>
      <c r="I630" s="663" t="s">
        <v>2698</v>
      </c>
      <c r="J630" s="663" t="s">
        <v>2699</v>
      </c>
      <c r="K630" s="663" t="s">
        <v>2700</v>
      </c>
      <c r="L630" s="665">
        <v>1119.5600000000004</v>
      </c>
      <c r="M630" s="665">
        <v>1</v>
      </c>
      <c r="N630" s="666">
        <v>1119.5600000000004</v>
      </c>
    </row>
    <row r="631" spans="1:14" ht="14.4" customHeight="1" x14ac:dyDescent="0.3">
      <c r="A631" s="661" t="s">
        <v>591</v>
      </c>
      <c r="B631" s="662" t="s">
        <v>592</v>
      </c>
      <c r="C631" s="663" t="s">
        <v>596</v>
      </c>
      <c r="D631" s="664" t="s">
        <v>4661</v>
      </c>
      <c r="E631" s="663" t="s">
        <v>634</v>
      </c>
      <c r="F631" s="664" t="s">
        <v>4671</v>
      </c>
      <c r="G631" s="663" t="s">
        <v>2438</v>
      </c>
      <c r="H631" s="663" t="s">
        <v>2701</v>
      </c>
      <c r="I631" s="663" t="s">
        <v>2702</v>
      </c>
      <c r="J631" s="663" t="s">
        <v>2703</v>
      </c>
      <c r="K631" s="663" t="s">
        <v>2704</v>
      </c>
      <c r="L631" s="665">
        <v>74.989999999999995</v>
      </c>
      <c r="M631" s="665">
        <v>1</v>
      </c>
      <c r="N631" s="666">
        <v>74.989999999999995</v>
      </c>
    </row>
    <row r="632" spans="1:14" ht="14.4" customHeight="1" x14ac:dyDescent="0.3">
      <c r="A632" s="661" t="s">
        <v>591</v>
      </c>
      <c r="B632" s="662" t="s">
        <v>592</v>
      </c>
      <c r="C632" s="663" t="s">
        <v>596</v>
      </c>
      <c r="D632" s="664" t="s">
        <v>4661</v>
      </c>
      <c r="E632" s="663" t="s">
        <v>634</v>
      </c>
      <c r="F632" s="664" t="s">
        <v>4671</v>
      </c>
      <c r="G632" s="663" t="s">
        <v>2438</v>
      </c>
      <c r="H632" s="663" t="s">
        <v>2705</v>
      </c>
      <c r="I632" s="663" t="s">
        <v>2706</v>
      </c>
      <c r="J632" s="663" t="s">
        <v>2576</v>
      </c>
      <c r="K632" s="663" t="s">
        <v>2707</v>
      </c>
      <c r="L632" s="665">
        <v>61.679915959605886</v>
      </c>
      <c r="M632" s="665">
        <v>6</v>
      </c>
      <c r="N632" s="666">
        <v>370.0794957576353</v>
      </c>
    </row>
    <row r="633" spans="1:14" ht="14.4" customHeight="1" x14ac:dyDescent="0.3">
      <c r="A633" s="661" t="s">
        <v>591</v>
      </c>
      <c r="B633" s="662" t="s">
        <v>592</v>
      </c>
      <c r="C633" s="663" t="s">
        <v>596</v>
      </c>
      <c r="D633" s="664" t="s">
        <v>4661</v>
      </c>
      <c r="E633" s="663" t="s">
        <v>634</v>
      </c>
      <c r="F633" s="664" t="s">
        <v>4671</v>
      </c>
      <c r="G633" s="663" t="s">
        <v>2438</v>
      </c>
      <c r="H633" s="663" t="s">
        <v>2708</v>
      </c>
      <c r="I633" s="663" t="s">
        <v>2709</v>
      </c>
      <c r="J633" s="663" t="s">
        <v>2448</v>
      </c>
      <c r="K633" s="663" t="s">
        <v>2710</v>
      </c>
      <c r="L633" s="665">
        <v>64.228189412162678</v>
      </c>
      <c r="M633" s="665">
        <v>5</v>
      </c>
      <c r="N633" s="666">
        <v>321.1409470608134</v>
      </c>
    </row>
    <row r="634" spans="1:14" ht="14.4" customHeight="1" x14ac:dyDescent="0.3">
      <c r="A634" s="661" t="s">
        <v>591</v>
      </c>
      <c r="B634" s="662" t="s">
        <v>592</v>
      </c>
      <c r="C634" s="663" t="s">
        <v>596</v>
      </c>
      <c r="D634" s="664" t="s">
        <v>4661</v>
      </c>
      <c r="E634" s="663" t="s">
        <v>634</v>
      </c>
      <c r="F634" s="664" t="s">
        <v>4671</v>
      </c>
      <c r="G634" s="663" t="s">
        <v>2438</v>
      </c>
      <c r="H634" s="663" t="s">
        <v>2711</v>
      </c>
      <c r="I634" s="663" t="s">
        <v>2712</v>
      </c>
      <c r="J634" s="663" t="s">
        <v>2448</v>
      </c>
      <c r="K634" s="663" t="s">
        <v>2713</v>
      </c>
      <c r="L634" s="665">
        <v>355.3599999999999</v>
      </c>
      <c r="M634" s="665">
        <v>5</v>
      </c>
      <c r="N634" s="666">
        <v>1776.7999999999995</v>
      </c>
    </row>
    <row r="635" spans="1:14" ht="14.4" customHeight="1" x14ac:dyDescent="0.3">
      <c r="A635" s="661" t="s">
        <v>591</v>
      </c>
      <c r="B635" s="662" t="s">
        <v>592</v>
      </c>
      <c r="C635" s="663" t="s">
        <v>596</v>
      </c>
      <c r="D635" s="664" t="s">
        <v>4661</v>
      </c>
      <c r="E635" s="663" t="s">
        <v>634</v>
      </c>
      <c r="F635" s="664" t="s">
        <v>4671</v>
      </c>
      <c r="G635" s="663" t="s">
        <v>2438</v>
      </c>
      <c r="H635" s="663" t="s">
        <v>2714</v>
      </c>
      <c r="I635" s="663" t="s">
        <v>2715</v>
      </c>
      <c r="J635" s="663" t="s">
        <v>2466</v>
      </c>
      <c r="K635" s="663" t="s">
        <v>2716</v>
      </c>
      <c r="L635" s="665">
        <v>67.163207829992288</v>
      </c>
      <c r="M635" s="665">
        <v>9</v>
      </c>
      <c r="N635" s="666">
        <v>604.46887046993061</v>
      </c>
    </row>
    <row r="636" spans="1:14" ht="14.4" customHeight="1" x14ac:dyDescent="0.3">
      <c r="A636" s="661" t="s">
        <v>591</v>
      </c>
      <c r="B636" s="662" t="s">
        <v>592</v>
      </c>
      <c r="C636" s="663" t="s">
        <v>596</v>
      </c>
      <c r="D636" s="664" t="s">
        <v>4661</v>
      </c>
      <c r="E636" s="663" t="s">
        <v>634</v>
      </c>
      <c r="F636" s="664" t="s">
        <v>4671</v>
      </c>
      <c r="G636" s="663" t="s">
        <v>2438</v>
      </c>
      <c r="H636" s="663" t="s">
        <v>2717</v>
      </c>
      <c r="I636" s="663" t="s">
        <v>2718</v>
      </c>
      <c r="J636" s="663" t="s">
        <v>2719</v>
      </c>
      <c r="K636" s="663" t="s">
        <v>2720</v>
      </c>
      <c r="L636" s="665">
        <v>80.52</v>
      </c>
      <c r="M636" s="665">
        <v>1</v>
      </c>
      <c r="N636" s="666">
        <v>80.52</v>
      </c>
    </row>
    <row r="637" spans="1:14" ht="14.4" customHeight="1" x14ac:dyDescent="0.3">
      <c r="A637" s="661" t="s">
        <v>591</v>
      </c>
      <c r="B637" s="662" t="s">
        <v>592</v>
      </c>
      <c r="C637" s="663" t="s">
        <v>596</v>
      </c>
      <c r="D637" s="664" t="s">
        <v>4661</v>
      </c>
      <c r="E637" s="663" t="s">
        <v>634</v>
      </c>
      <c r="F637" s="664" t="s">
        <v>4671</v>
      </c>
      <c r="G637" s="663" t="s">
        <v>2438</v>
      </c>
      <c r="H637" s="663" t="s">
        <v>2721</v>
      </c>
      <c r="I637" s="663" t="s">
        <v>2722</v>
      </c>
      <c r="J637" s="663" t="s">
        <v>2723</v>
      </c>
      <c r="K637" s="663" t="s">
        <v>2724</v>
      </c>
      <c r="L637" s="665">
        <v>357.32000000000011</v>
      </c>
      <c r="M637" s="665">
        <v>1</v>
      </c>
      <c r="N637" s="666">
        <v>357.32000000000011</v>
      </c>
    </row>
    <row r="638" spans="1:14" ht="14.4" customHeight="1" x14ac:dyDescent="0.3">
      <c r="A638" s="661" t="s">
        <v>591</v>
      </c>
      <c r="B638" s="662" t="s">
        <v>592</v>
      </c>
      <c r="C638" s="663" t="s">
        <v>596</v>
      </c>
      <c r="D638" s="664" t="s">
        <v>4661</v>
      </c>
      <c r="E638" s="663" t="s">
        <v>634</v>
      </c>
      <c r="F638" s="664" t="s">
        <v>4671</v>
      </c>
      <c r="G638" s="663" t="s">
        <v>2438</v>
      </c>
      <c r="H638" s="663" t="s">
        <v>2725</v>
      </c>
      <c r="I638" s="663" t="s">
        <v>2725</v>
      </c>
      <c r="J638" s="663" t="s">
        <v>2726</v>
      </c>
      <c r="K638" s="663" t="s">
        <v>2727</v>
      </c>
      <c r="L638" s="665">
        <v>88.825000000000003</v>
      </c>
      <c r="M638" s="665">
        <v>4</v>
      </c>
      <c r="N638" s="666">
        <v>355.3</v>
      </c>
    </row>
    <row r="639" spans="1:14" ht="14.4" customHeight="1" x14ac:dyDescent="0.3">
      <c r="A639" s="661" t="s">
        <v>591</v>
      </c>
      <c r="B639" s="662" t="s">
        <v>592</v>
      </c>
      <c r="C639" s="663" t="s">
        <v>596</v>
      </c>
      <c r="D639" s="664" t="s">
        <v>4661</v>
      </c>
      <c r="E639" s="663" t="s">
        <v>634</v>
      </c>
      <c r="F639" s="664" t="s">
        <v>4671</v>
      </c>
      <c r="G639" s="663" t="s">
        <v>2438</v>
      </c>
      <c r="H639" s="663" t="s">
        <v>2728</v>
      </c>
      <c r="I639" s="663" t="s">
        <v>2729</v>
      </c>
      <c r="J639" s="663" t="s">
        <v>2730</v>
      </c>
      <c r="K639" s="663" t="s">
        <v>2731</v>
      </c>
      <c r="L639" s="665">
        <v>865.98994800823209</v>
      </c>
      <c r="M639" s="665">
        <v>16</v>
      </c>
      <c r="N639" s="666">
        <v>13855.839168131713</v>
      </c>
    </row>
    <row r="640" spans="1:14" ht="14.4" customHeight="1" x14ac:dyDescent="0.3">
      <c r="A640" s="661" t="s">
        <v>591</v>
      </c>
      <c r="B640" s="662" t="s">
        <v>592</v>
      </c>
      <c r="C640" s="663" t="s">
        <v>596</v>
      </c>
      <c r="D640" s="664" t="s">
        <v>4661</v>
      </c>
      <c r="E640" s="663" t="s">
        <v>634</v>
      </c>
      <c r="F640" s="664" t="s">
        <v>4671</v>
      </c>
      <c r="G640" s="663" t="s">
        <v>2438</v>
      </c>
      <c r="H640" s="663" t="s">
        <v>2732</v>
      </c>
      <c r="I640" s="663" t="s">
        <v>2733</v>
      </c>
      <c r="J640" s="663" t="s">
        <v>2734</v>
      </c>
      <c r="K640" s="663" t="s">
        <v>2735</v>
      </c>
      <c r="L640" s="665">
        <v>34.190426719879767</v>
      </c>
      <c r="M640" s="665">
        <v>2</v>
      </c>
      <c r="N640" s="666">
        <v>68.380853439759534</v>
      </c>
    </row>
    <row r="641" spans="1:14" ht="14.4" customHeight="1" x14ac:dyDescent="0.3">
      <c r="A641" s="661" t="s">
        <v>591</v>
      </c>
      <c r="B641" s="662" t="s">
        <v>592</v>
      </c>
      <c r="C641" s="663" t="s">
        <v>596</v>
      </c>
      <c r="D641" s="664" t="s">
        <v>4661</v>
      </c>
      <c r="E641" s="663" t="s">
        <v>634</v>
      </c>
      <c r="F641" s="664" t="s">
        <v>4671</v>
      </c>
      <c r="G641" s="663" t="s">
        <v>2438</v>
      </c>
      <c r="H641" s="663" t="s">
        <v>2736</v>
      </c>
      <c r="I641" s="663" t="s">
        <v>2737</v>
      </c>
      <c r="J641" s="663" t="s">
        <v>2738</v>
      </c>
      <c r="K641" s="663" t="s">
        <v>2739</v>
      </c>
      <c r="L641" s="665">
        <v>133.29916415327421</v>
      </c>
      <c r="M641" s="665">
        <v>1</v>
      </c>
      <c r="N641" s="666">
        <v>133.29916415327421</v>
      </c>
    </row>
    <row r="642" spans="1:14" ht="14.4" customHeight="1" x14ac:dyDescent="0.3">
      <c r="A642" s="661" t="s">
        <v>591</v>
      </c>
      <c r="B642" s="662" t="s">
        <v>592</v>
      </c>
      <c r="C642" s="663" t="s">
        <v>596</v>
      </c>
      <c r="D642" s="664" t="s">
        <v>4661</v>
      </c>
      <c r="E642" s="663" t="s">
        <v>634</v>
      </c>
      <c r="F642" s="664" t="s">
        <v>4671</v>
      </c>
      <c r="G642" s="663" t="s">
        <v>2438</v>
      </c>
      <c r="H642" s="663" t="s">
        <v>2740</v>
      </c>
      <c r="I642" s="663" t="s">
        <v>2741</v>
      </c>
      <c r="J642" s="663" t="s">
        <v>2742</v>
      </c>
      <c r="K642" s="663" t="s">
        <v>2743</v>
      </c>
      <c r="L642" s="665">
        <v>346.34548321451661</v>
      </c>
      <c r="M642" s="665">
        <v>68</v>
      </c>
      <c r="N642" s="666">
        <v>23551.492858587128</v>
      </c>
    </row>
    <row r="643" spans="1:14" ht="14.4" customHeight="1" x14ac:dyDescent="0.3">
      <c r="A643" s="661" t="s">
        <v>591</v>
      </c>
      <c r="B643" s="662" t="s">
        <v>592</v>
      </c>
      <c r="C643" s="663" t="s">
        <v>596</v>
      </c>
      <c r="D643" s="664" t="s">
        <v>4661</v>
      </c>
      <c r="E643" s="663" t="s">
        <v>634</v>
      </c>
      <c r="F643" s="664" t="s">
        <v>4671</v>
      </c>
      <c r="G643" s="663" t="s">
        <v>2438</v>
      </c>
      <c r="H643" s="663" t="s">
        <v>2744</v>
      </c>
      <c r="I643" s="663" t="s">
        <v>2745</v>
      </c>
      <c r="J643" s="663" t="s">
        <v>2746</v>
      </c>
      <c r="K643" s="663" t="s">
        <v>2747</v>
      </c>
      <c r="L643" s="665">
        <v>127.79000000000003</v>
      </c>
      <c r="M643" s="665">
        <v>1</v>
      </c>
      <c r="N643" s="666">
        <v>127.79000000000003</v>
      </c>
    </row>
    <row r="644" spans="1:14" ht="14.4" customHeight="1" x14ac:dyDescent="0.3">
      <c r="A644" s="661" t="s">
        <v>591</v>
      </c>
      <c r="B644" s="662" t="s">
        <v>592</v>
      </c>
      <c r="C644" s="663" t="s">
        <v>596</v>
      </c>
      <c r="D644" s="664" t="s">
        <v>4661</v>
      </c>
      <c r="E644" s="663" t="s">
        <v>634</v>
      </c>
      <c r="F644" s="664" t="s">
        <v>4671</v>
      </c>
      <c r="G644" s="663" t="s">
        <v>2438</v>
      </c>
      <c r="H644" s="663" t="s">
        <v>2748</v>
      </c>
      <c r="I644" s="663" t="s">
        <v>2748</v>
      </c>
      <c r="J644" s="663" t="s">
        <v>2749</v>
      </c>
      <c r="K644" s="663" t="s">
        <v>2750</v>
      </c>
      <c r="L644" s="665">
        <v>52.409888184418911</v>
      </c>
      <c r="M644" s="665">
        <v>3</v>
      </c>
      <c r="N644" s="666">
        <v>157.22966455325673</v>
      </c>
    </row>
    <row r="645" spans="1:14" ht="14.4" customHeight="1" x14ac:dyDescent="0.3">
      <c r="A645" s="661" t="s">
        <v>591</v>
      </c>
      <c r="B645" s="662" t="s">
        <v>592</v>
      </c>
      <c r="C645" s="663" t="s">
        <v>596</v>
      </c>
      <c r="D645" s="664" t="s">
        <v>4661</v>
      </c>
      <c r="E645" s="663" t="s">
        <v>634</v>
      </c>
      <c r="F645" s="664" t="s">
        <v>4671</v>
      </c>
      <c r="G645" s="663" t="s">
        <v>2438</v>
      </c>
      <c r="H645" s="663" t="s">
        <v>2751</v>
      </c>
      <c r="I645" s="663" t="s">
        <v>2751</v>
      </c>
      <c r="J645" s="663" t="s">
        <v>2752</v>
      </c>
      <c r="K645" s="663" t="s">
        <v>2753</v>
      </c>
      <c r="L645" s="665">
        <v>857.6515611624128</v>
      </c>
      <c r="M645" s="665">
        <v>71</v>
      </c>
      <c r="N645" s="666">
        <v>60893.260842531308</v>
      </c>
    </row>
    <row r="646" spans="1:14" ht="14.4" customHeight="1" x14ac:dyDescent="0.3">
      <c r="A646" s="661" t="s">
        <v>591</v>
      </c>
      <c r="B646" s="662" t="s">
        <v>592</v>
      </c>
      <c r="C646" s="663" t="s">
        <v>596</v>
      </c>
      <c r="D646" s="664" t="s">
        <v>4661</v>
      </c>
      <c r="E646" s="663" t="s">
        <v>634</v>
      </c>
      <c r="F646" s="664" t="s">
        <v>4671</v>
      </c>
      <c r="G646" s="663" t="s">
        <v>2438</v>
      </c>
      <c r="H646" s="663" t="s">
        <v>2754</v>
      </c>
      <c r="I646" s="663" t="s">
        <v>2755</v>
      </c>
      <c r="J646" s="663" t="s">
        <v>2756</v>
      </c>
      <c r="K646" s="663" t="s">
        <v>2757</v>
      </c>
      <c r="L646" s="665">
        <v>1021.9354785137863</v>
      </c>
      <c r="M646" s="665">
        <v>10</v>
      </c>
      <c r="N646" s="666">
        <v>10219.354785137863</v>
      </c>
    </row>
    <row r="647" spans="1:14" ht="14.4" customHeight="1" x14ac:dyDescent="0.3">
      <c r="A647" s="661" t="s">
        <v>591</v>
      </c>
      <c r="B647" s="662" t="s">
        <v>592</v>
      </c>
      <c r="C647" s="663" t="s">
        <v>596</v>
      </c>
      <c r="D647" s="664" t="s">
        <v>4661</v>
      </c>
      <c r="E647" s="663" t="s">
        <v>634</v>
      </c>
      <c r="F647" s="664" t="s">
        <v>4671</v>
      </c>
      <c r="G647" s="663" t="s">
        <v>2438</v>
      </c>
      <c r="H647" s="663" t="s">
        <v>2758</v>
      </c>
      <c r="I647" s="663" t="s">
        <v>2759</v>
      </c>
      <c r="J647" s="663" t="s">
        <v>2584</v>
      </c>
      <c r="K647" s="663" t="s">
        <v>2760</v>
      </c>
      <c r="L647" s="665">
        <v>96.593054765234314</v>
      </c>
      <c r="M647" s="665">
        <v>5</v>
      </c>
      <c r="N647" s="666">
        <v>482.96527382617154</v>
      </c>
    </row>
    <row r="648" spans="1:14" ht="14.4" customHeight="1" x14ac:dyDescent="0.3">
      <c r="A648" s="661" t="s">
        <v>591</v>
      </c>
      <c r="B648" s="662" t="s">
        <v>592</v>
      </c>
      <c r="C648" s="663" t="s">
        <v>596</v>
      </c>
      <c r="D648" s="664" t="s">
        <v>4661</v>
      </c>
      <c r="E648" s="663" t="s">
        <v>634</v>
      </c>
      <c r="F648" s="664" t="s">
        <v>4671</v>
      </c>
      <c r="G648" s="663" t="s">
        <v>2438</v>
      </c>
      <c r="H648" s="663" t="s">
        <v>2761</v>
      </c>
      <c r="I648" s="663" t="s">
        <v>2762</v>
      </c>
      <c r="J648" s="663" t="s">
        <v>2763</v>
      </c>
      <c r="K648" s="663" t="s">
        <v>2764</v>
      </c>
      <c r="L648" s="665">
        <v>22319</v>
      </c>
      <c r="M648" s="665">
        <v>4</v>
      </c>
      <c r="N648" s="666">
        <v>89276</v>
      </c>
    </row>
    <row r="649" spans="1:14" ht="14.4" customHeight="1" x14ac:dyDescent="0.3">
      <c r="A649" s="661" t="s">
        <v>591</v>
      </c>
      <c r="B649" s="662" t="s">
        <v>592</v>
      </c>
      <c r="C649" s="663" t="s">
        <v>596</v>
      </c>
      <c r="D649" s="664" t="s">
        <v>4661</v>
      </c>
      <c r="E649" s="663" t="s">
        <v>634</v>
      </c>
      <c r="F649" s="664" t="s">
        <v>4671</v>
      </c>
      <c r="G649" s="663" t="s">
        <v>2438</v>
      </c>
      <c r="H649" s="663" t="s">
        <v>2765</v>
      </c>
      <c r="I649" s="663" t="s">
        <v>2766</v>
      </c>
      <c r="J649" s="663" t="s">
        <v>2767</v>
      </c>
      <c r="K649" s="663" t="s">
        <v>2768</v>
      </c>
      <c r="L649" s="665">
        <v>245.55691650865805</v>
      </c>
      <c r="M649" s="665">
        <v>1</v>
      </c>
      <c r="N649" s="666">
        <v>245.55691650865805</v>
      </c>
    </row>
    <row r="650" spans="1:14" ht="14.4" customHeight="1" x14ac:dyDescent="0.3">
      <c r="A650" s="661" t="s">
        <v>591</v>
      </c>
      <c r="B650" s="662" t="s">
        <v>592</v>
      </c>
      <c r="C650" s="663" t="s">
        <v>596</v>
      </c>
      <c r="D650" s="664" t="s">
        <v>4661</v>
      </c>
      <c r="E650" s="663" t="s">
        <v>634</v>
      </c>
      <c r="F650" s="664" t="s">
        <v>4671</v>
      </c>
      <c r="G650" s="663" t="s">
        <v>2438</v>
      </c>
      <c r="H650" s="663" t="s">
        <v>2769</v>
      </c>
      <c r="I650" s="663" t="s">
        <v>2769</v>
      </c>
      <c r="J650" s="663" t="s">
        <v>2770</v>
      </c>
      <c r="K650" s="663" t="s">
        <v>2753</v>
      </c>
      <c r="L650" s="665">
        <v>877.71872103492331</v>
      </c>
      <c r="M650" s="665">
        <v>217</v>
      </c>
      <c r="N650" s="666">
        <v>190464.96246457836</v>
      </c>
    </row>
    <row r="651" spans="1:14" ht="14.4" customHeight="1" x14ac:dyDescent="0.3">
      <c r="A651" s="661" t="s">
        <v>591</v>
      </c>
      <c r="B651" s="662" t="s">
        <v>592</v>
      </c>
      <c r="C651" s="663" t="s">
        <v>596</v>
      </c>
      <c r="D651" s="664" t="s">
        <v>4661</v>
      </c>
      <c r="E651" s="663" t="s">
        <v>634</v>
      </c>
      <c r="F651" s="664" t="s">
        <v>4671</v>
      </c>
      <c r="G651" s="663" t="s">
        <v>2438</v>
      </c>
      <c r="H651" s="663" t="s">
        <v>2771</v>
      </c>
      <c r="I651" s="663" t="s">
        <v>2772</v>
      </c>
      <c r="J651" s="663" t="s">
        <v>2474</v>
      </c>
      <c r="K651" s="663" t="s">
        <v>2773</v>
      </c>
      <c r="L651" s="665">
        <v>118.99</v>
      </c>
      <c r="M651" s="665">
        <v>2</v>
      </c>
      <c r="N651" s="666">
        <v>237.98</v>
      </c>
    </row>
    <row r="652" spans="1:14" ht="14.4" customHeight="1" x14ac:dyDescent="0.3">
      <c r="A652" s="661" t="s">
        <v>591</v>
      </c>
      <c r="B652" s="662" t="s">
        <v>592</v>
      </c>
      <c r="C652" s="663" t="s">
        <v>596</v>
      </c>
      <c r="D652" s="664" t="s">
        <v>4661</v>
      </c>
      <c r="E652" s="663" t="s">
        <v>634</v>
      </c>
      <c r="F652" s="664" t="s">
        <v>4671</v>
      </c>
      <c r="G652" s="663" t="s">
        <v>2438</v>
      </c>
      <c r="H652" s="663" t="s">
        <v>2774</v>
      </c>
      <c r="I652" s="663" t="s">
        <v>2775</v>
      </c>
      <c r="J652" s="663" t="s">
        <v>2776</v>
      </c>
      <c r="K652" s="663" t="s">
        <v>2777</v>
      </c>
      <c r="L652" s="665">
        <v>1785.3403278658993</v>
      </c>
      <c r="M652" s="665">
        <v>19.89</v>
      </c>
      <c r="N652" s="666">
        <v>35510.419121252737</v>
      </c>
    </row>
    <row r="653" spans="1:14" ht="14.4" customHeight="1" x14ac:dyDescent="0.3">
      <c r="A653" s="661" t="s">
        <v>591</v>
      </c>
      <c r="B653" s="662" t="s">
        <v>592</v>
      </c>
      <c r="C653" s="663" t="s">
        <v>596</v>
      </c>
      <c r="D653" s="664" t="s">
        <v>4661</v>
      </c>
      <c r="E653" s="663" t="s">
        <v>634</v>
      </c>
      <c r="F653" s="664" t="s">
        <v>4671</v>
      </c>
      <c r="G653" s="663" t="s">
        <v>2438</v>
      </c>
      <c r="H653" s="663" t="s">
        <v>2778</v>
      </c>
      <c r="I653" s="663" t="s">
        <v>2778</v>
      </c>
      <c r="J653" s="663" t="s">
        <v>2779</v>
      </c>
      <c r="K653" s="663" t="s">
        <v>2780</v>
      </c>
      <c r="L653" s="665">
        <v>47.665945942674057</v>
      </c>
      <c r="M653" s="665">
        <v>5</v>
      </c>
      <c r="N653" s="666">
        <v>238.32972971337028</v>
      </c>
    </row>
    <row r="654" spans="1:14" ht="14.4" customHeight="1" x14ac:dyDescent="0.3">
      <c r="A654" s="661" t="s">
        <v>591</v>
      </c>
      <c r="B654" s="662" t="s">
        <v>592</v>
      </c>
      <c r="C654" s="663" t="s">
        <v>596</v>
      </c>
      <c r="D654" s="664" t="s">
        <v>4661</v>
      </c>
      <c r="E654" s="663" t="s">
        <v>634</v>
      </c>
      <c r="F654" s="664" t="s">
        <v>4671</v>
      </c>
      <c r="G654" s="663" t="s">
        <v>2438</v>
      </c>
      <c r="H654" s="663" t="s">
        <v>2781</v>
      </c>
      <c r="I654" s="663" t="s">
        <v>2781</v>
      </c>
      <c r="J654" s="663" t="s">
        <v>2782</v>
      </c>
      <c r="K654" s="663" t="s">
        <v>2783</v>
      </c>
      <c r="L654" s="665">
        <v>93.05382680879066</v>
      </c>
      <c r="M654" s="665">
        <v>13</v>
      </c>
      <c r="N654" s="666">
        <v>1209.6997485142786</v>
      </c>
    </row>
    <row r="655" spans="1:14" ht="14.4" customHeight="1" x14ac:dyDescent="0.3">
      <c r="A655" s="661" t="s">
        <v>591</v>
      </c>
      <c r="B655" s="662" t="s">
        <v>592</v>
      </c>
      <c r="C655" s="663" t="s">
        <v>596</v>
      </c>
      <c r="D655" s="664" t="s">
        <v>4661</v>
      </c>
      <c r="E655" s="663" t="s">
        <v>634</v>
      </c>
      <c r="F655" s="664" t="s">
        <v>4671</v>
      </c>
      <c r="G655" s="663" t="s">
        <v>2438</v>
      </c>
      <c r="H655" s="663" t="s">
        <v>2784</v>
      </c>
      <c r="I655" s="663" t="s">
        <v>2784</v>
      </c>
      <c r="J655" s="663" t="s">
        <v>2785</v>
      </c>
      <c r="K655" s="663" t="s">
        <v>2786</v>
      </c>
      <c r="L655" s="665">
        <v>78.989999999999995</v>
      </c>
      <c r="M655" s="665">
        <v>1</v>
      </c>
      <c r="N655" s="666">
        <v>78.989999999999995</v>
      </c>
    </row>
    <row r="656" spans="1:14" ht="14.4" customHeight="1" x14ac:dyDescent="0.3">
      <c r="A656" s="661" t="s">
        <v>591</v>
      </c>
      <c r="B656" s="662" t="s">
        <v>592</v>
      </c>
      <c r="C656" s="663" t="s">
        <v>596</v>
      </c>
      <c r="D656" s="664" t="s">
        <v>4661</v>
      </c>
      <c r="E656" s="663" t="s">
        <v>634</v>
      </c>
      <c r="F656" s="664" t="s">
        <v>4671</v>
      </c>
      <c r="G656" s="663" t="s">
        <v>2438</v>
      </c>
      <c r="H656" s="663" t="s">
        <v>2787</v>
      </c>
      <c r="I656" s="663" t="s">
        <v>2787</v>
      </c>
      <c r="J656" s="663" t="s">
        <v>2756</v>
      </c>
      <c r="K656" s="663" t="s">
        <v>2788</v>
      </c>
      <c r="L656" s="665">
        <v>235.16333333333341</v>
      </c>
      <c r="M656" s="665">
        <v>6</v>
      </c>
      <c r="N656" s="666">
        <v>1410.9800000000005</v>
      </c>
    </row>
    <row r="657" spans="1:14" ht="14.4" customHeight="1" x14ac:dyDescent="0.3">
      <c r="A657" s="661" t="s">
        <v>591</v>
      </c>
      <c r="B657" s="662" t="s">
        <v>592</v>
      </c>
      <c r="C657" s="663" t="s">
        <v>596</v>
      </c>
      <c r="D657" s="664" t="s">
        <v>4661</v>
      </c>
      <c r="E657" s="663" t="s">
        <v>634</v>
      </c>
      <c r="F657" s="664" t="s">
        <v>4671</v>
      </c>
      <c r="G657" s="663" t="s">
        <v>2438</v>
      </c>
      <c r="H657" s="663" t="s">
        <v>2789</v>
      </c>
      <c r="I657" s="663" t="s">
        <v>2790</v>
      </c>
      <c r="J657" s="663" t="s">
        <v>2791</v>
      </c>
      <c r="K657" s="663" t="s">
        <v>1128</v>
      </c>
      <c r="L657" s="665">
        <v>90.344717591838389</v>
      </c>
      <c r="M657" s="665">
        <v>2</v>
      </c>
      <c r="N657" s="666">
        <v>180.68943518367678</v>
      </c>
    </row>
    <row r="658" spans="1:14" ht="14.4" customHeight="1" x14ac:dyDescent="0.3">
      <c r="A658" s="661" t="s">
        <v>591</v>
      </c>
      <c r="B658" s="662" t="s">
        <v>592</v>
      </c>
      <c r="C658" s="663" t="s">
        <v>596</v>
      </c>
      <c r="D658" s="664" t="s">
        <v>4661</v>
      </c>
      <c r="E658" s="663" t="s">
        <v>634</v>
      </c>
      <c r="F658" s="664" t="s">
        <v>4671</v>
      </c>
      <c r="G658" s="663" t="s">
        <v>2438</v>
      </c>
      <c r="H658" s="663" t="s">
        <v>2792</v>
      </c>
      <c r="I658" s="663" t="s">
        <v>2793</v>
      </c>
      <c r="J658" s="663" t="s">
        <v>2791</v>
      </c>
      <c r="K658" s="663" t="s">
        <v>2794</v>
      </c>
      <c r="L658" s="665">
        <v>248.99999999999997</v>
      </c>
      <c r="M658" s="665">
        <v>1</v>
      </c>
      <c r="N658" s="666">
        <v>248.99999999999997</v>
      </c>
    </row>
    <row r="659" spans="1:14" ht="14.4" customHeight="1" x14ac:dyDescent="0.3">
      <c r="A659" s="661" t="s">
        <v>591</v>
      </c>
      <c r="B659" s="662" t="s">
        <v>592</v>
      </c>
      <c r="C659" s="663" t="s">
        <v>596</v>
      </c>
      <c r="D659" s="664" t="s">
        <v>4661</v>
      </c>
      <c r="E659" s="663" t="s">
        <v>634</v>
      </c>
      <c r="F659" s="664" t="s">
        <v>4671</v>
      </c>
      <c r="G659" s="663" t="s">
        <v>2438</v>
      </c>
      <c r="H659" s="663" t="s">
        <v>2795</v>
      </c>
      <c r="I659" s="663" t="s">
        <v>2795</v>
      </c>
      <c r="J659" s="663" t="s">
        <v>2796</v>
      </c>
      <c r="K659" s="663" t="s">
        <v>2797</v>
      </c>
      <c r="L659" s="665">
        <v>170.84449999999998</v>
      </c>
      <c r="M659" s="665">
        <v>20</v>
      </c>
      <c r="N659" s="666">
        <v>3416.8899999999994</v>
      </c>
    </row>
    <row r="660" spans="1:14" ht="14.4" customHeight="1" x14ac:dyDescent="0.3">
      <c r="A660" s="661" t="s">
        <v>591</v>
      </c>
      <c r="B660" s="662" t="s">
        <v>592</v>
      </c>
      <c r="C660" s="663" t="s">
        <v>596</v>
      </c>
      <c r="D660" s="664" t="s">
        <v>4661</v>
      </c>
      <c r="E660" s="663" t="s">
        <v>634</v>
      </c>
      <c r="F660" s="664" t="s">
        <v>4671</v>
      </c>
      <c r="G660" s="663" t="s">
        <v>2438</v>
      </c>
      <c r="H660" s="663" t="s">
        <v>2798</v>
      </c>
      <c r="I660" s="663" t="s">
        <v>2798</v>
      </c>
      <c r="J660" s="663" t="s">
        <v>2799</v>
      </c>
      <c r="K660" s="663" t="s">
        <v>2800</v>
      </c>
      <c r="L660" s="665">
        <v>283.87458333333331</v>
      </c>
      <c r="M660" s="665">
        <v>24</v>
      </c>
      <c r="N660" s="666">
        <v>6812.9899999999989</v>
      </c>
    </row>
    <row r="661" spans="1:14" ht="14.4" customHeight="1" x14ac:dyDescent="0.3">
      <c r="A661" s="661" t="s">
        <v>591</v>
      </c>
      <c r="B661" s="662" t="s">
        <v>592</v>
      </c>
      <c r="C661" s="663" t="s">
        <v>596</v>
      </c>
      <c r="D661" s="664" t="s">
        <v>4661</v>
      </c>
      <c r="E661" s="663" t="s">
        <v>634</v>
      </c>
      <c r="F661" s="664" t="s">
        <v>4671</v>
      </c>
      <c r="G661" s="663" t="s">
        <v>2438</v>
      </c>
      <c r="H661" s="663" t="s">
        <v>2801</v>
      </c>
      <c r="I661" s="663" t="s">
        <v>2801</v>
      </c>
      <c r="J661" s="663" t="s">
        <v>2802</v>
      </c>
      <c r="K661" s="663" t="s">
        <v>2803</v>
      </c>
      <c r="L661" s="665">
        <v>335.5369256821827</v>
      </c>
      <c r="M661" s="665">
        <v>13</v>
      </c>
      <c r="N661" s="666">
        <v>4361.9800338683754</v>
      </c>
    </row>
    <row r="662" spans="1:14" ht="14.4" customHeight="1" x14ac:dyDescent="0.3">
      <c r="A662" s="661" t="s">
        <v>591</v>
      </c>
      <c r="B662" s="662" t="s">
        <v>592</v>
      </c>
      <c r="C662" s="663" t="s">
        <v>596</v>
      </c>
      <c r="D662" s="664" t="s">
        <v>4661</v>
      </c>
      <c r="E662" s="663" t="s">
        <v>634</v>
      </c>
      <c r="F662" s="664" t="s">
        <v>4671</v>
      </c>
      <c r="G662" s="663" t="s">
        <v>2438</v>
      </c>
      <c r="H662" s="663" t="s">
        <v>2804</v>
      </c>
      <c r="I662" s="663" t="s">
        <v>2804</v>
      </c>
      <c r="J662" s="663" t="s">
        <v>2557</v>
      </c>
      <c r="K662" s="663" t="s">
        <v>2475</v>
      </c>
      <c r="L662" s="665">
        <v>1106.258930971587</v>
      </c>
      <c r="M662" s="665">
        <v>9</v>
      </c>
      <c r="N662" s="666">
        <v>9956.3303787442837</v>
      </c>
    </row>
    <row r="663" spans="1:14" ht="14.4" customHeight="1" x14ac:dyDescent="0.3">
      <c r="A663" s="661" t="s">
        <v>591</v>
      </c>
      <c r="B663" s="662" t="s">
        <v>592</v>
      </c>
      <c r="C663" s="663" t="s">
        <v>596</v>
      </c>
      <c r="D663" s="664" t="s">
        <v>4661</v>
      </c>
      <c r="E663" s="663" t="s">
        <v>634</v>
      </c>
      <c r="F663" s="664" t="s">
        <v>4671</v>
      </c>
      <c r="G663" s="663" t="s">
        <v>2438</v>
      </c>
      <c r="H663" s="663" t="s">
        <v>2805</v>
      </c>
      <c r="I663" s="663" t="s">
        <v>2805</v>
      </c>
      <c r="J663" s="663" t="s">
        <v>2806</v>
      </c>
      <c r="K663" s="663" t="s">
        <v>2807</v>
      </c>
      <c r="L663" s="665">
        <v>3300</v>
      </c>
      <c r="M663" s="665">
        <v>1</v>
      </c>
      <c r="N663" s="666">
        <v>3300</v>
      </c>
    </row>
    <row r="664" spans="1:14" ht="14.4" customHeight="1" x14ac:dyDescent="0.3">
      <c r="A664" s="661" t="s">
        <v>591</v>
      </c>
      <c r="B664" s="662" t="s">
        <v>592</v>
      </c>
      <c r="C664" s="663" t="s">
        <v>596</v>
      </c>
      <c r="D664" s="664" t="s">
        <v>4661</v>
      </c>
      <c r="E664" s="663" t="s">
        <v>634</v>
      </c>
      <c r="F664" s="664" t="s">
        <v>4671</v>
      </c>
      <c r="G664" s="663" t="s">
        <v>2438</v>
      </c>
      <c r="H664" s="663" t="s">
        <v>2808</v>
      </c>
      <c r="I664" s="663" t="s">
        <v>2808</v>
      </c>
      <c r="J664" s="663" t="s">
        <v>2474</v>
      </c>
      <c r="K664" s="663" t="s">
        <v>2683</v>
      </c>
      <c r="L664" s="665">
        <v>408.94947774207475</v>
      </c>
      <c r="M664" s="665">
        <v>90</v>
      </c>
      <c r="N664" s="666">
        <v>36805.452996786727</v>
      </c>
    </row>
    <row r="665" spans="1:14" ht="14.4" customHeight="1" x14ac:dyDescent="0.3">
      <c r="A665" s="661" t="s">
        <v>591</v>
      </c>
      <c r="B665" s="662" t="s">
        <v>592</v>
      </c>
      <c r="C665" s="663" t="s">
        <v>596</v>
      </c>
      <c r="D665" s="664" t="s">
        <v>4661</v>
      </c>
      <c r="E665" s="663" t="s">
        <v>634</v>
      </c>
      <c r="F665" s="664" t="s">
        <v>4671</v>
      </c>
      <c r="G665" s="663" t="s">
        <v>2438</v>
      </c>
      <c r="H665" s="663" t="s">
        <v>2809</v>
      </c>
      <c r="I665" s="663" t="s">
        <v>2809</v>
      </c>
      <c r="J665" s="663" t="s">
        <v>2633</v>
      </c>
      <c r="K665" s="663" t="s">
        <v>2634</v>
      </c>
      <c r="L665" s="665">
        <v>67.835786346888241</v>
      </c>
      <c r="M665" s="665">
        <v>420</v>
      </c>
      <c r="N665" s="666">
        <v>28491.030265693062</v>
      </c>
    </row>
    <row r="666" spans="1:14" ht="14.4" customHeight="1" x14ac:dyDescent="0.3">
      <c r="A666" s="661" t="s">
        <v>591</v>
      </c>
      <c r="B666" s="662" t="s">
        <v>592</v>
      </c>
      <c r="C666" s="663" t="s">
        <v>596</v>
      </c>
      <c r="D666" s="664" t="s">
        <v>4661</v>
      </c>
      <c r="E666" s="663" t="s">
        <v>634</v>
      </c>
      <c r="F666" s="664" t="s">
        <v>4671</v>
      </c>
      <c r="G666" s="663" t="s">
        <v>2438</v>
      </c>
      <c r="H666" s="663" t="s">
        <v>2810</v>
      </c>
      <c r="I666" s="663" t="s">
        <v>2810</v>
      </c>
      <c r="J666" s="663" t="s">
        <v>2474</v>
      </c>
      <c r="K666" s="663" t="s">
        <v>2680</v>
      </c>
      <c r="L666" s="665">
        <v>301.46916875511181</v>
      </c>
      <c r="M666" s="665">
        <v>69</v>
      </c>
      <c r="N666" s="666">
        <v>20801.372644102714</v>
      </c>
    </row>
    <row r="667" spans="1:14" ht="14.4" customHeight="1" x14ac:dyDescent="0.3">
      <c r="A667" s="661" t="s">
        <v>591</v>
      </c>
      <c r="B667" s="662" t="s">
        <v>592</v>
      </c>
      <c r="C667" s="663" t="s">
        <v>596</v>
      </c>
      <c r="D667" s="664" t="s">
        <v>4661</v>
      </c>
      <c r="E667" s="663" t="s">
        <v>634</v>
      </c>
      <c r="F667" s="664" t="s">
        <v>4671</v>
      </c>
      <c r="G667" s="663" t="s">
        <v>2438</v>
      </c>
      <c r="H667" s="663" t="s">
        <v>2811</v>
      </c>
      <c r="I667" s="663" t="s">
        <v>2811</v>
      </c>
      <c r="J667" s="663" t="s">
        <v>2474</v>
      </c>
      <c r="K667" s="663" t="s">
        <v>2475</v>
      </c>
      <c r="L667" s="665">
        <v>630.66024161129837</v>
      </c>
      <c r="M667" s="665">
        <v>53</v>
      </c>
      <c r="N667" s="666">
        <v>33424.992805398811</v>
      </c>
    </row>
    <row r="668" spans="1:14" ht="14.4" customHeight="1" x14ac:dyDescent="0.3">
      <c r="A668" s="661" t="s">
        <v>591</v>
      </c>
      <c r="B668" s="662" t="s">
        <v>592</v>
      </c>
      <c r="C668" s="663" t="s">
        <v>596</v>
      </c>
      <c r="D668" s="664" t="s">
        <v>4661</v>
      </c>
      <c r="E668" s="663" t="s">
        <v>634</v>
      </c>
      <c r="F668" s="664" t="s">
        <v>4671</v>
      </c>
      <c r="G668" s="663" t="s">
        <v>2438</v>
      </c>
      <c r="H668" s="663" t="s">
        <v>2812</v>
      </c>
      <c r="I668" s="663" t="s">
        <v>2812</v>
      </c>
      <c r="J668" s="663" t="s">
        <v>2474</v>
      </c>
      <c r="K668" s="663" t="s">
        <v>2481</v>
      </c>
      <c r="L668" s="665">
        <v>913.64967000857791</v>
      </c>
      <c r="M668" s="665">
        <v>5</v>
      </c>
      <c r="N668" s="666">
        <v>4568.2483500428898</v>
      </c>
    </row>
    <row r="669" spans="1:14" ht="14.4" customHeight="1" x14ac:dyDescent="0.3">
      <c r="A669" s="661" t="s">
        <v>591</v>
      </c>
      <c r="B669" s="662" t="s">
        <v>592</v>
      </c>
      <c r="C669" s="663" t="s">
        <v>596</v>
      </c>
      <c r="D669" s="664" t="s">
        <v>4661</v>
      </c>
      <c r="E669" s="663" t="s">
        <v>634</v>
      </c>
      <c r="F669" s="664" t="s">
        <v>4671</v>
      </c>
      <c r="G669" s="663" t="s">
        <v>2438</v>
      </c>
      <c r="H669" s="663" t="s">
        <v>2813</v>
      </c>
      <c r="I669" s="663" t="s">
        <v>2814</v>
      </c>
      <c r="J669" s="663" t="s">
        <v>2815</v>
      </c>
      <c r="K669" s="663" t="s">
        <v>2816</v>
      </c>
      <c r="L669" s="665">
        <v>1793.6999999999996</v>
      </c>
      <c r="M669" s="665">
        <v>2</v>
      </c>
      <c r="N669" s="666">
        <v>3587.3999999999992</v>
      </c>
    </row>
    <row r="670" spans="1:14" ht="14.4" customHeight="1" x14ac:dyDescent="0.3">
      <c r="A670" s="661" t="s">
        <v>591</v>
      </c>
      <c r="B670" s="662" t="s">
        <v>592</v>
      </c>
      <c r="C670" s="663" t="s">
        <v>596</v>
      </c>
      <c r="D670" s="664" t="s">
        <v>4661</v>
      </c>
      <c r="E670" s="663" t="s">
        <v>2817</v>
      </c>
      <c r="F670" s="664" t="s">
        <v>4672</v>
      </c>
      <c r="G670" s="663" t="s">
        <v>2438</v>
      </c>
      <c r="H670" s="663" t="s">
        <v>2818</v>
      </c>
      <c r="I670" s="663" t="s">
        <v>2819</v>
      </c>
      <c r="J670" s="663" t="s">
        <v>2820</v>
      </c>
      <c r="K670" s="663" t="s">
        <v>2821</v>
      </c>
      <c r="L670" s="665">
        <v>202.85999771310955</v>
      </c>
      <c r="M670" s="665">
        <v>3</v>
      </c>
      <c r="N670" s="666">
        <v>608.57999313932862</v>
      </c>
    </row>
    <row r="671" spans="1:14" ht="14.4" customHeight="1" x14ac:dyDescent="0.3">
      <c r="A671" s="661" t="s">
        <v>591</v>
      </c>
      <c r="B671" s="662" t="s">
        <v>592</v>
      </c>
      <c r="C671" s="663" t="s">
        <v>596</v>
      </c>
      <c r="D671" s="664" t="s">
        <v>4661</v>
      </c>
      <c r="E671" s="663" t="s">
        <v>2817</v>
      </c>
      <c r="F671" s="664" t="s">
        <v>4672</v>
      </c>
      <c r="G671" s="663" t="s">
        <v>2438</v>
      </c>
      <c r="H671" s="663" t="s">
        <v>2822</v>
      </c>
      <c r="I671" s="663" t="s">
        <v>2823</v>
      </c>
      <c r="J671" s="663" t="s">
        <v>2824</v>
      </c>
      <c r="K671" s="663" t="s">
        <v>2825</v>
      </c>
      <c r="L671" s="665">
        <v>40.920000000000016</v>
      </c>
      <c r="M671" s="665">
        <v>10</v>
      </c>
      <c r="N671" s="666">
        <v>409.20000000000016</v>
      </c>
    </row>
    <row r="672" spans="1:14" ht="14.4" customHeight="1" x14ac:dyDescent="0.3">
      <c r="A672" s="661" t="s">
        <v>591</v>
      </c>
      <c r="B672" s="662" t="s">
        <v>592</v>
      </c>
      <c r="C672" s="663" t="s">
        <v>596</v>
      </c>
      <c r="D672" s="664" t="s">
        <v>4661</v>
      </c>
      <c r="E672" s="663" t="s">
        <v>2817</v>
      </c>
      <c r="F672" s="664" t="s">
        <v>4672</v>
      </c>
      <c r="G672" s="663" t="s">
        <v>2438</v>
      </c>
      <c r="H672" s="663" t="s">
        <v>2826</v>
      </c>
      <c r="I672" s="663" t="s">
        <v>2827</v>
      </c>
      <c r="J672" s="663" t="s">
        <v>2828</v>
      </c>
      <c r="K672" s="663" t="s">
        <v>2825</v>
      </c>
      <c r="L672" s="665">
        <v>40.91998000495289</v>
      </c>
      <c r="M672" s="665">
        <v>70</v>
      </c>
      <c r="N672" s="666">
        <v>2864.3986003467026</v>
      </c>
    </row>
    <row r="673" spans="1:14" ht="14.4" customHeight="1" x14ac:dyDescent="0.3">
      <c r="A673" s="661" t="s">
        <v>591</v>
      </c>
      <c r="B673" s="662" t="s">
        <v>592</v>
      </c>
      <c r="C673" s="663" t="s">
        <v>596</v>
      </c>
      <c r="D673" s="664" t="s">
        <v>4661</v>
      </c>
      <c r="E673" s="663" t="s">
        <v>2817</v>
      </c>
      <c r="F673" s="664" t="s">
        <v>4672</v>
      </c>
      <c r="G673" s="663" t="s">
        <v>2438</v>
      </c>
      <c r="H673" s="663" t="s">
        <v>2829</v>
      </c>
      <c r="I673" s="663" t="s">
        <v>2829</v>
      </c>
      <c r="J673" s="663" t="s">
        <v>2830</v>
      </c>
      <c r="K673" s="663" t="s">
        <v>2831</v>
      </c>
      <c r="L673" s="665">
        <v>135.3597746101193</v>
      </c>
      <c r="M673" s="665">
        <v>7</v>
      </c>
      <c r="N673" s="666">
        <v>947.51842227083512</v>
      </c>
    </row>
    <row r="674" spans="1:14" ht="14.4" customHeight="1" x14ac:dyDescent="0.3">
      <c r="A674" s="661" t="s">
        <v>591</v>
      </c>
      <c r="B674" s="662" t="s">
        <v>592</v>
      </c>
      <c r="C674" s="663" t="s">
        <v>596</v>
      </c>
      <c r="D674" s="664" t="s">
        <v>4661</v>
      </c>
      <c r="E674" s="663" t="s">
        <v>2817</v>
      </c>
      <c r="F674" s="664" t="s">
        <v>4672</v>
      </c>
      <c r="G674" s="663" t="s">
        <v>2438</v>
      </c>
      <c r="H674" s="663" t="s">
        <v>2832</v>
      </c>
      <c r="I674" s="663" t="s">
        <v>2832</v>
      </c>
      <c r="J674" s="663" t="s">
        <v>2833</v>
      </c>
      <c r="K674" s="663" t="s">
        <v>2831</v>
      </c>
      <c r="L674" s="665">
        <v>135.36000000000001</v>
      </c>
      <c r="M674" s="665">
        <v>2</v>
      </c>
      <c r="N674" s="666">
        <v>270.72000000000003</v>
      </c>
    </row>
    <row r="675" spans="1:14" ht="14.4" customHeight="1" x14ac:dyDescent="0.3">
      <c r="A675" s="661" t="s">
        <v>591</v>
      </c>
      <c r="B675" s="662" t="s">
        <v>592</v>
      </c>
      <c r="C675" s="663" t="s">
        <v>596</v>
      </c>
      <c r="D675" s="664" t="s">
        <v>4661</v>
      </c>
      <c r="E675" s="663" t="s">
        <v>2817</v>
      </c>
      <c r="F675" s="664" t="s">
        <v>4672</v>
      </c>
      <c r="G675" s="663" t="s">
        <v>2438</v>
      </c>
      <c r="H675" s="663" t="s">
        <v>2834</v>
      </c>
      <c r="I675" s="663" t="s">
        <v>2834</v>
      </c>
      <c r="J675" s="663" t="s">
        <v>2835</v>
      </c>
      <c r="K675" s="663" t="s">
        <v>2831</v>
      </c>
      <c r="L675" s="665">
        <v>135.35995742544733</v>
      </c>
      <c r="M675" s="665">
        <v>3</v>
      </c>
      <c r="N675" s="666">
        <v>406.07987227634203</v>
      </c>
    </row>
    <row r="676" spans="1:14" ht="14.4" customHeight="1" x14ac:dyDescent="0.3">
      <c r="A676" s="661" t="s">
        <v>591</v>
      </c>
      <c r="B676" s="662" t="s">
        <v>592</v>
      </c>
      <c r="C676" s="663" t="s">
        <v>596</v>
      </c>
      <c r="D676" s="664" t="s">
        <v>4661</v>
      </c>
      <c r="E676" s="663" t="s">
        <v>2817</v>
      </c>
      <c r="F676" s="664" t="s">
        <v>4672</v>
      </c>
      <c r="G676" s="663" t="s">
        <v>2438</v>
      </c>
      <c r="H676" s="663" t="s">
        <v>2836</v>
      </c>
      <c r="I676" s="663" t="s">
        <v>2836</v>
      </c>
      <c r="J676" s="663" t="s">
        <v>2837</v>
      </c>
      <c r="K676" s="663" t="s">
        <v>2831</v>
      </c>
      <c r="L676" s="665">
        <v>135.36257942557472</v>
      </c>
      <c r="M676" s="665">
        <v>4</v>
      </c>
      <c r="N676" s="666">
        <v>541.45031770229889</v>
      </c>
    </row>
    <row r="677" spans="1:14" ht="14.4" customHeight="1" x14ac:dyDescent="0.3">
      <c r="A677" s="661" t="s">
        <v>591</v>
      </c>
      <c r="B677" s="662" t="s">
        <v>592</v>
      </c>
      <c r="C677" s="663" t="s">
        <v>596</v>
      </c>
      <c r="D677" s="664" t="s">
        <v>4661</v>
      </c>
      <c r="E677" s="663" t="s">
        <v>2817</v>
      </c>
      <c r="F677" s="664" t="s">
        <v>4672</v>
      </c>
      <c r="G677" s="663" t="s">
        <v>2438</v>
      </c>
      <c r="H677" s="663" t="s">
        <v>2838</v>
      </c>
      <c r="I677" s="663" t="s">
        <v>2839</v>
      </c>
      <c r="J677" s="663" t="s">
        <v>2840</v>
      </c>
      <c r="K677" s="663" t="s">
        <v>2841</v>
      </c>
      <c r="L677" s="665">
        <v>206.99992735600421</v>
      </c>
      <c r="M677" s="665">
        <v>5</v>
      </c>
      <c r="N677" s="666">
        <v>1034.9996367800211</v>
      </c>
    </row>
    <row r="678" spans="1:14" ht="14.4" customHeight="1" x14ac:dyDescent="0.3">
      <c r="A678" s="661" t="s">
        <v>591</v>
      </c>
      <c r="B678" s="662" t="s">
        <v>592</v>
      </c>
      <c r="C678" s="663" t="s">
        <v>596</v>
      </c>
      <c r="D678" s="664" t="s">
        <v>4661</v>
      </c>
      <c r="E678" s="663" t="s">
        <v>2817</v>
      </c>
      <c r="F678" s="664" t="s">
        <v>4672</v>
      </c>
      <c r="G678" s="663" t="s">
        <v>2438</v>
      </c>
      <c r="H678" s="663" t="s">
        <v>2842</v>
      </c>
      <c r="I678" s="663" t="s">
        <v>2842</v>
      </c>
      <c r="J678" s="663" t="s">
        <v>2843</v>
      </c>
      <c r="K678" s="663" t="s">
        <v>2844</v>
      </c>
      <c r="L678" s="665">
        <v>115.60591202105275</v>
      </c>
      <c r="M678" s="665">
        <v>20</v>
      </c>
      <c r="N678" s="666">
        <v>2312.1182404210549</v>
      </c>
    </row>
    <row r="679" spans="1:14" ht="14.4" customHeight="1" x14ac:dyDescent="0.3">
      <c r="A679" s="661" t="s">
        <v>591</v>
      </c>
      <c r="B679" s="662" t="s">
        <v>592</v>
      </c>
      <c r="C679" s="663" t="s">
        <v>596</v>
      </c>
      <c r="D679" s="664" t="s">
        <v>4661</v>
      </c>
      <c r="E679" s="663" t="s">
        <v>2817</v>
      </c>
      <c r="F679" s="664" t="s">
        <v>4672</v>
      </c>
      <c r="G679" s="663" t="s">
        <v>2438</v>
      </c>
      <c r="H679" s="663" t="s">
        <v>2845</v>
      </c>
      <c r="I679" s="663" t="s">
        <v>2845</v>
      </c>
      <c r="J679" s="663" t="s">
        <v>2846</v>
      </c>
      <c r="K679" s="663" t="s">
        <v>2844</v>
      </c>
      <c r="L679" s="665">
        <v>116.0045475651055</v>
      </c>
      <c r="M679" s="665">
        <v>35</v>
      </c>
      <c r="N679" s="666">
        <v>4060.1591647786922</v>
      </c>
    </row>
    <row r="680" spans="1:14" ht="14.4" customHeight="1" x14ac:dyDescent="0.3">
      <c r="A680" s="661" t="s">
        <v>591</v>
      </c>
      <c r="B680" s="662" t="s">
        <v>592</v>
      </c>
      <c r="C680" s="663" t="s">
        <v>596</v>
      </c>
      <c r="D680" s="664" t="s">
        <v>4661</v>
      </c>
      <c r="E680" s="663" t="s">
        <v>2817</v>
      </c>
      <c r="F680" s="664" t="s">
        <v>4672</v>
      </c>
      <c r="G680" s="663" t="s">
        <v>2438</v>
      </c>
      <c r="H680" s="663" t="s">
        <v>2847</v>
      </c>
      <c r="I680" s="663" t="s">
        <v>2848</v>
      </c>
      <c r="J680" s="663" t="s">
        <v>2849</v>
      </c>
      <c r="K680" s="663" t="s">
        <v>2850</v>
      </c>
      <c r="L680" s="665">
        <v>115.97275494710178</v>
      </c>
      <c r="M680" s="665">
        <v>31</v>
      </c>
      <c r="N680" s="666">
        <v>3595.1554033601551</v>
      </c>
    </row>
    <row r="681" spans="1:14" ht="14.4" customHeight="1" x14ac:dyDescent="0.3">
      <c r="A681" s="661" t="s">
        <v>591</v>
      </c>
      <c r="B681" s="662" t="s">
        <v>592</v>
      </c>
      <c r="C681" s="663" t="s">
        <v>596</v>
      </c>
      <c r="D681" s="664" t="s">
        <v>4661</v>
      </c>
      <c r="E681" s="663" t="s">
        <v>2817</v>
      </c>
      <c r="F681" s="664" t="s">
        <v>4672</v>
      </c>
      <c r="G681" s="663" t="s">
        <v>2438</v>
      </c>
      <c r="H681" s="663" t="s">
        <v>2851</v>
      </c>
      <c r="I681" s="663" t="s">
        <v>2852</v>
      </c>
      <c r="J681" s="663" t="s">
        <v>2853</v>
      </c>
      <c r="K681" s="663" t="s">
        <v>2831</v>
      </c>
      <c r="L681" s="665">
        <v>125.96310145157508</v>
      </c>
      <c r="M681" s="665">
        <v>9</v>
      </c>
      <c r="N681" s="666">
        <v>1133.6679130641758</v>
      </c>
    </row>
    <row r="682" spans="1:14" ht="14.4" customHeight="1" x14ac:dyDescent="0.3">
      <c r="A682" s="661" t="s">
        <v>591</v>
      </c>
      <c r="B682" s="662" t="s">
        <v>592</v>
      </c>
      <c r="C682" s="663" t="s">
        <v>596</v>
      </c>
      <c r="D682" s="664" t="s">
        <v>4661</v>
      </c>
      <c r="E682" s="663" t="s">
        <v>2817</v>
      </c>
      <c r="F682" s="664" t="s">
        <v>4672</v>
      </c>
      <c r="G682" s="663" t="s">
        <v>2438</v>
      </c>
      <c r="H682" s="663" t="s">
        <v>2854</v>
      </c>
      <c r="I682" s="663" t="s">
        <v>2855</v>
      </c>
      <c r="J682" s="663" t="s">
        <v>2856</v>
      </c>
      <c r="K682" s="663" t="s">
        <v>2844</v>
      </c>
      <c r="L682" s="665">
        <v>115.85907544629255</v>
      </c>
      <c r="M682" s="665">
        <v>22</v>
      </c>
      <c r="N682" s="666">
        <v>2548.8996598184362</v>
      </c>
    </row>
    <row r="683" spans="1:14" ht="14.4" customHeight="1" x14ac:dyDescent="0.3">
      <c r="A683" s="661" t="s">
        <v>591</v>
      </c>
      <c r="B683" s="662" t="s">
        <v>592</v>
      </c>
      <c r="C683" s="663" t="s">
        <v>596</v>
      </c>
      <c r="D683" s="664" t="s">
        <v>4661</v>
      </c>
      <c r="E683" s="663" t="s">
        <v>2817</v>
      </c>
      <c r="F683" s="664" t="s">
        <v>4672</v>
      </c>
      <c r="G683" s="663" t="s">
        <v>2438</v>
      </c>
      <c r="H683" s="663" t="s">
        <v>2857</v>
      </c>
      <c r="I683" s="663" t="s">
        <v>2857</v>
      </c>
      <c r="J683" s="663" t="s">
        <v>2858</v>
      </c>
      <c r="K683" s="663" t="s">
        <v>2831</v>
      </c>
      <c r="L683" s="665">
        <v>141.16000633771682</v>
      </c>
      <c r="M683" s="665">
        <v>6</v>
      </c>
      <c r="N683" s="666">
        <v>846.96003802630094</v>
      </c>
    </row>
    <row r="684" spans="1:14" ht="14.4" customHeight="1" x14ac:dyDescent="0.3">
      <c r="A684" s="661" t="s">
        <v>591</v>
      </c>
      <c r="B684" s="662" t="s">
        <v>592</v>
      </c>
      <c r="C684" s="663" t="s">
        <v>596</v>
      </c>
      <c r="D684" s="664" t="s">
        <v>4661</v>
      </c>
      <c r="E684" s="663" t="s">
        <v>2817</v>
      </c>
      <c r="F684" s="664" t="s">
        <v>4672</v>
      </c>
      <c r="G684" s="663" t="s">
        <v>2438</v>
      </c>
      <c r="H684" s="663" t="s">
        <v>2859</v>
      </c>
      <c r="I684" s="663" t="s">
        <v>2859</v>
      </c>
      <c r="J684" s="663" t="s">
        <v>2860</v>
      </c>
      <c r="K684" s="663" t="s">
        <v>2831</v>
      </c>
      <c r="L684" s="665">
        <v>140.32751425986285</v>
      </c>
      <c r="M684" s="665">
        <v>8</v>
      </c>
      <c r="N684" s="666">
        <v>1122.6201140789028</v>
      </c>
    </row>
    <row r="685" spans="1:14" ht="14.4" customHeight="1" x14ac:dyDescent="0.3">
      <c r="A685" s="661" t="s">
        <v>591</v>
      </c>
      <c r="B685" s="662" t="s">
        <v>592</v>
      </c>
      <c r="C685" s="663" t="s">
        <v>596</v>
      </c>
      <c r="D685" s="664" t="s">
        <v>4661</v>
      </c>
      <c r="E685" s="663" t="s">
        <v>2817</v>
      </c>
      <c r="F685" s="664" t="s">
        <v>4672</v>
      </c>
      <c r="G685" s="663" t="s">
        <v>2438</v>
      </c>
      <c r="H685" s="663" t="s">
        <v>2861</v>
      </c>
      <c r="I685" s="663" t="s">
        <v>2861</v>
      </c>
      <c r="J685" s="663" t="s">
        <v>2862</v>
      </c>
      <c r="K685" s="663" t="s">
        <v>2831</v>
      </c>
      <c r="L685" s="665">
        <v>140.98472128562429</v>
      </c>
      <c r="M685" s="665">
        <v>38</v>
      </c>
      <c r="N685" s="666">
        <v>5357.4194088537233</v>
      </c>
    </row>
    <row r="686" spans="1:14" ht="14.4" customHeight="1" x14ac:dyDescent="0.3">
      <c r="A686" s="661" t="s">
        <v>591</v>
      </c>
      <c r="B686" s="662" t="s">
        <v>592</v>
      </c>
      <c r="C686" s="663" t="s">
        <v>596</v>
      </c>
      <c r="D686" s="664" t="s">
        <v>4661</v>
      </c>
      <c r="E686" s="663" t="s">
        <v>2817</v>
      </c>
      <c r="F686" s="664" t="s">
        <v>4672</v>
      </c>
      <c r="G686" s="663" t="s">
        <v>2438</v>
      </c>
      <c r="H686" s="663" t="s">
        <v>2863</v>
      </c>
      <c r="I686" s="663" t="s">
        <v>2863</v>
      </c>
      <c r="J686" s="663" t="s">
        <v>2864</v>
      </c>
      <c r="K686" s="663" t="s">
        <v>2865</v>
      </c>
      <c r="L686" s="665">
        <v>132.71989236373992</v>
      </c>
      <c r="M686" s="665">
        <v>2</v>
      </c>
      <c r="N686" s="666">
        <v>265.43978472747983</v>
      </c>
    </row>
    <row r="687" spans="1:14" ht="14.4" customHeight="1" x14ac:dyDescent="0.3">
      <c r="A687" s="661" t="s">
        <v>591</v>
      </c>
      <c r="B687" s="662" t="s">
        <v>592</v>
      </c>
      <c r="C687" s="663" t="s">
        <v>596</v>
      </c>
      <c r="D687" s="664" t="s">
        <v>4661</v>
      </c>
      <c r="E687" s="663" t="s">
        <v>2817</v>
      </c>
      <c r="F687" s="664" t="s">
        <v>4672</v>
      </c>
      <c r="G687" s="663" t="s">
        <v>2438</v>
      </c>
      <c r="H687" s="663" t="s">
        <v>2866</v>
      </c>
      <c r="I687" s="663" t="s">
        <v>2866</v>
      </c>
      <c r="J687" s="663" t="s">
        <v>2867</v>
      </c>
      <c r="K687" s="663" t="s">
        <v>2865</v>
      </c>
      <c r="L687" s="665">
        <v>162.81000795411074</v>
      </c>
      <c r="M687" s="665">
        <v>1</v>
      </c>
      <c r="N687" s="666">
        <v>162.81000795411074</v>
      </c>
    </row>
    <row r="688" spans="1:14" ht="14.4" customHeight="1" x14ac:dyDescent="0.3">
      <c r="A688" s="661" t="s">
        <v>591</v>
      </c>
      <c r="B688" s="662" t="s">
        <v>592</v>
      </c>
      <c r="C688" s="663" t="s">
        <v>596</v>
      </c>
      <c r="D688" s="664" t="s">
        <v>4661</v>
      </c>
      <c r="E688" s="663" t="s">
        <v>2817</v>
      </c>
      <c r="F688" s="664" t="s">
        <v>4672</v>
      </c>
      <c r="G688" s="663" t="s">
        <v>2438</v>
      </c>
      <c r="H688" s="663" t="s">
        <v>2868</v>
      </c>
      <c r="I688" s="663" t="s">
        <v>2868</v>
      </c>
      <c r="J688" s="663" t="s">
        <v>2869</v>
      </c>
      <c r="K688" s="663" t="s">
        <v>2865</v>
      </c>
      <c r="L688" s="665">
        <v>179.6900310691702</v>
      </c>
      <c r="M688" s="665">
        <v>3</v>
      </c>
      <c r="N688" s="666">
        <v>539.07009320751058</v>
      </c>
    </row>
    <row r="689" spans="1:14" ht="14.4" customHeight="1" x14ac:dyDescent="0.3">
      <c r="A689" s="661" t="s">
        <v>591</v>
      </c>
      <c r="B689" s="662" t="s">
        <v>592</v>
      </c>
      <c r="C689" s="663" t="s">
        <v>596</v>
      </c>
      <c r="D689" s="664" t="s">
        <v>4661</v>
      </c>
      <c r="E689" s="663" t="s">
        <v>2817</v>
      </c>
      <c r="F689" s="664" t="s">
        <v>4672</v>
      </c>
      <c r="G689" s="663" t="s">
        <v>2438</v>
      </c>
      <c r="H689" s="663" t="s">
        <v>2870</v>
      </c>
      <c r="I689" s="663" t="s">
        <v>2870</v>
      </c>
      <c r="J689" s="663" t="s">
        <v>2820</v>
      </c>
      <c r="K689" s="663" t="s">
        <v>2821</v>
      </c>
      <c r="L689" s="665">
        <v>195.65753566663091</v>
      </c>
      <c r="M689" s="665">
        <v>34</v>
      </c>
      <c r="N689" s="666">
        <v>6652.3562126654506</v>
      </c>
    </row>
    <row r="690" spans="1:14" ht="14.4" customHeight="1" x14ac:dyDescent="0.3">
      <c r="A690" s="661" t="s">
        <v>591</v>
      </c>
      <c r="B690" s="662" t="s">
        <v>592</v>
      </c>
      <c r="C690" s="663" t="s">
        <v>596</v>
      </c>
      <c r="D690" s="664" t="s">
        <v>4661</v>
      </c>
      <c r="E690" s="663" t="s">
        <v>2817</v>
      </c>
      <c r="F690" s="664" t="s">
        <v>4672</v>
      </c>
      <c r="G690" s="663" t="s">
        <v>2438</v>
      </c>
      <c r="H690" s="663" t="s">
        <v>2871</v>
      </c>
      <c r="I690" s="663" t="s">
        <v>2871</v>
      </c>
      <c r="J690" s="663" t="s">
        <v>2872</v>
      </c>
      <c r="K690" s="663" t="s">
        <v>2865</v>
      </c>
      <c r="L690" s="665">
        <v>192.35893128086556</v>
      </c>
      <c r="M690" s="665">
        <v>31.5</v>
      </c>
      <c r="N690" s="666">
        <v>6059.3063353472653</v>
      </c>
    </row>
    <row r="691" spans="1:14" ht="14.4" customHeight="1" x14ac:dyDescent="0.3">
      <c r="A691" s="661" t="s">
        <v>591</v>
      </c>
      <c r="B691" s="662" t="s">
        <v>592</v>
      </c>
      <c r="C691" s="663" t="s">
        <v>596</v>
      </c>
      <c r="D691" s="664" t="s">
        <v>4661</v>
      </c>
      <c r="E691" s="663" t="s">
        <v>2817</v>
      </c>
      <c r="F691" s="664" t="s">
        <v>4672</v>
      </c>
      <c r="G691" s="663" t="s">
        <v>2438</v>
      </c>
      <c r="H691" s="663" t="s">
        <v>2873</v>
      </c>
      <c r="I691" s="663" t="s">
        <v>2873</v>
      </c>
      <c r="J691" s="663" t="s">
        <v>2874</v>
      </c>
      <c r="K691" s="663" t="s">
        <v>2865</v>
      </c>
      <c r="L691" s="665">
        <v>192.83814887300963</v>
      </c>
      <c r="M691" s="665">
        <v>7.25</v>
      </c>
      <c r="N691" s="666">
        <v>1398.0765793293199</v>
      </c>
    </row>
    <row r="692" spans="1:14" ht="14.4" customHeight="1" x14ac:dyDescent="0.3">
      <c r="A692" s="661" t="s">
        <v>591</v>
      </c>
      <c r="B692" s="662" t="s">
        <v>592</v>
      </c>
      <c r="C692" s="663" t="s">
        <v>596</v>
      </c>
      <c r="D692" s="664" t="s">
        <v>4661</v>
      </c>
      <c r="E692" s="663" t="s">
        <v>2817</v>
      </c>
      <c r="F692" s="664" t="s">
        <v>4672</v>
      </c>
      <c r="G692" s="663" t="s">
        <v>2438</v>
      </c>
      <c r="H692" s="663" t="s">
        <v>2875</v>
      </c>
      <c r="I692" s="663" t="s">
        <v>2875</v>
      </c>
      <c r="J692" s="663" t="s">
        <v>2876</v>
      </c>
      <c r="K692" s="663" t="s">
        <v>2865</v>
      </c>
      <c r="L692" s="665">
        <v>192.79390986626476</v>
      </c>
      <c r="M692" s="665">
        <v>12.5</v>
      </c>
      <c r="N692" s="666">
        <v>2409.9238733283096</v>
      </c>
    </row>
    <row r="693" spans="1:14" ht="14.4" customHeight="1" x14ac:dyDescent="0.3">
      <c r="A693" s="661" t="s">
        <v>591</v>
      </c>
      <c r="B693" s="662" t="s">
        <v>592</v>
      </c>
      <c r="C693" s="663" t="s">
        <v>596</v>
      </c>
      <c r="D693" s="664" t="s">
        <v>4661</v>
      </c>
      <c r="E693" s="663" t="s">
        <v>2817</v>
      </c>
      <c r="F693" s="664" t="s">
        <v>4672</v>
      </c>
      <c r="G693" s="663" t="s">
        <v>2438</v>
      </c>
      <c r="H693" s="663" t="s">
        <v>2877</v>
      </c>
      <c r="I693" s="663" t="s">
        <v>2877</v>
      </c>
      <c r="J693" s="663" t="s">
        <v>2878</v>
      </c>
      <c r="K693" s="663" t="s">
        <v>2865</v>
      </c>
      <c r="L693" s="665">
        <v>137.07999999999996</v>
      </c>
      <c r="M693" s="665">
        <v>2.5</v>
      </c>
      <c r="N693" s="666">
        <v>342.69999999999987</v>
      </c>
    </row>
    <row r="694" spans="1:14" ht="14.4" customHeight="1" x14ac:dyDescent="0.3">
      <c r="A694" s="661" t="s">
        <v>591</v>
      </c>
      <c r="B694" s="662" t="s">
        <v>592</v>
      </c>
      <c r="C694" s="663" t="s">
        <v>596</v>
      </c>
      <c r="D694" s="664" t="s">
        <v>4661</v>
      </c>
      <c r="E694" s="663" t="s">
        <v>2817</v>
      </c>
      <c r="F694" s="664" t="s">
        <v>4672</v>
      </c>
      <c r="G694" s="663" t="s">
        <v>2438</v>
      </c>
      <c r="H694" s="663" t="s">
        <v>2879</v>
      </c>
      <c r="I694" s="663" t="s">
        <v>2879</v>
      </c>
      <c r="J694" s="663" t="s">
        <v>2880</v>
      </c>
      <c r="K694" s="663" t="s">
        <v>2865</v>
      </c>
      <c r="L694" s="665">
        <v>172.45000000000002</v>
      </c>
      <c r="M694" s="665">
        <v>1</v>
      </c>
      <c r="N694" s="666">
        <v>172.45000000000002</v>
      </c>
    </row>
    <row r="695" spans="1:14" ht="14.4" customHeight="1" x14ac:dyDescent="0.3">
      <c r="A695" s="661" t="s">
        <v>591</v>
      </c>
      <c r="B695" s="662" t="s">
        <v>592</v>
      </c>
      <c r="C695" s="663" t="s">
        <v>596</v>
      </c>
      <c r="D695" s="664" t="s">
        <v>4661</v>
      </c>
      <c r="E695" s="663" t="s">
        <v>2817</v>
      </c>
      <c r="F695" s="664" t="s">
        <v>4672</v>
      </c>
      <c r="G695" s="663" t="s">
        <v>2438</v>
      </c>
      <c r="H695" s="663" t="s">
        <v>2881</v>
      </c>
      <c r="I695" s="663" t="s">
        <v>2881</v>
      </c>
      <c r="J695" s="663" t="s">
        <v>2882</v>
      </c>
      <c r="K695" s="663" t="s">
        <v>2831</v>
      </c>
      <c r="L695" s="665">
        <v>179.92999999999998</v>
      </c>
      <c r="M695" s="665">
        <v>2</v>
      </c>
      <c r="N695" s="666">
        <v>359.85999999999996</v>
      </c>
    </row>
    <row r="696" spans="1:14" ht="14.4" customHeight="1" x14ac:dyDescent="0.3">
      <c r="A696" s="661" t="s">
        <v>591</v>
      </c>
      <c r="B696" s="662" t="s">
        <v>592</v>
      </c>
      <c r="C696" s="663" t="s">
        <v>596</v>
      </c>
      <c r="D696" s="664" t="s">
        <v>4661</v>
      </c>
      <c r="E696" s="663" t="s">
        <v>2883</v>
      </c>
      <c r="F696" s="664" t="s">
        <v>4673</v>
      </c>
      <c r="G696" s="663" t="s">
        <v>650</v>
      </c>
      <c r="H696" s="663" t="s">
        <v>2884</v>
      </c>
      <c r="I696" s="663" t="s">
        <v>2885</v>
      </c>
      <c r="J696" s="663" t="s">
        <v>2886</v>
      </c>
      <c r="K696" s="663" t="s">
        <v>2887</v>
      </c>
      <c r="L696" s="665">
        <v>0</v>
      </c>
      <c r="M696" s="665">
        <v>0</v>
      </c>
      <c r="N696" s="666">
        <v>-1.8189894035458565E-12</v>
      </c>
    </row>
    <row r="697" spans="1:14" ht="14.4" customHeight="1" x14ac:dyDescent="0.3">
      <c r="A697" s="661" t="s">
        <v>591</v>
      </c>
      <c r="B697" s="662" t="s">
        <v>592</v>
      </c>
      <c r="C697" s="663" t="s">
        <v>596</v>
      </c>
      <c r="D697" s="664" t="s">
        <v>4661</v>
      </c>
      <c r="E697" s="663" t="s">
        <v>2888</v>
      </c>
      <c r="F697" s="664" t="s">
        <v>4674</v>
      </c>
      <c r="G697" s="663"/>
      <c r="H697" s="663" t="s">
        <v>2889</v>
      </c>
      <c r="I697" s="663" t="s">
        <v>2890</v>
      </c>
      <c r="J697" s="663" t="s">
        <v>2891</v>
      </c>
      <c r="K697" s="663" t="s">
        <v>2892</v>
      </c>
      <c r="L697" s="665">
        <v>2773.16</v>
      </c>
      <c r="M697" s="665">
        <v>4</v>
      </c>
      <c r="N697" s="666">
        <v>11092.64</v>
      </c>
    </row>
    <row r="698" spans="1:14" ht="14.4" customHeight="1" x14ac:dyDescent="0.3">
      <c r="A698" s="661" t="s">
        <v>591</v>
      </c>
      <c r="B698" s="662" t="s">
        <v>592</v>
      </c>
      <c r="C698" s="663" t="s">
        <v>596</v>
      </c>
      <c r="D698" s="664" t="s">
        <v>4661</v>
      </c>
      <c r="E698" s="663" t="s">
        <v>2888</v>
      </c>
      <c r="F698" s="664" t="s">
        <v>4674</v>
      </c>
      <c r="G698" s="663"/>
      <c r="H698" s="663" t="s">
        <v>2893</v>
      </c>
      <c r="I698" s="663" t="s">
        <v>2894</v>
      </c>
      <c r="J698" s="663" t="s">
        <v>2895</v>
      </c>
      <c r="K698" s="663" t="s">
        <v>2896</v>
      </c>
      <c r="L698" s="665">
        <v>623.69482761931874</v>
      </c>
      <c r="M698" s="665">
        <v>4.45</v>
      </c>
      <c r="N698" s="666">
        <v>2775.4419829059684</v>
      </c>
    </row>
    <row r="699" spans="1:14" ht="14.4" customHeight="1" x14ac:dyDescent="0.3">
      <c r="A699" s="661" t="s">
        <v>591</v>
      </c>
      <c r="B699" s="662" t="s">
        <v>592</v>
      </c>
      <c r="C699" s="663" t="s">
        <v>596</v>
      </c>
      <c r="D699" s="664" t="s">
        <v>4661</v>
      </c>
      <c r="E699" s="663" t="s">
        <v>2888</v>
      </c>
      <c r="F699" s="664" t="s">
        <v>4674</v>
      </c>
      <c r="G699" s="663"/>
      <c r="H699" s="663" t="s">
        <v>2897</v>
      </c>
      <c r="I699" s="663" t="s">
        <v>2897</v>
      </c>
      <c r="J699" s="663" t="s">
        <v>2898</v>
      </c>
      <c r="K699" s="663" t="s">
        <v>2899</v>
      </c>
      <c r="L699" s="665">
        <v>1777.3612331406548</v>
      </c>
      <c r="M699" s="665">
        <v>51.900000000000006</v>
      </c>
      <c r="N699" s="666">
        <v>92245.047999999995</v>
      </c>
    </row>
    <row r="700" spans="1:14" ht="14.4" customHeight="1" x14ac:dyDescent="0.3">
      <c r="A700" s="661" t="s">
        <v>591</v>
      </c>
      <c r="B700" s="662" t="s">
        <v>592</v>
      </c>
      <c r="C700" s="663" t="s">
        <v>596</v>
      </c>
      <c r="D700" s="664" t="s">
        <v>4661</v>
      </c>
      <c r="E700" s="663" t="s">
        <v>2888</v>
      </c>
      <c r="F700" s="664" t="s">
        <v>4674</v>
      </c>
      <c r="G700" s="663"/>
      <c r="H700" s="663" t="s">
        <v>2900</v>
      </c>
      <c r="I700" s="663" t="s">
        <v>2900</v>
      </c>
      <c r="J700" s="663" t="s">
        <v>2901</v>
      </c>
      <c r="K700" s="663" t="s">
        <v>2902</v>
      </c>
      <c r="L700" s="665">
        <v>964.68459272654457</v>
      </c>
      <c r="M700" s="665">
        <v>73</v>
      </c>
      <c r="N700" s="666">
        <v>70421.97526903775</v>
      </c>
    </row>
    <row r="701" spans="1:14" ht="14.4" customHeight="1" x14ac:dyDescent="0.3">
      <c r="A701" s="661" t="s">
        <v>591</v>
      </c>
      <c r="B701" s="662" t="s">
        <v>592</v>
      </c>
      <c r="C701" s="663" t="s">
        <v>596</v>
      </c>
      <c r="D701" s="664" t="s">
        <v>4661</v>
      </c>
      <c r="E701" s="663" t="s">
        <v>2888</v>
      </c>
      <c r="F701" s="664" t="s">
        <v>4674</v>
      </c>
      <c r="G701" s="663"/>
      <c r="H701" s="663" t="s">
        <v>2903</v>
      </c>
      <c r="I701" s="663" t="s">
        <v>2903</v>
      </c>
      <c r="J701" s="663" t="s">
        <v>2904</v>
      </c>
      <c r="K701" s="663" t="s">
        <v>2905</v>
      </c>
      <c r="L701" s="665">
        <v>1120.653020147975</v>
      </c>
      <c r="M701" s="665">
        <v>61.099999999999994</v>
      </c>
      <c r="N701" s="666">
        <v>68471.899531041272</v>
      </c>
    </row>
    <row r="702" spans="1:14" ht="14.4" customHeight="1" x14ac:dyDescent="0.3">
      <c r="A702" s="661" t="s">
        <v>591</v>
      </c>
      <c r="B702" s="662" t="s">
        <v>592</v>
      </c>
      <c r="C702" s="663" t="s">
        <v>596</v>
      </c>
      <c r="D702" s="664" t="s">
        <v>4661</v>
      </c>
      <c r="E702" s="663" t="s">
        <v>2888</v>
      </c>
      <c r="F702" s="664" t="s">
        <v>4674</v>
      </c>
      <c r="G702" s="663"/>
      <c r="H702" s="663" t="s">
        <v>2906</v>
      </c>
      <c r="I702" s="663" t="s">
        <v>2906</v>
      </c>
      <c r="J702" s="663" t="s">
        <v>2907</v>
      </c>
      <c r="K702" s="663" t="s">
        <v>2908</v>
      </c>
      <c r="L702" s="665">
        <v>810.9784258195258</v>
      </c>
      <c r="M702" s="665">
        <v>2</v>
      </c>
      <c r="N702" s="666">
        <v>1621.9568516390516</v>
      </c>
    </row>
    <row r="703" spans="1:14" ht="14.4" customHeight="1" x14ac:dyDescent="0.3">
      <c r="A703" s="661" t="s">
        <v>591</v>
      </c>
      <c r="B703" s="662" t="s">
        <v>592</v>
      </c>
      <c r="C703" s="663" t="s">
        <v>596</v>
      </c>
      <c r="D703" s="664" t="s">
        <v>4661</v>
      </c>
      <c r="E703" s="663" t="s">
        <v>2888</v>
      </c>
      <c r="F703" s="664" t="s">
        <v>4674</v>
      </c>
      <c r="G703" s="663"/>
      <c r="H703" s="663" t="s">
        <v>2909</v>
      </c>
      <c r="I703" s="663" t="s">
        <v>2909</v>
      </c>
      <c r="J703" s="663" t="s">
        <v>2910</v>
      </c>
      <c r="K703" s="663" t="s">
        <v>2911</v>
      </c>
      <c r="L703" s="665">
        <v>158.28</v>
      </c>
      <c r="M703" s="665">
        <v>1</v>
      </c>
      <c r="N703" s="666">
        <v>158.28</v>
      </c>
    </row>
    <row r="704" spans="1:14" ht="14.4" customHeight="1" x14ac:dyDescent="0.3">
      <c r="A704" s="661" t="s">
        <v>591</v>
      </c>
      <c r="B704" s="662" t="s">
        <v>592</v>
      </c>
      <c r="C704" s="663" t="s">
        <v>596</v>
      </c>
      <c r="D704" s="664" t="s">
        <v>4661</v>
      </c>
      <c r="E704" s="663" t="s">
        <v>2888</v>
      </c>
      <c r="F704" s="664" t="s">
        <v>4674</v>
      </c>
      <c r="G704" s="663"/>
      <c r="H704" s="663" t="s">
        <v>2912</v>
      </c>
      <c r="I704" s="663" t="s">
        <v>2912</v>
      </c>
      <c r="J704" s="663" t="s">
        <v>2913</v>
      </c>
      <c r="K704" s="663" t="s">
        <v>2902</v>
      </c>
      <c r="L704" s="665">
        <v>169.78985915603343</v>
      </c>
      <c r="M704" s="665">
        <v>25.8</v>
      </c>
      <c r="N704" s="666">
        <v>4380.5783662256626</v>
      </c>
    </row>
    <row r="705" spans="1:14" ht="14.4" customHeight="1" x14ac:dyDescent="0.3">
      <c r="A705" s="661" t="s">
        <v>591</v>
      </c>
      <c r="B705" s="662" t="s">
        <v>592</v>
      </c>
      <c r="C705" s="663" t="s">
        <v>596</v>
      </c>
      <c r="D705" s="664" t="s">
        <v>4661</v>
      </c>
      <c r="E705" s="663" t="s">
        <v>2888</v>
      </c>
      <c r="F705" s="664" t="s">
        <v>4674</v>
      </c>
      <c r="G705" s="663"/>
      <c r="H705" s="663" t="s">
        <v>2914</v>
      </c>
      <c r="I705" s="663" t="s">
        <v>2914</v>
      </c>
      <c r="J705" s="663" t="s">
        <v>2915</v>
      </c>
      <c r="K705" s="663" t="s">
        <v>2916</v>
      </c>
      <c r="L705" s="665">
        <v>577.27</v>
      </c>
      <c r="M705" s="665">
        <v>8</v>
      </c>
      <c r="N705" s="666">
        <v>4618.16</v>
      </c>
    </row>
    <row r="706" spans="1:14" ht="14.4" customHeight="1" x14ac:dyDescent="0.3">
      <c r="A706" s="661" t="s">
        <v>591</v>
      </c>
      <c r="B706" s="662" t="s">
        <v>592</v>
      </c>
      <c r="C706" s="663" t="s">
        <v>596</v>
      </c>
      <c r="D706" s="664" t="s">
        <v>4661</v>
      </c>
      <c r="E706" s="663" t="s">
        <v>2888</v>
      </c>
      <c r="F706" s="664" t="s">
        <v>4674</v>
      </c>
      <c r="G706" s="663" t="s">
        <v>650</v>
      </c>
      <c r="H706" s="663" t="s">
        <v>2917</v>
      </c>
      <c r="I706" s="663" t="s">
        <v>2918</v>
      </c>
      <c r="J706" s="663" t="s">
        <v>2919</v>
      </c>
      <c r="K706" s="663" t="s">
        <v>2920</v>
      </c>
      <c r="L706" s="665">
        <v>40.247345459359536</v>
      </c>
      <c r="M706" s="665">
        <v>44</v>
      </c>
      <c r="N706" s="666">
        <v>1770.8832002118195</v>
      </c>
    </row>
    <row r="707" spans="1:14" ht="14.4" customHeight="1" x14ac:dyDescent="0.3">
      <c r="A707" s="661" t="s">
        <v>591</v>
      </c>
      <c r="B707" s="662" t="s">
        <v>592</v>
      </c>
      <c r="C707" s="663" t="s">
        <v>596</v>
      </c>
      <c r="D707" s="664" t="s">
        <v>4661</v>
      </c>
      <c r="E707" s="663" t="s">
        <v>2888</v>
      </c>
      <c r="F707" s="664" t="s">
        <v>4674</v>
      </c>
      <c r="G707" s="663" t="s">
        <v>650</v>
      </c>
      <c r="H707" s="663" t="s">
        <v>2921</v>
      </c>
      <c r="I707" s="663" t="s">
        <v>2922</v>
      </c>
      <c r="J707" s="663" t="s">
        <v>2923</v>
      </c>
      <c r="K707" s="663" t="s">
        <v>710</v>
      </c>
      <c r="L707" s="665">
        <v>68.02</v>
      </c>
      <c r="M707" s="665">
        <v>1</v>
      </c>
      <c r="N707" s="666">
        <v>68.02</v>
      </c>
    </row>
    <row r="708" spans="1:14" ht="14.4" customHeight="1" x14ac:dyDescent="0.3">
      <c r="A708" s="661" t="s">
        <v>591</v>
      </c>
      <c r="B708" s="662" t="s">
        <v>592</v>
      </c>
      <c r="C708" s="663" t="s">
        <v>596</v>
      </c>
      <c r="D708" s="664" t="s">
        <v>4661</v>
      </c>
      <c r="E708" s="663" t="s">
        <v>2888</v>
      </c>
      <c r="F708" s="664" t="s">
        <v>4674</v>
      </c>
      <c r="G708" s="663" t="s">
        <v>650</v>
      </c>
      <c r="H708" s="663" t="s">
        <v>2924</v>
      </c>
      <c r="I708" s="663" t="s">
        <v>2925</v>
      </c>
      <c r="J708" s="663" t="s">
        <v>733</v>
      </c>
      <c r="K708" s="663" t="s">
        <v>2926</v>
      </c>
      <c r="L708" s="665">
        <v>25.637029096459361</v>
      </c>
      <c r="M708" s="665">
        <v>51</v>
      </c>
      <c r="N708" s="666">
        <v>1307.4884839194274</v>
      </c>
    </row>
    <row r="709" spans="1:14" ht="14.4" customHeight="1" x14ac:dyDescent="0.3">
      <c r="A709" s="661" t="s">
        <v>591</v>
      </c>
      <c r="B709" s="662" t="s">
        <v>592</v>
      </c>
      <c r="C709" s="663" t="s">
        <v>596</v>
      </c>
      <c r="D709" s="664" t="s">
        <v>4661</v>
      </c>
      <c r="E709" s="663" t="s">
        <v>2888</v>
      </c>
      <c r="F709" s="664" t="s">
        <v>4674</v>
      </c>
      <c r="G709" s="663" t="s">
        <v>650</v>
      </c>
      <c r="H709" s="663" t="s">
        <v>2927</v>
      </c>
      <c r="I709" s="663" t="s">
        <v>2928</v>
      </c>
      <c r="J709" s="663" t="s">
        <v>2409</v>
      </c>
      <c r="K709" s="663" t="s">
        <v>2929</v>
      </c>
      <c r="L709" s="665">
        <v>51.529922729514361</v>
      </c>
      <c r="M709" s="665">
        <v>10</v>
      </c>
      <c r="N709" s="666">
        <v>515.29922729514362</v>
      </c>
    </row>
    <row r="710" spans="1:14" ht="14.4" customHeight="1" x14ac:dyDescent="0.3">
      <c r="A710" s="661" t="s">
        <v>591</v>
      </c>
      <c r="B710" s="662" t="s">
        <v>592</v>
      </c>
      <c r="C710" s="663" t="s">
        <v>596</v>
      </c>
      <c r="D710" s="664" t="s">
        <v>4661</v>
      </c>
      <c r="E710" s="663" t="s">
        <v>2888</v>
      </c>
      <c r="F710" s="664" t="s">
        <v>4674</v>
      </c>
      <c r="G710" s="663" t="s">
        <v>650</v>
      </c>
      <c r="H710" s="663" t="s">
        <v>2930</v>
      </c>
      <c r="I710" s="663" t="s">
        <v>2931</v>
      </c>
      <c r="J710" s="663" t="s">
        <v>2932</v>
      </c>
      <c r="K710" s="663" t="s">
        <v>2929</v>
      </c>
      <c r="L710" s="665">
        <v>31.959672934925553</v>
      </c>
      <c r="M710" s="665">
        <v>2</v>
      </c>
      <c r="N710" s="666">
        <v>63.919345869851107</v>
      </c>
    </row>
    <row r="711" spans="1:14" ht="14.4" customHeight="1" x14ac:dyDescent="0.3">
      <c r="A711" s="661" t="s">
        <v>591</v>
      </c>
      <c r="B711" s="662" t="s">
        <v>592</v>
      </c>
      <c r="C711" s="663" t="s">
        <v>596</v>
      </c>
      <c r="D711" s="664" t="s">
        <v>4661</v>
      </c>
      <c r="E711" s="663" t="s">
        <v>2888</v>
      </c>
      <c r="F711" s="664" t="s">
        <v>4674</v>
      </c>
      <c r="G711" s="663" t="s">
        <v>650</v>
      </c>
      <c r="H711" s="663" t="s">
        <v>2933</v>
      </c>
      <c r="I711" s="663" t="s">
        <v>2934</v>
      </c>
      <c r="J711" s="663" t="s">
        <v>2935</v>
      </c>
      <c r="K711" s="663" t="s">
        <v>2936</v>
      </c>
      <c r="L711" s="665">
        <v>127.85044858212525</v>
      </c>
      <c r="M711" s="665">
        <v>39</v>
      </c>
      <c r="N711" s="666">
        <v>4986.1674947028851</v>
      </c>
    </row>
    <row r="712" spans="1:14" ht="14.4" customHeight="1" x14ac:dyDescent="0.3">
      <c r="A712" s="661" t="s">
        <v>591</v>
      </c>
      <c r="B712" s="662" t="s">
        <v>592</v>
      </c>
      <c r="C712" s="663" t="s">
        <v>596</v>
      </c>
      <c r="D712" s="664" t="s">
        <v>4661</v>
      </c>
      <c r="E712" s="663" t="s">
        <v>2888</v>
      </c>
      <c r="F712" s="664" t="s">
        <v>4674</v>
      </c>
      <c r="G712" s="663" t="s">
        <v>650</v>
      </c>
      <c r="H712" s="663" t="s">
        <v>2937</v>
      </c>
      <c r="I712" s="663" t="s">
        <v>2938</v>
      </c>
      <c r="J712" s="663" t="s">
        <v>2939</v>
      </c>
      <c r="K712" s="663" t="s">
        <v>2936</v>
      </c>
      <c r="L712" s="665">
        <v>53.721240286391961</v>
      </c>
      <c r="M712" s="665">
        <v>21</v>
      </c>
      <c r="N712" s="666">
        <v>1128.1460460142312</v>
      </c>
    </row>
    <row r="713" spans="1:14" ht="14.4" customHeight="1" x14ac:dyDescent="0.3">
      <c r="A713" s="661" t="s">
        <v>591</v>
      </c>
      <c r="B713" s="662" t="s">
        <v>592</v>
      </c>
      <c r="C713" s="663" t="s">
        <v>596</v>
      </c>
      <c r="D713" s="664" t="s">
        <v>4661</v>
      </c>
      <c r="E713" s="663" t="s">
        <v>2888</v>
      </c>
      <c r="F713" s="664" t="s">
        <v>4674</v>
      </c>
      <c r="G713" s="663" t="s">
        <v>650</v>
      </c>
      <c r="H713" s="663" t="s">
        <v>2940</v>
      </c>
      <c r="I713" s="663" t="s">
        <v>2941</v>
      </c>
      <c r="J713" s="663" t="s">
        <v>2942</v>
      </c>
      <c r="K713" s="663" t="s">
        <v>2911</v>
      </c>
      <c r="L713" s="665">
        <v>149.70774292107919</v>
      </c>
      <c r="M713" s="665">
        <v>11</v>
      </c>
      <c r="N713" s="666">
        <v>1646.7851721318709</v>
      </c>
    </row>
    <row r="714" spans="1:14" ht="14.4" customHeight="1" x14ac:dyDescent="0.3">
      <c r="A714" s="661" t="s">
        <v>591</v>
      </c>
      <c r="B714" s="662" t="s">
        <v>592</v>
      </c>
      <c r="C714" s="663" t="s">
        <v>596</v>
      </c>
      <c r="D714" s="664" t="s">
        <v>4661</v>
      </c>
      <c r="E714" s="663" t="s">
        <v>2888</v>
      </c>
      <c r="F714" s="664" t="s">
        <v>4674</v>
      </c>
      <c r="G714" s="663" t="s">
        <v>650</v>
      </c>
      <c r="H714" s="663" t="s">
        <v>2943</v>
      </c>
      <c r="I714" s="663" t="s">
        <v>2944</v>
      </c>
      <c r="J714" s="663" t="s">
        <v>2945</v>
      </c>
      <c r="K714" s="663" t="s">
        <v>2946</v>
      </c>
      <c r="L714" s="665">
        <v>53.129904590450955</v>
      </c>
      <c r="M714" s="665">
        <v>15</v>
      </c>
      <c r="N714" s="666">
        <v>796.94856885676438</v>
      </c>
    </row>
    <row r="715" spans="1:14" ht="14.4" customHeight="1" x14ac:dyDescent="0.3">
      <c r="A715" s="661" t="s">
        <v>591</v>
      </c>
      <c r="B715" s="662" t="s">
        <v>592</v>
      </c>
      <c r="C715" s="663" t="s">
        <v>596</v>
      </c>
      <c r="D715" s="664" t="s">
        <v>4661</v>
      </c>
      <c r="E715" s="663" t="s">
        <v>2888</v>
      </c>
      <c r="F715" s="664" t="s">
        <v>4674</v>
      </c>
      <c r="G715" s="663" t="s">
        <v>650</v>
      </c>
      <c r="H715" s="663" t="s">
        <v>2947</v>
      </c>
      <c r="I715" s="663" t="s">
        <v>2948</v>
      </c>
      <c r="J715" s="663" t="s">
        <v>2949</v>
      </c>
      <c r="K715" s="663" t="s">
        <v>2950</v>
      </c>
      <c r="L715" s="665">
        <v>83.873515400598791</v>
      </c>
      <c r="M715" s="665">
        <v>8</v>
      </c>
      <c r="N715" s="666">
        <v>670.98812320479033</v>
      </c>
    </row>
    <row r="716" spans="1:14" ht="14.4" customHeight="1" x14ac:dyDescent="0.3">
      <c r="A716" s="661" t="s">
        <v>591</v>
      </c>
      <c r="B716" s="662" t="s">
        <v>592</v>
      </c>
      <c r="C716" s="663" t="s">
        <v>596</v>
      </c>
      <c r="D716" s="664" t="s">
        <v>4661</v>
      </c>
      <c r="E716" s="663" t="s">
        <v>2888</v>
      </c>
      <c r="F716" s="664" t="s">
        <v>4674</v>
      </c>
      <c r="G716" s="663" t="s">
        <v>650</v>
      </c>
      <c r="H716" s="663" t="s">
        <v>2951</v>
      </c>
      <c r="I716" s="663" t="s">
        <v>2952</v>
      </c>
      <c r="J716" s="663" t="s">
        <v>2953</v>
      </c>
      <c r="K716" s="663" t="s">
        <v>2954</v>
      </c>
      <c r="L716" s="665">
        <v>99.174999999999983</v>
      </c>
      <c r="M716" s="665">
        <v>4</v>
      </c>
      <c r="N716" s="666">
        <v>396.69999999999993</v>
      </c>
    </row>
    <row r="717" spans="1:14" ht="14.4" customHeight="1" x14ac:dyDescent="0.3">
      <c r="A717" s="661" t="s">
        <v>591</v>
      </c>
      <c r="B717" s="662" t="s">
        <v>592</v>
      </c>
      <c r="C717" s="663" t="s">
        <v>596</v>
      </c>
      <c r="D717" s="664" t="s">
        <v>4661</v>
      </c>
      <c r="E717" s="663" t="s">
        <v>2888</v>
      </c>
      <c r="F717" s="664" t="s">
        <v>4674</v>
      </c>
      <c r="G717" s="663" t="s">
        <v>650</v>
      </c>
      <c r="H717" s="663" t="s">
        <v>2955</v>
      </c>
      <c r="I717" s="663" t="s">
        <v>2956</v>
      </c>
      <c r="J717" s="663" t="s">
        <v>2957</v>
      </c>
      <c r="K717" s="663" t="s">
        <v>865</v>
      </c>
      <c r="L717" s="665">
        <v>110.3</v>
      </c>
      <c r="M717" s="665">
        <v>1</v>
      </c>
      <c r="N717" s="666">
        <v>110.3</v>
      </c>
    </row>
    <row r="718" spans="1:14" ht="14.4" customHeight="1" x14ac:dyDescent="0.3">
      <c r="A718" s="661" t="s">
        <v>591</v>
      </c>
      <c r="B718" s="662" t="s">
        <v>592</v>
      </c>
      <c r="C718" s="663" t="s">
        <v>596</v>
      </c>
      <c r="D718" s="664" t="s">
        <v>4661</v>
      </c>
      <c r="E718" s="663" t="s">
        <v>2888</v>
      </c>
      <c r="F718" s="664" t="s">
        <v>4674</v>
      </c>
      <c r="G718" s="663" t="s">
        <v>650</v>
      </c>
      <c r="H718" s="663" t="s">
        <v>2958</v>
      </c>
      <c r="I718" s="663" t="s">
        <v>2959</v>
      </c>
      <c r="J718" s="663" t="s">
        <v>2960</v>
      </c>
      <c r="K718" s="663" t="s">
        <v>2033</v>
      </c>
      <c r="L718" s="665">
        <v>73.44</v>
      </c>
      <c r="M718" s="665">
        <v>1</v>
      </c>
      <c r="N718" s="666">
        <v>73.44</v>
      </c>
    </row>
    <row r="719" spans="1:14" ht="14.4" customHeight="1" x14ac:dyDescent="0.3">
      <c r="A719" s="661" t="s">
        <v>591</v>
      </c>
      <c r="B719" s="662" t="s">
        <v>592</v>
      </c>
      <c r="C719" s="663" t="s">
        <v>596</v>
      </c>
      <c r="D719" s="664" t="s">
        <v>4661</v>
      </c>
      <c r="E719" s="663" t="s">
        <v>2888</v>
      </c>
      <c r="F719" s="664" t="s">
        <v>4674</v>
      </c>
      <c r="G719" s="663" t="s">
        <v>650</v>
      </c>
      <c r="H719" s="663" t="s">
        <v>2961</v>
      </c>
      <c r="I719" s="663" t="s">
        <v>2962</v>
      </c>
      <c r="J719" s="663" t="s">
        <v>2963</v>
      </c>
      <c r="K719" s="663" t="s">
        <v>2964</v>
      </c>
      <c r="L719" s="665">
        <v>169.72163231217297</v>
      </c>
      <c r="M719" s="665">
        <v>13</v>
      </c>
      <c r="N719" s="666">
        <v>2206.3812200582488</v>
      </c>
    </row>
    <row r="720" spans="1:14" ht="14.4" customHeight="1" x14ac:dyDescent="0.3">
      <c r="A720" s="661" t="s">
        <v>591</v>
      </c>
      <c r="B720" s="662" t="s">
        <v>592</v>
      </c>
      <c r="C720" s="663" t="s">
        <v>596</v>
      </c>
      <c r="D720" s="664" t="s">
        <v>4661</v>
      </c>
      <c r="E720" s="663" t="s">
        <v>2888</v>
      </c>
      <c r="F720" s="664" t="s">
        <v>4674</v>
      </c>
      <c r="G720" s="663" t="s">
        <v>650</v>
      </c>
      <c r="H720" s="663" t="s">
        <v>2965</v>
      </c>
      <c r="I720" s="663" t="s">
        <v>2966</v>
      </c>
      <c r="J720" s="663" t="s">
        <v>2967</v>
      </c>
      <c r="K720" s="663" t="s">
        <v>2968</v>
      </c>
      <c r="L720" s="665">
        <v>146.12</v>
      </c>
      <c r="M720" s="665">
        <v>2</v>
      </c>
      <c r="N720" s="666">
        <v>292.24</v>
      </c>
    </row>
    <row r="721" spans="1:14" ht="14.4" customHeight="1" x14ac:dyDescent="0.3">
      <c r="A721" s="661" t="s">
        <v>591</v>
      </c>
      <c r="B721" s="662" t="s">
        <v>592</v>
      </c>
      <c r="C721" s="663" t="s">
        <v>596</v>
      </c>
      <c r="D721" s="664" t="s">
        <v>4661</v>
      </c>
      <c r="E721" s="663" t="s">
        <v>2888</v>
      </c>
      <c r="F721" s="664" t="s">
        <v>4674</v>
      </c>
      <c r="G721" s="663" t="s">
        <v>650</v>
      </c>
      <c r="H721" s="663" t="s">
        <v>2969</v>
      </c>
      <c r="I721" s="663" t="s">
        <v>2970</v>
      </c>
      <c r="J721" s="663" t="s">
        <v>2971</v>
      </c>
      <c r="K721" s="663" t="s">
        <v>2972</v>
      </c>
      <c r="L721" s="665">
        <v>63.91993725383729</v>
      </c>
      <c r="M721" s="665">
        <v>1</v>
      </c>
      <c r="N721" s="666">
        <v>63.91993725383729</v>
      </c>
    </row>
    <row r="722" spans="1:14" ht="14.4" customHeight="1" x14ac:dyDescent="0.3">
      <c r="A722" s="661" t="s">
        <v>591</v>
      </c>
      <c r="B722" s="662" t="s">
        <v>592</v>
      </c>
      <c r="C722" s="663" t="s">
        <v>596</v>
      </c>
      <c r="D722" s="664" t="s">
        <v>4661</v>
      </c>
      <c r="E722" s="663" t="s">
        <v>2888</v>
      </c>
      <c r="F722" s="664" t="s">
        <v>4674</v>
      </c>
      <c r="G722" s="663" t="s">
        <v>650</v>
      </c>
      <c r="H722" s="663" t="s">
        <v>2973</v>
      </c>
      <c r="I722" s="663" t="s">
        <v>2974</v>
      </c>
      <c r="J722" s="663" t="s">
        <v>2919</v>
      </c>
      <c r="K722" s="663" t="s">
        <v>2975</v>
      </c>
      <c r="L722" s="665">
        <v>48.37</v>
      </c>
      <c r="M722" s="665">
        <v>2</v>
      </c>
      <c r="N722" s="666">
        <v>96.74</v>
      </c>
    </row>
    <row r="723" spans="1:14" ht="14.4" customHeight="1" x14ac:dyDescent="0.3">
      <c r="A723" s="661" t="s">
        <v>591</v>
      </c>
      <c r="B723" s="662" t="s">
        <v>592</v>
      </c>
      <c r="C723" s="663" t="s">
        <v>596</v>
      </c>
      <c r="D723" s="664" t="s">
        <v>4661</v>
      </c>
      <c r="E723" s="663" t="s">
        <v>2888</v>
      </c>
      <c r="F723" s="664" t="s">
        <v>4674</v>
      </c>
      <c r="G723" s="663" t="s">
        <v>650</v>
      </c>
      <c r="H723" s="663" t="s">
        <v>2976</v>
      </c>
      <c r="I723" s="663" t="s">
        <v>2977</v>
      </c>
      <c r="J723" s="663" t="s">
        <v>2978</v>
      </c>
      <c r="K723" s="663" t="s">
        <v>2979</v>
      </c>
      <c r="L723" s="665">
        <v>50.370503654525393</v>
      </c>
      <c r="M723" s="665">
        <v>20</v>
      </c>
      <c r="N723" s="666">
        <v>1007.4100730905078</v>
      </c>
    </row>
    <row r="724" spans="1:14" ht="14.4" customHeight="1" x14ac:dyDescent="0.3">
      <c r="A724" s="661" t="s">
        <v>591</v>
      </c>
      <c r="B724" s="662" t="s">
        <v>592</v>
      </c>
      <c r="C724" s="663" t="s">
        <v>596</v>
      </c>
      <c r="D724" s="664" t="s">
        <v>4661</v>
      </c>
      <c r="E724" s="663" t="s">
        <v>2888</v>
      </c>
      <c r="F724" s="664" t="s">
        <v>4674</v>
      </c>
      <c r="G724" s="663" t="s">
        <v>650</v>
      </c>
      <c r="H724" s="663" t="s">
        <v>2980</v>
      </c>
      <c r="I724" s="663" t="s">
        <v>2981</v>
      </c>
      <c r="J724" s="663" t="s">
        <v>2409</v>
      </c>
      <c r="K724" s="663" t="s">
        <v>2982</v>
      </c>
      <c r="L724" s="665">
        <v>236.84027328059418</v>
      </c>
      <c r="M724" s="665">
        <v>78</v>
      </c>
      <c r="N724" s="666">
        <v>18473.541315886345</v>
      </c>
    </row>
    <row r="725" spans="1:14" ht="14.4" customHeight="1" x14ac:dyDescent="0.3">
      <c r="A725" s="661" t="s">
        <v>591</v>
      </c>
      <c r="B725" s="662" t="s">
        <v>592</v>
      </c>
      <c r="C725" s="663" t="s">
        <v>596</v>
      </c>
      <c r="D725" s="664" t="s">
        <v>4661</v>
      </c>
      <c r="E725" s="663" t="s">
        <v>2888</v>
      </c>
      <c r="F725" s="664" t="s">
        <v>4674</v>
      </c>
      <c r="G725" s="663" t="s">
        <v>650</v>
      </c>
      <c r="H725" s="663" t="s">
        <v>2983</v>
      </c>
      <c r="I725" s="663" t="s">
        <v>2984</v>
      </c>
      <c r="J725" s="663" t="s">
        <v>2985</v>
      </c>
      <c r="K725" s="663" t="s">
        <v>2986</v>
      </c>
      <c r="L725" s="665">
        <v>110.925</v>
      </c>
      <c r="M725" s="665">
        <v>2</v>
      </c>
      <c r="N725" s="666">
        <v>221.85</v>
      </c>
    </row>
    <row r="726" spans="1:14" ht="14.4" customHeight="1" x14ac:dyDescent="0.3">
      <c r="A726" s="661" t="s">
        <v>591</v>
      </c>
      <c r="B726" s="662" t="s">
        <v>592</v>
      </c>
      <c r="C726" s="663" t="s">
        <v>596</v>
      </c>
      <c r="D726" s="664" t="s">
        <v>4661</v>
      </c>
      <c r="E726" s="663" t="s">
        <v>2888</v>
      </c>
      <c r="F726" s="664" t="s">
        <v>4674</v>
      </c>
      <c r="G726" s="663" t="s">
        <v>650</v>
      </c>
      <c r="H726" s="663" t="s">
        <v>2987</v>
      </c>
      <c r="I726" s="663" t="s">
        <v>2988</v>
      </c>
      <c r="J726" s="663" t="s">
        <v>2989</v>
      </c>
      <c r="K726" s="663" t="s">
        <v>2990</v>
      </c>
      <c r="L726" s="665">
        <v>103.66000000000001</v>
      </c>
      <c r="M726" s="665">
        <v>1</v>
      </c>
      <c r="N726" s="666">
        <v>103.66000000000001</v>
      </c>
    </row>
    <row r="727" spans="1:14" ht="14.4" customHeight="1" x14ac:dyDescent="0.3">
      <c r="A727" s="661" t="s">
        <v>591</v>
      </c>
      <c r="B727" s="662" t="s">
        <v>592</v>
      </c>
      <c r="C727" s="663" t="s">
        <v>596</v>
      </c>
      <c r="D727" s="664" t="s">
        <v>4661</v>
      </c>
      <c r="E727" s="663" t="s">
        <v>2888</v>
      </c>
      <c r="F727" s="664" t="s">
        <v>4674</v>
      </c>
      <c r="G727" s="663" t="s">
        <v>650</v>
      </c>
      <c r="H727" s="663" t="s">
        <v>2991</v>
      </c>
      <c r="I727" s="663" t="s">
        <v>2992</v>
      </c>
      <c r="J727" s="663" t="s">
        <v>2993</v>
      </c>
      <c r="K727" s="663" t="s">
        <v>2994</v>
      </c>
      <c r="L727" s="665">
        <v>54.739908170984798</v>
      </c>
      <c r="M727" s="665">
        <v>1</v>
      </c>
      <c r="N727" s="666">
        <v>54.739908170984798</v>
      </c>
    </row>
    <row r="728" spans="1:14" ht="14.4" customHeight="1" x14ac:dyDescent="0.3">
      <c r="A728" s="661" t="s">
        <v>591</v>
      </c>
      <c r="B728" s="662" t="s">
        <v>592</v>
      </c>
      <c r="C728" s="663" t="s">
        <v>596</v>
      </c>
      <c r="D728" s="664" t="s">
        <v>4661</v>
      </c>
      <c r="E728" s="663" t="s">
        <v>2888</v>
      </c>
      <c r="F728" s="664" t="s">
        <v>4674</v>
      </c>
      <c r="G728" s="663" t="s">
        <v>650</v>
      </c>
      <c r="H728" s="663" t="s">
        <v>2995</v>
      </c>
      <c r="I728" s="663" t="s">
        <v>2996</v>
      </c>
      <c r="J728" s="663" t="s">
        <v>2997</v>
      </c>
      <c r="K728" s="663" t="s">
        <v>2998</v>
      </c>
      <c r="L728" s="665">
        <v>122.0093526999308</v>
      </c>
      <c r="M728" s="665">
        <v>1</v>
      </c>
      <c r="N728" s="666">
        <v>122.0093526999308</v>
      </c>
    </row>
    <row r="729" spans="1:14" ht="14.4" customHeight="1" x14ac:dyDescent="0.3">
      <c r="A729" s="661" t="s">
        <v>591</v>
      </c>
      <c r="B729" s="662" t="s">
        <v>592</v>
      </c>
      <c r="C729" s="663" t="s">
        <v>596</v>
      </c>
      <c r="D729" s="664" t="s">
        <v>4661</v>
      </c>
      <c r="E729" s="663" t="s">
        <v>2888</v>
      </c>
      <c r="F729" s="664" t="s">
        <v>4674</v>
      </c>
      <c r="G729" s="663" t="s">
        <v>650</v>
      </c>
      <c r="H729" s="663" t="s">
        <v>2999</v>
      </c>
      <c r="I729" s="663" t="s">
        <v>3000</v>
      </c>
      <c r="J729" s="663" t="s">
        <v>2919</v>
      </c>
      <c r="K729" s="663" t="s">
        <v>3001</v>
      </c>
      <c r="L729" s="665">
        <v>38.130000000000003</v>
      </c>
      <c r="M729" s="665">
        <v>1</v>
      </c>
      <c r="N729" s="666">
        <v>38.130000000000003</v>
      </c>
    </row>
    <row r="730" spans="1:14" ht="14.4" customHeight="1" x14ac:dyDescent="0.3">
      <c r="A730" s="661" t="s">
        <v>591</v>
      </c>
      <c r="B730" s="662" t="s">
        <v>592</v>
      </c>
      <c r="C730" s="663" t="s">
        <v>596</v>
      </c>
      <c r="D730" s="664" t="s">
        <v>4661</v>
      </c>
      <c r="E730" s="663" t="s">
        <v>2888</v>
      </c>
      <c r="F730" s="664" t="s">
        <v>4674</v>
      </c>
      <c r="G730" s="663" t="s">
        <v>650</v>
      </c>
      <c r="H730" s="663" t="s">
        <v>3002</v>
      </c>
      <c r="I730" s="663" t="s">
        <v>3003</v>
      </c>
      <c r="J730" s="663" t="s">
        <v>3004</v>
      </c>
      <c r="K730" s="663" t="s">
        <v>3005</v>
      </c>
      <c r="L730" s="665">
        <v>134.13247944611302</v>
      </c>
      <c r="M730" s="665">
        <v>3</v>
      </c>
      <c r="N730" s="666">
        <v>402.39743833833904</v>
      </c>
    </row>
    <row r="731" spans="1:14" ht="14.4" customHeight="1" x14ac:dyDescent="0.3">
      <c r="A731" s="661" t="s">
        <v>591</v>
      </c>
      <c r="B731" s="662" t="s">
        <v>592</v>
      </c>
      <c r="C731" s="663" t="s">
        <v>596</v>
      </c>
      <c r="D731" s="664" t="s">
        <v>4661</v>
      </c>
      <c r="E731" s="663" t="s">
        <v>2888</v>
      </c>
      <c r="F731" s="664" t="s">
        <v>4674</v>
      </c>
      <c r="G731" s="663" t="s">
        <v>650</v>
      </c>
      <c r="H731" s="663" t="s">
        <v>3006</v>
      </c>
      <c r="I731" s="663" t="s">
        <v>3007</v>
      </c>
      <c r="J731" s="663" t="s">
        <v>3008</v>
      </c>
      <c r="K731" s="663" t="s">
        <v>3009</v>
      </c>
      <c r="L731" s="665">
        <v>787.86853991342491</v>
      </c>
      <c r="M731" s="665">
        <v>106</v>
      </c>
      <c r="N731" s="666">
        <v>83514.065230823035</v>
      </c>
    </row>
    <row r="732" spans="1:14" ht="14.4" customHeight="1" x14ac:dyDescent="0.3">
      <c r="A732" s="661" t="s">
        <v>591</v>
      </c>
      <c r="B732" s="662" t="s">
        <v>592</v>
      </c>
      <c r="C732" s="663" t="s">
        <v>596</v>
      </c>
      <c r="D732" s="664" t="s">
        <v>4661</v>
      </c>
      <c r="E732" s="663" t="s">
        <v>2888</v>
      </c>
      <c r="F732" s="664" t="s">
        <v>4674</v>
      </c>
      <c r="G732" s="663" t="s">
        <v>650</v>
      </c>
      <c r="H732" s="663" t="s">
        <v>3010</v>
      </c>
      <c r="I732" s="663" t="s">
        <v>3011</v>
      </c>
      <c r="J732" s="663" t="s">
        <v>3012</v>
      </c>
      <c r="K732" s="663" t="s">
        <v>3013</v>
      </c>
      <c r="L732" s="665">
        <v>72.640000000000029</v>
      </c>
      <c r="M732" s="665">
        <v>1</v>
      </c>
      <c r="N732" s="666">
        <v>72.640000000000029</v>
      </c>
    </row>
    <row r="733" spans="1:14" ht="14.4" customHeight="1" x14ac:dyDescent="0.3">
      <c r="A733" s="661" t="s">
        <v>591</v>
      </c>
      <c r="B733" s="662" t="s">
        <v>592</v>
      </c>
      <c r="C733" s="663" t="s">
        <v>596</v>
      </c>
      <c r="D733" s="664" t="s">
        <v>4661</v>
      </c>
      <c r="E733" s="663" t="s">
        <v>2888</v>
      </c>
      <c r="F733" s="664" t="s">
        <v>4674</v>
      </c>
      <c r="G733" s="663" t="s">
        <v>650</v>
      </c>
      <c r="H733" s="663" t="s">
        <v>3014</v>
      </c>
      <c r="I733" s="663" t="s">
        <v>3015</v>
      </c>
      <c r="J733" s="663" t="s">
        <v>3016</v>
      </c>
      <c r="K733" s="663" t="s">
        <v>3017</v>
      </c>
      <c r="L733" s="665">
        <v>49.654516819290023</v>
      </c>
      <c r="M733" s="665">
        <v>13</v>
      </c>
      <c r="N733" s="666">
        <v>645.50871865077033</v>
      </c>
    </row>
    <row r="734" spans="1:14" ht="14.4" customHeight="1" x14ac:dyDescent="0.3">
      <c r="A734" s="661" t="s">
        <v>591</v>
      </c>
      <c r="B734" s="662" t="s">
        <v>592</v>
      </c>
      <c r="C734" s="663" t="s">
        <v>596</v>
      </c>
      <c r="D734" s="664" t="s">
        <v>4661</v>
      </c>
      <c r="E734" s="663" t="s">
        <v>2888</v>
      </c>
      <c r="F734" s="664" t="s">
        <v>4674</v>
      </c>
      <c r="G734" s="663" t="s">
        <v>650</v>
      </c>
      <c r="H734" s="663" t="s">
        <v>3018</v>
      </c>
      <c r="I734" s="663" t="s">
        <v>3019</v>
      </c>
      <c r="J734" s="663" t="s">
        <v>3020</v>
      </c>
      <c r="K734" s="663" t="s">
        <v>3021</v>
      </c>
      <c r="L734" s="665">
        <v>76.77</v>
      </c>
      <c r="M734" s="665">
        <v>3</v>
      </c>
      <c r="N734" s="666">
        <v>230.31</v>
      </c>
    </row>
    <row r="735" spans="1:14" ht="14.4" customHeight="1" x14ac:dyDescent="0.3">
      <c r="A735" s="661" t="s">
        <v>591</v>
      </c>
      <c r="B735" s="662" t="s">
        <v>592</v>
      </c>
      <c r="C735" s="663" t="s">
        <v>596</v>
      </c>
      <c r="D735" s="664" t="s">
        <v>4661</v>
      </c>
      <c r="E735" s="663" t="s">
        <v>2888</v>
      </c>
      <c r="F735" s="664" t="s">
        <v>4674</v>
      </c>
      <c r="G735" s="663" t="s">
        <v>650</v>
      </c>
      <c r="H735" s="663" t="s">
        <v>3022</v>
      </c>
      <c r="I735" s="663" t="s">
        <v>3023</v>
      </c>
      <c r="J735" s="663" t="s">
        <v>2978</v>
      </c>
      <c r="K735" s="663" t="s">
        <v>3024</v>
      </c>
      <c r="L735" s="665">
        <v>26.249999999999986</v>
      </c>
      <c r="M735" s="665">
        <v>2</v>
      </c>
      <c r="N735" s="666">
        <v>52.499999999999972</v>
      </c>
    </row>
    <row r="736" spans="1:14" ht="14.4" customHeight="1" x14ac:dyDescent="0.3">
      <c r="A736" s="661" t="s">
        <v>591</v>
      </c>
      <c r="B736" s="662" t="s">
        <v>592</v>
      </c>
      <c r="C736" s="663" t="s">
        <v>596</v>
      </c>
      <c r="D736" s="664" t="s">
        <v>4661</v>
      </c>
      <c r="E736" s="663" t="s">
        <v>2888</v>
      </c>
      <c r="F736" s="664" t="s">
        <v>4674</v>
      </c>
      <c r="G736" s="663" t="s">
        <v>650</v>
      </c>
      <c r="H736" s="663" t="s">
        <v>3025</v>
      </c>
      <c r="I736" s="663" t="s">
        <v>3026</v>
      </c>
      <c r="J736" s="663" t="s">
        <v>3027</v>
      </c>
      <c r="K736" s="663" t="s">
        <v>3028</v>
      </c>
      <c r="L736" s="665">
        <v>189.92000000000004</v>
      </c>
      <c r="M736" s="665">
        <v>1</v>
      </c>
      <c r="N736" s="666">
        <v>189.92000000000004</v>
      </c>
    </row>
    <row r="737" spans="1:14" ht="14.4" customHeight="1" x14ac:dyDescent="0.3">
      <c r="A737" s="661" t="s">
        <v>591</v>
      </c>
      <c r="B737" s="662" t="s">
        <v>592</v>
      </c>
      <c r="C737" s="663" t="s">
        <v>596</v>
      </c>
      <c r="D737" s="664" t="s">
        <v>4661</v>
      </c>
      <c r="E737" s="663" t="s">
        <v>2888</v>
      </c>
      <c r="F737" s="664" t="s">
        <v>4674</v>
      </c>
      <c r="G737" s="663" t="s">
        <v>650</v>
      </c>
      <c r="H737" s="663" t="s">
        <v>3029</v>
      </c>
      <c r="I737" s="663" t="s">
        <v>3030</v>
      </c>
      <c r="J737" s="663" t="s">
        <v>3031</v>
      </c>
      <c r="K737" s="663" t="s">
        <v>3032</v>
      </c>
      <c r="L737" s="665">
        <v>116.35926275332613</v>
      </c>
      <c r="M737" s="665">
        <v>1</v>
      </c>
      <c r="N737" s="666">
        <v>116.35926275332613</v>
      </c>
    </row>
    <row r="738" spans="1:14" ht="14.4" customHeight="1" x14ac:dyDescent="0.3">
      <c r="A738" s="661" t="s">
        <v>591</v>
      </c>
      <c r="B738" s="662" t="s">
        <v>592</v>
      </c>
      <c r="C738" s="663" t="s">
        <v>596</v>
      </c>
      <c r="D738" s="664" t="s">
        <v>4661</v>
      </c>
      <c r="E738" s="663" t="s">
        <v>2888</v>
      </c>
      <c r="F738" s="664" t="s">
        <v>4674</v>
      </c>
      <c r="G738" s="663" t="s">
        <v>650</v>
      </c>
      <c r="H738" s="663" t="s">
        <v>3033</v>
      </c>
      <c r="I738" s="663" t="s">
        <v>3034</v>
      </c>
      <c r="J738" s="663" t="s">
        <v>3031</v>
      </c>
      <c r="K738" s="663" t="s">
        <v>3035</v>
      </c>
      <c r="L738" s="665">
        <v>83.75</v>
      </c>
      <c r="M738" s="665">
        <v>1</v>
      </c>
      <c r="N738" s="666">
        <v>83.75</v>
      </c>
    </row>
    <row r="739" spans="1:14" ht="14.4" customHeight="1" x14ac:dyDescent="0.3">
      <c r="A739" s="661" t="s">
        <v>591</v>
      </c>
      <c r="B739" s="662" t="s">
        <v>592</v>
      </c>
      <c r="C739" s="663" t="s">
        <v>596</v>
      </c>
      <c r="D739" s="664" t="s">
        <v>4661</v>
      </c>
      <c r="E739" s="663" t="s">
        <v>2888</v>
      </c>
      <c r="F739" s="664" t="s">
        <v>4674</v>
      </c>
      <c r="G739" s="663" t="s">
        <v>650</v>
      </c>
      <c r="H739" s="663" t="s">
        <v>3036</v>
      </c>
      <c r="I739" s="663" t="s">
        <v>3036</v>
      </c>
      <c r="J739" s="663" t="s">
        <v>3037</v>
      </c>
      <c r="K739" s="663" t="s">
        <v>3038</v>
      </c>
      <c r="L739" s="665">
        <v>28965.49</v>
      </c>
      <c r="M739" s="665">
        <v>2</v>
      </c>
      <c r="N739" s="666">
        <v>57930.98</v>
      </c>
    </row>
    <row r="740" spans="1:14" ht="14.4" customHeight="1" x14ac:dyDescent="0.3">
      <c r="A740" s="661" t="s">
        <v>591</v>
      </c>
      <c r="B740" s="662" t="s">
        <v>592</v>
      </c>
      <c r="C740" s="663" t="s">
        <v>596</v>
      </c>
      <c r="D740" s="664" t="s">
        <v>4661</v>
      </c>
      <c r="E740" s="663" t="s">
        <v>2888</v>
      </c>
      <c r="F740" s="664" t="s">
        <v>4674</v>
      </c>
      <c r="G740" s="663" t="s">
        <v>650</v>
      </c>
      <c r="H740" s="663" t="s">
        <v>3039</v>
      </c>
      <c r="I740" s="663" t="s">
        <v>3040</v>
      </c>
      <c r="J740" s="663" t="s">
        <v>3041</v>
      </c>
      <c r="K740" s="663" t="s">
        <v>3042</v>
      </c>
      <c r="L740" s="665">
        <v>134.15999999999994</v>
      </c>
      <c r="M740" s="665">
        <v>1</v>
      </c>
      <c r="N740" s="666">
        <v>134.15999999999994</v>
      </c>
    </row>
    <row r="741" spans="1:14" ht="14.4" customHeight="1" x14ac:dyDescent="0.3">
      <c r="A741" s="661" t="s">
        <v>591</v>
      </c>
      <c r="B741" s="662" t="s">
        <v>592</v>
      </c>
      <c r="C741" s="663" t="s">
        <v>596</v>
      </c>
      <c r="D741" s="664" t="s">
        <v>4661</v>
      </c>
      <c r="E741" s="663" t="s">
        <v>2888</v>
      </c>
      <c r="F741" s="664" t="s">
        <v>4674</v>
      </c>
      <c r="G741" s="663" t="s">
        <v>650</v>
      </c>
      <c r="H741" s="663" t="s">
        <v>3043</v>
      </c>
      <c r="I741" s="663" t="s">
        <v>3043</v>
      </c>
      <c r="J741" s="663" t="s">
        <v>3044</v>
      </c>
      <c r="K741" s="663" t="s">
        <v>3045</v>
      </c>
      <c r="L741" s="665">
        <v>305.71698113207549</v>
      </c>
      <c r="M741" s="665">
        <v>21.2</v>
      </c>
      <c r="N741" s="666">
        <v>6481.2</v>
      </c>
    </row>
    <row r="742" spans="1:14" ht="14.4" customHeight="1" x14ac:dyDescent="0.3">
      <c r="A742" s="661" t="s">
        <v>591</v>
      </c>
      <c r="B742" s="662" t="s">
        <v>592</v>
      </c>
      <c r="C742" s="663" t="s">
        <v>596</v>
      </c>
      <c r="D742" s="664" t="s">
        <v>4661</v>
      </c>
      <c r="E742" s="663" t="s">
        <v>2888</v>
      </c>
      <c r="F742" s="664" t="s">
        <v>4674</v>
      </c>
      <c r="G742" s="663" t="s">
        <v>650</v>
      </c>
      <c r="H742" s="663" t="s">
        <v>3046</v>
      </c>
      <c r="I742" s="663" t="s">
        <v>3046</v>
      </c>
      <c r="J742" s="663" t="s">
        <v>2967</v>
      </c>
      <c r="K742" s="663" t="s">
        <v>3047</v>
      </c>
      <c r="L742" s="665">
        <v>340.5674856847034</v>
      </c>
      <c r="M742" s="665">
        <v>5</v>
      </c>
      <c r="N742" s="666">
        <v>1702.8374284235169</v>
      </c>
    </row>
    <row r="743" spans="1:14" ht="14.4" customHeight="1" x14ac:dyDescent="0.3">
      <c r="A743" s="661" t="s">
        <v>591</v>
      </c>
      <c r="B743" s="662" t="s">
        <v>592</v>
      </c>
      <c r="C743" s="663" t="s">
        <v>596</v>
      </c>
      <c r="D743" s="664" t="s">
        <v>4661</v>
      </c>
      <c r="E743" s="663" t="s">
        <v>2888</v>
      </c>
      <c r="F743" s="664" t="s">
        <v>4674</v>
      </c>
      <c r="G743" s="663" t="s">
        <v>650</v>
      </c>
      <c r="H743" s="663" t="s">
        <v>3048</v>
      </c>
      <c r="I743" s="663" t="s">
        <v>3048</v>
      </c>
      <c r="J743" s="663" t="s">
        <v>2942</v>
      </c>
      <c r="K743" s="663" t="s">
        <v>2911</v>
      </c>
      <c r="L743" s="665">
        <v>106.02794017836888</v>
      </c>
      <c r="M743" s="665">
        <v>50</v>
      </c>
      <c r="N743" s="666">
        <v>5301.397008918444</v>
      </c>
    </row>
    <row r="744" spans="1:14" ht="14.4" customHeight="1" x14ac:dyDescent="0.3">
      <c r="A744" s="661" t="s">
        <v>591</v>
      </c>
      <c r="B744" s="662" t="s">
        <v>592</v>
      </c>
      <c r="C744" s="663" t="s">
        <v>596</v>
      </c>
      <c r="D744" s="664" t="s">
        <v>4661</v>
      </c>
      <c r="E744" s="663" t="s">
        <v>2888</v>
      </c>
      <c r="F744" s="664" t="s">
        <v>4674</v>
      </c>
      <c r="G744" s="663" t="s">
        <v>650</v>
      </c>
      <c r="H744" s="663" t="s">
        <v>3049</v>
      </c>
      <c r="I744" s="663" t="s">
        <v>3049</v>
      </c>
      <c r="J744" s="663" t="s">
        <v>3012</v>
      </c>
      <c r="K744" s="663" t="s">
        <v>3013</v>
      </c>
      <c r="L744" s="665">
        <v>70.084948918176281</v>
      </c>
      <c r="M744" s="665">
        <v>2</v>
      </c>
      <c r="N744" s="666">
        <v>140.16989783635256</v>
      </c>
    </row>
    <row r="745" spans="1:14" ht="14.4" customHeight="1" x14ac:dyDescent="0.3">
      <c r="A745" s="661" t="s">
        <v>591</v>
      </c>
      <c r="B745" s="662" t="s">
        <v>592</v>
      </c>
      <c r="C745" s="663" t="s">
        <v>596</v>
      </c>
      <c r="D745" s="664" t="s">
        <v>4661</v>
      </c>
      <c r="E745" s="663" t="s">
        <v>2888</v>
      </c>
      <c r="F745" s="664" t="s">
        <v>4674</v>
      </c>
      <c r="G745" s="663" t="s">
        <v>650</v>
      </c>
      <c r="H745" s="663" t="s">
        <v>3050</v>
      </c>
      <c r="I745" s="663" t="s">
        <v>3051</v>
      </c>
      <c r="J745" s="663" t="s">
        <v>3052</v>
      </c>
      <c r="K745" s="663" t="s">
        <v>3053</v>
      </c>
      <c r="L745" s="665">
        <v>62.94</v>
      </c>
      <c r="M745" s="665">
        <v>1</v>
      </c>
      <c r="N745" s="666">
        <v>62.94</v>
      </c>
    </row>
    <row r="746" spans="1:14" ht="14.4" customHeight="1" x14ac:dyDescent="0.3">
      <c r="A746" s="661" t="s">
        <v>591</v>
      </c>
      <c r="B746" s="662" t="s">
        <v>592</v>
      </c>
      <c r="C746" s="663" t="s">
        <v>596</v>
      </c>
      <c r="D746" s="664" t="s">
        <v>4661</v>
      </c>
      <c r="E746" s="663" t="s">
        <v>2888</v>
      </c>
      <c r="F746" s="664" t="s">
        <v>4674</v>
      </c>
      <c r="G746" s="663" t="s">
        <v>650</v>
      </c>
      <c r="H746" s="663" t="s">
        <v>3054</v>
      </c>
      <c r="I746" s="663" t="s">
        <v>3055</v>
      </c>
      <c r="J746" s="663" t="s">
        <v>3056</v>
      </c>
      <c r="K746" s="663" t="s">
        <v>2936</v>
      </c>
      <c r="L746" s="665">
        <v>58.732000000000006</v>
      </c>
      <c r="M746" s="665">
        <v>10</v>
      </c>
      <c r="N746" s="666">
        <v>587.32000000000005</v>
      </c>
    </row>
    <row r="747" spans="1:14" ht="14.4" customHeight="1" x14ac:dyDescent="0.3">
      <c r="A747" s="661" t="s">
        <v>591</v>
      </c>
      <c r="B747" s="662" t="s">
        <v>592</v>
      </c>
      <c r="C747" s="663" t="s">
        <v>596</v>
      </c>
      <c r="D747" s="664" t="s">
        <v>4661</v>
      </c>
      <c r="E747" s="663" t="s">
        <v>2888</v>
      </c>
      <c r="F747" s="664" t="s">
        <v>4674</v>
      </c>
      <c r="G747" s="663" t="s">
        <v>2438</v>
      </c>
      <c r="H747" s="663" t="s">
        <v>3057</v>
      </c>
      <c r="I747" s="663" t="s">
        <v>3057</v>
      </c>
      <c r="J747" s="663" t="s">
        <v>3058</v>
      </c>
      <c r="K747" s="663" t="s">
        <v>3059</v>
      </c>
      <c r="L747" s="665">
        <v>68.199999999999989</v>
      </c>
      <c r="M747" s="665">
        <v>2</v>
      </c>
      <c r="N747" s="666">
        <v>136.39999999999998</v>
      </c>
    </row>
    <row r="748" spans="1:14" ht="14.4" customHeight="1" x14ac:dyDescent="0.3">
      <c r="A748" s="661" t="s">
        <v>591</v>
      </c>
      <c r="B748" s="662" t="s">
        <v>592</v>
      </c>
      <c r="C748" s="663" t="s">
        <v>596</v>
      </c>
      <c r="D748" s="664" t="s">
        <v>4661</v>
      </c>
      <c r="E748" s="663" t="s">
        <v>2888</v>
      </c>
      <c r="F748" s="664" t="s">
        <v>4674</v>
      </c>
      <c r="G748" s="663" t="s">
        <v>2438</v>
      </c>
      <c r="H748" s="663" t="s">
        <v>3060</v>
      </c>
      <c r="I748" s="663" t="s">
        <v>3061</v>
      </c>
      <c r="J748" s="663" t="s">
        <v>3062</v>
      </c>
      <c r="K748" s="663" t="s">
        <v>3063</v>
      </c>
      <c r="L748" s="665">
        <v>115.81418855192666</v>
      </c>
      <c r="M748" s="665">
        <v>28</v>
      </c>
      <c r="N748" s="666">
        <v>3242.7972794539464</v>
      </c>
    </row>
    <row r="749" spans="1:14" ht="14.4" customHeight="1" x14ac:dyDescent="0.3">
      <c r="A749" s="661" t="s">
        <v>591</v>
      </c>
      <c r="B749" s="662" t="s">
        <v>592</v>
      </c>
      <c r="C749" s="663" t="s">
        <v>596</v>
      </c>
      <c r="D749" s="664" t="s">
        <v>4661</v>
      </c>
      <c r="E749" s="663" t="s">
        <v>2888</v>
      </c>
      <c r="F749" s="664" t="s">
        <v>4674</v>
      </c>
      <c r="G749" s="663" t="s">
        <v>2438</v>
      </c>
      <c r="H749" s="663" t="s">
        <v>3064</v>
      </c>
      <c r="I749" s="663" t="s">
        <v>3065</v>
      </c>
      <c r="J749" s="663" t="s">
        <v>3066</v>
      </c>
      <c r="K749" s="663" t="s">
        <v>3067</v>
      </c>
      <c r="L749" s="665">
        <v>598.84853585435383</v>
      </c>
      <c r="M749" s="665">
        <v>5</v>
      </c>
      <c r="N749" s="666">
        <v>2994.2426792717692</v>
      </c>
    </row>
    <row r="750" spans="1:14" ht="14.4" customHeight="1" x14ac:dyDescent="0.3">
      <c r="A750" s="661" t="s">
        <v>591</v>
      </c>
      <c r="B750" s="662" t="s">
        <v>592</v>
      </c>
      <c r="C750" s="663" t="s">
        <v>596</v>
      </c>
      <c r="D750" s="664" t="s">
        <v>4661</v>
      </c>
      <c r="E750" s="663" t="s">
        <v>2888</v>
      </c>
      <c r="F750" s="664" t="s">
        <v>4674</v>
      </c>
      <c r="G750" s="663" t="s">
        <v>2438</v>
      </c>
      <c r="H750" s="663" t="s">
        <v>3068</v>
      </c>
      <c r="I750" s="663" t="s">
        <v>3068</v>
      </c>
      <c r="J750" s="663" t="s">
        <v>3069</v>
      </c>
      <c r="K750" s="663" t="s">
        <v>3070</v>
      </c>
      <c r="L750" s="665">
        <v>264</v>
      </c>
      <c r="M750" s="665">
        <v>2</v>
      </c>
      <c r="N750" s="666">
        <v>528</v>
      </c>
    </row>
    <row r="751" spans="1:14" ht="14.4" customHeight="1" x14ac:dyDescent="0.3">
      <c r="A751" s="661" t="s">
        <v>591</v>
      </c>
      <c r="B751" s="662" t="s">
        <v>592</v>
      </c>
      <c r="C751" s="663" t="s">
        <v>596</v>
      </c>
      <c r="D751" s="664" t="s">
        <v>4661</v>
      </c>
      <c r="E751" s="663" t="s">
        <v>2888</v>
      </c>
      <c r="F751" s="664" t="s">
        <v>4674</v>
      </c>
      <c r="G751" s="663" t="s">
        <v>2438</v>
      </c>
      <c r="H751" s="663" t="s">
        <v>3071</v>
      </c>
      <c r="I751" s="663" t="s">
        <v>3072</v>
      </c>
      <c r="J751" s="663" t="s">
        <v>3073</v>
      </c>
      <c r="K751" s="663" t="s">
        <v>3074</v>
      </c>
      <c r="L751" s="665">
        <v>77.042314765649124</v>
      </c>
      <c r="M751" s="665">
        <v>85</v>
      </c>
      <c r="N751" s="666">
        <v>6548.5967550801761</v>
      </c>
    </row>
    <row r="752" spans="1:14" ht="14.4" customHeight="1" x14ac:dyDescent="0.3">
      <c r="A752" s="661" t="s">
        <v>591</v>
      </c>
      <c r="B752" s="662" t="s">
        <v>592</v>
      </c>
      <c r="C752" s="663" t="s">
        <v>596</v>
      </c>
      <c r="D752" s="664" t="s">
        <v>4661</v>
      </c>
      <c r="E752" s="663" t="s">
        <v>2888</v>
      </c>
      <c r="F752" s="664" t="s">
        <v>4674</v>
      </c>
      <c r="G752" s="663" t="s">
        <v>2438</v>
      </c>
      <c r="H752" s="663" t="s">
        <v>3075</v>
      </c>
      <c r="I752" s="663" t="s">
        <v>3076</v>
      </c>
      <c r="J752" s="663" t="s">
        <v>3077</v>
      </c>
      <c r="K752" s="663" t="s">
        <v>3078</v>
      </c>
      <c r="L752" s="665">
        <v>54.429999999999993</v>
      </c>
      <c r="M752" s="665">
        <v>20</v>
      </c>
      <c r="N752" s="666">
        <v>1088.5999999999999</v>
      </c>
    </row>
    <row r="753" spans="1:14" ht="14.4" customHeight="1" x14ac:dyDescent="0.3">
      <c r="A753" s="661" t="s">
        <v>591</v>
      </c>
      <c r="B753" s="662" t="s">
        <v>592</v>
      </c>
      <c r="C753" s="663" t="s">
        <v>596</v>
      </c>
      <c r="D753" s="664" t="s">
        <v>4661</v>
      </c>
      <c r="E753" s="663" t="s">
        <v>2888</v>
      </c>
      <c r="F753" s="664" t="s">
        <v>4674</v>
      </c>
      <c r="G753" s="663" t="s">
        <v>2438</v>
      </c>
      <c r="H753" s="663" t="s">
        <v>3079</v>
      </c>
      <c r="I753" s="663" t="s">
        <v>3080</v>
      </c>
      <c r="J753" s="663" t="s">
        <v>3081</v>
      </c>
      <c r="K753" s="663" t="s">
        <v>3082</v>
      </c>
      <c r="L753" s="665">
        <v>83.53</v>
      </c>
      <c r="M753" s="665">
        <v>11</v>
      </c>
      <c r="N753" s="666">
        <v>918.83</v>
      </c>
    </row>
    <row r="754" spans="1:14" ht="14.4" customHeight="1" x14ac:dyDescent="0.3">
      <c r="A754" s="661" t="s">
        <v>591</v>
      </c>
      <c r="B754" s="662" t="s">
        <v>592</v>
      </c>
      <c r="C754" s="663" t="s">
        <v>596</v>
      </c>
      <c r="D754" s="664" t="s">
        <v>4661</v>
      </c>
      <c r="E754" s="663" t="s">
        <v>2888</v>
      </c>
      <c r="F754" s="664" t="s">
        <v>4674</v>
      </c>
      <c r="G754" s="663" t="s">
        <v>2438</v>
      </c>
      <c r="H754" s="663" t="s">
        <v>3083</v>
      </c>
      <c r="I754" s="663" t="s">
        <v>3084</v>
      </c>
      <c r="J754" s="663" t="s">
        <v>3085</v>
      </c>
      <c r="K754" s="663" t="s">
        <v>3086</v>
      </c>
      <c r="L754" s="665">
        <v>28.889999999999997</v>
      </c>
      <c r="M754" s="665">
        <v>10</v>
      </c>
      <c r="N754" s="666">
        <v>288.89999999999998</v>
      </c>
    </row>
    <row r="755" spans="1:14" ht="14.4" customHeight="1" x14ac:dyDescent="0.3">
      <c r="A755" s="661" t="s">
        <v>591</v>
      </c>
      <c r="B755" s="662" t="s">
        <v>592</v>
      </c>
      <c r="C755" s="663" t="s">
        <v>596</v>
      </c>
      <c r="D755" s="664" t="s">
        <v>4661</v>
      </c>
      <c r="E755" s="663" t="s">
        <v>2888</v>
      </c>
      <c r="F755" s="664" t="s">
        <v>4674</v>
      </c>
      <c r="G755" s="663" t="s">
        <v>2438</v>
      </c>
      <c r="H755" s="663" t="s">
        <v>3087</v>
      </c>
      <c r="I755" s="663" t="s">
        <v>3088</v>
      </c>
      <c r="J755" s="663" t="s">
        <v>3089</v>
      </c>
      <c r="K755" s="663" t="s">
        <v>3090</v>
      </c>
      <c r="L755" s="665">
        <v>192.5</v>
      </c>
      <c r="M755" s="665">
        <v>1</v>
      </c>
      <c r="N755" s="666">
        <v>192.5</v>
      </c>
    </row>
    <row r="756" spans="1:14" ht="14.4" customHeight="1" x14ac:dyDescent="0.3">
      <c r="A756" s="661" t="s">
        <v>591</v>
      </c>
      <c r="B756" s="662" t="s">
        <v>592</v>
      </c>
      <c r="C756" s="663" t="s">
        <v>596</v>
      </c>
      <c r="D756" s="664" t="s">
        <v>4661</v>
      </c>
      <c r="E756" s="663" t="s">
        <v>2888</v>
      </c>
      <c r="F756" s="664" t="s">
        <v>4674</v>
      </c>
      <c r="G756" s="663" t="s">
        <v>2438</v>
      </c>
      <c r="H756" s="663" t="s">
        <v>3091</v>
      </c>
      <c r="I756" s="663" t="s">
        <v>3092</v>
      </c>
      <c r="J756" s="663" t="s">
        <v>3093</v>
      </c>
      <c r="K756" s="663" t="s">
        <v>3094</v>
      </c>
      <c r="L756" s="665">
        <v>53.726943029192014</v>
      </c>
      <c r="M756" s="665">
        <v>25</v>
      </c>
      <c r="N756" s="666">
        <v>1343.1735757298004</v>
      </c>
    </row>
    <row r="757" spans="1:14" ht="14.4" customHeight="1" x14ac:dyDescent="0.3">
      <c r="A757" s="661" t="s">
        <v>591</v>
      </c>
      <c r="B757" s="662" t="s">
        <v>592</v>
      </c>
      <c r="C757" s="663" t="s">
        <v>596</v>
      </c>
      <c r="D757" s="664" t="s">
        <v>4661</v>
      </c>
      <c r="E757" s="663" t="s">
        <v>2888</v>
      </c>
      <c r="F757" s="664" t="s">
        <v>4674</v>
      </c>
      <c r="G757" s="663" t="s">
        <v>2438</v>
      </c>
      <c r="H757" s="663" t="s">
        <v>3095</v>
      </c>
      <c r="I757" s="663" t="s">
        <v>3096</v>
      </c>
      <c r="J757" s="663" t="s">
        <v>3097</v>
      </c>
      <c r="K757" s="663" t="s">
        <v>3098</v>
      </c>
      <c r="L757" s="665">
        <v>90.370000000000019</v>
      </c>
      <c r="M757" s="665">
        <v>1</v>
      </c>
      <c r="N757" s="666">
        <v>90.370000000000019</v>
      </c>
    </row>
    <row r="758" spans="1:14" ht="14.4" customHeight="1" x14ac:dyDescent="0.3">
      <c r="A758" s="661" t="s">
        <v>591</v>
      </c>
      <c r="B758" s="662" t="s">
        <v>592</v>
      </c>
      <c r="C758" s="663" t="s">
        <v>596</v>
      </c>
      <c r="D758" s="664" t="s">
        <v>4661</v>
      </c>
      <c r="E758" s="663" t="s">
        <v>2888</v>
      </c>
      <c r="F758" s="664" t="s">
        <v>4674</v>
      </c>
      <c r="G758" s="663" t="s">
        <v>2438</v>
      </c>
      <c r="H758" s="663" t="s">
        <v>3099</v>
      </c>
      <c r="I758" s="663" t="s">
        <v>3100</v>
      </c>
      <c r="J758" s="663" t="s">
        <v>3101</v>
      </c>
      <c r="K758" s="663" t="s">
        <v>3102</v>
      </c>
      <c r="L758" s="665">
        <v>12473.803888888891</v>
      </c>
      <c r="M758" s="665">
        <v>9</v>
      </c>
      <c r="N758" s="666">
        <v>112264.23500000002</v>
      </c>
    </row>
    <row r="759" spans="1:14" ht="14.4" customHeight="1" x14ac:dyDescent="0.3">
      <c r="A759" s="661" t="s">
        <v>591</v>
      </c>
      <c r="B759" s="662" t="s">
        <v>592</v>
      </c>
      <c r="C759" s="663" t="s">
        <v>596</v>
      </c>
      <c r="D759" s="664" t="s">
        <v>4661</v>
      </c>
      <c r="E759" s="663" t="s">
        <v>2888</v>
      </c>
      <c r="F759" s="664" t="s">
        <v>4674</v>
      </c>
      <c r="G759" s="663" t="s">
        <v>2438</v>
      </c>
      <c r="H759" s="663" t="s">
        <v>3103</v>
      </c>
      <c r="I759" s="663" t="s">
        <v>3104</v>
      </c>
      <c r="J759" s="663" t="s">
        <v>3105</v>
      </c>
      <c r="K759" s="663" t="s">
        <v>3106</v>
      </c>
      <c r="L759" s="665">
        <v>77.368447664455616</v>
      </c>
      <c r="M759" s="665">
        <v>1565</v>
      </c>
      <c r="N759" s="666">
        <v>121081.62059487305</v>
      </c>
    </row>
    <row r="760" spans="1:14" ht="14.4" customHeight="1" x14ac:dyDescent="0.3">
      <c r="A760" s="661" t="s">
        <v>591</v>
      </c>
      <c r="B760" s="662" t="s">
        <v>592</v>
      </c>
      <c r="C760" s="663" t="s">
        <v>596</v>
      </c>
      <c r="D760" s="664" t="s">
        <v>4661</v>
      </c>
      <c r="E760" s="663" t="s">
        <v>2888</v>
      </c>
      <c r="F760" s="664" t="s">
        <v>4674</v>
      </c>
      <c r="G760" s="663" t="s">
        <v>2438</v>
      </c>
      <c r="H760" s="663" t="s">
        <v>3107</v>
      </c>
      <c r="I760" s="663" t="s">
        <v>3108</v>
      </c>
      <c r="J760" s="663" t="s">
        <v>3109</v>
      </c>
      <c r="K760" s="663" t="s">
        <v>3110</v>
      </c>
      <c r="L760" s="665">
        <v>370.48</v>
      </c>
      <c r="M760" s="665">
        <v>2</v>
      </c>
      <c r="N760" s="666">
        <v>740.96</v>
      </c>
    </row>
    <row r="761" spans="1:14" ht="14.4" customHeight="1" x14ac:dyDescent="0.3">
      <c r="A761" s="661" t="s">
        <v>591</v>
      </c>
      <c r="B761" s="662" t="s">
        <v>592</v>
      </c>
      <c r="C761" s="663" t="s">
        <v>596</v>
      </c>
      <c r="D761" s="664" t="s">
        <v>4661</v>
      </c>
      <c r="E761" s="663" t="s">
        <v>2888</v>
      </c>
      <c r="F761" s="664" t="s">
        <v>4674</v>
      </c>
      <c r="G761" s="663" t="s">
        <v>2438</v>
      </c>
      <c r="H761" s="663" t="s">
        <v>3111</v>
      </c>
      <c r="I761" s="663" t="s">
        <v>3111</v>
      </c>
      <c r="J761" s="663" t="s">
        <v>3112</v>
      </c>
      <c r="K761" s="663" t="s">
        <v>3113</v>
      </c>
      <c r="L761" s="665">
        <v>374</v>
      </c>
      <c r="M761" s="665">
        <v>5</v>
      </c>
      <c r="N761" s="666">
        <v>1870</v>
      </c>
    </row>
    <row r="762" spans="1:14" ht="14.4" customHeight="1" x14ac:dyDescent="0.3">
      <c r="A762" s="661" t="s">
        <v>591</v>
      </c>
      <c r="B762" s="662" t="s">
        <v>592</v>
      </c>
      <c r="C762" s="663" t="s">
        <v>596</v>
      </c>
      <c r="D762" s="664" t="s">
        <v>4661</v>
      </c>
      <c r="E762" s="663" t="s">
        <v>2888</v>
      </c>
      <c r="F762" s="664" t="s">
        <v>4674</v>
      </c>
      <c r="G762" s="663" t="s">
        <v>2438</v>
      </c>
      <c r="H762" s="663" t="s">
        <v>3114</v>
      </c>
      <c r="I762" s="663" t="s">
        <v>3115</v>
      </c>
      <c r="J762" s="663" t="s">
        <v>3116</v>
      </c>
      <c r="K762" s="663" t="s">
        <v>3117</v>
      </c>
      <c r="L762" s="665">
        <v>220.00999999999996</v>
      </c>
      <c r="M762" s="665">
        <v>13</v>
      </c>
      <c r="N762" s="666">
        <v>2860.1299999999997</v>
      </c>
    </row>
    <row r="763" spans="1:14" ht="14.4" customHeight="1" x14ac:dyDescent="0.3">
      <c r="A763" s="661" t="s">
        <v>591</v>
      </c>
      <c r="B763" s="662" t="s">
        <v>592</v>
      </c>
      <c r="C763" s="663" t="s">
        <v>596</v>
      </c>
      <c r="D763" s="664" t="s">
        <v>4661</v>
      </c>
      <c r="E763" s="663" t="s">
        <v>2888</v>
      </c>
      <c r="F763" s="664" t="s">
        <v>4674</v>
      </c>
      <c r="G763" s="663" t="s">
        <v>2438</v>
      </c>
      <c r="H763" s="663" t="s">
        <v>3118</v>
      </c>
      <c r="I763" s="663" t="s">
        <v>3118</v>
      </c>
      <c r="J763" s="663" t="s">
        <v>3119</v>
      </c>
      <c r="K763" s="663" t="s">
        <v>3120</v>
      </c>
      <c r="L763" s="665">
        <v>487.4714495104684</v>
      </c>
      <c r="M763" s="665">
        <v>376.5</v>
      </c>
      <c r="N763" s="666">
        <v>183533.00074069135</v>
      </c>
    </row>
    <row r="764" spans="1:14" ht="14.4" customHeight="1" x14ac:dyDescent="0.3">
      <c r="A764" s="661" t="s">
        <v>591</v>
      </c>
      <c r="B764" s="662" t="s">
        <v>592</v>
      </c>
      <c r="C764" s="663" t="s">
        <v>596</v>
      </c>
      <c r="D764" s="664" t="s">
        <v>4661</v>
      </c>
      <c r="E764" s="663" t="s">
        <v>2888</v>
      </c>
      <c r="F764" s="664" t="s">
        <v>4674</v>
      </c>
      <c r="G764" s="663" t="s">
        <v>2438</v>
      </c>
      <c r="H764" s="663" t="s">
        <v>3121</v>
      </c>
      <c r="I764" s="663" t="s">
        <v>3121</v>
      </c>
      <c r="J764" s="663" t="s">
        <v>3122</v>
      </c>
      <c r="K764" s="663" t="s">
        <v>1648</v>
      </c>
      <c r="L764" s="665">
        <v>29.939193823855248</v>
      </c>
      <c r="M764" s="665">
        <v>10</v>
      </c>
      <c r="N764" s="666">
        <v>299.39193823855248</v>
      </c>
    </row>
    <row r="765" spans="1:14" ht="14.4" customHeight="1" x14ac:dyDescent="0.3">
      <c r="A765" s="661" t="s">
        <v>591</v>
      </c>
      <c r="B765" s="662" t="s">
        <v>592</v>
      </c>
      <c r="C765" s="663" t="s">
        <v>596</v>
      </c>
      <c r="D765" s="664" t="s">
        <v>4661</v>
      </c>
      <c r="E765" s="663" t="s">
        <v>2888</v>
      </c>
      <c r="F765" s="664" t="s">
        <v>4674</v>
      </c>
      <c r="G765" s="663" t="s">
        <v>2438</v>
      </c>
      <c r="H765" s="663" t="s">
        <v>3123</v>
      </c>
      <c r="I765" s="663" t="s">
        <v>3123</v>
      </c>
      <c r="J765" s="663" t="s">
        <v>3124</v>
      </c>
      <c r="K765" s="663" t="s">
        <v>3125</v>
      </c>
      <c r="L765" s="665">
        <v>166.33069998688674</v>
      </c>
      <c r="M765" s="665">
        <v>15</v>
      </c>
      <c r="N765" s="666">
        <v>2494.960499803301</v>
      </c>
    </row>
    <row r="766" spans="1:14" ht="14.4" customHeight="1" x14ac:dyDescent="0.3">
      <c r="A766" s="661" t="s">
        <v>591</v>
      </c>
      <c r="B766" s="662" t="s">
        <v>592</v>
      </c>
      <c r="C766" s="663" t="s">
        <v>596</v>
      </c>
      <c r="D766" s="664" t="s">
        <v>4661</v>
      </c>
      <c r="E766" s="663" t="s">
        <v>2888</v>
      </c>
      <c r="F766" s="664" t="s">
        <v>4674</v>
      </c>
      <c r="G766" s="663" t="s">
        <v>2438</v>
      </c>
      <c r="H766" s="663" t="s">
        <v>3126</v>
      </c>
      <c r="I766" s="663" t="s">
        <v>3126</v>
      </c>
      <c r="J766" s="663" t="s">
        <v>3127</v>
      </c>
      <c r="K766" s="663" t="s">
        <v>3128</v>
      </c>
      <c r="L766" s="665">
        <v>200.37235851977806</v>
      </c>
      <c r="M766" s="665">
        <v>75</v>
      </c>
      <c r="N766" s="666">
        <v>15027.926888983355</v>
      </c>
    </row>
    <row r="767" spans="1:14" ht="14.4" customHeight="1" x14ac:dyDescent="0.3">
      <c r="A767" s="661" t="s">
        <v>591</v>
      </c>
      <c r="B767" s="662" t="s">
        <v>592</v>
      </c>
      <c r="C767" s="663" t="s">
        <v>596</v>
      </c>
      <c r="D767" s="664" t="s">
        <v>4661</v>
      </c>
      <c r="E767" s="663" t="s">
        <v>2888</v>
      </c>
      <c r="F767" s="664" t="s">
        <v>4674</v>
      </c>
      <c r="G767" s="663" t="s">
        <v>2438</v>
      </c>
      <c r="H767" s="663" t="s">
        <v>3129</v>
      </c>
      <c r="I767" s="663" t="s">
        <v>3129</v>
      </c>
      <c r="J767" s="663" t="s">
        <v>3130</v>
      </c>
      <c r="K767" s="663" t="s">
        <v>3131</v>
      </c>
      <c r="L767" s="665">
        <v>247.74144261266662</v>
      </c>
      <c r="M767" s="665">
        <v>10</v>
      </c>
      <c r="N767" s="666">
        <v>2477.4144261266661</v>
      </c>
    </row>
    <row r="768" spans="1:14" ht="14.4" customHeight="1" x14ac:dyDescent="0.3">
      <c r="A768" s="661" t="s">
        <v>591</v>
      </c>
      <c r="B768" s="662" t="s">
        <v>592</v>
      </c>
      <c r="C768" s="663" t="s">
        <v>596</v>
      </c>
      <c r="D768" s="664" t="s">
        <v>4661</v>
      </c>
      <c r="E768" s="663" t="s">
        <v>2888</v>
      </c>
      <c r="F768" s="664" t="s">
        <v>4674</v>
      </c>
      <c r="G768" s="663" t="s">
        <v>2438</v>
      </c>
      <c r="H768" s="663" t="s">
        <v>3132</v>
      </c>
      <c r="I768" s="663" t="s">
        <v>3132</v>
      </c>
      <c r="J768" s="663" t="s">
        <v>3133</v>
      </c>
      <c r="K768" s="663" t="s">
        <v>3128</v>
      </c>
      <c r="L768" s="665">
        <v>34.660803544482157</v>
      </c>
      <c r="M768" s="665">
        <v>166</v>
      </c>
      <c r="N768" s="666">
        <v>5753.6933883840375</v>
      </c>
    </row>
    <row r="769" spans="1:14" ht="14.4" customHeight="1" x14ac:dyDescent="0.3">
      <c r="A769" s="661" t="s">
        <v>591</v>
      </c>
      <c r="B769" s="662" t="s">
        <v>592</v>
      </c>
      <c r="C769" s="663" t="s">
        <v>596</v>
      </c>
      <c r="D769" s="664" t="s">
        <v>4661</v>
      </c>
      <c r="E769" s="663" t="s">
        <v>2888</v>
      </c>
      <c r="F769" s="664" t="s">
        <v>4674</v>
      </c>
      <c r="G769" s="663" t="s">
        <v>2438</v>
      </c>
      <c r="H769" s="663" t="s">
        <v>3134</v>
      </c>
      <c r="I769" s="663" t="s">
        <v>3134</v>
      </c>
      <c r="J769" s="663" t="s">
        <v>3135</v>
      </c>
      <c r="K769" s="663" t="s">
        <v>3136</v>
      </c>
      <c r="L769" s="665">
        <v>60.509084254733828</v>
      </c>
      <c r="M769" s="665">
        <v>966</v>
      </c>
      <c r="N769" s="666">
        <v>58451.775390072879</v>
      </c>
    </row>
    <row r="770" spans="1:14" ht="14.4" customHeight="1" x14ac:dyDescent="0.3">
      <c r="A770" s="661" t="s">
        <v>591</v>
      </c>
      <c r="B770" s="662" t="s">
        <v>592</v>
      </c>
      <c r="C770" s="663" t="s">
        <v>596</v>
      </c>
      <c r="D770" s="664" t="s">
        <v>4661</v>
      </c>
      <c r="E770" s="663" t="s">
        <v>2888</v>
      </c>
      <c r="F770" s="664" t="s">
        <v>4674</v>
      </c>
      <c r="G770" s="663" t="s">
        <v>2438</v>
      </c>
      <c r="H770" s="663" t="s">
        <v>3137</v>
      </c>
      <c r="I770" s="663" t="s">
        <v>3138</v>
      </c>
      <c r="J770" s="663" t="s">
        <v>3139</v>
      </c>
      <c r="K770" s="663" t="s">
        <v>3140</v>
      </c>
      <c r="L770" s="665">
        <v>425.46464878925389</v>
      </c>
      <c r="M770" s="665">
        <v>12</v>
      </c>
      <c r="N770" s="666">
        <v>5105.5757854710464</v>
      </c>
    </row>
    <row r="771" spans="1:14" ht="14.4" customHeight="1" x14ac:dyDescent="0.3">
      <c r="A771" s="661" t="s">
        <v>591</v>
      </c>
      <c r="B771" s="662" t="s">
        <v>592</v>
      </c>
      <c r="C771" s="663" t="s">
        <v>596</v>
      </c>
      <c r="D771" s="664" t="s">
        <v>4661</v>
      </c>
      <c r="E771" s="663" t="s">
        <v>2888</v>
      </c>
      <c r="F771" s="664" t="s">
        <v>4674</v>
      </c>
      <c r="G771" s="663" t="s">
        <v>2438</v>
      </c>
      <c r="H771" s="663" t="s">
        <v>3141</v>
      </c>
      <c r="I771" s="663" t="s">
        <v>3142</v>
      </c>
      <c r="J771" s="663" t="s">
        <v>3143</v>
      </c>
      <c r="K771" s="663"/>
      <c r="L771" s="665">
        <v>155.1</v>
      </c>
      <c r="M771" s="665">
        <v>5</v>
      </c>
      <c r="N771" s="666">
        <v>775.5</v>
      </c>
    </row>
    <row r="772" spans="1:14" ht="14.4" customHeight="1" x14ac:dyDescent="0.3">
      <c r="A772" s="661" t="s">
        <v>591</v>
      </c>
      <c r="B772" s="662" t="s">
        <v>592</v>
      </c>
      <c r="C772" s="663" t="s">
        <v>596</v>
      </c>
      <c r="D772" s="664" t="s">
        <v>4661</v>
      </c>
      <c r="E772" s="663" t="s">
        <v>2888</v>
      </c>
      <c r="F772" s="664" t="s">
        <v>4674</v>
      </c>
      <c r="G772" s="663" t="s">
        <v>2438</v>
      </c>
      <c r="H772" s="663" t="s">
        <v>3144</v>
      </c>
      <c r="I772" s="663" t="s">
        <v>3144</v>
      </c>
      <c r="J772" s="663" t="s">
        <v>3145</v>
      </c>
      <c r="K772" s="663" t="s">
        <v>2902</v>
      </c>
      <c r="L772" s="665">
        <v>955.7550763358779</v>
      </c>
      <c r="M772" s="665">
        <v>26.2</v>
      </c>
      <c r="N772" s="666">
        <v>25040.782999999999</v>
      </c>
    </row>
    <row r="773" spans="1:14" ht="14.4" customHeight="1" x14ac:dyDescent="0.3">
      <c r="A773" s="661" t="s">
        <v>591</v>
      </c>
      <c r="B773" s="662" t="s">
        <v>592</v>
      </c>
      <c r="C773" s="663" t="s">
        <v>596</v>
      </c>
      <c r="D773" s="664" t="s">
        <v>4661</v>
      </c>
      <c r="E773" s="663" t="s">
        <v>3146</v>
      </c>
      <c r="F773" s="664" t="s">
        <v>4675</v>
      </c>
      <c r="G773" s="663"/>
      <c r="H773" s="663" t="s">
        <v>3147</v>
      </c>
      <c r="I773" s="663" t="s">
        <v>3148</v>
      </c>
      <c r="J773" s="663" t="s">
        <v>3149</v>
      </c>
      <c r="K773" s="663"/>
      <c r="L773" s="665">
        <v>30.219797620642112</v>
      </c>
      <c r="M773" s="665">
        <v>40</v>
      </c>
      <c r="N773" s="666">
        <v>1208.7919048256845</v>
      </c>
    </row>
    <row r="774" spans="1:14" ht="14.4" customHeight="1" x14ac:dyDescent="0.3">
      <c r="A774" s="661" t="s">
        <v>591</v>
      </c>
      <c r="B774" s="662" t="s">
        <v>592</v>
      </c>
      <c r="C774" s="663" t="s">
        <v>596</v>
      </c>
      <c r="D774" s="664" t="s">
        <v>4661</v>
      </c>
      <c r="E774" s="663" t="s">
        <v>3146</v>
      </c>
      <c r="F774" s="664" t="s">
        <v>4675</v>
      </c>
      <c r="G774" s="663" t="s">
        <v>650</v>
      </c>
      <c r="H774" s="663" t="s">
        <v>3150</v>
      </c>
      <c r="I774" s="663" t="s">
        <v>3151</v>
      </c>
      <c r="J774" s="663" t="s">
        <v>3152</v>
      </c>
      <c r="K774" s="663" t="s">
        <v>3153</v>
      </c>
      <c r="L774" s="665">
        <v>101.22859339899122</v>
      </c>
      <c r="M774" s="665">
        <v>8</v>
      </c>
      <c r="N774" s="666">
        <v>809.82874719192978</v>
      </c>
    </row>
    <row r="775" spans="1:14" ht="14.4" customHeight="1" x14ac:dyDescent="0.3">
      <c r="A775" s="661" t="s">
        <v>591</v>
      </c>
      <c r="B775" s="662" t="s">
        <v>592</v>
      </c>
      <c r="C775" s="663" t="s">
        <v>596</v>
      </c>
      <c r="D775" s="664" t="s">
        <v>4661</v>
      </c>
      <c r="E775" s="663" t="s">
        <v>3146</v>
      </c>
      <c r="F775" s="664" t="s">
        <v>4675</v>
      </c>
      <c r="G775" s="663" t="s">
        <v>650</v>
      </c>
      <c r="H775" s="663" t="s">
        <v>3154</v>
      </c>
      <c r="I775" s="663" t="s">
        <v>3155</v>
      </c>
      <c r="J775" s="663" t="s">
        <v>3156</v>
      </c>
      <c r="K775" s="663" t="s">
        <v>3157</v>
      </c>
      <c r="L775" s="665">
        <v>102.79666666666664</v>
      </c>
      <c r="M775" s="665">
        <v>6</v>
      </c>
      <c r="N775" s="666">
        <v>616.77999999999986</v>
      </c>
    </row>
    <row r="776" spans="1:14" ht="14.4" customHeight="1" x14ac:dyDescent="0.3">
      <c r="A776" s="661" t="s">
        <v>591</v>
      </c>
      <c r="B776" s="662" t="s">
        <v>592</v>
      </c>
      <c r="C776" s="663" t="s">
        <v>596</v>
      </c>
      <c r="D776" s="664" t="s">
        <v>4661</v>
      </c>
      <c r="E776" s="663" t="s">
        <v>3146</v>
      </c>
      <c r="F776" s="664" t="s">
        <v>4675</v>
      </c>
      <c r="G776" s="663" t="s">
        <v>650</v>
      </c>
      <c r="H776" s="663" t="s">
        <v>3158</v>
      </c>
      <c r="I776" s="663" t="s">
        <v>3159</v>
      </c>
      <c r="J776" s="663" t="s">
        <v>3160</v>
      </c>
      <c r="K776" s="663" t="s">
        <v>3161</v>
      </c>
      <c r="L776" s="665">
        <v>1504.3977941778455</v>
      </c>
      <c r="M776" s="665">
        <v>138</v>
      </c>
      <c r="N776" s="666">
        <v>207606.89559654269</v>
      </c>
    </row>
    <row r="777" spans="1:14" ht="14.4" customHeight="1" x14ac:dyDescent="0.3">
      <c r="A777" s="661" t="s">
        <v>591</v>
      </c>
      <c r="B777" s="662" t="s">
        <v>592</v>
      </c>
      <c r="C777" s="663" t="s">
        <v>596</v>
      </c>
      <c r="D777" s="664" t="s">
        <v>4661</v>
      </c>
      <c r="E777" s="663" t="s">
        <v>3146</v>
      </c>
      <c r="F777" s="664" t="s">
        <v>4675</v>
      </c>
      <c r="G777" s="663" t="s">
        <v>650</v>
      </c>
      <c r="H777" s="663" t="s">
        <v>3162</v>
      </c>
      <c r="I777" s="663" t="s">
        <v>3163</v>
      </c>
      <c r="J777" s="663" t="s">
        <v>3164</v>
      </c>
      <c r="K777" s="663" t="s">
        <v>3165</v>
      </c>
      <c r="L777" s="665">
        <v>44.17</v>
      </c>
      <c r="M777" s="665">
        <v>4</v>
      </c>
      <c r="N777" s="666">
        <v>176.68</v>
      </c>
    </row>
    <row r="778" spans="1:14" ht="14.4" customHeight="1" x14ac:dyDescent="0.3">
      <c r="A778" s="661" t="s">
        <v>591</v>
      </c>
      <c r="B778" s="662" t="s">
        <v>592</v>
      </c>
      <c r="C778" s="663" t="s">
        <v>596</v>
      </c>
      <c r="D778" s="664" t="s">
        <v>4661</v>
      </c>
      <c r="E778" s="663" t="s">
        <v>3146</v>
      </c>
      <c r="F778" s="664" t="s">
        <v>4675</v>
      </c>
      <c r="G778" s="663" t="s">
        <v>650</v>
      </c>
      <c r="H778" s="663" t="s">
        <v>3166</v>
      </c>
      <c r="I778" s="663" t="s">
        <v>3167</v>
      </c>
      <c r="J778" s="663" t="s">
        <v>3168</v>
      </c>
      <c r="K778" s="663" t="s">
        <v>2033</v>
      </c>
      <c r="L778" s="665">
        <v>75.360000000000014</v>
      </c>
      <c r="M778" s="665">
        <v>2</v>
      </c>
      <c r="N778" s="666">
        <v>150.72000000000003</v>
      </c>
    </row>
    <row r="779" spans="1:14" ht="14.4" customHeight="1" x14ac:dyDescent="0.3">
      <c r="A779" s="661" t="s">
        <v>591</v>
      </c>
      <c r="B779" s="662" t="s">
        <v>592</v>
      </c>
      <c r="C779" s="663" t="s">
        <v>596</v>
      </c>
      <c r="D779" s="664" t="s">
        <v>4661</v>
      </c>
      <c r="E779" s="663" t="s">
        <v>3146</v>
      </c>
      <c r="F779" s="664" t="s">
        <v>4675</v>
      </c>
      <c r="G779" s="663" t="s">
        <v>650</v>
      </c>
      <c r="H779" s="663" t="s">
        <v>3169</v>
      </c>
      <c r="I779" s="663" t="s">
        <v>3170</v>
      </c>
      <c r="J779" s="663" t="s">
        <v>3171</v>
      </c>
      <c r="K779" s="663" t="s">
        <v>3172</v>
      </c>
      <c r="L779" s="665">
        <v>104.49692307692308</v>
      </c>
      <c r="M779" s="665">
        <v>13</v>
      </c>
      <c r="N779" s="666">
        <v>1358.46</v>
      </c>
    </row>
    <row r="780" spans="1:14" ht="14.4" customHeight="1" x14ac:dyDescent="0.3">
      <c r="A780" s="661" t="s">
        <v>591</v>
      </c>
      <c r="B780" s="662" t="s">
        <v>592</v>
      </c>
      <c r="C780" s="663" t="s">
        <v>596</v>
      </c>
      <c r="D780" s="664" t="s">
        <v>4661</v>
      </c>
      <c r="E780" s="663" t="s">
        <v>3146</v>
      </c>
      <c r="F780" s="664" t="s">
        <v>4675</v>
      </c>
      <c r="G780" s="663" t="s">
        <v>650</v>
      </c>
      <c r="H780" s="663" t="s">
        <v>3173</v>
      </c>
      <c r="I780" s="663" t="s">
        <v>3174</v>
      </c>
      <c r="J780" s="663" t="s">
        <v>3175</v>
      </c>
      <c r="K780" s="663" t="s">
        <v>3176</v>
      </c>
      <c r="L780" s="665">
        <v>98.785084951810802</v>
      </c>
      <c r="M780" s="665">
        <v>2</v>
      </c>
      <c r="N780" s="666">
        <v>197.5701699036216</v>
      </c>
    </row>
    <row r="781" spans="1:14" ht="14.4" customHeight="1" x14ac:dyDescent="0.3">
      <c r="A781" s="661" t="s">
        <v>591</v>
      </c>
      <c r="B781" s="662" t="s">
        <v>592</v>
      </c>
      <c r="C781" s="663" t="s">
        <v>596</v>
      </c>
      <c r="D781" s="664" t="s">
        <v>4661</v>
      </c>
      <c r="E781" s="663" t="s">
        <v>3146</v>
      </c>
      <c r="F781" s="664" t="s">
        <v>4675</v>
      </c>
      <c r="G781" s="663" t="s">
        <v>650</v>
      </c>
      <c r="H781" s="663" t="s">
        <v>3177</v>
      </c>
      <c r="I781" s="663" t="s">
        <v>3178</v>
      </c>
      <c r="J781" s="663" t="s">
        <v>3179</v>
      </c>
      <c r="K781" s="663" t="s">
        <v>3180</v>
      </c>
      <c r="L781" s="665">
        <v>5250</v>
      </c>
      <c r="M781" s="665">
        <v>50</v>
      </c>
      <c r="N781" s="666">
        <v>262500</v>
      </c>
    </row>
    <row r="782" spans="1:14" ht="14.4" customHeight="1" x14ac:dyDescent="0.3">
      <c r="A782" s="661" t="s">
        <v>591</v>
      </c>
      <c r="B782" s="662" t="s">
        <v>592</v>
      </c>
      <c r="C782" s="663" t="s">
        <v>596</v>
      </c>
      <c r="D782" s="664" t="s">
        <v>4661</v>
      </c>
      <c r="E782" s="663" t="s">
        <v>3146</v>
      </c>
      <c r="F782" s="664" t="s">
        <v>4675</v>
      </c>
      <c r="G782" s="663" t="s">
        <v>650</v>
      </c>
      <c r="H782" s="663" t="s">
        <v>3181</v>
      </c>
      <c r="I782" s="663" t="s">
        <v>3182</v>
      </c>
      <c r="J782" s="663" t="s">
        <v>3183</v>
      </c>
      <c r="K782" s="663" t="s">
        <v>3184</v>
      </c>
      <c r="L782" s="665">
        <v>26101.15</v>
      </c>
      <c r="M782" s="665">
        <v>0.5</v>
      </c>
      <c r="N782" s="666">
        <v>13050.575000000001</v>
      </c>
    </row>
    <row r="783" spans="1:14" ht="14.4" customHeight="1" x14ac:dyDescent="0.3">
      <c r="A783" s="661" t="s">
        <v>591</v>
      </c>
      <c r="B783" s="662" t="s">
        <v>592</v>
      </c>
      <c r="C783" s="663" t="s">
        <v>596</v>
      </c>
      <c r="D783" s="664" t="s">
        <v>4661</v>
      </c>
      <c r="E783" s="663" t="s">
        <v>3146</v>
      </c>
      <c r="F783" s="664" t="s">
        <v>4675</v>
      </c>
      <c r="G783" s="663" t="s">
        <v>650</v>
      </c>
      <c r="H783" s="663" t="s">
        <v>3185</v>
      </c>
      <c r="I783" s="663" t="s">
        <v>3186</v>
      </c>
      <c r="J783" s="663" t="s">
        <v>3187</v>
      </c>
      <c r="K783" s="663" t="s">
        <v>3188</v>
      </c>
      <c r="L783" s="665">
        <v>648.58726604355593</v>
      </c>
      <c r="M783" s="665">
        <v>62</v>
      </c>
      <c r="N783" s="666">
        <v>40212.410494700467</v>
      </c>
    </row>
    <row r="784" spans="1:14" ht="14.4" customHeight="1" x14ac:dyDescent="0.3">
      <c r="A784" s="661" t="s">
        <v>591</v>
      </c>
      <c r="B784" s="662" t="s">
        <v>592</v>
      </c>
      <c r="C784" s="663" t="s">
        <v>596</v>
      </c>
      <c r="D784" s="664" t="s">
        <v>4661</v>
      </c>
      <c r="E784" s="663" t="s">
        <v>3146</v>
      </c>
      <c r="F784" s="664" t="s">
        <v>4675</v>
      </c>
      <c r="G784" s="663" t="s">
        <v>650</v>
      </c>
      <c r="H784" s="663" t="s">
        <v>3189</v>
      </c>
      <c r="I784" s="663" t="s">
        <v>3189</v>
      </c>
      <c r="J784" s="663" t="s">
        <v>3183</v>
      </c>
      <c r="K784" s="663" t="s">
        <v>3190</v>
      </c>
      <c r="L784" s="665">
        <v>26381.159285714286</v>
      </c>
      <c r="M784" s="665">
        <v>7</v>
      </c>
      <c r="N784" s="666">
        <v>184668.11499999999</v>
      </c>
    </row>
    <row r="785" spans="1:14" ht="14.4" customHeight="1" x14ac:dyDescent="0.3">
      <c r="A785" s="661" t="s">
        <v>591</v>
      </c>
      <c r="B785" s="662" t="s">
        <v>592</v>
      </c>
      <c r="C785" s="663" t="s">
        <v>596</v>
      </c>
      <c r="D785" s="664" t="s">
        <v>4661</v>
      </c>
      <c r="E785" s="663" t="s">
        <v>3146</v>
      </c>
      <c r="F785" s="664" t="s">
        <v>4675</v>
      </c>
      <c r="G785" s="663" t="s">
        <v>2438</v>
      </c>
      <c r="H785" s="663" t="s">
        <v>3191</v>
      </c>
      <c r="I785" s="663" t="s">
        <v>3192</v>
      </c>
      <c r="J785" s="663" t="s">
        <v>3193</v>
      </c>
      <c r="K785" s="663" t="s">
        <v>3194</v>
      </c>
      <c r="L785" s="665">
        <v>2861.4878541479825</v>
      </c>
      <c r="M785" s="665">
        <v>75</v>
      </c>
      <c r="N785" s="666">
        <v>214611.5890610987</v>
      </c>
    </row>
    <row r="786" spans="1:14" ht="14.4" customHeight="1" x14ac:dyDescent="0.3">
      <c r="A786" s="661" t="s">
        <v>591</v>
      </c>
      <c r="B786" s="662" t="s">
        <v>592</v>
      </c>
      <c r="C786" s="663" t="s">
        <v>596</v>
      </c>
      <c r="D786" s="664" t="s">
        <v>4661</v>
      </c>
      <c r="E786" s="663" t="s">
        <v>3146</v>
      </c>
      <c r="F786" s="664" t="s">
        <v>4675</v>
      </c>
      <c r="G786" s="663" t="s">
        <v>2438</v>
      </c>
      <c r="H786" s="663" t="s">
        <v>3195</v>
      </c>
      <c r="I786" s="663" t="s">
        <v>3196</v>
      </c>
      <c r="J786" s="663" t="s">
        <v>3197</v>
      </c>
      <c r="K786" s="663" t="s">
        <v>3198</v>
      </c>
      <c r="L786" s="665">
        <v>5517.0499999999993</v>
      </c>
      <c r="M786" s="665">
        <v>18</v>
      </c>
      <c r="N786" s="666">
        <v>99306.9</v>
      </c>
    </row>
    <row r="787" spans="1:14" ht="14.4" customHeight="1" x14ac:dyDescent="0.3">
      <c r="A787" s="661" t="s">
        <v>591</v>
      </c>
      <c r="B787" s="662" t="s">
        <v>592</v>
      </c>
      <c r="C787" s="663" t="s">
        <v>596</v>
      </c>
      <c r="D787" s="664" t="s">
        <v>4661</v>
      </c>
      <c r="E787" s="663" t="s">
        <v>3146</v>
      </c>
      <c r="F787" s="664" t="s">
        <v>4675</v>
      </c>
      <c r="G787" s="663" t="s">
        <v>2438</v>
      </c>
      <c r="H787" s="663" t="s">
        <v>3199</v>
      </c>
      <c r="I787" s="663" t="s">
        <v>3200</v>
      </c>
      <c r="J787" s="663" t="s">
        <v>3193</v>
      </c>
      <c r="K787" s="663" t="s">
        <v>3201</v>
      </c>
      <c r="L787" s="665">
        <v>13504.407431439618</v>
      </c>
      <c r="M787" s="665">
        <v>40</v>
      </c>
      <c r="N787" s="666">
        <v>540176.29725758475</v>
      </c>
    </row>
    <row r="788" spans="1:14" ht="14.4" customHeight="1" x14ac:dyDescent="0.3">
      <c r="A788" s="661" t="s">
        <v>591</v>
      </c>
      <c r="B788" s="662" t="s">
        <v>592</v>
      </c>
      <c r="C788" s="663" t="s">
        <v>596</v>
      </c>
      <c r="D788" s="664" t="s">
        <v>4661</v>
      </c>
      <c r="E788" s="663" t="s">
        <v>3146</v>
      </c>
      <c r="F788" s="664" t="s">
        <v>4675</v>
      </c>
      <c r="G788" s="663" t="s">
        <v>2438</v>
      </c>
      <c r="H788" s="663" t="s">
        <v>3202</v>
      </c>
      <c r="I788" s="663" t="s">
        <v>3203</v>
      </c>
      <c r="J788" s="663" t="s">
        <v>3204</v>
      </c>
      <c r="K788" s="663" t="s">
        <v>3205</v>
      </c>
      <c r="L788" s="665">
        <v>10016.192857142858</v>
      </c>
      <c r="M788" s="665">
        <v>14</v>
      </c>
      <c r="N788" s="666">
        <v>140226.70000000001</v>
      </c>
    </row>
    <row r="789" spans="1:14" ht="14.4" customHeight="1" x14ac:dyDescent="0.3">
      <c r="A789" s="661" t="s">
        <v>591</v>
      </c>
      <c r="B789" s="662" t="s">
        <v>592</v>
      </c>
      <c r="C789" s="663" t="s">
        <v>596</v>
      </c>
      <c r="D789" s="664" t="s">
        <v>4661</v>
      </c>
      <c r="E789" s="663" t="s">
        <v>3146</v>
      </c>
      <c r="F789" s="664" t="s">
        <v>4675</v>
      </c>
      <c r="G789" s="663" t="s">
        <v>2438</v>
      </c>
      <c r="H789" s="663" t="s">
        <v>3206</v>
      </c>
      <c r="I789" s="663" t="s">
        <v>3206</v>
      </c>
      <c r="J789" s="663" t="s">
        <v>3207</v>
      </c>
      <c r="K789" s="663" t="s">
        <v>3208</v>
      </c>
      <c r="L789" s="665">
        <v>159.5</v>
      </c>
      <c r="M789" s="665">
        <v>14.6</v>
      </c>
      <c r="N789" s="666">
        <v>2328.6999999999998</v>
      </c>
    </row>
    <row r="790" spans="1:14" ht="14.4" customHeight="1" x14ac:dyDescent="0.3">
      <c r="A790" s="661" t="s">
        <v>591</v>
      </c>
      <c r="B790" s="662" t="s">
        <v>592</v>
      </c>
      <c r="C790" s="663" t="s">
        <v>596</v>
      </c>
      <c r="D790" s="664" t="s">
        <v>4661</v>
      </c>
      <c r="E790" s="663" t="s">
        <v>3209</v>
      </c>
      <c r="F790" s="664" t="s">
        <v>4676</v>
      </c>
      <c r="G790" s="663" t="s">
        <v>650</v>
      </c>
      <c r="H790" s="663" t="s">
        <v>3210</v>
      </c>
      <c r="I790" s="663" t="s">
        <v>3210</v>
      </c>
      <c r="J790" s="663" t="s">
        <v>3211</v>
      </c>
      <c r="K790" s="663" t="s">
        <v>3212</v>
      </c>
      <c r="L790" s="665">
        <v>37847.597577747969</v>
      </c>
      <c r="M790" s="665">
        <v>1.0839068999999995</v>
      </c>
      <c r="N790" s="666">
        <v>41023.272162944289</v>
      </c>
    </row>
    <row r="791" spans="1:14" ht="14.4" customHeight="1" x14ac:dyDescent="0.3">
      <c r="A791" s="661" t="s">
        <v>591</v>
      </c>
      <c r="B791" s="662" t="s">
        <v>592</v>
      </c>
      <c r="C791" s="663" t="s">
        <v>596</v>
      </c>
      <c r="D791" s="664" t="s">
        <v>4661</v>
      </c>
      <c r="E791" s="663" t="s">
        <v>3209</v>
      </c>
      <c r="F791" s="664" t="s">
        <v>4676</v>
      </c>
      <c r="G791" s="663" t="s">
        <v>650</v>
      </c>
      <c r="H791" s="663" t="s">
        <v>3213</v>
      </c>
      <c r="I791" s="663" t="s">
        <v>3214</v>
      </c>
      <c r="J791" s="663" t="s">
        <v>3211</v>
      </c>
      <c r="K791" s="663" t="s">
        <v>3215</v>
      </c>
      <c r="L791" s="665">
        <v>37179.660098468987</v>
      </c>
      <c r="M791" s="665">
        <v>4.0608432999999993</v>
      </c>
      <c r="N791" s="666">
        <v>150980.77360714509</v>
      </c>
    </row>
    <row r="792" spans="1:14" ht="14.4" customHeight="1" x14ac:dyDescent="0.3">
      <c r="A792" s="661" t="s">
        <v>591</v>
      </c>
      <c r="B792" s="662" t="s">
        <v>592</v>
      </c>
      <c r="C792" s="663" t="s">
        <v>596</v>
      </c>
      <c r="D792" s="664" t="s">
        <v>4661</v>
      </c>
      <c r="E792" s="663" t="s">
        <v>3216</v>
      </c>
      <c r="F792" s="664" t="s">
        <v>4677</v>
      </c>
      <c r="G792" s="663"/>
      <c r="H792" s="663"/>
      <c r="I792" s="663" t="s">
        <v>3217</v>
      </c>
      <c r="J792" s="663" t="s">
        <v>3218</v>
      </c>
      <c r="K792" s="663"/>
      <c r="L792" s="665">
        <v>4779.5</v>
      </c>
      <c r="M792" s="665">
        <v>15</v>
      </c>
      <c r="N792" s="666">
        <v>71692.5</v>
      </c>
    </row>
    <row r="793" spans="1:14" ht="14.4" customHeight="1" x14ac:dyDescent="0.3">
      <c r="A793" s="661" t="s">
        <v>591</v>
      </c>
      <c r="B793" s="662" t="s">
        <v>592</v>
      </c>
      <c r="C793" s="663" t="s">
        <v>596</v>
      </c>
      <c r="D793" s="664" t="s">
        <v>4661</v>
      </c>
      <c r="E793" s="663" t="s">
        <v>3216</v>
      </c>
      <c r="F793" s="664" t="s">
        <v>4677</v>
      </c>
      <c r="G793" s="663"/>
      <c r="H793" s="663"/>
      <c r="I793" s="663" t="s">
        <v>3219</v>
      </c>
      <c r="J793" s="663" t="s">
        <v>3220</v>
      </c>
      <c r="K793" s="663"/>
      <c r="L793" s="665">
        <v>1356.8999999999999</v>
      </c>
      <c r="M793" s="665">
        <v>29</v>
      </c>
      <c r="N793" s="666">
        <v>39350.1</v>
      </c>
    </row>
    <row r="794" spans="1:14" ht="14.4" customHeight="1" x14ac:dyDescent="0.3">
      <c r="A794" s="661" t="s">
        <v>591</v>
      </c>
      <c r="B794" s="662" t="s">
        <v>592</v>
      </c>
      <c r="C794" s="663" t="s">
        <v>596</v>
      </c>
      <c r="D794" s="664" t="s">
        <v>4661</v>
      </c>
      <c r="E794" s="663" t="s">
        <v>3216</v>
      </c>
      <c r="F794" s="664" t="s">
        <v>4677</v>
      </c>
      <c r="G794" s="663"/>
      <c r="H794" s="663"/>
      <c r="I794" s="663" t="s">
        <v>3221</v>
      </c>
      <c r="J794" s="663" t="s">
        <v>3222</v>
      </c>
      <c r="K794" s="663"/>
      <c r="L794" s="665">
        <v>9500</v>
      </c>
      <c r="M794" s="665">
        <v>90</v>
      </c>
      <c r="N794" s="666">
        <v>855000</v>
      </c>
    </row>
    <row r="795" spans="1:14" ht="14.4" customHeight="1" x14ac:dyDescent="0.3">
      <c r="A795" s="661" t="s">
        <v>591</v>
      </c>
      <c r="B795" s="662" t="s">
        <v>592</v>
      </c>
      <c r="C795" s="663" t="s">
        <v>596</v>
      </c>
      <c r="D795" s="664" t="s">
        <v>4661</v>
      </c>
      <c r="E795" s="663" t="s">
        <v>3216</v>
      </c>
      <c r="F795" s="664" t="s">
        <v>4677</v>
      </c>
      <c r="G795" s="663"/>
      <c r="H795" s="663"/>
      <c r="I795" s="663" t="s">
        <v>3223</v>
      </c>
      <c r="J795" s="663" t="s">
        <v>3224</v>
      </c>
      <c r="K795" s="663"/>
      <c r="L795" s="665">
        <v>4750</v>
      </c>
      <c r="M795" s="665">
        <v>27</v>
      </c>
      <c r="N795" s="666">
        <v>128250</v>
      </c>
    </row>
    <row r="796" spans="1:14" ht="14.4" customHeight="1" x14ac:dyDescent="0.3">
      <c r="A796" s="661" t="s">
        <v>591</v>
      </c>
      <c r="B796" s="662" t="s">
        <v>592</v>
      </c>
      <c r="C796" s="663" t="s">
        <v>596</v>
      </c>
      <c r="D796" s="664" t="s">
        <v>4661</v>
      </c>
      <c r="E796" s="663" t="s">
        <v>3216</v>
      </c>
      <c r="F796" s="664" t="s">
        <v>4677</v>
      </c>
      <c r="G796" s="663"/>
      <c r="H796" s="663"/>
      <c r="I796" s="663" t="s">
        <v>3225</v>
      </c>
      <c r="J796" s="663" t="s">
        <v>3226</v>
      </c>
      <c r="K796" s="663"/>
      <c r="L796" s="665">
        <v>9559</v>
      </c>
      <c r="M796" s="665">
        <v>36</v>
      </c>
      <c r="N796" s="666">
        <v>344124</v>
      </c>
    </row>
    <row r="797" spans="1:14" ht="14.4" customHeight="1" x14ac:dyDescent="0.3">
      <c r="A797" s="661" t="s">
        <v>591</v>
      </c>
      <c r="B797" s="662" t="s">
        <v>592</v>
      </c>
      <c r="C797" s="663" t="s">
        <v>596</v>
      </c>
      <c r="D797" s="664" t="s">
        <v>4661</v>
      </c>
      <c r="E797" s="663" t="s">
        <v>3216</v>
      </c>
      <c r="F797" s="664" t="s">
        <v>4677</v>
      </c>
      <c r="G797" s="663"/>
      <c r="H797" s="663"/>
      <c r="I797" s="663" t="s">
        <v>3227</v>
      </c>
      <c r="J797" s="663" t="s">
        <v>3228</v>
      </c>
      <c r="K797" s="663"/>
      <c r="L797" s="665">
        <v>2162.7272727272725</v>
      </c>
      <c r="M797" s="665">
        <v>22</v>
      </c>
      <c r="N797" s="666">
        <v>47580</v>
      </c>
    </row>
    <row r="798" spans="1:14" ht="14.4" customHeight="1" x14ac:dyDescent="0.3">
      <c r="A798" s="661" t="s">
        <v>591</v>
      </c>
      <c r="B798" s="662" t="s">
        <v>592</v>
      </c>
      <c r="C798" s="663" t="s">
        <v>596</v>
      </c>
      <c r="D798" s="664" t="s">
        <v>4661</v>
      </c>
      <c r="E798" s="663" t="s">
        <v>3216</v>
      </c>
      <c r="F798" s="664" t="s">
        <v>4677</v>
      </c>
      <c r="G798" s="663"/>
      <c r="H798" s="663"/>
      <c r="I798" s="663" t="s">
        <v>3229</v>
      </c>
      <c r="J798" s="663" t="s">
        <v>3230</v>
      </c>
      <c r="K798" s="663"/>
      <c r="L798" s="665">
        <v>8317.4111111111106</v>
      </c>
      <c r="M798" s="665">
        <v>9</v>
      </c>
      <c r="N798" s="666">
        <v>74856.7</v>
      </c>
    </row>
    <row r="799" spans="1:14" ht="14.4" customHeight="1" x14ac:dyDescent="0.3">
      <c r="A799" s="661" t="s">
        <v>591</v>
      </c>
      <c r="B799" s="662" t="s">
        <v>592</v>
      </c>
      <c r="C799" s="663" t="s">
        <v>596</v>
      </c>
      <c r="D799" s="664" t="s">
        <v>4661</v>
      </c>
      <c r="E799" s="663" t="s">
        <v>3216</v>
      </c>
      <c r="F799" s="664" t="s">
        <v>4677</v>
      </c>
      <c r="G799" s="663"/>
      <c r="H799" s="663"/>
      <c r="I799" s="663" t="s">
        <v>3231</v>
      </c>
      <c r="J799" s="663" t="s">
        <v>3232</v>
      </c>
      <c r="K799" s="663"/>
      <c r="L799" s="665">
        <v>2821</v>
      </c>
      <c r="M799" s="665">
        <v>6</v>
      </c>
      <c r="N799" s="666">
        <v>16926</v>
      </c>
    </row>
    <row r="800" spans="1:14" ht="14.4" customHeight="1" x14ac:dyDescent="0.3">
      <c r="A800" s="661" t="s">
        <v>591</v>
      </c>
      <c r="B800" s="662" t="s">
        <v>592</v>
      </c>
      <c r="C800" s="663" t="s">
        <v>596</v>
      </c>
      <c r="D800" s="664" t="s">
        <v>4661</v>
      </c>
      <c r="E800" s="663" t="s">
        <v>3216</v>
      </c>
      <c r="F800" s="664" t="s">
        <v>4677</v>
      </c>
      <c r="G800" s="663"/>
      <c r="H800" s="663"/>
      <c r="I800" s="663" t="s">
        <v>3233</v>
      </c>
      <c r="J800" s="663" t="s">
        <v>3234</v>
      </c>
      <c r="K800" s="663"/>
      <c r="L800" s="665">
        <v>4252.9044444444444</v>
      </c>
      <c r="M800" s="665">
        <v>18</v>
      </c>
      <c r="N800" s="666">
        <v>76552.28</v>
      </c>
    </row>
    <row r="801" spans="1:14" ht="14.4" customHeight="1" x14ac:dyDescent="0.3">
      <c r="A801" s="661" t="s">
        <v>591</v>
      </c>
      <c r="B801" s="662" t="s">
        <v>592</v>
      </c>
      <c r="C801" s="663" t="s">
        <v>596</v>
      </c>
      <c r="D801" s="664" t="s">
        <v>4661</v>
      </c>
      <c r="E801" s="663" t="s">
        <v>3216</v>
      </c>
      <c r="F801" s="664" t="s">
        <v>4677</v>
      </c>
      <c r="G801" s="663"/>
      <c r="H801" s="663"/>
      <c r="I801" s="663" t="s">
        <v>3235</v>
      </c>
      <c r="J801" s="663" t="s">
        <v>3236</v>
      </c>
      <c r="K801" s="663" t="s">
        <v>3237</v>
      </c>
      <c r="L801" s="665">
        <v>18623</v>
      </c>
      <c r="M801" s="665">
        <v>7</v>
      </c>
      <c r="N801" s="666">
        <v>130361</v>
      </c>
    </row>
    <row r="802" spans="1:14" ht="14.4" customHeight="1" x14ac:dyDescent="0.3">
      <c r="A802" s="661" t="s">
        <v>591</v>
      </c>
      <c r="B802" s="662" t="s">
        <v>592</v>
      </c>
      <c r="C802" s="663" t="s">
        <v>596</v>
      </c>
      <c r="D802" s="664" t="s">
        <v>4661</v>
      </c>
      <c r="E802" s="663" t="s">
        <v>3216</v>
      </c>
      <c r="F802" s="664" t="s">
        <v>4677</v>
      </c>
      <c r="G802" s="663"/>
      <c r="H802" s="663"/>
      <c r="I802" s="663" t="s">
        <v>3238</v>
      </c>
      <c r="J802" s="663" t="s">
        <v>3239</v>
      </c>
      <c r="K802" s="663" t="s">
        <v>3240</v>
      </c>
      <c r="L802" s="665">
        <v>1287</v>
      </c>
      <c r="M802" s="665">
        <v>305</v>
      </c>
      <c r="N802" s="666">
        <v>392535</v>
      </c>
    </row>
    <row r="803" spans="1:14" ht="14.4" customHeight="1" x14ac:dyDescent="0.3">
      <c r="A803" s="661" t="s">
        <v>591</v>
      </c>
      <c r="B803" s="662" t="s">
        <v>592</v>
      </c>
      <c r="C803" s="663" t="s">
        <v>596</v>
      </c>
      <c r="D803" s="664" t="s">
        <v>4661</v>
      </c>
      <c r="E803" s="663" t="s">
        <v>3216</v>
      </c>
      <c r="F803" s="664" t="s">
        <v>4677</v>
      </c>
      <c r="G803" s="663"/>
      <c r="H803" s="663"/>
      <c r="I803" s="663" t="s">
        <v>3241</v>
      </c>
      <c r="J803" s="663" t="s">
        <v>3242</v>
      </c>
      <c r="K803" s="663" t="s">
        <v>3243</v>
      </c>
      <c r="L803" s="665">
        <v>19118</v>
      </c>
      <c r="M803" s="665">
        <v>1</v>
      </c>
      <c r="N803" s="666">
        <v>19118</v>
      </c>
    </row>
    <row r="804" spans="1:14" ht="14.4" customHeight="1" x14ac:dyDescent="0.3">
      <c r="A804" s="661" t="s">
        <v>591</v>
      </c>
      <c r="B804" s="662" t="s">
        <v>592</v>
      </c>
      <c r="C804" s="663" t="s">
        <v>596</v>
      </c>
      <c r="D804" s="664" t="s">
        <v>4661</v>
      </c>
      <c r="E804" s="663" t="s">
        <v>3216</v>
      </c>
      <c r="F804" s="664" t="s">
        <v>4677</v>
      </c>
      <c r="G804" s="663"/>
      <c r="H804" s="663"/>
      <c r="I804" s="663" t="s">
        <v>3244</v>
      </c>
      <c r="J804" s="663" t="s">
        <v>3245</v>
      </c>
      <c r="K804" s="663" t="s">
        <v>3240</v>
      </c>
      <c r="L804" s="665">
        <v>1345.3</v>
      </c>
      <c r="M804" s="665">
        <v>87</v>
      </c>
      <c r="N804" s="666">
        <v>117041.09999999999</v>
      </c>
    </row>
    <row r="805" spans="1:14" ht="14.4" customHeight="1" x14ac:dyDescent="0.3">
      <c r="A805" s="661" t="s">
        <v>591</v>
      </c>
      <c r="B805" s="662" t="s">
        <v>592</v>
      </c>
      <c r="C805" s="663" t="s">
        <v>596</v>
      </c>
      <c r="D805" s="664" t="s">
        <v>4661</v>
      </c>
      <c r="E805" s="663" t="s">
        <v>3216</v>
      </c>
      <c r="F805" s="664" t="s">
        <v>4677</v>
      </c>
      <c r="G805" s="663"/>
      <c r="H805" s="663"/>
      <c r="I805" s="663" t="s">
        <v>3246</v>
      </c>
      <c r="J805" s="663" t="s">
        <v>3247</v>
      </c>
      <c r="K805" s="663"/>
      <c r="L805" s="665">
        <v>4305.3999999999996</v>
      </c>
      <c r="M805" s="665">
        <v>19</v>
      </c>
      <c r="N805" s="666">
        <v>81802.599999999991</v>
      </c>
    </row>
    <row r="806" spans="1:14" ht="14.4" customHeight="1" x14ac:dyDescent="0.3">
      <c r="A806" s="661" t="s">
        <v>591</v>
      </c>
      <c r="B806" s="662" t="s">
        <v>592</v>
      </c>
      <c r="C806" s="663" t="s">
        <v>596</v>
      </c>
      <c r="D806" s="664" t="s">
        <v>4661</v>
      </c>
      <c r="E806" s="663" t="s">
        <v>3216</v>
      </c>
      <c r="F806" s="664" t="s">
        <v>4677</v>
      </c>
      <c r="G806" s="663"/>
      <c r="H806" s="663"/>
      <c r="I806" s="663" t="s">
        <v>3248</v>
      </c>
      <c r="J806" s="663" t="s">
        <v>3249</v>
      </c>
      <c r="K806" s="663"/>
      <c r="L806" s="665">
        <v>2945.7999999999997</v>
      </c>
      <c r="M806" s="665">
        <v>20</v>
      </c>
      <c r="N806" s="666">
        <v>58915.999999999993</v>
      </c>
    </row>
    <row r="807" spans="1:14" ht="14.4" customHeight="1" x14ac:dyDescent="0.3">
      <c r="A807" s="661" t="s">
        <v>591</v>
      </c>
      <c r="B807" s="662" t="s">
        <v>592</v>
      </c>
      <c r="C807" s="663" t="s">
        <v>596</v>
      </c>
      <c r="D807" s="664" t="s">
        <v>4661</v>
      </c>
      <c r="E807" s="663" t="s">
        <v>3216</v>
      </c>
      <c r="F807" s="664" t="s">
        <v>4677</v>
      </c>
      <c r="G807" s="663"/>
      <c r="H807" s="663"/>
      <c r="I807" s="663" t="s">
        <v>3250</v>
      </c>
      <c r="J807" s="663" t="s">
        <v>3251</v>
      </c>
      <c r="K807" s="663" t="s">
        <v>3252</v>
      </c>
      <c r="L807" s="665">
        <v>5891.6</v>
      </c>
      <c r="M807" s="665">
        <v>2</v>
      </c>
      <c r="N807" s="666">
        <v>11783.2</v>
      </c>
    </row>
    <row r="808" spans="1:14" ht="14.4" customHeight="1" x14ac:dyDescent="0.3">
      <c r="A808" s="661" t="s">
        <v>591</v>
      </c>
      <c r="B808" s="662" t="s">
        <v>592</v>
      </c>
      <c r="C808" s="663" t="s">
        <v>596</v>
      </c>
      <c r="D808" s="664" t="s">
        <v>4661</v>
      </c>
      <c r="E808" s="663" t="s">
        <v>3216</v>
      </c>
      <c r="F808" s="664" t="s">
        <v>4677</v>
      </c>
      <c r="G808" s="663"/>
      <c r="H808" s="663"/>
      <c r="I808" s="663" t="s">
        <v>3253</v>
      </c>
      <c r="J808" s="663" t="s">
        <v>3254</v>
      </c>
      <c r="K808" s="663" t="s">
        <v>3255</v>
      </c>
      <c r="L808" s="665">
        <v>2310</v>
      </c>
      <c r="M808" s="665">
        <v>71</v>
      </c>
      <c r="N808" s="666">
        <v>164010</v>
      </c>
    </row>
    <row r="809" spans="1:14" ht="14.4" customHeight="1" x14ac:dyDescent="0.3">
      <c r="A809" s="661" t="s">
        <v>591</v>
      </c>
      <c r="B809" s="662" t="s">
        <v>592</v>
      </c>
      <c r="C809" s="663" t="s">
        <v>596</v>
      </c>
      <c r="D809" s="664" t="s">
        <v>4661</v>
      </c>
      <c r="E809" s="663" t="s">
        <v>3256</v>
      </c>
      <c r="F809" s="664" t="s">
        <v>4678</v>
      </c>
      <c r="G809" s="663"/>
      <c r="H809" s="663"/>
      <c r="I809" s="663" t="s">
        <v>3257</v>
      </c>
      <c r="J809" s="663" t="s">
        <v>3258</v>
      </c>
      <c r="K809" s="663"/>
      <c r="L809" s="665">
        <v>8505.39</v>
      </c>
      <c r="M809" s="665">
        <v>7</v>
      </c>
      <c r="N809" s="666">
        <v>59537.729999999996</v>
      </c>
    </row>
    <row r="810" spans="1:14" ht="14.4" customHeight="1" x14ac:dyDescent="0.3">
      <c r="A810" s="661" t="s">
        <v>591</v>
      </c>
      <c r="B810" s="662" t="s">
        <v>592</v>
      </c>
      <c r="C810" s="663" t="s">
        <v>596</v>
      </c>
      <c r="D810" s="664" t="s">
        <v>4661</v>
      </c>
      <c r="E810" s="663" t="s">
        <v>3256</v>
      </c>
      <c r="F810" s="664" t="s">
        <v>4678</v>
      </c>
      <c r="G810" s="663"/>
      <c r="H810" s="663"/>
      <c r="I810" s="663" t="s">
        <v>3259</v>
      </c>
      <c r="J810" s="663" t="s">
        <v>3260</v>
      </c>
      <c r="K810" s="663"/>
      <c r="L810" s="665">
        <v>4033.6166666666668</v>
      </c>
      <c r="M810" s="665">
        <v>9</v>
      </c>
      <c r="N810" s="666">
        <v>36302.550000000003</v>
      </c>
    </row>
    <row r="811" spans="1:14" ht="14.4" customHeight="1" x14ac:dyDescent="0.3">
      <c r="A811" s="661" t="s">
        <v>591</v>
      </c>
      <c r="B811" s="662" t="s">
        <v>592</v>
      </c>
      <c r="C811" s="663" t="s">
        <v>596</v>
      </c>
      <c r="D811" s="664" t="s">
        <v>4661</v>
      </c>
      <c r="E811" s="663" t="s">
        <v>3256</v>
      </c>
      <c r="F811" s="664" t="s">
        <v>4678</v>
      </c>
      <c r="G811" s="663"/>
      <c r="H811" s="663"/>
      <c r="I811" s="663" t="s">
        <v>3261</v>
      </c>
      <c r="J811" s="663" t="s">
        <v>3262</v>
      </c>
      <c r="K811" s="663"/>
      <c r="L811" s="665">
        <v>4868.3999999999996</v>
      </c>
      <c r="M811" s="665">
        <v>62</v>
      </c>
      <c r="N811" s="666">
        <v>301840.8</v>
      </c>
    </row>
    <row r="812" spans="1:14" ht="14.4" customHeight="1" x14ac:dyDescent="0.3">
      <c r="A812" s="661" t="s">
        <v>591</v>
      </c>
      <c r="B812" s="662" t="s">
        <v>592</v>
      </c>
      <c r="C812" s="663" t="s">
        <v>596</v>
      </c>
      <c r="D812" s="664" t="s">
        <v>4661</v>
      </c>
      <c r="E812" s="663" t="s">
        <v>3256</v>
      </c>
      <c r="F812" s="664" t="s">
        <v>4678</v>
      </c>
      <c r="G812" s="663"/>
      <c r="H812" s="663"/>
      <c r="I812" s="663" t="s">
        <v>3263</v>
      </c>
      <c r="J812" s="663" t="s">
        <v>3264</v>
      </c>
      <c r="K812" s="663"/>
      <c r="L812" s="665">
        <v>9736.7999999999993</v>
      </c>
      <c r="M812" s="665">
        <v>5</v>
      </c>
      <c r="N812" s="666">
        <v>48684</v>
      </c>
    </row>
    <row r="813" spans="1:14" ht="14.4" customHeight="1" x14ac:dyDescent="0.3">
      <c r="A813" s="661" t="s">
        <v>591</v>
      </c>
      <c r="B813" s="662" t="s">
        <v>592</v>
      </c>
      <c r="C813" s="663" t="s">
        <v>596</v>
      </c>
      <c r="D813" s="664" t="s">
        <v>4661</v>
      </c>
      <c r="E813" s="663" t="s">
        <v>3256</v>
      </c>
      <c r="F813" s="664" t="s">
        <v>4678</v>
      </c>
      <c r="G813" s="663"/>
      <c r="H813" s="663"/>
      <c r="I813" s="663" t="s">
        <v>3265</v>
      </c>
      <c r="J813" s="663" t="s">
        <v>3266</v>
      </c>
      <c r="K813" s="663"/>
      <c r="L813" s="665">
        <v>9384</v>
      </c>
      <c r="M813" s="665">
        <v>6</v>
      </c>
      <c r="N813" s="666">
        <v>56304</v>
      </c>
    </row>
    <row r="814" spans="1:14" ht="14.4" customHeight="1" x14ac:dyDescent="0.3">
      <c r="A814" s="661" t="s">
        <v>591</v>
      </c>
      <c r="B814" s="662" t="s">
        <v>592</v>
      </c>
      <c r="C814" s="663" t="s">
        <v>596</v>
      </c>
      <c r="D814" s="664" t="s">
        <v>4661</v>
      </c>
      <c r="E814" s="663" t="s">
        <v>3256</v>
      </c>
      <c r="F814" s="664" t="s">
        <v>4678</v>
      </c>
      <c r="G814" s="663"/>
      <c r="H814" s="663"/>
      <c r="I814" s="663" t="s">
        <v>3267</v>
      </c>
      <c r="J814" s="663" t="s">
        <v>3268</v>
      </c>
      <c r="K814" s="663" t="s">
        <v>3269</v>
      </c>
      <c r="L814" s="665">
        <v>8505.2000000000007</v>
      </c>
      <c r="M814" s="665">
        <v>36</v>
      </c>
      <c r="N814" s="666">
        <v>306187.2</v>
      </c>
    </row>
    <row r="815" spans="1:14" ht="14.4" customHeight="1" x14ac:dyDescent="0.3">
      <c r="A815" s="661" t="s">
        <v>591</v>
      </c>
      <c r="B815" s="662" t="s">
        <v>592</v>
      </c>
      <c r="C815" s="663" t="s">
        <v>596</v>
      </c>
      <c r="D815" s="664" t="s">
        <v>4661</v>
      </c>
      <c r="E815" s="663" t="s">
        <v>3256</v>
      </c>
      <c r="F815" s="664" t="s">
        <v>4678</v>
      </c>
      <c r="G815" s="663"/>
      <c r="H815" s="663"/>
      <c r="I815" s="663" t="s">
        <v>3270</v>
      </c>
      <c r="J815" s="663" t="s">
        <v>3271</v>
      </c>
      <c r="K815" s="663" t="s">
        <v>3272</v>
      </c>
      <c r="L815" s="665">
        <v>4252.5999999999995</v>
      </c>
      <c r="M815" s="665">
        <v>14</v>
      </c>
      <c r="N815" s="666">
        <v>59536.399999999994</v>
      </c>
    </row>
    <row r="816" spans="1:14" ht="14.4" customHeight="1" x14ac:dyDescent="0.3">
      <c r="A816" s="661" t="s">
        <v>591</v>
      </c>
      <c r="B816" s="662" t="s">
        <v>592</v>
      </c>
      <c r="C816" s="663" t="s">
        <v>596</v>
      </c>
      <c r="D816" s="664" t="s">
        <v>4661</v>
      </c>
      <c r="E816" s="663" t="s">
        <v>3256</v>
      </c>
      <c r="F816" s="664" t="s">
        <v>4678</v>
      </c>
      <c r="G816" s="663"/>
      <c r="H816" s="663"/>
      <c r="I816" s="663" t="s">
        <v>3273</v>
      </c>
      <c r="J816" s="663" t="s">
        <v>3274</v>
      </c>
      <c r="K816" s="663"/>
      <c r="L816" s="665">
        <v>20462.240000000002</v>
      </c>
      <c r="M816" s="665">
        <v>8</v>
      </c>
      <c r="N816" s="666">
        <v>163697.92000000001</v>
      </c>
    </row>
    <row r="817" spans="1:14" ht="14.4" customHeight="1" x14ac:dyDescent="0.3">
      <c r="A817" s="661" t="s">
        <v>591</v>
      </c>
      <c r="B817" s="662" t="s">
        <v>592</v>
      </c>
      <c r="C817" s="663" t="s">
        <v>596</v>
      </c>
      <c r="D817" s="664" t="s">
        <v>4661</v>
      </c>
      <c r="E817" s="663" t="s">
        <v>3275</v>
      </c>
      <c r="F817" s="664" t="s">
        <v>4679</v>
      </c>
      <c r="G817" s="663" t="s">
        <v>650</v>
      </c>
      <c r="H817" s="663" t="s">
        <v>3276</v>
      </c>
      <c r="I817" s="663" t="s">
        <v>3277</v>
      </c>
      <c r="J817" s="663" t="s">
        <v>3278</v>
      </c>
      <c r="K817" s="663" t="s">
        <v>3279</v>
      </c>
      <c r="L817" s="665">
        <v>96463.62</v>
      </c>
      <c r="M817" s="665">
        <v>4</v>
      </c>
      <c r="N817" s="666">
        <v>385854.48</v>
      </c>
    </row>
    <row r="818" spans="1:14" ht="14.4" customHeight="1" x14ac:dyDescent="0.3">
      <c r="A818" s="661" t="s">
        <v>591</v>
      </c>
      <c r="B818" s="662" t="s">
        <v>592</v>
      </c>
      <c r="C818" s="663" t="s">
        <v>596</v>
      </c>
      <c r="D818" s="664" t="s">
        <v>4661</v>
      </c>
      <c r="E818" s="663" t="s">
        <v>3280</v>
      </c>
      <c r="F818" s="664" t="s">
        <v>4680</v>
      </c>
      <c r="G818" s="663" t="s">
        <v>650</v>
      </c>
      <c r="H818" s="663" t="s">
        <v>3281</v>
      </c>
      <c r="I818" s="663" t="s">
        <v>3282</v>
      </c>
      <c r="J818" s="663" t="s">
        <v>3283</v>
      </c>
      <c r="K818" s="663" t="s">
        <v>3284</v>
      </c>
      <c r="L818" s="665">
        <v>2719.2000000000003</v>
      </c>
      <c r="M818" s="665">
        <v>13</v>
      </c>
      <c r="N818" s="666">
        <v>35349.600000000006</v>
      </c>
    </row>
    <row r="819" spans="1:14" ht="14.4" customHeight="1" x14ac:dyDescent="0.3">
      <c r="A819" s="661" t="s">
        <v>591</v>
      </c>
      <c r="B819" s="662" t="s">
        <v>592</v>
      </c>
      <c r="C819" s="663" t="s">
        <v>596</v>
      </c>
      <c r="D819" s="664" t="s">
        <v>4661</v>
      </c>
      <c r="E819" s="663" t="s">
        <v>3280</v>
      </c>
      <c r="F819" s="664" t="s">
        <v>4680</v>
      </c>
      <c r="G819" s="663" t="s">
        <v>650</v>
      </c>
      <c r="H819" s="663" t="s">
        <v>3285</v>
      </c>
      <c r="I819" s="663" t="s">
        <v>3286</v>
      </c>
      <c r="J819" s="663" t="s">
        <v>3287</v>
      </c>
      <c r="K819" s="663" t="s">
        <v>3288</v>
      </c>
      <c r="L819" s="665">
        <v>4285.8616324715003</v>
      </c>
      <c r="M819" s="665">
        <v>11</v>
      </c>
      <c r="N819" s="666">
        <v>47144.477957186507</v>
      </c>
    </row>
    <row r="820" spans="1:14" ht="14.4" customHeight="1" x14ac:dyDescent="0.3">
      <c r="A820" s="661" t="s">
        <v>591</v>
      </c>
      <c r="B820" s="662" t="s">
        <v>592</v>
      </c>
      <c r="C820" s="663" t="s">
        <v>596</v>
      </c>
      <c r="D820" s="664" t="s">
        <v>4661</v>
      </c>
      <c r="E820" s="663" t="s">
        <v>3280</v>
      </c>
      <c r="F820" s="664" t="s">
        <v>4680</v>
      </c>
      <c r="G820" s="663" t="s">
        <v>650</v>
      </c>
      <c r="H820" s="663" t="s">
        <v>3289</v>
      </c>
      <c r="I820" s="663" t="s">
        <v>3290</v>
      </c>
      <c r="J820" s="663" t="s">
        <v>3291</v>
      </c>
      <c r="K820" s="663" t="s">
        <v>3292</v>
      </c>
      <c r="L820" s="665">
        <v>2296.58</v>
      </c>
      <c r="M820" s="665">
        <v>2.4</v>
      </c>
      <c r="N820" s="666">
        <v>5511.7919999999995</v>
      </c>
    </row>
    <row r="821" spans="1:14" ht="14.4" customHeight="1" x14ac:dyDescent="0.3">
      <c r="A821" s="661" t="s">
        <v>591</v>
      </c>
      <c r="B821" s="662" t="s">
        <v>592</v>
      </c>
      <c r="C821" s="663" t="s">
        <v>596</v>
      </c>
      <c r="D821" s="664" t="s">
        <v>4661</v>
      </c>
      <c r="E821" s="663" t="s">
        <v>3280</v>
      </c>
      <c r="F821" s="664" t="s">
        <v>4680</v>
      </c>
      <c r="G821" s="663" t="s">
        <v>650</v>
      </c>
      <c r="H821" s="663" t="s">
        <v>3293</v>
      </c>
      <c r="I821" s="663" t="s">
        <v>3293</v>
      </c>
      <c r="J821" s="663" t="s">
        <v>3294</v>
      </c>
      <c r="K821" s="663" t="s">
        <v>3295</v>
      </c>
      <c r="L821" s="665">
        <v>3520.97</v>
      </c>
      <c r="M821" s="665">
        <v>2</v>
      </c>
      <c r="N821" s="666">
        <v>7041.94</v>
      </c>
    </row>
    <row r="822" spans="1:14" ht="14.4" customHeight="1" x14ac:dyDescent="0.3">
      <c r="A822" s="661" t="s">
        <v>591</v>
      </c>
      <c r="B822" s="662" t="s">
        <v>592</v>
      </c>
      <c r="C822" s="663" t="s">
        <v>596</v>
      </c>
      <c r="D822" s="664" t="s">
        <v>4661</v>
      </c>
      <c r="E822" s="663" t="s">
        <v>3280</v>
      </c>
      <c r="F822" s="664" t="s">
        <v>4680</v>
      </c>
      <c r="G822" s="663" t="s">
        <v>650</v>
      </c>
      <c r="H822" s="663" t="s">
        <v>3296</v>
      </c>
      <c r="I822" s="663" t="s">
        <v>3297</v>
      </c>
      <c r="J822" s="663" t="s">
        <v>3298</v>
      </c>
      <c r="K822" s="663" t="s">
        <v>3295</v>
      </c>
      <c r="L822" s="665">
        <v>1680.58</v>
      </c>
      <c r="M822" s="665">
        <v>3</v>
      </c>
      <c r="N822" s="666">
        <v>5041.74</v>
      </c>
    </row>
    <row r="823" spans="1:14" ht="14.4" customHeight="1" x14ac:dyDescent="0.3">
      <c r="A823" s="661" t="s">
        <v>591</v>
      </c>
      <c r="B823" s="662" t="s">
        <v>592</v>
      </c>
      <c r="C823" s="663" t="s">
        <v>596</v>
      </c>
      <c r="D823" s="664" t="s">
        <v>4661</v>
      </c>
      <c r="E823" s="663" t="s">
        <v>3280</v>
      </c>
      <c r="F823" s="664" t="s">
        <v>4680</v>
      </c>
      <c r="G823" s="663" t="s">
        <v>650</v>
      </c>
      <c r="H823" s="663" t="s">
        <v>3299</v>
      </c>
      <c r="I823" s="663" t="s">
        <v>3300</v>
      </c>
      <c r="J823" s="663" t="s">
        <v>3301</v>
      </c>
      <c r="K823" s="663" t="s">
        <v>3295</v>
      </c>
      <c r="L823" s="665">
        <v>1329.46</v>
      </c>
      <c r="M823" s="665">
        <v>1</v>
      </c>
      <c r="N823" s="666">
        <v>1329.46</v>
      </c>
    </row>
    <row r="824" spans="1:14" ht="14.4" customHeight="1" x14ac:dyDescent="0.3">
      <c r="A824" s="661" t="s">
        <v>591</v>
      </c>
      <c r="B824" s="662" t="s">
        <v>592</v>
      </c>
      <c r="C824" s="663" t="s">
        <v>596</v>
      </c>
      <c r="D824" s="664" t="s">
        <v>4661</v>
      </c>
      <c r="E824" s="663" t="s">
        <v>3280</v>
      </c>
      <c r="F824" s="664" t="s">
        <v>4680</v>
      </c>
      <c r="G824" s="663" t="s">
        <v>650</v>
      </c>
      <c r="H824" s="663" t="s">
        <v>3302</v>
      </c>
      <c r="I824" s="663" t="s">
        <v>3303</v>
      </c>
      <c r="J824" s="663" t="s">
        <v>3304</v>
      </c>
      <c r="K824" s="663" t="s">
        <v>3305</v>
      </c>
      <c r="L824" s="665">
        <v>3102.0000000000009</v>
      </c>
      <c r="M824" s="665">
        <v>8</v>
      </c>
      <c r="N824" s="666">
        <v>24816.000000000007</v>
      </c>
    </row>
    <row r="825" spans="1:14" ht="14.4" customHeight="1" x14ac:dyDescent="0.3">
      <c r="A825" s="661" t="s">
        <v>591</v>
      </c>
      <c r="B825" s="662" t="s">
        <v>592</v>
      </c>
      <c r="C825" s="663" t="s">
        <v>596</v>
      </c>
      <c r="D825" s="664" t="s">
        <v>4661</v>
      </c>
      <c r="E825" s="663" t="s">
        <v>3280</v>
      </c>
      <c r="F825" s="664" t="s">
        <v>4680</v>
      </c>
      <c r="G825" s="663" t="s">
        <v>650</v>
      </c>
      <c r="H825" s="663" t="s">
        <v>3306</v>
      </c>
      <c r="I825" s="663" t="s">
        <v>3307</v>
      </c>
      <c r="J825" s="663" t="s">
        <v>3308</v>
      </c>
      <c r="K825" s="663" t="s">
        <v>3284</v>
      </c>
      <c r="L825" s="665">
        <v>2596</v>
      </c>
      <c r="M825" s="665">
        <v>4</v>
      </c>
      <c r="N825" s="666">
        <v>10384</v>
      </c>
    </row>
    <row r="826" spans="1:14" ht="14.4" customHeight="1" x14ac:dyDescent="0.3">
      <c r="A826" s="661" t="s">
        <v>591</v>
      </c>
      <c r="B826" s="662" t="s">
        <v>592</v>
      </c>
      <c r="C826" s="663" t="s">
        <v>596</v>
      </c>
      <c r="D826" s="664" t="s">
        <v>4661</v>
      </c>
      <c r="E826" s="663" t="s">
        <v>3280</v>
      </c>
      <c r="F826" s="664" t="s">
        <v>4680</v>
      </c>
      <c r="G826" s="663" t="s">
        <v>650</v>
      </c>
      <c r="H826" s="663" t="s">
        <v>3309</v>
      </c>
      <c r="I826" s="663" t="s">
        <v>3310</v>
      </c>
      <c r="J826" s="663" t="s">
        <v>3291</v>
      </c>
      <c r="K826" s="663" t="s">
        <v>3311</v>
      </c>
      <c r="L826" s="665">
        <v>1224.52</v>
      </c>
      <c r="M826" s="665">
        <v>1</v>
      </c>
      <c r="N826" s="666">
        <v>1224.52</v>
      </c>
    </row>
    <row r="827" spans="1:14" ht="14.4" customHeight="1" x14ac:dyDescent="0.3">
      <c r="A827" s="661" t="s">
        <v>591</v>
      </c>
      <c r="B827" s="662" t="s">
        <v>592</v>
      </c>
      <c r="C827" s="663" t="s">
        <v>596</v>
      </c>
      <c r="D827" s="664" t="s">
        <v>4661</v>
      </c>
      <c r="E827" s="663" t="s">
        <v>3280</v>
      </c>
      <c r="F827" s="664" t="s">
        <v>4680</v>
      </c>
      <c r="G827" s="663" t="s">
        <v>650</v>
      </c>
      <c r="H827" s="663" t="s">
        <v>3312</v>
      </c>
      <c r="I827" s="663" t="s">
        <v>3313</v>
      </c>
      <c r="J827" s="663" t="s">
        <v>3314</v>
      </c>
      <c r="K827" s="663" t="s">
        <v>3315</v>
      </c>
      <c r="L827" s="665">
        <v>3358.3</v>
      </c>
      <c r="M827" s="665">
        <v>5</v>
      </c>
      <c r="N827" s="666">
        <v>16791.5</v>
      </c>
    </row>
    <row r="828" spans="1:14" ht="14.4" customHeight="1" x14ac:dyDescent="0.3">
      <c r="A828" s="661" t="s">
        <v>591</v>
      </c>
      <c r="B828" s="662" t="s">
        <v>592</v>
      </c>
      <c r="C828" s="663" t="s">
        <v>596</v>
      </c>
      <c r="D828" s="664" t="s">
        <v>4661</v>
      </c>
      <c r="E828" s="663" t="s">
        <v>3280</v>
      </c>
      <c r="F828" s="664" t="s">
        <v>4680</v>
      </c>
      <c r="G828" s="663" t="s">
        <v>650</v>
      </c>
      <c r="H828" s="663" t="s">
        <v>3316</v>
      </c>
      <c r="I828" s="663" t="s">
        <v>3316</v>
      </c>
      <c r="J828" s="663" t="s">
        <v>3317</v>
      </c>
      <c r="K828" s="663" t="s">
        <v>3318</v>
      </c>
      <c r="L828" s="665">
        <v>2838</v>
      </c>
      <c r="M828" s="665">
        <v>3</v>
      </c>
      <c r="N828" s="666">
        <v>8514</v>
      </c>
    </row>
    <row r="829" spans="1:14" ht="14.4" customHeight="1" x14ac:dyDescent="0.3">
      <c r="A829" s="661" t="s">
        <v>591</v>
      </c>
      <c r="B829" s="662" t="s">
        <v>592</v>
      </c>
      <c r="C829" s="663" t="s">
        <v>601</v>
      </c>
      <c r="D829" s="664" t="s">
        <v>4662</v>
      </c>
      <c r="E829" s="663" t="s">
        <v>634</v>
      </c>
      <c r="F829" s="664" t="s">
        <v>4671</v>
      </c>
      <c r="G829" s="663"/>
      <c r="H829" s="663" t="s">
        <v>639</v>
      </c>
      <c r="I829" s="663" t="s">
        <v>640</v>
      </c>
      <c r="J829" s="663" t="s">
        <v>641</v>
      </c>
      <c r="K829" s="663" t="s">
        <v>642</v>
      </c>
      <c r="L829" s="665">
        <v>364.32885653700362</v>
      </c>
      <c r="M829" s="665">
        <v>20</v>
      </c>
      <c r="N829" s="666">
        <v>7286.5771307400728</v>
      </c>
    </row>
    <row r="830" spans="1:14" ht="14.4" customHeight="1" x14ac:dyDescent="0.3">
      <c r="A830" s="661" t="s">
        <v>591</v>
      </c>
      <c r="B830" s="662" t="s">
        <v>592</v>
      </c>
      <c r="C830" s="663" t="s">
        <v>601</v>
      </c>
      <c r="D830" s="664" t="s">
        <v>4662</v>
      </c>
      <c r="E830" s="663" t="s">
        <v>634</v>
      </c>
      <c r="F830" s="664" t="s">
        <v>4671</v>
      </c>
      <c r="G830" s="663"/>
      <c r="H830" s="663" t="s">
        <v>3319</v>
      </c>
      <c r="I830" s="663" t="s">
        <v>3320</v>
      </c>
      <c r="J830" s="663" t="s">
        <v>3321</v>
      </c>
      <c r="K830" s="663" t="s">
        <v>3322</v>
      </c>
      <c r="L830" s="665">
        <v>1594.4436608692276</v>
      </c>
      <c r="M830" s="665">
        <v>9</v>
      </c>
      <c r="N830" s="666">
        <v>14349.99294782305</v>
      </c>
    </row>
    <row r="831" spans="1:14" ht="14.4" customHeight="1" x14ac:dyDescent="0.3">
      <c r="A831" s="661" t="s">
        <v>591</v>
      </c>
      <c r="B831" s="662" t="s">
        <v>592</v>
      </c>
      <c r="C831" s="663" t="s">
        <v>601</v>
      </c>
      <c r="D831" s="664" t="s">
        <v>4662</v>
      </c>
      <c r="E831" s="663" t="s">
        <v>634</v>
      </c>
      <c r="F831" s="664" t="s">
        <v>4671</v>
      </c>
      <c r="G831" s="663"/>
      <c r="H831" s="663" t="s">
        <v>3323</v>
      </c>
      <c r="I831" s="663" t="s">
        <v>3323</v>
      </c>
      <c r="J831" s="663" t="s">
        <v>3324</v>
      </c>
      <c r="K831" s="663" t="s">
        <v>2753</v>
      </c>
      <c r="L831" s="665">
        <v>6945.0545952055336</v>
      </c>
      <c r="M831" s="665">
        <v>4</v>
      </c>
      <c r="N831" s="666">
        <v>27780.218380822134</v>
      </c>
    </row>
    <row r="832" spans="1:14" ht="14.4" customHeight="1" x14ac:dyDescent="0.3">
      <c r="A832" s="661" t="s">
        <v>591</v>
      </c>
      <c r="B832" s="662" t="s">
        <v>592</v>
      </c>
      <c r="C832" s="663" t="s">
        <v>601</v>
      </c>
      <c r="D832" s="664" t="s">
        <v>4662</v>
      </c>
      <c r="E832" s="663" t="s">
        <v>634</v>
      </c>
      <c r="F832" s="664" t="s">
        <v>4671</v>
      </c>
      <c r="G832" s="663"/>
      <c r="H832" s="663" t="s">
        <v>3325</v>
      </c>
      <c r="I832" s="663" t="s">
        <v>3326</v>
      </c>
      <c r="J832" s="663" t="s">
        <v>3327</v>
      </c>
      <c r="K832" s="663" t="s">
        <v>3328</v>
      </c>
      <c r="L832" s="665">
        <v>6147.41</v>
      </c>
      <c r="M832" s="665">
        <v>1</v>
      </c>
      <c r="N832" s="666">
        <v>6147.41</v>
      </c>
    </row>
    <row r="833" spans="1:14" ht="14.4" customHeight="1" x14ac:dyDescent="0.3">
      <c r="A833" s="661" t="s">
        <v>591</v>
      </c>
      <c r="B833" s="662" t="s">
        <v>592</v>
      </c>
      <c r="C833" s="663" t="s">
        <v>601</v>
      </c>
      <c r="D833" s="664" t="s">
        <v>4662</v>
      </c>
      <c r="E833" s="663" t="s">
        <v>634</v>
      </c>
      <c r="F833" s="664" t="s">
        <v>4671</v>
      </c>
      <c r="G833" s="663"/>
      <c r="H833" s="663" t="s">
        <v>643</v>
      </c>
      <c r="I833" s="663" t="s">
        <v>644</v>
      </c>
      <c r="J833" s="663" t="s">
        <v>645</v>
      </c>
      <c r="K833" s="663" t="s">
        <v>646</v>
      </c>
      <c r="L833" s="665">
        <v>1055.0674819978822</v>
      </c>
      <c r="M833" s="665">
        <v>1</v>
      </c>
      <c r="N833" s="666">
        <v>1055.0674819978822</v>
      </c>
    </row>
    <row r="834" spans="1:14" ht="14.4" customHeight="1" x14ac:dyDescent="0.3">
      <c r="A834" s="661" t="s">
        <v>591</v>
      </c>
      <c r="B834" s="662" t="s">
        <v>592</v>
      </c>
      <c r="C834" s="663" t="s">
        <v>601</v>
      </c>
      <c r="D834" s="664" t="s">
        <v>4662</v>
      </c>
      <c r="E834" s="663" t="s">
        <v>634</v>
      </c>
      <c r="F834" s="664" t="s">
        <v>4671</v>
      </c>
      <c r="G834" s="663"/>
      <c r="H834" s="663" t="s">
        <v>3329</v>
      </c>
      <c r="I834" s="663" t="s">
        <v>3330</v>
      </c>
      <c r="J834" s="663" t="s">
        <v>3331</v>
      </c>
      <c r="K834" s="663" t="s">
        <v>3332</v>
      </c>
      <c r="L834" s="665">
        <v>9289.4771386203047</v>
      </c>
      <c r="M834" s="665">
        <v>15</v>
      </c>
      <c r="N834" s="666">
        <v>139342.15707930457</v>
      </c>
    </row>
    <row r="835" spans="1:14" ht="14.4" customHeight="1" x14ac:dyDescent="0.3">
      <c r="A835" s="661" t="s">
        <v>591</v>
      </c>
      <c r="B835" s="662" t="s">
        <v>592</v>
      </c>
      <c r="C835" s="663" t="s">
        <v>601</v>
      </c>
      <c r="D835" s="664" t="s">
        <v>4662</v>
      </c>
      <c r="E835" s="663" t="s">
        <v>634</v>
      </c>
      <c r="F835" s="664" t="s">
        <v>4671</v>
      </c>
      <c r="G835" s="663"/>
      <c r="H835" s="663" t="s">
        <v>3333</v>
      </c>
      <c r="I835" s="663" t="s">
        <v>3334</v>
      </c>
      <c r="J835" s="663" t="s">
        <v>3335</v>
      </c>
      <c r="K835" s="663" t="s">
        <v>3332</v>
      </c>
      <c r="L835" s="665">
        <v>6199.4677795830657</v>
      </c>
      <c r="M835" s="665">
        <v>10</v>
      </c>
      <c r="N835" s="666">
        <v>61994.677795830656</v>
      </c>
    </row>
    <row r="836" spans="1:14" ht="14.4" customHeight="1" x14ac:dyDescent="0.3">
      <c r="A836" s="661" t="s">
        <v>591</v>
      </c>
      <c r="B836" s="662" t="s">
        <v>592</v>
      </c>
      <c r="C836" s="663" t="s">
        <v>601</v>
      </c>
      <c r="D836" s="664" t="s">
        <v>4662</v>
      </c>
      <c r="E836" s="663" t="s">
        <v>634</v>
      </c>
      <c r="F836" s="664" t="s">
        <v>4671</v>
      </c>
      <c r="G836" s="663"/>
      <c r="H836" s="663" t="s">
        <v>3336</v>
      </c>
      <c r="I836" s="663" t="s">
        <v>3336</v>
      </c>
      <c r="J836" s="663" t="s">
        <v>3337</v>
      </c>
      <c r="K836" s="663" t="s">
        <v>3338</v>
      </c>
      <c r="L836" s="665">
        <v>18983.330666666669</v>
      </c>
      <c r="M836" s="665">
        <v>60</v>
      </c>
      <c r="N836" s="666">
        <v>1138999.8400000001</v>
      </c>
    </row>
    <row r="837" spans="1:14" ht="14.4" customHeight="1" x14ac:dyDescent="0.3">
      <c r="A837" s="661" t="s">
        <v>591</v>
      </c>
      <c r="B837" s="662" t="s">
        <v>592</v>
      </c>
      <c r="C837" s="663" t="s">
        <v>601</v>
      </c>
      <c r="D837" s="664" t="s">
        <v>4662</v>
      </c>
      <c r="E837" s="663" t="s">
        <v>634</v>
      </c>
      <c r="F837" s="664" t="s">
        <v>4671</v>
      </c>
      <c r="G837" s="663" t="s">
        <v>650</v>
      </c>
      <c r="H837" s="663" t="s">
        <v>651</v>
      </c>
      <c r="I837" s="663" t="s">
        <v>651</v>
      </c>
      <c r="J837" s="663" t="s">
        <v>652</v>
      </c>
      <c r="K837" s="663" t="s">
        <v>653</v>
      </c>
      <c r="L837" s="665">
        <v>171.6</v>
      </c>
      <c r="M837" s="665">
        <v>4</v>
      </c>
      <c r="N837" s="666">
        <v>686.4</v>
      </c>
    </row>
    <row r="838" spans="1:14" ht="14.4" customHeight="1" x14ac:dyDescent="0.3">
      <c r="A838" s="661" t="s">
        <v>591</v>
      </c>
      <c r="B838" s="662" t="s">
        <v>592</v>
      </c>
      <c r="C838" s="663" t="s">
        <v>601</v>
      </c>
      <c r="D838" s="664" t="s">
        <v>4662</v>
      </c>
      <c r="E838" s="663" t="s">
        <v>634</v>
      </c>
      <c r="F838" s="664" t="s">
        <v>4671</v>
      </c>
      <c r="G838" s="663" t="s">
        <v>650</v>
      </c>
      <c r="H838" s="663" t="s">
        <v>654</v>
      </c>
      <c r="I838" s="663" t="s">
        <v>654</v>
      </c>
      <c r="J838" s="663" t="s">
        <v>655</v>
      </c>
      <c r="K838" s="663" t="s">
        <v>656</v>
      </c>
      <c r="L838" s="665">
        <v>173.69</v>
      </c>
      <c r="M838" s="665">
        <v>1</v>
      </c>
      <c r="N838" s="666">
        <v>173.69</v>
      </c>
    </row>
    <row r="839" spans="1:14" ht="14.4" customHeight="1" x14ac:dyDescent="0.3">
      <c r="A839" s="661" t="s">
        <v>591</v>
      </c>
      <c r="B839" s="662" t="s">
        <v>592</v>
      </c>
      <c r="C839" s="663" t="s">
        <v>601</v>
      </c>
      <c r="D839" s="664" t="s">
        <v>4662</v>
      </c>
      <c r="E839" s="663" t="s">
        <v>634</v>
      </c>
      <c r="F839" s="664" t="s">
        <v>4671</v>
      </c>
      <c r="G839" s="663" t="s">
        <v>650</v>
      </c>
      <c r="H839" s="663" t="s">
        <v>657</v>
      </c>
      <c r="I839" s="663" t="s">
        <v>657</v>
      </c>
      <c r="J839" s="663" t="s">
        <v>658</v>
      </c>
      <c r="K839" s="663" t="s">
        <v>656</v>
      </c>
      <c r="L839" s="665">
        <v>143</v>
      </c>
      <c r="M839" s="665">
        <v>4</v>
      </c>
      <c r="N839" s="666">
        <v>572</v>
      </c>
    </row>
    <row r="840" spans="1:14" ht="14.4" customHeight="1" x14ac:dyDescent="0.3">
      <c r="A840" s="661" t="s">
        <v>591</v>
      </c>
      <c r="B840" s="662" t="s">
        <v>592</v>
      </c>
      <c r="C840" s="663" t="s">
        <v>601</v>
      </c>
      <c r="D840" s="664" t="s">
        <v>4662</v>
      </c>
      <c r="E840" s="663" t="s">
        <v>634</v>
      </c>
      <c r="F840" s="664" t="s">
        <v>4671</v>
      </c>
      <c r="G840" s="663" t="s">
        <v>650</v>
      </c>
      <c r="H840" s="663" t="s">
        <v>659</v>
      </c>
      <c r="I840" s="663" t="s">
        <v>659</v>
      </c>
      <c r="J840" s="663" t="s">
        <v>658</v>
      </c>
      <c r="K840" s="663" t="s">
        <v>660</v>
      </c>
      <c r="L840" s="665">
        <v>126.5</v>
      </c>
      <c r="M840" s="665">
        <v>3</v>
      </c>
      <c r="N840" s="666">
        <v>379.5</v>
      </c>
    </row>
    <row r="841" spans="1:14" ht="14.4" customHeight="1" x14ac:dyDescent="0.3">
      <c r="A841" s="661" t="s">
        <v>591</v>
      </c>
      <c r="B841" s="662" t="s">
        <v>592</v>
      </c>
      <c r="C841" s="663" t="s">
        <v>601</v>
      </c>
      <c r="D841" s="664" t="s">
        <v>4662</v>
      </c>
      <c r="E841" s="663" t="s">
        <v>634</v>
      </c>
      <c r="F841" s="664" t="s">
        <v>4671</v>
      </c>
      <c r="G841" s="663" t="s">
        <v>650</v>
      </c>
      <c r="H841" s="663" t="s">
        <v>663</v>
      </c>
      <c r="I841" s="663" t="s">
        <v>663</v>
      </c>
      <c r="J841" s="663" t="s">
        <v>652</v>
      </c>
      <c r="K841" s="663" t="s">
        <v>664</v>
      </c>
      <c r="L841" s="665">
        <v>92.95</v>
      </c>
      <c r="M841" s="665">
        <v>6</v>
      </c>
      <c r="N841" s="666">
        <v>557.70000000000005</v>
      </c>
    </row>
    <row r="842" spans="1:14" ht="14.4" customHeight="1" x14ac:dyDescent="0.3">
      <c r="A842" s="661" t="s">
        <v>591</v>
      </c>
      <c r="B842" s="662" t="s">
        <v>592</v>
      </c>
      <c r="C842" s="663" t="s">
        <v>601</v>
      </c>
      <c r="D842" s="664" t="s">
        <v>4662</v>
      </c>
      <c r="E842" s="663" t="s">
        <v>634</v>
      </c>
      <c r="F842" s="664" t="s">
        <v>4671</v>
      </c>
      <c r="G842" s="663" t="s">
        <v>650</v>
      </c>
      <c r="H842" s="663" t="s">
        <v>675</v>
      </c>
      <c r="I842" s="663" t="s">
        <v>676</v>
      </c>
      <c r="J842" s="663" t="s">
        <v>677</v>
      </c>
      <c r="K842" s="663" t="s">
        <v>678</v>
      </c>
      <c r="L842" s="665">
        <v>87.030000000000015</v>
      </c>
      <c r="M842" s="665">
        <v>3</v>
      </c>
      <c r="N842" s="666">
        <v>261.09000000000003</v>
      </c>
    </row>
    <row r="843" spans="1:14" ht="14.4" customHeight="1" x14ac:dyDescent="0.3">
      <c r="A843" s="661" t="s">
        <v>591</v>
      </c>
      <c r="B843" s="662" t="s">
        <v>592</v>
      </c>
      <c r="C843" s="663" t="s">
        <v>601</v>
      </c>
      <c r="D843" s="664" t="s">
        <v>4662</v>
      </c>
      <c r="E843" s="663" t="s">
        <v>634</v>
      </c>
      <c r="F843" s="664" t="s">
        <v>4671</v>
      </c>
      <c r="G843" s="663" t="s">
        <v>650</v>
      </c>
      <c r="H843" s="663" t="s">
        <v>3339</v>
      </c>
      <c r="I843" s="663" t="s">
        <v>3340</v>
      </c>
      <c r="J843" s="663" t="s">
        <v>681</v>
      </c>
      <c r="K843" s="663" t="s">
        <v>1224</v>
      </c>
      <c r="L843" s="665">
        <v>96.82</v>
      </c>
      <c r="M843" s="665">
        <v>3</v>
      </c>
      <c r="N843" s="666">
        <v>290.45999999999998</v>
      </c>
    </row>
    <row r="844" spans="1:14" ht="14.4" customHeight="1" x14ac:dyDescent="0.3">
      <c r="A844" s="661" t="s">
        <v>591</v>
      </c>
      <c r="B844" s="662" t="s">
        <v>592</v>
      </c>
      <c r="C844" s="663" t="s">
        <v>601</v>
      </c>
      <c r="D844" s="664" t="s">
        <v>4662</v>
      </c>
      <c r="E844" s="663" t="s">
        <v>634</v>
      </c>
      <c r="F844" s="664" t="s">
        <v>4671</v>
      </c>
      <c r="G844" s="663" t="s">
        <v>650</v>
      </c>
      <c r="H844" s="663" t="s">
        <v>679</v>
      </c>
      <c r="I844" s="663" t="s">
        <v>680</v>
      </c>
      <c r="J844" s="663" t="s">
        <v>681</v>
      </c>
      <c r="K844" s="663" t="s">
        <v>682</v>
      </c>
      <c r="L844" s="665">
        <v>100.75993431544319</v>
      </c>
      <c r="M844" s="665">
        <v>29</v>
      </c>
      <c r="N844" s="666">
        <v>2922.0380951478523</v>
      </c>
    </row>
    <row r="845" spans="1:14" ht="14.4" customHeight="1" x14ac:dyDescent="0.3">
      <c r="A845" s="661" t="s">
        <v>591</v>
      </c>
      <c r="B845" s="662" t="s">
        <v>592</v>
      </c>
      <c r="C845" s="663" t="s">
        <v>601</v>
      </c>
      <c r="D845" s="664" t="s">
        <v>4662</v>
      </c>
      <c r="E845" s="663" t="s">
        <v>634</v>
      </c>
      <c r="F845" s="664" t="s">
        <v>4671</v>
      </c>
      <c r="G845" s="663" t="s">
        <v>650</v>
      </c>
      <c r="H845" s="663" t="s">
        <v>683</v>
      </c>
      <c r="I845" s="663" t="s">
        <v>684</v>
      </c>
      <c r="J845" s="663" t="s">
        <v>685</v>
      </c>
      <c r="K845" s="663" t="s">
        <v>686</v>
      </c>
      <c r="L845" s="665">
        <v>167.60968614286253</v>
      </c>
      <c r="M845" s="665">
        <v>97</v>
      </c>
      <c r="N845" s="666">
        <v>16258.139555857664</v>
      </c>
    </row>
    <row r="846" spans="1:14" ht="14.4" customHeight="1" x14ac:dyDescent="0.3">
      <c r="A846" s="661" t="s">
        <v>591</v>
      </c>
      <c r="B846" s="662" t="s">
        <v>592</v>
      </c>
      <c r="C846" s="663" t="s">
        <v>601</v>
      </c>
      <c r="D846" s="664" t="s">
        <v>4662</v>
      </c>
      <c r="E846" s="663" t="s">
        <v>634</v>
      </c>
      <c r="F846" s="664" t="s">
        <v>4671</v>
      </c>
      <c r="G846" s="663" t="s">
        <v>650</v>
      </c>
      <c r="H846" s="663" t="s">
        <v>687</v>
      </c>
      <c r="I846" s="663" t="s">
        <v>688</v>
      </c>
      <c r="J846" s="663" t="s">
        <v>689</v>
      </c>
      <c r="K846" s="663" t="s">
        <v>690</v>
      </c>
      <c r="L846" s="665">
        <v>64.539471724073337</v>
      </c>
      <c r="M846" s="665">
        <v>2</v>
      </c>
      <c r="N846" s="666">
        <v>129.07894344814667</v>
      </c>
    </row>
    <row r="847" spans="1:14" ht="14.4" customHeight="1" x14ac:dyDescent="0.3">
      <c r="A847" s="661" t="s">
        <v>591</v>
      </c>
      <c r="B847" s="662" t="s">
        <v>592</v>
      </c>
      <c r="C847" s="663" t="s">
        <v>601</v>
      </c>
      <c r="D847" s="664" t="s">
        <v>4662</v>
      </c>
      <c r="E847" s="663" t="s">
        <v>634</v>
      </c>
      <c r="F847" s="664" t="s">
        <v>4671</v>
      </c>
      <c r="G847" s="663" t="s">
        <v>650</v>
      </c>
      <c r="H847" s="663" t="s">
        <v>691</v>
      </c>
      <c r="I847" s="663" t="s">
        <v>692</v>
      </c>
      <c r="J847" s="663" t="s">
        <v>693</v>
      </c>
      <c r="K847" s="663" t="s">
        <v>694</v>
      </c>
      <c r="L847" s="665">
        <v>42.99962962132394</v>
      </c>
      <c r="M847" s="665">
        <v>25</v>
      </c>
      <c r="N847" s="666">
        <v>1074.9907405330985</v>
      </c>
    </row>
    <row r="848" spans="1:14" ht="14.4" customHeight="1" x14ac:dyDescent="0.3">
      <c r="A848" s="661" t="s">
        <v>591</v>
      </c>
      <c r="B848" s="662" t="s">
        <v>592</v>
      </c>
      <c r="C848" s="663" t="s">
        <v>601</v>
      </c>
      <c r="D848" s="664" t="s">
        <v>4662</v>
      </c>
      <c r="E848" s="663" t="s">
        <v>634</v>
      </c>
      <c r="F848" s="664" t="s">
        <v>4671</v>
      </c>
      <c r="G848" s="663" t="s">
        <v>650</v>
      </c>
      <c r="H848" s="663" t="s">
        <v>723</v>
      </c>
      <c r="I848" s="663" t="s">
        <v>724</v>
      </c>
      <c r="J848" s="663" t="s">
        <v>725</v>
      </c>
      <c r="K848" s="663" t="s">
        <v>726</v>
      </c>
      <c r="L848" s="665">
        <v>27.74999278733366</v>
      </c>
      <c r="M848" s="665">
        <v>7</v>
      </c>
      <c r="N848" s="666">
        <v>194.24994951133561</v>
      </c>
    </row>
    <row r="849" spans="1:14" ht="14.4" customHeight="1" x14ac:dyDescent="0.3">
      <c r="A849" s="661" t="s">
        <v>591</v>
      </c>
      <c r="B849" s="662" t="s">
        <v>592</v>
      </c>
      <c r="C849" s="663" t="s">
        <v>601</v>
      </c>
      <c r="D849" s="664" t="s">
        <v>4662</v>
      </c>
      <c r="E849" s="663" t="s">
        <v>634</v>
      </c>
      <c r="F849" s="664" t="s">
        <v>4671</v>
      </c>
      <c r="G849" s="663" t="s">
        <v>650</v>
      </c>
      <c r="H849" s="663" t="s">
        <v>735</v>
      </c>
      <c r="I849" s="663" t="s">
        <v>736</v>
      </c>
      <c r="J849" s="663" t="s">
        <v>737</v>
      </c>
      <c r="K849" s="663" t="s">
        <v>738</v>
      </c>
      <c r="L849" s="665">
        <v>63.970000000000049</v>
      </c>
      <c r="M849" s="665">
        <v>2</v>
      </c>
      <c r="N849" s="666">
        <v>127.9400000000001</v>
      </c>
    </row>
    <row r="850" spans="1:14" ht="14.4" customHeight="1" x14ac:dyDescent="0.3">
      <c r="A850" s="661" t="s">
        <v>591</v>
      </c>
      <c r="B850" s="662" t="s">
        <v>592</v>
      </c>
      <c r="C850" s="663" t="s">
        <v>601</v>
      </c>
      <c r="D850" s="664" t="s">
        <v>4662</v>
      </c>
      <c r="E850" s="663" t="s">
        <v>634</v>
      </c>
      <c r="F850" s="664" t="s">
        <v>4671</v>
      </c>
      <c r="G850" s="663" t="s">
        <v>650</v>
      </c>
      <c r="H850" s="663" t="s">
        <v>3341</v>
      </c>
      <c r="I850" s="663" t="s">
        <v>3342</v>
      </c>
      <c r="J850" s="663" t="s">
        <v>3343</v>
      </c>
      <c r="K850" s="663" t="s">
        <v>3344</v>
      </c>
      <c r="L850" s="665">
        <v>115.9399584411476</v>
      </c>
      <c r="M850" s="665">
        <v>4</v>
      </c>
      <c r="N850" s="666">
        <v>463.75983376459038</v>
      </c>
    </row>
    <row r="851" spans="1:14" ht="14.4" customHeight="1" x14ac:dyDescent="0.3">
      <c r="A851" s="661" t="s">
        <v>591</v>
      </c>
      <c r="B851" s="662" t="s">
        <v>592</v>
      </c>
      <c r="C851" s="663" t="s">
        <v>601</v>
      </c>
      <c r="D851" s="664" t="s">
        <v>4662</v>
      </c>
      <c r="E851" s="663" t="s">
        <v>634</v>
      </c>
      <c r="F851" s="664" t="s">
        <v>4671</v>
      </c>
      <c r="G851" s="663" t="s">
        <v>650</v>
      </c>
      <c r="H851" s="663" t="s">
        <v>754</v>
      </c>
      <c r="I851" s="663" t="s">
        <v>755</v>
      </c>
      <c r="J851" s="663" t="s">
        <v>756</v>
      </c>
      <c r="K851" s="663" t="s">
        <v>706</v>
      </c>
      <c r="L851" s="665">
        <v>66.149999999999977</v>
      </c>
      <c r="M851" s="665">
        <v>4</v>
      </c>
      <c r="N851" s="666">
        <v>264.59999999999991</v>
      </c>
    </row>
    <row r="852" spans="1:14" ht="14.4" customHeight="1" x14ac:dyDescent="0.3">
      <c r="A852" s="661" t="s">
        <v>591</v>
      </c>
      <c r="B852" s="662" t="s">
        <v>592</v>
      </c>
      <c r="C852" s="663" t="s">
        <v>601</v>
      </c>
      <c r="D852" s="664" t="s">
        <v>4662</v>
      </c>
      <c r="E852" s="663" t="s">
        <v>634</v>
      </c>
      <c r="F852" s="664" t="s">
        <v>4671</v>
      </c>
      <c r="G852" s="663" t="s">
        <v>650</v>
      </c>
      <c r="H852" s="663" t="s">
        <v>761</v>
      </c>
      <c r="I852" s="663" t="s">
        <v>762</v>
      </c>
      <c r="J852" s="663" t="s">
        <v>763</v>
      </c>
      <c r="K852" s="663" t="s">
        <v>764</v>
      </c>
      <c r="L852" s="665">
        <v>57.333216026570035</v>
      </c>
      <c r="M852" s="665">
        <v>15</v>
      </c>
      <c r="N852" s="666">
        <v>859.99824039855048</v>
      </c>
    </row>
    <row r="853" spans="1:14" ht="14.4" customHeight="1" x14ac:dyDescent="0.3">
      <c r="A853" s="661" t="s">
        <v>591</v>
      </c>
      <c r="B853" s="662" t="s">
        <v>592</v>
      </c>
      <c r="C853" s="663" t="s">
        <v>601</v>
      </c>
      <c r="D853" s="664" t="s">
        <v>4662</v>
      </c>
      <c r="E853" s="663" t="s">
        <v>634</v>
      </c>
      <c r="F853" s="664" t="s">
        <v>4671</v>
      </c>
      <c r="G853" s="663" t="s">
        <v>650</v>
      </c>
      <c r="H853" s="663" t="s">
        <v>821</v>
      </c>
      <c r="I853" s="663" t="s">
        <v>821</v>
      </c>
      <c r="J853" s="663" t="s">
        <v>822</v>
      </c>
      <c r="K853" s="663" t="s">
        <v>823</v>
      </c>
      <c r="L853" s="665">
        <v>36.535273107375602</v>
      </c>
      <c r="M853" s="665">
        <v>433</v>
      </c>
      <c r="N853" s="666">
        <v>15819.773255493636</v>
      </c>
    </row>
    <row r="854" spans="1:14" ht="14.4" customHeight="1" x14ac:dyDescent="0.3">
      <c r="A854" s="661" t="s">
        <v>591</v>
      </c>
      <c r="B854" s="662" t="s">
        <v>592</v>
      </c>
      <c r="C854" s="663" t="s">
        <v>601</v>
      </c>
      <c r="D854" s="664" t="s">
        <v>4662</v>
      </c>
      <c r="E854" s="663" t="s">
        <v>634</v>
      </c>
      <c r="F854" s="664" t="s">
        <v>4671</v>
      </c>
      <c r="G854" s="663" t="s">
        <v>650</v>
      </c>
      <c r="H854" s="663" t="s">
        <v>897</v>
      </c>
      <c r="I854" s="663" t="s">
        <v>898</v>
      </c>
      <c r="J854" s="663" t="s">
        <v>899</v>
      </c>
      <c r="K854" s="663" t="s">
        <v>900</v>
      </c>
      <c r="L854" s="665">
        <v>299.00129888850296</v>
      </c>
      <c r="M854" s="665">
        <v>4</v>
      </c>
      <c r="N854" s="666">
        <v>1196.0051955540118</v>
      </c>
    </row>
    <row r="855" spans="1:14" ht="14.4" customHeight="1" x14ac:dyDescent="0.3">
      <c r="A855" s="661" t="s">
        <v>591</v>
      </c>
      <c r="B855" s="662" t="s">
        <v>592</v>
      </c>
      <c r="C855" s="663" t="s">
        <v>601</v>
      </c>
      <c r="D855" s="664" t="s">
        <v>4662</v>
      </c>
      <c r="E855" s="663" t="s">
        <v>634</v>
      </c>
      <c r="F855" s="664" t="s">
        <v>4671</v>
      </c>
      <c r="G855" s="663" t="s">
        <v>650</v>
      </c>
      <c r="H855" s="663" t="s">
        <v>901</v>
      </c>
      <c r="I855" s="663" t="s">
        <v>902</v>
      </c>
      <c r="J855" s="663" t="s">
        <v>903</v>
      </c>
      <c r="K855" s="663" t="s">
        <v>904</v>
      </c>
      <c r="L855" s="665">
        <v>8.6069124356102478</v>
      </c>
      <c r="M855" s="665">
        <v>276</v>
      </c>
      <c r="N855" s="666">
        <v>2375.5078322284285</v>
      </c>
    </row>
    <row r="856" spans="1:14" ht="14.4" customHeight="1" x14ac:dyDescent="0.3">
      <c r="A856" s="661" t="s">
        <v>591</v>
      </c>
      <c r="B856" s="662" t="s">
        <v>592</v>
      </c>
      <c r="C856" s="663" t="s">
        <v>601</v>
      </c>
      <c r="D856" s="664" t="s">
        <v>4662</v>
      </c>
      <c r="E856" s="663" t="s">
        <v>634</v>
      </c>
      <c r="F856" s="664" t="s">
        <v>4671</v>
      </c>
      <c r="G856" s="663" t="s">
        <v>650</v>
      </c>
      <c r="H856" s="663" t="s">
        <v>909</v>
      </c>
      <c r="I856" s="663" t="s">
        <v>910</v>
      </c>
      <c r="J856" s="663" t="s">
        <v>763</v>
      </c>
      <c r="K856" s="663" t="s">
        <v>911</v>
      </c>
      <c r="L856" s="665">
        <v>33.937610948297483</v>
      </c>
      <c r="M856" s="665">
        <v>13</v>
      </c>
      <c r="N856" s="666">
        <v>441.18894232786727</v>
      </c>
    </row>
    <row r="857" spans="1:14" ht="14.4" customHeight="1" x14ac:dyDescent="0.3">
      <c r="A857" s="661" t="s">
        <v>591</v>
      </c>
      <c r="B857" s="662" t="s">
        <v>592</v>
      </c>
      <c r="C857" s="663" t="s">
        <v>601</v>
      </c>
      <c r="D857" s="664" t="s">
        <v>4662</v>
      </c>
      <c r="E857" s="663" t="s">
        <v>634</v>
      </c>
      <c r="F857" s="664" t="s">
        <v>4671</v>
      </c>
      <c r="G857" s="663" t="s">
        <v>650</v>
      </c>
      <c r="H857" s="663" t="s">
        <v>993</v>
      </c>
      <c r="I857" s="663" t="s">
        <v>994</v>
      </c>
      <c r="J857" s="663" t="s">
        <v>995</v>
      </c>
      <c r="K857" s="663" t="s">
        <v>996</v>
      </c>
      <c r="L857" s="665">
        <v>63.728584474885828</v>
      </c>
      <c r="M857" s="665">
        <v>219</v>
      </c>
      <c r="N857" s="666">
        <v>13956.559999999996</v>
      </c>
    </row>
    <row r="858" spans="1:14" ht="14.4" customHeight="1" x14ac:dyDescent="0.3">
      <c r="A858" s="661" t="s">
        <v>591</v>
      </c>
      <c r="B858" s="662" t="s">
        <v>592</v>
      </c>
      <c r="C858" s="663" t="s">
        <v>601</v>
      </c>
      <c r="D858" s="664" t="s">
        <v>4662</v>
      </c>
      <c r="E858" s="663" t="s">
        <v>634</v>
      </c>
      <c r="F858" s="664" t="s">
        <v>4671</v>
      </c>
      <c r="G858" s="663" t="s">
        <v>650</v>
      </c>
      <c r="H858" s="663" t="s">
        <v>1008</v>
      </c>
      <c r="I858" s="663" t="s">
        <v>1009</v>
      </c>
      <c r="J858" s="663" t="s">
        <v>1010</v>
      </c>
      <c r="K858" s="663" t="s">
        <v>1011</v>
      </c>
      <c r="L858" s="665">
        <v>123.9488656673125</v>
      </c>
      <c r="M858" s="665">
        <v>4</v>
      </c>
      <c r="N858" s="666">
        <v>495.79546266925001</v>
      </c>
    </row>
    <row r="859" spans="1:14" ht="14.4" customHeight="1" x14ac:dyDescent="0.3">
      <c r="A859" s="661" t="s">
        <v>591</v>
      </c>
      <c r="B859" s="662" t="s">
        <v>592</v>
      </c>
      <c r="C859" s="663" t="s">
        <v>601</v>
      </c>
      <c r="D859" s="664" t="s">
        <v>4662</v>
      </c>
      <c r="E859" s="663" t="s">
        <v>634</v>
      </c>
      <c r="F859" s="664" t="s">
        <v>4671</v>
      </c>
      <c r="G859" s="663" t="s">
        <v>650</v>
      </c>
      <c r="H859" s="663" t="s">
        <v>1012</v>
      </c>
      <c r="I859" s="663" t="s">
        <v>1013</v>
      </c>
      <c r="J859" s="663" t="s">
        <v>1010</v>
      </c>
      <c r="K859" s="663" t="s">
        <v>1014</v>
      </c>
      <c r="L859" s="665">
        <v>138.57584681296021</v>
      </c>
      <c r="M859" s="665">
        <v>5</v>
      </c>
      <c r="N859" s="666">
        <v>692.87923406480104</v>
      </c>
    </row>
    <row r="860" spans="1:14" ht="14.4" customHeight="1" x14ac:dyDescent="0.3">
      <c r="A860" s="661" t="s">
        <v>591</v>
      </c>
      <c r="B860" s="662" t="s">
        <v>592</v>
      </c>
      <c r="C860" s="663" t="s">
        <v>601</v>
      </c>
      <c r="D860" s="664" t="s">
        <v>4662</v>
      </c>
      <c r="E860" s="663" t="s">
        <v>634</v>
      </c>
      <c r="F860" s="664" t="s">
        <v>4671</v>
      </c>
      <c r="G860" s="663" t="s">
        <v>650</v>
      </c>
      <c r="H860" s="663" t="s">
        <v>1026</v>
      </c>
      <c r="I860" s="663" t="s">
        <v>1027</v>
      </c>
      <c r="J860" s="663" t="s">
        <v>1028</v>
      </c>
      <c r="K860" s="663" t="s">
        <v>1029</v>
      </c>
      <c r="L860" s="665">
        <v>42.380848229599977</v>
      </c>
      <c r="M860" s="665">
        <v>48</v>
      </c>
      <c r="N860" s="666">
        <v>2034.2807150207989</v>
      </c>
    </row>
    <row r="861" spans="1:14" ht="14.4" customHeight="1" x14ac:dyDescent="0.3">
      <c r="A861" s="661" t="s">
        <v>591</v>
      </c>
      <c r="B861" s="662" t="s">
        <v>592</v>
      </c>
      <c r="C861" s="663" t="s">
        <v>601</v>
      </c>
      <c r="D861" s="664" t="s">
        <v>4662</v>
      </c>
      <c r="E861" s="663" t="s">
        <v>634</v>
      </c>
      <c r="F861" s="664" t="s">
        <v>4671</v>
      </c>
      <c r="G861" s="663" t="s">
        <v>650</v>
      </c>
      <c r="H861" s="663" t="s">
        <v>1034</v>
      </c>
      <c r="I861" s="663" t="s">
        <v>1034</v>
      </c>
      <c r="J861" s="663" t="s">
        <v>767</v>
      </c>
      <c r="K861" s="663" t="s">
        <v>1035</v>
      </c>
      <c r="L861" s="665">
        <v>106.44894775384506</v>
      </c>
      <c r="M861" s="665">
        <v>2</v>
      </c>
      <c r="N861" s="666">
        <v>212.89789550769012</v>
      </c>
    </row>
    <row r="862" spans="1:14" ht="14.4" customHeight="1" x14ac:dyDescent="0.3">
      <c r="A862" s="661" t="s">
        <v>591</v>
      </c>
      <c r="B862" s="662" t="s">
        <v>592</v>
      </c>
      <c r="C862" s="663" t="s">
        <v>601</v>
      </c>
      <c r="D862" s="664" t="s">
        <v>4662</v>
      </c>
      <c r="E862" s="663" t="s">
        <v>634</v>
      </c>
      <c r="F862" s="664" t="s">
        <v>4671</v>
      </c>
      <c r="G862" s="663" t="s">
        <v>650</v>
      </c>
      <c r="H862" s="663" t="s">
        <v>1040</v>
      </c>
      <c r="I862" s="663" t="s">
        <v>1041</v>
      </c>
      <c r="J862" s="663" t="s">
        <v>1038</v>
      </c>
      <c r="K862" s="663" t="s">
        <v>1042</v>
      </c>
      <c r="L862" s="665">
        <v>279.92953911717262</v>
      </c>
      <c r="M862" s="665">
        <v>6</v>
      </c>
      <c r="N862" s="666">
        <v>1679.5772347030359</v>
      </c>
    </row>
    <row r="863" spans="1:14" ht="14.4" customHeight="1" x14ac:dyDescent="0.3">
      <c r="A863" s="661" t="s">
        <v>591</v>
      </c>
      <c r="B863" s="662" t="s">
        <v>592</v>
      </c>
      <c r="C863" s="663" t="s">
        <v>601</v>
      </c>
      <c r="D863" s="664" t="s">
        <v>4662</v>
      </c>
      <c r="E863" s="663" t="s">
        <v>634</v>
      </c>
      <c r="F863" s="664" t="s">
        <v>4671</v>
      </c>
      <c r="G863" s="663" t="s">
        <v>650</v>
      </c>
      <c r="H863" s="663" t="s">
        <v>1069</v>
      </c>
      <c r="I863" s="663" t="s">
        <v>1070</v>
      </c>
      <c r="J863" s="663" t="s">
        <v>1071</v>
      </c>
      <c r="K863" s="663" t="s">
        <v>1072</v>
      </c>
      <c r="L863" s="665">
        <v>9.3222517246666925</v>
      </c>
      <c r="M863" s="665">
        <v>216</v>
      </c>
      <c r="N863" s="666">
        <v>2013.6063725280055</v>
      </c>
    </row>
    <row r="864" spans="1:14" ht="14.4" customHeight="1" x14ac:dyDescent="0.3">
      <c r="A864" s="661" t="s">
        <v>591</v>
      </c>
      <c r="B864" s="662" t="s">
        <v>592</v>
      </c>
      <c r="C864" s="663" t="s">
        <v>601</v>
      </c>
      <c r="D864" s="664" t="s">
        <v>4662</v>
      </c>
      <c r="E864" s="663" t="s">
        <v>634</v>
      </c>
      <c r="F864" s="664" t="s">
        <v>4671</v>
      </c>
      <c r="G864" s="663" t="s">
        <v>650</v>
      </c>
      <c r="H864" s="663" t="s">
        <v>3345</v>
      </c>
      <c r="I864" s="663" t="s">
        <v>215</v>
      </c>
      <c r="J864" s="663" t="s">
        <v>3346</v>
      </c>
      <c r="K864" s="663"/>
      <c r="L864" s="665">
        <v>639.0100000000001</v>
      </c>
      <c r="M864" s="665">
        <v>1</v>
      </c>
      <c r="N864" s="666">
        <v>639.0100000000001</v>
      </c>
    </row>
    <row r="865" spans="1:14" ht="14.4" customHeight="1" x14ac:dyDescent="0.3">
      <c r="A865" s="661" t="s">
        <v>591</v>
      </c>
      <c r="B865" s="662" t="s">
        <v>592</v>
      </c>
      <c r="C865" s="663" t="s">
        <v>601</v>
      </c>
      <c r="D865" s="664" t="s">
        <v>4662</v>
      </c>
      <c r="E865" s="663" t="s">
        <v>634</v>
      </c>
      <c r="F865" s="664" t="s">
        <v>4671</v>
      </c>
      <c r="G865" s="663" t="s">
        <v>650</v>
      </c>
      <c r="H865" s="663" t="s">
        <v>1107</v>
      </c>
      <c r="I865" s="663" t="s">
        <v>215</v>
      </c>
      <c r="J865" s="663" t="s">
        <v>1108</v>
      </c>
      <c r="K865" s="663"/>
      <c r="L865" s="665">
        <v>100.68</v>
      </c>
      <c r="M865" s="665">
        <v>2</v>
      </c>
      <c r="N865" s="666">
        <v>201.36</v>
      </c>
    </row>
    <row r="866" spans="1:14" ht="14.4" customHeight="1" x14ac:dyDescent="0.3">
      <c r="A866" s="661" t="s">
        <v>591</v>
      </c>
      <c r="B866" s="662" t="s">
        <v>592</v>
      </c>
      <c r="C866" s="663" t="s">
        <v>601</v>
      </c>
      <c r="D866" s="664" t="s">
        <v>4662</v>
      </c>
      <c r="E866" s="663" t="s">
        <v>634</v>
      </c>
      <c r="F866" s="664" t="s">
        <v>4671</v>
      </c>
      <c r="G866" s="663" t="s">
        <v>650</v>
      </c>
      <c r="H866" s="663" t="s">
        <v>1133</v>
      </c>
      <c r="I866" s="663" t="s">
        <v>1134</v>
      </c>
      <c r="J866" s="663" t="s">
        <v>1135</v>
      </c>
      <c r="K866" s="663" t="s">
        <v>1136</v>
      </c>
      <c r="L866" s="665">
        <v>112.97464214771277</v>
      </c>
      <c r="M866" s="665">
        <v>6</v>
      </c>
      <c r="N866" s="666">
        <v>677.84785288627666</v>
      </c>
    </row>
    <row r="867" spans="1:14" ht="14.4" customHeight="1" x14ac:dyDescent="0.3">
      <c r="A867" s="661" t="s">
        <v>591</v>
      </c>
      <c r="B867" s="662" t="s">
        <v>592</v>
      </c>
      <c r="C867" s="663" t="s">
        <v>601</v>
      </c>
      <c r="D867" s="664" t="s">
        <v>4662</v>
      </c>
      <c r="E867" s="663" t="s">
        <v>634</v>
      </c>
      <c r="F867" s="664" t="s">
        <v>4671</v>
      </c>
      <c r="G867" s="663" t="s">
        <v>650</v>
      </c>
      <c r="H867" s="663" t="s">
        <v>1153</v>
      </c>
      <c r="I867" s="663" t="s">
        <v>1154</v>
      </c>
      <c r="J867" s="663" t="s">
        <v>1155</v>
      </c>
      <c r="K867" s="663" t="s">
        <v>1156</v>
      </c>
      <c r="L867" s="665">
        <v>95.472499999999997</v>
      </c>
      <c r="M867" s="665">
        <v>4</v>
      </c>
      <c r="N867" s="666">
        <v>381.89</v>
      </c>
    </row>
    <row r="868" spans="1:14" ht="14.4" customHeight="1" x14ac:dyDescent="0.3">
      <c r="A868" s="661" t="s">
        <v>591</v>
      </c>
      <c r="B868" s="662" t="s">
        <v>592</v>
      </c>
      <c r="C868" s="663" t="s">
        <v>601</v>
      </c>
      <c r="D868" s="664" t="s">
        <v>4662</v>
      </c>
      <c r="E868" s="663" t="s">
        <v>634</v>
      </c>
      <c r="F868" s="664" t="s">
        <v>4671</v>
      </c>
      <c r="G868" s="663" t="s">
        <v>650</v>
      </c>
      <c r="H868" s="663" t="s">
        <v>1172</v>
      </c>
      <c r="I868" s="663" t="s">
        <v>1173</v>
      </c>
      <c r="J868" s="663" t="s">
        <v>1174</v>
      </c>
      <c r="K868" s="663" t="s">
        <v>1175</v>
      </c>
      <c r="L868" s="665">
        <v>18.237356875717058</v>
      </c>
      <c r="M868" s="665">
        <v>38</v>
      </c>
      <c r="N868" s="666">
        <v>693.01956127724816</v>
      </c>
    </row>
    <row r="869" spans="1:14" ht="14.4" customHeight="1" x14ac:dyDescent="0.3">
      <c r="A869" s="661" t="s">
        <v>591</v>
      </c>
      <c r="B869" s="662" t="s">
        <v>592</v>
      </c>
      <c r="C869" s="663" t="s">
        <v>601</v>
      </c>
      <c r="D869" s="664" t="s">
        <v>4662</v>
      </c>
      <c r="E869" s="663" t="s">
        <v>634</v>
      </c>
      <c r="F869" s="664" t="s">
        <v>4671</v>
      </c>
      <c r="G869" s="663" t="s">
        <v>650</v>
      </c>
      <c r="H869" s="663" t="s">
        <v>1191</v>
      </c>
      <c r="I869" s="663" t="s">
        <v>1192</v>
      </c>
      <c r="J869" s="663" t="s">
        <v>1174</v>
      </c>
      <c r="K869" s="663" t="s">
        <v>1193</v>
      </c>
      <c r="L869" s="665">
        <v>26.68087627051576</v>
      </c>
      <c r="M869" s="665">
        <v>86</v>
      </c>
      <c r="N869" s="666">
        <v>2294.5553592643555</v>
      </c>
    </row>
    <row r="870" spans="1:14" ht="14.4" customHeight="1" x14ac:dyDescent="0.3">
      <c r="A870" s="661" t="s">
        <v>591</v>
      </c>
      <c r="B870" s="662" t="s">
        <v>592</v>
      </c>
      <c r="C870" s="663" t="s">
        <v>601</v>
      </c>
      <c r="D870" s="664" t="s">
        <v>4662</v>
      </c>
      <c r="E870" s="663" t="s">
        <v>634</v>
      </c>
      <c r="F870" s="664" t="s">
        <v>4671</v>
      </c>
      <c r="G870" s="663" t="s">
        <v>650</v>
      </c>
      <c r="H870" s="663" t="s">
        <v>1236</v>
      </c>
      <c r="I870" s="663" t="s">
        <v>1237</v>
      </c>
      <c r="J870" s="663" t="s">
        <v>1238</v>
      </c>
      <c r="K870" s="663" t="s">
        <v>1239</v>
      </c>
      <c r="L870" s="665">
        <v>107.70000000000003</v>
      </c>
      <c r="M870" s="665">
        <v>1</v>
      </c>
      <c r="N870" s="666">
        <v>107.70000000000003</v>
      </c>
    </row>
    <row r="871" spans="1:14" ht="14.4" customHeight="1" x14ac:dyDescent="0.3">
      <c r="A871" s="661" t="s">
        <v>591</v>
      </c>
      <c r="B871" s="662" t="s">
        <v>592</v>
      </c>
      <c r="C871" s="663" t="s">
        <v>601</v>
      </c>
      <c r="D871" s="664" t="s">
        <v>4662</v>
      </c>
      <c r="E871" s="663" t="s">
        <v>634</v>
      </c>
      <c r="F871" s="664" t="s">
        <v>4671</v>
      </c>
      <c r="G871" s="663" t="s">
        <v>650</v>
      </c>
      <c r="H871" s="663" t="s">
        <v>1325</v>
      </c>
      <c r="I871" s="663" t="s">
        <v>1326</v>
      </c>
      <c r="J871" s="663" t="s">
        <v>1327</v>
      </c>
      <c r="K871" s="663" t="s">
        <v>1328</v>
      </c>
      <c r="L871" s="665">
        <v>52.169847599862194</v>
      </c>
      <c r="M871" s="665">
        <v>1</v>
      </c>
      <c r="N871" s="666">
        <v>52.169847599862194</v>
      </c>
    </row>
    <row r="872" spans="1:14" ht="14.4" customHeight="1" x14ac:dyDescent="0.3">
      <c r="A872" s="661" t="s">
        <v>591</v>
      </c>
      <c r="B872" s="662" t="s">
        <v>592</v>
      </c>
      <c r="C872" s="663" t="s">
        <v>601</v>
      </c>
      <c r="D872" s="664" t="s">
        <v>4662</v>
      </c>
      <c r="E872" s="663" t="s">
        <v>634</v>
      </c>
      <c r="F872" s="664" t="s">
        <v>4671</v>
      </c>
      <c r="G872" s="663" t="s">
        <v>650</v>
      </c>
      <c r="H872" s="663" t="s">
        <v>1329</v>
      </c>
      <c r="I872" s="663" t="s">
        <v>1330</v>
      </c>
      <c r="J872" s="663" t="s">
        <v>1331</v>
      </c>
      <c r="K872" s="663" t="s">
        <v>1332</v>
      </c>
      <c r="L872" s="665">
        <v>14.35648092388611</v>
      </c>
      <c r="M872" s="665">
        <v>23</v>
      </c>
      <c r="N872" s="666">
        <v>330.19906124938052</v>
      </c>
    </row>
    <row r="873" spans="1:14" ht="14.4" customHeight="1" x14ac:dyDescent="0.3">
      <c r="A873" s="661" t="s">
        <v>591</v>
      </c>
      <c r="B873" s="662" t="s">
        <v>592</v>
      </c>
      <c r="C873" s="663" t="s">
        <v>601</v>
      </c>
      <c r="D873" s="664" t="s">
        <v>4662</v>
      </c>
      <c r="E873" s="663" t="s">
        <v>634</v>
      </c>
      <c r="F873" s="664" t="s">
        <v>4671</v>
      </c>
      <c r="G873" s="663" t="s">
        <v>650</v>
      </c>
      <c r="H873" s="663" t="s">
        <v>1333</v>
      </c>
      <c r="I873" s="663" t="s">
        <v>1334</v>
      </c>
      <c r="J873" s="663" t="s">
        <v>1335</v>
      </c>
      <c r="K873" s="663" t="s">
        <v>1336</v>
      </c>
      <c r="L873" s="665">
        <v>9.3677321574622745</v>
      </c>
      <c r="M873" s="665">
        <v>952</v>
      </c>
      <c r="N873" s="666">
        <v>8918.0810139040859</v>
      </c>
    </row>
    <row r="874" spans="1:14" ht="14.4" customHeight="1" x14ac:dyDescent="0.3">
      <c r="A874" s="661" t="s">
        <v>591</v>
      </c>
      <c r="B874" s="662" t="s">
        <v>592</v>
      </c>
      <c r="C874" s="663" t="s">
        <v>601</v>
      </c>
      <c r="D874" s="664" t="s">
        <v>4662</v>
      </c>
      <c r="E874" s="663" t="s">
        <v>634</v>
      </c>
      <c r="F874" s="664" t="s">
        <v>4671</v>
      </c>
      <c r="G874" s="663" t="s">
        <v>650</v>
      </c>
      <c r="H874" s="663" t="s">
        <v>1366</v>
      </c>
      <c r="I874" s="663" t="s">
        <v>215</v>
      </c>
      <c r="J874" s="663" t="s">
        <v>1367</v>
      </c>
      <c r="K874" s="663"/>
      <c r="L874" s="665">
        <v>74.008214487477716</v>
      </c>
      <c r="M874" s="665">
        <v>32</v>
      </c>
      <c r="N874" s="666">
        <v>2368.2628635992869</v>
      </c>
    </row>
    <row r="875" spans="1:14" ht="14.4" customHeight="1" x14ac:dyDescent="0.3">
      <c r="A875" s="661" t="s">
        <v>591</v>
      </c>
      <c r="B875" s="662" t="s">
        <v>592</v>
      </c>
      <c r="C875" s="663" t="s">
        <v>601</v>
      </c>
      <c r="D875" s="664" t="s">
        <v>4662</v>
      </c>
      <c r="E875" s="663" t="s">
        <v>634</v>
      </c>
      <c r="F875" s="664" t="s">
        <v>4671</v>
      </c>
      <c r="G875" s="663" t="s">
        <v>650</v>
      </c>
      <c r="H875" s="663" t="s">
        <v>1371</v>
      </c>
      <c r="I875" s="663" t="s">
        <v>1372</v>
      </c>
      <c r="J875" s="663" t="s">
        <v>737</v>
      </c>
      <c r="K875" s="663" t="s">
        <v>1373</v>
      </c>
      <c r="L875" s="665">
        <v>155.4085403088186</v>
      </c>
      <c r="M875" s="665">
        <v>1</v>
      </c>
      <c r="N875" s="666">
        <v>155.4085403088186</v>
      </c>
    </row>
    <row r="876" spans="1:14" ht="14.4" customHeight="1" x14ac:dyDescent="0.3">
      <c r="A876" s="661" t="s">
        <v>591</v>
      </c>
      <c r="B876" s="662" t="s">
        <v>592</v>
      </c>
      <c r="C876" s="663" t="s">
        <v>601</v>
      </c>
      <c r="D876" s="664" t="s">
        <v>4662</v>
      </c>
      <c r="E876" s="663" t="s">
        <v>634</v>
      </c>
      <c r="F876" s="664" t="s">
        <v>4671</v>
      </c>
      <c r="G876" s="663" t="s">
        <v>650</v>
      </c>
      <c r="H876" s="663" t="s">
        <v>1378</v>
      </c>
      <c r="I876" s="663" t="s">
        <v>215</v>
      </c>
      <c r="J876" s="663" t="s">
        <v>1379</v>
      </c>
      <c r="K876" s="663"/>
      <c r="L876" s="665">
        <v>75.165678223982439</v>
      </c>
      <c r="M876" s="665">
        <v>4</v>
      </c>
      <c r="N876" s="666">
        <v>300.66271289592976</v>
      </c>
    </row>
    <row r="877" spans="1:14" ht="14.4" customHeight="1" x14ac:dyDescent="0.3">
      <c r="A877" s="661" t="s">
        <v>591</v>
      </c>
      <c r="B877" s="662" t="s">
        <v>592</v>
      </c>
      <c r="C877" s="663" t="s">
        <v>601</v>
      </c>
      <c r="D877" s="664" t="s">
        <v>4662</v>
      </c>
      <c r="E877" s="663" t="s">
        <v>634</v>
      </c>
      <c r="F877" s="664" t="s">
        <v>4671</v>
      </c>
      <c r="G877" s="663" t="s">
        <v>650</v>
      </c>
      <c r="H877" s="663" t="s">
        <v>3347</v>
      </c>
      <c r="I877" s="663" t="s">
        <v>215</v>
      </c>
      <c r="J877" s="663" t="s">
        <v>3348</v>
      </c>
      <c r="K877" s="663"/>
      <c r="L877" s="665">
        <v>61.864040685892782</v>
      </c>
      <c r="M877" s="665">
        <v>6</v>
      </c>
      <c r="N877" s="666">
        <v>371.18424411535671</v>
      </c>
    </row>
    <row r="878" spans="1:14" ht="14.4" customHeight="1" x14ac:dyDescent="0.3">
      <c r="A878" s="661" t="s">
        <v>591</v>
      </c>
      <c r="B878" s="662" t="s">
        <v>592</v>
      </c>
      <c r="C878" s="663" t="s">
        <v>601</v>
      </c>
      <c r="D878" s="664" t="s">
        <v>4662</v>
      </c>
      <c r="E878" s="663" t="s">
        <v>634</v>
      </c>
      <c r="F878" s="664" t="s">
        <v>4671</v>
      </c>
      <c r="G878" s="663" t="s">
        <v>650</v>
      </c>
      <c r="H878" s="663" t="s">
        <v>1382</v>
      </c>
      <c r="I878" s="663" t="s">
        <v>1383</v>
      </c>
      <c r="J878" s="663" t="s">
        <v>1384</v>
      </c>
      <c r="K878" s="663" t="s">
        <v>1224</v>
      </c>
      <c r="L878" s="665">
        <v>71.048620292430826</v>
      </c>
      <c r="M878" s="665">
        <v>6</v>
      </c>
      <c r="N878" s="666">
        <v>426.29172175458496</v>
      </c>
    </row>
    <row r="879" spans="1:14" ht="14.4" customHeight="1" x14ac:dyDescent="0.3">
      <c r="A879" s="661" t="s">
        <v>591</v>
      </c>
      <c r="B879" s="662" t="s">
        <v>592</v>
      </c>
      <c r="C879" s="663" t="s">
        <v>601</v>
      </c>
      <c r="D879" s="664" t="s">
        <v>4662</v>
      </c>
      <c r="E879" s="663" t="s">
        <v>634</v>
      </c>
      <c r="F879" s="664" t="s">
        <v>4671</v>
      </c>
      <c r="G879" s="663" t="s">
        <v>650</v>
      </c>
      <c r="H879" s="663" t="s">
        <v>1397</v>
      </c>
      <c r="I879" s="663" t="s">
        <v>1398</v>
      </c>
      <c r="J879" s="663" t="s">
        <v>1399</v>
      </c>
      <c r="K879" s="663" t="s">
        <v>1400</v>
      </c>
      <c r="L879" s="665">
        <v>11.481088316668881</v>
      </c>
      <c r="M879" s="665">
        <v>38</v>
      </c>
      <c r="N879" s="666">
        <v>436.28135603341747</v>
      </c>
    </row>
    <row r="880" spans="1:14" ht="14.4" customHeight="1" x14ac:dyDescent="0.3">
      <c r="A880" s="661" t="s">
        <v>591</v>
      </c>
      <c r="B880" s="662" t="s">
        <v>592</v>
      </c>
      <c r="C880" s="663" t="s">
        <v>601</v>
      </c>
      <c r="D880" s="664" t="s">
        <v>4662</v>
      </c>
      <c r="E880" s="663" t="s">
        <v>634</v>
      </c>
      <c r="F880" s="664" t="s">
        <v>4671</v>
      </c>
      <c r="G880" s="663" t="s">
        <v>650</v>
      </c>
      <c r="H880" s="663" t="s">
        <v>1405</v>
      </c>
      <c r="I880" s="663" t="s">
        <v>1406</v>
      </c>
      <c r="J880" s="663" t="s">
        <v>1407</v>
      </c>
      <c r="K880" s="663" t="s">
        <v>1408</v>
      </c>
      <c r="L880" s="665">
        <v>85.75</v>
      </c>
      <c r="M880" s="665">
        <v>3</v>
      </c>
      <c r="N880" s="666">
        <v>257.25</v>
      </c>
    </row>
    <row r="881" spans="1:14" ht="14.4" customHeight="1" x14ac:dyDescent="0.3">
      <c r="A881" s="661" t="s">
        <v>591</v>
      </c>
      <c r="B881" s="662" t="s">
        <v>592</v>
      </c>
      <c r="C881" s="663" t="s">
        <v>601</v>
      </c>
      <c r="D881" s="664" t="s">
        <v>4662</v>
      </c>
      <c r="E881" s="663" t="s">
        <v>634</v>
      </c>
      <c r="F881" s="664" t="s">
        <v>4671</v>
      </c>
      <c r="G881" s="663" t="s">
        <v>650</v>
      </c>
      <c r="H881" s="663" t="s">
        <v>1409</v>
      </c>
      <c r="I881" s="663" t="s">
        <v>1410</v>
      </c>
      <c r="J881" s="663" t="s">
        <v>1411</v>
      </c>
      <c r="K881" s="663" t="s">
        <v>1412</v>
      </c>
      <c r="L881" s="665">
        <v>19.286728847125833</v>
      </c>
      <c r="M881" s="665">
        <v>72</v>
      </c>
      <c r="N881" s="666">
        <v>1388.6444769930599</v>
      </c>
    </row>
    <row r="882" spans="1:14" ht="14.4" customHeight="1" x14ac:dyDescent="0.3">
      <c r="A882" s="661" t="s">
        <v>591</v>
      </c>
      <c r="B882" s="662" t="s">
        <v>592</v>
      </c>
      <c r="C882" s="663" t="s">
        <v>601</v>
      </c>
      <c r="D882" s="664" t="s">
        <v>4662</v>
      </c>
      <c r="E882" s="663" t="s">
        <v>634</v>
      </c>
      <c r="F882" s="664" t="s">
        <v>4671</v>
      </c>
      <c r="G882" s="663" t="s">
        <v>650</v>
      </c>
      <c r="H882" s="663" t="s">
        <v>1427</v>
      </c>
      <c r="I882" s="663" t="s">
        <v>1428</v>
      </c>
      <c r="J882" s="663" t="s">
        <v>1429</v>
      </c>
      <c r="K882" s="663" t="s">
        <v>1430</v>
      </c>
      <c r="L882" s="665">
        <v>531.26883668691141</v>
      </c>
      <c r="M882" s="665">
        <v>24</v>
      </c>
      <c r="N882" s="666">
        <v>12750.452080485875</v>
      </c>
    </row>
    <row r="883" spans="1:14" ht="14.4" customHeight="1" x14ac:dyDescent="0.3">
      <c r="A883" s="661" t="s">
        <v>591</v>
      </c>
      <c r="B883" s="662" t="s">
        <v>592</v>
      </c>
      <c r="C883" s="663" t="s">
        <v>601</v>
      </c>
      <c r="D883" s="664" t="s">
        <v>4662</v>
      </c>
      <c r="E883" s="663" t="s">
        <v>634</v>
      </c>
      <c r="F883" s="664" t="s">
        <v>4671</v>
      </c>
      <c r="G883" s="663" t="s">
        <v>650</v>
      </c>
      <c r="H883" s="663" t="s">
        <v>1431</v>
      </c>
      <c r="I883" s="663" t="s">
        <v>1432</v>
      </c>
      <c r="J883" s="663" t="s">
        <v>1429</v>
      </c>
      <c r="K883" s="663" t="s">
        <v>1433</v>
      </c>
      <c r="L883" s="665">
        <v>313.34756296827021</v>
      </c>
      <c r="M883" s="665">
        <v>28</v>
      </c>
      <c r="N883" s="666">
        <v>8773.7317631115657</v>
      </c>
    </row>
    <row r="884" spans="1:14" ht="14.4" customHeight="1" x14ac:dyDescent="0.3">
      <c r="A884" s="661" t="s">
        <v>591</v>
      </c>
      <c r="B884" s="662" t="s">
        <v>592</v>
      </c>
      <c r="C884" s="663" t="s">
        <v>601</v>
      </c>
      <c r="D884" s="664" t="s">
        <v>4662</v>
      </c>
      <c r="E884" s="663" t="s">
        <v>634</v>
      </c>
      <c r="F884" s="664" t="s">
        <v>4671</v>
      </c>
      <c r="G884" s="663" t="s">
        <v>650</v>
      </c>
      <c r="H884" s="663" t="s">
        <v>1434</v>
      </c>
      <c r="I884" s="663" t="s">
        <v>1435</v>
      </c>
      <c r="J884" s="663" t="s">
        <v>1429</v>
      </c>
      <c r="K884" s="663" t="s">
        <v>1436</v>
      </c>
      <c r="L884" s="665">
        <v>235.61999999999998</v>
      </c>
      <c r="M884" s="665">
        <v>12</v>
      </c>
      <c r="N884" s="666">
        <v>2827.4399999999996</v>
      </c>
    </row>
    <row r="885" spans="1:14" ht="14.4" customHeight="1" x14ac:dyDescent="0.3">
      <c r="A885" s="661" t="s">
        <v>591</v>
      </c>
      <c r="B885" s="662" t="s">
        <v>592</v>
      </c>
      <c r="C885" s="663" t="s">
        <v>601</v>
      </c>
      <c r="D885" s="664" t="s">
        <v>4662</v>
      </c>
      <c r="E885" s="663" t="s">
        <v>634</v>
      </c>
      <c r="F885" s="664" t="s">
        <v>4671</v>
      </c>
      <c r="G885" s="663" t="s">
        <v>650</v>
      </c>
      <c r="H885" s="663" t="s">
        <v>1449</v>
      </c>
      <c r="I885" s="663" t="s">
        <v>1450</v>
      </c>
      <c r="J885" s="663" t="s">
        <v>1223</v>
      </c>
      <c r="K885" s="663" t="s">
        <v>1451</v>
      </c>
      <c r="L885" s="665">
        <v>56.750000000000014</v>
      </c>
      <c r="M885" s="665">
        <v>1</v>
      </c>
      <c r="N885" s="666">
        <v>56.750000000000014</v>
      </c>
    </row>
    <row r="886" spans="1:14" ht="14.4" customHeight="1" x14ac:dyDescent="0.3">
      <c r="A886" s="661" t="s">
        <v>591</v>
      </c>
      <c r="B886" s="662" t="s">
        <v>592</v>
      </c>
      <c r="C886" s="663" t="s">
        <v>601</v>
      </c>
      <c r="D886" s="664" t="s">
        <v>4662</v>
      </c>
      <c r="E886" s="663" t="s">
        <v>634</v>
      </c>
      <c r="F886" s="664" t="s">
        <v>4671</v>
      </c>
      <c r="G886" s="663" t="s">
        <v>650</v>
      </c>
      <c r="H886" s="663" t="s">
        <v>3349</v>
      </c>
      <c r="I886" s="663" t="s">
        <v>3350</v>
      </c>
      <c r="J886" s="663" t="s">
        <v>3351</v>
      </c>
      <c r="K886" s="663" t="s">
        <v>3352</v>
      </c>
      <c r="L886" s="665">
        <v>32.413333333333313</v>
      </c>
      <c r="M886" s="665">
        <v>3</v>
      </c>
      <c r="N886" s="666">
        <v>97.239999999999938</v>
      </c>
    </row>
    <row r="887" spans="1:14" ht="14.4" customHeight="1" x14ac:dyDescent="0.3">
      <c r="A887" s="661" t="s">
        <v>591</v>
      </c>
      <c r="B887" s="662" t="s">
        <v>592</v>
      </c>
      <c r="C887" s="663" t="s">
        <v>601</v>
      </c>
      <c r="D887" s="664" t="s">
        <v>4662</v>
      </c>
      <c r="E887" s="663" t="s">
        <v>634</v>
      </c>
      <c r="F887" s="664" t="s">
        <v>4671</v>
      </c>
      <c r="G887" s="663" t="s">
        <v>650</v>
      </c>
      <c r="H887" s="663" t="s">
        <v>3353</v>
      </c>
      <c r="I887" s="663" t="s">
        <v>3354</v>
      </c>
      <c r="J887" s="663" t="s">
        <v>3355</v>
      </c>
      <c r="K887" s="663" t="s">
        <v>3356</v>
      </c>
      <c r="L887" s="665">
        <v>28.52</v>
      </c>
      <c r="M887" s="665">
        <v>3</v>
      </c>
      <c r="N887" s="666">
        <v>85.56</v>
      </c>
    </row>
    <row r="888" spans="1:14" ht="14.4" customHeight="1" x14ac:dyDescent="0.3">
      <c r="A888" s="661" t="s">
        <v>591</v>
      </c>
      <c r="B888" s="662" t="s">
        <v>592</v>
      </c>
      <c r="C888" s="663" t="s">
        <v>601</v>
      </c>
      <c r="D888" s="664" t="s">
        <v>4662</v>
      </c>
      <c r="E888" s="663" t="s">
        <v>634</v>
      </c>
      <c r="F888" s="664" t="s">
        <v>4671</v>
      </c>
      <c r="G888" s="663" t="s">
        <v>650</v>
      </c>
      <c r="H888" s="663" t="s">
        <v>1462</v>
      </c>
      <c r="I888" s="663" t="s">
        <v>1463</v>
      </c>
      <c r="J888" s="663" t="s">
        <v>1464</v>
      </c>
      <c r="K888" s="663" t="s">
        <v>1465</v>
      </c>
      <c r="L888" s="665">
        <v>104.069998977159</v>
      </c>
      <c r="M888" s="665">
        <v>7</v>
      </c>
      <c r="N888" s="666">
        <v>728.48999284011302</v>
      </c>
    </row>
    <row r="889" spans="1:14" ht="14.4" customHeight="1" x14ac:dyDescent="0.3">
      <c r="A889" s="661" t="s">
        <v>591</v>
      </c>
      <c r="B889" s="662" t="s">
        <v>592</v>
      </c>
      <c r="C889" s="663" t="s">
        <v>601</v>
      </c>
      <c r="D889" s="664" t="s">
        <v>4662</v>
      </c>
      <c r="E889" s="663" t="s">
        <v>634</v>
      </c>
      <c r="F889" s="664" t="s">
        <v>4671</v>
      </c>
      <c r="G889" s="663" t="s">
        <v>650</v>
      </c>
      <c r="H889" s="663" t="s">
        <v>3357</v>
      </c>
      <c r="I889" s="663" t="s">
        <v>3358</v>
      </c>
      <c r="J889" s="663" t="s">
        <v>1391</v>
      </c>
      <c r="K889" s="663" t="s">
        <v>3359</v>
      </c>
      <c r="L889" s="665">
        <v>67.390126252443025</v>
      </c>
      <c r="M889" s="665">
        <v>4</v>
      </c>
      <c r="N889" s="666">
        <v>269.5605050097721</v>
      </c>
    </row>
    <row r="890" spans="1:14" ht="14.4" customHeight="1" x14ac:dyDescent="0.3">
      <c r="A890" s="661" t="s">
        <v>591</v>
      </c>
      <c r="B890" s="662" t="s">
        <v>592</v>
      </c>
      <c r="C890" s="663" t="s">
        <v>601</v>
      </c>
      <c r="D890" s="664" t="s">
        <v>4662</v>
      </c>
      <c r="E890" s="663" t="s">
        <v>634</v>
      </c>
      <c r="F890" s="664" t="s">
        <v>4671</v>
      </c>
      <c r="G890" s="663" t="s">
        <v>650</v>
      </c>
      <c r="H890" s="663" t="s">
        <v>3360</v>
      </c>
      <c r="I890" s="663" t="s">
        <v>3360</v>
      </c>
      <c r="J890" s="663" t="s">
        <v>3361</v>
      </c>
      <c r="K890" s="663" t="s">
        <v>3362</v>
      </c>
      <c r="L890" s="665">
        <v>2537.5295430548599</v>
      </c>
      <c r="M890" s="665">
        <v>101</v>
      </c>
      <c r="N890" s="666">
        <v>256290.48384854087</v>
      </c>
    </row>
    <row r="891" spans="1:14" ht="14.4" customHeight="1" x14ac:dyDescent="0.3">
      <c r="A891" s="661" t="s">
        <v>591</v>
      </c>
      <c r="B891" s="662" t="s">
        <v>592</v>
      </c>
      <c r="C891" s="663" t="s">
        <v>601</v>
      </c>
      <c r="D891" s="664" t="s">
        <v>4662</v>
      </c>
      <c r="E891" s="663" t="s">
        <v>634</v>
      </c>
      <c r="F891" s="664" t="s">
        <v>4671</v>
      </c>
      <c r="G891" s="663" t="s">
        <v>650</v>
      </c>
      <c r="H891" s="663" t="s">
        <v>1549</v>
      </c>
      <c r="I891" s="663" t="s">
        <v>1550</v>
      </c>
      <c r="J891" s="663" t="s">
        <v>1551</v>
      </c>
      <c r="K891" s="663" t="s">
        <v>1552</v>
      </c>
      <c r="L891" s="665">
        <v>36.93</v>
      </c>
      <c r="M891" s="665">
        <v>1</v>
      </c>
      <c r="N891" s="666">
        <v>36.93</v>
      </c>
    </row>
    <row r="892" spans="1:14" ht="14.4" customHeight="1" x14ac:dyDescent="0.3">
      <c r="A892" s="661" t="s">
        <v>591</v>
      </c>
      <c r="B892" s="662" t="s">
        <v>592</v>
      </c>
      <c r="C892" s="663" t="s">
        <v>601</v>
      </c>
      <c r="D892" s="664" t="s">
        <v>4662</v>
      </c>
      <c r="E892" s="663" t="s">
        <v>634</v>
      </c>
      <c r="F892" s="664" t="s">
        <v>4671</v>
      </c>
      <c r="G892" s="663" t="s">
        <v>650</v>
      </c>
      <c r="H892" s="663" t="s">
        <v>3363</v>
      </c>
      <c r="I892" s="663" t="s">
        <v>3364</v>
      </c>
      <c r="J892" s="663" t="s">
        <v>848</v>
      </c>
      <c r="K892" s="663" t="s">
        <v>3365</v>
      </c>
      <c r="L892" s="665">
        <v>37.819841630925112</v>
      </c>
      <c r="M892" s="665">
        <v>3</v>
      </c>
      <c r="N892" s="666">
        <v>113.45952489277533</v>
      </c>
    </row>
    <row r="893" spans="1:14" ht="14.4" customHeight="1" x14ac:dyDescent="0.3">
      <c r="A893" s="661" t="s">
        <v>591</v>
      </c>
      <c r="B893" s="662" t="s">
        <v>592</v>
      </c>
      <c r="C893" s="663" t="s">
        <v>601</v>
      </c>
      <c r="D893" s="664" t="s">
        <v>4662</v>
      </c>
      <c r="E893" s="663" t="s">
        <v>634</v>
      </c>
      <c r="F893" s="664" t="s">
        <v>4671</v>
      </c>
      <c r="G893" s="663" t="s">
        <v>650</v>
      </c>
      <c r="H893" s="663" t="s">
        <v>1601</v>
      </c>
      <c r="I893" s="663" t="s">
        <v>1602</v>
      </c>
      <c r="J893" s="663" t="s">
        <v>1603</v>
      </c>
      <c r="K893" s="663" t="s">
        <v>1604</v>
      </c>
      <c r="L893" s="665">
        <v>2699.9900000000011</v>
      </c>
      <c r="M893" s="665">
        <v>1</v>
      </c>
      <c r="N893" s="666">
        <v>2699.9900000000011</v>
      </c>
    </row>
    <row r="894" spans="1:14" ht="14.4" customHeight="1" x14ac:dyDescent="0.3">
      <c r="A894" s="661" t="s">
        <v>591</v>
      </c>
      <c r="B894" s="662" t="s">
        <v>592</v>
      </c>
      <c r="C894" s="663" t="s">
        <v>601</v>
      </c>
      <c r="D894" s="664" t="s">
        <v>4662</v>
      </c>
      <c r="E894" s="663" t="s">
        <v>634</v>
      </c>
      <c r="F894" s="664" t="s">
        <v>4671</v>
      </c>
      <c r="G894" s="663" t="s">
        <v>650</v>
      </c>
      <c r="H894" s="663" t="s">
        <v>1637</v>
      </c>
      <c r="I894" s="663" t="s">
        <v>1638</v>
      </c>
      <c r="J894" s="663" t="s">
        <v>1639</v>
      </c>
      <c r="K894" s="663" t="s">
        <v>1640</v>
      </c>
      <c r="L894" s="665">
        <v>632.01208675944667</v>
      </c>
      <c r="M894" s="665">
        <v>101.06704210000007</v>
      </c>
      <c r="N894" s="666">
        <v>63875.592180225889</v>
      </c>
    </row>
    <row r="895" spans="1:14" ht="14.4" customHeight="1" x14ac:dyDescent="0.3">
      <c r="A895" s="661" t="s">
        <v>591</v>
      </c>
      <c r="B895" s="662" t="s">
        <v>592</v>
      </c>
      <c r="C895" s="663" t="s">
        <v>601</v>
      </c>
      <c r="D895" s="664" t="s">
        <v>4662</v>
      </c>
      <c r="E895" s="663" t="s">
        <v>634</v>
      </c>
      <c r="F895" s="664" t="s">
        <v>4671</v>
      </c>
      <c r="G895" s="663" t="s">
        <v>650</v>
      </c>
      <c r="H895" s="663" t="s">
        <v>1641</v>
      </c>
      <c r="I895" s="663" t="s">
        <v>1642</v>
      </c>
      <c r="J895" s="663" t="s">
        <v>1643</v>
      </c>
      <c r="K895" s="663" t="s">
        <v>1644</v>
      </c>
      <c r="L895" s="665">
        <v>153.18937182873896</v>
      </c>
      <c r="M895" s="665">
        <v>129.30587229999998</v>
      </c>
      <c r="N895" s="666">
        <v>19808.285351404134</v>
      </c>
    </row>
    <row r="896" spans="1:14" ht="14.4" customHeight="1" x14ac:dyDescent="0.3">
      <c r="A896" s="661" t="s">
        <v>591</v>
      </c>
      <c r="B896" s="662" t="s">
        <v>592</v>
      </c>
      <c r="C896" s="663" t="s">
        <v>601</v>
      </c>
      <c r="D896" s="664" t="s">
        <v>4662</v>
      </c>
      <c r="E896" s="663" t="s">
        <v>634</v>
      </c>
      <c r="F896" s="664" t="s">
        <v>4671</v>
      </c>
      <c r="G896" s="663" t="s">
        <v>650</v>
      </c>
      <c r="H896" s="663" t="s">
        <v>1645</v>
      </c>
      <c r="I896" s="663" t="s">
        <v>1646</v>
      </c>
      <c r="J896" s="663" t="s">
        <v>1647</v>
      </c>
      <c r="K896" s="663" t="s">
        <v>1648</v>
      </c>
      <c r="L896" s="665">
        <v>313.0716498487119</v>
      </c>
      <c r="M896" s="665">
        <v>140.01765900000004</v>
      </c>
      <c r="N896" s="666">
        <v>43835.559511084357</v>
      </c>
    </row>
    <row r="897" spans="1:14" ht="14.4" customHeight="1" x14ac:dyDescent="0.3">
      <c r="A897" s="661" t="s">
        <v>591</v>
      </c>
      <c r="B897" s="662" t="s">
        <v>592</v>
      </c>
      <c r="C897" s="663" t="s">
        <v>601</v>
      </c>
      <c r="D897" s="664" t="s">
        <v>4662</v>
      </c>
      <c r="E897" s="663" t="s">
        <v>634</v>
      </c>
      <c r="F897" s="664" t="s">
        <v>4671</v>
      </c>
      <c r="G897" s="663" t="s">
        <v>650</v>
      </c>
      <c r="H897" s="663" t="s">
        <v>1663</v>
      </c>
      <c r="I897" s="663" t="s">
        <v>700</v>
      </c>
      <c r="J897" s="663" t="s">
        <v>1664</v>
      </c>
      <c r="K897" s="663"/>
      <c r="L897" s="665">
        <v>717.10200536381137</v>
      </c>
      <c r="M897" s="665">
        <v>5</v>
      </c>
      <c r="N897" s="666">
        <v>3585.5100268190567</v>
      </c>
    </row>
    <row r="898" spans="1:14" ht="14.4" customHeight="1" x14ac:dyDescent="0.3">
      <c r="A898" s="661" t="s">
        <v>591</v>
      </c>
      <c r="B898" s="662" t="s">
        <v>592</v>
      </c>
      <c r="C898" s="663" t="s">
        <v>601</v>
      </c>
      <c r="D898" s="664" t="s">
        <v>4662</v>
      </c>
      <c r="E898" s="663" t="s">
        <v>634</v>
      </c>
      <c r="F898" s="664" t="s">
        <v>4671</v>
      </c>
      <c r="G898" s="663" t="s">
        <v>650</v>
      </c>
      <c r="H898" s="663" t="s">
        <v>1679</v>
      </c>
      <c r="I898" s="663" t="s">
        <v>215</v>
      </c>
      <c r="J898" s="663" t="s">
        <v>1680</v>
      </c>
      <c r="K898" s="663"/>
      <c r="L898" s="665">
        <v>198.18507128719605</v>
      </c>
      <c r="M898" s="665">
        <v>1</v>
      </c>
      <c r="N898" s="666">
        <v>198.18507128719605</v>
      </c>
    </row>
    <row r="899" spans="1:14" ht="14.4" customHeight="1" x14ac:dyDescent="0.3">
      <c r="A899" s="661" t="s">
        <v>591</v>
      </c>
      <c r="B899" s="662" t="s">
        <v>592</v>
      </c>
      <c r="C899" s="663" t="s">
        <v>601</v>
      </c>
      <c r="D899" s="664" t="s">
        <v>4662</v>
      </c>
      <c r="E899" s="663" t="s">
        <v>634</v>
      </c>
      <c r="F899" s="664" t="s">
        <v>4671</v>
      </c>
      <c r="G899" s="663" t="s">
        <v>650</v>
      </c>
      <c r="H899" s="663" t="s">
        <v>1727</v>
      </c>
      <c r="I899" s="663" t="s">
        <v>1728</v>
      </c>
      <c r="J899" s="663" t="s">
        <v>1729</v>
      </c>
      <c r="K899" s="663"/>
      <c r="L899" s="665">
        <v>2.5080014742336005</v>
      </c>
      <c r="M899" s="665">
        <v>232</v>
      </c>
      <c r="N899" s="666">
        <v>581.85634202219535</v>
      </c>
    </row>
    <row r="900" spans="1:14" ht="14.4" customHeight="1" x14ac:dyDescent="0.3">
      <c r="A900" s="661" t="s">
        <v>591</v>
      </c>
      <c r="B900" s="662" t="s">
        <v>592</v>
      </c>
      <c r="C900" s="663" t="s">
        <v>601</v>
      </c>
      <c r="D900" s="664" t="s">
        <v>4662</v>
      </c>
      <c r="E900" s="663" t="s">
        <v>634</v>
      </c>
      <c r="F900" s="664" t="s">
        <v>4671</v>
      </c>
      <c r="G900" s="663" t="s">
        <v>650</v>
      </c>
      <c r="H900" s="663" t="s">
        <v>1734</v>
      </c>
      <c r="I900" s="663" t="s">
        <v>215</v>
      </c>
      <c r="J900" s="663" t="s">
        <v>1735</v>
      </c>
      <c r="K900" s="663"/>
      <c r="L900" s="665">
        <v>927.32464218029759</v>
      </c>
      <c r="M900" s="665">
        <v>8</v>
      </c>
      <c r="N900" s="666">
        <v>7418.5971374423807</v>
      </c>
    </row>
    <row r="901" spans="1:14" ht="14.4" customHeight="1" x14ac:dyDescent="0.3">
      <c r="A901" s="661" t="s">
        <v>591</v>
      </c>
      <c r="B901" s="662" t="s">
        <v>592</v>
      </c>
      <c r="C901" s="663" t="s">
        <v>601</v>
      </c>
      <c r="D901" s="664" t="s">
        <v>4662</v>
      </c>
      <c r="E901" s="663" t="s">
        <v>634</v>
      </c>
      <c r="F901" s="664" t="s">
        <v>4671</v>
      </c>
      <c r="G901" s="663" t="s">
        <v>650</v>
      </c>
      <c r="H901" s="663" t="s">
        <v>1736</v>
      </c>
      <c r="I901" s="663" t="s">
        <v>215</v>
      </c>
      <c r="J901" s="663" t="s">
        <v>1737</v>
      </c>
      <c r="K901" s="663"/>
      <c r="L901" s="665">
        <v>660.50152966080645</v>
      </c>
      <c r="M901" s="665">
        <v>3</v>
      </c>
      <c r="N901" s="666">
        <v>1981.5045889824194</v>
      </c>
    </row>
    <row r="902" spans="1:14" ht="14.4" customHeight="1" x14ac:dyDescent="0.3">
      <c r="A902" s="661" t="s">
        <v>591</v>
      </c>
      <c r="B902" s="662" t="s">
        <v>592</v>
      </c>
      <c r="C902" s="663" t="s">
        <v>601</v>
      </c>
      <c r="D902" s="664" t="s">
        <v>4662</v>
      </c>
      <c r="E902" s="663" t="s">
        <v>634</v>
      </c>
      <c r="F902" s="664" t="s">
        <v>4671</v>
      </c>
      <c r="G902" s="663" t="s">
        <v>650</v>
      </c>
      <c r="H902" s="663" t="s">
        <v>3366</v>
      </c>
      <c r="I902" s="663" t="s">
        <v>3366</v>
      </c>
      <c r="J902" s="663" t="s">
        <v>3367</v>
      </c>
      <c r="K902" s="663" t="s">
        <v>3368</v>
      </c>
      <c r="L902" s="665">
        <v>1328.6749999999997</v>
      </c>
      <c r="M902" s="665">
        <v>14</v>
      </c>
      <c r="N902" s="666">
        <v>18601.449999999997</v>
      </c>
    </row>
    <row r="903" spans="1:14" ht="14.4" customHeight="1" x14ac:dyDescent="0.3">
      <c r="A903" s="661" t="s">
        <v>591</v>
      </c>
      <c r="B903" s="662" t="s">
        <v>592</v>
      </c>
      <c r="C903" s="663" t="s">
        <v>601</v>
      </c>
      <c r="D903" s="664" t="s">
        <v>4662</v>
      </c>
      <c r="E903" s="663" t="s">
        <v>634</v>
      </c>
      <c r="F903" s="664" t="s">
        <v>4671</v>
      </c>
      <c r="G903" s="663" t="s">
        <v>650</v>
      </c>
      <c r="H903" s="663" t="s">
        <v>1742</v>
      </c>
      <c r="I903" s="663" t="s">
        <v>1728</v>
      </c>
      <c r="J903" s="663" t="s">
        <v>1743</v>
      </c>
      <c r="K903" s="663"/>
      <c r="L903" s="665">
        <v>3.739199899312359</v>
      </c>
      <c r="M903" s="665">
        <v>8</v>
      </c>
      <c r="N903" s="666">
        <v>29.913599194498872</v>
      </c>
    </row>
    <row r="904" spans="1:14" ht="14.4" customHeight="1" x14ac:dyDescent="0.3">
      <c r="A904" s="661" t="s">
        <v>591</v>
      </c>
      <c r="B904" s="662" t="s">
        <v>592</v>
      </c>
      <c r="C904" s="663" t="s">
        <v>601</v>
      </c>
      <c r="D904" s="664" t="s">
        <v>4662</v>
      </c>
      <c r="E904" s="663" t="s">
        <v>634</v>
      </c>
      <c r="F904" s="664" t="s">
        <v>4671</v>
      </c>
      <c r="G904" s="663" t="s">
        <v>650</v>
      </c>
      <c r="H904" s="663" t="s">
        <v>3369</v>
      </c>
      <c r="I904" s="663" t="s">
        <v>3370</v>
      </c>
      <c r="J904" s="663" t="s">
        <v>3371</v>
      </c>
      <c r="K904" s="663"/>
      <c r="L904" s="665">
        <v>97.052997770856706</v>
      </c>
      <c r="M904" s="665">
        <v>1</v>
      </c>
      <c r="N904" s="666">
        <v>97.052997770856706</v>
      </c>
    </row>
    <row r="905" spans="1:14" ht="14.4" customHeight="1" x14ac:dyDescent="0.3">
      <c r="A905" s="661" t="s">
        <v>591</v>
      </c>
      <c r="B905" s="662" t="s">
        <v>592</v>
      </c>
      <c r="C905" s="663" t="s">
        <v>601</v>
      </c>
      <c r="D905" s="664" t="s">
        <v>4662</v>
      </c>
      <c r="E905" s="663" t="s">
        <v>634</v>
      </c>
      <c r="F905" s="664" t="s">
        <v>4671</v>
      </c>
      <c r="G905" s="663" t="s">
        <v>650</v>
      </c>
      <c r="H905" s="663" t="s">
        <v>3372</v>
      </c>
      <c r="I905" s="663" t="s">
        <v>215</v>
      </c>
      <c r="J905" s="663" t="s">
        <v>3373</v>
      </c>
      <c r="K905" s="663"/>
      <c r="L905" s="665">
        <v>91.429999999999993</v>
      </c>
      <c r="M905" s="665">
        <v>1</v>
      </c>
      <c r="N905" s="666">
        <v>91.429999999999993</v>
      </c>
    </row>
    <row r="906" spans="1:14" ht="14.4" customHeight="1" x14ac:dyDescent="0.3">
      <c r="A906" s="661" t="s">
        <v>591</v>
      </c>
      <c r="B906" s="662" t="s">
        <v>592</v>
      </c>
      <c r="C906" s="663" t="s">
        <v>601</v>
      </c>
      <c r="D906" s="664" t="s">
        <v>4662</v>
      </c>
      <c r="E906" s="663" t="s">
        <v>634</v>
      </c>
      <c r="F906" s="664" t="s">
        <v>4671</v>
      </c>
      <c r="G906" s="663" t="s">
        <v>650</v>
      </c>
      <c r="H906" s="663" t="s">
        <v>3374</v>
      </c>
      <c r="I906" s="663" t="s">
        <v>3375</v>
      </c>
      <c r="J906" s="663" t="s">
        <v>2016</v>
      </c>
      <c r="K906" s="663" t="s">
        <v>3376</v>
      </c>
      <c r="L906" s="665">
        <v>62.539999999999992</v>
      </c>
      <c r="M906" s="665">
        <v>2</v>
      </c>
      <c r="N906" s="666">
        <v>125.07999999999998</v>
      </c>
    </row>
    <row r="907" spans="1:14" ht="14.4" customHeight="1" x14ac:dyDescent="0.3">
      <c r="A907" s="661" t="s">
        <v>591</v>
      </c>
      <c r="B907" s="662" t="s">
        <v>592</v>
      </c>
      <c r="C907" s="663" t="s">
        <v>601</v>
      </c>
      <c r="D907" s="664" t="s">
        <v>4662</v>
      </c>
      <c r="E907" s="663" t="s">
        <v>634</v>
      </c>
      <c r="F907" s="664" t="s">
        <v>4671</v>
      </c>
      <c r="G907" s="663" t="s">
        <v>650</v>
      </c>
      <c r="H907" s="663" t="s">
        <v>1875</v>
      </c>
      <c r="I907" s="663" t="s">
        <v>1876</v>
      </c>
      <c r="J907" s="663" t="s">
        <v>1877</v>
      </c>
      <c r="K907" s="663" t="s">
        <v>1878</v>
      </c>
      <c r="L907" s="665">
        <v>179.31283184461029</v>
      </c>
      <c r="M907" s="665">
        <v>7.1976011</v>
      </c>
      <c r="N907" s="666">
        <v>1290.6222357288821</v>
      </c>
    </row>
    <row r="908" spans="1:14" ht="14.4" customHeight="1" x14ac:dyDescent="0.3">
      <c r="A908" s="661" t="s">
        <v>591</v>
      </c>
      <c r="B908" s="662" t="s">
        <v>592</v>
      </c>
      <c r="C908" s="663" t="s">
        <v>601</v>
      </c>
      <c r="D908" s="664" t="s">
        <v>4662</v>
      </c>
      <c r="E908" s="663" t="s">
        <v>634</v>
      </c>
      <c r="F908" s="664" t="s">
        <v>4671</v>
      </c>
      <c r="G908" s="663" t="s">
        <v>650</v>
      </c>
      <c r="H908" s="663" t="s">
        <v>1879</v>
      </c>
      <c r="I908" s="663" t="s">
        <v>1880</v>
      </c>
      <c r="J908" s="663" t="s">
        <v>1877</v>
      </c>
      <c r="K908" s="663" t="s">
        <v>1881</v>
      </c>
      <c r="L908" s="665">
        <v>363.19846028540763</v>
      </c>
      <c r="M908" s="665">
        <v>99.102184499999993</v>
      </c>
      <c r="N908" s="666">
        <v>35993.760821320386</v>
      </c>
    </row>
    <row r="909" spans="1:14" ht="14.4" customHeight="1" x14ac:dyDescent="0.3">
      <c r="A909" s="661" t="s">
        <v>591</v>
      </c>
      <c r="B909" s="662" t="s">
        <v>592</v>
      </c>
      <c r="C909" s="663" t="s">
        <v>601</v>
      </c>
      <c r="D909" s="664" t="s">
        <v>4662</v>
      </c>
      <c r="E909" s="663" t="s">
        <v>634</v>
      </c>
      <c r="F909" s="664" t="s">
        <v>4671</v>
      </c>
      <c r="G909" s="663" t="s">
        <v>650</v>
      </c>
      <c r="H909" s="663" t="s">
        <v>1886</v>
      </c>
      <c r="I909" s="663" t="s">
        <v>1887</v>
      </c>
      <c r="J909" s="663" t="s">
        <v>1888</v>
      </c>
      <c r="K909" s="663" t="s">
        <v>1889</v>
      </c>
      <c r="L909" s="665">
        <v>733.57512679174431</v>
      </c>
      <c r="M909" s="665">
        <v>74</v>
      </c>
      <c r="N909" s="666">
        <v>54284.559382589083</v>
      </c>
    </row>
    <row r="910" spans="1:14" ht="14.4" customHeight="1" x14ac:dyDescent="0.3">
      <c r="A910" s="661" t="s">
        <v>591</v>
      </c>
      <c r="B910" s="662" t="s">
        <v>592</v>
      </c>
      <c r="C910" s="663" t="s">
        <v>601</v>
      </c>
      <c r="D910" s="664" t="s">
        <v>4662</v>
      </c>
      <c r="E910" s="663" t="s">
        <v>634</v>
      </c>
      <c r="F910" s="664" t="s">
        <v>4671</v>
      </c>
      <c r="G910" s="663" t="s">
        <v>650</v>
      </c>
      <c r="H910" s="663" t="s">
        <v>1890</v>
      </c>
      <c r="I910" s="663" t="s">
        <v>1891</v>
      </c>
      <c r="J910" s="663" t="s">
        <v>1892</v>
      </c>
      <c r="K910" s="663" t="s">
        <v>1893</v>
      </c>
      <c r="L910" s="665">
        <v>80.929351999755099</v>
      </c>
      <c r="M910" s="665">
        <v>5.0000000000000009</v>
      </c>
      <c r="N910" s="666">
        <v>404.64675999877556</v>
      </c>
    </row>
    <row r="911" spans="1:14" ht="14.4" customHeight="1" x14ac:dyDescent="0.3">
      <c r="A911" s="661" t="s">
        <v>591</v>
      </c>
      <c r="B911" s="662" t="s">
        <v>592</v>
      </c>
      <c r="C911" s="663" t="s">
        <v>601</v>
      </c>
      <c r="D911" s="664" t="s">
        <v>4662</v>
      </c>
      <c r="E911" s="663" t="s">
        <v>634</v>
      </c>
      <c r="F911" s="664" t="s">
        <v>4671</v>
      </c>
      <c r="G911" s="663" t="s">
        <v>650</v>
      </c>
      <c r="H911" s="663" t="s">
        <v>1894</v>
      </c>
      <c r="I911" s="663" t="s">
        <v>1895</v>
      </c>
      <c r="J911" s="663" t="s">
        <v>1896</v>
      </c>
      <c r="K911" s="663" t="s">
        <v>1897</v>
      </c>
      <c r="L911" s="665">
        <v>162.76964169878602</v>
      </c>
      <c r="M911" s="665">
        <v>242.16560729999992</v>
      </c>
      <c r="N911" s="666">
        <v>39417.209131989905</v>
      </c>
    </row>
    <row r="912" spans="1:14" ht="14.4" customHeight="1" x14ac:dyDescent="0.3">
      <c r="A912" s="661" t="s">
        <v>591</v>
      </c>
      <c r="B912" s="662" t="s">
        <v>592</v>
      </c>
      <c r="C912" s="663" t="s">
        <v>601</v>
      </c>
      <c r="D912" s="664" t="s">
        <v>4662</v>
      </c>
      <c r="E912" s="663" t="s">
        <v>634</v>
      </c>
      <c r="F912" s="664" t="s">
        <v>4671</v>
      </c>
      <c r="G912" s="663" t="s">
        <v>650</v>
      </c>
      <c r="H912" s="663" t="s">
        <v>1898</v>
      </c>
      <c r="I912" s="663" t="s">
        <v>1899</v>
      </c>
      <c r="J912" s="663" t="s">
        <v>1896</v>
      </c>
      <c r="K912" s="663" t="s">
        <v>1900</v>
      </c>
      <c r="L912" s="665">
        <v>471.29716505922687</v>
      </c>
      <c r="M912" s="665">
        <v>143.89603580000008</v>
      </c>
      <c r="N912" s="666">
        <v>67817.793735801053</v>
      </c>
    </row>
    <row r="913" spans="1:14" ht="14.4" customHeight="1" x14ac:dyDescent="0.3">
      <c r="A913" s="661" t="s">
        <v>591</v>
      </c>
      <c r="B913" s="662" t="s">
        <v>592</v>
      </c>
      <c r="C913" s="663" t="s">
        <v>601</v>
      </c>
      <c r="D913" s="664" t="s">
        <v>4662</v>
      </c>
      <c r="E913" s="663" t="s">
        <v>634</v>
      </c>
      <c r="F913" s="664" t="s">
        <v>4671</v>
      </c>
      <c r="G913" s="663" t="s">
        <v>650</v>
      </c>
      <c r="H913" s="663" t="s">
        <v>1905</v>
      </c>
      <c r="I913" s="663" t="s">
        <v>1906</v>
      </c>
      <c r="J913" s="663" t="s">
        <v>1907</v>
      </c>
      <c r="K913" s="663" t="s">
        <v>1644</v>
      </c>
      <c r="L913" s="665">
        <v>422.1145133083607</v>
      </c>
      <c r="M913" s="665">
        <v>1.3720699000000001</v>
      </c>
      <c r="N913" s="666">
        <v>579.17061806355116</v>
      </c>
    </row>
    <row r="914" spans="1:14" ht="14.4" customHeight="1" x14ac:dyDescent="0.3">
      <c r="A914" s="661" t="s">
        <v>591</v>
      </c>
      <c r="B914" s="662" t="s">
        <v>592</v>
      </c>
      <c r="C914" s="663" t="s">
        <v>601</v>
      </c>
      <c r="D914" s="664" t="s">
        <v>4662</v>
      </c>
      <c r="E914" s="663" t="s">
        <v>634</v>
      </c>
      <c r="F914" s="664" t="s">
        <v>4671</v>
      </c>
      <c r="G914" s="663" t="s">
        <v>650</v>
      </c>
      <c r="H914" s="663" t="s">
        <v>1908</v>
      </c>
      <c r="I914" s="663" t="s">
        <v>1909</v>
      </c>
      <c r="J914" s="663" t="s">
        <v>1910</v>
      </c>
      <c r="K914" s="663" t="s">
        <v>1648</v>
      </c>
      <c r="L914" s="665">
        <v>908.31363799066389</v>
      </c>
      <c r="M914" s="665">
        <v>5</v>
      </c>
      <c r="N914" s="666">
        <v>4541.5681899533192</v>
      </c>
    </row>
    <row r="915" spans="1:14" ht="14.4" customHeight="1" x14ac:dyDescent="0.3">
      <c r="A915" s="661" t="s">
        <v>591</v>
      </c>
      <c r="B915" s="662" t="s">
        <v>592</v>
      </c>
      <c r="C915" s="663" t="s">
        <v>601</v>
      </c>
      <c r="D915" s="664" t="s">
        <v>4662</v>
      </c>
      <c r="E915" s="663" t="s">
        <v>634</v>
      </c>
      <c r="F915" s="664" t="s">
        <v>4671</v>
      </c>
      <c r="G915" s="663" t="s">
        <v>650</v>
      </c>
      <c r="H915" s="663" t="s">
        <v>1911</v>
      </c>
      <c r="I915" s="663" t="s">
        <v>1912</v>
      </c>
      <c r="J915" s="663" t="s">
        <v>1913</v>
      </c>
      <c r="K915" s="663" t="s">
        <v>1914</v>
      </c>
      <c r="L915" s="665">
        <v>1708.068663510521</v>
      </c>
      <c r="M915" s="665">
        <v>7.2452833999999999</v>
      </c>
      <c r="N915" s="666">
        <v>12375.441533792964</v>
      </c>
    </row>
    <row r="916" spans="1:14" ht="14.4" customHeight="1" x14ac:dyDescent="0.3">
      <c r="A916" s="661" t="s">
        <v>591</v>
      </c>
      <c r="B916" s="662" t="s">
        <v>592</v>
      </c>
      <c r="C916" s="663" t="s">
        <v>601</v>
      </c>
      <c r="D916" s="664" t="s">
        <v>4662</v>
      </c>
      <c r="E916" s="663" t="s">
        <v>634</v>
      </c>
      <c r="F916" s="664" t="s">
        <v>4671</v>
      </c>
      <c r="G916" s="663" t="s">
        <v>650</v>
      </c>
      <c r="H916" s="663" t="s">
        <v>1915</v>
      </c>
      <c r="I916" s="663" t="s">
        <v>1915</v>
      </c>
      <c r="J916" s="663" t="s">
        <v>1916</v>
      </c>
      <c r="K916" s="663" t="s">
        <v>1917</v>
      </c>
      <c r="L916" s="665">
        <v>350.9</v>
      </c>
      <c r="M916" s="665">
        <v>2</v>
      </c>
      <c r="N916" s="666">
        <v>701.8</v>
      </c>
    </row>
    <row r="917" spans="1:14" ht="14.4" customHeight="1" x14ac:dyDescent="0.3">
      <c r="A917" s="661" t="s">
        <v>591</v>
      </c>
      <c r="B917" s="662" t="s">
        <v>592</v>
      </c>
      <c r="C917" s="663" t="s">
        <v>601</v>
      </c>
      <c r="D917" s="664" t="s">
        <v>4662</v>
      </c>
      <c r="E917" s="663" t="s">
        <v>634</v>
      </c>
      <c r="F917" s="664" t="s">
        <v>4671</v>
      </c>
      <c r="G917" s="663" t="s">
        <v>650</v>
      </c>
      <c r="H917" s="663" t="s">
        <v>1918</v>
      </c>
      <c r="I917" s="663" t="s">
        <v>1918</v>
      </c>
      <c r="J917" s="663" t="s">
        <v>1916</v>
      </c>
      <c r="K917" s="663" t="s">
        <v>1919</v>
      </c>
      <c r="L917" s="665">
        <v>1417.239747340212</v>
      </c>
      <c r="M917" s="665">
        <v>1</v>
      </c>
      <c r="N917" s="666">
        <v>1417.239747340212</v>
      </c>
    </row>
    <row r="918" spans="1:14" ht="14.4" customHeight="1" x14ac:dyDescent="0.3">
      <c r="A918" s="661" t="s">
        <v>591</v>
      </c>
      <c r="B918" s="662" t="s">
        <v>592</v>
      </c>
      <c r="C918" s="663" t="s">
        <v>601</v>
      </c>
      <c r="D918" s="664" t="s">
        <v>4662</v>
      </c>
      <c r="E918" s="663" t="s">
        <v>634</v>
      </c>
      <c r="F918" s="664" t="s">
        <v>4671</v>
      </c>
      <c r="G918" s="663" t="s">
        <v>650</v>
      </c>
      <c r="H918" s="663" t="s">
        <v>1923</v>
      </c>
      <c r="I918" s="663" t="s">
        <v>1923</v>
      </c>
      <c r="J918" s="663" t="s">
        <v>1924</v>
      </c>
      <c r="K918" s="663" t="s">
        <v>1925</v>
      </c>
      <c r="L918" s="665">
        <v>197.99993666929313</v>
      </c>
      <c r="M918" s="665">
        <v>0.93400000000000005</v>
      </c>
      <c r="N918" s="666">
        <v>184.9319408491198</v>
      </c>
    </row>
    <row r="919" spans="1:14" ht="14.4" customHeight="1" x14ac:dyDescent="0.3">
      <c r="A919" s="661" t="s">
        <v>591</v>
      </c>
      <c r="B919" s="662" t="s">
        <v>592</v>
      </c>
      <c r="C919" s="663" t="s">
        <v>601</v>
      </c>
      <c r="D919" s="664" t="s">
        <v>4662</v>
      </c>
      <c r="E919" s="663" t="s">
        <v>634</v>
      </c>
      <c r="F919" s="664" t="s">
        <v>4671</v>
      </c>
      <c r="G919" s="663" t="s">
        <v>650</v>
      </c>
      <c r="H919" s="663" t="s">
        <v>1926</v>
      </c>
      <c r="I919" s="663" t="s">
        <v>1728</v>
      </c>
      <c r="J919" s="663" t="s">
        <v>1927</v>
      </c>
      <c r="K919" s="663" t="s">
        <v>1928</v>
      </c>
      <c r="L919" s="665">
        <v>342.86999999999995</v>
      </c>
      <c r="M919" s="665">
        <v>15</v>
      </c>
      <c r="N919" s="666">
        <v>5143.0499999999993</v>
      </c>
    </row>
    <row r="920" spans="1:14" ht="14.4" customHeight="1" x14ac:dyDescent="0.3">
      <c r="A920" s="661" t="s">
        <v>591</v>
      </c>
      <c r="B920" s="662" t="s">
        <v>592</v>
      </c>
      <c r="C920" s="663" t="s">
        <v>601</v>
      </c>
      <c r="D920" s="664" t="s">
        <v>4662</v>
      </c>
      <c r="E920" s="663" t="s">
        <v>634</v>
      </c>
      <c r="F920" s="664" t="s">
        <v>4671</v>
      </c>
      <c r="G920" s="663" t="s">
        <v>650</v>
      </c>
      <c r="H920" s="663" t="s">
        <v>1932</v>
      </c>
      <c r="I920" s="663" t="s">
        <v>1933</v>
      </c>
      <c r="J920" s="663" t="s">
        <v>1934</v>
      </c>
      <c r="K920" s="663" t="s">
        <v>1935</v>
      </c>
      <c r="L920" s="665">
        <v>100.47898717065245</v>
      </c>
      <c r="M920" s="665">
        <v>5.9001329000000009</v>
      </c>
      <c r="N920" s="666">
        <v>592.83937796424448</v>
      </c>
    </row>
    <row r="921" spans="1:14" ht="14.4" customHeight="1" x14ac:dyDescent="0.3">
      <c r="A921" s="661" t="s">
        <v>591</v>
      </c>
      <c r="B921" s="662" t="s">
        <v>592</v>
      </c>
      <c r="C921" s="663" t="s">
        <v>601</v>
      </c>
      <c r="D921" s="664" t="s">
        <v>4662</v>
      </c>
      <c r="E921" s="663" t="s">
        <v>634</v>
      </c>
      <c r="F921" s="664" t="s">
        <v>4671</v>
      </c>
      <c r="G921" s="663" t="s">
        <v>650</v>
      </c>
      <c r="H921" s="663" t="s">
        <v>1988</v>
      </c>
      <c r="I921" s="663" t="s">
        <v>1989</v>
      </c>
      <c r="J921" s="663" t="s">
        <v>1990</v>
      </c>
      <c r="K921" s="663" t="s">
        <v>1991</v>
      </c>
      <c r="L921" s="665">
        <v>79.129990025757223</v>
      </c>
      <c r="M921" s="665">
        <v>3.431</v>
      </c>
      <c r="N921" s="666">
        <v>271.49499577837304</v>
      </c>
    </row>
    <row r="922" spans="1:14" ht="14.4" customHeight="1" x14ac:dyDescent="0.3">
      <c r="A922" s="661" t="s">
        <v>591</v>
      </c>
      <c r="B922" s="662" t="s">
        <v>592</v>
      </c>
      <c r="C922" s="663" t="s">
        <v>601</v>
      </c>
      <c r="D922" s="664" t="s">
        <v>4662</v>
      </c>
      <c r="E922" s="663" t="s">
        <v>634</v>
      </c>
      <c r="F922" s="664" t="s">
        <v>4671</v>
      </c>
      <c r="G922" s="663" t="s">
        <v>650</v>
      </c>
      <c r="H922" s="663" t="s">
        <v>2004</v>
      </c>
      <c r="I922" s="663" t="s">
        <v>2005</v>
      </c>
      <c r="J922" s="663" t="s">
        <v>1990</v>
      </c>
      <c r="K922" s="663" t="s">
        <v>2006</v>
      </c>
      <c r="L922" s="665">
        <v>437</v>
      </c>
      <c r="M922" s="665">
        <v>1</v>
      </c>
      <c r="N922" s="666">
        <v>437</v>
      </c>
    </row>
    <row r="923" spans="1:14" ht="14.4" customHeight="1" x14ac:dyDescent="0.3">
      <c r="A923" s="661" t="s">
        <v>591</v>
      </c>
      <c r="B923" s="662" t="s">
        <v>592</v>
      </c>
      <c r="C923" s="663" t="s">
        <v>601</v>
      </c>
      <c r="D923" s="664" t="s">
        <v>4662</v>
      </c>
      <c r="E923" s="663" t="s">
        <v>634</v>
      </c>
      <c r="F923" s="664" t="s">
        <v>4671</v>
      </c>
      <c r="G923" s="663" t="s">
        <v>650</v>
      </c>
      <c r="H923" s="663" t="s">
        <v>3377</v>
      </c>
      <c r="I923" s="663" t="s">
        <v>215</v>
      </c>
      <c r="J923" s="663" t="s">
        <v>3378</v>
      </c>
      <c r="K923" s="663"/>
      <c r="L923" s="665">
        <v>641.87849661921473</v>
      </c>
      <c r="M923" s="665">
        <v>1</v>
      </c>
      <c r="N923" s="666">
        <v>641.87849661921473</v>
      </c>
    </row>
    <row r="924" spans="1:14" ht="14.4" customHeight="1" x14ac:dyDescent="0.3">
      <c r="A924" s="661" t="s">
        <v>591</v>
      </c>
      <c r="B924" s="662" t="s">
        <v>592</v>
      </c>
      <c r="C924" s="663" t="s">
        <v>601</v>
      </c>
      <c r="D924" s="664" t="s">
        <v>4662</v>
      </c>
      <c r="E924" s="663" t="s">
        <v>634</v>
      </c>
      <c r="F924" s="664" t="s">
        <v>4671</v>
      </c>
      <c r="G924" s="663" t="s">
        <v>650</v>
      </c>
      <c r="H924" s="663" t="s">
        <v>2043</v>
      </c>
      <c r="I924" s="663" t="s">
        <v>2043</v>
      </c>
      <c r="J924" s="663" t="s">
        <v>2044</v>
      </c>
      <c r="K924" s="663" t="s">
        <v>2045</v>
      </c>
      <c r="L924" s="665">
        <v>2599.6498436077654</v>
      </c>
      <c r="M924" s="665">
        <v>8.6166581000000022</v>
      </c>
      <c r="N924" s="666">
        <v>22400.293882086589</v>
      </c>
    </row>
    <row r="925" spans="1:14" ht="14.4" customHeight="1" x14ac:dyDescent="0.3">
      <c r="A925" s="661" t="s">
        <v>591</v>
      </c>
      <c r="B925" s="662" t="s">
        <v>592</v>
      </c>
      <c r="C925" s="663" t="s">
        <v>601</v>
      </c>
      <c r="D925" s="664" t="s">
        <v>4662</v>
      </c>
      <c r="E925" s="663" t="s">
        <v>634</v>
      </c>
      <c r="F925" s="664" t="s">
        <v>4671</v>
      </c>
      <c r="G925" s="663" t="s">
        <v>650</v>
      </c>
      <c r="H925" s="663" t="s">
        <v>2046</v>
      </c>
      <c r="I925" s="663" t="s">
        <v>2047</v>
      </c>
      <c r="J925" s="663" t="s">
        <v>658</v>
      </c>
      <c r="K925" s="663" t="s">
        <v>2048</v>
      </c>
      <c r="L925" s="665">
        <v>28.708787432793685</v>
      </c>
      <c r="M925" s="665">
        <v>4</v>
      </c>
      <c r="N925" s="666">
        <v>114.83514973117474</v>
      </c>
    </row>
    <row r="926" spans="1:14" ht="14.4" customHeight="1" x14ac:dyDescent="0.3">
      <c r="A926" s="661" t="s">
        <v>591</v>
      </c>
      <c r="B926" s="662" t="s">
        <v>592</v>
      </c>
      <c r="C926" s="663" t="s">
        <v>601</v>
      </c>
      <c r="D926" s="664" t="s">
        <v>4662</v>
      </c>
      <c r="E926" s="663" t="s">
        <v>634</v>
      </c>
      <c r="F926" s="664" t="s">
        <v>4671</v>
      </c>
      <c r="G926" s="663" t="s">
        <v>650</v>
      </c>
      <c r="H926" s="663" t="s">
        <v>2067</v>
      </c>
      <c r="I926" s="663" t="s">
        <v>2067</v>
      </c>
      <c r="J926" s="663" t="s">
        <v>2068</v>
      </c>
      <c r="K926" s="663" t="s">
        <v>2069</v>
      </c>
      <c r="L926" s="665">
        <v>584.64870175110502</v>
      </c>
      <c r="M926" s="665">
        <v>89.392049800000024</v>
      </c>
      <c r="N926" s="666">
        <v>52262.945862440138</v>
      </c>
    </row>
    <row r="927" spans="1:14" ht="14.4" customHeight="1" x14ac:dyDescent="0.3">
      <c r="A927" s="661" t="s">
        <v>591</v>
      </c>
      <c r="B927" s="662" t="s">
        <v>592</v>
      </c>
      <c r="C927" s="663" t="s">
        <v>601</v>
      </c>
      <c r="D927" s="664" t="s">
        <v>4662</v>
      </c>
      <c r="E927" s="663" t="s">
        <v>634</v>
      </c>
      <c r="F927" s="664" t="s">
        <v>4671</v>
      </c>
      <c r="G927" s="663" t="s">
        <v>650</v>
      </c>
      <c r="H927" s="663" t="s">
        <v>2070</v>
      </c>
      <c r="I927" s="663" t="s">
        <v>2071</v>
      </c>
      <c r="J927" s="663" t="s">
        <v>2072</v>
      </c>
      <c r="K927" s="663" t="s">
        <v>2073</v>
      </c>
      <c r="L927" s="665">
        <v>608.98820776020136</v>
      </c>
      <c r="M927" s="665">
        <v>59.304391899999992</v>
      </c>
      <c r="N927" s="666">
        <v>36115.675335489599</v>
      </c>
    </row>
    <row r="928" spans="1:14" ht="14.4" customHeight="1" x14ac:dyDescent="0.3">
      <c r="A928" s="661" t="s">
        <v>591</v>
      </c>
      <c r="B928" s="662" t="s">
        <v>592</v>
      </c>
      <c r="C928" s="663" t="s">
        <v>601</v>
      </c>
      <c r="D928" s="664" t="s">
        <v>4662</v>
      </c>
      <c r="E928" s="663" t="s">
        <v>634</v>
      </c>
      <c r="F928" s="664" t="s">
        <v>4671</v>
      </c>
      <c r="G928" s="663" t="s">
        <v>650</v>
      </c>
      <c r="H928" s="663" t="s">
        <v>3379</v>
      </c>
      <c r="I928" s="663" t="s">
        <v>1728</v>
      </c>
      <c r="J928" s="663" t="s">
        <v>3380</v>
      </c>
      <c r="K928" s="663"/>
      <c r="L928" s="665">
        <v>12.748716883196092</v>
      </c>
      <c r="M928" s="665">
        <v>272</v>
      </c>
      <c r="N928" s="666">
        <v>3467.6509922293371</v>
      </c>
    </row>
    <row r="929" spans="1:14" ht="14.4" customHeight="1" x14ac:dyDescent="0.3">
      <c r="A929" s="661" t="s">
        <v>591</v>
      </c>
      <c r="B929" s="662" t="s">
        <v>592</v>
      </c>
      <c r="C929" s="663" t="s">
        <v>601</v>
      </c>
      <c r="D929" s="664" t="s">
        <v>4662</v>
      </c>
      <c r="E929" s="663" t="s">
        <v>634</v>
      </c>
      <c r="F929" s="664" t="s">
        <v>4671</v>
      </c>
      <c r="G929" s="663" t="s">
        <v>650</v>
      </c>
      <c r="H929" s="663" t="s">
        <v>3381</v>
      </c>
      <c r="I929" s="663" t="s">
        <v>1728</v>
      </c>
      <c r="J929" s="663" t="s">
        <v>3382</v>
      </c>
      <c r="K929" s="663"/>
      <c r="L929" s="665">
        <v>2.4449521078934002</v>
      </c>
      <c r="M929" s="665">
        <v>142</v>
      </c>
      <c r="N929" s="666">
        <v>347.18319932086285</v>
      </c>
    </row>
    <row r="930" spans="1:14" ht="14.4" customHeight="1" x14ac:dyDescent="0.3">
      <c r="A930" s="661" t="s">
        <v>591</v>
      </c>
      <c r="B930" s="662" t="s">
        <v>592</v>
      </c>
      <c r="C930" s="663" t="s">
        <v>601</v>
      </c>
      <c r="D930" s="664" t="s">
        <v>4662</v>
      </c>
      <c r="E930" s="663" t="s">
        <v>634</v>
      </c>
      <c r="F930" s="664" t="s">
        <v>4671</v>
      </c>
      <c r="G930" s="663" t="s">
        <v>650</v>
      </c>
      <c r="H930" s="663" t="s">
        <v>2116</v>
      </c>
      <c r="I930" s="663" t="s">
        <v>215</v>
      </c>
      <c r="J930" s="663" t="s">
        <v>2117</v>
      </c>
      <c r="K930" s="663" t="s">
        <v>849</v>
      </c>
      <c r="L930" s="665">
        <v>490.19</v>
      </c>
      <c r="M930" s="665">
        <v>8</v>
      </c>
      <c r="N930" s="666">
        <v>3921.52</v>
      </c>
    </row>
    <row r="931" spans="1:14" ht="14.4" customHeight="1" x14ac:dyDescent="0.3">
      <c r="A931" s="661" t="s">
        <v>591</v>
      </c>
      <c r="B931" s="662" t="s">
        <v>592</v>
      </c>
      <c r="C931" s="663" t="s">
        <v>601</v>
      </c>
      <c r="D931" s="664" t="s">
        <v>4662</v>
      </c>
      <c r="E931" s="663" t="s">
        <v>634</v>
      </c>
      <c r="F931" s="664" t="s">
        <v>4671</v>
      </c>
      <c r="G931" s="663" t="s">
        <v>650</v>
      </c>
      <c r="H931" s="663" t="s">
        <v>2118</v>
      </c>
      <c r="I931" s="663" t="s">
        <v>215</v>
      </c>
      <c r="J931" s="663" t="s">
        <v>2119</v>
      </c>
      <c r="K931" s="663"/>
      <c r="L931" s="665">
        <v>5609.86</v>
      </c>
      <c r="M931" s="665">
        <v>6</v>
      </c>
      <c r="N931" s="666">
        <v>33659.159999999996</v>
      </c>
    </row>
    <row r="932" spans="1:14" ht="14.4" customHeight="1" x14ac:dyDescent="0.3">
      <c r="A932" s="661" t="s">
        <v>591</v>
      </c>
      <c r="B932" s="662" t="s">
        <v>592</v>
      </c>
      <c r="C932" s="663" t="s">
        <v>601</v>
      </c>
      <c r="D932" s="664" t="s">
        <v>4662</v>
      </c>
      <c r="E932" s="663" t="s">
        <v>634</v>
      </c>
      <c r="F932" s="664" t="s">
        <v>4671</v>
      </c>
      <c r="G932" s="663" t="s">
        <v>650</v>
      </c>
      <c r="H932" s="663" t="s">
        <v>3383</v>
      </c>
      <c r="I932" s="663" t="s">
        <v>3384</v>
      </c>
      <c r="J932" s="663" t="s">
        <v>3385</v>
      </c>
      <c r="K932" s="663" t="s">
        <v>3386</v>
      </c>
      <c r="L932" s="665">
        <v>8723.4408837373703</v>
      </c>
      <c r="M932" s="665">
        <v>23.007999999999999</v>
      </c>
      <c r="N932" s="666">
        <v>200708.9278530294</v>
      </c>
    </row>
    <row r="933" spans="1:14" ht="14.4" customHeight="1" x14ac:dyDescent="0.3">
      <c r="A933" s="661" t="s">
        <v>591</v>
      </c>
      <c r="B933" s="662" t="s">
        <v>592</v>
      </c>
      <c r="C933" s="663" t="s">
        <v>601</v>
      </c>
      <c r="D933" s="664" t="s">
        <v>4662</v>
      </c>
      <c r="E933" s="663" t="s">
        <v>634</v>
      </c>
      <c r="F933" s="664" t="s">
        <v>4671</v>
      </c>
      <c r="G933" s="663" t="s">
        <v>650</v>
      </c>
      <c r="H933" s="663" t="s">
        <v>3387</v>
      </c>
      <c r="I933" s="663" t="s">
        <v>3388</v>
      </c>
      <c r="J933" s="663" t="s">
        <v>3389</v>
      </c>
      <c r="K933" s="663" t="s">
        <v>3390</v>
      </c>
      <c r="L933" s="665">
        <v>42546.27</v>
      </c>
      <c r="M933" s="665">
        <v>1</v>
      </c>
      <c r="N933" s="666">
        <v>42546.27</v>
      </c>
    </row>
    <row r="934" spans="1:14" ht="14.4" customHeight="1" x14ac:dyDescent="0.3">
      <c r="A934" s="661" t="s">
        <v>591</v>
      </c>
      <c r="B934" s="662" t="s">
        <v>592</v>
      </c>
      <c r="C934" s="663" t="s">
        <v>601</v>
      </c>
      <c r="D934" s="664" t="s">
        <v>4662</v>
      </c>
      <c r="E934" s="663" t="s">
        <v>634</v>
      </c>
      <c r="F934" s="664" t="s">
        <v>4671</v>
      </c>
      <c r="G934" s="663" t="s">
        <v>650</v>
      </c>
      <c r="H934" s="663" t="s">
        <v>3391</v>
      </c>
      <c r="I934" s="663" t="s">
        <v>3391</v>
      </c>
      <c r="J934" s="663" t="s">
        <v>3392</v>
      </c>
      <c r="K934" s="663" t="s">
        <v>3393</v>
      </c>
      <c r="L934" s="665">
        <v>48.430000000000021</v>
      </c>
      <c r="M934" s="665">
        <v>1</v>
      </c>
      <c r="N934" s="666">
        <v>48.430000000000021</v>
      </c>
    </row>
    <row r="935" spans="1:14" ht="14.4" customHeight="1" x14ac:dyDescent="0.3">
      <c r="A935" s="661" t="s">
        <v>591</v>
      </c>
      <c r="B935" s="662" t="s">
        <v>592</v>
      </c>
      <c r="C935" s="663" t="s">
        <v>601</v>
      </c>
      <c r="D935" s="664" t="s">
        <v>4662</v>
      </c>
      <c r="E935" s="663" t="s">
        <v>634</v>
      </c>
      <c r="F935" s="664" t="s">
        <v>4671</v>
      </c>
      <c r="G935" s="663" t="s">
        <v>650</v>
      </c>
      <c r="H935" s="663" t="s">
        <v>2199</v>
      </c>
      <c r="I935" s="663" t="s">
        <v>2199</v>
      </c>
      <c r="J935" s="663" t="s">
        <v>1924</v>
      </c>
      <c r="K935" s="663" t="s">
        <v>2200</v>
      </c>
      <c r="L935" s="665">
        <v>197.99976673470914</v>
      </c>
      <c r="M935" s="665">
        <v>3.9115314000000003</v>
      </c>
      <c r="N935" s="666">
        <v>774.48230477549032</v>
      </c>
    </row>
    <row r="936" spans="1:14" ht="14.4" customHeight="1" x14ac:dyDescent="0.3">
      <c r="A936" s="661" t="s">
        <v>591</v>
      </c>
      <c r="B936" s="662" t="s">
        <v>592</v>
      </c>
      <c r="C936" s="663" t="s">
        <v>601</v>
      </c>
      <c r="D936" s="664" t="s">
        <v>4662</v>
      </c>
      <c r="E936" s="663" t="s">
        <v>634</v>
      </c>
      <c r="F936" s="664" t="s">
        <v>4671</v>
      </c>
      <c r="G936" s="663" t="s">
        <v>650</v>
      </c>
      <c r="H936" s="663" t="s">
        <v>2201</v>
      </c>
      <c r="I936" s="663" t="s">
        <v>2201</v>
      </c>
      <c r="J936" s="663" t="s">
        <v>1924</v>
      </c>
      <c r="K936" s="663" t="s">
        <v>2202</v>
      </c>
      <c r="L936" s="665">
        <v>308</v>
      </c>
      <c r="M936" s="665">
        <v>1.1791780000000001</v>
      </c>
      <c r="N936" s="666">
        <v>363.186824</v>
      </c>
    </row>
    <row r="937" spans="1:14" ht="14.4" customHeight="1" x14ac:dyDescent="0.3">
      <c r="A937" s="661" t="s">
        <v>591</v>
      </c>
      <c r="B937" s="662" t="s">
        <v>592</v>
      </c>
      <c r="C937" s="663" t="s">
        <v>601</v>
      </c>
      <c r="D937" s="664" t="s">
        <v>4662</v>
      </c>
      <c r="E937" s="663" t="s">
        <v>634</v>
      </c>
      <c r="F937" s="664" t="s">
        <v>4671</v>
      </c>
      <c r="G937" s="663" t="s">
        <v>650</v>
      </c>
      <c r="H937" s="663" t="s">
        <v>2212</v>
      </c>
      <c r="I937" s="663" t="s">
        <v>2212</v>
      </c>
      <c r="J937" s="663" t="s">
        <v>2213</v>
      </c>
      <c r="K937" s="663" t="s">
        <v>2214</v>
      </c>
      <c r="L937" s="665">
        <v>4244.6241242909136</v>
      </c>
      <c r="M937" s="665">
        <v>15</v>
      </c>
      <c r="N937" s="666">
        <v>63669.361864363702</v>
      </c>
    </row>
    <row r="938" spans="1:14" ht="14.4" customHeight="1" x14ac:dyDescent="0.3">
      <c r="A938" s="661" t="s">
        <v>591</v>
      </c>
      <c r="B938" s="662" t="s">
        <v>592</v>
      </c>
      <c r="C938" s="663" t="s">
        <v>601</v>
      </c>
      <c r="D938" s="664" t="s">
        <v>4662</v>
      </c>
      <c r="E938" s="663" t="s">
        <v>634</v>
      </c>
      <c r="F938" s="664" t="s">
        <v>4671</v>
      </c>
      <c r="G938" s="663" t="s">
        <v>650</v>
      </c>
      <c r="H938" s="663" t="s">
        <v>2219</v>
      </c>
      <c r="I938" s="663" t="s">
        <v>215</v>
      </c>
      <c r="J938" s="663" t="s">
        <v>2220</v>
      </c>
      <c r="K938" s="663" t="s">
        <v>2221</v>
      </c>
      <c r="L938" s="665">
        <v>9.8464719901117466</v>
      </c>
      <c r="M938" s="665">
        <v>6930</v>
      </c>
      <c r="N938" s="666">
        <v>68236.050891474399</v>
      </c>
    </row>
    <row r="939" spans="1:14" ht="14.4" customHeight="1" x14ac:dyDescent="0.3">
      <c r="A939" s="661" t="s">
        <v>591</v>
      </c>
      <c r="B939" s="662" t="s">
        <v>592</v>
      </c>
      <c r="C939" s="663" t="s">
        <v>601</v>
      </c>
      <c r="D939" s="664" t="s">
        <v>4662</v>
      </c>
      <c r="E939" s="663" t="s">
        <v>634</v>
      </c>
      <c r="F939" s="664" t="s">
        <v>4671</v>
      </c>
      <c r="G939" s="663" t="s">
        <v>650</v>
      </c>
      <c r="H939" s="663" t="s">
        <v>2237</v>
      </c>
      <c r="I939" s="663" t="s">
        <v>215</v>
      </c>
      <c r="J939" s="663" t="s">
        <v>2238</v>
      </c>
      <c r="K939" s="663" t="s">
        <v>2239</v>
      </c>
      <c r="L939" s="665">
        <v>62.254456293280569</v>
      </c>
      <c r="M939" s="665">
        <v>2</v>
      </c>
      <c r="N939" s="666">
        <v>124.50891258656114</v>
      </c>
    </row>
    <row r="940" spans="1:14" ht="14.4" customHeight="1" x14ac:dyDescent="0.3">
      <c r="A940" s="661" t="s">
        <v>591</v>
      </c>
      <c r="B940" s="662" t="s">
        <v>592</v>
      </c>
      <c r="C940" s="663" t="s">
        <v>601</v>
      </c>
      <c r="D940" s="664" t="s">
        <v>4662</v>
      </c>
      <c r="E940" s="663" t="s">
        <v>634</v>
      </c>
      <c r="F940" s="664" t="s">
        <v>4671</v>
      </c>
      <c r="G940" s="663" t="s">
        <v>650</v>
      </c>
      <c r="H940" s="663" t="s">
        <v>3394</v>
      </c>
      <c r="I940" s="663" t="s">
        <v>3394</v>
      </c>
      <c r="J940" s="663" t="s">
        <v>3395</v>
      </c>
      <c r="K940" s="663" t="s">
        <v>3396</v>
      </c>
      <c r="L940" s="665">
        <v>1184.9000000000001</v>
      </c>
      <c r="M940" s="665">
        <v>1</v>
      </c>
      <c r="N940" s="666">
        <v>1184.9000000000001</v>
      </c>
    </row>
    <row r="941" spans="1:14" ht="14.4" customHeight="1" x14ac:dyDescent="0.3">
      <c r="A941" s="661" t="s">
        <v>591</v>
      </c>
      <c r="B941" s="662" t="s">
        <v>592</v>
      </c>
      <c r="C941" s="663" t="s">
        <v>601</v>
      </c>
      <c r="D941" s="664" t="s">
        <v>4662</v>
      </c>
      <c r="E941" s="663" t="s">
        <v>634</v>
      </c>
      <c r="F941" s="664" t="s">
        <v>4671</v>
      </c>
      <c r="G941" s="663" t="s">
        <v>650</v>
      </c>
      <c r="H941" s="663" t="s">
        <v>2257</v>
      </c>
      <c r="I941" s="663" t="s">
        <v>2257</v>
      </c>
      <c r="J941" s="663" t="s">
        <v>2258</v>
      </c>
      <c r="K941" s="663" t="s">
        <v>2259</v>
      </c>
      <c r="L941" s="665">
        <v>676.49997884655556</v>
      </c>
      <c r="M941" s="665">
        <v>726</v>
      </c>
      <c r="N941" s="666">
        <v>491138.9846425993</v>
      </c>
    </row>
    <row r="942" spans="1:14" ht="14.4" customHeight="1" x14ac:dyDescent="0.3">
      <c r="A942" s="661" t="s">
        <v>591</v>
      </c>
      <c r="B942" s="662" t="s">
        <v>592</v>
      </c>
      <c r="C942" s="663" t="s">
        <v>601</v>
      </c>
      <c r="D942" s="664" t="s">
        <v>4662</v>
      </c>
      <c r="E942" s="663" t="s">
        <v>634</v>
      </c>
      <c r="F942" s="664" t="s">
        <v>4671</v>
      </c>
      <c r="G942" s="663" t="s">
        <v>650</v>
      </c>
      <c r="H942" s="663" t="s">
        <v>2260</v>
      </c>
      <c r="I942" s="663" t="s">
        <v>2260</v>
      </c>
      <c r="J942" s="663" t="s">
        <v>2261</v>
      </c>
      <c r="K942" s="663" t="s">
        <v>2262</v>
      </c>
      <c r="L942" s="665">
        <v>765.06987161934921</v>
      </c>
      <c r="M942" s="665">
        <v>635</v>
      </c>
      <c r="N942" s="666">
        <v>485819.36847828678</v>
      </c>
    </row>
    <row r="943" spans="1:14" ht="14.4" customHeight="1" x14ac:dyDescent="0.3">
      <c r="A943" s="661" t="s">
        <v>591</v>
      </c>
      <c r="B943" s="662" t="s">
        <v>592</v>
      </c>
      <c r="C943" s="663" t="s">
        <v>601</v>
      </c>
      <c r="D943" s="664" t="s">
        <v>4662</v>
      </c>
      <c r="E943" s="663" t="s">
        <v>634</v>
      </c>
      <c r="F943" s="664" t="s">
        <v>4671</v>
      </c>
      <c r="G943" s="663" t="s">
        <v>650</v>
      </c>
      <c r="H943" s="663" t="s">
        <v>3397</v>
      </c>
      <c r="I943" s="663" t="s">
        <v>3397</v>
      </c>
      <c r="J943" s="663" t="s">
        <v>3398</v>
      </c>
      <c r="K943" s="663" t="s">
        <v>3399</v>
      </c>
      <c r="L943" s="665">
        <v>112.38</v>
      </c>
      <c r="M943" s="665">
        <v>1</v>
      </c>
      <c r="N943" s="666">
        <v>112.38</v>
      </c>
    </row>
    <row r="944" spans="1:14" ht="14.4" customHeight="1" x14ac:dyDescent="0.3">
      <c r="A944" s="661" t="s">
        <v>591</v>
      </c>
      <c r="B944" s="662" t="s">
        <v>592</v>
      </c>
      <c r="C944" s="663" t="s">
        <v>601</v>
      </c>
      <c r="D944" s="664" t="s">
        <v>4662</v>
      </c>
      <c r="E944" s="663" t="s">
        <v>634</v>
      </c>
      <c r="F944" s="664" t="s">
        <v>4671</v>
      </c>
      <c r="G944" s="663" t="s">
        <v>650</v>
      </c>
      <c r="H944" s="663" t="s">
        <v>2267</v>
      </c>
      <c r="I944" s="663" t="s">
        <v>2267</v>
      </c>
      <c r="J944" s="663" t="s">
        <v>2268</v>
      </c>
      <c r="K944" s="663" t="s">
        <v>2269</v>
      </c>
      <c r="L944" s="665">
        <v>162.52897541618646</v>
      </c>
      <c r="M944" s="665">
        <v>16.791197199999999</v>
      </c>
      <c r="N944" s="666">
        <v>2729.0560769271387</v>
      </c>
    </row>
    <row r="945" spans="1:14" ht="14.4" customHeight="1" x14ac:dyDescent="0.3">
      <c r="A945" s="661" t="s">
        <v>591</v>
      </c>
      <c r="B945" s="662" t="s">
        <v>592</v>
      </c>
      <c r="C945" s="663" t="s">
        <v>601</v>
      </c>
      <c r="D945" s="664" t="s">
        <v>4662</v>
      </c>
      <c r="E945" s="663" t="s">
        <v>634</v>
      </c>
      <c r="F945" s="664" t="s">
        <v>4671</v>
      </c>
      <c r="G945" s="663" t="s">
        <v>650</v>
      </c>
      <c r="H945" s="663" t="s">
        <v>2270</v>
      </c>
      <c r="I945" s="663" t="s">
        <v>2271</v>
      </c>
      <c r="J945" s="663" t="s">
        <v>2268</v>
      </c>
      <c r="K945" s="663" t="s">
        <v>2272</v>
      </c>
      <c r="L945" s="665">
        <v>112.94886642447888</v>
      </c>
      <c r="M945" s="665">
        <v>19.823030000000003</v>
      </c>
      <c r="N945" s="666">
        <v>2238.9887675984378</v>
      </c>
    </row>
    <row r="946" spans="1:14" ht="14.4" customHeight="1" x14ac:dyDescent="0.3">
      <c r="A946" s="661" t="s">
        <v>591</v>
      </c>
      <c r="B946" s="662" t="s">
        <v>592</v>
      </c>
      <c r="C946" s="663" t="s">
        <v>601</v>
      </c>
      <c r="D946" s="664" t="s">
        <v>4662</v>
      </c>
      <c r="E946" s="663" t="s">
        <v>634</v>
      </c>
      <c r="F946" s="664" t="s">
        <v>4671</v>
      </c>
      <c r="G946" s="663" t="s">
        <v>650</v>
      </c>
      <c r="H946" s="663" t="s">
        <v>2273</v>
      </c>
      <c r="I946" s="663" t="s">
        <v>2274</v>
      </c>
      <c r="J946" s="663" t="s">
        <v>2268</v>
      </c>
      <c r="K946" s="663" t="s">
        <v>2275</v>
      </c>
      <c r="L946" s="665">
        <v>361.61057151828038</v>
      </c>
      <c r="M946" s="665">
        <v>21.799598</v>
      </c>
      <c r="N946" s="666">
        <v>7882.9650916487617</v>
      </c>
    </row>
    <row r="947" spans="1:14" ht="14.4" customHeight="1" x14ac:dyDescent="0.3">
      <c r="A947" s="661" t="s">
        <v>591</v>
      </c>
      <c r="B947" s="662" t="s">
        <v>592</v>
      </c>
      <c r="C947" s="663" t="s">
        <v>601</v>
      </c>
      <c r="D947" s="664" t="s">
        <v>4662</v>
      </c>
      <c r="E947" s="663" t="s">
        <v>634</v>
      </c>
      <c r="F947" s="664" t="s">
        <v>4671</v>
      </c>
      <c r="G947" s="663" t="s">
        <v>650</v>
      </c>
      <c r="H947" s="663" t="s">
        <v>3400</v>
      </c>
      <c r="I947" s="663" t="s">
        <v>3400</v>
      </c>
      <c r="J947" s="663" t="s">
        <v>3401</v>
      </c>
      <c r="K947" s="663" t="s">
        <v>3402</v>
      </c>
      <c r="L947" s="665">
        <v>572</v>
      </c>
      <c r="M947" s="665">
        <v>1</v>
      </c>
      <c r="N947" s="666">
        <v>572</v>
      </c>
    </row>
    <row r="948" spans="1:14" ht="14.4" customHeight="1" x14ac:dyDescent="0.3">
      <c r="A948" s="661" t="s">
        <v>591</v>
      </c>
      <c r="B948" s="662" t="s">
        <v>592</v>
      </c>
      <c r="C948" s="663" t="s">
        <v>601</v>
      </c>
      <c r="D948" s="664" t="s">
        <v>4662</v>
      </c>
      <c r="E948" s="663" t="s">
        <v>634</v>
      </c>
      <c r="F948" s="664" t="s">
        <v>4671</v>
      </c>
      <c r="G948" s="663" t="s">
        <v>650</v>
      </c>
      <c r="H948" s="663" t="s">
        <v>3403</v>
      </c>
      <c r="I948" s="663" t="s">
        <v>3403</v>
      </c>
      <c r="J948" s="663" t="s">
        <v>3404</v>
      </c>
      <c r="K948" s="663" t="s">
        <v>3405</v>
      </c>
      <c r="L948" s="665">
        <v>56840.52</v>
      </c>
      <c r="M948" s="665">
        <v>8</v>
      </c>
      <c r="N948" s="666">
        <v>454724.16</v>
      </c>
    </row>
    <row r="949" spans="1:14" ht="14.4" customHeight="1" x14ac:dyDescent="0.3">
      <c r="A949" s="661" t="s">
        <v>591</v>
      </c>
      <c r="B949" s="662" t="s">
        <v>592</v>
      </c>
      <c r="C949" s="663" t="s">
        <v>601</v>
      </c>
      <c r="D949" s="664" t="s">
        <v>4662</v>
      </c>
      <c r="E949" s="663" t="s">
        <v>634</v>
      </c>
      <c r="F949" s="664" t="s">
        <v>4671</v>
      </c>
      <c r="G949" s="663" t="s">
        <v>650</v>
      </c>
      <c r="H949" s="663" t="s">
        <v>3406</v>
      </c>
      <c r="I949" s="663" t="s">
        <v>3406</v>
      </c>
      <c r="J949" s="663" t="s">
        <v>3407</v>
      </c>
      <c r="K949" s="663" t="s">
        <v>3408</v>
      </c>
      <c r="L949" s="665">
        <v>189242.83104577291</v>
      </c>
      <c r="M949" s="665">
        <v>35</v>
      </c>
      <c r="N949" s="666">
        <v>6623499.0866020517</v>
      </c>
    </row>
    <row r="950" spans="1:14" ht="14.4" customHeight="1" x14ac:dyDescent="0.3">
      <c r="A950" s="661" t="s">
        <v>591</v>
      </c>
      <c r="B950" s="662" t="s">
        <v>592</v>
      </c>
      <c r="C950" s="663" t="s">
        <v>601</v>
      </c>
      <c r="D950" s="664" t="s">
        <v>4662</v>
      </c>
      <c r="E950" s="663" t="s">
        <v>634</v>
      </c>
      <c r="F950" s="664" t="s">
        <v>4671</v>
      </c>
      <c r="G950" s="663" t="s">
        <v>650</v>
      </c>
      <c r="H950" s="663" t="s">
        <v>2313</v>
      </c>
      <c r="I950" s="663" t="s">
        <v>215</v>
      </c>
      <c r="J950" s="663" t="s">
        <v>2314</v>
      </c>
      <c r="K950" s="663"/>
      <c r="L950" s="665">
        <v>471.29189818343809</v>
      </c>
      <c r="M950" s="665">
        <v>7</v>
      </c>
      <c r="N950" s="666">
        <v>3299.0432872840665</v>
      </c>
    </row>
    <row r="951" spans="1:14" ht="14.4" customHeight="1" x14ac:dyDescent="0.3">
      <c r="A951" s="661" t="s">
        <v>591</v>
      </c>
      <c r="B951" s="662" t="s">
        <v>592</v>
      </c>
      <c r="C951" s="663" t="s">
        <v>601</v>
      </c>
      <c r="D951" s="664" t="s">
        <v>4662</v>
      </c>
      <c r="E951" s="663" t="s">
        <v>634</v>
      </c>
      <c r="F951" s="664" t="s">
        <v>4671</v>
      </c>
      <c r="G951" s="663" t="s">
        <v>650</v>
      </c>
      <c r="H951" s="663" t="s">
        <v>2333</v>
      </c>
      <c r="I951" s="663" t="s">
        <v>2333</v>
      </c>
      <c r="J951" s="663" t="s">
        <v>2334</v>
      </c>
      <c r="K951" s="663" t="s">
        <v>780</v>
      </c>
      <c r="L951" s="665">
        <v>117040</v>
      </c>
      <c r="M951" s="665">
        <v>35</v>
      </c>
      <c r="N951" s="666">
        <v>4096400</v>
      </c>
    </row>
    <row r="952" spans="1:14" ht="14.4" customHeight="1" x14ac:dyDescent="0.3">
      <c r="A952" s="661" t="s">
        <v>591</v>
      </c>
      <c r="B952" s="662" t="s">
        <v>592</v>
      </c>
      <c r="C952" s="663" t="s">
        <v>601</v>
      </c>
      <c r="D952" s="664" t="s">
        <v>4662</v>
      </c>
      <c r="E952" s="663" t="s">
        <v>634</v>
      </c>
      <c r="F952" s="664" t="s">
        <v>4671</v>
      </c>
      <c r="G952" s="663" t="s">
        <v>650</v>
      </c>
      <c r="H952" s="663" t="s">
        <v>2338</v>
      </c>
      <c r="I952" s="663" t="s">
        <v>2338</v>
      </c>
      <c r="J952" s="663" t="s">
        <v>2339</v>
      </c>
      <c r="K952" s="663" t="s">
        <v>2340</v>
      </c>
      <c r="L952" s="665">
        <v>395.9998718599208</v>
      </c>
      <c r="M952" s="665">
        <v>1.405</v>
      </c>
      <c r="N952" s="666">
        <v>556.37981996318877</v>
      </c>
    </row>
    <row r="953" spans="1:14" ht="14.4" customHeight="1" x14ac:dyDescent="0.3">
      <c r="A953" s="661" t="s">
        <v>591</v>
      </c>
      <c r="B953" s="662" t="s">
        <v>592</v>
      </c>
      <c r="C953" s="663" t="s">
        <v>601</v>
      </c>
      <c r="D953" s="664" t="s">
        <v>4662</v>
      </c>
      <c r="E953" s="663" t="s">
        <v>634</v>
      </c>
      <c r="F953" s="664" t="s">
        <v>4671</v>
      </c>
      <c r="G953" s="663" t="s">
        <v>650</v>
      </c>
      <c r="H953" s="663" t="s">
        <v>3409</v>
      </c>
      <c r="I953" s="663" t="s">
        <v>3409</v>
      </c>
      <c r="J953" s="663" t="s">
        <v>3410</v>
      </c>
      <c r="K953" s="663" t="s">
        <v>3411</v>
      </c>
      <c r="L953" s="665">
        <v>57340.52</v>
      </c>
      <c r="M953" s="665">
        <v>4</v>
      </c>
      <c r="N953" s="666">
        <v>229362.08</v>
      </c>
    </row>
    <row r="954" spans="1:14" ht="14.4" customHeight="1" x14ac:dyDescent="0.3">
      <c r="A954" s="661" t="s">
        <v>591</v>
      </c>
      <c r="B954" s="662" t="s">
        <v>592</v>
      </c>
      <c r="C954" s="663" t="s">
        <v>601</v>
      </c>
      <c r="D954" s="664" t="s">
        <v>4662</v>
      </c>
      <c r="E954" s="663" t="s">
        <v>634</v>
      </c>
      <c r="F954" s="664" t="s">
        <v>4671</v>
      </c>
      <c r="G954" s="663" t="s">
        <v>650</v>
      </c>
      <c r="H954" s="663" t="s">
        <v>3412</v>
      </c>
      <c r="I954" s="663" t="s">
        <v>215</v>
      </c>
      <c r="J954" s="663" t="s">
        <v>3413</v>
      </c>
      <c r="K954" s="663"/>
      <c r="L954" s="665">
        <v>1358.01</v>
      </c>
      <c r="M954" s="665">
        <v>8</v>
      </c>
      <c r="N954" s="666">
        <v>10864.08</v>
      </c>
    </row>
    <row r="955" spans="1:14" ht="14.4" customHeight="1" x14ac:dyDescent="0.3">
      <c r="A955" s="661" t="s">
        <v>591</v>
      </c>
      <c r="B955" s="662" t="s">
        <v>592</v>
      </c>
      <c r="C955" s="663" t="s">
        <v>601</v>
      </c>
      <c r="D955" s="664" t="s">
        <v>4662</v>
      </c>
      <c r="E955" s="663" t="s">
        <v>634</v>
      </c>
      <c r="F955" s="664" t="s">
        <v>4671</v>
      </c>
      <c r="G955" s="663" t="s">
        <v>650</v>
      </c>
      <c r="H955" s="663" t="s">
        <v>3414</v>
      </c>
      <c r="I955" s="663" t="s">
        <v>3414</v>
      </c>
      <c r="J955" s="663" t="s">
        <v>3415</v>
      </c>
      <c r="K955" s="663" t="s">
        <v>3416</v>
      </c>
      <c r="L955" s="665">
        <v>113681.04</v>
      </c>
      <c r="M955" s="665">
        <v>4</v>
      </c>
      <c r="N955" s="666">
        <v>454724.16</v>
      </c>
    </row>
    <row r="956" spans="1:14" ht="14.4" customHeight="1" x14ac:dyDescent="0.3">
      <c r="A956" s="661" t="s">
        <v>591</v>
      </c>
      <c r="B956" s="662" t="s">
        <v>592</v>
      </c>
      <c r="C956" s="663" t="s">
        <v>601</v>
      </c>
      <c r="D956" s="664" t="s">
        <v>4662</v>
      </c>
      <c r="E956" s="663" t="s">
        <v>634</v>
      </c>
      <c r="F956" s="664" t="s">
        <v>4671</v>
      </c>
      <c r="G956" s="663" t="s">
        <v>650</v>
      </c>
      <c r="H956" s="663" t="s">
        <v>3417</v>
      </c>
      <c r="I956" s="663" t="s">
        <v>3417</v>
      </c>
      <c r="J956" s="663" t="s">
        <v>3410</v>
      </c>
      <c r="K956" s="663" t="s">
        <v>3418</v>
      </c>
      <c r="L956" s="665">
        <v>89932.715769230781</v>
      </c>
      <c r="M956" s="665">
        <v>13</v>
      </c>
      <c r="N956" s="666">
        <v>1169125.3050000002</v>
      </c>
    </row>
    <row r="957" spans="1:14" ht="14.4" customHeight="1" x14ac:dyDescent="0.3">
      <c r="A957" s="661" t="s">
        <v>591</v>
      </c>
      <c r="B957" s="662" t="s">
        <v>592</v>
      </c>
      <c r="C957" s="663" t="s">
        <v>601</v>
      </c>
      <c r="D957" s="664" t="s">
        <v>4662</v>
      </c>
      <c r="E957" s="663" t="s">
        <v>634</v>
      </c>
      <c r="F957" s="664" t="s">
        <v>4671</v>
      </c>
      <c r="G957" s="663" t="s">
        <v>650</v>
      </c>
      <c r="H957" s="663" t="s">
        <v>3419</v>
      </c>
      <c r="I957" s="663" t="s">
        <v>3419</v>
      </c>
      <c r="J957" s="663" t="s">
        <v>3415</v>
      </c>
      <c r="K957" s="663" t="s">
        <v>3420</v>
      </c>
      <c r="L957" s="665">
        <v>106102.3</v>
      </c>
      <c r="M957" s="665">
        <v>3</v>
      </c>
      <c r="N957" s="666">
        <v>318306.90000000002</v>
      </c>
    </row>
    <row r="958" spans="1:14" ht="14.4" customHeight="1" x14ac:dyDescent="0.3">
      <c r="A958" s="661" t="s">
        <v>591</v>
      </c>
      <c r="B958" s="662" t="s">
        <v>592</v>
      </c>
      <c r="C958" s="663" t="s">
        <v>601</v>
      </c>
      <c r="D958" s="664" t="s">
        <v>4662</v>
      </c>
      <c r="E958" s="663" t="s">
        <v>634</v>
      </c>
      <c r="F958" s="664" t="s">
        <v>4671</v>
      </c>
      <c r="G958" s="663" t="s">
        <v>650</v>
      </c>
      <c r="H958" s="663" t="s">
        <v>2431</v>
      </c>
      <c r="I958" s="663" t="s">
        <v>2431</v>
      </c>
      <c r="J958" s="663" t="s">
        <v>2432</v>
      </c>
      <c r="K958" s="663" t="s">
        <v>2433</v>
      </c>
      <c r="L958" s="665">
        <v>1.1300000000000001</v>
      </c>
      <c r="M958" s="665">
        <v>10</v>
      </c>
      <c r="N958" s="666">
        <v>11.3</v>
      </c>
    </row>
    <row r="959" spans="1:14" ht="14.4" customHeight="1" x14ac:dyDescent="0.3">
      <c r="A959" s="661" t="s">
        <v>591</v>
      </c>
      <c r="B959" s="662" t="s">
        <v>592</v>
      </c>
      <c r="C959" s="663" t="s">
        <v>601</v>
      </c>
      <c r="D959" s="664" t="s">
        <v>4662</v>
      </c>
      <c r="E959" s="663" t="s">
        <v>634</v>
      </c>
      <c r="F959" s="664" t="s">
        <v>4671</v>
      </c>
      <c r="G959" s="663" t="s">
        <v>650</v>
      </c>
      <c r="H959" s="663" t="s">
        <v>3421</v>
      </c>
      <c r="I959" s="663" t="s">
        <v>3422</v>
      </c>
      <c r="J959" s="663" t="s">
        <v>3423</v>
      </c>
      <c r="K959" s="663" t="s">
        <v>3424</v>
      </c>
      <c r="L959" s="665">
        <v>30.759999999999994</v>
      </c>
      <c r="M959" s="665">
        <v>1</v>
      </c>
      <c r="N959" s="666">
        <v>30.759999999999994</v>
      </c>
    </row>
    <row r="960" spans="1:14" ht="14.4" customHeight="1" x14ac:dyDescent="0.3">
      <c r="A960" s="661" t="s">
        <v>591</v>
      </c>
      <c r="B960" s="662" t="s">
        <v>592</v>
      </c>
      <c r="C960" s="663" t="s">
        <v>601</v>
      </c>
      <c r="D960" s="664" t="s">
        <v>4662</v>
      </c>
      <c r="E960" s="663" t="s">
        <v>634</v>
      </c>
      <c r="F960" s="664" t="s">
        <v>4671</v>
      </c>
      <c r="G960" s="663" t="s">
        <v>2438</v>
      </c>
      <c r="H960" s="663" t="s">
        <v>2442</v>
      </c>
      <c r="I960" s="663" t="s">
        <v>2443</v>
      </c>
      <c r="J960" s="663" t="s">
        <v>2444</v>
      </c>
      <c r="K960" s="663" t="s">
        <v>2445</v>
      </c>
      <c r="L960" s="665">
        <v>99.093332363202535</v>
      </c>
      <c r="M960" s="665">
        <v>3</v>
      </c>
      <c r="N960" s="666">
        <v>297.2799970896076</v>
      </c>
    </row>
    <row r="961" spans="1:14" ht="14.4" customHeight="1" x14ac:dyDescent="0.3">
      <c r="A961" s="661" t="s">
        <v>591</v>
      </c>
      <c r="B961" s="662" t="s">
        <v>592</v>
      </c>
      <c r="C961" s="663" t="s">
        <v>601</v>
      </c>
      <c r="D961" s="664" t="s">
        <v>4662</v>
      </c>
      <c r="E961" s="663" t="s">
        <v>634</v>
      </c>
      <c r="F961" s="664" t="s">
        <v>4671</v>
      </c>
      <c r="G961" s="663" t="s">
        <v>2438</v>
      </c>
      <c r="H961" s="663" t="s">
        <v>2446</v>
      </c>
      <c r="I961" s="663" t="s">
        <v>2447</v>
      </c>
      <c r="J961" s="663" t="s">
        <v>2448</v>
      </c>
      <c r="K961" s="663" t="s">
        <v>2449</v>
      </c>
      <c r="L961" s="665">
        <v>34.776329508696911</v>
      </c>
      <c r="M961" s="665">
        <v>69</v>
      </c>
      <c r="N961" s="666">
        <v>2399.5667361000869</v>
      </c>
    </row>
    <row r="962" spans="1:14" ht="14.4" customHeight="1" x14ac:dyDescent="0.3">
      <c r="A962" s="661" t="s">
        <v>591</v>
      </c>
      <c r="B962" s="662" t="s">
        <v>592</v>
      </c>
      <c r="C962" s="663" t="s">
        <v>601</v>
      </c>
      <c r="D962" s="664" t="s">
        <v>4662</v>
      </c>
      <c r="E962" s="663" t="s">
        <v>634</v>
      </c>
      <c r="F962" s="664" t="s">
        <v>4671</v>
      </c>
      <c r="G962" s="663" t="s">
        <v>2438</v>
      </c>
      <c r="H962" s="663" t="s">
        <v>2559</v>
      </c>
      <c r="I962" s="663" t="s">
        <v>2560</v>
      </c>
      <c r="J962" s="663" t="s">
        <v>2444</v>
      </c>
      <c r="K962" s="663" t="s">
        <v>2561</v>
      </c>
      <c r="L962" s="665">
        <v>38.708000000000013</v>
      </c>
      <c r="M962" s="665">
        <v>5</v>
      </c>
      <c r="N962" s="666">
        <v>193.54000000000008</v>
      </c>
    </row>
    <row r="963" spans="1:14" ht="14.4" customHeight="1" x14ac:dyDescent="0.3">
      <c r="A963" s="661" t="s">
        <v>591</v>
      </c>
      <c r="B963" s="662" t="s">
        <v>592</v>
      </c>
      <c r="C963" s="663" t="s">
        <v>601</v>
      </c>
      <c r="D963" s="664" t="s">
        <v>4662</v>
      </c>
      <c r="E963" s="663" t="s">
        <v>634</v>
      </c>
      <c r="F963" s="664" t="s">
        <v>4671</v>
      </c>
      <c r="G963" s="663" t="s">
        <v>2438</v>
      </c>
      <c r="H963" s="663" t="s">
        <v>3425</v>
      </c>
      <c r="I963" s="663" t="s">
        <v>3426</v>
      </c>
      <c r="J963" s="663" t="s">
        <v>3427</v>
      </c>
      <c r="K963" s="663" t="s">
        <v>3428</v>
      </c>
      <c r="L963" s="665">
        <v>48.730000000000011</v>
      </c>
      <c r="M963" s="665">
        <v>2</v>
      </c>
      <c r="N963" s="666">
        <v>97.460000000000022</v>
      </c>
    </row>
    <row r="964" spans="1:14" ht="14.4" customHeight="1" x14ac:dyDescent="0.3">
      <c r="A964" s="661" t="s">
        <v>591</v>
      </c>
      <c r="B964" s="662" t="s">
        <v>592</v>
      </c>
      <c r="C964" s="663" t="s">
        <v>601</v>
      </c>
      <c r="D964" s="664" t="s">
        <v>4662</v>
      </c>
      <c r="E964" s="663" t="s">
        <v>634</v>
      </c>
      <c r="F964" s="664" t="s">
        <v>4671</v>
      </c>
      <c r="G964" s="663" t="s">
        <v>2438</v>
      </c>
      <c r="H964" s="663" t="s">
        <v>3429</v>
      </c>
      <c r="I964" s="663" t="s">
        <v>3430</v>
      </c>
      <c r="J964" s="663" t="s">
        <v>2470</v>
      </c>
      <c r="K964" s="663" t="s">
        <v>3431</v>
      </c>
      <c r="L964" s="665">
        <v>141.01999841024701</v>
      </c>
      <c r="M964" s="665">
        <v>1</v>
      </c>
      <c r="N964" s="666">
        <v>141.01999841024701</v>
      </c>
    </row>
    <row r="965" spans="1:14" ht="14.4" customHeight="1" x14ac:dyDescent="0.3">
      <c r="A965" s="661" t="s">
        <v>591</v>
      </c>
      <c r="B965" s="662" t="s">
        <v>592</v>
      </c>
      <c r="C965" s="663" t="s">
        <v>601</v>
      </c>
      <c r="D965" s="664" t="s">
        <v>4662</v>
      </c>
      <c r="E965" s="663" t="s">
        <v>634</v>
      </c>
      <c r="F965" s="664" t="s">
        <v>4671</v>
      </c>
      <c r="G965" s="663" t="s">
        <v>2438</v>
      </c>
      <c r="H965" s="663" t="s">
        <v>2672</v>
      </c>
      <c r="I965" s="663" t="s">
        <v>2673</v>
      </c>
      <c r="J965" s="663" t="s">
        <v>2444</v>
      </c>
      <c r="K965" s="663" t="s">
        <v>2674</v>
      </c>
      <c r="L965" s="665">
        <v>198.96912078101818</v>
      </c>
      <c r="M965" s="665">
        <v>13</v>
      </c>
      <c r="N965" s="666">
        <v>2586.5985701532363</v>
      </c>
    </row>
    <row r="966" spans="1:14" ht="14.4" customHeight="1" x14ac:dyDescent="0.3">
      <c r="A966" s="661" t="s">
        <v>591</v>
      </c>
      <c r="B966" s="662" t="s">
        <v>592</v>
      </c>
      <c r="C966" s="663" t="s">
        <v>601</v>
      </c>
      <c r="D966" s="664" t="s">
        <v>4662</v>
      </c>
      <c r="E966" s="663" t="s">
        <v>634</v>
      </c>
      <c r="F966" s="664" t="s">
        <v>4671</v>
      </c>
      <c r="G966" s="663" t="s">
        <v>2438</v>
      </c>
      <c r="H966" s="663" t="s">
        <v>2675</v>
      </c>
      <c r="I966" s="663" t="s">
        <v>2676</v>
      </c>
      <c r="J966" s="663" t="s">
        <v>2448</v>
      </c>
      <c r="K966" s="663" t="s">
        <v>2677</v>
      </c>
      <c r="L966" s="665">
        <v>214.91000000000003</v>
      </c>
      <c r="M966" s="665">
        <v>16</v>
      </c>
      <c r="N966" s="666">
        <v>3438.5600000000004</v>
      </c>
    </row>
    <row r="967" spans="1:14" ht="14.4" customHeight="1" x14ac:dyDescent="0.3">
      <c r="A967" s="661" t="s">
        <v>591</v>
      </c>
      <c r="B967" s="662" t="s">
        <v>592</v>
      </c>
      <c r="C967" s="663" t="s">
        <v>601</v>
      </c>
      <c r="D967" s="664" t="s">
        <v>4662</v>
      </c>
      <c r="E967" s="663" t="s">
        <v>634</v>
      </c>
      <c r="F967" s="664" t="s">
        <v>4671</v>
      </c>
      <c r="G967" s="663" t="s">
        <v>2438</v>
      </c>
      <c r="H967" s="663" t="s">
        <v>2684</v>
      </c>
      <c r="I967" s="663" t="s">
        <v>2685</v>
      </c>
      <c r="J967" s="663" t="s">
        <v>2448</v>
      </c>
      <c r="K967" s="663" t="s">
        <v>2686</v>
      </c>
      <c r="L967" s="665">
        <v>134.41999999999999</v>
      </c>
      <c r="M967" s="665">
        <v>2</v>
      </c>
      <c r="N967" s="666">
        <v>268.83999999999997</v>
      </c>
    </row>
    <row r="968" spans="1:14" ht="14.4" customHeight="1" x14ac:dyDescent="0.3">
      <c r="A968" s="661" t="s">
        <v>591</v>
      </c>
      <c r="B968" s="662" t="s">
        <v>592</v>
      </c>
      <c r="C968" s="663" t="s">
        <v>601</v>
      </c>
      <c r="D968" s="664" t="s">
        <v>4662</v>
      </c>
      <c r="E968" s="663" t="s">
        <v>634</v>
      </c>
      <c r="F968" s="664" t="s">
        <v>4671</v>
      </c>
      <c r="G968" s="663" t="s">
        <v>2438</v>
      </c>
      <c r="H968" s="663" t="s">
        <v>2728</v>
      </c>
      <c r="I968" s="663" t="s">
        <v>2729</v>
      </c>
      <c r="J968" s="663" t="s">
        <v>2730</v>
      </c>
      <c r="K968" s="663" t="s">
        <v>2731</v>
      </c>
      <c r="L968" s="665">
        <v>865.98967585127014</v>
      </c>
      <c r="M968" s="665">
        <v>250</v>
      </c>
      <c r="N968" s="666">
        <v>216497.41896281752</v>
      </c>
    </row>
    <row r="969" spans="1:14" ht="14.4" customHeight="1" x14ac:dyDescent="0.3">
      <c r="A969" s="661" t="s">
        <v>591</v>
      </c>
      <c r="B969" s="662" t="s">
        <v>592</v>
      </c>
      <c r="C969" s="663" t="s">
        <v>601</v>
      </c>
      <c r="D969" s="664" t="s">
        <v>4662</v>
      </c>
      <c r="E969" s="663" t="s">
        <v>634</v>
      </c>
      <c r="F969" s="664" t="s">
        <v>4671</v>
      </c>
      <c r="G969" s="663" t="s">
        <v>2438</v>
      </c>
      <c r="H969" s="663" t="s">
        <v>3432</v>
      </c>
      <c r="I969" s="663" t="s">
        <v>3433</v>
      </c>
      <c r="J969" s="663" t="s">
        <v>3434</v>
      </c>
      <c r="K969" s="663" t="s">
        <v>3435</v>
      </c>
      <c r="L969" s="665">
        <v>524.66</v>
      </c>
      <c r="M969" s="665">
        <v>1</v>
      </c>
      <c r="N969" s="666">
        <v>524.66</v>
      </c>
    </row>
    <row r="970" spans="1:14" ht="14.4" customHeight="1" x14ac:dyDescent="0.3">
      <c r="A970" s="661" t="s">
        <v>591</v>
      </c>
      <c r="B970" s="662" t="s">
        <v>592</v>
      </c>
      <c r="C970" s="663" t="s">
        <v>601</v>
      </c>
      <c r="D970" s="664" t="s">
        <v>4662</v>
      </c>
      <c r="E970" s="663" t="s">
        <v>634</v>
      </c>
      <c r="F970" s="664" t="s">
        <v>4671</v>
      </c>
      <c r="G970" s="663" t="s">
        <v>2438</v>
      </c>
      <c r="H970" s="663" t="s">
        <v>2751</v>
      </c>
      <c r="I970" s="663" t="s">
        <v>2751</v>
      </c>
      <c r="J970" s="663" t="s">
        <v>2752</v>
      </c>
      <c r="K970" s="663" t="s">
        <v>2753</v>
      </c>
      <c r="L970" s="665">
        <v>877.571585694806</v>
      </c>
      <c r="M970" s="665">
        <v>314</v>
      </c>
      <c r="N970" s="666">
        <v>275557.47790816909</v>
      </c>
    </row>
    <row r="971" spans="1:14" ht="14.4" customHeight="1" x14ac:dyDescent="0.3">
      <c r="A971" s="661" t="s">
        <v>591</v>
      </c>
      <c r="B971" s="662" t="s">
        <v>592</v>
      </c>
      <c r="C971" s="663" t="s">
        <v>601</v>
      </c>
      <c r="D971" s="664" t="s">
        <v>4662</v>
      </c>
      <c r="E971" s="663" t="s">
        <v>634</v>
      </c>
      <c r="F971" s="664" t="s">
        <v>4671</v>
      </c>
      <c r="G971" s="663" t="s">
        <v>2438</v>
      </c>
      <c r="H971" s="663" t="s">
        <v>2761</v>
      </c>
      <c r="I971" s="663" t="s">
        <v>2762</v>
      </c>
      <c r="J971" s="663" t="s">
        <v>2763</v>
      </c>
      <c r="K971" s="663" t="s">
        <v>2764</v>
      </c>
      <c r="L971" s="665">
        <v>22318.999796610336</v>
      </c>
      <c r="M971" s="665">
        <v>50</v>
      </c>
      <c r="N971" s="666">
        <v>1115949.9898305167</v>
      </c>
    </row>
    <row r="972" spans="1:14" ht="14.4" customHeight="1" x14ac:dyDescent="0.3">
      <c r="A972" s="661" t="s">
        <v>591</v>
      </c>
      <c r="B972" s="662" t="s">
        <v>592</v>
      </c>
      <c r="C972" s="663" t="s">
        <v>601</v>
      </c>
      <c r="D972" s="664" t="s">
        <v>4662</v>
      </c>
      <c r="E972" s="663" t="s">
        <v>634</v>
      </c>
      <c r="F972" s="664" t="s">
        <v>4671</v>
      </c>
      <c r="G972" s="663" t="s">
        <v>2438</v>
      </c>
      <c r="H972" s="663" t="s">
        <v>2769</v>
      </c>
      <c r="I972" s="663" t="s">
        <v>2769</v>
      </c>
      <c r="J972" s="663" t="s">
        <v>2770</v>
      </c>
      <c r="K972" s="663" t="s">
        <v>2753</v>
      </c>
      <c r="L972" s="665">
        <v>884.9702897241184</v>
      </c>
      <c r="M972" s="665">
        <v>575</v>
      </c>
      <c r="N972" s="666">
        <v>508857.91659136809</v>
      </c>
    </row>
    <row r="973" spans="1:14" ht="14.4" customHeight="1" x14ac:dyDescent="0.3">
      <c r="A973" s="661" t="s">
        <v>591</v>
      </c>
      <c r="B973" s="662" t="s">
        <v>592</v>
      </c>
      <c r="C973" s="663" t="s">
        <v>601</v>
      </c>
      <c r="D973" s="664" t="s">
        <v>4662</v>
      </c>
      <c r="E973" s="663" t="s">
        <v>634</v>
      </c>
      <c r="F973" s="664" t="s">
        <v>4671</v>
      </c>
      <c r="G973" s="663" t="s">
        <v>2438</v>
      </c>
      <c r="H973" s="663" t="s">
        <v>3436</v>
      </c>
      <c r="I973" s="663" t="s">
        <v>3436</v>
      </c>
      <c r="J973" s="663" t="s">
        <v>2730</v>
      </c>
      <c r="K973" s="663" t="s">
        <v>3437</v>
      </c>
      <c r="L973" s="665">
        <v>413.09</v>
      </c>
      <c r="M973" s="665">
        <v>10</v>
      </c>
      <c r="N973" s="666">
        <v>4130.8999999999996</v>
      </c>
    </row>
    <row r="974" spans="1:14" ht="14.4" customHeight="1" x14ac:dyDescent="0.3">
      <c r="A974" s="661" t="s">
        <v>591</v>
      </c>
      <c r="B974" s="662" t="s">
        <v>592</v>
      </c>
      <c r="C974" s="663" t="s">
        <v>601</v>
      </c>
      <c r="D974" s="664" t="s">
        <v>4662</v>
      </c>
      <c r="E974" s="663" t="s">
        <v>634</v>
      </c>
      <c r="F974" s="664" t="s">
        <v>4671</v>
      </c>
      <c r="G974" s="663" t="s">
        <v>2438</v>
      </c>
      <c r="H974" s="663" t="s">
        <v>2798</v>
      </c>
      <c r="I974" s="663" t="s">
        <v>2798</v>
      </c>
      <c r="J974" s="663" t="s">
        <v>2799</v>
      </c>
      <c r="K974" s="663" t="s">
        <v>2800</v>
      </c>
      <c r="L974" s="665">
        <v>273.90000000000003</v>
      </c>
      <c r="M974" s="665">
        <v>14</v>
      </c>
      <c r="N974" s="666">
        <v>3834.6000000000004</v>
      </c>
    </row>
    <row r="975" spans="1:14" ht="14.4" customHeight="1" x14ac:dyDescent="0.3">
      <c r="A975" s="661" t="s">
        <v>591</v>
      </c>
      <c r="B975" s="662" t="s">
        <v>592</v>
      </c>
      <c r="C975" s="663" t="s">
        <v>601</v>
      </c>
      <c r="D975" s="664" t="s">
        <v>4662</v>
      </c>
      <c r="E975" s="663" t="s">
        <v>634</v>
      </c>
      <c r="F975" s="664" t="s">
        <v>4671</v>
      </c>
      <c r="G975" s="663" t="s">
        <v>2438</v>
      </c>
      <c r="H975" s="663" t="s">
        <v>2801</v>
      </c>
      <c r="I975" s="663" t="s">
        <v>2801</v>
      </c>
      <c r="J975" s="663" t="s">
        <v>2802</v>
      </c>
      <c r="K975" s="663" t="s">
        <v>2803</v>
      </c>
      <c r="L975" s="665">
        <v>57.695000000000007</v>
      </c>
      <c r="M975" s="665">
        <v>5</v>
      </c>
      <c r="N975" s="666">
        <v>288.47500000000002</v>
      </c>
    </row>
    <row r="976" spans="1:14" ht="14.4" customHeight="1" x14ac:dyDescent="0.3">
      <c r="A976" s="661" t="s">
        <v>591</v>
      </c>
      <c r="B976" s="662" t="s">
        <v>592</v>
      </c>
      <c r="C976" s="663" t="s">
        <v>601</v>
      </c>
      <c r="D976" s="664" t="s">
        <v>4662</v>
      </c>
      <c r="E976" s="663" t="s">
        <v>2883</v>
      </c>
      <c r="F976" s="664" t="s">
        <v>4673</v>
      </c>
      <c r="G976" s="663" t="s">
        <v>650</v>
      </c>
      <c r="H976" s="663" t="s">
        <v>2884</v>
      </c>
      <c r="I976" s="663" t="s">
        <v>2885</v>
      </c>
      <c r="J976" s="663" t="s">
        <v>2886</v>
      </c>
      <c r="K976" s="663" t="s">
        <v>2887</v>
      </c>
      <c r="L976" s="665">
        <v>9499.996000000001</v>
      </c>
      <c r="M976" s="665">
        <v>5</v>
      </c>
      <c r="N976" s="666">
        <v>47499.98</v>
      </c>
    </row>
    <row r="977" spans="1:14" ht="14.4" customHeight="1" x14ac:dyDescent="0.3">
      <c r="A977" s="661" t="s">
        <v>591</v>
      </c>
      <c r="B977" s="662" t="s">
        <v>592</v>
      </c>
      <c r="C977" s="663" t="s">
        <v>601</v>
      </c>
      <c r="D977" s="664" t="s">
        <v>4662</v>
      </c>
      <c r="E977" s="663" t="s">
        <v>2888</v>
      </c>
      <c r="F977" s="664" t="s">
        <v>4674</v>
      </c>
      <c r="G977" s="663" t="s">
        <v>650</v>
      </c>
      <c r="H977" s="663" t="s">
        <v>2917</v>
      </c>
      <c r="I977" s="663" t="s">
        <v>2918</v>
      </c>
      <c r="J977" s="663" t="s">
        <v>2919</v>
      </c>
      <c r="K977" s="663" t="s">
        <v>2920</v>
      </c>
      <c r="L977" s="665">
        <v>40.276332779890787</v>
      </c>
      <c r="M977" s="665">
        <v>6</v>
      </c>
      <c r="N977" s="666">
        <v>241.65799667934471</v>
      </c>
    </row>
    <row r="978" spans="1:14" ht="14.4" customHeight="1" x14ac:dyDescent="0.3">
      <c r="A978" s="661" t="s">
        <v>591</v>
      </c>
      <c r="B978" s="662" t="s">
        <v>592</v>
      </c>
      <c r="C978" s="663" t="s">
        <v>601</v>
      </c>
      <c r="D978" s="664" t="s">
        <v>4662</v>
      </c>
      <c r="E978" s="663" t="s">
        <v>2888</v>
      </c>
      <c r="F978" s="664" t="s">
        <v>4674</v>
      </c>
      <c r="G978" s="663" t="s">
        <v>650</v>
      </c>
      <c r="H978" s="663" t="s">
        <v>3438</v>
      </c>
      <c r="I978" s="663" t="s">
        <v>3439</v>
      </c>
      <c r="J978" s="663" t="s">
        <v>3440</v>
      </c>
      <c r="K978" s="663" t="s">
        <v>3441</v>
      </c>
      <c r="L978" s="665">
        <v>174.13000000000002</v>
      </c>
      <c r="M978" s="665">
        <v>1</v>
      </c>
      <c r="N978" s="666">
        <v>174.13000000000002</v>
      </c>
    </row>
    <row r="979" spans="1:14" ht="14.4" customHeight="1" x14ac:dyDescent="0.3">
      <c r="A979" s="661" t="s">
        <v>591</v>
      </c>
      <c r="B979" s="662" t="s">
        <v>592</v>
      </c>
      <c r="C979" s="663" t="s">
        <v>601</v>
      </c>
      <c r="D979" s="664" t="s">
        <v>4662</v>
      </c>
      <c r="E979" s="663" t="s">
        <v>2888</v>
      </c>
      <c r="F979" s="664" t="s">
        <v>4674</v>
      </c>
      <c r="G979" s="663" t="s">
        <v>650</v>
      </c>
      <c r="H979" s="663" t="s">
        <v>2947</v>
      </c>
      <c r="I979" s="663" t="s">
        <v>2948</v>
      </c>
      <c r="J979" s="663" t="s">
        <v>2949</v>
      </c>
      <c r="K979" s="663" t="s">
        <v>2950</v>
      </c>
      <c r="L979" s="665">
        <v>82.891500000000008</v>
      </c>
      <c r="M979" s="665">
        <v>4</v>
      </c>
      <c r="N979" s="666">
        <v>331.56600000000003</v>
      </c>
    </row>
    <row r="980" spans="1:14" ht="14.4" customHeight="1" x14ac:dyDescent="0.3">
      <c r="A980" s="661" t="s">
        <v>591</v>
      </c>
      <c r="B980" s="662" t="s">
        <v>592</v>
      </c>
      <c r="C980" s="663" t="s">
        <v>601</v>
      </c>
      <c r="D980" s="664" t="s">
        <v>4662</v>
      </c>
      <c r="E980" s="663" t="s">
        <v>2888</v>
      </c>
      <c r="F980" s="664" t="s">
        <v>4674</v>
      </c>
      <c r="G980" s="663" t="s">
        <v>650</v>
      </c>
      <c r="H980" s="663" t="s">
        <v>3442</v>
      </c>
      <c r="I980" s="663" t="s">
        <v>3443</v>
      </c>
      <c r="J980" s="663" t="s">
        <v>2993</v>
      </c>
      <c r="K980" s="663" t="s">
        <v>3444</v>
      </c>
      <c r="L980" s="665">
        <v>56.36</v>
      </c>
      <c r="M980" s="665">
        <v>1</v>
      </c>
      <c r="N980" s="666">
        <v>56.36</v>
      </c>
    </row>
    <row r="981" spans="1:14" ht="14.4" customHeight="1" x14ac:dyDescent="0.3">
      <c r="A981" s="661" t="s">
        <v>591</v>
      </c>
      <c r="B981" s="662" t="s">
        <v>592</v>
      </c>
      <c r="C981" s="663" t="s">
        <v>601</v>
      </c>
      <c r="D981" s="664" t="s">
        <v>4662</v>
      </c>
      <c r="E981" s="663" t="s">
        <v>3146</v>
      </c>
      <c r="F981" s="664" t="s">
        <v>4675</v>
      </c>
      <c r="G981" s="663" t="s">
        <v>2438</v>
      </c>
      <c r="H981" s="663" t="s">
        <v>3199</v>
      </c>
      <c r="I981" s="663" t="s">
        <v>3200</v>
      </c>
      <c r="J981" s="663" t="s">
        <v>3193</v>
      </c>
      <c r="K981" s="663" t="s">
        <v>3201</v>
      </c>
      <c r="L981" s="665">
        <v>0</v>
      </c>
      <c r="M981" s="665">
        <v>0</v>
      </c>
      <c r="N981" s="666">
        <v>0</v>
      </c>
    </row>
    <row r="982" spans="1:14" ht="14.4" customHeight="1" x14ac:dyDescent="0.3">
      <c r="A982" s="661" t="s">
        <v>591</v>
      </c>
      <c r="B982" s="662" t="s">
        <v>592</v>
      </c>
      <c r="C982" s="663" t="s">
        <v>601</v>
      </c>
      <c r="D982" s="664" t="s">
        <v>4662</v>
      </c>
      <c r="E982" s="663" t="s">
        <v>3146</v>
      </c>
      <c r="F982" s="664" t="s">
        <v>4675</v>
      </c>
      <c r="G982" s="663" t="s">
        <v>2438</v>
      </c>
      <c r="H982" s="663" t="s">
        <v>3202</v>
      </c>
      <c r="I982" s="663" t="s">
        <v>3203</v>
      </c>
      <c r="J982" s="663" t="s">
        <v>3204</v>
      </c>
      <c r="K982" s="663" t="s">
        <v>3205</v>
      </c>
      <c r="L982" s="665">
        <v>0</v>
      </c>
      <c r="M982" s="665">
        <v>0</v>
      </c>
      <c r="N982" s="666">
        <v>-3.637978807091713E-12</v>
      </c>
    </row>
    <row r="983" spans="1:14" ht="14.4" customHeight="1" x14ac:dyDescent="0.3">
      <c r="A983" s="661" t="s">
        <v>591</v>
      </c>
      <c r="B983" s="662" t="s">
        <v>592</v>
      </c>
      <c r="C983" s="663" t="s">
        <v>601</v>
      </c>
      <c r="D983" s="664" t="s">
        <v>4662</v>
      </c>
      <c r="E983" s="663" t="s">
        <v>3209</v>
      </c>
      <c r="F983" s="664" t="s">
        <v>4676</v>
      </c>
      <c r="G983" s="663" t="s">
        <v>650</v>
      </c>
      <c r="H983" s="663" t="s">
        <v>3445</v>
      </c>
      <c r="I983" s="663" t="s">
        <v>3446</v>
      </c>
      <c r="J983" s="663" t="s">
        <v>3447</v>
      </c>
      <c r="K983" s="663" t="s">
        <v>3448</v>
      </c>
      <c r="L983" s="665">
        <v>21032.510543701595</v>
      </c>
      <c r="M983" s="665">
        <v>12.654</v>
      </c>
      <c r="N983" s="666">
        <v>266145.38841999997</v>
      </c>
    </row>
    <row r="984" spans="1:14" ht="14.4" customHeight="1" x14ac:dyDescent="0.3">
      <c r="A984" s="661" t="s">
        <v>591</v>
      </c>
      <c r="B984" s="662" t="s">
        <v>592</v>
      </c>
      <c r="C984" s="663" t="s">
        <v>601</v>
      </c>
      <c r="D984" s="664" t="s">
        <v>4662</v>
      </c>
      <c r="E984" s="663" t="s">
        <v>3209</v>
      </c>
      <c r="F984" s="664" t="s">
        <v>4676</v>
      </c>
      <c r="G984" s="663" t="s">
        <v>650</v>
      </c>
      <c r="H984" s="663" t="s">
        <v>3210</v>
      </c>
      <c r="I984" s="663" t="s">
        <v>3210</v>
      </c>
      <c r="J984" s="663" t="s">
        <v>3211</v>
      </c>
      <c r="K984" s="663" t="s">
        <v>3212</v>
      </c>
      <c r="L984" s="665">
        <v>38452.56091524705</v>
      </c>
      <c r="M984" s="665">
        <v>0.46609310000000004</v>
      </c>
      <c r="N984" s="666">
        <v>17922.473319926336</v>
      </c>
    </row>
    <row r="985" spans="1:14" ht="14.4" customHeight="1" x14ac:dyDescent="0.3">
      <c r="A985" s="661" t="s">
        <v>591</v>
      </c>
      <c r="B985" s="662" t="s">
        <v>592</v>
      </c>
      <c r="C985" s="663" t="s">
        <v>601</v>
      </c>
      <c r="D985" s="664" t="s">
        <v>4662</v>
      </c>
      <c r="E985" s="663" t="s">
        <v>3209</v>
      </c>
      <c r="F985" s="664" t="s">
        <v>4676</v>
      </c>
      <c r="G985" s="663" t="s">
        <v>650</v>
      </c>
      <c r="H985" s="663" t="s">
        <v>3213</v>
      </c>
      <c r="I985" s="663" t="s">
        <v>3214</v>
      </c>
      <c r="J985" s="663" t="s">
        <v>3211</v>
      </c>
      <c r="K985" s="663" t="s">
        <v>3215</v>
      </c>
      <c r="L985" s="665">
        <v>37412.622452609008</v>
      </c>
      <c r="M985" s="665">
        <v>2.1391567</v>
      </c>
      <c r="N985" s="666">
        <v>80031.461984068999</v>
      </c>
    </row>
    <row r="986" spans="1:14" ht="14.4" customHeight="1" x14ac:dyDescent="0.3">
      <c r="A986" s="661" t="s">
        <v>591</v>
      </c>
      <c r="B986" s="662" t="s">
        <v>592</v>
      </c>
      <c r="C986" s="663" t="s">
        <v>601</v>
      </c>
      <c r="D986" s="664" t="s">
        <v>4662</v>
      </c>
      <c r="E986" s="663" t="s">
        <v>3209</v>
      </c>
      <c r="F986" s="664" t="s">
        <v>4676</v>
      </c>
      <c r="G986" s="663" t="s">
        <v>650</v>
      </c>
      <c r="H986" s="663" t="s">
        <v>3449</v>
      </c>
      <c r="I986" s="663" t="s">
        <v>3449</v>
      </c>
      <c r="J986" s="663" t="s">
        <v>3450</v>
      </c>
      <c r="K986" s="663" t="s">
        <v>3451</v>
      </c>
      <c r="L986" s="665">
        <v>9761.3890392156864</v>
      </c>
      <c r="M986" s="665">
        <v>51</v>
      </c>
      <c r="N986" s="666">
        <v>497830.84100000001</v>
      </c>
    </row>
    <row r="987" spans="1:14" ht="14.4" customHeight="1" x14ac:dyDescent="0.3">
      <c r="A987" s="661" t="s">
        <v>591</v>
      </c>
      <c r="B987" s="662" t="s">
        <v>592</v>
      </c>
      <c r="C987" s="663" t="s">
        <v>601</v>
      </c>
      <c r="D987" s="664" t="s">
        <v>4662</v>
      </c>
      <c r="E987" s="663" t="s">
        <v>3209</v>
      </c>
      <c r="F987" s="664" t="s">
        <v>4676</v>
      </c>
      <c r="G987" s="663" t="s">
        <v>650</v>
      </c>
      <c r="H987" s="663" t="s">
        <v>3452</v>
      </c>
      <c r="I987" s="663" t="s">
        <v>3452</v>
      </c>
      <c r="J987" s="663" t="s">
        <v>3453</v>
      </c>
      <c r="K987" s="663" t="s">
        <v>3454</v>
      </c>
      <c r="L987" s="665">
        <v>279427.24550057307</v>
      </c>
      <c r="M987" s="665">
        <v>12</v>
      </c>
      <c r="N987" s="666">
        <v>3353126.9460068769</v>
      </c>
    </row>
    <row r="988" spans="1:14" ht="14.4" customHeight="1" x14ac:dyDescent="0.3">
      <c r="A988" s="661" t="s">
        <v>591</v>
      </c>
      <c r="B988" s="662" t="s">
        <v>592</v>
      </c>
      <c r="C988" s="663" t="s">
        <v>601</v>
      </c>
      <c r="D988" s="664" t="s">
        <v>4662</v>
      </c>
      <c r="E988" s="663" t="s">
        <v>3209</v>
      </c>
      <c r="F988" s="664" t="s">
        <v>4676</v>
      </c>
      <c r="G988" s="663" t="s">
        <v>2438</v>
      </c>
      <c r="H988" s="663" t="s">
        <v>3455</v>
      </c>
      <c r="I988" s="663" t="s">
        <v>3455</v>
      </c>
      <c r="J988" s="663" t="s">
        <v>3456</v>
      </c>
      <c r="K988" s="663" t="s">
        <v>3457</v>
      </c>
      <c r="L988" s="665">
        <v>5445</v>
      </c>
      <c r="M988" s="665">
        <v>3</v>
      </c>
      <c r="N988" s="666">
        <v>16335</v>
      </c>
    </row>
    <row r="989" spans="1:14" ht="14.4" customHeight="1" x14ac:dyDescent="0.3">
      <c r="A989" s="661" t="s">
        <v>591</v>
      </c>
      <c r="B989" s="662" t="s">
        <v>592</v>
      </c>
      <c r="C989" s="663" t="s">
        <v>601</v>
      </c>
      <c r="D989" s="664" t="s">
        <v>4662</v>
      </c>
      <c r="E989" s="663" t="s">
        <v>3216</v>
      </c>
      <c r="F989" s="664" t="s">
        <v>4677</v>
      </c>
      <c r="G989" s="663"/>
      <c r="H989" s="663"/>
      <c r="I989" s="663" t="s">
        <v>3217</v>
      </c>
      <c r="J989" s="663" t="s">
        <v>3218</v>
      </c>
      <c r="K989" s="663"/>
      <c r="L989" s="665">
        <v>5005.3684210526317</v>
      </c>
      <c r="M989" s="665">
        <v>38</v>
      </c>
      <c r="N989" s="666">
        <v>190204</v>
      </c>
    </row>
    <row r="990" spans="1:14" ht="14.4" customHeight="1" x14ac:dyDescent="0.3">
      <c r="A990" s="661" t="s">
        <v>591</v>
      </c>
      <c r="B990" s="662" t="s">
        <v>592</v>
      </c>
      <c r="C990" s="663" t="s">
        <v>601</v>
      </c>
      <c r="D990" s="664" t="s">
        <v>4662</v>
      </c>
      <c r="E990" s="663" t="s">
        <v>3216</v>
      </c>
      <c r="F990" s="664" t="s">
        <v>4677</v>
      </c>
      <c r="G990" s="663"/>
      <c r="H990" s="663"/>
      <c r="I990" s="663" t="s">
        <v>3221</v>
      </c>
      <c r="J990" s="663" t="s">
        <v>3222</v>
      </c>
      <c r="K990" s="663"/>
      <c r="L990" s="665">
        <v>9547.4193548387102</v>
      </c>
      <c r="M990" s="665">
        <v>124</v>
      </c>
      <c r="N990" s="666">
        <v>1183880</v>
      </c>
    </row>
    <row r="991" spans="1:14" ht="14.4" customHeight="1" x14ac:dyDescent="0.3">
      <c r="A991" s="661" t="s">
        <v>591</v>
      </c>
      <c r="B991" s="662" t="s">
        <v>592</v>
      </c>
      <c r="C991" s="663" t="s">
        <v>601</v>
      </c>
      <c r="D991" s="664" t="s">
        <v>4662</v>
      </c>
      <c r="E991" s="663" t="s">
        <v>3216</v>
      </c>
      <c r="F991" s="664" t="s">
        <v>4677</v>
      </c>
      <c r="G991" s="663"/>
      <c r="H991" s="663"/>
      <c r="I991" s="663" t="s">
        <v>3223</v>
      </c>
      <c r="J991" s="663" t="s">
        <v>3224</v>
      </c>
      <c r="K991" s="663"/>
      <c r="L991" s="665">
        <v>4817.5603448275861</v>
      </c>
      <c r="M991" s="665">
        <v>116</v>
      </c>
      <c r="N991" s="666">
        <v>558837</v>
      </c>
    </row>
    <row r="992" spans="1:14" ht="14.4" customHeight="1" x14ac:dyDescent="0.3">
      <c r="A992" s="661" t="s">
        <v>591</v>
      </c>
      <c r="B992" s="662" t="s">
        <v>592</v>
      </c>
      <c r="C992" s="663" t="s">
        <v>601</v>
      </c>
      <c r="D992" s="664" t="s">
        <v>4662</v>
      </c>
      <c r="E992" s="663" t="s">
        <v>3216</v>
      </c>
      <c r="F992" s="664" t="s">
        <v>4677</v>
      </c>
      <c r="G992" s="663"/>
      <c r="H992" s="663"/>
      <c r="I992" s="663" t="s">
        <v>3225</v>
      </c>
      <c r="J992" s="663" t="s">
        <v>3226</v>
      </c>
      <c r="K992" s="663"/>
      <c r="L992" s="665">
        <v>9588.7564102564102</v>
      </c>
      <c r="M992" s="665">
        <v>78</v>
      </c>
      <c r="N992" s="666">
        <v>747923</v>
      </c>
    </row>
    <row r="993" spans="1:14" ht="14.4" customHeight="1" x14ac:dyDescent="0.3">
      <c r="A993" s="661" t="s">
        <v>591</v>
      </c>
      <c r="B993" s="662" t="s">
        <v>592</v>
      </c>
      <c r="C993" s="663" t="s">
        <v>601</v>
      </c>
      <c r="D993" s="664" t="s">
        <v>4662</v>
      </c>
      <c r="E993" s="663" t="s">
        <v>3216</v>
      </c>
      <c r="F993" s="664" t="s">
        <v>4677</v>
      </c>
      <c r="G993" s="663"/>
      <c r="H993" s="663"/>
      <c r="I993" s="663" t="s">
        <v>3458</v>
      </c>
      <c r="J993" s="663" t="s">
        <v>3459</v>
      </c>
      <c r="K993" s="663"/>
      <c r="L993" s="665">
        <v>2486.9166666666665</v>
      </c>
      <c r="M993" s="665">
        <v>6</v>
      </c>
      <c r="N993" s="666">
        <v>14921.5</v>
      </c>
    </row>
    <row r="994" spans="1:14" ht="14.4" customHeight="1" x14ac:dyDescent="0.3">
      <c r="A994" s="661" t="s">
        <v>591</v>
      </c>
      <c r="B994" s="662" t="s">
        <v>592</v>
      </c>
      <c r="C994" s="663" t="s">
        <v>601</v>
      </c>
      <c r="D994" s="664" t="s">
        <v>4662</v>
      </c>
      <c r="E994" s="663" t="s">
        <v>3216</v>
      </c>
      <c r="F994" s="664" t="s">
        <v>4677</v>
      </c>
      <c r="G994" s="663"/>
      <c r="H994" s="663"/>
      <c r="I994" s="663" t="s">
        <v>3460</v>
      </c>
      <c r="J994" s="663" t="s">
        <v>3461</v>
      </c>
      <c r="K994" s="663"/>
      <c r="L994" s="665">
        <v>6292.4366666666674</v>
      </c>
      <c r="M994" s="665">
        <v>6</v>
      </c>
      <c r="N994" s="666">
        <v>37754.620000000003</v>
      </c>
    </row>
    <row r="995" spans="1:14" ht="14.4" customHeight="1" x14ac:dyDescent="0.3">
      <c r="A995" s="661" t="s">
        <v>591</v>
      </c>
      <c r="B995" s="662" t="s">
        <v>592</v>
      </c>
      <c r="C995" s="663" t="s">
        <v>601</v>
      </c>
      <c r="D995" s="664" t="s">
        <v>4662</v>
      </c>
      <c r="E995" s="663" t="s">
        <v>3216</v>
      </c>
      <c r="F995" s="664" t="s">
        <v>4677</v>
      </c>
      <c r="G995" s="663"/>
      <c r="H995" s="663"/>
      <c r="I995" s="663" t="s">
        <v>3235</v>
      </c>
      <c r="J995" s="663" t="s">
        <v>3236</v>
      </c>
      <c r="K995" s="663" t="s">
        <v>3237</v>
      </c>
      <c r="L995" s="665">
        <v>18623</v>
      </c>
      <c r="M995" s="665">
        <v>26</v>
      </c>
      <c r="N995" s="666">
        <v>484198</v>
      </c>
    </row>
    <row r="996" spans="1:14" ht="14.4" customHeight="1" x14ac:dyDescent="0.3">
      <c r="A996" s="661" t="s">
        <v>591</v>
      </c>
      <c r="B996" s="662" t="s">
        <v>592</v>
      </c>
      <c r="C996" s="663" t="s">
        <v>601</v>
      </c>
      <c r="D996" s="664" t="s">
        <v>4662</v>
      </c>
      <c r="E996" s="663" t="s">
        <v>3216</v>
      </c>
      <c r="F996" s="664" t="s">
        <v>4677</v>
      </c>
      <c r="G996" s="663"/>
      <c r="H996" s="663"/>
      <c r="I996" s="663" t="s">
        <v>3241</v>
      </c>
      <c r="J996" s="663" t="s">
        <v>3242</v>
      </c>
      <c r="K996" s="663" t="s">
        <v>3243</v>
      </c>
      <c r="L996" s="665">
        <v>19118</v>
      </c>
      <c r="M996" s="665">
        <v>12</v>
      </c>
      <c r="N996" s="666">
        <v>229416</v>
      </c>
    </row>
    <row r="997" spans="1:14" ht="14.4" customHeight="1" x14ac:dyDescent="0.3">
      <c r="A997" s="661" t="s">
        <v>591</v>
      </c>
      <c r="B997" s="662" t="s">
        <v>592</v>
      </c>
      <c r="C997" s="663" t="s">
        <v>601</v>
      </c>
      <c r="D997" s="664" t="s">
        <v>4662</v>
      </c>
      <c r="E997" s="663" t="s">
        <v>3216</v>
      </c>
      <c r="F997" s="664" t="s">
        <v>4677</v>
      </c>
      <c r="G997" s="663"/>
      <c r="H997" s="663"/>
      <c r="I997" s="663" t="s">
        <v>3248</v>
      </c>
      <c r="J997" s="663" t="s">
        <v>3249</v>
      </c>
      <c r="K997" s="663"/>
      <c r="L997" s="665">
        <v>2945.8</v>
      </c>
      <c r="M997" s="665">
        <v>2</v>
      </c>
      <c r="N997" s="666">
        <v>5891.6</v>
      </c>
    </row>
    <row r="998" spans="1:14" ht="14.4" customHeight="1" x14ac:dyDescent="0.3">
      <c r="A998" s="661" t="s">
        <v>591</v>
      </c>
      <c r="B998" s="662" t="s">
        <v>592</v>
      </c>
      <c r="C998" s="663" t="s">
        <v>601</v>
      </c>
      <c r="D998" s="664" t="s">
        <v>4662</v>
      </c>
      <c r="E998" s="663" t="s">
        <v>3216</v>
      </c>
      <c r="F998" s="664" t="s">
        <v>4677</v>
      </c>
      <c r="G998" s="663"/>
      <c r="H998" s="663"/>
      <c r="I998" s="663" t="s">
        <v>3253</v>
      </c>
      <c r="J998" s="663" t="s">
        <v>3254</v>
      </c>
      <c r="K998" s="663" t="s">
        <v>3255</v>
      </c>
      <c r="L998" s="665">
        <v>2310</v>
      </c>
      <c r="M998" s="665">
        <v>117</v>
      </c>
      <c r="N998" s="666">
        <v>270270</v>
      </c>
    </row>
    <row r="999" spans="1:14" ht="14.4" customHeight="1" x14ac:dyDescent="0.3">
      <c r="A999" s="661" t="s">
        <v>591</v>
      </c>
      <c r="B999" s="662" t="s">
        <v>592</v>
      </c>
      <c r="C999" s="663" t="s">
        <v>601</v>
      </c>
      <c r="D999" s="664" t="s">
        <v>4662</v>
      </c>
      <c r="E999" s="663" t="s">
        <v>3256</v>
      </c>
      <c r="F999" s="664" t="s">
        <v>4678</v>
      </c>
      <c r="G999" s="663"/>
      <c r="H999" s="663"/>
      <c r="I999" s="663" t="s">
        <v>3257</v>
      </c>
      <c r="J999" s="663" t="s">
        <v>3258</v>
      </c>
      <c r="K999" s="663"/>
      <c r="L999" s="665">
        <v>8503.7047619047607</v>
      </c>
      <c r="M999" s="665">
        <v>210</v>
      </c>
      <c r="N999" s="666">
        <v>1785777.9999999998</v>
      </c>
    </row>
    <row r="1000" spans="1:14" ht="14.4" customHeight="1" x14ac:dyDescent="0.3">
      <c r="A1000" s="661" t="s">
        <v>591</v>
      </c>
      <c r="B1000" s="662" t="s">
        <v>592</v>
      </c>
      <c r="C1000" s="663" t="s">
        <v>601</v>
      </c>
      <c r="D1000" s="664" t="s">
        <v>4662</v>
      </c>
      <c r="E1000" s="663" t="s">
        <v>3256</v>
      </c>
      <c r="F1000" s="664" t="s">
        <v>4678</v>
      </c>
      <c r="G1000" s="663"/>
      <c r="H1000" s="663"/>
      <c r="I1000" s="663" t="s">
        <v>3259</v>
      </c>
      <c r="J1000" s="663" t="s">
        <v>3260</v>
      </c>
      <c r="K1000" s="663"/>
      <c r="L1000" s="665">
        <v>4079.9856547619033</v>
      </c>
      <c r="M1000" s="665">
        <v>336</v>
      </c>
      <c r="N1000" s="666">
        <v>1370875.1799999995</v>
      </c>
    </row>
    <row r="1001" spans="1:14" ht="14.4" customHeight="1" x14ac:dyDescent="0.3">
      <c r="A1001" s="661" t="s">
        <v>591</v>
      </c>
      <c r="B1001" s="662" t="s">
        <v>592</v>
      </c>
      <c r="C1001" s="663" t="s">
        <v>601</v>
      </c>
      <c r="D1001" s="664" t="s">
        <v>4662</v>
      </c>
      <c r="E1001" s="663" t="s">
        <v>3256</v>
      </c>
      <c r="F1001" s="664" t="s">
        <v>4678</v>
      </c>
      <c r="G1001" s="663"/>
      <c r="H1001" s="663"/>
      <c r="I1001" s="663" t="s">
        <v>3261</v>
      </c>
      <c r="J1001" s="663" t="s">
        <v>3262</v>
      </c>
      <c r="K1001" s="663"/>
      <c r="L1001" s="665">
        <v>4849.7517415730345</v>
      </c>
      <c r="M1001" s="665">
        <v>178</v>
      </c>
      <c r="N1001" s="666">
        <v>863255.81000000017</v>
      </c>
    </row>
    <row r="1002" spans="1:14" ht="14.4" customHeight="1" x14ac:dyDescent="0.3">
      <c r="A1002" s="661" t="s">
        <v>591</v>
      </c>
      <c r="B1002" s="662" t="s">
        <v>592</v>
      </c>
      <c r="C1002" s="663" t="s">
        <v>601</v>
      </c>
      <c r="D1002" s="664" t="s">
        <v>4662</v>
      </c>
      <c r="E1002" s="663" t="s">
        <v>3256</v>
      </c>
      <c r="F1002" s="664" t="s">
        <v>4678</v>
      </c>
      <c r="G1002" s="663"/>
      <c r="H1002" s="663"/>
      <c r="I1002" s="663" t="s">
        <v>3263</v>
      </c>
      <c r="J1002" s="663" t="s">
        <v>3264</v>
      </c>
      <c r="K1002" s="663"/>
      <c r="L1002" s="665">
        <v>9338.476200000001</v>
      </c>
      <c r="M1002" s="665">
        <v>50</v>
      </c>
      <c r="N1002" s="666">
        <v>466923.81000000006</v>
      </c>
    </row>
    <row r="1003" spans="1:14" ht="14.4" customHeight="1" x14ac:dyDescent="0.3">
      <c r="A1003" s="661" t="s">
        <v>591</v>
      </c>
      <c r="B1003" s="662" t="s">
        <v>592</v>
      </c>
      <c r="C1003" s="663" t="s">
        <v>601</v>
      </c>
      <c r="D1003" s="664" t="s">
        <v>4662</v>
      </c>
      <c r="E1003" s="663" t="s">
        <v>3256</v>
      </c>
      <c r="F1003" s="664" t="s">
        <v>4678</v>
      </c>
      <c r="G1003" s="663"/>
      <c r="H1003" s="663"/>
      <c r="I1003" s="663" t="s">
        <v>3265</v>
      </c>
      <c r="J1003" s="663" t="s">
        <v>3266</v>
      </c>
      <c r="K1003" s="663"/>
      <c r="L1003" s="665">
        <v>9384</v>
      </c>
      <c r="M1003" s="665">
        <v>32</v>
      </c>
      <c r="N1003" s="666">
        <v>300288</v>
      </c>
    </row>
    <row r="1004" spans="1:14" ht="14.4" customHeight="1" x14ac:dyDescent="0.3">
      <c r="A1004" s="661" t="s">
        <v>591</v>
      </c>
      <c r="B1004" s="662" t="s">
        <v>592</v>
      </c>
      <c r="C1004" s="663" t="s">
        <v>601</v>
      </c>
      <c r="D1004" s="664" t="s">
        <v>4662</v>
      </c>
      <c r="E1004" s="663" t="s">
        <v>3256</v>
      </c>
      <c r="F1004" s="664" t="s">
        <v>4678</v>
      </c>
      <c r="G1004" s="663"/>
      <c r="H1004" s="663"/>
      <c r="I1004" s="663" t="s">
        <v>3462</v>
      </c>
      <c r="J1004" s="663" t="s">
        <v>3463</v>
      </c>
      <c r="K1004" s="663"/>
      <c r="L1004" s="665">
        <v>4407.1643835616442</v>
      </c>
      <c r="M1004" s="665">
        <v>73</v>
      </c>
      <c r="N1004" s="666">
        <v>321723</v>
      </c>
    </row>
    <row r="1005" spans="1:14" ht="14.4" customHeight="1" x14ac:dyDescent="0.3">
      <c r="A1005" s="661" t="s">
        <v>591</v>
      </c>
      <c r="B1005" s="662" t="s">
        <v>592</v>
      </c>
      <c r="C1005" s="663" t="s">
        <v>601</v>
      </c>
      <c r="D1005" s="664" t="s">
        <v>4662</v>
      </c>
      <c r="E1005" s="663" t="s">
        <v>3256</v>
      </c>
      <c r="F1005" s="664" t="s">
        <v>4678</v>
      </c>
      <c r="G1005" s="663"/>
      <c r="H1005" s="663"/>
      <c r="I1005" s="663" t="s">
        <v>3267</v>
      </c>
      <c r="J1005" s="663" t="s">
        <v>3268</v>
      </c>
      <c r="K1005" s="663" t="s">
        <v>3269</v>
      </c>
      <c r="L1005" s="665">
        <v>8534.3216494845365</v>
      </c>
      <c r="M1005" s="665">
        <v>388</v>
      </c>
      <c r="N1005" s="666">
        <v>3311316.8</v>
      </c>
    </row>
    <row r="1006" spans="1:14" ht="14.4" customHeight="1" x14ac:dyDescent="0.3">
      <c r="A1006" s="661" t="s">
        <v>591</v>
      </c>
      <c r="B1006" s="662" t="s">
        <v>592</v>
      </c>
      <c r="C1006" s="663" t="s">
        <v>601</v>
      </c>
      <c r="D1006" s="664" t="s">
        <v>4662</v>
      </c>
      <c r="E1006" s="663" t="s">
        <v>3256</v>
      </c>
      <c r="F1006" s="664" t="s">
        <v>4678</v>
      </c>
      <c r="G1006" s="663"/>
      <c r="H1006" s="663"/>
      <c r="I1006" s="663" t="s">
        <v>3464</v>
      </c>
      <c r="J1006" s="663" t="s">
        <v>3465</v>
      </c>
      <c r="K1006" s="663" t="s">
        <v>3466</v>
      </c>
      <c r="L1006" s="665">
        <v>12758.089999999998</v>
      </c>
      <c r="M1006" s="665">
        <v>85</v>
      </c>
      <c r="N1006" s="666">
        <v>1084437.6499999999</v>
      </c>
    </row>
    <row r="1007" spans="1:14" ht="14.4" customHeight="1" x14ac:dyDescent="0.3">
      <c r="A1007" s="661" t="s">
        <v>591</v>
      </c>
      <c r="B1007" s="662" t="s">
        <v>592</v>
      </c>
      <c r="C1007" s="663" t="s">
        <v>601</v>
      </c>
      <c r="D1007" s="664" t="s">
        <v>4662</v>
      </c>
      <c r="E1007" s="663" t="s">
        <v>3256</v>
      </c>
      <c r="F1007" s="664" t="s">
        <v>4678</v>
      </c>
      <c r="G1007" s="663"/>
      <c r="H1007" s="663"/>
      <c r="I1007" s="663" t="s">
        <v>3270</v>
      </c>
      <c r="J1007" s="663" t="s">
        <v>3271</v>
      </c>
      <c r="K1007" s="663" t="s">
        <v>3272</v>
      </c>
      <c r="L1007" s="665">
        <v>4252.6000000000004</v>
      </c>
      <c r="M1007" s="665">
        <v>109</v>
      </c>
      <c r="N1007" s="666">
        <v>463533.40000000008</v>
      </c>
    </row>
    <row r="1008" spans="1:14" ht="14.4" customHeight="1" x14ac:dyDescent="0.3">
      <c r="A1008" s="661" t="s">
        <v>591</v>
      </c>
      <c r="B1008" s="662" t="s">
        <v>592</v>
      </c>
      <c r="C1008" s="663" t="s">
        <v>601</v>
      </c>
      <c r="D1008" s="664" t="s">
        <v>4662</v>
      </c>
      <c r="E1008" s="663" t="s">
        <v>3275</v>
      </c>
      <c r="F1008" s="664" t="s">
        <v>4679</v>
      </c>
      <c r="G1008" s="663" t="s">
        <v>650</v>
      </c>
      <c r="H1008" s="663" t="s">
        <v>3276</v>
      </c>
      <c r="I1008" s="663" t="s">
        <v>3277</v>
      </c>
      <c r="J1008" s="663" t="s">
        <v>3278</v>
      </c>
      <c r="K1008" s="663" t="s">
        <v>3279</v>
      </c>
      <c r="L1008" s="665">
        <v>92850.757050227839</v>
      </c>
      <c r="M1008" s="665">
        <v>22.312889800000001</v>
      </c>
      <c r="N1008" s="666">
        <v>2071768.7099083068</v>
      </c>
    </row>
    <row r="1009" spans="1:14" ht="14.4" customHeight="1" x14ac:dyDescent="0.3">
      <c r="A1009" s="661" t="s">
        <v>591</v>
      </c>
      <c r="B1009" s="662" t="s">
        <v>592</v>
      </c>
      <c r="C1009" s="663" t="s">
        <v>601</v>
      </c>
      <c r="D1009" s="664" t="s">
        <v>4662</v>
      </c>
      <c r="E1009" s="663" t="s">
        <v>3275</v>
      </c>
      <c r="F1009" s="664" t="s">
        <v>4679</v>
      </c>
      <c r="G1009" s="663" t="s">
        <v>650</v>
      </c>
      <c r="H1009" s="663" t="s">
        <v>3467</v>
      </c>
      <c r="I1009" s="663" t="s">
        <v>3467</v>
      </c>
      <c r="J1009" s="663" t="s">
        <v>3468</v>
      </c>
      <c r="K1009" s="663" t="s">
        <v>3469</v>
      </c>
      <c r="L1009" s="665">
        <v>192657.5</v>
      </c>
      <c r="M1009" s="665">
        <v>2</v>
      </c>
      <c r="N1009" s="666">
        <v>385315</v>
      </c>
    </row>
    <row r="1010" spans="1:14" ht="14.4" customHeight="1" x14ac:dyDescent="0.3">
      <c r="A1010" s="661" t="s">
        <v>591</v>
      </c>
      <c r="B1010" s="662" t="s">
        <v>592</v>
      </c>
      <c r="C1010" s="663" t="s">
        <v>601</v>
      </c>
      <c r="D1010" s="664" t="s">
        <v>4662</v>
      </c>
      <c r="E1010" s="663" t="s">
        <v>3275</v>
      </c>
      <c r="F1010" s="664" t="s">
        <v>4679</v>
      </c>
      <c r="G1010" s="663" t="s">
        <v>650</v>
      </c>
      <c r="H1010" s="663" t="s">
        <v>3470</v>
      </c>
      <c r="I1010" s="663" t="s">
        <v>3470</v>
      </c>
      <c r="J1010" s="663" t="s">
        <v>3471</v>
      </c>
      <c r="K1010" s="663" t="s">
        <v>3472</v>
      </c>
      <c r="L1010" s="665">
        <v>131341.30860465116</v>
      </c>
      <c r="M1010" s="665">
        <v>43</v>
      </c>
      <c r="N1010" s="666">
        <v>5647676.2699999996</v>
      </c>
    </row>
    <row r="1011" spans="1:14" ht="14.4" customHeight="1" x14ac:dyDescent="0.3">
      <c r="A1011" s="661" t="s">
        <v>591</v>
      </c>
      <c r="B1011" s="662" t="s">
        <v>592</v>
      </c>
      <c r="C1011" s="663" t="s">
        <v>604</v>
      </c>
      <c r="D1011" s="664" t="s">
        <v>4663</v>
      </c>
      <c r="E1011" s="663" t="s">
        <v>634</v>
      </c>
      <c r="F1011" s="664" t="s">
        <v>4671</v>
      </c>
      <c r="G1011" s="663"/>
      <c r="H1011" s="663" t="s">
        <v>3473</v>
      </c>
      <c r="I1011" s="663" t="s">
        <v>3474</v>
      </c>
      <c r="J1011" s="663" t="s">
        <v>3475</v>
      </c>
      <c r="K1011" s="663" t="s">
        <v>2527</v>
      </c>
      <c r="L1011" s="665">
        <v>120.24999999999999</v>
      </c>
      <c r="M1011" s="665">
        <v>3</v>
      </c>
      <c r="N1011" s="666">
        <v>360.74999999999994</v>
      </c>
    </row>
    <row r="1012" spans="1:14" ht="14.4" customHeight="1" x14ac:dyDescent="0.3">
      <c r="A1012" s="661" t="s">
        <v>591</v>
      </c>
      <c r="B1012" s="662" t="s">
        <v>592</v>
      </c>
      <c r="C1012" s="663" t="s">
        <v>604</v>
      </c>
      <c r="D1012" s="664" t="s">
        <v>4663</v>
      </c>
      <c r="E1012" s="663" t="s">
        <v>634</v>
      </c>
      <c r="F1012" s="664" t="s">
        <v>4671</v>
      </c>
      <c r="G1012" s="663"/>
      <c r="H1012" s="663" t="s">
        <v>639</v>
      </c>
      <c r="I1012" s="663" t="s">
        <v>640</v>
      </c>
      <c r="J1012" s="663" t="s">
        <v>641</v>
      </c>
      <c r="K1012" s="663" t="s">
        <v>642</v>
      </c>
      <c r="L1012" s="665">
        <v>345.35225756070798</v>
      </c>
      <c r="M1012" s="665">
        <v>126</v>
      </c>
      <c r="N1012" s="666">
        <v>43514.384452649203</v>
      </c>
    </row>
    <row r="1013" spans="1:14" ht="14.4" customHeight="1" x14ac:dyDescent="0.3">
      <c r="A1013" s="661" t="s">
        <v>591</v>
      </c>
      <c r="B1013" s="662" t="s">
        <v>592</v>
      </c>
      <c r="C1013" s="663" t="s">
        <v>604</v>
      </c>
      <c r="D1013" s="664" t="s">
        <v>4663</v>
      </c>
      <c r="E1013" s="663" t="s">
        <v>634</v>
      </c>
      <c r="F1013" s="664" t="s">
        <v>4671</v>
      </c>
      <c r="G1013" s="663"/>
      <c r="H1013" s="663" t="s">
        <v>3476</v>
      </c>
      <c r="I1013" s="663" t="s">
        <v>3477</v>
      </c>
      <c r="J1013" s="663" t="s">
        <v>3478</v>
      </c>
      <c r="K1013" s="663" t="s">
        <v>3479</v>
      </c>
      <c r="L1013" s="665">
        <v>524.65910131922283</v>
      </c>
      <c r="M1013" s="665">
        <v>2</v>
      </c>
      <c r="N1013" s="666">
        <v>1049.3182026384457</v>
      </c>
    </row>
    <row r="1014" spans="1:14" ht="14.4" customHeight="1" x14ac:dyDescent="0.3">
      <c r="A1014" s="661" t="s">
        <v>591</v>
      </c>
      <c r="B1014" s="662" t="s">
        <v>592</v>
      </c>
      <c r="C1014" s="663" t="s">
        <v>604</v>
      </c>
      <c r="D1014" s="664" t="s">
        <v>4663</v>
      </c>
      <c r="E1014" s="663" t="s">
        <v>634</v>
      </c>
      <c r="F1014" s="664" t="s">
        <v>4671</v>
      </c>
      <c r="G1014" s="663"/>
      <c r="H1014" s="663" t="s">
        <v>3480</v>
      </c>
      <c r="I1014" s="663" t="s">
        <v>3480</v>
      </c>
      <c r="J1014" s="663" t="s">
        <v>3481</v>
      </c>
      <c r="K1014" s="663" t="s">
        <v>3482</v>
      </c>
      <c r="L1014" s="665">
        <v>10298.705033827249</v>
      </c>
      <c r="M1014" s="665">
        <v>2</v>
      </c>
      <c r="N1014" s="666">
        <v>20597.410067654499</v>
      </c>
    </row>
    <row r="1015" spans="1:14" ht="14.4" customHeight="1" x14ac:dyDescent="0.3">
      <c r="A1015" s="661" t="s">
        <v>591</v>
      </c>
      <c r="B1015" s="662" t="s">
        <v>592</v>
      </c>
      <c r="C1015" s="663" t="s">
        <v>604</v>
      </c>
      <c r="D1015" s="664" t="s">
        <v>4663</v>
      </c>
      <c r="E1015" s="663" t="s">
        <v>634</v>
      </c>
      <c r="F1015" s="664" t="s">
        <v>4671</v>
      </c>
      <c r="G1015" s="663"/>
      <c r="H1015" s="663" t="s">
        <v>643</v>
      </c>
      <c r="I1015" s="663" t="s">
        <v>644</v>
      </c>
      <c r="J1015" s="663" t="s">
        <v>645</v>
      </c>
      <c r="K1015" s="663" t="s">
        <v>646</v>
      </c>
      <c r="L1015" s="665">
        <v>1055.0700000000002</v>
      </c>
      <c r="M1015" s="665">
        <v>2</v>
      </c>
      <c r="N1015" s="666">
        <v>2110.1400000000003</v>
      </c>
    </row>
    <row r="1016" spans="1:14" ht="14.4" customHeight="1" x14ac:dyDescent="0.3">
      <c r="A1016" s="661" t="s">
        <v>591</v>
      </c>
      <c r="B1016" s="662" t="s">
        <v>592</v>
      </c>
      <c r="C1016" s="663" t="s">
        <v>604</v>
      </c>
      <c r="D1016" s="664" t="s">
        <v>4663</v>
      </c>
      <c r="E1016" s="663" t="s">
        <v>634</v>
      </c>
      <c r="F1016" s="664" t="s">
        <v>4671</v>
      </c>
      <c r="G1016" s="663"/>
      <c r="H1016" s="663" t="s">
        <v>3483</v>
      </c>
      <c r="I1016" s="663" t="s">
        <v>3483</v>
      </c>
      <c r="J1016" s="663" t="s">
        <v>3484</v>
      </c>
      <c r="K1016" s="663" t="s">
        <v>3485</v>
      </c>
      <c r="L1016" s="665">
        <v>383.2500113035843</v>
      </c>
      <c r="M1016" s="665">
        <v>1</v>
      </c>
      <c r="N1016" s="666">
        <v>383.2500113035843</v>
      </c>
    </row>
    <row r="1017" spans="1:14" ht="14.4" customHeight="1" x14ac:dyDescent="0.3">
      <c r="A1017" s="661" t="s">
        <v>591</v>
      </c>
      <c r="B1017" s="662" t="s">
        <v>592</v>
      </c>
      <c r="C1017" s="663" t="s">
        <v>604</v>
      </c>
      <c r="D1017" s="664" t="s">
        <v>4663</v>
      </c>
      <c r="E1017" s="663" t="s">
        <v>634</v>
      </c>
      <c r="F1017" s="664" t="s">
        <v>4671</v>
      </c>
      <c r="G1017" s="663"/>
      <c r="H1017" s="663" t="s">
        <v>3486</v>
      </c>
      <c r="I1017" s="663" t="s">
        <v>3486</v>
      </c>
      <c r="J1017" s="663" t="s">
        <v>3487</v>
      </c>
      <c r="K1017" s="663" t="s">
        <v>3488</v>
      </c>
      <c r="L1017" s="665">
        <v>549.6897966400486</v>
      </c>
      <c r="M1017" s="665">
        <v>3</v>
      </c>
      <c r="N1017" s="666">
        <v>1649.0693899201458</v>
      </c>
    </row>
    <row r="1018" spans="1:14" ht="14.4" customHeight="1" x14ac:dyDescent="0.3">
      <c r="A1018" s="661" t="s">
        <v>591</v>
      </c>
      <c r="B1018" s="662" t="s">
        <v>592</v>
      </c>
      <c r="C1018" s="663" t="s">
        <v>604</v>
      </c>
      <c r="D1018" s="664" t="s">
        <v>4663</v>
      </c>
      <c r="E1018" s="663" t="s">
        <v>634</v>
      </c>
      <c r="F1018" s="664" t="s">
        <v>4671</v>
      </c>
      <c r="G1018" s="663"/>
      <c r="H1018" s="663" t="s">
        <v>3489</v>
      </c>
      <c r="I1018" s="663" t="s">
        <v>3489</v>
      </c>
      <c r="J1018" s="663" t="s">
        <v>3490</v>
      </c>
      <c r="K1018" s="663" t="s">
        <v>3491</v>
      </c>
      <c r="L1018" s="665">
        <v>52.059700735801336</v>
      </c>
      <c r="M1018" s="665">
        <v>1</v>
      </c>
      <c r="N1018" s="666">
        <v>52.059700735801336</v>
      </c>
    </row>
    <row r="1019" spans="1:14" ht="14.4" customHeight="1" x14ac:dyDescent="0.3">
      <c r="A1019" s="661" t="s">
        <v>591</v>
      </c>
      <c r="B1019" s="662" t="s">
        <v>592</v>
      </c>
      <c r="C1019" s="663" t="s">
        <v>604</v>
      </c>
      <c r="D1019" s="664" t="s">
        <v>4663</v>
      </c>
      <c r="E1019" s="663" t="s">
        <v>634</v>
      </c>
      <c r="F1019" s="664" t="s">
        <v>4671</v>
      </c>
      <c r="G1019" s="663"/>
      <c r="H1019" s="663" t="s">
        <v>3492</v>
      </c>
      <c r="I1019" s="663" t="s">
        <v>3492</v>
      </c>
      <c r="J1019" s="663" t="s">
        <v>1967</v>
      </c>
      <c r="K1019" s="663" t="s">
        <v>2452</v>
      </c>
      <c r="L1019" s="665">
        <v>103.31979878624702</v>
      </c>
      <c r="M1019" s="665">
        <v>3</v>
      </c>
      <c r="N1019" s="666">
        <v>309.95939635874106</v>
      </c>
    </row>
    <row r="1020" spans="1:14" ht="14.4" customHeight="1" x14ac:dyDescent="0.3">
      <c r="A1020" s="661" t="s">
        <v>591</v>
      </c>
      <c r="B1020" s="662" t="s">
        <v>592</v>
      </c>
      <c r="C1020" s="663" t="s">
        <v>604</v>
      </c>
      <c r="D1020" s="664" t="s">
        <v>4663</v>
      </c>
      <c r="E1020" s="663" t="s">
        <v>634</v>
      </c>
      <c r="F1020" s="664" t="s">
        <v>4671</v>
      </c>
      <c r="G1020" s="663" t="s">
        <v>650</v>
      </c>
      <c r="H1020" s="663" t="s">
        <v>651</v>
      </c>
      <c r="I1020" s="663" t="s">
        <v>651</v>
      </c>
      <c r="J1020" s="663" t="s">
        <v>652</v>
      </c>
      <c r="K1020" s="663" t="s">
        <v>653</v>
      </c>
      <c r="L1020" s="665">
        <v>171.60000041864888</v>
      </c>
      <c r="M1020" s="665">
        <v>649</v>
      </c>
      <c r="N1020" s="666">
        <v>111368.40027170313</v>
      </c>
    </row>
    <row r="1021" spans="1:14" ht="14.4" customHeight="1" x14ac:dyDescent="0.3">
      <c r="A1021" s="661" t="s">
        <v>591</v>
      </c>
      <c r="B1021" s="662" t="s">
        <v>592</v>
      </c>
      <c r="C1021" s="663" t="s">
        <v>604</v>
      </c>
      <c r="D1021" s="664" t="s">
        <v>4663</v>
      </c>
      <c r="E1021" s="663" t="s">
        <v>634</v>
      </c>
      <c r="F1021" s="664" t="s">
        <v>4671</v>
      </c>
      <c r="G1021" s="663" t="s">
        <v>650</v>
      </c>
      <c r="H1021" s="663" t="s">
        <v>654</v>
      </c>
      <c r="I1021" s="663" t="s">
        <v>654</v>
      </c>
      <c r="J1021" s="663" t="s">
        <v>655</v>
      </c>
      <c r="K1021" s="663" t="s">
        <v>656</v>
      </c>
      <c r="L1021" s="665">
        <v>173.69</v>
      </c>
      <c r="M1021" s="665">
        <v>7</v>
      </c>
      <c r="N1021" s="666">
        <v>1215.83</v>
      </c>
    </row>
    <row r="1022" spans="1:14" ht="14.4" customHeight="1" x14ac:dyDescent="0.3">
      <c r="A1022" s="661" t="s">
        <v>591</v>
      </c>
      <c r="B1022" s="662" t="s">
        <v>592</v>
      </c>
      <c r="C1022" s="663" t="s">
        <v>604</v>
      </c>
      <c r="D1022" s="664" t="s">
        <v>4663</v>
      </c>
      <c r="E1022" s="663" t="s">
        <v>634</v>
      </c>
      <c r="F1022" s="664" t="s">
        <v>4671</v>
      </c>
      <c r="G1022" s="663" t="s">
        <v>650</v>
      </c>
      <c r="H1022" s="663" t="s">
        <v>657</v>
      </c>
      <c r="I1022" s="663" t="s">
        <v>657</v>
      </c>
      <c r="J1022" s="663" t="s">
        <v>658</v>
      </c>
      <c r="K1022" s="663" t="s">
        <v>656</v>
      </c>
      <c r="L1022" s="665">
        <v>143.73863636363637</v>
      </c>
      <c r="M1022" s="665">
        <v>316.8</v>
      </c>
      <c r="N1022" s="666">
        <v>45536.4</v>
      </c>
    </row>
    <row r="1023" spans="1:14" ht="14.4" customHeight="1" x14ac:dyDescent="0.3">
      <c r="A1023" s="661" t="s">
        <v>591</v>
      </c>
      <c r="B1023" s="662" t="s">
        <v>592</v>
      </c>
      <c r="C1023" s="663" t="s">
        <v>604</v>
      </c>
      <c r="D1023" s="664" t="s">
        <v>4663</v>
      </c>
      <c r="E1023" s="663" t="s">
        <v>634</v>
      </c>
      <c r="F1023" s="664" t="s">
        <v>4671</v>
      </c>
      <c r="G1023" s="663" t="s">
        <v>650</v>
      </c>
      <c r="H1023" s="663" t="s">
        <v>659</v>
      </c>
      <c r="I1023" s="663" t="s">
        <v>659</v>
      </c>
      <c r="J1023" s="663" t="s">
        <v>658</v>
      </c>
      <c r="K1023" s="663" t="s">
        <v>660</v>
      </c>
      <c r="L1023" s="665">
        <v>126.5</v>
      </c>
      <c r="M1023" s="665">
        <v>125</v>
      </c>
      <c r="N1023" s="666">
        <v>15812.5</v>
      </c>
    </row>
    <row r="1024" spans="1:14" ht="14.4" customHeight="1" x14ac:dyDescent="0.3">
      <c r="A1024" s="661" t="s">
        <v>591</v>
      </c>
      <c r="B1024" s="662" t="s">
        <v>592</v>
      </c>
      <c r="C1024" s="663" t="s">
        <v>604</v>
      </c>
      <c r="D1024" s="664" t="s">
        <v>4663</v>
      </c>
      <c r="E1024" s="663" t="s">
        <v>634</v>
      </c>
      <c r="F1024" s="664" t="s">
        <v>4671</v>
      </c>
      <c r="G1024" s="663" t="s">
        <v>650</v>
      </c>
      <c r="H1024" s="663" t="s">
        <v>661</v>
      </c>
      <c r="I1024" s="663" t="s">
        <v>661</v>
      </c>
      <c r="J1024" s="663" t="s">
        <v>658</v>
      </c>
      <c r="K1024" s="663" t="s">
        <v>662</v>
      </c>
      <c r="L1024" s="665">
        <v>222.20000000000002</v>
      </c>
      <c r="M1024" s="665">
        <v>49</v>
      </c>
      <c r="N1024" s="666">
        <v>10887.800000000001</v>
      </c>
    </row>
    <row r="1025" spans="1:14" ht="14.4" customHeight="1" x14ac:dyDescent="0.3">
      <c r="A1025" s="661" t="s">
        <v>591</v>
      </c>
      <c r="B1025" s="662" t="s">
        <v>592</v>
      </c>
      <c r="C1025" s="663" t="s">
        <v>604</v>
      </c>
      <c r="D1025" s="664" t="s">
        <v>4663</v>
      </c>
      <c r="E1025" s="663" t="s">
        <v>634</v>
      </c>
      <c r="F1025" s="664" t="s">
        <v>4671</v>
      </c>
      <c r="G1025" s="663" t="s">
        <v>650</v>
      </c>
      <c r="H1025" s="663" t="s">
        <v>663</v>
      </c>
      <c r="I1025" s="663" t="s">
        <v>663</v>
      </c>
      <c r="J1025" s="663" t="s">
        <v>652</v>
      </c>
      <c r="K1025" s="663" t="s">
        <v>664</v>
      </c>
      <c r="L1025" s="665">
        <v>92.950000000000017</v>
      </c>
      <c r="M1025" s="665">
        <v>288.7</v>
      </c>
      <c r="N1025" s="666">
        <v>26834.665000000005</v>
      </c>
    </row>
    <row r="1026" spans="1:14" ht="14.4" customHeight="1" x14ac:dyDescent="0.3">
      <c r="A1026" s="661" t="s">
        <v>591</v>
      </c>
      <c r="B1026" s="662" t="s">
        <v>592</v>
      </c>
      <c r="C1026" s="663" t="s">
        <v>604</v>
      </c>
      <c r="D1026" s="664" t="s">
        <v>4663</v>
      </c>
      <c r="E1026" s="663" t="s">
        <v>634</v>
      </c>
      <c r="F1026" s="664" t="s">
        <v>4671</v>
      </c>
      <c r="G1026" s="663" t="s">
        <v>650</v>
      </c>
      <c r="H1026" s="663" t="s">
        <v>665</v>
      </c>
      <c r="I1026" s="663" t="s">
        <v>665</v>
      </c>
      <c r="J1026" s="663" t="s">
        <v>652</v>
      </c>
      <c r="K1026" s="663" t="s">
        <v>666</v>
      </c>
      <c r="L1026" s="665">
        <v>93.5</v>
      </c>
      <c r="M1026" s="665">
        <v>246</v>
      </c>
      <c r="N1026" s="666">
        <v>23001</v>
      </c>
    </row>
    <row r="1027" spans="1:14" ht="14.4" customHeight="1" x14ac:dyDescent="0.3">
      <c r="A1027" s="661" t="s">
        <v>591</v>
      </c>
      <c r="B1027" s="662" t="s">
        <v>592</v>
      </c>
      <c r="C1027" s="663" t="s">
        <v>604</v>
      </c>
      <c r="D1027" s="664" t="s">
        <v>4663</v>
      </c>
      <c r="E1027" s="663" t="s">
        <v>634</v>
      </c>
      <c r="F1027" s="664" t="s">
        <v>4671</v>
      </c>
      <c r="G1027" s="663" t="s">
        <v>650</v>
      </c>
      <c r="H1027" s="663" t="s">
        <v>671</v>
      </c>
      <c r="I1027" s="663" t="s">
        <v>672</v>
      </c>
      <c r="J1027" s="663" t="s">
        <v>673</v>
      </c>
      <c r="K1027" s="663" t="s">
        <v>674</v>
      </c>
      <c r="L1027" s="665">
        <v>41.095540399155077</v>
      </c>
      <c r="M1027" s="665">
        <v>7</v>
      </c>
      <c r="N1027" s="666">
        <v>287.66878279408553</v>
      </c>
    </row>
    <row r="1028" spans="1:14" ht="14.4" customHeight="1" x14ac:dyDescent="0.3">
      <c r="A1028" s="661" t="s">
        <v>591</v>
      </c>
      <c r="B1028" s="662" t="s">
        <v>592</v>
      </c>
      <c r="C1028" s="663" t="s">
        <v>604</v>
      </c>
      <c r="D1028" s="664" t="s">
        <v>4663</v>
      </c>
      <c r="E1028" s="663" t="s">
        <v>634</v>
      </c>
      <c r="F1028" s="664" t="s">
        <v>4671</v>
      </c>
      <c r="G1028" s="663" t="s">
        <v>650</v>
      </c>
      <c r="H1028" s="663" t="s">
        <v>675</v>
      </c>
      <c r="I1028" s="663" t="s">
        <v>676</v>
      </c>
      <c r="J1028" s="663" t="s">
        <v>677</v>
      </c>
      <c r="K1028" s="663" t="s">
        <v>678</v>
      </c>
      <c r="L1028" s="665">
        <v>87.043966148353363</v>
      </c>
      <c r="M1028" s="665">
        <v>12</v>
      </c>
      <c r="N1028" s="666">
        <v>1044.5275937802403</v>
      </c>
    </row>
    <row r="1029" spans="1:14" ht="14.4" customHeight="1" x14ac:dyDescent="0.3">
      <c r="A1029" s="661" t="s">
        <v>591</v>
      </c>
      <c r="B1029" s="662" t="s">
        <v>592</v>
      </c>
      <c r="C1029" s="663" t="s">
        <v>604</v>
      </c>
      <c r="D1029" s="664" t="s">
        <v>4663</v>
      </c>
      <c r="E1029" s="663" t="s">
        <v>634</v>
      </c>
      <c r="F1029" s="664" t="s">
        <v>4671</v>
      </c>
      <c r="G1029" s="663" t="s">
        <v>650</v>
      </c>
      <c r="H1029" s="663" t="s">
        <v>3339</v>
      </c>
      <c r="I1029" s="663" t="s">
        <v>3340</v>
      </c>
      <c r="J1029" s="663" t="s">
        <v>681</v>
      </c>
      <c r="K1029" s="663" t="s">
        <v>1224</v>
      </c>
      <c r="L1029" s="665">
        <v>96.819824846273846</v>
      </c>
      <c r="M1029" s="665">
        <v>8</v>
      </c>
      <c r="N1029" s="666">
        <v>774.55859877019077</v>
      </c>
    </row>
    <row r="1030" spans="1:14" ht="14.4" customHeight="1" x14ac:dyDescent="0.3">
      <c r="A1030" s="661" t="s">
        <v>591</v>
      </c>
      <c r="B1030" s="662" t="s">
        <v>592</v>
      </c>
      <c r="C1030" s="663" t="s">
        <v>604</v>
      </c>
      <c r="D1030" s="664" t="s">
        <v>4663</v>
      </c>
      <c r="E1030" s="663" t="s">
        <v>634</v>
      </c>
      <c r="F1030" s="664" t="s">
        <v>4671</v>
      </c>
      <c r="G1030" s="663" t="s">
        <v>650</v>
      </c>
      <c r="H1030" s="663" t="s">
        <v>679</v>
      </c>
      <c r="I1030" s="663" t="s">
        <v>680</v>
      </c>
      <c r="J1030" s="663" t="s">
        <v>681</v>
      </c>
      <c r="K1030" s="663" t="s">
        <v>682</v>
      </c>
      <c r="L1030" s="665">
        <v>100.7670483148614</v>
      </c>
      <c r="M1030" s="665">
        <v>402</v>
      </c>
      <c r="N1030" s="666">
        <v>40508.353422574284</v>
      </c>
    </row>
    <row r="1031" spans="1:14" ht="14.4" customHeight="1" x14ac:dyDescent="0.3">
      <c r="A1031" s="661" t="s">
        <v>591</v>
      </c>
      <c r="B1031" s="662" t="s">
        <v>592</v>
      </c>
      <c r="C1031" s="663" t="s">
        <v>604</v>
      </c>
      <c r="D1031" s="664" t="s">
        <v>4663</v>
      </c>
      <c r="E1031" s="663" t="s">
        <v>634</v>
      </c>
      <c r="F1031" s="664" t="s">
        <v>4671</v>
      </c>
      <c r="G1031" s="663" t="s">
        <v>650</v>
      </c>
      <c r="H1031" s="663" t="s">
        <v>683</v>
      </c>
      <c r="I1031" s="663" t="s">
        <v>684</v>
      </c>
      <c r="J1031" s="663" t="s">
        <v>685</v>
      </c>
      <c r="K1031" s="663" t="s">
        <v>686</v>
      </c>
      <c r="L1031" s="665">
        <v>167.60991952766983</v>
      </c>
      <c r="M1031" s="665">
        <v>38</v>
      </c>
      <c r="N1031" s="666">
        <v>6369.1769420514538</v>
      </c>
    </row>
    <row r="1032" spans="1:14" ht="14.4" customHeight="1" x14ac:dyDescent="0.3">
      <c r="A1032" s="661" t="s">
        <v>591</v>
      </c>
      <c r="B1032" s="662" t="s">
        <v>592</v>
      </c>
      <c r="C1032" s="663" t="s">
        <v>604</v>
      </c>
      <c r="D1032" s="664" t="s">
        <v>4663</v>
      </c>
      <c r="E1032" s="663" t="s">
        <v>634</v>
      </c>
      <c r="F1032" s="664" t="s">
        <v>4671</v>
      </c>
      <c r="G1032" s="663" t="s">
        <v>650</v>
      </c>
      <c r="H1032" s="663" t="s">
        <v>687</v>
      </c>
      <c r="I1032" s="663" t="s">
        <v>688</v>
      </c>
      <c r="J1032" s="663" t="s">
        <v>689</v>
      </c>
      <c r="K1032" s="663" t="s">
        <v>690</v>
      </c>
      <c r="L1032" s="665">
        <v>64.539609491665246</v>
      </c>
      <c r="M1032" s="665">
        <v>6</v>
      </c>
      <c r="N1032" s="666">
        <v>387.2376569499915</v>
      </c>
    </row>
    <row r="1033" spans="1:14" ht="14.4" customHeight="1" x14ac:dyDescent="0.3">
      <c r="A1033" s="661" t="s">
        <v>591</v>
      </c>
      <c r="B1033" s="662" t="s">
        <v>592</v>
      </c>
      <c r="C1033" s="663" t="s">
        <v>604</v>
      </c>
      <c r="D1033" s="664" t="s">
        <v>4663</v>
      </c>
      <c r="E1033" s="663" t="s">
        <v>634</v>
      </c>
      <c r="F1033" s="664" t="s">
        <v>4671</v>
      </c>
      <c r="G1033" s="663" t="s">
        <v>650</v>
      </c>
      <c r="H1033" s="663" t="s">
        <v>695</v>
      </c>
      <c r="I1033" s="663" t="s">
        <v>696</v>
      </c>
      <c r="J1033" s="663" t="s">
        <v>697</v>
      </c>
      <c r="K1033" s="663" t="s">
        <v>698</v>
      </c>
      <c r="L1033" s="665">
        <v>79.87</v>
      </c>
      <c r="M1033" s="665">
        <v>4</v>
      </c>
      <c r="N1033" s="666">
        <v>319.48</v>
      </c>
    </row>
    <row r="1034" spans="1:14" ht="14.4" customHeight="1" x14ac:dyDescent="0.3">
      <c r="A1034" s="661" t="s">
        <v>591</v>
      </c>
      <c r="B1034" s="662" t="s">
        <v>592</v>
      </c>
      <c r="C1034" s="663" t="s">
        <v>604</v>
      </c>
      <c r="D1034" s="664" t="s">
        <v>4663</v>
      </c>
      <c r="E1034" s="663" t="s">
        <v>634</v>
      </c>
      <c r="F1034" s="664" t="s">
        <v>4671</v>
      </c>
      <c r="G1034" s="663" t="s">
        <v>650</v>
      </c>
      <c r="H1034" s="663" t="s">
        <v>699</v>
      </c>
      <c r="I1034" s="663" t="s">
        <v>700</v>
      </c>
      <c r="J1034" s="663" t="s">
        <v>701</v>
      </c>
      <c r="K1034" s="663" t="s">
        <v>702</v>
      </c>
      <c r="L1034" s="665">
        <v>45.074934577841617</v>
      </c>
      <c r="M1034" s="665">
        <v>9</v>
      </c>
      <c r="N1034" s="666">
        <v>405.67441120057453</v>
      </c>
    </row>
    <row r="1035" spans="1:14" ht="14.4" customHeight="1" x14ac:dyDescent="0.3">
      <c r="A1035" s="661" t="s">
        <v>591</v>
      </c>
      <c r="B1035" s="662" t="s">
        <v>592</v>
      </c>
      <c r="C1035" s="663" t="s">
        <v>604</v>
      </c>
      <c r="D1035" s="664" t="s">
        <v>4663</v>
      </c>
      <c r="E1035" s="663" t="s">
        <v>634</v>
      </c>
      <c r="F1035" s="664" t="s">
        <v>4671</v>
      </c>
      <c r="G1035" s="663" t="s">
        <v>650</v>
      </c>
      <c r="H1035" s="663" t="s">
        <v>707</v>
      </c>
      <c r="I1035" s="663" t="s">
        <v>708</v>
      </c>
      <c r="J1035" s="663" t="s">
        <v>709</v>
      </c>
      <c r="K1035" s="663" t="s">
        <v>710</v>
      </c>
      <c r="L1035" s="665">
        <v>63.982499999999987</v>
      </c>
      <c r="M1035" s="665">
        <v>4</v>
      </c>
      <c r="N1035" s="666">
        <v>255.92999999999995</v>
      </c>
    </row>
    <row r="1036" spans="1:14" ht="14.4" customHeight="1" x14ac:dyDescent="0.3">
      <c r="A1036" s="661" t="s">
        <v>591</v>
      </c>
      <c r="B1036" s="662" t="s">
        <v>592</v>
      </c>
      <c r="C1036" s="663" t="s">
        <v>604</v>
      </c>
      <c r="D1036" s="664" t="s">
        <v>4663</v>
      </c>
      <c r="E1036" s="663" t="s">
        <v>634</v>
      </c>
      <c r="F1036" s="664" t="s">
        <v>4671</v>
      </c>
      <c r="G1036" s="663" t="s">
        <v>650</v>
      </c>
      <c r="H1036" s="663" t="s">
        <v>711</v>
      </c>
      <c r="I1036" s="663" t="s">
        <v>712</v>
      </c>
      <c r="J1036" s="663" t="s">
        <v>713</v>
      </c>
      <c r="K1036" s="663" t="s">
        <v>714</v>
      </c>
      <c r="L1036" s="665">
        <v>80.10333333333331</v>
      </c>
      <c r="M1036" s="665">
        <v>9</v>
      </c>
      <c r="N1036" s="666">
        <v>720.92999999999984</v>
      </c>
    </row>
    <row r="1037" spans="1:14" ht="14.4" customHeight="1" x14ac:dyDescent="0.3">
      <c r="A1037" s="661" t="s">
        <v>591</v>
      </c>
      <c r="B1037" s="662" t="s">
        <v>592</v>
      </c>
      <c r="C1037" s="663" t="s">
        <v>604</v>
      </c>
      <c r="D1037" s="664" t="s">
        <v>4663</v>
      </c>
      <c r="E1037" s="663" t="s">
        <v>634</v>
      </c>
      <c r="F1037" s="664" t="s">
        <v>4671</v>
      </c>
      <c r="G1037" s="663" t="s">
        <v>650</v>
      </c>
      <c r="H1037" s="663" t="s">
        <v>719</v>
      </c>
      <c r="I1037" s="663" t="s">
        <v>720</v>
      </c>
      <c r="J1037" s="663" t="s">
        <v>721</v>
      </c>
      <c r="K1037" s="663" t="s">
        <v>722</v>
      </c>
      <c r="L1037" s="665">
        <v>65.984431910031063</v>
      </c>
      <c r="M1037" s="665">
        <v>74</v>
      </c>
      <c r="N1037" s="666">
        <v>4882.8479613422987</v>
      </c>
    </row>
    <row r="1038" spans="1:14" ht="14.4" customHeight="1" x14ac:dyDescent="0.3">
      <c r="A1038" s="661" t="s">
        <v>591</v>
      </c>
      <c r="B1038" s="662" t="s">
        <v>592</v>
      </c>
      <c r="C1038" s="663" t="s">
        <v>604</v>
      </c>
      <c r="D1038" s="664" t="s">
        <v>4663</v>
      </c>
      <c r="E1038" s="663" t="s">
        <v>634</v>
      </c>
      <c r="F1038" s="664" t="s">
        <v>4671</v>
      </c>
      <c r="G1038" s="663" t="s">
        <v>650</v>
      </c>
      <c r="H1038" s="663" t="s">
        <v>723</v>
      </c>
      <c r="I1038" s="663" t="s">
        <v>724</v>
      </c>
      <c r="J1038" s="663" t="s">
        <v>725</v>
      </c>
      <c r="K1038" s="663" t="s">
        <v>726</v>
      </c>
      <c r="L1038" s="665">
        <v>27.751789593458355</v>
      </c>
      <c r="M1038" s="665">
        <v>163</v>
      </c>
      <c r="N1038" s="666">
        <v>4523.541703733712</v>
      </c>
    </row>
    <row r="1039" spans="1:14" ht="14.4" customHeight="1" x14ac:dyDescent="0.3">
      <c r="A1039" s="661" t="s">
        <v>591</v>
      </c>
      <c r="B1039" s="662" t="s">
        <v>592</v>
      </c>
      <c r="C1039" s="663" t="s">
        <v>604</v>
      </c>
      <c r="D1039" s="664" t="s">
        <v>4663</v>
      </c>
      <c r="E1039" s="663" t="s">
        <v>634</v>
      </c>
      <c r="F1039" s="664" t="s">
        <v>4671</v>
      </c>
      <c r="G1039" s="663" t="s">
        <v>650</v>
      </c>
      <c r="H1039" s="663" t="s">
        <v>727</v>
      </c>
      <c r="I1039" s="663" t="s">
        <v>728</v>
      </c>
      <c r="J1039" s="663" t="s">
        <v>729</v>
      </c>
      <c r="K1039" s="663" t="s">
        <v>730</v>
      </c>
      <c r="L1039" s="665">
        <v>93.335934241206985</v>
      </c>
      <c r="M1039" s="665">
        <v>13</v>
      </c>
      <c r="N1039" s="666">
        <v>1213.3671451356909</v>
      </c>
    </row>
    <row r="1040" spans="1:14" ht="14.4" customHeight="1" x14ac:dyDescent="0.3">
      <c r="A1040" s="661" t="s">
        <v>591</v>
      </c>
      <c r="B1040" s="662" t="s">
        <v>592</v>
      </c>
      <c r="C1040" s="663" t="s">
        <v>604</v>
      </c>
      <c r="D1040" s="664" t="s">
        <v>4663</v>
      </c>
      <c r="E1040" s="663" t="s">
        <v>634</v>
      </c>
      <c r="F1040" s="664" t="s">
        <v>4671</v>
      </c>
      <c r="G1040" s="663" t="s">
        <v>650</v>
      </c>
      <c r="H1040" s="663" t="s">
        <v>3493</v>
      </c>
      <c r="I1040" s="663" t="s">
        <v>3494</v>
      </c>
      <c r="J1040" s="663" t="s">
        <v>3495</v>
      </c>
      <c r="K1040" s="663" t="s">
        <v>674</v>
      </c>
      <c r="L1040" s="665">
        <v>40.24994390895445</v>
      </c>
      <c r="M1040" s="665">
        <v>5</v>
      </c>
      <c r="N1040" s="666">
        <v>201.24971954477226</v>
      </c>
    </row>
    <row r="1041" spans="1:14" ht="14.4" customHeight="1" x14ac:dyDescent="0.3">
      <c r="A1041" s="661" t="s">
        <v>591</v>
      </c>
      <c r="B1041" s="662" t="s">
        <v>592</v>
      </c>
      <c r="C1041" s="663" t="s">
        <v>604</v>
      </c>
      <c r="D1041" s="664" t="s">
        <v>4663</v>
      </c>
      <c r="E1041" s="663" t="s">
        <v>634</v>
      </c>
      <c r="F1041" s="664" t="s">
        <v>4671</v>
      </c>
      <c r="G1041" s="663" t="s">
        <v>650</v>
      </c>
      <c r="H1041" s="663" t="s">
        <v>735</v>
      </c>
      <c r="I1041" s="663" t="s">
        <v>736</v>
      </c>
      <c r="J1041" s="663" t="s">
        <v>737</v>
      </c>
      <c r="K1041" s="663" t="s">
        <v>738</v>
      </c>
      <c r="L1041" s="665">
        <v>63.969516591984615</v>
      </c>
      <c r="M1041" s="665">
        <v>1</v>
      </c>
      <c r="N1041" s="666">
        <v>63.969516591984615</v>
      </c>
    </row>
    <row r="1042" spans="1:14" ht="14.4" customHeight="1" x14ac:dyDescent="0.3">
      <c r="A1042" s="661" t="s">
        <v>591</v>
      </c>
      <c r="B1042" s="662" t="s">
        <v>592</v>
      </c>
      <c r="C1042" s="663" t="s">
        <v>604</v>
      </c>
      <c r="D1042" s="664" t="s">
        <v>4663</v>
      </c>
      <c r="E1042" s="663" t="s">
        <v>634</v>
      </c>
      <c r="F1042" s="664" t="s">
        <v>4671</v>
      </c>
      <c r="G1042" s="663" t="s">
        <v>650</v>
      </c>
      <c r="H1042" s="663" t="s">
        <v>739</v>
      </c>
      <c r="I1042" s="663" t="s">
        <v>740</v>
      </c>
      <c r="J1042" s="663" t="s">
        <v>741</v>
      </c>
      <c r="K1042" s="663" t="s">
        <v>742</v>
      </c>
      <c r="L1042" s="665">
        <v>63.14203308986626</v>
      </c>
      <c r="M1042" s="665">
        <v>13</v>
      </c>
      <c r="N1042" s="666">
        <v>820.84643016826135</v>
      </c>
    </row>
    <row r="1043" spans="1:14" ht="14.4" customHeight="1" x14ac:dyDescent="0.3">
      <c r="A1043" s="661" t="s">
        <v>591</v>
      </c>
      <c r="B1043" s="662" t="s">
        <v>592</v>
      </c>
      <c r="C1043" s="663" t="s">
        <v>604</v>
      </c>
      <c r="D1043" s="664" t="s">
        <v>4663</v>
      </c>
      <c r="E1043" s="663" t="s">
        <v>634</v>
      </c>
      <c r="F1043" s="664" t="s">
        <v>4671</v>
      </c>
      <c r="G1043" s="663" t="s">
        <v>650</v>
      </c>
      <c r="H1043" s="663" t="s">
        <v>747</v>
      </c>
      <c r="I1043" s="663" t="s">
        <v>748</v>
      </c>
      <c r="J1043" s="663" t="s">
        <v>749</v>
      </c>
      <c r="K1043" s="663" t="s">
        <v>750</v>
      </c>
      <c r="L1043" s="665">
        <v>50.549778357845852</v>
      </c>
      <c r="M1043" s="665">
        <v>9</v>
      </c>
      <c r="N1043" s="666">
        <v>454.94800522061269</v>
      </c>
    </row>
    <row r="1044" spans="1:14" ht="14.4" customHeight="1" x14ac:dyDescent="0.3">
      <c r="A1044" s="661" t="s">
        <v>591</v>
      </c>
      <c r="B1044" s="662" t="s">
        <v>592</v>
      </c>
      <c r="C1044" s="663" t="s">
        <v>604</v>
      </c>
      <c r="D1044" s="664" t="s">
        <v>4663</v>
      </c>
      <c r="E1044" s="663" t="s">
        <v>634</v>
      </c>
      <c r="F1044" s="664" t="s">
        <v>4671</v>
      </c>
      <c r="G1044" s="663" t="s">
        <v>650</v>
      </c>
      <c r="H1044" s="663" t="s">
        <v>751</v>
      </c>
      <c r="I1044" s="663" t="s">
        <v>752</v>
      </c>
      <c r="J1044" s="663" t="s">
        <v>753</v>
      </c>
      <c r="K1044" s="663" t="s">
        <v>670</v>
      </c>
      <c r="L1044" s="665">
        <v>40.22</v>
      </c>
      <c r="M1044" s="665">
        <v>1</v>
      </c>
      <c r="N1044" s="666">
        <v>40.22</v>
      </c>
    </row>
    <row r="1045" spans="1:14" ht="14.4" customHeight="1" x14ac:dyDescent="0.3">
      <c r="A1045" s="661" t="s">
        <v>591</v>
      </c>
      <c r="B1045" s="662" t="s">
        <v>592</v>
      </c>
      <c r="C1045" s="663" t="s">
        <v>604</v>
      </c>
      <c r="D1045" s="664" t="s">
        <v>4663</v>
      </c>
      <c r="E1045" s="663" t="s">
        <v>634</v>
      </c>
      <c r="F1045" s="664" t="s">
        <v>4671</v>
      </c>
      <c r="G1045" s="663" t="s">
        <v>650</v>
      </c>
      <c r="H1045" s="663" t="s">
        <v>754</v>
      </c>
      <c r="I1045" s="663" t="s">
        <v>755</v>
      </c>
      <c r="J1045" s="663" t="s">
        <v>756</v>
      </c>
      <c r="K1045" s="663" t="s">
        <v>706</v>
      </c>
      <c r="L1045" s="665">
        <v>66.06554543849964</v>
      </c>
      <c r="M1045" s="665">
        <v>19</v>
      </c>
      <c r="N1045" s="666">
        <v>1255.2453633314931</v>
      </c>
    </row>
    <row r="1046" spans="1:14" ht="14.4" customHeight="1" x14ac:dyDescent="0.3">
      <c r="A1046" s="661" t="s">
        <v>591</v>
      </c>
      <c r="B1046" s="662" t="s">
        <v>592</v>
      </c>
      <c r="C1046" s="663" t="s">
        <v>604</v>
      </c>
      <c r="D1046" s="664" t="s">
        <v>4663</v>
      </c>
      <c r="E1046" s="663" t="s">
        <v>634</v>
      </c>
      <c r="F1046" s="664" t="s">
        <v>4671</v>
      </c>
      <c r="G1046" s="663" t="s">
        <v>650</v>
      </c>
      <c r="H1046" s="663" t="s">
        <v>3496</v>
      </c>
      <c r="I1046" s="663" t="s">
        <v>3497</v>
      </c>
      <c r="J1046" s="663" t="s">
        <v>3498</v>
      </c>
      <c r="K1046" s="663" t="s">
        <v>3499</v>
      </c>
      <c r="L1046" s="665">
        <v>70.390000000000015</v>
      </c>
      <c r="M1046" s="665">
        <v>1</v>
      </c>
      <c r="N1046" s="666">
        <v>70.390000000000015</v>
      </c>
    </row>
    <row r="1047" spans="1:14" ht="14.4" customHeight="1" x14ac:dyDescent="0.3">
      <c r="A1047" s="661" t="s">
        <v>591</v>
      </c>
      <c r="B1047" s="662" t="s">
        <v>592</v>
      </c>
      <c r="C1047" s="663" t="s">
        <v>604</v>
      </c>
      <c r="D1047" s="664" t="s">
        <v>4663</v>
      </c>
      <c r="E1047" s="663" t="s">
        <v>634</v>
      </c>
      <c r="F1047" s="664" t="s">
        <v>4671</v>
      </c>
      <c r="G1047" s="663" t="s">
        <v>650</v>
      </c>
      <c r="H1047" s="663" t="s">
        <v>757</v>
      </c>
      <c r="I1047" s="663" t="s">
        <v>758</v>
      </c>
      <c r="J1047" s="663" t="s">
        <v>759</v>
      </c>
      <c r="K1047" s="663" t="s">
        <v>760</v>
      </c>
      <c r="L1047" s="665">
        <v>58.352747958212788</v>
      </c>
      <c r="M1047" s="665">
        <v>22</v>
      </c>
      <c r="N1047" s="666">
        <v>1283.7604550806814</v>
      </c>
    </row>
    <row r="1048" spans="1:14" ht="14.4" customHeight="1" x14ac:dyDescent="0.3">
      <c r="A1048" s="661" t="s">
        <v>591</v>
      </c>
      <c r="B1048" s="662" t="s">
        <v>592</v>
      </c>
      <c r="C1048" s="663" t="s">
        <v>604</v>
      </c>
      <c r="D1048" s="664" t="s">
        <v>4663</v>
      </c>
      <c r="E1048" s="663" t="s">
        <v>634</v>
      </c>
      <c r="F1048" s="664" t="s">
        <v>4671</v>
      </c>
      <c r="G1048" s="663" t="s">
        <v>650</v>
      </c>
      <c r="H1048" s="663" t="s">
        <v>761</v>
      </c>
      <c r="I1048" s="663" t="s">
        <v>762</v>
      </c>
      <c r="J1048" s="663" t="s">
        <v>763</v>
      </c>
      <c r="K1048" s="663" t="s">
        <v>764</v>
      </c>
      <c r="L1048" s="665">
        <v>57.345885602510599</v>
      </c>
      <c r="M1048" s="665">
        <v>73</v>
      </c>
      <c r="N1048" s="666">
        <v>4186.2496489832738</v>
      </c>
    </row>
    <row r="1049" spans="1:14" ht="14.4" customHeight="1" x14ac:dyDescent="0.3">
      <c r="A1049" s="661" t="s">
        <v>591</v>
      </c>
      <c r="B1049" s="662" t="s">
        <v>592</v>
      </c>
      <c r="C1049" s="663" t="s">
        <v>604</v>
      </c>
      <c r="D1049" s="664" t="s">
        <v>4663</v>
      </c>
      <c r="E1049" s="663" t="s">
        <v>634</v>
      </c>
      <c r="F1049" s="664" t="s">
        <v>4671</v>
      </c>
      <c r="G1049" s="663" t="s">
        <v>650</v>
      </c>
      <c r="H1049" s="663" t="s">
        <v>3500</v>
      </c>
      <c r="I1049" s="663" t="s">
        <v>3501</v>
      </c>
      <c r="J1049" s="663" t="s">
        <v>3502</v>
      </c>
      <c r="K1049" s="663" t="s">
        <v>3503</v>
      </c>
      <c r="L1049" s="665">
        <v>109.91000000000004</v>
      </c>
      <c r="M1049" s="665">
        <v>1</v>
      </c>
      <c r="N1049" s="666">
        <v>109.91000000000004</v>
      </c>
    </row>
    <row r="1050" spans="1:14" ht="14.4" customHeight="1" x14ac:dyDescent="0.3">
      <c r="A1050" s="661" t="s">
        <v>591</v>
      </c>
      <c r="B1050" s="662" t="s">
        <v>592</v>
      </c>
      <c r="C1050" s="663" t="s">
        <v>604</v>
      </c>
      <c r="D1050" s="664" t="s">
        <v>4663</v>
      </c>
      <c r="E1050" s="663" t="s">
        <v>634</v>
      </c>
      <c r="F1050" s="664" t="s">
        <v>4671</v>
      </c>
      <c r="G1050" s="663" t="s">
        <v>650</v>
      </c>
      <c r="H1050" s="663" t="s">
        <v>765</v>
      </c>
      <c r="I1050" s="663" t="s">
        <v>766</v>
      </c>
      <c r="J1050" s="663" t="s">
        <v>767</v>
      </c>
      <c r="K1050" s="663" t="s">
        <v>768</v>
      </c>
      <c r="L1050" s="665">
        <v>64.319999999999993</v>
      </c>
      <c r="M1050" s="665">
        <v>12</v>
      </c>
      <c r="N1050" s="666">
        <v>771.83999999999992</v>
      </c>
    </row>
    <row r="1051" spans="1:14" ht="14.4" customHeight="1" x14ac:dyDescent="0.3">
      <c r="A1051" s="661" t="s">
        <v>591</v>
      </c>
      <c r="B1051" s="662" t="s">
        <v>592</v>
      </c>
      <c r="C1051" s="663" t="s">
        <v>604</v>
      </c>
      <c r="D1051" s="664" t="s">
        <v>4663</v>
      </c>
      <c r="E1051" s="663" t="s">
        <v>634</v>
      </c>
      <c r="F1051" s="664" t="s">
        <v>4671</v>
      </c>
      <c r="G1051" s="663" t="s">
        <v>650</v>
      </c>
      <c r="H1051" s="663" t="s">
        <v>769</v>
      </c>
      <c r="I1051" s="663" t="s">
        <v>770</v>
      </c>
      <c r="J1051" s="663" t="s">
        <v>771</v>
      </c>
      <c r="K1051" s="663" t="s">
        <v>772</v>
      </c>
      <c r="L1051" s="665">
        <v>239.72032254662403</v>
      </c>
      <c r="M1051" s="665">
        <v>90</v>
      </c>
      <c r="N1051" s="666">
        <v>21574.829029196164</v>
      </c>
    </row>
    <row r="1052" spans="1:14" ht="14.4" customHeight="1" x14ac:dyDescent="0.3">
      <c r="A1052" s="661" t="s">
        <v>591</v>
      </c>
      <c r="B1052" s="662" t="s">
        <v>592</v>
      </c>
      <c r="C1052" s="663" t="s">
        <v>604</v>
      </c>
      <c r="D1052" s="664" t="s">
        <v>4663</v>
      </c>
      <c r="E1052" s="663" t="s">
        <v>634</v>
      </c>
      <c r="F1052" s="664" t="s">
        <v>4671</v>
      </c>
      <c r="G1052" s="663" t="s">
        <v>650</v>
      </c>
      <c r="H1052" s="663" t="s">
        <v>3504</v>
      </c>
      <c r="I1052" s="663" t="s">
        <v>3505</v>
      </c>
      <c r="J1052" s="663" t="s">
        <v>3506</v>
      </c>
      <c r="K1052" s="663" t="s">
        <v>772</v>
      </c>
      <c r="L1052" s="665">
        <v>329.42000000000007</v>
      </c>
      <c r="M1052" s="665">
        <v>2</v>
      </c>
      <c r="N1052" s="666">
        <v>658.84000000000015</v>
      </c>
    </row>
    <row r="1053" spans="1:14" ht="14.4" customHeight="1" x14ac:dyDescent="0.3">
      <c r="A1053" s="661" t="s">
        <v>591</v>
      </c>
      <c r="B1053" s="662" t="s">
        <v>592</v>
      </c>
      <c r="C1053" s="663" t="s">
        <v>604</v>
      </c>
      <c r="D1053" s="664" t="s">
        <v>4663</v>
      </c>
      <c r="E1053" s="663" t="s">
        <v>634</v>
      </c>
      <c r="F1053" s="664" t="s">
        <v>4671</v>
      </c>
      <c r="G1053" s="663" t="s">
        <v>650</v>
      </c>
      <c r="H1053" s="663" t="s">
        <v>773</v>
      </c>
      <c r="I1053" s="663" t="s">
        <v>774</v>
      </c>
      <c r="J1053" s="663" t="s">
        <v>775</v>
      </c>
      <c r="K1053" s="663" t="s">
        <v>776</v>
      </c>
      <c r="L1053" s="665">
        <v>606.20999999999992</v>
      </c>
      <c r="M1053" s="665">
        <v>1</v>
      </c>
      <c r="N1053" s="666">
        <v>606.20999999999992</v>
      </c>
    </row>
    <row r="1054" spans="1:14" ht="14.4" customHeight="1" x14ac:dyDescent="0.3">
      <c r="A1054" s="661" t="s">
        <v>591</v>
      </c>
      <c r="B1054" s="662" t="s">
        <v>592</v>
      </c>
      <c r="C1054" s="663" t="s">
        <v>604</v>
      </c>
      <c r="D1054" s="664" t="s">
        <v>4663</v>
      </c>
      <c r="E1054" s="663" t="s">
        <v>634</v>
      </c>
      <c r="F1054" s="664" t="s">
        <v>4671</v>
      </c>
      <c r="G1054" s="663" t="s">
        <v>650</v>
      </c>
      <c r="H1054" s="663" t="s">
        <v>777</v>
      </c>
      <c r="I1054" s="663" t="s">
        <v>778</v>
      </c>
      <c r="J1054" s="663" t="s">
        <v>779</v>
      </c>
      <c r="K1054" s="663" t="s">
        <v>780</v>
      </c>
      <c r="L1054" s="665">
        <v>283.55928432794565</v>
      </c>
      <c r="M1054" s="665">
        <v>13</v>
      </c>
      <c r="N1054" s="666">
        <v>3686.2706962632938</v>
      </c>
    </row>
    <row r="1055" spans="1:14" ht="14.4" customHeight="1" x14ac:dyDescent="0.3">
      <c r="A1055" s="661" t="s">
        <v>591</v>
      </c>
      <c r="B1055" s="662" t="s">
        <v>592</v>
      </c>
      <c r="C1055" s="663" t="s">
        <v>604</v>
      </c>
      <c r="D1055" s="664" t="s">
        <v>4663</v>
      </c>
      <c r="E1055" s="663" t="s">
        <v>634</v>
      </c>
      <c r="F1055" s="664" t="s">
        <v>4671</v>
      </c>
      <c r="G1055" s="663" t="s">
        <v>650</v>
      </c>
      <c r="H1055" s="663" t="s">
        <v>789</v>
      </c>
      <c r="I1055" s="663" t="s">
        <v>790</v>
      </c>
      <c r="J1055" s="663" t="s">
        <v>791</v>
      </c>
      <c r="K1055" s="663" t="s">
        <v>792</v>
      </c>
      <c r="L1055" s="665">
        <v>40.375643311139306</v>
      </c>
      <c r="M1055" s="665">
        <v>7</v>
      </c>
      <c r="N1055" s="666">
        <v>282.62950317797515</v>
      </c>
    </row>
    <row r="1056" spans="1:14" ht="14.4" customHeight="1" x14ac:dyDescent="0.3">
      <c r="A1056" s="661" t="s">
        <v>591</v>
      </c>
      <c r="B1056" s="662" t="s">
        <v>592</v>
      </c>
      <c r="C1056" s="663" t="s">
        <v>604</v>
      </c>
      <c r="D1056" s="664" t="s">
        <v>4663</v>
      </c>
      <c r="E1056" s="663" t="s">
        <v>634</v>
      </c>
      <c r="F1056" s="664" t="s">
        <v>4671</v>
      </c>
      <c r="G1056" s="663" t="s">
        <v>650</v>
      </c>
      <c r="H1056" s="663" t="s">
        <v>793</v>
      </c>
      <c r="I1056" s="663" t="s">
        <v>794</v>
      </c>
      <c r="J1056" s="663" t="s">
        <v>795</v>
      </c>
      <c r="K1056" s="663" t="s">
        <v>796</v>
      </c>
      <c r="L1056" s="665">
        <v>126.77999999999999</v>
      </c>
      <c r="M1056" s="665">
        <v>1</v>
      </c>
      <c r="N1056" s="666">
        <v>126.77999999999999</v>
      </c>
    </row>
    <row r="1057" spans="1:14" ht="14.4" customHeight="1" x14ac:dyDescent="0.3">
      <c r="A1057" s="661" t="s">
        <v>591</v>
      </c>
      <c r="B1057" s="662" t="s">
        <v>592</v>
      </c>
      <c r="C1057" s="663" t="s">
        <v>604</v>
      </c>
      <c r="D1057" s="664" t="s">
        <v>4663</v>
      </c>
      <c r="E1057" s="663" t="s">
        <v>634</v>
      </c>
      <c r="F1057" s="664" t="s">
        <v>4671</v>
      </c>
      <c r="G1057" s="663" t="s">
        <v>650</v>
      </c>
      <c r="H1057" s="663" t="s">
        <v>3507</v>
      </c>
      <c r="I1057" s="663" t="s">
        <v>3508</v>
      </c>
      <c r="J1057" s="663" t="s">
        <v>3509</v>
      </c>
      <c r="K1057" s="663" t="s">
        <v>3510</v>
      </c>
      <c r="L1057" s="665">
        <v>149.44967447859548</v>
      </c>
      <c r="M1057" s="665">
        <v>12</v>
      </c>
      <c r="N1057" s="666">
        <v>1793.3960937431459</v>
      </c>
    </row>
    <row r="1058" spans="1:14" ht="14.4" customHeight="1" x14ac:dyDescent="0.3">
      <c r="A1058" s="661" t="s">
        <v>591</v>
      </c>
      <c r="B1058" s="662" t="s">
        <v>592</v>
      </c>
      <c r="C1058" s="663" t="s">
        <v>604</v>
      </c>
      <c r="D1058" s="664" t="s">
        <v>4663</v>
      </c>
      <c r="E1058" s="663" t="s">
        <v>634</v>
      </c>
      <c r="F1058" s="664" t="s">
        <v>4671</v>
      </c>
      <c r="G1058" s="663" t="s">
        <v>650</v>
      </c>
      <c r="H1058" s="663" t="s">
        <v>801</v>
      </c>
      <c r="I1058" s="663" t="s">
        <v>802</v>
      </c>
      <c r="J1058" s="663" t="s">
        <v>803</v>
      </c>
      <c r="K1058" s="663" t="s">
        <v>804</v>
      </c>
      <c r="L1058" s="665">
        <v>130.71000000000004</v>
      </c>
      <c r="M1058" s="665">
        <v>2</v>
      </c>
      <c r="N1058" s="666">
        <v>261.42000000000007</v>
      </c>
    </row>
    <row r="1059" spans="1:14" ht="14.4" customHeight="1" x14ac:dyDescent="0.3">
      <c r="A1059" s="661" t="s">
        <v>591</v>
      </c>
      <c r="B1059" s="662" t="s">
        <v>592</v>
      </c>
      <c r="C1059" s="663" t="s">
        <v>604</v>
      </c>
      <c r="D1059" s="664" t="s">
        <v>4663</v>
      </c>
      <c r="E1059" s="663" t="s">
        <v>634</v>
      </c>
      <c r="F1059" s="664" t="s">
        <v>4671</v>
      </c>
      <c r="G1059" s="663" t="s">
        <v>650</v>
      </c>
      <c r="H1059" s="663" t="s">
        <v>3511</v>
      </c>
      <c r="I1059" s="663" t="s">
        <v>3512</v>
      </c>
      <c r="J1059" s="663" t="s">
        <v>3513</v>
      </c>
      <c r="K1059" s="663" t="s">
        <v>808</v>
      </c>
      <c r="L1059" s="665">
        <v>76.27296397220239</v>
      </c>
      <c r="M1059" s="665">
        <v>6</v>
      </c>
      <c r="N1059" s="666">
        <v>457.63778383321437</v>
      </c>
    </row>
    <row r="1060" spans="1:14" ht="14.4" customHeight="1" x14ac:dyDescent="0.3">
      <c r="A1060" s="661" t="s">
        <v>591</v>
      </c>
      <c r="B1060" s="662" t="s">
        <v>592</v>
      </c>
      <c r="C1060" s="663" t="s">
        <v>604</v>
      </c>
      <c r="D1060" s="664" t="s">
        <v>4663</v>
      </c>
      <c r="E1060" s="663" t="s">
        <v>634</v>
      </c>
      <c r="F1060" s="664" t="s">
        <v>4671</v>
      </c>
      <c r="G1060" s="663" t="s">
        <v>650</v>
      </c>
      <c r="H1060" s="663" t="s">
        <v>805</v>
      </c>
      <c r="I1060" s="663" t="s">
        <v>806</v>
      </c>
      <c r="J1060" s="663" t="s">
        <v>807</v>
      </c>
      <c r="K1060" s="663" t="s">
        <v>808</v>
      </c>
      <c r="L1060" s="665">
        <v>119.88304823021969</v>
      </c>
      <c r="M1060" s="665">
        <v>18</v>
      </c>
      <c r="N1060" s="666">
        <v>2157.8948681439542</v>
      </c>
    </row>
    <row r="1061" spans="1:14" ht="14.4" customHeight="1" x14ac:dyDescent="0.3">
      <c r="A1061" s="661" t="s">
        <v>591</v>
      </c>
      <c r="B1061" s="662" t="s">
        <v>592</v>
      </c>
      <c r="C1061" s="663" t="s">
        <v>604</v>
      </c>
      <c r="D1061" s="664" t="s">
        <v>4663</v>
      </c>
      <c r="E1061" s="663" t="s">
        <v>634</v>
      </c>
      <c r="F1061" s="664" t="s">
        <v>4671</v>
      </c>
      <c r="G1061" s="663" t="s">
        <v>650</v>
      </c>
      <c r="H1061" s="663" t="s">
        <v>809</v>
      </c>
      <c r="I1061" s="663" t="s">
        <v>810</v>
      </c>
      <c r="J1061" s="663" t="s">
        <v>811</v>
      </c>
      <c r="K1061" s="663" t="s">
        <v>812</v>
      </c>
      <c r="L1061" s="665">
        <v>41.255960110418293</v>
      </c>
      <c r="M1061" s="665">
        <v>5</v>
      </c>
      <c r="N1061" s="666">
        <v>206.27980055209147</v>
      </c>
    </row>
    <row r="1062" spans="1:14" ht="14.4" customHeight="1" x14ac:dyDescent="0.3">
      <c r="A1062" s="661" t="s">
        <v>591</v>
      </c>
      <c r="B1062" s="662" t="s">
        <v>592</v>
      </c>
      <c r="C1062" s="663" t="s">
        <v>604</v>
      </c>
      <c r="D1062" s="664" t="s">
        <v>4663</v>
      </c>
      <c r="E1062" s="663" t="s">
        <v>634</v>
      </c>
      <c r="F1062" s="664" t="s">
        <v>4671</v>
      </c>
      <c r="G1062" s="663" t="s">
        <v>650</v>
      </c>
      <c r="H1062" s="663" t="s">
        <v>3514</v>
      </c>
      <c r="I1062" s="663" t="s">
        <v>3515</v>
      </c>
      <c r="J1062" s="663" t="s">
        <v>3516</v>
      </c>
      <c r="K1062" s="663" t="s">
        <v>3517</v>
      </c>
      <c r="L1062" s="665">
        <v>86.069991812423083</v>
      </c>
      <c r="M1062" s="665">
        <v>12</v>
      </c>
      <c r="N1062" s="666">
        <v>1032.8399017490769</v>
      </c>
    </row>
    <row r="1063" spans="1:14" ht="14.4" customHeight="1" x14ac:dyDescent="0.3">
      <c r="A1063" s="661" t="s">
        <v>591</v>
      </c>
      <c r="B1063" s="662" t="s">
        <v>592</v>
      </c>
      <c r="C1063" s="663" t="s">
        <v>604</v>
      </c>
      <c r="D1063" s="664" t="s">
        <v>4663</v>
      </c>
      <c r="E1063" s="663" t="s">
        <v>634</v>
      </c>
      <c r="F1063" s="664" t="s">
        <v>4671</v>
      </c>
      <c r="G1063" s="663" t="s">
        <v>650</v>
      </c>
      <c r="H1063" s="663" t="s">
        <v>813</v>
      </c>
      <c r="I1063" s="663" t="s">
        <v>814</v>
      </c>
      <c r="J1063" s="663" t="s">
        <v>815</v>
      </c>
      <c r="K1063" s="663" t="s">
        <v>816</v>
      </c>
      <c r="L1063" s="665">
        <v>93.143333333333331</v>
      </c>
      <c r="M1063" s="665">
        <v>9</v>
      </c>
      <c r="N1063" s="666">
        <v>838.29</v>
      </c>
    </row>
    <row r="1064" spans="1:14" ht="14.4" customHeight="1" x14ac:dyDescent="0.3">
      <c r="A1064" s="661" t="s">
        <v>591</v>
      </c>
      <c r="B1064" s="662" t="s">
        <v>592</v>
      </c>
      <c r="C1064" s="663" t="s">
        <v>604</v>
      </c>
      <c r="D1064" s="664" t="s">
        <v>4663</v>
      </c>
      <c r="E1064" s="663" t="s">
        <v>634</v>
      </c>
      <c r="F1064" s="664" t="s">
        <v>4671</v>
      </c>
      <c r="G1064" s="663" t="s">
        <v>650</v>
      </c>
      <c r="H1064" s="663" t="s">
        <v>817</v>
      </c>
      <c r="I1064" s="663" t="s">
        <v>818</v>
      </c>
      <c r="J1064" s="663" t="s">
        <v>819</v>
      </c>
      <c r="K1064" s="663" t="s">
        <v>820</v>
      </c>
      <c r="L1064" s="665">
        <v>104.47404389984338</v>
      </c>
      <c r="M1064" s="665">
        <v>7</v>
      </c>
      <c r="N1064" s="666">
        <v>731.31830729890362</v>
      </c>
    </row>
    <row r="1065" spans="1:14" ht="14.4" customHeight="1" x14ac:dyDescent="0.3">
      <c r="A1065" s="661" t="s">
        <v>591</v>
      </c>
      <c r="B1065" s="662" t="s">
        <v>592</v>
      </c>
      <c r="C1065" s="663" t="s">
        <v>604</v>
      </c>
      <c r="D1065" s="664" t="s">
        <v>4663</v>
      </c>
      <c r="E1065" s="663" t="s">
        <v>634</v>
      </c>
      <c r="F1065" s="664" t="s">
        <v>4671</v>
      </c>
      <c r="G1065" s="663" t="s">
        <v>650</v>
      </c>
      <c r="H1065" s="663" t="s">
        <v>3518</v>
      </c>
      <c r="I1065" s="663" t="s">
        <v>3519</v>
      </c>
      <c r="J1065" s="663" t="s">
        <v>3520</v>
      </c>
      <c r="K1065" s="663" t="s">
        <v>3521</v>
      </c>
      <c r="L1065" s="665">
        <v>207.56996926672861</v>
      </c>
      <c r="M1065" s="665">
        <v>1</v>
      </c>
      <c r="N1065" s="666">
        <v>207.56996926672861</v>
      </c>
    </row>
    <row r="1066" spans="1:14" ht="14.4" customHeight="1" x14ac:dyDescent="0.3">
      <c r="A1066" s="661" t="s">
        <v>591</v>
      </c>
      <c r="B1066" s="662" t="s">
        <v>592</v>
      </c>
      <c r="C1066" s="663" t="s">
        <v>604</v>
      </c>
      <c r="D1066" s="664" t="s">
        <v>4663</v>
      </c>
      <c r="E1066" s="663" t="s">
        <v>634</v>
      </c>
      <c r="F1066" s="664" t="s">
        <v>4671</v>
      </c>
      <c r="G1066" s="663" t="s">
        <v>650</v>
      </c>
      <c r="H1066" s="663" t="s">
        <v>821</v>
      </c>
      <c r="I1066" s="663" t="s">
        <v>821</v>
      </c>
      <c r="J1066" s="663" t="s">
        <v>822</v>
      </c>
      <c r="K1066" s="663" t="s">
        <v>823</v>
      </c>
      <c r="L1066" s="665">
        <v>36.541013901148581</v>
      </c>
      <c r="M1066" s="665">
        <v>390</v>
      </c>
      <c r="N1066" s="666">
        <v>14250.995421447948</v>
      </c>
    </row>
    <row r="1067" spans="1:14" ht="14.4" customHeight="1" x14ac:dyDescent="0.3">
      <c r="A1067" s="661" t="s">
        <v>591</v>
      </c>
      <c r="B1067" s="662" t="s">
        <v>592</v>
      </c>
      <c r="C1067" s="663" t="s">
        <v>604</v>
      </c>
      <c r="D1067" s="664" t="s">
        <v>4663</v>
      </c>
      <c r="E1067" s="663" t="s">
        <v>634</v>
      </c>
      <c r="F1067" s="664" t="s">
        <v>4671</v>
      </c>
      <c r="G1067" s="663" t="s">
        <v>650</v>
      </c>
      <c r="H1067" s="663" t="s">
        <v>828</v>
      </c>
      <c r="I1067" s="663" t="s">
        <v>829</v>
      </c>
      <c r="J1067" s="663" t="s">
        <v>826</v>
      </c>
      <c r="K1067" s="663" t="s">
        <v>830</v>
      </c>
      <c r="L1067" s="665">
        <v>159.78489397860554</v>
      </c>
      <c r="M1067" s="665">
        <v>81</v>
      </c>
      <c r="N1067" s="666">
        <v>12942.576412267048</v>
      </c>
    </row>
    <row r="1068" spans="1:14" ht="14.4" customHeight="1" x14ac:dyDescent="0.3">
      <c r="A1068" s="661" t="s">
        <v>591</v>
      </c>
      <c r="B1068" s="662" t="s">
        <v>592</v>
      </c>
      <c r="C1068" s="663" t="s">
        <v>604</v>
      </c>
      <c r="D1068" s="664" t="s">
        <v>4663</v>
      </c>
      <c r="E1068" s="663" t="s">
        <v>634</v>
      </c>
      <c r="F1068" s="664" t="s">
        <v>4671</v>
      </c>
      <c r="G1068" s="663" t="s">
        <v>650</v>
      </c>
      <c r="H1068" s="663" t="s">
        <v>831</v>
      </c>
      <c r="I1068" s="663" t="s">
        <v>832</v>
      </c>
      <c r="J1068" s="663" t="s">
        <v>833</v>
      </c>
      <c r="K1068" s="663" t="s">
        <v>834</v>
      </c>
      <c r="L1068" s="665">
        <v>185.43916666666667</v>
      </c>
      <c r="M1068" s="665">
        <v>4</v>
      </c>
      <c r="N1068" s="666">
        <v>741.75666666666666</v>
      </c>
    </row>
    <row r="1069" spans="1:14" ht="14.4" customHeight="1" x14ac:dyDescent="0.3">
      <c r="A1069" s="661" t="s">
        <v>591</v>
      </c>
      <c r="B1069" s="662" t="s">
        <v>592</v>
      </c>
      <c r="C1069" s="663" t="s">
        <v>604</v>
      </c>
      <c r="D1069" s="664" t="s">
        <v>4663</v>
      </c>
      <c r="E1069" s="663" t="s">
        <v>634</v>
      </c>
      <c r="F1069" s="664" t="s">
        <v>4671</v>
      </c>
      <c r="G1069" s="663" t="s">
        <v>650</v>
      </c>
      <c r="H1069" s="663" t="s">
        <v>835</v>
      </c>
      <c r="I1069" s="663" t="s">
        <v>836</v>
      </c>
      <c r="J1069" s="663" t="s">
        <v>837</v>
      </c>
      <c r="K1069" s="663" t="s">
        <v>838</v>
      </c>
      <c r="L1069" s="665">
        <v>362.65</v>
      </c>
      <c r="M1069" s="665">
        <v>2</v>
      </c>
      <c r="N1069" s="666">
        <v>725.3</v>
      </c>
    </row>
    <row r="1070" spans="1:14" ht="14.4" customHeight="1" x14ac:dyDescent="0.3">
      <c r="A1070" s="661" t="s">
        <v>591</v>
      </c>
      <c r="B1070" s="662" t="s">
        <v>592</v>
      </c>
      <c r="C1070" s="663" t="s">
        <v>604</v>
      </c>
      <c r="D1070" s="664" t="s">
        <v>4663</v>
      </c>
      <c r="E1070" s="663" t="s">
        <v>634</v>
      </c>
      <c r="F1070" s="664" t="s">
        <v>4671</v>
      </c>
      <c r="G1070" s="663" t="s">
        <v>650</v>
      </c>
      <c r="H1070" s="663" t="s">
        <v>839</v>
      </c>
      <c r="I1070" s="663" t="s">
        <v>840</v>
      </c>
      <c r="J1070" s="663" t="s">
        <v>841</v>
      </c>
      <c r="K1070" s="663" t="s">
        <v>842</v>
      </c>
      <c r="L1070" s="665">
        <v>120.35833333333333</v>
      </c>
      <c r="M1070" s="665">
        <v>6</v>
      </c>
      <c r="N1070" s="666">
        <v>722.15</v>
      </c>
    </row>
    <row r="1071" spans="1:14" ht="14.4" customHeight="1" x14ac:dyDescent="0.3">
      <c r="A1071" s="661" t="s">
        <v>591</v>
      </c>
      <c r="B1071" s="662" t="s">
        <v>592</v>
      </c>
      <c r="C1071" s="663" t="s">
        <v>604</v>
      </c>
      <c r="D1071" s="664" t="s">
        <v>4663</v>
      </c>
      <c r="E1071" s="663" t="s">
        <v>634</v>
      </c>
      <c r="F1071" s="664" t="s">
        <v>4671</v>
      </c>
      <c r="G1071" s="663" t="s">
        <v>650</v>
      </c>
      <c r="H1071" s="663" t="s">
        <v>846</v>
      </c>
      <c r="I1071" s="663" t="s">
        <v>847</v>
      </c>
      <c r="J1071" s="663" t="s">
        <v>848</v>
      </c>
      <c r="K1071" s="663" t="s">
        <v>849</v>
      </c>
      <c r="L1071" s="665">
        <v>55.516215807878687</v>
      </c>
      <c r="M1071" s="665">
        <v>3</v>
      </c>
      <c r="N1071" s="666">
        <v>166.54864742363606</v>
      </c>
    </row>
    <row r="1072" spans="1:14" ht="14.4" customHeight="1" x14ac:dyDescent="0.3">
      <c r="A1072" s="661" t="s">
        <v>591</v>
      </c>
      <c r="B1072" s="662" t="s">
        <v>592</v>
      </c>
      <c r="C1072" s="663" t="s">
        <v>604</v>
      </c>
      <c r="D1072" s="664" t="s">
        <v>4663</v>
      </c>
      <c r="E1072" s="663" t="s">
        <v>634</v>
      </c>
      <c r="F1072" s="664" t="s">
        <v>4671</v>
      </c>
      <c r="G1072" s="663" t="s">
        <v>650</v>
      </c>
      <c r="H1072" s="663" t="s">
        <v>850</v>
      </c>
      <c r="I1072" s="663" t="s">
        <v>851</v>
      </c>
      <c r="J1072" s="663" t="s">
        <v>852</v>
      </c>
      <c r="K1072" s="663" t="s">
        <v>853</v>
      </c>
      <c r="L1072" s="665">
        <v>73.789999999999964</v>
      </c>
      <c r="M1072" s="665">
        <v>1</v>
      </c>
      <c r="N1072" s="666">
        <v>73.789999999999964</v>
      </c>
    </row>
    <row r="1073" spans="1:14" ht="14.4" customHeight="1" x14ac:dyDescent="0.3">
      <c r="A1073" s="661" t="s">
        <v>591</v>
      </c>
      <c r="B1073" s="662" t="s">
        <v>592</v>
      </c>
      <c r="C1073" s="663" t="s">
        <v>604</v>
      </c>
      <c r="D1073" s="664" t="s">
        <v>4663</v>
      </c>
      <c r="E1073" s="663" t="s">
        <v>634</v>
      </c>
      <c r="F1073" s="664" t="s">
        <v>4671</v>
      </c>
      <c r="G1073" s="663" t="s">
        <v>650</v>
      </c>
      <c r="H1073" s="663" t="s">
        <v>858</v>
      </c>
      <c r="I1073" s="663" t="s">
        <v>859</v>
      </c>
      <c r="J1073" s="663" t="s">
        <v>860</v>
      </c>
      <c r="K1073" s="663" t="s">
        <v>861</v>
      </c>
      <c r="L1073" s="665">
        <v>113.70399999999999</v>
      </c>
      <c r="M1073" s="665">
        <v>5</v>
      </c>
      <c r="N1073" s="666">
        <v>568.52</v>
      </c>
    </row>
    <row r="1074" spans="1:14" ht="14.4" customHeight="1" x14ac:dyDescent="0.3">
      <c r="A1074" s="661" t="s">
        <v>591</v>
      </c>
      <c r="B1074" s="662" t="s">
        <v>592</v>
      </c>
      <c r="C1074" s="663" t="s">
        <v>604</v>
      </c>
      <c r="D1074" s="664" t="s">
        <v>4663</v>
      </c>
      <c r="E1074" s="663" t="s">
        <v>634</v>
      </c>
      <c r="F1074" s="664" t="s">
        <v>4671</v>
      </c>
      <c r="G1074" s="663" t="s">
        <v>650</v>
      </c>
      <c r="H1074" s="663" t="s">
        <v>870</v>
      </c>
      <c r="I1074" s="663" t="s">
        <v>871</v>
      </c>
      <c r="J1074" s="663" t="s">
        <v>872</v>
      </c>
      <c r="K1074" s="663" t="s">
        <v>873</v>
      </c>
      <c r="L1074" s="665">
        <v>43.869977236109698</v>
      </c>
      <c r="M1074" s="665">
        <v>6</v>
      </c>
      <c r="N1074" s="666">
        <v>263.2198634166582</v>
      </c>
    </row>
    <row r="1075" spans="1:14" ht="14.4" customHeight="1" x14ac:dyDescent="0.3">
      <c r="A1075" s="661" t="s">
        <v>591</v>
      </c>
      <c r="B1075" s="662" t="s">
        <v>592</v>
      </c>
      <c r="C1075" s="663" t="s">
        <v>604</v>
      </c>
      <c r="D1075" s="664" t="s">
        <v>4663</v>
      </c>
      <c r="E1075" s="663" t="s">
        <v>634</v>
      </c>
      <c r="F1075" s="664" t="s">
        <v>4671</v>
      </c>
      <c r="G1075" s="663" t="s">
        <v>650</v>
      </c>
      <c r="H1075" s="663" t="s">
        <v>878</v>
      </c>
      <c r="I1075" s="663" t="s">
        <v>879</v>
      </c>
      <c r="J1075" s="663" t="s">
        <v>880</v>
      </c>
      <c r="K1075" s="663" t="s">
        <v>881</v>
      </c>
      <c r="L1075" s="665">
        <v>99.46</v>
      </c>
      <c r="M1075" s="665">
        <v>1</v>
      </c>
      <c r="N1075" s="666">
        <v>99.46</v>
      </c>
    </row>
    <row r="1076" spans="1:14" ht="14.4" customHeight="1" x14ac:dyDescent="0.3">
      <c r="A1076" s="661" t="s">
        <v>591</v>
      </c>
      <c r="B1076" s="662" t="s">
        <v>592</v>
      </c>
      <c r="C1076" s="663" t="s">
        <v>604</v>
      </c>
      <c r="D1076" s="664" t="s">
        <v>4663</v>
      </c>
      <c r="E1076" s="663" t="s">
        <v>634</v>
      </c>
      <c r="F1076" s="664" t="s">
        <v>4671</v>
      </c>
      <c r="G1076" s="663" t="s">
        <v>650</v>
      </c>
      <c r="H1076" s="663" t="s">
        <v>882</v>
      </c>
      <c r="I1076" s="663" t="s">
        <v>883</v>
      </c>
      <c r="J1076" s="663" t="s">
        <v>884</v>
      </c>
      <c r="K1076" s="663" t="s">
        <v>885</v>
      </c>
      <c r="L1076" s="665">
        <v>323.42078002777203</v>
      </c>
      <c r="M1076" s="665">
        <v>15</v>
      </c>
      <c r="N1076" s="666">
        <v>4851.3117004165806</v>
      </c>
    </row>
    <row r="1077" spans="1:14" ht="14.4" customHeight="1" x14ac:dyDescent="0.3">
      <c r="A1077" s="661" t="s">
        <v>591</v>
      </c>
      <c r="B1077" s="662" t="s">
        <v>592</v>
      </c>
      <c r="C1077" s="663" t="s">
        <v>604</v>
      </c>
      <c r="D1077" s="664" t="s">
        <v>4663</v>
      </c>
      <c r="E1077" s="663" t="s">
        <v>634</v>
      </c>
      <c r="F1077" s="664" t="s">
        <v>4671</v>
      </c>
      <c r="G1077" s="663" t="s">
        <v>650</v>
      </c>
      <c r="H1077" s="663" t="s">
        <v>3522</v>
      </c>
      <c r="I1077" s="663" t="s">
        <v>3523</v>
      </c>
      <c r="J1077" s="663" t="s">
        <v>3524</v>
      </c>
      <c r="K1077" s="663" t="s">
        <v>3525</v>
      </c>
      <c r="L1077" s="665">
        <v>53.009999999999984</v>
      </c>
      <c r="M1077" s="665">
        <v>1</v>
      </c>
      <c r="N1077" s="666">
        <v>53.009999999999984</v>
      </c>
    </row>
    <row r="1078" spans="1:14" ht="14.4" customHeight="1" x14ac:dyDescent="0.3">
      <c r="A1078" s="661" t="s">
        <v>591</v>
      </c>
      <c r="B1078" s="662" t="s">
        <v>592</v>
      </c>
      <c r="C1078" s="663" t="s">
        <v>604</v>
      </c>
      <c r="D1078" s="664" t="s">
        <v>4663</v>
      </c>
      <c r="E1078" s="663" t="s">
        <v>634</v>
      </c>
      <c r="F1078" s="664" t="s">
        <v>4671</v>
      </c>
      <c r="G1078" s="663" t="s">
        <v>650</v>
      </c>
      <c r="H1078" s="663" t="s">
        <v>3526</v>
      </c>
      <c r="I1078" s="663" t="s">
        <v>3527</v>
      </c>
      <c r="J1078" s="663" t="s">
        <v>3528</v>
      </c>
      <c r="K1078" s="663" t="s">
        <v>3529</v>
      </c>
      <c r="L1078" s="665">
        <v>254.52</v>
      </c>
      <c r="M1078" s="665">
        <v>1</v>
      </c>
      <c r="N1078" s="666">
        <v>254.52</v>
      </c>
    </row>
    <row r="1079" spans="1:14" ht="14.4" customHeight="1" x14ac:dyDescent="0.3">
      <c r="A1079" s="661" t="s">
        <v>591</v>
      </c>
      <c r="B1079" s="662" t="s">
        <v>592</v>
      </c>
      <c r="C1079" s="663" t="s">
        <v>604</v>
      </c>
      <c r="D1079" s="664" t="s">
        <v>4663</v>
      </c>
      <c r="E1079" s="663" t="s">
        <v>634</v>
      </c>
      <c r="F1079" s="664" t="s">
        <v>4671</v>
      </c>
      <c r="G1079" s="663" t="s">
        <v>650</v>
      </c>
      <c r="H1079" s="663" t="s">
        <v>889</v>
      </c>
      <c r="I1079" s="663" t="s">
        <v>890</v>
      </c>
      <c r="J1079" s="663" t="s">
        <v>891</v>
      </c>
      <c r="K1079" s="663" t="s">
        <v>892</v>
      </c>
      <c r="L1079" s="665">
        <v>55.460000000000015</v>
      </c>
      <c r="M1079" s="665">
        <v>1</v>
      </c>
      <c r="N1079" s="666">
        <v>55.460000000000015</v>
      </c>
    </row>
    <row r="1080" spans="1:14" ht="14.4" customHeight="1" x14ac:dyDescent="0.3">
      <c r="A1080" s="661" t="s">
        <v>591</v>
      </c>
      <c r="B1080" s="662" t="s">
        <v>592</v>
      </c>
      <c r="C1080" s="663" t="s">
        <v>604</v>
      </c>
      <c r="D1080" s="664" t="s">
        <v>4663</v>
      </c>
      <c r="E1080" s="663" t="s">
        <v>634</v>
      </c>
      <c r="F1080" s="664" t="s">
        <v>4671</v>
      </c>
      <c r="G1080" s="663" t="s">
        <v>650</v>
      </c>
      <c r="H1080" s="663" t="s">
        <v>897</v>
      </c>
      <c r="I1080" s="663" t="s">
        <v>898</v>
      </c>
      <c r="J1080" s="663" t="s">
        <v>899</v>
      </c>
      <c r="K1080" s="663" t="s">
        <v>900</v>
      </c>
      <c r="L1080" s="665">
        <v>309.0862568919091</v>
      </c>
      <c r="M1080" s="665">
        <v>41</v>
      </c>
      <c r="N1080" s="666">
        <v>12672.536532568272</v>
      </c>
    </row>
    <row r="1081" spans="1:14" ht="14.4" customHeight="1" x14ac:dyDescent="0.3">
      <c r="A1081" s="661" t="s">
        <v>591</v>
      </c>
      <c r="B1081" s="662" t="s">
        <v>592</v>
      </c>
      <c r="C1081" s="663" t="s">
        <v>604</v>
      </c>
      <c r="D1081" s="664" t="s">
        <v>4663</v>
      </c>
      <c r="E1081" s="663" t="s">
        <v>634</v>
      </c>
      <c r="F1081" s="664" t="s">
        <v>4671</v>
      </c>
      <c r="G1081" s="663" t="s">
        <v>650</v>
      </c>
      <c r="H1081" s="663" t="s">
        <v>901</v>
      </c>
      <c r="I1081" s="663" t="s">
        <v>902</v>
      </c>
      <c r="J1081" s="663" t="s">
        <v>903</v>
      </c>
      <c r="K1081" s="663" t="s">
        <v>904</v>
      </c>
      <c r="L1081" s="665">
        <v>8.6216142129472164</v>
      </c>
      <c r="M1081" s="665">
        <v>385</v>
      </c>
      <c r="N1081" s="666">
        <v>3319.3214719846783</v>
      </c>
    </row>
    <row r="1082" spans="1:14" ht="14.4" customHeight="1" x14ac:dyDescent="0.3">
      <c r="A1082" s="661" t="s">
        <v>591</v>
      </c>
      <c r="B1082" s="662" t="s">
        <v>592</v>
      </c>
      <c r="C1082" s="663" t="s">
        <v>604</v>
      </c>
      <c r="D1082" s="664" t="s">
        <v>4663</v>
      </c>
      <c r="E1082" s="663" t="s">
        <v>634</v>
      </c>
      <c r="F1082" s="664" t="s">
        <v>4671</v>
      </c>
      <c r="G1082" s="663" t="s">
        <v>650</v>
      </c>
      <c r="H1082" s="663" t="s">
        <v>3530</v>
      </c>
      <c r="I1082" s="663" t="s">
        <v>3531</v>
      </c>
      <c r="J1082" s="663" t="s">
        <v>3532</v>
      </c>
      <c r="K1082" s="663" t="s">
        <v>3533</v>
      </c>
      <c r="L1082" s="665">
        <v>37.279866393294633</v>
      </c>
      <c r="M1082" s="665">
        <v>2</v>
      </c>
      <c r="N1082" s="666">
        <v>74.559732786589265</v>
      </c>
    </row>
    <row r="1083" spans="1:14" ht="14.4" customHeight="1" x14ac:dyDescent="0.3">
      <c r="A1083" s="661" t="s">
        <v>591</v>
      </c>
      <c r="B1083" s="662" t="s">
        <v>592</v>
      </c>
      <c r="C1083" s="663" t="s">
        <v>604</v>
      </c>
      <c r="D1083" s="664" t="s">
        <v>4663</v>
      </c>
      <c r="E1083" s="663" t="s">
        <v>634</v>
      </c>
      <c r="F1083" s="664" t="s">
        <v>4671</v>
      </c>
      <c r="G1083" s="663" t="s">
        <v>650</v>
      </c>
      <c r="H1083" s="663" t="s">
        <v>909</v>
      </c>
      <c r="I1083" s="663" t="s">
        <v>910</v>
      </c>
      <c r="J1083" s="663" t="s">
        <v>763</v>
      </c>
      <c r="K1083" s="663" t="s">
        <v>911</v>
      </c>
      <c r="L1083" s="665">
        <v>37.036065178801579</v>
      </c>
      <c r="M1083" s="665">
        <v>53</v>
      </c>
      <c r="N1083" s="666">
        <v>1962.9114544764836</v>
      </c>
    </row>
    <row r="1084" spans="1:14" ht="14.4" customHeight="1" x14ac:dyDescent="0.3">
      <c r="A1084" s="661" t="s">
        <v>591</v>
      </c>
      <c r="B1084" s="662" t="s">
        <v>592</v>
      </c>
      <c r="C1084" s="663" t="s">
        <v>604</v>
      </c>
      <c r="D1084" s="664" t="s">
        <v>4663</v>
      </c>
      <c r="E1084" s="663" t="s">
        <v>634</v>
      </c>
      <c r="F1084" s="664" t="s">
        <v>4671</v>
      </c>
      <c r="G1084" s="663" t="s">
        <v>650</v>
      </c>
      <c r="H1084" s="663" t="s">
        <v>3534</v>
      </c>
      <c r="I1084" s="663" t="s">
        <v>3535</v>
      </c>
      <c r="J1084" s="663" t="s">
        <v>3536</v>
      </c>
      <c r="K1084" s="663" t="s">
        <v>1118</v>
      </c>
      <c r="L1084" s="665">
        <v>33.009986885733262</v>
      </c>
      <c r="M1084" s="665">
        <v>6</v>
      </c>
      <c r="N1084" s="666">
        <v>198.05992131439956</v>
      </c>
    </row>
    <row r="1085" spans="1:14" ht="14.4" customHeight="1" x14ac:dyDescent="0.3">
      <c r="A1085" s="661" t="s">
        <v>591</v>
      </c>
      <c r="B1085" s="662" t="s">
        <v>592</v>
      </c>
      <c r="C1085" s="663" t="s">
        <v>604</v>
      </c>
      <c r="D1085" s="664" t="s">
        <v>4663</v>
      </c>
      <c r="E1085" s="663" t="s">
        <v>634</v>
      </c>
      <c r="F1085" s="664" t="s">
        <v>4671</v>
      </c>
      <c r="G1085" s="663" t="s">
        <v>650</v>
      </c>
      <c r="H1085" s="663" t="s">
        <v>912</v>
      </c>
      <c r="I1085" s="663" t="s">
        <v>913</v>
      </c>
      <c r="J1085" s="663" t="s">
        <v>914</v>
      </c>
      <c r="K1085" s="663" t="s">
        <v>915</v>
      </c>
      <c r="L1085" s="665">
        <v>62.331751613808116</v>
      </c>
      <c r="M1085" s="665">
        <v>10</v>
      </c>
      <c r="N1085" s="666">
        <v>623.31751613808115</v>
      </c>
    </row>
    <row r="1086" spans="1:14" ht="14.4" customHeight="1" x14ac:dyDescent="0.3">
      <c r="A1086" s="661" t="s">
        <v>591</v>
      </c>
      <c r="B1086" s="662" t="s">
        <v>592</v>
      </c>
      <c r="C1086" s="663" t="s">
        <v>604</v>
      </c>
      <c r="D1086" s="664" t="s">
        <v>4663</v>
      </c>
      <c r="E1086" s="663" t="s">
        <v>634</v>
      </c>
      <c r="F1086" s="664" t="s">
        <v>4671</v>
      </c>
      <c r="G1086" s="663" t="s">
        <v>650</v>
      </c>
      <c r="H1086" s="663" t="s">
        <v>916</v>
      </c>
      <c r="I1086" s="663" t="s">
        <v>917</v>
      </c>
      <c r="J1086" s="663" t="s">
        <v>918</v>
      </c>
      <c r="K1086" s="663" t="s">
        <v>919</v>
      </c>
      <c r="L1086" s="665">
        <v>73.746075859142607</v>
      </c>
      <c r="M1086" s="665">
        <v>39</v>
      </c>
      <c r="N1086" s="666">
        <v>2876.0969585065618</v>
      </c>
    </row>
    <row r="1087" spans="1:14" ht="14.4" customHeight="1" x14ac:dyDescent="0.3">
      <c r="A1087" s="661" t="s">
        <v>591</v>
      </c>
      <c r="B1087" s="662" t="s">
        <v>592</v>
      </c>
      <c r="C1087" s="663" t="s">
        <v>604</v>
      </c>
      <c r="D1087" s="664" t="s">
        <v>4663</v>
      </c>
      <c r="E1087" s="663" t="s">
        <v>634</v>
      </c>
      <c r="F1087" s="664" t="s">
        <v>4671</v>
      </c>
      <c r="G1087" s="663" t="s">
        <v>650</v>
      </c>
      <c r="H1087" s="663" t="s">
        <v>920</v>
      </c>
      <c r="I1087" s="663" t="s">
        <v>921</v>
      </c>
      <c r="J1087" s="663" t="s">
        <v>922</v>
      </c>
      <c r="K1087" s="663" t="s">
        <v>923</v>
      </c>
      <c r="L1087" s="665">
        <v>97.767691133815788</v>
      </c>
      <c r="M1087" s="665">
        <v>13</v>
      </c>
      <c r="N1087" s="666">
        <v>1270.9799847396052</v>
      </c>
    </row>
    <row r="1088" spans="1:14" ht="14.4" customHeight="1" x14ac:dyDescent="0.3">
      <c r="A1088" s="661" t="s">
        <v>591</v>
      </c>
      <c r="B1088" s="662" t="s">
        <v>592</v>
      </c>
      <c r="C1088" s="663" t="s">
        <v>604</v>
      </c>
      <c r="D1088" s="664" t="s">
        <v>4663</v>
      </c>
      <c r="E1088" s="663" t="s">
        <v>634</v>
      </c>
      <c r="F1088" s="664" t="s">
        <v>4671</v>
      </c>
      <c r="G1088" s="663" t="s">
        <v>650</v>
      </c>
      <c r="H1088" s="663" t="s">
        <v>924</v>
      </c>
      <c r="I1088" s="663" t="s">
        <v>925</v>
      </c>
      <c r="J1088" s="663" t="s">
        <v>922</v>
      </c>
      <c r="K1088" s="663" t="s">
        <v>926</v>
      </c>
      <c r="L1088" s="665">
        <v>149.70166442458384</v>
      </c>
      <c r="M1088" s="665">
        <v>32</v>
      </c>
      <c r="N1088" s="666">
        <v>4790.4532615866829</v>
      </c>
    </row>
    <row r="1089" spans="1:14" ht="14.4" customHeight="1" x14ac:dyDescent="0.3">
      <c r="A1089" s="661" t="s">
        <v>591</v>
      </c>
      <c r="B1089" s="662" t="s">
        <v>592</v>
      </c>
      <c r="C1089" s="663" t="s">
        <v>604</v>
      </c>
      <c r="D1089" s="664" t="s">
        <v>4663</v>
      </c>
      <c r="E1089" s="663" t="s">
        <v>634</v>
      </c>
      <c r="F1089" s="664" t="s">
        <v>4671</v>
      </c>
      <c r="G1089" s="663" t="s">
        <v>650</v>
      </c>
      <c r="H1089" s="663" t="s">
        <v>3537</v>
      </c>
      <c r="I1089" s="663" t="s">
        <v>3538</v>
      </c>
      <c r="J1089" s="663" t="s">
        <v>3539</v>
      </c>
      <c r="K1089" s="663" t="s">
        <v>3540</v>
      </c>
      <c r="L1089" s="665">
        <v>100.18499999999996</v>
      </c>
      <c r="M1089" s="665">
        <v>8</v>
      </c>
      <c r="N1089" s="666">
        <v>801.47999999999968</v>
      </c>
    </row>
    <row r="1090" spans="1:14" ht="14.4" customHeight="1" x14ac:dyDescent="0.3">
      <c r="A1090" s="661" t="s">
        <v>591</v>
      </c>
      <c r="B1090" s="662" t="s">
        <v>592</v>
      </c>
      <c r="C1090" s="663" t="s">
        <v>604</v>
      </c>
      <c r="D1090" s="664" t="s">
        <v>4663</v>
      </c>
      <c r="E1090" s="663" t="s">
        <v>634</v>
      </c>
      <c r="F1090" s="664" t="s">
        <v>4671</v>
      </c>
      <c r="G1090" s="663" t="s">
        <v>650</v>
      </c>
      <c r="H1090" s="663" t="s">
        <v>927</v>
      </c>
      <c r="I1090" s="663" t="s">
        <v>928</v>
      </c>
      <c r="J1090" s="663" t="s">
        <v>929</v>
      </c>
      <c r="K1090" s="663" t="s">
        <v>930</v>
      </c>
      <c r="L1090" s="665">
        <v>64.91932320362902</v>
      </c>
      <c r="M1090" s="665">
        <v>6</v>
      </c>
      <c r="N1090" s="666">
        <v>389.51593922177415</v>
      </c>
    </row>
    <row r="1091" spans="1:14" ht="14.4" customHeight="1" x14ac:dyDescent="0.3">
      <c r="A1091" s="661" t="s">
        <v>591</v>
      </c>
      <c r="B1091" s="662" t="s">
        <v>592</v>
      </c>
      <c r="C1091" s="663" t="s">
        <v>604</v>
      </c>
      <c r="D1091" s="664" t="s">
        <v>4663</v>
      </c>
      <c r="E1091" s="663" t="s">
        <v>634</v>
      </c>
      <c r="F1091" s="664" t="s">
        <v>4671</v>
      </c>
      <c r="G1091" s="663" t="s">
        <v>650</v>
      </c>
      <c r="H1091" s="663" t="s">
        <v>931</v>
      </c>
      <c r="I1091" s="663" t="s">
        <v>932</v>
      </c>
      <c r="J1091" s="663" t="s">
        <v>933</v>
      </c>
      <c r="K1091" s="663" t="s">
        <v>934</v>
      </c>
      <c r="L1091" s="665">
        <v>95.769999999999968</v>
      </c>
      <c r="M1091" s="665">
        <v>1</v>
      </c>
      <c r="N1091" s="666">
        <v>95.769999999999968</v>
      </c>
    </row>
    <row r="1092" spans="1:14" ht="14.4" customHeight="1" x14ac:dyDescent="0.3">
      <c r="A1092" s="661" t="s">
        <v>591</v>
      </c>
      <c r="B1092" s="662" t="s">
        <v>592</v>
      </c>
      <c r="C1092" s="663" t="s">
        <v>604</v>
      </c>
      <c r="D1092" s="664" t="s">
        <v>4663</v>
      </c>
      <c r="E1092" s="663" t="s">
        <v>634</v>
      </c>
      <c r="F1092" s="664" t="s">
        <v>4671</v>
      </c>
      <c r="G1092" s="663" t="s">
        <v>650</v>
      </c>
      <c r="H1092" s="663" t="s">
        <v>3541</v>
      </c>
      <c r="I1092" s="663" t="s">
        <v>3542</v>
      </c>
      <c r="J1092" s="663" t="s">
        <v>3543</v>
      </c>
      <c r="K1092" s="663" t="s">
        <v>3544</v>
      </c>
      <c r="L1092" s="665">
        <v>128.38999999999999</v>
      </c>
      <c r="M1092" s="665">
        <v>1</v>
      </c>
      <c r="N1092" s="666">
        <v>128.38999999999999</v>
      </c>
    </row>
    <row r="1093" spans="1:14" ht="14.4" customHeight="1" x14ac:dyDescent="0.3">
      <c r="A1093" s="661" t="s">
        <v>591</v>
      </c>
      <c r="B1093" s="662" t="s">
        <v>592</v>
      </c>
      <c r="C1093" s="663" t="s">
        <v>604</v>
      </c>
      <c r="D1093" s="664" t="s">
        <v>4663</v>
      </c>
      <c r="E1093" s="663" t="s">
        <v>634</v>
      </c>
      <c r="F1093" s="664" t="s">
        <v>4671</v>
      </c>
      <c r="G1093" s="663" t="s">
        <v>650</v>
      </c>
      <c r="H1093" s="663" t="s">
        <v>935</v>
      </c>
      <c r="I1093" s="663" t="s">
        <v>936</v>
      </c>
      <c r="J1093" s="663" t="s">
        <v>937</v>
      </c>
      <c r="K1093" s="663"/>
      <c r="L1093" s="665">
        <v>205.59999999999994</v>
      </c>
      <c r="M1093" s="665">
        <v>3</v>
      </c>
      <c r="N1093" s="666">
        <v>616.79999999999984</v>
      </c>
    </row>
    <row r="1094" spans="1:14" ht="14.4" customHeight="1" x14ac:dyDescent="0.3">
      <c r="A1094" s="661" t="s">
        <v>591</v>
      </c>
      <c r="B1094" s="662" t="s">
        <v>592</v>
      </c>
      <c r="C1094" s="663" t="s">
        <v>604</v>
      </c>
      <c r="D1094" s="664" t="s">
        <v>4663</v>
      </c>
      <c r="E1094" s="663" t="s">
        <v>634</v>
      </c>
      <c r="F1094" s="664" t="s">
        <v>4671</v>
      </c>
      <c r="G1094" s="663" t="s">
        <v>650</v>
      </c>
      <c r="H1094" s="663" t="s">
        <v>938</v>
      </c>
      <c r="I1094" s="663" t="s">
        <v>939</v>
      </c>
      <c r="J1094" s="663" t="s">
        <v>940</v>
      </c>
      <c r="K1094" s="663" t="s">
        <v>941</v>
      </c>
      <c r="L1094" s="665">
        <v>81.92505071720376</v>
      </c>
      <c r="M1094" s="665">
        <v>8</v>
      </c>
      <c r="N1094" s="666">
        <v>655.40040573763008</v>
      </c>
    </row>
    <row r="1095" spans="1:14" ht="14.4" customHeight="1" x14ac:dyDescent="0.3">
      <c r="A1095" s="661" t="s">
        <v>591</v>
      </c>
      <c r="B1095" s="662" t="s">
        <v>592</v>
      </c>
      <c r="C1095" s="663" t="s">
        <v>604</v>
      </c>
      <c r="D1095" s="664" t="s">
        <v>4663</v>
      </c>
      <c r="E1095" s="663" t="s">
        <v>634</v>
      </c>
      <c r="F1095" s="664" t="s">
        <v>4671</v>
      </c>
      <c r="G1095" s="663" t="s">
        <v>650</v>
      </c>
      <c r="H1095" s="663" t="s">
        <v>3545</v>
      </c>
      <c r="I1095" s="663" t="s">
        <v>3546</v>
      </c>
      <c r="J1095" s="663" t="s">
        <v>3547</v>
      </c>
      <c r="K1095" s="663" t="s">
        <v>1313</v>
      </c>
      <c r="L1095" s="665">
        <v>74.86999999999999</v>
      </c>
      <c r="M1095" s="665">
        <v>1</v>
      </c>
      <c r="N1095" s="666">
        <v>74.86999999999999</v>
      </c>
    </row>
    <row r="1096" spans="1:14" ht="14.4" customHeight="1" x14ac:dyDescent="0.3">
      <c r="A1096" s="661" t="s">
        <v>591</v>
      </c>
      <c r="B1096" s="662" t="s">
        <v>592</v>
      </c>
      <c r="C1096" s="663" t="s">
        <v>604</v>
      </c>
      <c r="D1096" s="664" t="s">
        <v>4663</v>
      </c>
      <c r="E1096" s="663" t="s">
        <v>634</v>
      </c>
      <c r="F1096" s="664" t="s">
        <v>4671</v>
      </c>
      <c r="G1096" s="663" t="s">
        <v>650</v>
      </c>
      <c r="H1096" s="663" t="s">
        <v>954</v>
      </c>
      <c r="I1096" s="663" t="s">
        <v>955</v>
      </c>
      <c r="J1096" s="663" t="s">
        <v>956</v>
      </c>
      <c r="K1096" s="663" t="s">
        <v>957</v>
      </c>
      <c r="L1096" s="665">
        <v>93.709242497186736</v>
      </c>
      <c r="M1096" s="665">
        <v>3</v>
      </c>
      <c r="N1096" s="666">
        <v>281.12772749156022</v>
      </c>
    </row>
    <row r="1097" spans="1:14" ht="14.4" customHeight="1" x14ac:dyDescent="0.3">
      <c r="A1097" s="661" t="s">
        <v>591</v>
      </c>
      <c r="B1097" s="662" t="s">
        <v>592</v>
      </c>
      <c r="C1097" s="663" t="s">
        <v>604</v>
      </c>
      <c r="D1097" s="664" t="s">
        <v>4663</v>
      </c>
      <c r="E1097" s="663" t="s">
        <v>634</v>
      </c>
      <c r="F1097" s="664" t="s">
        <v>4671</v>
      </c>
      <c r="G1097" s="663" t="s">
        <v>650</v>
      </c>
      <c r="H1097" s="663" t="s">
        <v>958</v>
      </c>
      <c r="I1097" s="663" t="s">
        <v>959</v>
      </c>
      <c r="J1097" s="663" t="s">
        <v>960</v>
      </c>
      <c r="K1097" s="663" t="s">
        <v>961</v>
      </c>
      <c r="L1097" s="665">
        <v>107.32973139521881</v>
      </c>
      <c r="M1097" s="665">
        <v>2</v>
      </c>
      <c r="N1097" s="666">
        <v>214.65946279043763</v>
      </c>
    </row>
    <row r="1098" spans="1:14" ht="14.4" customHeight="1" x14ac:dyDescent="0.3">
      <c r="A1098" s="661" t="s">
        <v>591</v>
      </c>
      <c r="B1098" s="662" t="s">
        <v>592</v>
      </c>
      <c r="C1098" s="663" t="s">
        <v>604</v>
      </c>
      <c r="D1098" s="664" t="s">
        <v>4663</v>
      </c>
      <c r="E1098" s="663" t="s">
        <v>634</v>
      </c>
      <c r="F1098" s="664" t="s">
        <v>4671</v>
      </c>
      <c r="G1098" s="663" t="s">
        <v>650</v>
      </c>
      <c r="H1098" s="663" t="s">
        <v>962</v>
      </c>
      <c r="I1098" s="663" t="s">
        <v>963</v>
      </c>
      <c r="J1098" s="663" t="s">
        <v>964</v>
      </c>
      <c r="K1098" s="663" t="s">
        <v>965</v>
      </c>
      <c r="L1098" s="665">
        <v>117.49544756799193</v>
      </c>
      <c r="M1098" s="665">
        <v>18</v>
      </c>
      <c r="N1098" s="666">
        <v>2114.9180562238548</v>
      </c>
    </row>
    <row r="1099" spans="1:14" ht="14.4" customHeight="1" x14ac:dyDescent="0.3">
      <c r="A1099" s="661" t="s">
        <v>591</v>
      </c>
      <c r="B1099" s="662" t="s">
        <v>592</v>
      </c>
      <c r="C1099" s="663" t="s">
        <v>604</v>
      </c>
      <c r="D1099" s="664" t="s">
        <v>4663</v>
      </c>
      <c r="E1099" s="663" t="s">
        <v>634</v>
      </c>
      <c r="F1099" s="664" t="s">
        <v>4671</v>
      </c>
      <c r="G1099" s="663" t="s">
        <v>650</v>
      </c>
      <c r="H1099" s="663" t="s">
        <v>3548</v>
      </c>
      <c r="I1099" s="663" t="s">
        <v>3548</v>
      </c>
      <c r="J1099" s="663" t="s">
        <v>3549</v>
      </c>
      <c r="K1099" s="663" t="s">
        <v>1128</v>
      </c>
      <c r="L1099" s="665">
        <v>113.33</v>
      </c>
      <c r="M1099" s="665">
        <v>1</v>
      </c>
      <c r="N1099" s="666">
        <v>113.33</v>
      </c>
    </row>
    <row r="1100" spans="1:14" ht="14.4" customHeight="1" x14ac:dyDescent="0.3">
      <c r="A1100" s="661" t="s">
        <v>591</v>
      </c>
      <c r="B1100" s="662" t="s">
        <v>592</v>
      </c>
      <c r="C1100" s="663" t="s">
        <v>604</v>
      </c>
      <c r="D1100" s="664" t="s">
        <v>4663</v>
      </c>
      <c r="E1100" s="663" t="s">
        <v>634</v>
      </c>
      <c r="F1100" s="664" t="s">
        <v>4671</v>
      </c>
      <c r="G1100" s="663" t="s">
        <v>650</v>
      </c>
      <c r="H1100" s="663" t="s">
        <v>969</v>
      </c>
      <c r="I1100" s="663" t="s">
        <v>970</v>
      </c>
      <c r="J1100" s="663" t="s">
        <v>971</v>
      </c>
      <c r="K1100" s="663" t="s">
        <v>972</v>
      </c>
      <c r="L1100" s="665">
        <v>71.704848810416365</v>
      </c>
      <c r="M1100" s="665">
        <v>18</v>
      </c>
      <c r="N1100" s="666">
        <v>1290.6872785874946</v>
      </c>
    </row>
    <row r="1101" spans="1:14" ht="14.4" customHeight="1" x14ac:dyDescent="0.3">
      <c r="A1101" s="661" t="s">
        <v>591</v>
      </c>
      <c r="B1101" s="662" t="s">
        <v>592</v>
      </c>
      <c r="C1101" s="663" t="s">
        <v>604</v>
      </c>
      <c r="D1101" s="664" t="s">
        <v>4663</v>
      </c>
      <c r="E1101" s="663" t="s">
        <v>634</v>
      </c>
      <c r="F1101" s="664" t="s">
        <v>4671</v>
      </c>
      <c r="G1101" s="663" t="s">
        <v>650</v>
      </c>
      <c r="H1101" s="663" t="s">
        <v>977</v>
      </c>
      <c r="I1101" s="663" t="s">
        <v>978</v>
      </c>
      <c r="J1101" s="663" t="s">
        <v>979</v>
      </c>
      <c r="K1101" s="663" t="s">
        <v>980</v>
      </c>
      <c r="L1101" s="665">
        <v>125.18999999999998</v>
      </c>
      <c r="M1101" s="665">
        <v>2</v>
      </c>
      <c r="N1101" s="666">
        <v>250.37999999999997</v>
      </c>
    </row>
    <row r="1102" spans="1:14" ht="14.4" customHeight="1" x14ac:dyDescent="0.3">
      <c r="A1102" s="661" t="s">
        <v>591</v>
      </c>
      <c r="B1102" s="662" t="s">
        <v>592</v>
      </c>
      <c r="C1102" s="663" t="s">
        <v>604</v>
      </c>
      <c r="D1102" s="664" t="s">
        <v>4663</v>
      </c>
      <c r="E1102" s="663" t="s">
        <v>634</v>
      </c>
      <c r="F1102" s="664" t="s">
        <v>4671</v>
      </c>
      <c r="G1102" s="663" t="s">
        <v>650</v>
      </c>
      <c r="H1102" s="663" t="s">
        <v>3550</v>
      </c>
      <c r="I1102" s="663" t="s">
        <v>3551</v>
      </c>
      <c r="J1102" s="663" t="s">
        <v>3552</v>
      </c>
      <c r="K1102" s="663" t="s">
        <v>3553</v>
      </c>
      <c r="L1102" s="665">
        <v>108.93400882008758</v>
      </c>
      <c r="M1102" s="665">
        <v>12</v>
      </c>
      <c r="N1102" s="666">
        <v>1307.2081058410511</v>
      </c>
    </row>
    <row r="1103" spans="1:14" ht="14.4" customHeight="1" x14ac:dyDescent="0.3">
      <c r="A1103" s="661" t="s">
        <v>591</v>
      </c>
      <c r="B1103" s="662" t="s">
        <v>592</v>
      </c>
      <c r="C1103" s="663" t="s">
        <v>604</v>
      </c>
      <c r="D1103" s="664" t="s">
        <v>4663</v>
      </c>
      <c r="E1103" s="663" t="s">
        <v>634</v>
      </c>
      <c r="F1103" s="664" t="s">
        <v>4671</v>
      </c>
      <c r="G1103" s="663" t="s">
        <v>650</v>
      </c>
      <c r="H1103" s="663" t="s">
        <v>3554</v>
      </c>
      <c r="I1103" s="663" t="s">
        <v>3555</v>
      </c>
      <c r="J1103" s="663" t="s">
        <v>3556</v>
      </c>
      <c r="K1103" s="663" t="s">
        <v>3557</v>
      </c>
      <c r="L1103" s="665">
        <v>169.33559871950507</v>
      </c>
      <c r="M1103" s="665">
        <v>82</v>
      </c>
      <c r="N1103" s="666">
        <v>13885.519094999416</v>
      </c>
    </row>
    <row r="1104" spans="1:14" ht="14.4" customHeight="1" x14ac:dyDescent="0.3">
      <c r="A1104" s="661" t="s">
        <v>591</v>
      </c>
      <c r="B1104" s="662" t="s">
        <v>592</v>
      </c>
      <c r="C1104" s="663" t="s">
        <v>604</v>
      </c>
      <c r="D1104" s="664" t="s">
        <v>4663</v>
      </c>
      <c r="E1104" s="663" t="s">
        <v>634</v>
      </c>
      <c r="F1104" s="664" t="s">
        <v>4671</v>
      </c>
      <c r="G1104" s="663" t="s">
        <v>650</v>
      </c>
      <c r="H1104" s="663" t="s">
        <v>3558</v>
      </c>
      <c r="I1104" s="663" t="s">
        <v>3559</v>
      </c>
      <c r="J1104" s="663" t="s">
        <v>2392</v>
      </c>
      <c r="K1104" s="663" t="s">
        <v>2393</v>
      </c>
      <c r="L1104" s="665">
        <v>124.20005509997108</v>
      </c>
      <c r="M1104" s="665">
        <v>1</v>
      </c>
      <c r="N1104" s="666">
        <v>124.20005509997108</v>
      </c>
    </row>
    <row r="1105" spans="1:14" ht="14.4" customHeight="1" x14ac:dyDescent="0.3">
      <c r="A1105" s="661" t="s">
        <v>591</v>
      </c>
      <c r="B1105" s="662" t="s">
        <v>592</v>
      </c>
      <c r="C1105" s="663" t="s">
        <v>604</v>
      </c>
      <c r="D1105" s="664" t="s">
        <v>4663</v>
      </c>
      <c r="E1105" s="663" t="s">
        <v>634</v>
      </c>
      <c r="F1105" s="664" t="s">
        <v>4671</v>
      </c>
      <c r="G1105" s="663" t="s">
        <v>650</v>
      </c>
      <c r="H1105" s="663" t="s">
        <v>993</v>
      </c>
      <c r="I1105" s="663" t="s">
        <v>994</v>
      </c>
      <c r="J1105" s="663" t="s">
        <v>995</v>
      </c>
      <c r="K1105" s="663" t="s">
        <v>996</v>
      </c>
      <c r="L1105" s="665">
        <v>63.691702127659561</v>
      </c>
      <c r="M1105" s="665">
        <v>94</v>
      </c>
      <c r="N1105" s="666">
        <v>5987.0199999999986</v>
      </c>
    </row>
    <row r="1106" spans="1:14" ht="14.4" customHeight="1" x14ac:dyDescent="0.3">
      <c r="A1106" s="661" t="s">
        <v>591</v>
      </c>
      <c r="B1106" s="662" t="s">
        <v>592</v>
      </c>
      <c r="C1106" s="663" t="s">
        <v>604</v>
      </c>
      <c r="D1106" s="664" t="s">
        <v>4663</v>
      </c>
      <c r="E1106" s="663" t="s">
        <v>634</v>
      </c>
      <c r="F1106" s="664" t="s">
        <v>4671</v>
      </c>
      <c r="G1106" s="663" t="s">
        <v>650</v>
      </c>
      <c r="H1106" s="663" t="s">
        <v>3560</v>
      </c>
      <c r="I1106" s="663" t="s">
        <v>3561</v>
      </c>
      <c r="J1106" s="663" t="s">
        <v>3562</v>
      </c>
      <c r="K1106" s="663" t="s">
        <v>3563</v>
      </c>
      <c r="L1106" s="665">
        <v>134.63049490815359</v>
      </c>
      <c r="M1106" s="665">
        <v>1</v>
      </c>
      <c r="N1106" s="666">
        <v>134.63049490815359</v>
      </c>
    </row>
    <row r="1107" spans="1:14" ht="14.4" customHeight="1" x14ac:dyDescent="0.3">
      <c r="A1107" s="661" t="s">
        <v>591</v>
      </c>
      <c r="B1107" s="662" t="s">
        <v>592</v>
      </c>
      <c r="C1107" s="663" t="s">
        <v>604</v>
      </c>
      <c r="D1107" s="664" t="s">
        <v>4663</v>
      </c>
      <c r="E1107" s="663" t="s">
        <v>634</v>
      </c>
      <c r="F1107" s="664" t="s">
        <v>4671</v>
      </c>
      <c r="G1107" s="663" t="s">
        <v>650</v>
      </c>
      <c r="H1107" s="663" t="s">
        <v>3564</v>
      </c>
      <c r="I1107" s="663" t="s">
        <v>3565</v>
      </c>
      <c r="J1107" s="663" t="s">
        <v>3566</v>
      </c>
      <c r="K1107" s="663" t="s">
        <v>3499</v>
      </c>
      <c r="L1107" s="665">
        <v>70.389999999999986</v>
      </c>
      <c r="M1107" s="665">
        <v>4</v>
      </c>
      <c r="N1107" s="666">
        <v>281.55999999999995</v>
      </c>
    </row>
    <row r="1108" spans="1:14" ht="14.4" customHeight="1" x14ac:dyDescent="0.3">
      <c r="A1108" s="661" t="s">
        <v>591</v>
      </c>
      <c r="B1108" s="662" t="s">
        <v>592</v>
      </c>
      <c r="C1108" s="663" t="s">
        <v>604</v>
      </c>
      <c r="D1108" s="664" t="s">
        <v>4663</v>
      </c>
      <c r="E1108" s="663" t="s">
        <v>634</v>
      </c>
      <c r="F1108" s="664" t="s">
        <v>4671</v>
      </c>
      <c r="G1108" s="663" t="s">
        <v>650</v>
      </c>
      <c r="H1108" s="663" t="s">
        <v>1004</v>
      </c>
      <c r="I1108" s="663" t="s">
        <v>1005</v>
      </c>
      <c r="J1108" s="663" t="s">
        <v>1006</v>
      </c>
      <c r="K1108" s="663" t="s">
        <v>1007</v>
      </c>
      <c r="L1108" s="665">
        <v>121.07444444444445</v>
      </c>
      <c r="M1108" s="665">
        <v>9</v>
      </c>
      <c r="N1108" s="666">
        <v>1089.67</v>
      </c>
    </row>
    <row r="1109" spans="1:14" ht="14.4" customHeight="1" x14ac:dyDescent="0.3">
      <c r="A1109" s="661" t="s">
        <v>591</v>
      </c>
      <c r="B1109" s="662" t="s">
        <v>592</v>
      </c>
      <c r="C1109" s="663" t="s">
        <v>604</v>
      </c>
      <c r="D1109" s="664" t="s">
        <v>4663</v>
      </c>
      <c r="E1109" s="663" t="s">
        <v>634</v>
      </c>
      <c r="F1109" s="664" t="s">
        <v>4671</v>
      </c>
      <c r="G1109" s="663" t="s">
        <v>650</v>
      </c>
      <c r="H1109" s="663" t="s">
        <v>1008</v>
      </c>
      <c r="I1109" s="663" t="s">
        <v>1009</v>
      </c>
      <c r="J1109" s="663" t="s">
        <v>1010</v>
      </c>
      <c r="K1109" s="663" t="s">
        <v>1011</v>
      </c>
      <c r="L1109" s="665">
        <v>124.92992983102903</v>
      </c>
      <c r="M1109" s="665">
        <v>155</v>
      </c>
      <c r="N1109" s="666">
        <v>19364.139123809498</v>
      </c>
    </row>
    <row r="1110" spans="1:14" ht="14.4" customHeight="1" x14ac:dyDescent="0.3">
      <c r="A1110" s="661" t="s">
        <v>591</v>
      </c>
      <c r="B1110" s="662" t="s">
        <v>592</v>
      </c>
      <c r="C1110" s="663" t="s">
        <v>604</v>
      </c>
      <c r="D1110" s="664" t="s">
        <v>4663</v>
      </c>
      <c r="E1110" s="663" t="s">
        <v>634</v>
      </c>
      <c r="F1110" s="664" t="s">
        <v>4671</v>
      </c>
      <c r="G1110" s="663" t="s">
        <v>650</v>
      </c>
      <c r="H1110" s="663" t="s">
        <v>1012</v>
      </c>
      <c r="I1110" s="663" t="s">
        <v>1013</v>
      </c>
      <c r="J1110" s="663" t="s">
        <v>1010</v>
      </c>
      <c r="K1110" s="663" t="s">
        <v>1014</v>
      </c>
      <c r="L1110" s="665">
        <v>137.69139845590473</v>
      </c>
      <c r="M1110" s="665">
        <v>101</v>
      </c>
      <c r="N1110" s="666">
        <v>13906.831244046378</v>
      </c>
    </row>
    <row r="1111" spans="1:14" ht="14.4" customHeight="1" x14ac:dyDescent="0.3">
      <c r="A1111" s="661" t="s">
        <v>591</v>
      </c>
      <c r="B1111" s="662" t="s">
        <v>592</v>
      </c>
      <c r="C1111" s="663" t="s">
        <v>604</v>
      </c>
      <c r="D1111" s="664" t="s">
        <v>4663</v>
      </c>
      <c r="E1111" s="663" t="s">
        <v>634</v>
      </c>
      <c r="F1111" s="664" t="s">
        <v>4671</v>
      </c>
      <c r="G1111" s="663" t="s">
        <v>650</v>
      </c>
      <c r="H1111" s="663" t="s">
        <v>1019</v>
      </c>
      <c r="I1111" s="663" t="s">
        <v>1020</v>
      </c>
      <c r="J1111" s="663" t="s">
        <v>1021</v>
      </c>
      <c r="K1111" s="663" t="s">
        <v>1022</v>
      </c>
      <c r="L1111" s="665">
        <v>67.779999999999987</v>
      </c>
      <c r="M1111" s="665">
        <v>28</v>
      </c>
      <c r="N1111" s="666">
        <v>1897.8399999999997</v>
      </c>
    </row>
    <row r="1112" spans="1:14" ht="14.4" customHeight="1" x14ac:dyDescent="0.3">
      <c r="A1112" s="661" t="s">
        <v>591</v>
      </c>
      <c r="B1112" s="662" t="s">
        <v>592</v>
      </c>
      <c r="C1112" s="663" t="s">
        <v>604</v>
      </c>
      <c r="D1112" s="664" t="s">
        <v>4663</v>
      </c>
      <c r="E1112" s="663" t="s">
        <v>634</v>
      </c>
      <c r="F1112" s="664" t="s">
        <v>4671</v>
      </c>
      <c r="G1112" s="663" t="s">
        <v>650</v>
      </c>
      <c r="H1112" s="663" t="s">
        <v>1023</v>
      </c>
      <c r="I1112" s="663" t="s">
        <v>1023</v>
      </c>
      <c r="J1112" s="663" t="s">
        <v>1024</v>
      </c>
      <c r="K1112" s="663" t="s">
        <v>1025</v>
      </c>
      <c r="L1112" s="665">
        <v>135.41666666666666</v>
      </c>
      <c r="M1112" s="665">
        <v>3</v>
      </c>
      <c r="N1112" s="666">
        <v>406.24999999999994</v>
      </c>
    </row>
    <row r="1113" spans="1:14" ht="14.4" customHeight="1" x14ac:dyDescent="0.3">
      <c r="A1113" s="661" t="s">
        <v>591</v>
      </c>
      <c r="B1113" s="662" t="s">
        <v>592</v>
      </c>
      <c r="C1113" s="663" t="s">
        <v>604</v>
      </c>
      <c r="D1113" s="664" t="s">
        <v>4663</v>
      </c>
      <c r="E1113" s="663" t="s">
        <v>634</v>
      </c>
      <c r="F1113" s="664" t="s">
        <v>4671</v>
      </c>
      <c r="G1113" s="663" t="s">
        <v>650</v>
      </c>
      <c r="H1113" s="663" t="s">
        <v>1026</v>
      </c>
      <c r="I1113" s="663" t="s">
        <v>1027</v>
      </c>
      <c r="J1113" s="663" t="s">
        <v>1028</v>
      </c>
      <c r="K1113" s="663" t="s">
        <v>1029</v>
      </c>
      <c r="L1113" s="665">
        <v>42.365121951219507</v>
      </c>
      <c r="M1113" s="665">
        <v>41</v>
      </c>
      <c r="N1113" s="666">
        <v>1736.9699999999998</v>
      </c>
    </row>
    <row r="1114" spans="1:14" ht="14.4" customHeight="1" x14ac:dyDescent="0.3">
      <c r="A1114" s="661" t="s">
        <v>591</v>
      </c>
      <c r="B1114" s="662" t="s">
        <v>592</v>
      </c>
      <c r="C1114" s="663" t="s">
        <v>604</v>
      </c>
      <c r="D1114" s="664" t="s">
        <v>4663</v>
      </c>
      <c r="E1114" s="663" t="s">
        <v>634</v>
      </c>
      <c r="F1114" s="664" t="s">
        <v>4671</v>
      </c>
      <c r="G1114" s="663" t="s">
        <v>650</v>
      </c>
      <c r="H1114" s="663" t="s">
        <v>3567</v>
      </c>
      <c r="I1114" s="663" t="s">
        <v>3568</v>
      </c>
      <c r="J1114" s="663" t="s">
        <v>3569</v>
      </c>
      <c r="K1114" s="663" t="s">
        <v>3570</v>
      </c>
      <c r="L1114" s="665">
        <v>38.629977396019058</v>
      </c>
      <c r="M1114" s="665">
        <v>1</v>
      </c>
      <c r="N1114" s="666">
        <v>38.629977396019058</v>
      </c>
    </row>
    <row r="1115" spans="1:14" ht="14.4" customHeight="1" x14ac:dyDescent="0.3">
      <c r="A1115" s="661" t="s">
        <v>591</v>
      </c>
      <c r="B1115" s="662" t="s">
        <v>592</v>
      </c>
      <c r="C1115" s="663" t="s">
        <v>604</v>
      </c>
      <c r="D1115" s="664" t="s">
        <v>4663</v>
      </c>
      <c r="E1115" s="663" t="s">
        <v>634</v>
      </c>
      <c r="F1115" s="664" t="s">
        <v>4671</v>
      </c>
      <c r="G1115" s="663" t="s">
        <v>650</v>
      </c>
      <c r="H1115" s="663" t="s">
        <v>1030</v>
      </c>
      <c r="I1115" s="663" t="s">
        <v>1031</v>
      </c>
      <c r="J1115" s="663" t="s">
        <v>1032</v>
      </c>
      <c r="K1115" s="663" t="s">
        <v>1033</v>
      </c>
      <c r="L1115" s="665">
        <v>88.459125582950989</v>
      </c>
      <c r="M1115" s="665">
        <v>1</v>
      </c>
      <c r="N1115" s="666">
        <v>88.459125582950989</v>
      </c>
    </row>
    <row r="1116" spans="1:14" ht="14.4" customHeight="1" x14ac:dyDescent="0.3">
      <c r="A1116" s="661" t="s">
        <v>591</v>
      </c>
      <c r="B1116" s="662" t="s">
        <v>592</v>
      </c>
      <c r="C1116" s="663" t="s">
        <v>604</v>
      </c>
      <c r="D1116" s="664" t="s">
        <v>4663</v>
      </c>
      <c r="E1116" s="663" t="s">
        <v>634</v>
      </c>
      <c r="F1116" s="664" t="s">
        <v>4671</v>
      </c>
      <c r="G1116" s="663" t="s">
        <v>650</v>
      </c>
      <c r="H1116" s="663" t="s">
        <v>1034</v>
      </c>
      <c r="I1116" s="663" t="s">
        <v>1034</v>
      </c>
      <c r="J1116" s="663" t="s">
        <v>767</v>
      </c>
      <c r="K1116" s="663" t="s">
        <v>1035</v>
      </c>
      <c r="L1116" s="665">
        <v>106.50807757618699</v>
      </c>
      <c r="M1116" s="665">
        <v>18</v>
      </c>
      <c r="N1116" s="666">
        <v>1917.1453963713659</v>
      </c>
    </row>
    <row r="1117" spans="1:14" ht="14.4" customHeight="1" x14ac:dyDescent="0.3">
      <c r="A1117" s="661" t="s">
        <v>591</v>
      </c>
      <c r="B1117" s="662" t="s">
        <v>592</v>
      </c>
      <c r="C1117" s="663" t="s">
        <v>604</v>
      </c>
      <c r="D1117" s="664" t="s">
        <v>4663</v>
      </c>
      <c r="E1117" s="663" t="s">
        <v>634</v>
      </c>
      <c r="F1117" s="664" t="s">
        <v>4671</v>
      </c>
      <c r="G1117" s="663" t="s">
        <v>650</v>
      </c>
      <c r="H1117" s="663" t="s">
        <v>1036</v>
      </c>
      <c r="I1117" s="663" t="s">
        <v>1037</v>
      </c>
      <c r="J1117" s="663" t="s">
        <v>1038</v>
      </c>
      <c r="K1117" s="663" t="s">
        <v>1039</v>
      </c>
      <c r="L1117" s="665">
        <v>0</v>
      </c>
      <c r="M1117" s="665">
        <v>0</v>
      </c>
      <c r="N1117" s="666">
        <v>0</v>
      </c>
    </row>
    <row r="1118" spans="1:14" ht="14.4" customHeight="1" x14ac:dyDescent="0.3">
      <c r="A1118" s="661" t="s">
        <v>591</v>
      </c>
      <c r="B1118" s="662" t="s">
        <v>592</v>
      </c>
      <c r="C1118" s="663" t="s">
        <v>604</v>
      </c>
      <c r="D1118" s="664" t="s">
        <v>4663</v>
      </c>
      <c r="E1118" s="663" t="s">
        <v>634</v>
      </c>
      <c r="F1118" s="664" t="s">
        <v>4671</v>
      </c>
      <c r="G1118" s="663" t="s">
        <v>650</v>
      </c>
      <c r="H1118" s="663" t="s">
        <v>1040</v>
      </c>
      <c r="I1118" s="663" t="s">
        <v>1041</v>
      </c>
      <c r="J1118" s="663" t="s">
        <v>1038</v>
      </c>
      <c r="K1118" s="663" t="s">
        <v>1042</v>
      </c>
      <c r="L1118" s="665">
        <v>273.84070778137925</v>
      </c>
      <c r="M1118" s="665">
        <v>58</v>
      </c>
      <c r="N1118" s="666">
        <v>15882.761051319996</v>
      </c>
    </row>
    <row r="1119" spans="1:14" ht="14.4" customHeight="1" x14ac:dyDescent="0.3">
      <c r="A1119" s="661" t="s">
        <v>591</v>
      </c>
      <c r="B1119" s="662" t="s">
        <v>592</v>
      </c>
      <c r="C1119" s="663" t="s">
        <v>604</v>
      </c>
      <c r="D1119" s="664" t="s">
        <v>4663</v>
      </c>
      <c r="E1119" s="663" t="s">
        <v>634</v>
      </c>
      <c r="F1119" s="664" t="s">
        <v>4671</v>
      </c>
      <c r="G1119" s="663" t="s">
        <v>650</v>
      </c>
      <c r="H1119" s="663" t="s">
        <v>1043</v>
      </c>
      <c r="I1119" s="663" t="s">
        <v>1044</v>
      </c>
      <c r="J1119" s="663" t="s">
        <v>1045</v>
      </c>
      <c r="K1119" s="663" t="s">
        <v>1046</v>
      </c>
      <c r="L1119" s="665">
        <v>375.18680383753014</v>
      </c>
      <c r="M1119" s="665">
        <v>47</v>
      </c>
      <c r="N1119" s="666">
        <v>17633.779780363915</v>
      </c>
    </row>
    <row r="1120" spans="1:14" ht="14.4" customHeight="1" x14ac:dyDescent="0.3">
      <c r="A1120" s="661" t="s">
        <v>591</v>
      </c>
      <c r="B1120" s="662" t="s">
        <v>592</v>
      </c>
      <c r="C1120" s="663" t="s">
        <v>604</v>
      </c>
      <c r="D1120" s="664" t="s">
        <v>4663</v>
      </c>
      <c r="E1120" s="663" t="s">
        <v>634</v>
      </c>
      <c r="F1120" s="664" t="s">
        <v>4671</v>
      </c>
      <c r="G1120" s="663" t="s">
        <v>650</v>
      </c>
      <c r="H1120" s="663" t="s">
        <v>1047</v>
      </c>
      <c r="I1120" s="663" t="s">
        <v>1048</v>
      </c>
      <c r="J1120" s="663" t="s">
        <v>1049</v>
      </c>
      <c r="K1120" s="663" t="s">
        <v>999</v>
      </c>
      <c r="L1120" s="665">
        <v>39.59142857142858</v>
      </c>
      <c r="M1120" s="665">
        <v>7</v>
      </c>
      <c r="N1120" s="666">
        <v>277.14000000000004</v>
      </c>
    </row>
    <row r="1121" spans="1:14" ht="14.4" customHeight="1" x14ac:dyDescent="0.3">
      <c r="A1121" s="661" t="s">
        <v>591</v>
      </c>
      <c r="B1121" s="662" t="s">
        <v>592</v>
      </c>
      <c r="C1121" s="663" t="s">
        <v>604</v>
      </c>
      <c r="D1121" s="664" t="s">
        <v>4663</v>
      </c>
      <c r="E1121" s="663" t="s">
        <v>634</v>
      </c>
      <c r="F1121" s="664" t="s">
        <v>4671</v>
      </c>
      <c r="G1121" s="663" t="s">
        <v>650</v>
      </c>
      <c r="H1121" s="663" t="s">
        <v>3571</v>
      </c>
      <c r="I1121" s="663" t="s">
        <v>3572</v>
      </c>
      <c r="J1121" s="663" t="s">
        <v>3573</v>
      </c>
      <c r="K1121" s="663" t="s">
        <v>2561</v>
      </c>
      <c r="L1121" s="665">
        <v>51.179970010865432</v>
      </c>
      <c r="M1121" s="665">
        <v>1</v>
      </c>
      <c r="N1121" s="666">
        <v>51.179970010865432</v>
      </c>
    </row>
    <row r="1122" spans="1:14" ht="14.4" customHeight="1" x14ac:dyDescent="0.3">
      <c r="A1122" s="661" t="s">
        <v>591</v>
      </c>
      <c r="B1122" s="662" t="s">
        <v>592</v>
      </c>
      <c r="C1122" s="663" t="s">
        <v>604</v>
      </c>
      <c r="D1122" s="664" t="s">
        <v>4663</v>
      </c>
      <c r="E1122" s="663" t="s">
        <v>634</v>
      </c>
      <c r="F1122" s="664" t="s">
        <v>4671</v>
      </c>
      <c r="G1122" s="663" t="s">
        <v>650</v>
      </c>
      <c r="H1122" s="663" t="s">
        <v>3574</v>
      </c>
      <c r="I1122" s="663" t="s">
        <v>3575</v>
      </c>
      <c r="J1122" s="663" t="s">
        <v>3576</v>
      </c>
      <c r="K1122" s="663" t="s">
        <v>3577</v>
      </c>
      <c r="L1122" s="665">
        <v>53.039865389669501</v>
      </c>
      <c r="M1122" s="665">
        <v>3</v>
      </c>
      <c r="N1122" s="666">
        <v>159.1195961690085</v>
      </c>
    </row>
    <row r="1123" spans="1:14" ht="14.4" customHeight="1" x14ac:dyDescent="0.3">
      <c r="A1123" s="661" t="s">
        <v>591</v>
      </c>
      <c r="B1123" s="662" t="s">
        <v>592</v>
      </c>
      <c r="C1123" s="663" t="s">
        <v>604</v>
      </c>
      <c r="D1123" s="664" t="s">
        <v>4663</v>
      </c>
      <c r="E1123" s="663" t="s">
        <v>634</v>
      </c>
      <c r="F1123" s="664" t="s">
        <v>4671</v>
      </c>
      <c r="G1123" s="663" t="s">
        <v>650</v>
      </c>
      <c r="H1123" s="663" t="s">
        <v>1050</v>
      </c>
      <c r="I1123" s="663" t="s">
        <v>1051</v>
      </c>
      <c r="J1123" s="663" t="s">
        <v>1052</v>
      </c>
      <c r="K1123" s="663" t="s">
        <v>1053</v>
      </c>
      <c r="L1123" s="665">
        <v>37.751209071394086</v>
      </c>
      <c r="M1123" s="665">
        <v>28</v>
      </c>
      <c r="N1123" s="666">
        <v>1057.0338539990344</v>
      </c>
    </row>
    <row r="1124" spans="1:14" ht="14.4" customHeight="1" x14ac:dyDescent="0.3">
      <c r="A1124" s="661" t="s">
        <v>591</v>
      </c>
      <c r="B1124" s="662" t="s">
        <v>592</v>
      </c>
      <c r="C1124" s="663" t="s">
        <v>604</v>
      </c>
      <c r="D1124" s="664" t="s">
        <v>4663</v>
      </c>
      <c r="E1124" s="663" t="s">
        <v>634</v>
      </c>
      <c r="F1124" s="664" t="s">
        <v>4671</v>
      </c>
      <c r="G1124" s="663" t="s">
        <v>650</v>
      </c>
      <c r="H1124" s="663" t="s">
        <v>1054</v>
      </c>
      <c r="I1124" s="663" t="s">
        <v>1055</v>
      </c>
      <c r="J1124" s="663" t="s">
        <v>1056</v>
      </c>
      <c r="K1124" s="663" t="s">
        <v>1057</v>
      </c>
      <c r="L1124" s="665">
        <v>110.94205094097774</v>
      </c>
      <c r="M1124" s="665">
        <v>26</v>
      </c>
      <c r="N1124" s="666">
        <v>2884.4933244654212</v>
      </c>
    </row>
    <row r="1125" spans="1:14" ht="14.4" customHeight="1" x14ac:dyDescent="0.3">
      <c r="A1125" s="661" t="s">
        <v>591</v>
      </c>
      <c r="B1125" s="662" t="s">
        <v>592</v>
      </c>
      <c r="C1125" s="663" t="s">
        <v>604</v>
      </c>
      <c r="D1125" s="664" t="s">
        <v>4663</v>
      </c>
      <c r="E1125" s="663" t="s">
        <v>634</v>
      </c>
      <c r="F1125" s="664" t="s">
        <v>4671</v>
      </c>
      <c r="G1125" s="663" t="s">
        <v>650</v>
      </c>
      <c r="H1125" s="663" t="s">
        <v>1062</v>
      </c>
      <c r="I1125" s="663" t="s">
        <v>1063</v>
      </c>
      <c r="J1125" s="663" t="s">
        <v>1064</v>
      </c>
      <c r="K1125" s="663" t="s">
        <v>1065</v>
      </c>
      <c r="L1125" s="665">
        <v>134.24003579944392</v>
      </c>
      <c r="M1125" s="665">
        <v>3</v>
      </c>
      <c r="N1125" s="666">
        <v>402.72010739833178</v>
      </c>
    </row>
    <row r="1126" spans="1:14" ht="14.4" customHeight="1" x14ac:dyDescent="0.3">
      <c r="A1126" s="661" t="s">
        <v>591</v>
      </c>
      <c r="B1126" s="662" t="s">
        <v>592</v>
      </c>
      <c r="C1126" s="663" t="s">
        <v>604</v>
      </c>
      <c r="D1126" s="664" t="s">
        <v>4663</v>
      </c>
      <c r="E1126" s="663" t="s">
        <v>634</v>
      </c>
      <c r="F1126" s="664" t="s">
        <v>4671</v>
      </c>
      <c r="G1126" s="663" t="s">
        <v>650</v>
      </c>
      <c r="H1126" s="663" t="s">
        <v>1069</v>
      </c>
      <c r="I1126" s="663" t="s">
        <v>1070</v>
      </c>
      <c r="J1126" s="663" t="s">
        <v>1071</v>
      </c>
      <c r="K1126" s="663" t="s">
        <v>1072</v>
      </c>
      <c r="L1126" s="665">
        <v>9.3196145068963361</v>
      </c>
      <c r="M1126" s="665">
        <v>256</v>
      </c>
      <c r="N1126" s="666">
        <v>2385.821313765462</v>
      </c>
    </row>
    <row r="1127" spans="1:14" ht="14.4" customHeight="1" x14ac:dyDescent="0.3">
      <c r="A1127" s="661" t="s">
        <v>591</v>
      </c>
      <c r="B1127" s="662" t="s">
        <v>592</v>
      </c>
      <c r="C1127" s="663" t="s">
        <v>604</v>
      </c>
      <c r="D1127" s="664" t="s">
        <v>4663</v>
      </c>
      <c r="E1127" s="663" t="s">
        <v>634</v>
      </c>
      <c r="F1127" s="664" t="s">
        <v>4671</v>
      </c>
      <c r="G1127" s="663" t="s">
        <v>650</v>
      </c>
      <c r="H1127" s="663" t="s">
        <v>1073</v>
      </c>
      <c r="I1127" s="663" t="s">
        <v>1074</v>
      </c>
      <c r="J1127" s="663" t="s">
        <v>1075</v>
      </c>
      <c r="K1127" s="663" t="s">
        <v>1076</v>
      </c>
      <c r="L1127" s="665">
        <v>57.554965889331051</v>
      </c>
      <c r="M1127" s="665">
        <v>4</v>
      </c>
      <c r="N1127" s="666">
        <v>230.2198635573242</v>
      </c>
    </row>
    <row r="1128" spans="1:14" ht="14.4" customHeight="1" x14ac:dyDescent="0.3">
      <c r="A1128" s="661" t="s">
        <v>591</v>
      </c>
      <c r="B1128" s="662" t="s">
        <v>592</v>
      </c>
      <c r="C1128" s="663" t="s">
        <v>604</v>
      </c>
      <c r="D1128" s="664" t="s">
        <v>4663</v>
      </c>
      <c r="E1128" s="663" t="s">
        <v>634</v>
      </c>
      <c r="F1128" s="664" t="s">
        <v>4671</v>
      </c>
      <c r="G1128" s="663" t="s">
        <v>650</v>
      </c>
      <c r="H1128" s="663" t="s">
        <v>1081</v>
      </c>
      <c r="I1128" s="663" t="s">
        <v>1082</v>
      </c>
      <c r="J1128" s="663" t="s">
        <v>1083</v>
      </c>
      <c r="K1128" s="663" t="s">
        <v>1084</v>
      </c>
      <c r="L1128" s="665">
        <v>219.91614249174455</v>
      </c>
      <c r="M1128" s="665">
        <v>32</v>
      </c>
      <c r="N1128" s="666">
        <v>7037.3165597358256</v>
      </c>
    </row>
    <row r="1129" spans="1:14" ht="14.4" customHeight="1" x14ac:dyDescent="0.3">
      <c r="A1129" s="661" t="s">
        <v>591</v>
      </c>
      <c r="B1129" s="662" t="s">
        <v>592</v>
      </c>
      <c r="C1129" s="663" t="s">
        <v>604</v>
      </c>
      <c r="D1129" s="664" t="s">
        <v>4663</v>
      </c>
      <c r="E1129" s="663" t="s">
        <v>634</v>
      </c>
      <c r="F1129" s="664" t="s">
        <v>4671</v>
      </c>
      <c r="G1129" s="663" t="s">
        <v>650</v>
      </c>
      <c r="H1129" s="663" t="s">
        <v>1085</v>
      </c>
      <c r="I1129" s="663" t="s">
        <v>1085</v>
      </c>
      <c r="J1129" s="663" t="s">
        <v>1086</v>
      </c>
      <c r="K1129" s="663" t="s">
        <v>1087</v>
      </c>
      <c r="L1129" s="665">
        <v>316.73000000000013</v>
      </c>
      <c r="M1129" s="665">
        <v>3</v>
      </c>
      <c r="N1129" s="666">
        <v>950.1900000000004</v>
      </c>
    </row>
    <row r="1130" spans="1:14" ht="14.4" customHeight="1" x14ac:dyDescent="0.3">
      <c r="A1130" s="661" t="s">
        <v>591</v>
      </c>
      <c r="B1130" s="662" t="s">
        <v>592</v>
      </c>
      <c r="C1130" s="663" t="s">
        <v>604</v>
      </c>
      <c r="D1130" s="664" t="s">
        <v>4663</v>
      </c>
      <c r="E1130" s="663" t="s">
        <v>634</v>
      </c>
      <c r="F1130" s="664" t="s">
        <v>4671</v>
      </c>
      <c r="G1130" s="663" t="s">
        <v>650</v>
      </c>
      <c r="H1130" s="663" t="s">
        <v>1088</v>
      </c>
      <c r="I1130" s="663" t="s">
        <v>1089</v>
      </c>
      <c r="J1130" s="663" t="s">
        <v>1090</v>
      </c>
      <c r="K1130" s="663" t="s">
        <v>1091</v>
      </c>
      <c r="L1130" s="665">
        <v>149.58505822759173</v>
      </c>
      <c r="M1130" s="665">
        <v>334</v>
      </c>
      <c r="N1130" s="666">
        <v>49961.409448015642</v>
      </c>
    </row>
    <row r="1131" spans="1:14" ht="14.4" customHeight="1" x14ac:dyDescent="0.3">
      <c r="A1131" s="661" t="s">
        <v>591</v>
      </c>
      <c r="B1131" s="662" t="s">
        <v>592</v>
      </c>
      <c r="C1131" s="663" t="s">
        <v>604</v>
      </c>
      <c r="D1131" s="664" t="s">
        <v>4663</v>
      </c>
      <c r="E1131" s="663" t="s">
        <v>634</v>
      </c>
      <c r="F1131" s="664" t="s">
        <v>4671</v>
      </c>
      <c r="G1131" s="663" t="s">
        <v>650</v>
      </c>
      <c r="H1131" s="663" t="s">
        <v>1092</v>
      </c>
      <c r="I1131" s="663" t="s">
        <v>215</v>
      </c>
      <c r="J1131" s="663" t="s">
        <v>1093</v>
      </c>
      <c r="K1131" s="663"/>
      <c r="L1131" s="665">
        <v>96.695456134116881</v>
      </c>
      <c r="M1131" s="665">
        <v>66</v>
      </c>
      <c r="N1131" s="666">
        <v>6381.9001048517139</v>
      </c>
    </row>
    <row r="1132" spans="1:14" ht="14.4" customHeight="1" x14ac:dyDescent="0.3">
      <c r="A1132" s="661" t="s">
        <v>591</v>
      </c>
      <c r="B1132" s="662" t="s">
        <v>592</v>
      </c>
      <c r="C1132" s="663" t="s">
        <v>604</v>
      </c>
      <c r="D1132" s="664" t="s">
        <v>4663</v>
      </c>
      <c r="E1132" s="663" t="s">
        <v>634</v>
      </c>
      <c r="F1132" s="664" t="s">
        <v>4671</v>
      </c>
      <c r="G1132" s="663" t="s">
        <v>650</v>
      </c>
      <c r="H1132" s="663" t="s">
        <v>3578</v>
      </c>
      <c r="I1132" s="663" t="s">
        <v>215</v>
      </c>
      <c r="J1132" s="663" t="s">
        <v>3579</v>
      </c>
      <c r="K1132" s="663"/>
      <c r="L1132" s="665">
        <v>535.94379831205367</v>
      </c>
      <c r="M1132" s="665">
        <v>1</v>
      </c>
      <c r="N1132" s="666">
        <v>535.94379831205367</v>
      </c>
    </row>
    <row r="1133" spans="1:14" ht="14.4" customHeight="1" x14ac:dyDescent="0.3">
      <c r="A1133" s="661" t="s">
        <v>591</v>
      </c>
      <c r="B1133" s="662" t="s">
        <v>592</v>
      </c>
      <c r="C1133" s="663" t="s">
        <v>604</v>
      </c>
      <c r="D1133" s="664" t="s">
        <v>4663</v>
      </c>
      <c r="E1133" s="663" t="s">
        <v>634</v>
      </c>
      <c r="F1133" s="664" t="s">
        <v>4671</v>
      </c>
      <c r="G1133" s="663" t="s">
        <v>650</v>
      </c>
      <c r="H1133" s="663" t="s">
        <v>1094</v>
      </c>
      <c r="I1133" s="663" t="s">
        <v>1095</v>
      </c>
      <c r="J1133" s="663" t="s">
        <v>1096</v>
      </c>
      <c r="K1133" s="663" t="s">
        <v>1097</v>
      </c>
      <c r="L1133" s="665">
        <v>245.74638702184222</v>
      </c>
      <c r="M1133" s="665">
        <v>18</v>
      </c>
      <c r="N1133" s="666">
        <v>4423.4349663931598</v>
      </c>
    </row>
    <row r="1134" spans="1:14" ht="14.4" customHeight="1" x14ac:dyDescent="0.3">
      <c r="A1134" s="661" t="s">
        <v>591</v>
      </c>
      <c r="B1134" s="662" t="s">
        <v>592</v>
      </c>
      <c r="C1134" s="663" t="s">
        <v>604</v>
      </c>
      <c r="D1134" s="664" t="s">
        <v>4663</v>
      </c>
      <c r="E1134" s="663" t="s">
        <v>634</v>
      </c>
      <c r="F1134" s="664" t="s">
        <v>4671</v>
      </c>
      <c r="G1134" s="663" t="s">
        <v>650</v>
      </c>
      <c r="H1134" s="663" t="s">
        <v>3580</v>
      </c>
      <c r="I1134" s="663" t="s">
        <v>215</v>
      </c>
      <c r="J1134" s="663" t="s">
        <v>3581</v>
      </c>
      <c r="K1134" s="663"/>
      <c r="L1134" s="665">
        <v>72.22</v>
      </c>
      <c r="M1134" s="665">
        <v>1</v>
      </c>
      <c r="N1134" s="666">
        <v>72.22</v>
      </c>
    </row>
    <row r="1135" spans="1:14" ht="14.4" customHeight="1" x14ac:dyDescent="0.3">
      <c r="A1135" s="661" t="s">
        <v>591</v>
      </c>
      <c r="B1135" s="662" t="s">
        <v>592</v>
      </c>
      <c r="C1135" s="663" t="s">
        <v>604</v>
      </c>
      <c r="D1135" s="664" t="s">
        <v>4663</v>
      </c>
      <c r="E1135" s="663" t="s">
        <v>634</v>
      </c>
      <c r="F1135" s="664" t="s">
        <v>4671</v>
      </c>
      <c r="G1135" s="663" t="s">
        <v>650</v>
      </c>
      <c r="H1135" s="663" t="s">
        <v>1100</v>
      </c>
      <c r="I1135" s="663" t="s">
        <v>215</v>
      </c>
      <c r="J1135" s="663" t="s">
        <v>1101</v>
      </c>
      <c r="K1135" s="663" t="s">
        <v>1102</v>
      </c>
      <c r="L1135" s="665">
        <v>40.039884140349258</v>
      </c>
      <c r="M1135" s="665">
        <v>2</v>
      </c>
      <c r="N1135" s="666">
        <v>80.079768280698516</v>
      </c>
    </row>
    <row r="1136" spans="1:14" ht="14.4" customHeight="1" x14ac:dyDescent="0.3">
      <c r="A1136" s="661" t="s">
        <v>591</v>
      </c>
      <c r="B1136" s="662" t="s">
        <v>592</v>
      </c>
      <c r="C1136" s="663" t="s">
        <v>604</v>
      </c>
      <c r="D1136" s="664" t="s">
        <v>4663</v>
      </c>
      <c r="E1136" s="663" t="s">
        <v>634</v>
      </c>
      <c r="F1136" s="664" t="s">
        <v>4671</v>
      </c>
      <c r="G1136" s="663" t="s">
        <v>650</v>
      </c>
      <c r="H1136" s="663" t="s">
        <v>1103</v>
      </c>
      <c r="I1136" s="663" t="s">
        <v>215</v>
      </c>
      <c r="J1136" s="663" t="s">
        <v>1104</v>
      </c>
      <c r="K1136" s="663"/>
      <c r="L1136" s="665">
        <v>33.479779119457916</v>
      </c>
      <c r="M1136" s="665">
        <v>21</v>
      </c>
      <c r="N1136" s="666">
        <v>703.07536150861631</v>
      </c>
    </row>
    <row r="1137" spans="1:14" ht="14.4" customHeight="1" x14ac:dyDescent="0.3">
      <c r="A1137" s="661" t="s">
        <v>591</v>
      </c>
      <c r="B1137" s="662" t="s">
        <v>592</v>
      </c>
      <c r="C1137" s="663" t="s">
        <v>604</v>
      </c>
      <c r="D1137" s="664" t="s">
        <v>4663</v>
      </c>
      <c r="E1137" s="663" t="s">
        <v>634</v>
      </c>
      <c r="F1137" s="664" t="s">
        <v>4671</v>
      </c>
      <c r="G1137" s="663" t="s">
        <v>650</v>
      </c>
      <c r="H1137" s="663" t="s">
        <v>1107</v>
      </c>
      <c r="I1137" s="663" t="s">
        <v>215</v>
      </c>
      <c r="J1137" s="663" t="s">
        <v>1108</v>
      </c>
      <c r="K1137" s="663"/>
      <c r="L1137" s="665">
        <v>100.68</v>
      </c>
      <c r="M1137" s="665">
        <v>3</v>
      </c>
      <c r="N1137" s="666">
        <v>302.04000000000002</v>
      </c>
    </row>
    <row r="1138" spans="1:14" ht="14.4" customHeight="1" x14ac:dyDescent="0.3">
      <c r="A1138" s="661" t="s">
        <v>591</v>
      </c>
      <c r="B1138" s="662" t="s">
        <v>592</v>
      </c>
      <c r="C1138" s="663" t="s">
        <v>604</v>
      </c>
      <c r="D1138" s="664" t="s">
        <v>4663</v>
      </c>
      <c r="E1138" s="663" t="s">
        <v>634</v>
      </c>
      <c r="F1138" s="664" t="s">
        <v>4671</v>
      </c>
      <c r="G1138" s="663" t="s">
        <v>650</v>
      </c>
      <c r="H1138" s="663" t="s">
        <v>3582</v>
      </c>
      <c r="I1138" s="663" t="s">
        <v>215</v>
      </c>
      <c r="J1138" s="663" t="s">
        <v>3583</v>
      </c>
      <c r="K1138" s="663"/>
      <c r="L1138" s="665">
        <v>39.08</v>
      </c>
      <c r="M1138" s="665">
        <v>2</v>
      </c>
      <c r="N1138" s="666">
        <v>78.16</v>
      </c>
    </row>
    <row r="1139" spans="1:14" ht="14.4" customHeight="1" x14ac:dyDescent="0.3">
      <c r="A1139" s="661" t="s">
        <v>591</v>
      </c>
      <c r="B1139" s="662" t="s">
        <v>592</v>
      </c>
      <c r="C1139" s="663" t="s">
        <v>604</v>
      </c>
      <c r="D1139" s="664" t="s">
        <v>4663</v>
      </c>
      <c r="E1139" s="663" t="s">
        <v>634</v>
      </c>
      <c r="F1139" s="664" t="s">
        <v>4671</v>
      </c>
      <c r="G1139" s="663" t="s">
        <v>650</v>
      </c>
      <c r="H1139" s="663" t="s">
        <v>1113</v>
      </c>
      <c r="I1139" s="663" t="s">
        <v>215</v>
      </c>
      <c r="J1139" s="663" t="s">
        <v>1114</v>
      </c>
      <c r="K1139" s="663"/>
      <c r="L1139" s="665">
        <v>22.485284272384071</v>
      </c>
      <c r="M1139" s="665">
        <v>30</v>
      </c>
      <c r="N1139" s="666">
        <v>674.55852817152208</v>
      </c>
    </row>
    <row r="1140" spans="1:14" ht="14.4" customHeight="1" x14ac:dyDescent="0.3">
      <c r="A1140" s="661" t="s">
        <v>591</v>
      </c>
      <c r="B1140" s="662" t="s">
        <v>592</v>
      </c>
      <c r="C1140" s="663" t="s">
        <v>604</v>
      </c>
      <c r="D1140" s="664" t="s">
        <v>4663</v>
      </c>
      <c r="E1140" s="663" t="s">
        <v>634</v>
      </c>
      <c r="F1140" s="664" t="s">
        <v>4671</v>
      </c>
      <c r="G1140" s="663" t="s">
        <v>650</v>
      </c>
      <c r="H1140" s="663" t="s">
        <v>1115</v>
      </c>
      <c r="I1140" s="663" t="s">
        <v>1116</v>
      </c>
      <c r="J1140" s="663" t="s">
        <v>1117</v>
      </c>
      <c r="K1140" s="663" t="s">
        <v>1118</v>
      </c>
      <c r="L1140" s="665">
        <v>22.589814961625208</v>
      </c>
      <c r="M1140" s="665">
        <v>3</v>
      </c>
      <c r="N1140" s="666">
        <v>67.769444884875625</v>
      </c>
    </row>
    <row r="1141" spans="1:14" ht="14.4" customHeight="1" x14ac:dyDescent="0.3">
      <c r="A1141" s="661" t="s">
        <v>591</v>
      </c>
      <c r="B1141" s="662" t="s">
        <v>592</v>
      </c>
      <c r="C1141" s="663" t="s">
        <v>604</v>
      </c>
      <c r="D1141" s="664" t="s">
        <v>4663</v>
      </c>
      <c r="E1141" s="663" t="s">
        <v>634</v>
      </c>
      <c r="F1141" s="664" t="s">
        <v>4671</v>
      </c>
      <c r="G1141" s="663" t="s">
        <v>650</v>
      </c>
      <c r="H1141" s="663" t="s">
        <v>1122</v>
      </c>
      <c r="I1141" s="663" t="s">
        <v>1123</v>
      </c>
      <c r="J1141" s="663" t="s">
        <v>1079</v>
      </c>
      <c r="K1141" s="663" t="s">
        <v>1124</v>
      </c>
      <c r="L1141" s="665">
        <v>57.653815110720231</v>
      </c>
      <c r="M1141" s="665">
        <v>5</v>
      </c>
      <c r="N1141" s="666">
        <v>288.26907555360117</v>
      </c>
    </row>
    <row r="1142" spans="1:14" ht="14.4" customHeight="1" x14ac:dyDescent="0.3">
      <c r="A1142" s="661" t="s">
        <v>591</v>
      </c>
      <c r="B1142" s="662" t="s">
        <v>592</v>
      </c>
      <c r="C1142" s="663" t="s">
        <v>604</v>
      </c>
      <c r="D1142" s="664" t="s">
        <v>4663</v>
      </c>
      <c r="E1142" s="663" t="s">
        <v>634</v>
      </c>
      <c r="F1142" s="664" t="s">
        <v>4671</v>
      </c>
      <c r="G1142" s="663" t="s">
        <v>650</v>
      </c>
      <c r="H1142" s="663" t="s">
        <v>1125</v>
      </c>
      <c r="I1142" s="663" t="s">
        <v>1126</v>
      </c>
      <c r="J1142" s="663" t="s">
        <v>1127</v>
      </c>
      <c r="K1142" s="663" t="s">
        <v>1128</v>
      </c>
      <c r="L1142" s="665">
        <v>65.117591537588552</v>
      </c>
      <c r="M1142" s="665">
        <v>5</v>
      </c>
      <c r="N1142" s="666">
        <v>325.58795768794278</v>
      </c>
    </row>
    <row r="1143" spans="1:14" ht="14.4" customHeight="1" x14ac:dyDescent="0.3">
      <c r="A1143" s="661" t="s">
        <v>591</v>
      </c>
      <c r="B1143" s="662" t="s">
        <v>592</v>
      </c>
      <c r="C1143" s="663" t="s">
        <v>604</v>
      </c>
      <c r="D1143" s="664" t="s">
        <v>4663</v>
      </c>
      <c r="E1143" s="663" t="s">
        <v>634</v>
      </c>
      <c r="F1143" s="664" t="s">
        <v>4671</v>
      </c>
      <c r="G1143" s="663" t="s">
        <v>650</v>
      </c>
      <c r="H1143" s="663" t="s">
        <v>1129</v>
      </c>
      <c r="I1143" s="663" t="s">
        <v>1130</v>
      </c>
      <c r="J1143" s="663" t="s">
        <v>1131</v>
      </c>
      <c r="K1143" s="663" t="s">
        <v>1132</v>
      </c>
      <c r="L1143" s="665">
        <v>58.25</v>
      </c>
      <c r="M1143" s="665">
        <v>1</v>
      </c>
      <c r="N1143" s="666">
        <v>58.25</v>
      </c>
    </row>
    <row r="1144" spans="1:14" ht="14.4" customHeight="1" x14ac:dyDescent="0.3">
      <c r="A1144" s="661" t="s">
        <v>591</v>
      </c>
      <c r="B1144" s="662" t="s">
        <v>592</v>
      </c>
      <c r="C1144" s="663" t="s">
        <v>604</v>
      </c>
      <c r="D1144" s="664" t="s">
        <v>4663</v>
      </c>
      <c r="E1144" s="663" t="s">
        <v>634</v>
      </c>
      <c r="F1144" s="664" t="s">
        <v>4671</v>
      </c>
      <c r="G1144" s="663" t="s">
        <v>650</v>
      </c>
      <c r="H1144" s="663" t="s">
        <v>1133</v>
      </c>
      <c r="I1144" s="663" t="s">
        <v>1134</v>
      </c>
      <c r="J1144" s="663" t="s">
        <v>1135</v>
      </c>
      <c r="K1144" s="663" t="s">
        <v>1136</v>
      </c>
      <c r="L1144" s="665">
        <v>113.41773356587669</v>
      </c>
      <c r="M1144" s="665">
        <v>56</v>
      </c>
      <c r="N1144" s="666">
        <v>6351.3930796890945</v>
      </c>
    </row>
    <row r="1145" spans="1:14" ht="14.4" customHeight="1" x14ac:dyDescent="0.3">
      <c r="A1145" s="661" t="s">
        <v>591</v>
      </c>
      <c r="B1145" s="662" t="s">
        <v>592</v>
      </c>
      <c r="C1145" s="663" t="s">
        <v>604</v>
      </c>
      <c r="D1145" s="664" t="s">
        <v>4663</v>
      </c>
      <c r="E1145" s="663" t="s">
        <v>634</v>
      </c>
      <c r="F1145" s="664" t="s">
        <v>4671</v>
      </c>
      <c r="G1145" s="663" t="s">
        <v>650</v>
      </c>
      <c r="H1145" s="663" t="s">
        <v>1137</v>
      </c>
      <c r="I1145" s="663" t="s">
        <v>1138</v>
      </c>
      <c r="J1145" s="663" t="s">
        <v>1139</v>
      </c>
      <c r="K1145" s="663" t="s">
        <v>1140</v>
      </c>
      <c r="L1145" s="665">
        <v>31.787499999999994</v>
      </c>
      <c r="M1145" s="665">
        <v>4</v>
      </c>
      <c r="N1145" s="666">
        <v>127.14999999999998</v>
      </c>
    </row>
    <row r="1146" spans="1:14" ht="14.4" customHeight="1" x14ac:dyDescent="0.3">
      <c r="A1146" s="661" t="s">
        <v>591</v>
      </c>
      <c r="B1146" s="662" t="s">
        <v>592</v>
      </c>
      <c r="C1146" s="663" t="s">
        <v>604</v>
      </c>
      <c r="D1146" s="664" t="s">
        <v>4663</v>
      </c>
      <c r="E1146" s="663" t="s">
        <v>634</v>
      </c>
      <c r="F1146" s="664" t="s">
        <v>4671</v>
      </c>
      <c r="G1146" s="663" t="s">
        <v>650</v>
      </c>
      <c r="H1146" s="663" t="s">
        <v>1145</v>
      </c>
      <c r="I1146" s="663" t="s">
        <v>1146</v>
      </c>
      <c r="J1146" s="663" t="s">
        <v>1147</v>
      </c>
      <c r="K1146" s="663" t="s">
        <v>1148</v>
      </c>
      <c r="L1146" s="665">
        <v>117.20665330754571</v>
      </c>
      <c r="M1146" s="665">
        <v>39</v>
      </c>
      <c r="N1146" s="666">
        <v>4571.0594789942825</v>
      </c>
    </row>
    <row r="1147" spans="1:14" ht="14.4" customHeight="1" x14ac:dyDescent="0.3">
      <c r="A1147" s="661" t="s">
        <v>591</v>
      </c>
      <c r="B1147" s="662" t="s">
        <v>592</v>
      </c>
      <c r="C1147" s="663" t="s">
        <v>604</v>
      </c>
      <c r="D1147" s="664" t="s">
        <v>4663</v>
      </c>
      <c r="E1147" s="663" t="s">
        <v>634</v>
      </c>
      <c r="F1147" s="664" t="s">
        <v>4671</v>
      </c>
      <c r="G1147" s="663" t="s">
        <v>650</v>
      </c>
      <c r="H1147" s="663" t="s">
        <v>1149</v>
      </c>
      <c r="I1147" s="663" t="s">
        <v>1150</v>
      </c>
      <c r="J1147" s="663" t="s">
        <v>1151</v>
      </c>
      <c r="K1147" s="663" t="s">
        <v>1152</v>
      </c>
      <c r="L1147" s="665">
        <v>40.598461538461542</v>
      </c>
      <c r="M1147" s="665">
        <v>13</v>
      </c>
      <c r="N1147" s="666">
        <v>527.78000000000009</v>
      </c>
    </row>
    <row r="1148" spans="1:14" ht="14.4" customHeight="1" x14ac:dyDescent="0.3">
      <c r="A1148" s="661" t="s">
        <v>591</v>
      </c>
      <c r="B1148" s="662" t="s">
        <v>592</v>
      </c>
      <c r="C1148" s="663" t="s">
        <v>604</v>
      </c>
      <c r="D1148" s="664" t="s">
        <v>4663</v>
      </c>
      <c r="E1148" s="663" t="s">
        <v>634</v>
      </c>
      <c r="F1148" s="664" t="s">
        <v>4671</v>
      </c>
      <c r="G1148" s="663" t="s">
        <v>650</v>
      </c>
      <c r="H1148" s="663" t="s">
        <v>1153</v>
      </c>
      <c r="I1148" s="663" t="s">
        <v>1154</v>
      </c>
      <c r="J1148" s="663" t="s">
        <v>1155</v>
      </c>
      <c r="K1148" s="663" t="s">
        <v>1156</v>
      </c>
      <c r="L1148" s="665">
        <v>95.715424321082423</v>
      </c>
      <c r="M1148" s="665">
        <v>64</v>
      </c>
      <c r="N1148" s="666">
        <v>6125.7871565492751</v>
      </c>
    </row>
    <row r="1149" spans="1:14" ht="14.4" customHeight="1" x14ac:dyDescent="0.3">
      <c r="A1149" s="661" t="s">
        <v>591</v>
      </c>
      <c r="B1149" s="662" t="s">
        <v>592</v>
      </c>
      <c r="C1149" s="663" t="s">
        <v>604</v>
      </c>
      <c r="D1149" s="664" t="s">
        <v>4663</v>
      </c>
      <c r="E1149" s="663" t="s">
        <v>634</v>
      </c>
      <c r="F1149" s="664" t="s">
        <v>4671</v>
      </c>
      <c r="G1149" s="663" t="s">
        <v>650</v>
      </c>
      <c r="H1149" s="663" t="s">
        <v>1157</v>
      </c>
      <c r="I1149" s="663" t="s">
        <v>1158</v>
      </c>
      <c r="J1149" s="663" t="s">
        <v>1155</v>
      </c>
      <c r="K1149" s="663" t="s">
        <v>1159</v>
      </c>
      <c r="L1149" s="665">
        <v>35.4</v>
      </c>
      <c r="M1149" s="665">
        <v>15</v>
      </c>
      <c r="N1149" s="666">
        <v>531</v>
      </c>
    </row>
    <row r="1150" spans="1:14" ht="14.4" customHeight="1" x14ac:dyDescent="0.3">
      <c r="A1150" s="661" t="s">
        <v>591</v>
      </c>
      <c r="B1150" s="662" t="s">
        <v>592</v>
      </c>
      <c r="C1150" s="663" t="s">
        <v>604</v>
      </c>
      <c r="D1150" s="664" t="s">
        <v>4663</v>
      </c>
      <c r="E1150" s="663" t="s">
        <v>634</v>
      </c>
      <c r="F1150" s="664" t="s">
        <v>4671</v>
      </c>
      <c r="G1150" s="663" t="s">
        <v>650</v>
      </c>
      <c r="H1150" s="663" t="s">
        <v>1160</v>
      </c>
      <c r="I1150" s="663" t="s">
        <v>1161</v>
      </c>
      <c r="J1150" s="663" t="s">
        <v>1162</v>
      </c>
      <c r="K1150" s="663" t="s">
        <v>1163</v>
      </c>
      <c r="L1150" s="665">
        <v>761.05696432656873</v>
      </c>
      <c r="M1150" s="665">
        <v>3.8</v>
      </c>
      <c r="N1150" s="666">
        <v>2892.016464440961</v>
      </c>
    </row>
    <row r="1151" spans="1:14" ht="14.4" customHeight="1" x14ac:dyDescent="0.3">
      <c r="A1151" s="661" t="s">
        <v>591</v>
      </c>
      <c r="B1151" s="662" t="s">
        <v>592</v>
      </c>
      <c r="C1151" s="663" t="s">
        <v>604</v>
      </c>
      <c r="D1151" s="664" t="s">
        <v>4663</v>
      </c>
      <c r="E1151" s="663" t="s">
        <v>634</v>
      </c>
      <c r="F1151" s="664" t="s">
        <v>4671</v>
      </c>
      <c r="G1151" s="663" t="s">
        <v>650</v>
      </c>
      <c r="H1151" s="663" t="s">
        <v>3584</v>
      </c>
      <c r="I1151" s="663" t="s">
        <v>3585</v>
      </c>
      <c r="J1151" s="663" t="s">
        <v>1178</v>
      </c>
      <c r="K1151" s="663" t="s">
        <v>3586</v>
      </c>
      <c r="L1151" s="665">
        <v>53.010000000000019</v>
      </c>
      <c r="M1151" s="665">
        <v>1</v>
      </c>
      <c r="N1151" s="666">
        <v>53.010000000000019</v>
      </c>
    </row>
    <row r="1152" spans="1:14" ht="14.4" customHeight="1" x14ac:dyDescent="0.3">
      <c r="A1152" s="661" t="s">
        <v>591</v>
      </c>
      <c r="B1152" s="662" t="s">
        <v>592</v>
      </c>
      <c r="C1152" s="663" t="s">
        <v>604</v>
      </c>
      <c r="D1152" s="664" t="s">
        <v>4663</v>
      </c>
      <c r="E1152" s="663" t="s">
        <v>634</v>
      </c>
      <c r="F1152" s="664" t="s">
        <v>4671</v>
      </c>
      <c r="G1152" s="663" t="s">
        <v>650</v>
      </c>
      <c r="H1152" s="663" t="s">
        <v>1168</v>
      </c>
      <c r="I1152" s="663" t="s">
        <v>1169</v>
      </c>
      <c r="J1152" s="663" t="s">
        <v>1170</v>
      </c>
      <c r="K1152" s="663" t="s">
        <v>1171</v>
      </c>
      <c r="L1152" s="665">
        <v>70.249591547675749</v>
      </c>
      <c r="M1152" s="665">
        <v>5</v>
      </c>
      <c r="N1152" s="666">
        <v>351.24795773837877</v>
      </c>
    </row>
    <row r="1153" spans="1:14" ht="14.4" customHeight="1" x14ac:dyDescent="0.3">
      <c r="A1153" s="661" t="s">
        <v>591</v>
      </c>
      <c r="B1153" s="662" t="s">
        <v>592</v>
      </c>
      <c r="C1153" s="663" t="s">
        <v>604</v>
      </c>
      <c r="D1153" s="664" t="s">
        <v>4663</v>
      </c>
      <c r="E1153" s="663" t="s">
        <v>634</v>
      </c>
      <c r="F1153" s="664" t="s">
        <v>4671</v>
      </c>
      <c r="G1153" s="663" t="s">
        <v>650</v>
      </c>
      <c r="H1153" s="663" t="s">
        <v>1172</v>
      </c>
      <c r="I1153" s="663" t="s">
        <v>1173</v>
      </c>
      <c r="J1153" s="663" t="s">
        <v>1174</v>
      </c>
      <c r="K1153" s="663" t="s">
        <v>1175</v>
      </c>
      <c r="L1153" s="665">
        <v>18.117850426665377</v>
      </c>
      <c r="M1153" s="665">
        <v>28</v>
      </c>
      <c r="N1153" s="666">
        <v>507.29981194663054</v>
      </c>
    </row>
    <row r="1154" spans="1:14" ht="14.4" customHeight="1" x14ac:dyDescent="0.3">
      <c r="A1154" s="661" t="s">
        <v>591</v>
      </c>
      <c r="B1154" s="662" t="s">
        <v>592</v>
      </c>
      <c r="C1154" s="663" t="s">
        <v>604</v>
      </c>
      <c r="D1154" s="664" t="s">
        <v>4663</v>
      </c>
      <c r="E1154" s="663" t="s">
        <v>634</v>
      </c>
      <c r="F1154" s="664" t="s">
        <v>4671</v>
      </c>
      <c r="G1154" s="663" t="s">
        <v>650</v>
      </c>
      <c r="H1154" s="663" t="s">
        <v>1180</v>
      </c>
      <c r="I1154" s="663" t="s">
        <v>1181</v>
      </c>
      <c r="J1154" s="663" t="s">
        <v>1182</v>
      </c>
      <c r="K1154" s="663" t="s">
        <v>1183</v>
      </c>
      <c r="L1154" s="665">
        <v>131.86318360121146</v>
      </c>
      <c r="M1154" s="665">
        <v>3</v>
      </c>
      <c r="N1154" s="666">
        <v>395.58955080363438</v>
      </c>
    </row>
    <row r="1155" spans="1:14" ht="14.4" customHeight="1" x14ac:dyDescent="0.3">
      <c r="A1155" s="661" t="s">
        <v>591</v>
      </c>
      <c r="B1155" s="662" t="s">
        <v>592</v>
      </c>
      <c r="C1155" s="663" t="s">
        <v>604</v>
      </c>
      <c r="D1155" s="664" t="s">
        <v>4663</v>
      </c>
      <c r="E1155" s="663" t="s">
        <v>634</v>
      </c>
      <c r="F1155" s="664" t="s">
        <v>4671</v>
      </c>
      <c r="G1155" s="663" t="s">
        <v>650</v>
      </c>
      <c r="H1155" s="663" t="s">
        <v>1184</v>
      </c>
      <c r="I1155" s="663" t="s">
        <v>1185</v>
      </c>
      <c r="J1155" s="663" t="s">
        <v>1182</v>
      </c>
      <c r="K1155" s="663" t="s">
        <v>1186</v>
      </c>
      <c r="L1155" s="665">
        <v>34.895558611727296</v>
      </c>
      <c r="M1155" s="665">
        <v>7</v>
      </c>
      <c r="N1155" s="666">
        <v>244.26891028209107</v>
      </c>
    </row>
    <row r="1156" spans="1:14" ht="14.4" customHeight="1" x14ac:dyDescent="0.3">
      <c r="A1156" s="661" t="s">
        <v>591</v>
      </c>
      <c r="B1156" s="662" t="s">
        <v>592</v>
      </c>
      <c r="C1156" s="663" t="s">
        <v>604</v>
      </c>
      <c r="D1156" s="664" t="s">
        <v>4663</v>
      </c>
      <c r="E1156" s="663" t="s">
        <v>634</v>
      </c>
      <c r="F1156" s="664" t="s">
        <v>4671</v>
      </c>
      <c r="G1156" s="663" t="s">
        <v>650</v>
      </c>
      <c r="H1156" s="663" t="s">
        <v>1187</v>
      </c>
      <c r="I1156" s="663" t="s">
        <v>1188</v>
      </c>
      <c r="J1156" s="663" t="s">
        <v>1189</v>
      </c>
      <c r="K1156" s="663" t="s">
        <v>1190</v>
      </c>
      <c r="L1156" s="665">
        <v>185.83</v>
      </c>
      <c r="M1156" s="665">
        <v>1</v>
      </c>
      <c r="N1156" s="666">
        <v>185.83</v>
      </c>
    </row>
    <row r="1157" spans="1:14" ht="14.4" customHeight="1" x14ac:dyDescent="0.3">
      <c r="A1157" s="661" t="s">
        <v>591</v>
      </c>
      <c r="B1157" s="662" t="s">
        <v>592</v>
      </c>
      <c r="C1157" s="663" t="s">
        <v>604</v>
      </c>
      <c r="D1157" s="664" t="s">
        <v>4663</v>
      </c>
      <c r="E1157" s="663" t="s">
        <v>634</v>
      </c>
      <c r="F1157" s="664" t="s">
        <v>4671</v>
      </c>
      <c r="G1157" s="663" t="s">
        <v>650</v>
      </c>
      <c r="H1157" s="663" t="s">
        <v>3587</v>
      </c>
      <c r="I1157" s="663" t="s">
        <v>3588</v>
      </c>
      <c r="J1157" s="663" t="s">
        <v>1189</v>
      </c>
      <c r="K1157" s="663" t="s">
        <v>2735</v>
      </c>
      <c r="L1157" s="665">
        <v>61.841542276876964</v>
      </c>
      <c r="M1157" s="665">
        <v>1</v>
      </c>
      <c r="N1157" s="666">
        <v>61.841542276876964</v>
      </c>
    </row>
    <row r="1158" spans="1:14" ht="14.4" customHeight="1" x14ac:dyDescent="0.3">
      <c r="A1158" s="661" t="s">
        <v>591</v>
      </c>
      <c r="B1158" s="662" t="s">
        <v>592</v>
      </c>
      <c r="C1158" s="663" t="s">
        <v>604</v>
      </c>
      <c r="D1158" s="664" t="s">
        <v>4663</v>
      </c>
      <c r="E1158" s="663" t="s">
        <v>634</v>
      </c>
      <c r="F1158" s="664" t="s">
        <v>4671</v>
      </c>
      <c r="G1158" s="663" t="s">
        <v>650</v>
      </c>
      <c r="H1158" s="663" t="s">
        <v>3589</v>
      </c>
      <c r="I1158" s="663" t="s">
        <v>3590</v>
      </c>
      <c r="J1158" s="663" t="s">
        <v>3591</v>
      </c>
      <c r="K1158" s="663" t="s">
        <v>2077</v>
      </c>
      <c r="L1158" s="665">
        <v>115.89976460368871</v>
      </c>
      <c r="M1158" s="665">
        <v>3</v>
      </c>
      <c r="N1158" s="666">
        <v>347.69929381106613</v>
      </c>
    </row>
    <row r="1159" spans="1:14" ht="14.4" customHeight="1" x14ac:dyDescent="0.3">
      <c r="A1159" s="661" t="s">
        <v>591</v>
      </c>
      <c r="B1159" s="662" t="s">
        <v>592</v>
      </c>
      <c r="C1159" s="663" t="s">
        <v>604</v>
      </c>
      <c r="D1159" s="664" t="s">
        <v>4663</v>
      </c>
      <c r="E1159" s="663" t="s">
        <v>634</v>
      </c>
      <c r="F1159" s="664" t="s">
        <v>4671</v>
      </c>
      <c r="G1159" s="663" t="s">
        <v>650</v>
      </c>
      <c r="H1159" s="663" t="s">
        <v>1191</v>
      </c>
      <c r="I1159" s="663" t="s">
        <v>1192</v>
      </c>
      <c r="J1159" s="663" t="s">
        <v>1174</v>
      </c>
      <c r="K1159" s="663" t="s">
        <v>1193</v>
      </c>
      <c r="L1159" s="665">
        <v>26.644930936077145</v>
      </c>
      <c r="M1159" s="665">
        <v>80</v>
      </c>
      <c r="N1159" s="666">
        <v>2131.5944748861716</v>
      </c>
    </row>
    <row r="1160" spans="1:14" ht="14.4" customHeight="1" x14ac:dyDescent="0.3">
      <c r="A1160" s="661" t="s">
        <v>591</v>
      </c>
      <c r="B1160" s="662" t="s">
        <v>592</v>
      </c>
      <c r="C1160" s="663" t="s">
        <v>604</v>
      </c>
      <c r="D1160" s="664" t="s">
        <v>4663</v>
      </c>
      <c r="E1160" s="663" t="s">
        <v>634</v>
      </c>
      <c r="F1160" s="664" t="s">
        <v>4671</v>
      </c>
      <c r="G1160" s="663" t="s">
        <v>650</v>
      </c>
      <c r="H1160" s="663" t="s">
        <v>1194</v>
      </c>
      <c r="I1160" s="663" t="s">
        <v>1195</v>
      </c>
      <c r="J1160" s="663" t="s">
        <v>1196</v>
      </c>
      <c r="K1160" s="663" t="s">
        <v>1197</v>
      </c>
      <c r="L1160" s="665">
        <v>40.979516202341841</v>
      </c>
      <c r="M1160" s="665">
        <v>1</v>
      </c>
      <c r="N1160" s="666">
        <v>40.979516202341841</v>
      </c>
    </row>
    <row r="1161" spans="1:14" ht="14.4" customHeight="1" x14ac:dyDescent="0.3">
      <c r="A1161" s="661" t="s">
        <v>591</v>
      </c>
      <c r="B1161" s="662" t="s">
        <v>592</v>
      </c>
      <c r="C1161" s="663" t="s">
        <v>604</v>
      </c>
      <c r="D1161" s="664" t="s">
        <v>4663</v>
      </c>
      <c r="E1161" s="663" t="s">
        <v>634</v>
      </c>
      <c r="F1161" s="664" t="s">
        <v>4671</v>
      </c>
      <c r="G1161" s="663" t="s">
        <v>650</v>
      </c>
      <c r="H1161" s="663" t="s">
        <v>3592</v>
      </c>
      <c r="I1161" s="663" t="s">
        <v>3593</v>
      </c>
      <c r="J1161" s="663" t="s">
        <v>3594</v>
      </c>
      <c r="K1161" s="663" t="s">
        <v>3595</v>
      </c>
      <c r="L1161" s="665">
        <v>194.33275382593948</v>
      </c>
      <c r="M1161" s="665">
        <v>4</v>
      </c>
      <c r="N1161" s="666">
        <v>777.33101530375791</v>
      </c>
    </row>
    <row r="1162" spans="1:14" ht="14.4" customHeight="1" x14ac:dyDescent="0.3">
      <c r="A1162" s="661" t="s">
        <v>591</v>
      </c>
      <c r="B1162" s="662" t="s">
        <v>592</v>
      </c>
      <c r="C1162" s="663" t="s">
        <v>604</v>
      </c>
      <c r="D1162" s="664" t="s">
        <v>4663</v>
      </c>
      <c r="E1162" s="663" t="s">
        <v>634</v>
      </c>
      <c r="F1162" s="664" t="s">
        <v>4671</v>
      </c>
      <c r="G1162" s="663" t="s">
        <v>650</v>
      </c>
      <c r="H1162" s="663" t="s">
        <v>1202</v>
      </c>
      <c r="I1162" s="663" t="s">
        <v>1203</v>
      </c>
      <c r="J1162" s="663" t="s">
        <v>1204</v>
      </c>
      <c r="K1162" s="663"/>
      <c r="L1162" s="665">
        <v>496.25958120403476</v>
      </c>
      <c r="M1162" s="665">
        <v>3</v>
      </c>
      <c r="N1162" s="666">
        <v>1488.7787436121043</v>
      </c>
    </row>
    <row r="1163" spans="1:14" ht="14.4" customHeight="1" x14ac:dyDescent="0.3">
      <c r="A1163" s="661" t="s">
        <v>591</v>
      </c>
      <c r="B1163" s="662" t="s">
        <v>592</v>
      </c>
      <c r="C1163" s="663" t="s">
        <v>604</v>
      </c>
      <c r="D1163" s="664" t="s">
        <v>4663</v>
      </c>
      <c r="E1163" s="663" t="s">
        <v>634</v>
      </c>
      <c r="F1163" s="664" t="s">
        <v>4671</v>
      </c>
      <c r="G1163" s="663" t="s">
        <v>650</v>
      </c>
      <c r="H1163" s="663" t="s">
        <v>3596</v>
      </c>
      <c r="I1163" s="663" t="s">
        <v>215</v>
      </c>
      <c r="J1163" s="663" t="s">
        <v>3597</v>
      </c>
      <c r="K1163" s="663"/>
      <c r="L1163" s="665">
        <v>81.261023509424732</v>
      </c>
      <c r="M1163" s="665">
        <v>1</v>
      </c>
      <c r="N1163" s="666">
        <v>81.261023509424732</v>
      </c>
    </row>
    <row r="1164" spans="1:14" ht="14.4" customHeight="1" x14ac:dyDescent="0.3">
      <c r="A1164" s="661" t="s">
        <v>591</v>
      </c>
      <c r="B1164" s="662" t="s">
        <v>592</v>
      </c>
      <c r="C1164" s="663" t="s">
        <v>604</v>
      </c>
      <c r="D1164" s="664" t="s">
        <v>4663</v>
      </c>
      <c r="E1164" s="663" t="s">
        <v>634</v>
      </c>
      <c r="F1164" s="664" t="s">
        <v>4671</v>
      </c>
      <c r="G1164" s="663" t="s">
        <v>650</v>
      </c>
      <c r="H1164" s="663" t="s">
        <v>1205</v>
      </c>
      <c r="I1164" s="663" t="s">
        <v>215</v>
      </c>
      <c r="J1164" s="663" t="s">
        <v>1206</v>
      </c>
      <c r="K1164" s="663"/>
      <c r="L1164" s="665">
        <v>191.13083361721442</v>
      </c>
      <c r="M1164" s="665">
        <v>24</v>
      </c>
      <c r="N1164" s="666">
        <v>4587.1400068131461</v>
      </c>
    </row>
    <row r="1165" spans="1:14" ht="14.4" customHeight="1" x14ac:dyDescent="0.3">
      <c r="A1165" s="661" t="s">
        <v>591</v>
      </c>
      <c r="B1165" s="662" t="s">
        <v>592</v>
      </c>
      <c r="C1165" s="663" t="s">
        <v>604</v>
      </c>
      <c r="D1165" s="664" t="s">
        <v>4663</v>
      </c>
      <c r="E1165" s="663" t="s">
        <v>634</v>
      </c>
      <c r="F1165" s="664" t="s">
        <v>4671</v>
      </c>
      <c r="G1165" s="663" t="s">
        <v>650</v>
      </c>
      <c r="H1165" s="663" t="s">
        <v>1207</v>
      </c>
      <c r="I1165" s="663" t="s">
        <v>215</v>
      </c>
      <c r="J1165" s="663" t="s">
        <v>1208</v>
      </c>
      <c r="K1165" s="663"/>
      <c r="L1165" s="665">
        <v>162.88664620574116</v>
      </c>
      <c r="M1165" s="665">
        <v>2</v>
      </c>
      <c r="N1165" s="666">
        <v>325.77329241148232</v>
      </c>
    </row>
    <row r="1166" spans="1:14" ht="14.4" customHeight="1" x14ac:dyDescent="0.3">
      <c r="A1166" s="661" t="s">
        <v>591</v>
      </c>
      <c r="B1166" s="662" t="s">
        <v>592</v>
      </c>
      <c r="C1166" s="663" t="s">
        <v>604</v>
      </c>
      <c r="D1166" s="664" t="s">
        <v>4663</v>
      </c>
      <c r="E1166" s="663" t="s">
        <v>634</v>
      </c>
      <c r="F1166" s="664" t="s">
        <v>4671</v>
      </c>
      <c r="G1166" s="663" t="s">
        <v>650</v>
      </c>
      <c r="H1166" s="663" t="s">
        <v>3598</v>
      </c>
      <c r="I1166" s="663" t="s">
        <v>215</v>
      </c>
      <c r="J1166" s="663" t="s">
        <v>3599</v>
      </c>
      <c r="K1166" s="663"/>
      <c r="L1166" s="665">
        <v>85.063281543072449</v>
      </c>
      <c r="M1166" s="665">
        <v>6</v>
      </c>
      <c r="N1166" s="666">
        <v>510.37968925843472</v>
      </c>
    </row>
    <row r="1167" spans="1:14" ht="14.4" customHeight="1" x14ac:dyDescent="0.3">
      <c r="A1167" s="661" t="s">
        <v>591</v>
      </c>
      <c r="B1167" s="662" t="s">
        <v>592</v>
      </c>
      <c r="C1167" s="663" t="s">
        <v>604</v>
      </c>
      <c r="D1167" s="664" t="s">
        <v>4663</v>
      </c>
      <c r="E1167" s="663" t="s">
        <v>634</v>
      </c>
      <c r="F1167" s="664" t="s">
        <v>4671</v>
      </c>
      <c r="G1167" s="663" t="s">
        <v>650</v>
      </c>
      <c r="H1167" s="663" t="s">
        <v>1209</v>
      </c>
      <c r="I1167" s="663" t="s">
        <v>1210</v>
      </c>
      <c r="J1167" s="663" t="s">
        <v>1211</v>
      </c>
      <c r="K1167" s="663" t="s">
        <v>1212</v>
      </c>
      <c r="L1167" s="665">
        <v>56.864963222462187</v>
      </c>
      <c r="M1167" s="665">
        <v>12</v>
      </c>
      <c r="N1167" s="666">
        <v>682.37955866954621</v>
      </c>
    </row>
    <row r="1168" spans="1:14" ht="14.4" customHeight="1" x14ac:dyDescent="0.3">
      <c r="A1168" s="661" t="s">
        <v>591</v>
      </c>
      <c r="B1168" s="662" t="s">
        <v>592</v>
      </c>
      <c r="C1168" s="663" t="s">
        <v>604</v>
      </c>
      <c r="D1168" s="664" t="s">
        <v>4663</v>
      </c>
      <c r="E1168" s="663" t="s">
        <v>634</v>
      </c>
      <c r="F1168" s="664" t="s">
        <v>4671</v>
      </c>
      <c r="G1168" s="663" t="s">
        <v>650</v>
      </c>
      <c r="H1168" s="663" t="s">
        <v>1213</v>
      </c>
      <c r="I1168" s="663" t="s">
        <v>1213</v>
      </c>
      <c r="J1168" s="663" t="s">
        <v>652</v>
      </c>
      <c r="K1168" s="663" t="s">
        <v>1214</v>
      </c>
      <c r="L1168" s="665">
        <v>192.5</v>
      </c>
      <c r="M1168" s="665">
        <v>30</v>
      </c>
      <c r="N1168" s="666">
        <v>5775</v>
      </c>
    </row>
    <row r="1169" spans="1:14" ht="14.4" customHeight="1" x14ac:dyDescent="0.3">
      <c r="A1169" s="661" t="s">
        <v>591</v>
      </c>
      <c r="B1169" s="662" t="s">
        <v>592</v>
      </c>
      <c r="C1169" s="663" t="s">
        <v>604</v>
      </c>
      <c r="D1169" s="664" t="s">
        <v>4663</v>
      </c>
      <c r="E1169" s="663" t="s">
        <v>634</v>
      </c>
      <c r="F1169" s="664" t="s">
        <v>4671</v>
      </c>
      <c r="G1169" s="663" t="s">
        <v>650</v>
      </c>
      <c r="H1169" s="663" t="s">
        <v>1218</v>
      </c>
      <c r="I1169" s="663" t="s">
        <v>1219</v>
      </c>
      <c r="J1169" s="663" t="s">
        <v>697</v>
      </c>
      <c r="K1169" s="663" t="s">
        <v>1220</v>
      </c>
      <c r="L1169" s="665">
        <v>42.170000000000023</v>
      </c>
      <c r="M1169" s="665">
        <v>4</v>
      </c>
      <c r="N1169" s="666">
        <v>168.68000000000009</v>
      </c>
    </row>
    <row r="1170" spans="1:14" ht="14.4" customHeight="1" x14ac:dyDescent="0.3">
      <c r="A1170" s="661" t="s">
        <v>591</v>
      </c>
      <c r="B1170" s="662" t="s">
        <v>592</v>
      </c>
      <c r="C1170" s="663" t="s">
        <v>604</v>
      </c>
      <c r="D1170" s="664" t="s">
        <v>4663</v>
      </c>
      <c r="E1170" s="663" t="s">
        <v>634</v>
      </c>
      <c r="F1170" s="664" t="s">
        <v>4671</v>
      </c>
      <c r="G1170" s="663" t="s">
        <v>650</v>
      </c>
      <c r="H1170" s="663" t="s">
        <v>1221</v>
      </c>
      <c r="I1170" s="663" t="s">
        <v>1222</v>
      </c>
      <c r="J1170" s="663" t="s">
        <v>1223</v>
      </c>
      <c r="K1170" s="663" t="s">
        <v>1224</v>
      </c>
      <c r="L1170" s="665">
        <v>57.132792804705097</v>
      </c>
      <c r="M1170" s="665">
        <v>39</v>
      </c>
      <c r="N1170" s="666">
        <v>2228.1789193834989</v>
      </c>
    </row>
    <row r="1171" spans="1:14" ht="14.4" customHeight="1" x14ac:dyDescent="0.3">
      <c r="A1171" s="661" t="s">
        <v>591</v>
      </c>
      <c r="B1171" s="662" t="s">
        <v>592</v>
      </c>
      <c r="C1171" s="663" t="s">
        <v>604</v>
      </c>
      <c r="D1171" s="664" t="s">
        <v>4663</v>
      </c>
      <c r="E1171" s="663" t="s">
        <v>634</v>
      </c>
      <c r="F1171" s="664" t="s">
        <v>4671</v>
      </c>
      <c r="G1171" s="663" t="s">
        <v>650</v>
      </c>
      <c r="H1171" s="663" t="s">
        <v>1225</v>
      </c>
      <c r="I1171" s="663" t="s">
        <v>1226</v>
      </c>
      <c r="J1171" s="663" t="s">
        <v>1227</v>
      </c>
      <c r="K1171" s="663" t="s">
        <v>678</v>
      </c>
      <c r="L1171" s="665">
        <v>124.46067285754332</v>
      </c>
      <c r="M1171" s="665">
        <v>144</v>
      </c>
      <c r="N1171" s="666">
        <v>17922.336891486237</v>
      </c>
    </row>
    <row r="1172" spans="1:14" ht="14.4" customHeight="1" x14ac:dyDescent="0.3">
      <c r="A1172" s="661" t="s">
        <v>591</v>
      </c>
      <c r="B1172" s="662" t="s">
        <v>592</v>
      </c>
      <c r="C1172" s="663" t="s">
        <v>604</v>
      </c>
      <c r="D1172" s="664" t="s">
        <v>4663</v>
      </c>
      <c r="E1172" s="663" t="s">
        <v>634</v>
      </c>
      <c r="F1172" s="664" t="s">
        <v>4671</v>
      </c>
      <c r="G1172" s="663" t="s">
        <v>650</v>
      </c>
      <c r="H1172" s="663" t="s">
        <v>1228</v>
      </c>
      <c r="I1172" s="663" t="s">
        <v>1229</v>
      </c>
      <c r="J1172" s="663" t="s">
        <v>1230</v>
      </c>
      <c r="K1172" s="663" t="s">
        <v>1231</v>
      </c>
      <c r="L1172" s="665">
        <v>65.879999999999981</v>
      </c>
      <c r="M1172" s="665">
        <v>2</v>
      </c>
      <c r="N1172" s="666">
        <v>131.75999999999996</v>
      </c>
    </row>
    <row r="1173" spans="1:14" ht="14.4" customHeight="1" x14ac:dyDescent="0.3">
      <c r="A1173" s="661" t="s">
        <v>591</v>
      </c>
      <c r="B1173" s="662" t="s">
        <v>592</v>
      </c>
      <c r="C1173" s="663" t="s">
        <v>604</v>
      </c>
      <c r="D1173" s="664" t="s">
        <v>4663</v>
      </c>
      <c r="E1173" s="663" t="s">
        <v>634</v>
      </c>
      <c r="F1173" s="664" t="s">
        <v>4671</v>
      </c>
      <c r="G1173" s="663" t="s">
        <v>650</v>
      </c>
      <c r="H1173" s="663" t="s">
        <v>1232</v>
      </c>
      <c r="I1173" s="663" t="s">
        <v>1233</v>
      </c>
      <c r="J1173" s="663" t="s">
        <v>1234</v>
      </c>
      <c r="K1173" s="663" t="s">
        <v>1235</v>
      </c>
      <c r="L1173" s="665">
        <v>58.717220162916036</v>
      </c>
      <c r="M1173" s="665">
        <v>11</v>
      </c>
      <c r="N1173" s="666">
        <v>645.8894217920764</v>
      </c>
    </row>
    <row r="1174" spans="1:14" ht="14.4" customHeight="1" x14ac:dyDescent="0.3">
      <c r="A1174" s="661" t="s">
        <v>591</v>
      </c>
      <c r="B1174" s="662" t="s">
        <v>592</v>
      </c>
      <c r="C1174" s="663" t="s">
        <v>604</v>
      </c>
      <c r="D1174" s="664" t="s">
        <v>4663</v>
      </c>
      <c r="E1174" s="663" t="s">
        <v>634</v>
      </c>
      <c r="F1174" s="664" t="s">
        <v>4671</v>
      </c>
      <c r="G1174" s="663" t="s">
        <v>650</v>
      </c>
      <c r="H1174" s="663" t="s">
        <v>1236</v>
      </c>
      <c r="I1174" s="663" t="s">
        <v>1237</v>
      </c>
      <c r="J1174" s="663" t="s">
        <v>1238</v>
      </c>
      <c r="K1174" s="663" t="s">
        <v>1239</v>
      </c>
      <c r="L1174" s="665">
        <v>107.56827641657904</v>
      </c>
      <c r="M1174" s="665">
        <v>8</v>
      </c>
      <c r="N1174" s="666">
        <v>860.54621133263231</v>
      </c>
    </row>
    <row r="1175" spans="1:14" ht="14.4" customHeight="1" x14ac:dyDescent="0.3">
      <c r="A1175" s="661" t="s">
        <v>591</v>
      </c>
      <c r="B1175" s="662" t="s">
        <v>592</v>
      </c>
      <c r="C1175" s="663" t="s">
        <v>604</v>
      </c>
      <c r="D1175" s="664" t="s">
        <v>4663</v>
      </c>
      <c r="E1175" s="663" t="s">
        <v>634</v>
      </c>
      <c r="F1175" s="664" t="s">
        <v>4671</v>
      </c>
      <c r="G1175" s="663" t="s">
        <v>650</v>
      </c>
      <c r="H1175" s="663" t="s">
        <v>3600</v>
      </c>
      <c r="I1175" s="663" t="s">
        <v>3601</v>
      </c>
      <c r="J1175" s="663" t="s">
        <v>3602</v>
      </c>
      <c r="K1175" s="663" t="s">
        <v>3603</v>
      </c>
      <c r="L1175" s="665">
        <v>38.099997005303202</v>
      </c>
      <c r="M1175" s="665">
        <v>3</v>
      </c>
      <c r="N1175" s="666">
        <v>114.2999910159096</v>
      </c>
    </row>
    <row r="1176" spans="1:14" ht="14.4" customHeight="1" x14ac:dyDescent="0.3">
      <c r="A1176" s="661" t="s">
        <v>591</v>
      </c>
      <c r="B1176" s="662" t="s">
        <v>592</v>
      </c>
      <c r="C1176" s="663" t="s">
        <v>604</v>
      </c>
      <c r="D1176" s="664" t="s">
        <v>4663</v>
      </c>
      <c r="E1176" s="663" t="s">
        <v>634</v>
      </c>
      <c r="F1176" s="664" t="s">
        <v>4671</v>
      </c>
      <c r="G1176" s="663" t="s">
        <v>650</v>
      </c>
      <c r="H1176" s="663" t="s">
        <v>3604</v>
      </c>
      <c r="I1176" s="663" t="s">
        <v>3605</v>
      </c>
      <c r="J1176" s="663" t="s">
        <v>3606</v>
      </c>
      <c r="K1176" s="663" t="s">
        <v>3607</v>
      </c>
      <c r="L1176" s="665">
        <v>79.493333333333339</v>
      </c>
      <c r="M1176" s="665">
        <v>6</v>
      </c>
      <c r="N1176" s="666">
        <v>476.96000000000004</v>
      </c>
    </row>
    <row r="1177" spans="1:14" ht="14.4" customHeight="1" x14ac:dyDescent="0.3">
      <c r="A1177" s="661" t="s">
        <v>591</v>
      </c>
      <c r="B1177" s="662" t="s">
        <v>592</v>
      </c>
      <c r="C1177" s="663" t="s">
        <v>604</v>
      </c>
      <c r="D1177" s="664" t="s">
        <v>4663</v>
      </c>
      <c r="E1177" s="663" t="s">
        <v>634</v>
      </c>
      <c r="F1177" s="664" t="s">
        <v>4671</v>
      </c>
      <c r="G1177" s="663" t="s">
        <v>650</v>
      </c>
      <c r="H1177" s="663" t="s">
        <v>3608</v>
      </c>
      <c r="I1177" s="663" t="s">
        <v>3609</v>
      </c>
      <c r="J1177" s="663" t="s">
        <v>3610</v>
      </c>
      <c r="K1177" s="663" t="s">
        <v>3611</v>
      </c>
      <c r="L1177" s="665">
        <v>1592.7330684735634</v>
      </c>
      <c r="M1177" s="665">
        <v>1</v>
      </c>
      <c r="N1177" s="666">
        <v>1592.7330684735634</v>
      </c>
    </row>
    <row r="1178" spans="1:14" ht="14.4" customHeight="1" x14ac:dyDescent="0.3">
      <c r="A1178" s="661" t="s">
        <v>591</v>
      </c>
      <c r="B1178" s="662" t="s">
        <v>592</v>
      </c>
      <c r="C1178" s="663" t="s">
        <v>604</v>
      </c>
      <c r="D1178" s="664" t="s">
        <v>4663</v>
      </c>
      <c r="E1178" s="663" t="s">
        <v>634</v>
      </c>
      <c r="F1178" s="664" t="s">
        <v>4671</v>
      </c>
      <c r="G1178" s="663" t="s">
        <v>650</v>
      </c>
      <c r="H1178" s="663" t="s">
        <v>1244</v>
      </c>
      <c r="I1178" s="663" t="s">
        <v>1245</v>
      </c>
      <c r="J1178" s="663" t="s">
        <v>1246</v>
      </c>
      <c r="K1178" s="663" t="s">
        <v>1247</v>
      </c>
      <c r="L1178" s="665">
        <v>62.67</v>
      </c>
      <c r="M1178" s="665">
        <v>4</v>
      </c>
      <c r="N1178" s="666">
        <v>250.68</v>
      </c>
    </row>
    <row r="1179" spans="1:14" ht="14.4" customHeight="1" x14ac:dyDescent="0.3">
      <c r="A1179" s="661" t="s">
        <v>591</v>
      </c>
      <c r="B1179" s="662" t="s">
        <v>592</v>
      </c>
      <c r="C1179" s="663" t="s">
        <v>604</v>
      </c>
      <c r="D1179" s="664" t="s">
        <v>4663</v>
      </c>
      <c r="E1179" s="663" t="s">
        <v>634</v>
      </c>
      <c r="F1179" s="664" t="s">
        <v>4671</v>
      </c>
      <c r="G1179" s="663" t="s">
        <v>650</v>
      </c>
      <c r="H1179" s="663" t="s">
        <v>1252</v>
      </c>
      <c r="I1179" s="663" t="s">
        <v>1253</v>
      </c>
      <c r="J1179" s="663" t="s">
        <v>1254</v>
      </c>
      <c r="K1179" s="663" t="s">
        <v>1255</v>
      </c>
      <c r="L1179" s="665">
        <v>66.971240483077338</v>
      </c>
      <c r="M1179" s="665">
        <v>8</v>
      </c>
      <c r="N1179" s="666">
        <v>535.7699238646187</v>
      </c>
    </row>
    <row r="1180" spans="1:14" ht="14.4" customHeight="1" x14ac:dyDescent="0.3">
      <c r="A1180" s="661" t="s">
        <v>591</v>
      </c>
      <c r="B1180" s="662" t="s">
        <v>592</v>
      </c>
      <c r="C1180" s="663" t="s">
        <v>604</v>
      </c>
      <c r="D1180" s="664" t="s">
        <v>4663</v>
      </c>
      <c r="E1180" s="663" t="s">
        <v>634</v>
      </c>
      <c r="F1180" s="664" t="s">
        <v>4671</v>
      </c>
      <c r="G1180" s="663" t="s">
        <v>650</v>
      </c>
      <c r="H1180" s="663" t="s">
        <v>1275</v>
      </c>
      <c r="I1180" s="663" t="s">
        <v>1276</v>
      </c>
      <c r="J1180" s="663" t="s">
        <v>1277</v>
      </c>
      <c r="K1180" s="663" t="s">
        <v>1278</v>
      </c>
      <c r="L1180" s="665">
        <v>1704.5599959748413</v>
      </c>
      <c r="M1180" s="665">
        <v>44</v>
      </c>
      <c r="N1180" s="666">
        <v>75000.639822893019</v>
      </c>
    </row>
    <row r="1181" spans="1:14" ht="14.4" customHeight="1" x14ac:dyDescent="0.3">
      <c r="A1181" s="661" t="s">
        <v>591</v>
      </c>
      <c r="B1181" s="662" t="s">
        <v>592</v>
      </c>
      <c r="C1181" s="663" t="s">
        <v>604</v>
      </c>
      <c r="D1181" s="664" t="s">
        <v>4663</v>
      </c>
      <c r="E1181" s="663" t="s">
        <v>634</v>
      </c>
      <c r="F1181" s="664" t="s">
        <v>4671</v>
      </c>
      <c r="G1181" s="663" t="s">
        <v>650</v>
      </c>
      <c r="H1181" s="663" t="s">
        <v>3612</v>
      </c>
      <c r="I1181" s="663" t="s">
        <v>3613</v>
      </c>
      <c r="J1181" s="663" t="s">
        <v>1631</v>
      </c>
      <c r="K1181" s="663" t="s">
        <v>3614</v>
      </c>
      <c r="L1181" s="665">
        <v>36.149999999999963</v>
      </c>
      <c r="M1181" s="665">
        <v>1</v>
      </c>
      <c r="N1181" s="666">
        <v>36.149999999999963</v>
      </c>
    </row>
    <row r="1182" spans="1:14" ht="14.4" customHeight="1" x14ac:dyDescent="0.3">
      <c r="A1182" s="661" t="s">
        <v>591</v>
      </c>
      <c r="B1182" s="662" t="s">
        <v>592</v>
      </c>
      <c r="C1182" s="663" t="s">
        <v>604</v>
      </c>
      <c r="D1182" s="664" t="s">
        <v>4663</v>
      </c>
      <c r="E1182" s="663" t="s">
        <v>634</v>
      </c>
      <c r="F1182" s="664" t="s">
        <v>4671</v>
      </c>
      <c r="G1182" s="663" t="s">
        <v>650</v>
      </c>
      <c r="H1182" s="663" t="s">
        <v>3615</v>
      </c>
      <c r="I1182" s="663" t="s">
        <v>3616</v>
      </c>
      <c r="J1182" s="663" t="s">
        <v>3617</v>
      </c>
      <c r="K1182" s="663" t="s">
        <v>3618</v>
      </c>
      <c r="L1182" s="665">
        <v>132.64999999999998</v>
      </c>
      <c r="M1182" s="665">
        <v>1</v>
      </c>
      <c r="N1182" s="666">
        <v>132.64999999999998</v>
      </c>
    </row>
    <row r="1183" spans="1:14" ht="14.4" customHeight="1" x14ac:dyDescent="0.3">
      <c r="A1183" s="661" t="s">
        <v>591</v>
      </c>
      <c r="B1183" s="662" t="s">
        <v>592</v>
      </c>
      <c r="C1183" s="663" t="s">
        <v>604</v>
      </c>
      <c r="D1183" s="664" t="s">
        <v>4663</v>
      </c>
      <c r="E1183" s="663" t="s">
        <v>634</v>
      </c>
      <c r="F1183" s="664" t="s">
        <v>4671</v>
      </c>
      <c r="G1183" s="663" t="s">
        <v>650</v>
      </c>
      <c r="H1183" s="663" t="s">
        <v>1282</v>
      </c>
      <c r="I1183" s="663" t="s">
        <v>1283</v>
      </c>
      <c r="J1183" s="663" t="s">
        <v>1284</v>
      </c>
      <c r="K1183" s="663" t="s">
        <v>1285</v>
      </c>
      <c r="L1183" s="665">
        <v>475.11218215180185</v>
      </c>
      <c r="M1183" s="665">
        <v>14</v>
      </c>
      <c r="N1183" s="666">
        <v>6651.570550125226</v>
      </c>
    </row>
    <row r="1184" spans="1:14" ht="14.4" customHeight="1" x14ac:dyDescent="0.3">
      <c r="A1184" s="661" t="s">
        <v>591</v>
      </c>
      <c r="B1184" s="662" t="s">
        <v>592</v>
      </c>
      <c r="C1184" s="663" t="s">
        <v>604</v>
      </c>
      <c r="D1184" s="664" t="s">
        <v>4663</v>
      </c>
      <c r="E1184" s="663" t="s">
        <v>634</v>
      </c>
      <c r="F1184" s="664" t="s">
        <v>4671</v>
      </c>
      <c r="G1184" s="663" t="s">
        <v>650</v>
      </c>
      <c r="H1184" s="663" t="s">
        <v>1286</v>
      </c>
      <c r="I1184" s="663" t="s">
        <v>1287</v>
      </c>
      <c r="J1184" s="663" t="s">
        <v>1288</v>
      </c>
      <c r="K1184" s="663" t="s">
        <v>1289</v>
      </c>
      <c r="L1184" s="665">
        <v>373.26247749996844</v>
      </c>
      <c r="M1184" s="665">
        <v>16</v>
      </c>
      <c r="N1184" s="666">
        <v>5972.199639999495</v>
      </c>
    </row>
    <row r="1185" spans="1:14" ht="14.4" customHeight="1" x14ac:dyDescent="0.3">
      <c r="A1185" s="661" t="s">
        <v>591</v>
      </c>
      <c r="B1185" s="662" t="s">
        <v>592</v>
      </c>
      <c r="C1185" s="663" t="s">
        <v>604</v>
      </c>
      <c r="D1185" s="664" t="s">
        <v>4663</v>
      </c>
      <c r="E1185" s="663" t="s">
        <v>634</v>
      </c>
      <c r="F1185" s="664" t="s">
        <v>4671</v>
      </c>
      <c r="G1185" s="663" t="s">
        <v>650</v>
      </c>
      <c r="H1185" s="663" t="s">
        <v>1293</v>
      </c>
      <c r="I1185" s="663" t="s">
        <v>1293</v>
      </c>
      <c r="J1185" s="663" t="s">
        <v>1294</v>
      </c>
      <c r="K1185" s="663" t="s">
        <v>1295</v>
      </c>
      <c r="L1185" s="665">
        <v>240.91000000000005</v>
      </c>
      <c r="M1185" s="665">
        <v>1</v>
      </c>
      <c r="N1185" s="666">
        <v>240.91000000000005</v>
      </c>
    </row>
    <row r="1186" spans="1:14" ht="14.4" customHeight="1" x14ac:dyDescent="0.3">
      <c r="A1186" s="661" t="s">
        <v>591</v>
      </c>
      <c r="B1186" s="662" t="s">
        <v>592</v>
      </c>
      <c r="C1186" s="663" t="s">
        <v>604</v>
      </c>
      <c r="D1186" s="664" t="s">
        <v>4663</v>
      </c>
      <c r="E1186" s="663" t="s">
        <v>634</v>
      </c>
      <c r="F1186" s="664" t="s">
        <v>4671</v>
      </c>
      <c r="G1186" s="663" t="s">
        <v>650</v>
      </c>
      <c r="H1186" s="663" t="s">
        <v>3619</v>
      </c>
      <c r="I1186" s="663" t="s">
        <v>3620</v>
      </c>
      <c r="J1186" s="663" t="s">
        <v>3621</v>
      </c>
      <c r="K1186" s="663" t="s">
        <v>3622</v>
      </c>
      <c r="L1186" s="665">
        <v>328.22983333880228</v>
      </c>
      <c r="M1186" s="665">
        <v>12</v>
      </c>
      <c r="N1186" s="666">
        <v>3938.7580000656276</v>
      </c>
    </row>
    <row r="1187" spans="1:14" ht="14.4" customHeight="1" x14ac:dyDescent="0.3">
      <c r="A1187" s="661" t="s">
        <v>591</v>
      </c>
      <c r="B1187" s="662" t="s">
        <v>592</v>
      </c>
      <c r="C1187" s="663" t="s">
        <v>604</v>
      </c>
      <c r="D1187" s="664" t="s">
        <v>4663</v>
      </c>
      <c r="E1187" s="663" t="s">
        <v>634</v>
      </c>
      <c r="F1187" s="664" t="s">
        <v>4671</v>
      </c>
      <c r="G1187" s="663" t="s">
        <v>650</v>
      </c>
      <c r="H1187" s="663" t="s">
        <v>3623</v>
      </c>
      <c r="I1187" s="663" t="s">
        <v>3624</v>
      </c>
      <c r="J1187" s="663" t="s">
        <v>2065</v>
      </c>
      <c r="K1187" s="663" t="s">
        <v>3625</v>
      </c>
      <c r="L1187" s="665">
        <v>577.42999999999995</v>
      </c>
      <c r="M1187" s="665">
        <v>1</v>
      </c>
      <c r="N1187" s="666">
        <v>577.42999999999995</v>
      </c>
    </row>
    <row r="1188" spans="1:14" ht="14.4" customHeight="1" x14ac:dyDescent="0.3">
      <c r="A1188" s="661" t="s">
        <v>591</v>
      </c>
      <c r="B1188" s="662" t="s">
        <v>592</v>
      </c>
      <c r="C1188" s="663" t="s">
        <v>604</v>
      </c>
      <c r="D1188" s="664" t="s">
        <v>4663</v>
      </c>
      <c r="E1188" s="663" t="s">
        <v>634</v>
      </c>
      <c r="F1188" s="664" t="s">
        <v>4671</v>
      </c>
      <c r="G1188" s="663" t="s">
        <v>650</v>
      </c>
      <c r="H1188" s="663" t="s">
        <v>1299</v>
      </c>
      <c r="I1188" s="663" t="s">
        <v>1300</v>
      </c>
      <c r="J1188" s="663" t="s">
        <v>1301</v>
      </c>
      <c r="K1188" s="663" t="s">
        <v>1302</v>
      </c>
      <c r="L1188" s="665">
        <v>64.963731426755487</v>
      </c>
      <c r="M1188" s="665">
        <v>9</v>
      </c>
      <c r="N1188" s="666">
        <v>584.67358284079944</v>
      </c>
    </row>
    <row r="1189" spans="1:14" ht="14.4" customHeight="1" x14ac:dyDescent="0.3">
      <c r="A1189" s="661" t="s">
        <v>591</v>
      </c>
      <c r="B1189" s="662" t="s">
        <v>592</v>
      </c>
      <c r="C1189" s="663" t="s">
        <v>604</v>
      </c>
      <c r="D1189" s="664" t="s">
        <v>4663</v>
      </c>
      <c r="E1189" s="663" t="s">
        <v>634</v>
      </c>
      <c r="F1189" s="664" t="s">
        <v>4671</v>
      </c>
      <c r="G1189" s="663" t="s">
        <v>650</v>
      </c>
      <c r="H1189" s="663" t="s">
        <v>1303</v>
      </c>
      <c r="I1189" s="663" t="s">
        <v>1304</v>
      </c>
      <c r="J1189" s="663" t="s">
        <v>1305</v>
      </c>
      <c r="K1189" s="663" t="s">
        <v>1306</v>
      </c>
      <c r="L1189" s="665">
        <v>100.74662048753464</v>
      </c>
      <c r="M1189" s="665">
        <v>23</v>
      </c>
      <c r="N1189" s="666">
        <v>2317.1722712132969</v>
      </c>
    </row>
    <row r="1190" spans="1:14" ht="14.4" customHeight="1" x14ac:dyDescent="0.3">
      <c r="A1190" s="661" t="s">
        <v>591</v>
      </c>
      <c r="B1190" s="662" t="s">
        <v>592</v>
      </c>
      <c r="C1190" s="663" t="s">
        <v>604</v>
      </c>
      <c r="D1190" s="664" t="s">
        <v>4663</v>
      </c>
      <c r="E1190" s="663" t="s">
        <v>634</v>
      </c>
      <c r="F1190" s="664" t="s">
        <v>4671</v>
      </c>
      <c r="G1190" s="663" t="s">
        <v>650</v>
      </c>
      <c r="H1190" s="663" t="s">
        <v>3626</v>
      </c>
      <c r="I1190" s="663" t="s">
        <v>3627</v>
      </c>
      <c r="J1190" s="663" t="s">
        <v>3628</v>
      </c>
      <c r="K1190" s="663" t="s">
        <v>3629</v>
      </c>
      <c r="L1190" s="665">
        <v>47.180000000000042</v>
      </c>
      <c r="M1190" s="665">
        <v>3</v>
      </c>
      <c r="N1190" s="666">
        <v>141.54000000000013</v>
      </c>
    </row>
    <row r="1191" spans="1:14" ht="14.4" customHeight="1" x14ac:dyDescent="0.3">
      <c r="A1191" s="661" t="s">
        <v>591</v>
      </c>
      <c r="B1191" s="662" t="s">
        <v>592</v>
      </c>
      <c r="C1191" s="663" t="s">
        <v>604</v>
      </c>
      <c r="D1191" s="664" t="s">
        <v>4663</v>
      </c>
      <c r="E1191" s="663" t="s">
        <v>634</v>
      </c>
      <c r="F1191" s="664" t="s">
        <v>4671</v>
      </c>
      <c r="G1191" s="663" t="s">
        <v>650</v>
      </c>
      <c r="H1191" s="663" t="s">
        <v>3630</v>
      </c>
      <c r="I1191" s="663" t="s">
        <v>3631</v>
      </c>
      <c r="J1191" s="663" t="s">
        <v>1006</v>
      </c>
      <c r="K1191" s="663" t="s">
        <v>3632</v>
      </c>
      <c r="L1191" s="665">
        <v>74.542931368869631</v>
      </c>
      <c r="M1191" s="665">
        <v>3</v>
      </c>
      <c r="N1191" s="666">
        <v>223.62879410660889</v>
      </c>
    </row>
    <row r="1192" spans="1:14" ht="14.4" customHeight="1" x14ac:dyDescent="0.3">
      <c r="A1192" s="661" t="s">
        <v>591</v>
      </c>
      <c r="B1192" s="662" t="s">
        <v>592</v>
      </c>
      <c r="C1192" s="663" t="s">
        <v>604</v>
      </c>
      <c r="D1192" s="664" t="s">
        <v>4663</v>
      </c>
      <c r="E1192" s="663" t="s">
        <v>634</v>
      </c>
      <c r="F1192" s="664" t="s">
        <v>4671</v>
      </c>
      <c r="G1192" s="663" t="s">
        <v>650</v>
      </c>
      <c r="H1192" s="663" t="s">
        <v>1311</v>
      </c>
      <c r="I1192" s="663" t="s">
        <v>1312</v>
      </c>
      <c r="J1192" s="663" t="s">
        <v>819</v>
      </c>
      <c r="K1192" s="663" t="s">
        <v>1313</v>
      </c>
      <c r="L1192" s="665">
        <v>64.378523026076351</v>
      </c>
      <c r="M1192" s="665">
        <v>34</v>
      </c>
      <c r="N1192" s="666">
        <v>2188.8697828865961</v>
      </c>
    </row>
    <row r="1193" spans="1:14" ht="14.4" customHeight="1" x14ac:dyDescent="0.3">
      <c r="A1193" s="661" t="s">
        <v>591</v>
      </c>
      <c r="B1193" s="662" t="s">
        <v>592</v>
      </c>
      <c r="C1193" s="663" t="s">
        <v>604</v>
      </c>
      <c r="D1193" s="664" t="s">
        <v>4663</v>
      </c>
      <c r="E1193" s="663" t="s">
        <v>634</v>
      </c>
      <c r="F1193" s="664" t="s">
        <v>4671</v>
      </c>
      <c r="G1193" s="663" t="s">
        <v>650</v>
      </c>
      <c r="H1193" s="663" t="s">
        <v>3633</v>
      </c>
      <c r="I1193" s="663" t="s">
        <v>3634</v>
      </c>
      <c r="J1193" s="663" t="s">
        <v>3635</v>
      </c>
      <c r="K1193" s="663" t="s">
        <v>3636</v>
      </c>
      <c r="L1193" s="665">
        <v>68.790000000000006</v>
      </c>
      <c r="M1193" s="665">
        <v>2</v>
      </c>
      <c r="N1193" s="666">
        <v>137.58000000000001</v>
      </c>
    </row>
    <row r="1194" spans="1:14" ht="14.4" customHeight="1" x14ac:dyDescent="0.3">
      <c r="A1194" s="661" t="s">
        <v>591</v>
      </c>
      <c r="B1194" s="662" t="s">
        <v>592</v>
      </c>
      <c r="C1194" s="663" t="s">
        <v>604</v>
      </c>
      <c r="D1194" s="664" t="s">
        <v>4663</v>
      </c>
      <c r="E1194" s="663" t="s">
        <v>634</v>
      </c>
      <c r="F1194" s="664" t="s">
        <v>4671</v>
      </c>
      <c r="G1194" s="663" t="s">
        <v>650</v>
      </c>
      <c r="H1194" s="663" t="s">
        <v>1325</v>
      </c>
      <c r="I1194" s="663" t="s">
        <v>1326</v>
      </c>
      <c r="J1194" s="663" t="s">
        <v>1327</v>
      </c>
      <c r="K1194" s="663" t="s">
        <v>1328</v>
      </c>
      <c r="L1194" s="665">
        <v>52.136343064280858</v>
      </c>
      <c r="M1194" s="665">
        <v>17</v>
      </c>
      <c r="N1194" s="666">
        <v>886.31783209277455</v>
      </c>
    </row>
    <row r="1195" spans="1:14" ht="14.4" customHeight="1" x14ac:dyDescent="0.3">
      <c r="A1195" s="661" t="s">
        <v>591</v>
      </c>
      <c r="B1195" s="662" t="s">
        <v>592</v>
      </c>
      <c r="C1195" s="663" t="s">
        <v>604</v>
      </c>
      <c r="D1195" s="664" t="s">
        <v>4663</v>
      </c>
      <c r="E1195" s="663" t="s">
        <v>634</v>
      </c>
      <c r="F1195" s="664" t="s">
        <v>4671</v>
      </c>
      <c r="G1195" s="663" t="s">
        <v>650</v>
      </c>
      <c r="H1195" s="663" t="s">
        <v>1329</v>
      </c>
      <c r="I1195" s="663" t="s">
        <v>1330</v>
      </c>
      <c r="J1195" s="663" t="s">
        <v>1331</v>
      </c>
      <c r="K1195" s="663" t="s">
        <v>1332</v>
      </c>
      <c r="L1195" s="665">
        <v>14.402850555326344</v>
      </c>
      <c r="M1195" s="665">
        <v>139</v>
      </c>
      <c r="N1195" s="666">
        <v>2001.9962271903619</v>
      </c>
    </row>
    <row r="1196" spans="1:14" ht="14.4" customHeight="1" x14ac:dyDescent="0.3">
      <c r="A1196" s="661" t="s">
        <v>591</v>
      </c>
      <c r="B1196" s="662" t="s">
        <v>592</v>
      </c>
      <c r="C1196" s="663" t="s">
        <v>604</v>
      </c>
      <c r="D1196" s="664" t="s">
        <v>4663</v>
      </c>
      <c r="E1196" s="663" t="s">
        <v>634</v>
      </c>
      <c r="F1196" s="664" t="s">
        <v>4671</v>
      </c>
      <c r="G1196" s="663" t="s">
        <v>650</v>
      </c>
      <c r="H1196" s="663" t="s">
        <v>1333</v>
      </c>
      <c r="I1196" s="663" t="s">
        <v>1334</v>
      </c>
      <c r="J1196" s="663" t="s">
        <v>1335</v>
      </c>
      <c r="K1196" s="663" t="s">
        <v>1336</v>
      </c>
      <c r="L1196" s="665">
        <v>9.3720693513785456</v>
      </c>
      <c r="M1196" s="665">
        <v>498</v>
      </c>
      <c r="N1196" s="666">
        <v>4667.2905369865157</v>
      </c>
    </row>
    <row r="1197" spans="1:14" ht="14.4" customHeight="1" x14ac:dyDescent="0.3">
      <c r="A1197" s="661" t="s">
        <v>591</v>
      </c>
      <c r="B1197" s="662" t="s">
        <v>592</v>
      </c>
      <c r="C1197" s="663" t="s">
        <v>604</v>
      </c>
      <c r="D1197" s="664" t="s">
        <v>4663</v>
      </c>
      <c r="E1197" s="663" t="s">
        <v>634</v>
      </c>
      <c r="F1197" s="664" t="s">
        <v>4671</v>
      </c>
      <c r="G1197" s="663" t="s">
        <v>650</v>
      </c>
      <c r="H1197" s="663" t="s">
        <v>3637</v>
      </c>
      <c r="I1197" s="663" t="s">
        <v>215</v>
      </c>
      <c r="J1197" s="663" t="s">
        <v>3638</v>
      </c>
      <c r="K1197" s="663"/>
      <c r="L1197" s="665">
        <v>30.662499999999994</v>
      </c>
      <c r="M1197" s="665">
        <v>4</v>
      </c>
      <c r="N1197" s="666">
        <v>122.64999999999998</v>
      </c>
    </row>
    <row r="1198" spans="1:14" ht="14.4" customHeight="1" x14ac:dyDescent="0.3">
      <c r="A1198" s="661" t="s">
        <v>591</v>
      </c>
      <c r="B1198" s="662" t="s">
        <v>592</v>
      </c>
      <c r="C1198" s="663" t="s">
        <v>604</v>
      </c>
      <c r="D1198" s="664" t="s">
        <v>4663</v>
      </c>
      <c r="E1198" s="663" t="s">
        <v>634</v>
      </c>
      <c r="F1198" s="664" t="s">
        <v>4671</v>
      </c>
      <c r="G1198" s="663" t="s">
        <v>650</v>
      </c>
      <c r="H1198" s="663" t="s">
        <v>1337</v>
      </c>
      <c r="I1198" s="663" t="s">
        <v>215</v>
      </c>
      <c r="J1198" s="663" t="s">
        <v>1338</v>
      </c>
      <c r="K1198" s="663"/>
      <c r="L1198" s="665">
        <v>137.89013739968681</v>
      </c>
      <c r="M1198" s="665">
        <v>48</v>
      </c>
      <c r="N1198" s="666">
        <v>6618.7265951849668</v>
      </c>
    </row>
    <row r="1199" spans="1:14" ht="14.4" customHeight="1" x14ac:dyDescent="0.3">
      <c r="A1199" s="661" t="s">
        <v>591</v>
      </c>
      <c r="B1199" s="662" t="s">
        <v>592</v>
      </c>
      <c r="C1199" s="663" t="s">
        <v>604</v>
      </c>
      <c r="D1199" s="664" t="s">
        <v>4663</v>
      </c>
      <c r="E1199" s="663" t="s">
        <v>634</v>
      </c>
      <c r="F1199" s="664" t="s">
        <v>4671</v>
      </c>
      <c r="G1199" s="663" t="s">
        <v>650</v>
      </c>
      <c r="H1199" s="663" t="s">
        <v>1345</v>
      </c>
      <c r="I1199" s="663" t="s">
        <v>215</v>
      </c>
      <c r="J1199" s="663" t="s">
        <v>1346</v>
      </c>
      <c r="K1199" s="663"/>
      <c r="L1199" s="665">
        <v>137.89002287763537</v>
      </c>
      <c r="M1199" s="665">
        <v>6</v>
      </c>
      <c r="N1199" s="666">
        <v>827.34013726581225</v>
      </c>
    </row>
    <row r="1200" spans="1:14" ht="14.4" customHeight="1" x14ac:dyDescent="0.3">
      <c r="A1200" s="661" t="s">
        <v>591</v>
      </c>
      <c r="B1200" s="662" t="s">
        <v>592</v>
      </c>
      <c r="C1200" s="663" t="s">
        <v>604</v>
      </c>
      <c r="D1200" s="664" t="s">
        <v>4663</v>
      </c>
      <c r="E1200" s="663" t="s">
        <v>634</v>
      </c>
      <c r="F1200" s="664" t="s">
        <v>4671</v>
      </c>
      <c r="G1200" s="663" t="s">
        <v>650</v>
      </c>
      <c r="H1200" s="663" t="s">
        <v>1347</v>
      </c>
      <c r="I1200" s="663" t="s">
        <v>1348</v>
      </c>
      <c r="J1200" s="663" t="s">
        <v>1349</v>
      </c>
      <c r="K1200" s="663" t="s">
        <v>1350</v>
      </c>
      <c r="L1200" s="665">
        <v>165.07240074648976</v>
      </c>
      <c r="M1200" s="665">
        <v>12</v>
      </c>
      <c r="N1200" s="666">
        <v>1980.868808957877</v>
      </c>
    </row>
    <row r="1201" spans="1:14" ht="14.4" customHeight="1" x14ac:dyDescent="0.3">
      <c r="A1201" s="661" t="s">
        <v>591</v>
      </c>
      <c r="B1201" s="662" t="s">
        <v>592</v>
      </c>
      <c r="C1201" s="663" t="s">
        <v>604</v>
      </c>
      <c r="D1201" s="664" t="s">
        <v>4663</v>
      </c>
      <c r="E1201" s="663" t="s">
        <v>634</v>
      </c>
      <c r="F1201" s="664" t="s">
        <v>4671</v>
      </c>
      <c r="G1201" s="663" t="s">
        <v>650</v>
      </c>
      <c r="H1201" s="663" t="s">
        <v>1354</v>
      </c>
      <c r="I1201" s="663" t="s">
        <v>1355</v>
      </c>
      <c r="J1201" s="663" t="s">
        <v>1356</v>
      </c>
      <c r="K1201" s="663" t="s">
        <v>1357</v>
      </c>
      <c r="L1201" s="665">
        <v>169.45853427729764</v>
      </c>
      <c r="M1201" s="665">
        <v>1</v>
      </c>
      <c r="N1201" s="666">
        <v>169.45853427729764</v>
      </c>
    </row>
    <row r="1202" spans="1:14" ht="14.4" customHeight="1" x14ac:dyDescent="0.3">
      <c r="A1202" s="661" t="s">
        <v>591</v>
      </c>
      <c r="B1202" s="662" t="s">
        <v>592</v>
      </c>
      <c r="C1202" s="663" t="s">
        <v>604</v>
      </c>
      <c r="D1202" s="664" t="s">
        <v>4663</v>
      </c>
      <c r="E1202" s="663" t="s">
        <v>634</v>
      </c>
      <c r="F1202" s="664" t="s">
        <v>4671</v>
      </c>
      <c r="G1202" s="663" t="s">
        <v>650</v>
      </c>
      <c r="H1202" s="663" t="s">
        <v>3639</v>
      </c>
      <c r="I1202" s="663" t="s">
        <v>3640</v>
      </c>
      <c r="J1202" s="663" t="s">
        <v>3641</v>
      </c>
      <c r="K1202" s="663" t="s">
        <v>3642</v>
      </c>
      <c r="L1202" s="665">
        <v>47.609999999999992</v>
      </c>
      <c r="M1202" s="665">
        <v>1</v>
      </c>
      <c r="N1202" s="666">
        <v>47.609999999999992</v>
      </c>
    </row>
    <row r="1203" spans="1:14" ht="14.4" customHeight="1" x14ac:dyDescent="0.3">
      <c r="A1203" s="661" t="s">
        <v>591</v>
      </c>
      <c r="B1203" s="662" t="s">
        <v>592</v>
      </c>
      <c r="C1203" s="663" t="s">
        <v>604</v>
      </c>
      <c r="D1203" s="664" t="s">
        <v>4663</v>
      </c>
      <c r="E1203" s="663" t="s">
        <v>634</v>
      </c>
      <c r="F1203" s="664" t="s">
        <v>4671</v>
      </c>
      <c r="G1203" s="663" t="s">
        <v>650</v>
      </c>
      <c r="H1203" s="663" t="s">
        <v>3643</v>
      </c>
      <c r="I1203" s="663" t="s">
        <v>3644</v>
      </c>
      <c r="J1203" s="663" t="s">
        <v>3645</v>
      </c>
      <c r="K1203" s="663" t="s">
        <v>3646</v>
      </c>
      <c r="L1203" s="665">
        <v>56.522010819123352</v>
      </c>
      <c r="M1203" s="665">
        <v>24</v>
      </c>
      <c r="N1203" s="666">
        <v>1356.5282596589605</v>
      </c>
    </row>
    <row r="1204" spans="1:14" ht="14.4" customHeight="1" x14ac:dyDescent="0.3">
      <c r="A1204" s="661" t="s">
        <v>591</v>
      </c>
      <c r="B1204" s="662" t="s">
        <v>592</v>
      </c>
      <c r="C1204" s="663" t="s">
        <v>604</v>
      </c>
      <c r="D1204" s="664" t="s">
        <v>4663</v>
      </c>
      <c r="E1204" s="663" t="s">
        <v>634</v>
      </c>
      <c r="F1204" s="664" t="s">
        <v>4671</v>
      </c>
      <c r="G1204" s="663" t="s">
        <v>650</v>
      </c>
      <c r="H1204" s="663" t="s">
        <v>3647</v>
      </c>
      <c r="I1204" s="663" t="s">
        <v>215</v>
      </c>
      <c r="J1204" s="663" t="s">
        <v>3648</v>
      </c>
      <c r="K1204" s="663"/>
      <c r="L1204" s="665">
        <v>317.79168626283314</v>
      </c>
      <c r="M1204" s="665">
        <v>1</v>
      </c>
      <c r="N1204" s="666">
        <v>317.79168626283314</v>
      </c>
    </row>
    <row r="1205" spans="1:14" ht="14.4" customHeight="1" x14ac:dyDescent="0.3">
      <c r="A1205" s="661" t="s">
        <v>591</v>
      </c>
      <c r="B1205" s="662" t="s">
        <v>592</v>
      </c>
      <c r="C1205" s="663" t="s">
        <v>604</v>
      </c>
      <c r="D1205" s="664" t="s">
        <v>4663</v>
      </c>
      <c r="E1205" s="663" t="s">
        <v>634</v>
      </c>
      <c r="F1205" s="664" t="s">
        <v>4671</v>
      </c>
      <c r="G1205" s="663" t="s">
        <v>650</v>
      </c>
      <c r="H1205" s="663" t="s">
        <v>1368</v>
      </c>
      <c r="I1205" s="663" t="s">
        <v>1369</v>
      </c>
      <c r="J1205" s="663" t="s">
        <v>685</v>
      </c>
      <c r="K1205" s="663" t="s">
        <v>1370</v>
      </c>
      <c r="L1205" s="665">
        <v>62.98624407316192</v>
      </c>
      <c r="M1205" s="665">
        <v>9</v>
      </c>
      <c r="N1205" s="666">
        <v>566.87619665845727</v>
      </c>
    </row>
    <row r="1206" spans="1:14" ht="14.4" customHeight="1" x14ac:dyDescent="0.3">
      <c r="A1206" s="661" t="s">
        <v>591</v>
      </c>
      <c r="B1206" s="662" t="s">
        <v>592</v>
      </c>
      <c r="C1206" s="663" t="s">
        <v>604</v>
      </c>
      <c r="D1206" s="664" t="s">
        <v>4663</v>
      </c>
      <c r="E1206" s="663" t="s">
        <v>634</v>
      </c>
      <c r="F1206" s="664" t="s">
        <v>4671</v>
      </c>
      <c r="G1206" s="663" t="s">
        <v>650</v>
      </c>
      <c r="H1206" s="663" t="s">
        <v>1371</v>
      </c>
      <c r="I1206" s="663" t="s">
        <v>1372</v>
      </c>
      <c r="J1206" s="663" t="s">
        <v>737</v>
      </c>
      <c r="K1206" s="663" t="s">
        <v>1373</v>
      </c>
      <c r="L1206" s="665">
        <v>153.82471546375388</v>
      </c>
      <c r="M1206" s="665">
        <v>8</v>
      </c>
      <c r="N1206" s="666">
        <v>1230.597723710031</v>
      </c>
    </row>
    <row r="1207" spans="1:14" ht="14.4" customHeight="1" x14ac:dyDescent="0.3">
      <c r="A1207" s="661" t="s">
        <v>591</v>
      </c>
      <c r="B1207" s="662" t="s">
        <v>592</v>
      </c>
      <c r="C1207" s="663" t="s">
        <v>604</v>
      </c>
      <c r="D1207" s="664" t="s">
        <v>4663</v>
      </c>
      <c r="E1207" s="663" t="s">
        <v>634</v>
      </c>
      <c r="F1207" s="664" t="s">
        <v>4671</v>
      </c>
      <c r="G1207" s="663" t="s">
        <v>650</v>
      </c>
      <c r="H1207" s="663" t="s">
        <v>1380</v>
      </c>
      <c r="I1207" s="663" t="s">
        <v>1380</v>
      </c>
      <c r="J1207" s="663" t="s">
        <v>658</v>
      </c>
      <c r="K1207" s="663" t="s">
        <v>1381</v>
      </c>
      <c r="L1207" s="665">
        <v>287.10016066526833</v>
      </c>
      <c r="M1207" s="665">
        <v>43</v>
      </c>
      <c r="N1207" s="666">
        <v>12345.306908606539</v>
      </c>
    </row>
    <row r="1208" spans="1:14" ht="14.4" customHeight="1" x14ac:dyDescent="0.3">
      <c r="A1208" s="661" t="s">
        <v>591</v>
      </c>
      <c r="B1208" s="662" t="s">
        <v>592</v>
      </c>
      <c r="C1208" s="663" t="s">
        <v>604</v>
      </c>
      <c r="D1208" s="664" t="s">
        <v>4663</v>
      </c>
      <c r="E1208" s="663" t="s">
        <v>634</v>
      </c>
      <c r="F1208" s="664" t="s">
        <v>4671</v>
      </c>
      <c r="G1208" s="663" t="s">
        <v>650</v>
      </c>
      <c r="H1208" s="663" t="s">
        <v>1382</v>
      </c>
      <c r="I1208" s="663" t="s">
        <v>1383</v>
      </c>
      <c r="J1208" s="663" t="s">
        <v>1384</v>
      </c>
      <c r="K1208" s="663" t="s">
        <v>1224</v>
      </c>
      <c r="L1208" s="665">
        <v>71.009495004065386</v>
      </c>
      <c r="M1208" s="665">
        <v>14</v>
      </c>
      <c r="N1208" s="666">
        <v>994.13293005691548</v>
      </c>
    </row>
    <row r="1209" spans="1:14" ht="14.4" customHeight="1" x14ac:dyDescent="0.3">
      <c r="A1209" s="661" t="s">
        <v>591</v>
      </c>
      <c r="B1209" s="662" t="s">
        <v>592</v>
      </c>
      <c r="C1209" s="663" t="s">
        <v>604</v>
      </c>
      <c r="D1209" s="664" t="s">
        <v>4663</v>
      </c>
      <c r="E1209" s="663" t="s">
        <v>634</v>
      </c>
      <c r="F1209" s="664" t="s">
        <v>4671</v>
      </c>
      <c r="G1209" s="663" t="s">
        <v>650</v>
      </c>
      <c r="H1209" s="663" t="s">
        <v>3649</v>
      </c>
      <c r="I1209" s="663" t="s">
        <v>3650</v>
      </c>
      <c r="J1209" s="663" t="s">
        <v>3651</v>
      </c>
      <c r="K1209" s="663" t="s">
        <v>710</v>
      </c>
      <c r="L1209" s="665">
        <v>41.124855835561192</v>
      </c>
      <c r="M1209" s="665">
        <v>6</v>
      </c>
      <c r="N1209" s="666">
        <v>246.74913501336715</v>
      </c>
    </row>
    <row r="1210" spans="1:14" ht="14.4" customHeight="1" x14ac:dyDescent="0.3">
      <c r="A1210" s="661" t="s">
        <v>591</v>
      </c>
      <c r="B1210" s="662" t="s">
        <v>592</v>
      </c>
      <c r="C1210" s="663" t="s">
        <v>604</v>
      </c>
      <c r="D1210" s="664" t="s">
        <v>4663</v>
      </c>
      <c r="E1210" s="663" t="s">
        <v>634</v>
      </c>
      <c r="F1210" s="664" t="s">
        <v>4671</v>
      </c>
      <c r="G1210" s="663" t="s">
        <v>650</v>
      </c>
      <c r="H1210" s="663" t="s">
        <v>1385</v>
      </c>
      <c r="I1210" s="663" t="s">
        <v>1386</v>
      </c>
      <c r="J1210" s="663" t="s">
        <v>1387</v>
      </c>
      <c r="K1210" s="663" t="s">
        <v>1388</v>
      </c>
      <c r="L1210" s="665">
        <v>60.540324707779106</v>
      </c>
      <c r="M1210" s="665">
        <v>78</v>
      </c>
      <c r="N1210" s="666">
        <v>4722.1453272067702</v>
      </c>
    </row>
    <row r="1211" spans="1:14" ht="14.4" customHeight="1" x14ac:dyDescent="0.3">
      <c r="A1211" s="661" t="s">
        <v>591</v>
      </c>
      <c r="B1211" s="662" t="s">
        <v>592</v>
      </c>
      <c r="C1211" s="663" t="s">
        <v>604</v>
      </c>
      <c r="D1211" s="664" t="s">
        <v>4663</v>
      </c>
      <c r="E1211" s="663" t="s">
        <v>634</v>
      </c>
      <c r="F1211" s="664" t="s">
        <v>4671</v>
      </c>
      <c r="G1211" s="663" t="s">
        <v>650</v>
      </c>
      <c r="H1211" s="663" t="s">
        <v>1389</v>
      </c>
      <c r="I1211" s="663" t="s">
        <v>1390</v>
      </c>
      <c r="J1211" s="663" t="s">
        <v>1391</v>
      </c>
      <c r="K1211" s="663" t="s">
        <v>1392</v>
      </c>
      <c r="L1211" s="665">
        <v>257.298</v>
      </c>
      <c r="M1211" s="665">
        <v>10</v>
      </c>
      <c r="N1211" s="666">
        <v>2572.98</v>
      </c>
    </row>
    <row r="1212" spans="1:14" ht="14.4" customHeight="1" x14ac:dyDescent="0.3">
      <c r="A1212" s="661" t="s">
        <v>591</v>
      </c>
      <c r="B1212" s="662" t="s">
        <v>592</v>
      </c>
      <c r="C1212" s="663" t="s">
        <v>604</v>
      </c>
      <c r="D1212" s="664" t="s">
        <v>4663</v>
      </c>
      <c r="E1212" s="663" t="s">
        <v>634</v>
      </c>
      <c r="F1212" s="664" t="s">
        <v>4671</v>
      </c>
      <c r="G1212" s="663" t="s">
        <v>650</v>
      </c>
      <c r="H1212" s="663" t="s">
        <v>1393</v>
      </c>
      <c r="I1212" s="663" t="s">
        <v>1394</v>
      </c>
      <c r="J1212" s="663" t="s">
        <v>1395</v>
      </c>
      <c r="K1212" s="663" t="s">
        <v>1396</v>
      </c>
      <c r="L1212" s="665">
        <v>380.21868532603861</v>
      </c>
      <c r="M1212" s="665">
        <v>9</v>
      </c>
      <c r="N1212" s="666">
        <v>3421.9681679343475</v>
      </c>
    </row>
    <row r="1213" spans="1:14" ht="14.4" customHeight="1" x14ac:dyDescent="0.3">
      <c r="A1213" s="661" t="s">
        <v>591</v>
      </c>
      <c r="B1213" s="662" t="s">
        <v>592</v>
      </c>
      <c r="C1213" s="663" t="s">
        <v>604</v>
      </c>
      <c r="D1213" s="664" t="s">
        <v>4663</v>
      </c>
      <c r="E1213" s="663" t="s">
        <v>634</v>
      </c>
      <c r="F1213" s="664" t="s">
        <v>4671</v>
      </c>
      <c r="G1213" s="663" t="s">
        <v>650</v>
      </c>
      <c r="H1213" s="663" t="s">
        <v>3652</v>
      </c>
      <c r="I1213" s="663" t="s">
        <v>3653</v>
      </c>
      <c r="J1213" s="663" t="s">
        <v>880</v>
      </c>
      <c r="K1213" s="663" t="s">
        <v>3654</v>
      </c>
      <c r="L1213" s="665">
        <v>209.21499999999992</v>
      </c>
      <c r="M1213" s="665">
        <v>2</v>
      </c>
      <c r="N1213" s="666">
        <v>418.42999999999984</v>
      </c>
    </row>
    <row r="1214" spans="1:14" ht="14.4" customHeight="1" x14ac:dyDescent="0.3">
      <c r="A1214" s="661" t="s">
        <v>591</v>
      </c>
      <c r="B1214" s="662" t="s">
        <v>592</v>
      </c>
      <c r="C1214" s="663" t="s">
        <v>604</v>
      </c>
      <c r="D1214" s="664" t="s">
        <v>4663</v>
      </c>
      <c r="E1214" s="663" t="s">
        <v>634</v>
      </c>
      <c r="F1214" s="664" t="s">
        <v>4671</v>
      </c>
      <c r="G1214" s="663" t="s">
        <v>650</v>
      </c>
      <c r="H1214" s="663" t="s">
        <v>1397</v>
      </c>
      <c r="I1214" s="663" t="s">
        <v>1398</v>
      </c>
      <c r="J1214" s="663" t="s">
        <v>1399</v>
      </c>
      <c r="K1214" s="663" t="s">
        <v>1400</v>
      </c>
      <c r="L1214" s="665">
        <v>11.108976347789335</v>
      </c>
      <c r="M1214" s="665">
        <v>2</v>
      </c>
      <c r="N1214" s="666">
        <v>22.217952695578671</v>
      </c>
    </row>
    <row r="1215" spans="1:14" ht="14.4" customHeight="1" x14ac:dyDescent="0.3">
      <c r="A1215" s="661" t="s">
        <v>591</v>
      </c>
      <c r="B1215" s="662" t="s">
        <v>592</v>
      </c>
      <c r="C1215" s="663" t="s">
        <v>604</v>
      </c>
      <c r="D1215" s="664" t="s">
        <v>4663</v>
      </c>
      <c r="E1215" s="663" t="s">
        <v>634</v>
      </c>
      <c r="F1215" s="664" t="s">
        <v>4671</v>
      </c>
      <c r="G1215" s="663" t="s">
        <v>650</v>
      </c>
      <c r="H1215" s="663" t="s">
        <v>1401</v>
      </c>
      <c r="I1215" s="663" t="s">
        <v>1402</v>
      </c>
      <c r="J1215" s="663" t="s">
        <v>1403</v>
      </c>
      <c r="K1215" s="663" t="s">
        <v>1404</v>
      </c>
      <c r="L1215" s="665">
        <v>1100.7339557217056</v>
      </c>
      <c r="M1215" s="665">
        <v>1</v>
      </c>
      <c r="N1215" s="666">
        <v>1100.7339557217056</v>
      </c>
    </row>
    <row r="1216" spans="1:14" ht="14.4" customHeight="1" x14ac:dyDescent="0.3">
      <c r="A1216" s="661" t="s">
        <v>591</v>
      </c>
      <c r="B1216" s="662" t="s">
        <v>592</v>
      </c>
      <c r="C1216" s="663" t="s">
        <v>604</v>
      </c>
      <c r="D1216" s="664" t="s">
        <v>4663</v>
      </c>
      <c r="E1216" s="663" t="s">
        <v>634</v>
      </c>
      <c r="F1216" s="664" t="s">
        <v>4671</v>
      </c>
      <c r="G1216" s="663" t="s">
        <v>650</v>
      </c>
      <c r="H1216" s="663" t="s">
        <v>1409</v>
      </c>
      <c r="I1216" s="663" t="s">
        <v>1410</v>
      </c>
      <c r="J1216" s="663" t="s">
        <v>1411</v>
      </c>
      <c r="K1216" s="663" t="s">
        <v>1412</v>
      </c>
      <c r="L1216" s="665">
        <v>19.287594943694071</v>
      </c>
      <c r="M1216" s="665">
        <v>164</v>
      </c>
      <c r="N1216" s="666">
        <v>3163.1655707658274</v>
      </c>
    </row>
    <row r="1217" spans="1:14" ht="14.4" customHeight="1" x14ac:dyDescent="0.3">
      <c r="A1217" s="661" t="s">
        <v>591</v>
      </c>
      <c r="B1217" s="662" t="s">
        <v>592</v>
      </c>
      <c r="C1217" s="663" t="s">
        <v>604</v>
      </c>
      <c r="D1217" s="664" t="s">
        <v>4663</v>
      </c>
      <c r="E1217" s="663" t="s">
        <v>634</v>
      </c>
      <c r="F1217" s="664" t="s">
        <v>4671</v>
      </c>
      <c r="G1217" s="663" t="s">
        <v>650</v>
      </c>
      <c r="H1217" s="663" t="s">
        <v>3655</v>
      </c>
      <c r="I1217" s="663" t="s">
        <v>3656</v>
      </c>
      <c r="J1217" s="663" t="s">
        <v>3657</v>
      </c>
      <c r="K1217" s="663" t="s">
        <v>1231</v>
      </c>
      <c r="L1217" s="665">
        <v>50.129749088648452</v>
      </c>
      <c r="M1217" s="665">
        <v>2</v>
      </c>
      <c r="N1217" s="666">
        <v>100.2594981772969</v>
      </c>
    </row>
    <row r="1218" spans="1:14" ht="14.4" customHeight="1" x14ac:dyDescent="0.3">
      <c r="A1218" s="661" t="s">
        <v>591</v>
      </c>
      <c r="B1218" s="662" t="s">
        <v>592</v>
      </c>
      <c r="C1218" s="663" t="s">
        <v>604</v>
      </c>
      <c r="D1218" s="664" t="s">
        <v>4663</v>
      </c>
      <c r="E1218" s="663" t="s">
        <v>634</v>
      </c>
      <c r="F1218" s="664" t="s">
        <v>4671</v>
      </c>
      <c r="G1218" s="663" t="s">
        <v>650</v>
      </c>
      <c r="H1218" s="663" t="s">
        <v>3658</v>
      </c>
      <c r="I1218" s="663" t="s">
        <v>3659</v>
      </c>
      <c r="J1218" s="663" t="s">
        <v>3660</v>
      </c>
      <c r="K1218" s="663" t="s">
        <v>1255</v>
      </c>
      <c r="L1218" s="665">
        <v>67.706666666666663</v>
      </c>
      <c r="M1218" s="665">
        <v>3</v>
      </c>
      <c r="N1218" s="666">
        <v>203.11999999999998</v>
      </c>
    </row>
    <row r="1219" spans="1:14" ht="14.4" customHeight="1" x14ac:dyDescent="0.3">
      <c r="A1219" s="661" t="s">
        <v>591</v>
      </c>
      <c r="B1219" s="662" t="s">
        <v>592</v>
      </c>
      <c r="C1219" s="663" t="s">
        <v>604</v>
      </c>
      <c r="D1219" s="664" t="s">
        <v>4663</v>
      </c>
      <c r="E1219" s="663" t="s">
        <v>634</v>
      </c>
      <c r="F1219" s="664" t="s">
        <v>4671</v>
      </c>
      <c r="G1219" s="663" t="s">
        <v>650</v>
      </c>
      <c r="H1219" s="663" t="s">
        <v>3661</v>
      </c>
      <c r="I1219" s="663" t="s">
        <v>3662</v>
      </c>
      <c r="J1219" s="663" t="s">
        <v>3663</v>
      </c>
      <c r="K1219" s="663" t="s">
        <v>3664</v>
      </c>
      <c r="L1219" s="665">
        <v>38.640000000000015</v>
      </c>
      <c r="M1219" s="665">
        <v>3</v>
      </c>
      <c r="N1219" s="666">
        <v>115.92000000000004</v>
      </c>
    </row>
    <row r="1220" spans="1:14" ht="14.4" customHeight="1" x14ac:dyDescent="0.3">
      <c r="A1220" s="661" t="s">
        <v>591</v>
      </c>
      <c r="B1220" s="662" t="s">
        <v>592</v>
      </c>
      <c r="C1220" s="663" t="s">
        <v>604</v>
      </c>
      <c r="D1220" s="664" t="s">
        <v>4663</v>
      </c>
      <c r="E1220" s="663" t="s">
        <v>634</v>
      </c>
      <c r="F1220" s="664" t="s">
        <v>4671</v>
      </c>
      <c r="G1220" s="663" t="s">
        <v>650</v>
      </c>
      <c r="H1220" s="663" t="s">
        <v>3665</v>
      </c>
      <c r="I1220" s="663" t="s">
        <v>215</v>
      </c>
      <c r="J1220" s="663" t="s">
        <v>3666</v>
      </c>
      <c r="K1220" s="663"/>
      <c r="L1220" s="665">
        <v>29.52</v>
      </c>
      <c r="M1220" s="665">
        <v>3</v>
      </c>
      <c r="N1220" s="666">
        <v>88.56</v>
      </c>
    </row>
    <row r="1221" spans="1:14" ht="14.4" customHeight="1" x14ac:dyDescent="0.3">
      <c r="A1221" s="661" t="s">
        <v>591</v>
      </c>
      <c r="B1221" s="662" t="s">
        <v>592</v>
      </c>
      <c r="C1221" s="663" t="s">
        <v>604</v>
      </c>
      <c r="D1221" s="664" t="s">
        <v>4663</v>
      </c>
      <c r="E1221" s="663" t="s">
        <v>634</v>
      </c>
      <c r="F1221" s="664" t="s">
        <v>4671</v>
      </c>
      <c r="G1221" s="663" t="s">
        <v>650</v>
      </c>
      <c r="H1221" s="663" t="s">
        <v>3667</v>
      </c>
      <c r="I1221" s="663" t="s">
        <v>3668</v>
      </c>
      <c r="J1221" s="663" t="s">
        <v>3669</v>
      </c>
      <c r="K1221" s="663" t="s">
        <v>3670</v>
      </c>
      <c r="L1221" s="665">
        <v>186.41880513361582</v>
      </c>
      <c r="M1221" s="665">
        <v>18</v>
      </c>
      <c r="N1221" s="666">
        <v>3355.538492405085</v>
      </c>
    </row>
    <row r="1222" spans="1:14" ht="14.4" customHeight="1" x14ac:dyDescent="0.3">
      <c r="A1222" s="661" t="s">
        <v>591</v>
      </c>
      <c r="B1222" s="662" t="s">
        <v>592</v>
      </c>
      <c r="C1222" s="663" t="s">
        <v>604</v>
      </c>
      <c r="D1222" s="664" t="s">
        <v>4663</v>
      </c>
      <c r="E1222" s="663" t="s">
        <v>634</v>
      </c>
      <c r="F1222" s="664" t="s">
        <v>4671</v>
      </c>
      <c r="G1222" s="663" t="s">
        <v>650</v>
      </c>
      <c r="H1222" s="663" t="s">
        <v>1418</v>
      </c>
      <c r="I1222" s="663" t="s">
        <v>1419</v>
      </c>
      <c r="J1222" s="663" t="s">
        <v>1420</v>
      </c>
      <c r="K1222" s="663" t="s">
        <v>1421</v>
      </c>
      <c r="L1222" s="665">
        <v>101.90843310998514</v>
      </c>
      <c r="M1222" s="665">
        <v>42</v>
      </c>
      <c r="N1222" s="666">
        <v>4280.1541906193761</v>
      </c>
    </row>
    <row r="1223" spans="1:14" ht="14.4" customHeight="1" x14ac:dyDescent="0.3">
      <c r="A1223" s="661" t="s">
        <v>591</v>
      </c>
      <c r="B1223" s="662" t="s">
        <v>592</v>
      </c>
      <c r="C1223" s="663" t="s">
        <v>604</v>
      </c>
      <c r="D1223" s="664" t="s">
        <v>4663</v>
      </c>
      <c r="E1223" s="663" t="s">
        <v>634</v>
      </c>
      <c r="F1223" s="664" t="s">
        <v>4671</v>
      </c>
      <c r="G1223" s="663" t="s">
        <v>650</v>
      </c>
      <c r="H1223" s="663" t="s">
        <v>3671</v>
      </c>
      <c r="I1223" s="663" t="s">
        <v>3672</v>
      </c>
      <c r="J1223" s="663" t="s">
        <v>3516</v>
      </c>
      <c r="K1223" s="663" t="s">
        <v>3673</v>
      </c>
      <c r="L1223" s="665">
        <v>50.13</v>
      </c>
      <c r="M1223" s="665">
        <v>1</v>
      </c>
      <c r="N1223" s="666">
        <v>50.13</v>
      </c>
    </row>
    <row r="1224" spans="1:14" ht="14.4" customHeight="1" x14ac:dyDescent="0.3">
      <c r="A1224" s="661" t="s">
        <v>591</v>
      </c>
      <c r="B1224" s="662" t="s">
        <v>592</v>
      </c>
      <c r="C1224" s="663" t="s">
        <v>604</v>
      </c>
      <c r="D1224" s="664" t="s">
        <v>4663</v>
      </c>
      <c r="E1224" s="663" t="s">
        <v>634</v>
      </c>
      <c r="F1224" s="664" t="s">
        <v>4671</v>
      </c>
      <c r="G1224" s="663" t="s">
        <v>650</v>
      </c>
      <c r="H1224" s="663" t="s">
        <v>3674</v>
      </c>
      <c r="I1224" s="663" t="s">
        <v>3675</v>
      </c>
      <c r="J1224" s="663" t="s">
        <v>3516</v>
      </c>
      <c r="K1224" s="663" t="s">
        <v>3676</v>
      </c>
      <c r="L1224" s="665">
        <v>126.78223126890691</v>
      </c>
      <c r="M1224" s="665">
        <v>4</v>
      </c>
      <c r="N1224" s="666">
        <v>507.12892507562765</v>
      </c>
    </row>
    <row r="1225" spans="1:14" ht="14.4" customHeight="1" x14ac:dyDescent="0.3">
      <c r="A1225" s="661" t="s">
        <v>591</v>
      </c>
      <c r="B1225" s="662" t="s">
        <v>592</v>
      </c>
      <c r="C1225" s="663" t="s">
        <v>604</v>
      </c>
      <c r="D1225" s="664" t="s">
        <v>4663</v>
      </c>
      <c r="E1225" s="663" t="s">
        <v>634</v>
      </c>
      <c r="F1225" s="664" t="s">
        <v>4671</v>
      </c>
      <c r="G1225" s="663" t="s">
        <v>650</v>
      </c>
      <c r="H1225" s="663" t="s">
        <v>1422</v>
      </c>
      <c r="I1225" s="663" t="s">
        <v>1422</v>
      </c>
      <c r="J1225" s="663" t="s">
        <v>1423</v>
      </c>
      <c r="K1225" s="663" t="s">
        <v>1424</v>
      </c>
      <c r="L1225" s="665">
        <v>134.11333333333334</v>
      </c>
      <c r="M1225" s="665">
        <v>3</v>
      </c>
      <c r="N1225" s="666">
        <v>402.34000000000003</v>
      </c>
    </row>
    <row r="1226" spans="1:14" ht="14.4" customHeight="1" x14ac:dyDescent="0.3">
      <c r="A1226" s="661" t="s">
        <v>591</v>
      </c>
      <c r="B1226" s="662" t="s">
        <v>592</v>
      </c>
      <c r="C1226" s="663" t="s">
        <v>604</v>
      </c>
      <c r="D1226" s="664" t="s">
        <v>4663</v>
      </c>
      <c r="E1226" s="663" t="s">
        <v>634</v>
      </c>
      <c r="F1226" s="664" t="s">
        <v>4671</v>
      </c>
      <c r="G1226" s="663" t="s">
        <v>650</v>
      </c>
      <c r="H1226" s="663" t="s">
        <v>1425</v>
      </c>
      <c r="I1226" s="663" t="s">
        <v>1425</v>
      </c>
      <c r="J1226" s="663" t="s">
        <v>1423</v>
      </c>
      <c r="K1226" s="663" t="s">
        <v>1426</v>
      </c>
      <c r="L1226" s="665">
        <v>223.44499999999999</v>
      </c>
      <c r="M1226" s="665">
        <v>2</v>
      </c>
      <c r="N1226" s="666">
        <v>446.89</v>
      </c>
    </row>
    <row r="1227" spans="1:14" ht="14.4" customHeight="1" x14ac:dyDescent="0.3">
      <c r="A1227" s="661" t="s">
        <v>591</v>
      </c>
      <c r="B1227" s="662" t="s">
        <v>592</v>
      </c>
      <c r="C1227" s="663" t="s">
        <v>604</v>
      </c>
      <c r="D1227" s="664" t="s">
        <v>4663</v>
      </c>
      <c r="E1227" s="663" t="s">
        <v>634</v>
      </c>
      <c r="F1227" s="664" t="s">
        <v>4671</v>
      </c>
      <c r="G1227" s="663" t="s">
        <v>650</v>
      </c>
      <c r="H1227" s="663" t="s">
        <v>1437</v>
      </c>
      <c r="I1227" s="663" t="s">
        <v>1438</v>
      </c>
      <c r="J1227" s="663" t="s">
        <v>1439</v>
      </c>
      <c r="K1227" s="663"/>
      <c r="L1227" s="665">
        <v>79.360313856367767</v>
      </c>
      <c r="M1227" s="665">
        <v>28</v>
      </c>
      <c r="N1227" s="666">
        <v>2222.0887879782977</v>
      </c>
    </row>
    <row r="1228" spans="1:14" ht="14.4" customHeight="1" x14ac:dyDescent="0.3">
      <c r="A1228" s="661" t="s">
        <v>591</v>
      </c>
      <c r="B1228" s="662" t="s">
        <v>592</v>
      </c>
      <c r="C1228" s="663" t="s">
        <v>604</v>
      </c>
      <c r="D1228" s="664" t="s">
        <v>4663</v>
      </c>
      <c r="E1228" s="663" t="s">
        <v>634</v>
      </c>
      <c r="F1228" s="664" t="s">
        <v>4671</v>
      </c>
      <c r="G1228" s="663" t="s">
        <v>650</v>
      </c>
      <c r="H1228" s="663" t="s">
        <v>1440</v>
      </c>
      <c r="I1228" s="663" t="s">
        <v>1441</v>
      </c>
      <c r="J1228" s="663" t="s">
        <v>1442</v>
      </c>
      <c r="K1228" s="663" t="s">
        <v>1443</v>
      </c>
      <c r="L1228" s="665">
        <v>54.773277604033055</v>
      </c>
      <c r="M1228" s="665">
        <v>33</v>
      </c>
      <c r="N1228" s="666">
        <v>1807.5181609330907</v>
      </c>
    </row>
    <row r="1229" spans="1:14" ht="14.4" customHeight="1" x14ac:dyDescent="0.3">
      <c r="A1229" s="661" t="s">
        <v>591</v>
      </c>
      <c r="B1229" s="662" t="s">
        <v>592</v>
      </c>
      <c r="C1229" s="663" t="s">
        <v>604</v>
      </c>
      <c r="D1229" s="664" t="s">
        <v>4663</v>
      </c>
      <c r="E1229" s="663" t="s">
        <v>634</v>
      </c>
      <c r="F1229" s="664" t="s">
        <v>4671</v>
      </c>
      <c r="G1229" s="663" t="s">
        <v>650</v>
      </c>
      <c r="H1229" s="663" t="s">
        <v>1444</v>
      </c>
      <c r="I1229" s="663" t="s">
        <v>215</v>
      </c>
      <c r="J1229" s="663" t="s">
        <v>1445</v>
      </c>
      <c r="K1229" s="663"/>
      <c r="L1229" s="665">
        <v>93.562217313768116</v>
      </c>
      <c r="M1229" s="665">
        <v>2</v>
      </c>
      <c r="N1229" s="666">
        <v>187.12443462753623</v>
      </c>
    </row>
    <row r="1230" spans="1:14" ht="14.4" customHeight="1" x14ac:dyDescent="0.3">
      <c r="A1230" s="661" t="s">
        <v>591</v>
      </c>
      <c r="B1230" s="662" t="s">
        <v>592</v>
      </c>
      <c r="C1230" s="663" t="s">
        <v>604</v>
      </c>
      <c r="D1230" s="664" t="s">
        <v>4663</v>
      </c>
      <c r="E1230" s="663" t="s">
        <v>634</v>
      </c>
      <c r="F1230" s="664" t="s">
        <v>4671</v>
      </c>
      <c r="G1230" s="663" t="s">
        <v>650</v>
      </c>
      <c r="H1230" s="663" t="s">
        <v>1449</v>
      </c>
      <c r="I1230" s="663" t="s">
        <v>1450</v>
      </c>
      <c r="J1230" s="663" t="s">
        <v>1223</v>
      </c>
      <c r="K1230" s="663" t="s">
        <v>1451</v>
      </c>
      <c r="L1230" s="665">
        <v>56.783152237855241</v>
      </c>
      <c r="M1230" s="665">
        <v>19</v>
      </c>
      <c r="N1230" s="666">
        <v>1078.8798925192496</v>
      </c>
    </row>
    <row r="1231" spans="1:14" ht="14.4" customHeight="1" x14ac:dyDescent="0.3">
      <c r="A1231" s="661" t="s">
        <v>591</v>
      </c>
      <c r="B1231" s="662" t="s">
        <v>592</v>
      </c>
      <c r="C1231" s="663" t="s">
        <v>604</v>
      </c>
      <c r="D1231" s="664" t="s">
        <v>4663</v>
      </c>
      <c r="E1231" s="663" t="s">
        <v>634</v>
      </c>
      <c r="F1231" s="664" t="s">
        <v>4671</v>
      </c>
      <c r="G1231" s="663" t="s">
        <v>650</v>
      </c>
      <c r="H1231" s="663" t="s">
        <v>3349</v>
      </c>
      <c r="I1231" s="663" t="s">
        <v>3350</v>
      </c>
      <c r="J1231" s="663" t="s">
        <v>3351</v>
      </c>
      <c r="K1231" s="663" t="s">
        <v>3352</v>
      </c>
      <c r="L1231" s="665">
        <v>31.46</v>
      </c>
      <c r="M1231" s="665">
        <v>1</v>
      </c>
      <c r="N1231" s="666">
        <v>31.46</v>
      </c>
    </row>
    <row r="1232" spans="1:14" ht="14.4" customHeight="1" x14ac:dyDescent="0.3">
      <c r="A1232" s="661" t="s">
        <v>591</v>
      </c>
      <c r="B1232" s="662" t="s">
        <v>592</v>
      </c>
      <c r="C1232" s="663" t="s">
        <v>604</v>
      </c>
      <c r="D1232" s="664" t="s">
        <v>4663</v>
      </c>
      <c r="E1232" s="663" t="s">
        <v>634</v>
      </c>
      <c r="F1232" s="664" t="s">
        <v>4671</v>
      </c>
      <c r="G1232" s="663" t="s">
        <v>650</v>
      </c>
      <c r="H1232" s="663" t="s">
        <v>1452</v>
      </c>
      <c r="I1232" s="663" t="s">
        <v>1453</v>
      </c>
      <c r="J1232" s="663" t="s">
        <v>713</v>
      </c>
      <c r="K1232" s="663" t="s">
        <v>1454</v>
      </c>
      <c r="L1232" s="665">
        <v>92.717571366721842</v>
      </c>
      <c r="M1232" s="665">
        <v>8</v>
      </c>
      <c r="N1232" s="666">
        <v>741.74057093377473</v>
      </c>
    </row>
    <row r="1233" spans="1:14" ht="14.4" customHeight="1" x14ac:dyDescent="0.3">
      <c r="A1233" s="661" t="s">
        <v>591</v>
      </c>
      <c r="B1233" s="662" t="s">
        <v>592</v>
      </c>
      <c r="C1233" s="663" t="s">
        <v>604</v>
      </c>
      <c r="D1233" s="664" t="s">
        <v>4663</v>
      </c>
      <c r="E1233" s="663" t="s">
        <v>634</v>
      </c>
      <c r="F1233" s="664" t="s">
        <v>4671</v>
      </c>
      <c r="G1233" s="663" t="s">
        <v>650</v>
      </c>
      <c r="H1233" s="663" t="s">
        <v>3677</v>
      </c>
      <c r="I1233" s="663" t="s">
        <v>3678</v>
      </c>
      <c r="J1233" s="663" t="s">
        <v>3679</v>
      </c>
      <c r="K1233" s="663" t="s">
        <v>3680</v>
      </c>
      <c r="L1233" s="665">
        <v>40.069960845625829</v>
      </c>
      <c r="M1233" s="665">
        <v>6</v>
      </c>
      <c r="N1233" s="666">
        <v>240.41976507375497</v>
      </c>
    </row>
    <row r="1234" spans="1:14" ht="14.4" customHeight="1" x14ac:dyDescent="0.3">
      <c r="A1234" s="661" t="s">
        <v>591</v>
      </c>
      <c r="B1234" s="662" t="s">
        <v>592</v>
      </c>
      <c r="C1234" s="663" t="s">
        <v>604</v>
      </c>
      <c r="D1234" s="664" t="s">
        <v>4663</v>
      </c>
      <c r="E1234" s="663" t="s">
        <v>634</v>
      </c>
      <c r="F1234" s="664" t="s">
        <v>4671</v>
      </c>
      <c r="G1234" s="663" t="s">
        <v>650</v>
      </c>
      <c r="H1234" s="663" t="s">
        <v>3681</v>
      </c>
      <c r="I1234" s="663" t="s">
        <v>3682</v>
      </c>
      <c r="J1234" s="663" t="s">
        <v>3683</v>
      </c>
      <c r="K1234" s="663" t="s">
        <v>3684</v>
      </c>
      <c r="L1234" s="665">
        <v>1492.8700000000001</v>
      </c>
      <c r="M1234" s="665">
        <v>1</v>
      </c>
      <c r="N1234" s="666">
        <v>1492.8700000000001</v>
      </c>
    </row>
    <row r="1235" spans="1:14" ht="14.4" customHeight="1" x14ac:dyDescent="0.3">
      <c r="A1235" s="661" t="s">
        <v>591</v>
      </c>
      <c r="B1235" s="662" t="s">
        <v>592</v>
      </c>
      <c r="C1235" s="663" t="s">
        <v>604</v>
      </c>
      <c r="D1235" s="664" t="s">
        <v>4663</v>
      </c>
      <c r="E1235" s="663" t="s">
        <v>634</v>
      </c>
      <c r="F1235" s="664" t="s">
        <v>4671</v>
      </c>
      <c r="G1235" s="663" t="s">
        <v>650</v>
      </c>
      <c r="H1235" s="663" t="s">
        <v>1458</v>
      </c>
      <c r="I1235" s="663" t="s">
        <v>1459</v>
      </c>
      <c r="J1235" s="663" t="s">
        <v>1460</v>
      </c>
      <c r="K1235" s="663" t="s">
        <v>1461</v>
      </c>
      <c r="L1235" s="665">
        <v>292.68939602681911</v>
      </c>
      <c r="M1235" s="665">
        <v>71</v>
      </c>
      <c r="N1235" s="666">
        <v>20780.947117904157</v>
      </c>
    </row>
    <row r="1236" spans="1:14" ht="14.4" customHeight="1" x14ac:dyDescent="0.3">
      <c r="A1236" s="661" t="s">
        <v>591</v>
      </c>
      <c r="B1236" s="662" t="s">
        <v>592</v>
      </c>
      <c r="C1236" s="663" t="s">
        <v>604</v>
      </c>
      <c r="D1236" s="664" t="s">
        <v>4663</v>
      </c>
      <c r="E1236" s="663" t="s">
        <v>634</v>
      </c>
      <c r="F1236" s="664" t="s">
        <v>4671</v>
      </c>
      <c r="G1236" s="663" t="s">
        <v>650</v>
      </c>
      <c r="H1236" s="663" t="s">
        <v>1462</v>
      </c>
      <c r="I1236" s="663" t="s">
        <v>1463</v>
      </c>
      <c r="J1236" s="663" t="s">
        <v>1464</v>
      </c>
      <c r="K1236" s="663" t="s">
        <v>1465</v>
      </c>
      <c r="L1236" s="665">
        <v>103.7713419770696</v>
      </c>
      <c r="M1236" s="665">
        <v>152</v>
      </c>
      <c r="N1236" s="666">
        <v>15773.243980514579</v>
      </c>
    </row>
    <row r="1237" spans="1:14" ht="14.4" customHeight="1" x14ac:dyDescent="0.3">
      <c r="A1237" s="661" t="s">
        <v>591</v>
      </c>
      <c r="B1237" s="662" t="s">
        <v>592</v>
      </c>
      <c r="C1237" s="663" t="s">
        <v>604</v>
      </c>
      <c r="D1237" s="664" t="s">
        <v>4663</v>
      </c>
      <c r="E1237" s="663" t="s">
        <v>634</v>
      </c>
      <c r="F1237" s="664" t="s">
        <v>4671</v>
      </c>
      <c r="G1237" s="663" t="s">
        <v>650</v>
      </c>
      <c r="H1237" s="663" t="s">
        <v>3685</v>
      </c>
      <c r="I1237" s="663" t="s">
        <v>3686</v>
      </c>
      <c r="J1237" s="663" t="s">
        <v>3687</v>
      </c>
      <c r="K1237" s="663" t="s">
        <v>3688</v>
      </c>
      <c r="L1237" s="665">
        <v>405.43542066433179</v>
      </c>
      <c r="M1237" s="665">
        <v>2</v>
      </c>
      <c r="N1237" s="666">
        <v>810.87084132866357</v>
      </c>
    </row>
    <row r="1238" spans="1:14" ht="14.4" customHeight="1" x14ac:dyDescent="0.3">
      <c r="A1238" s="661" t="s">
        <v>591</v>
      </c>
      <c r="B1238" s="662" t="s">
        <v>592</v>
      </c>
      <c r="C1238" s="663" t="s">
        <v>604</v>
      </c>
      <c r="D1238" s="664" t="s">
        <v>4663</v>
      </c>
      <c r="E1238" s="663" t="s">
        <v>634</v>
      </c>
      <c r="F1238" s="664" t="s">
        <v>4671</v>
      </c>
      <c r="G1238" s="663" t="s">
        <v>650</v>
      </c>
      <c r="H1238" s="663" t="s">
        <v>1466</v>
      </c>
      <c r="I1238" s="663" t="s">
        <v>1467</v>
      </c>
      <c r="J1238" s="663" t="s">
        <v>1468</v>
      </c>
      <c r="K1238" s="663" t="s">
        <v>1469</v>
      </c>
      <c r="L1238" s="665">
        <v>3619.7333333333336</v>
      </c>
      <c r="M1238" s="665">
        <v>3</v>
      </c>
      <c r="N1238" s="666">
        <v>10859.2</v>
      </c>
    </row>
    <row r="1239" spans="1:14" ht="14.4" customHeight="1" x14ac:dyDescent="0.3">
      <c r="A1239" s="661" t="s">
        <v>591</v>
      </c>
      <c r="B1239" s="662" t="s">
        <v>592</v>
      </c>
      <c r="C1239" s="663" t="s">
        <v>604</v>
      </c>
      <c r="D1239" s="664" t="s">
        <v>4663</v>
      </c>
      <c r="E1239" s="663" t="s">
        <v>634</v>
      </c>
      <c r="F1239" s="664" t="s">
        <v>4671</v>
      </c>
      <c r="G1239" s="663" t="s">
        <v>650</v>
      </c>
      <c r="H1239" s="663" t="s">
        <v>1470</v>
      </c>
      <c r="I1239" s="663" t="s">
        <v>1471</v>
      </c>
      <c r="J1239" s="663" t="s">
        <v>895</v>
      </c>
      <c r="K1239" s="663" t="s">
        <v>1472</v>
      </c>
      <c r="L1239" s="665">
        <v>105.06000000000006</v>
      </c>
      <c r="M1239" s="665">
        <v>2</v>
      </c>
      <c r="N1239" s="666">
        <v>210.12000000000012</v>
      </c>
    </row>
    <row r="1240" spans="1:14" ht="14.4" customHeight="1" x14ac:dyDescent="0.3">
      <c r="A1240" s="661" t="s">
        <v>591</v>
      </c>
      <c r="B1240" s="662" t="s">
        <v>592</v>
      </c>
      <c r="C1240" s="663" t="s">
        <v>604</v>
      </c>
      <c r="D1240" s="664" t="s">
        <v>4663</v>
      </c>
      <c r="E1240" s="663" t="s">
        <v>634</v>
      </c>
      <c r="F1240" s="664" t="s">
        <v>4671</v>
      </c>
      <c r="G1240" s="663" t="s">
        <v>650</v>
      </c>
      <c r="H1240" s="663" t="s">
        <v>3689</v>
      </c>
      <c r="I1240" s="663" t="s">
        <v>3690</v>
      </c>
      <c r="J1240" s="663" t="s">
        <v>3691</v>
      </c>
      <c r="K1240" s="663" t="s">
        <v>3692</v>
      </c>
      <c r="L1240" s="665">
        <v>412.65</v>
      </c>
      <c r="M1240" s="665">
        <v>1</v>
      </c>
      <c r="N1240" s="666">
        <v>412.65</v>
      </c>
    </row>
    <row r="1241" spans="1:14" ht="14.4" customHeight="1" x14ac:dyDescent="0.3">
      <c r="A1241" s="661" t="s">
        <v>591</v>
      </c>
      <c r="B1241" s="662" t="s">
        <v>592</v>
      </c>
      <c r="C1241" s="663" t="s">
        <v>604</v>
      </c>
      <c r="D1241" s="664" t="s">
        <v>4663</v>
      </c>
      <c r="E1241" s="663" t="s">
        <v>634</v>
      </c>
      <c r="F1241" s="664" t="s">
        <v>4671</v>
      </c>
      <c r="G1241" s="663" t="s">
        <v>650</v>
      </c>
      <c r="H1241" s="663" t="s">
        <v>1473</v>
      </c>
      <c r="I1241" s="663" t="s">
        <v>1473</v>
      </c>
      <c r="J1241" s="663" t="s">
        <v>1474</v>
      </c>
      <c r="K1241" s="663" t="s">
        <v>1475</v>
      </c>
      <c r="L1241" s="665">
        <v>251.26217421109092</v>
      </c>
      <c r="M1241" s="665">
        <v>66</v>
      </c>
      <c r="N1241" s="666">
        <v>16583.303497932</v>
      </c>
    </row>
    <row r="1242" spans="1:14" ht="14.4" customHeight="1" x14ac:dyDescent="0.3">
      <c r="A1242" s="661" t="s">
        <v>591</v>
      </c>
      <c r="B1242" s="662" t="s">
        <v>592</v>
      </c>
      <c r="C1242" s="663" t="s">
        <v>604</v>
      </c>
      <c r="D1242" s="664" t="s">
        <v>4663</v>
      </c>
      <c r="E1242" s="663" t="s">
        <v>634</v>
      </c>
      <c r="F1242" s="664" t="s">
        <v>4671</v>
      </c>
      <c r="G1242" s="663" t="s">
        <v>650</v>
      </c>
      <c r="H1242" s="663" t="s">
        <v>1476</v>
      </c>
      <c r="I1242" s="663" t="s">
        <v>1477</v>
      </c>
      <c r="J1242" s="663" t="s">
        <v>1478</v>
      </c>
      <c r="K1242" s="663" t="s">
        <v>1479</v>
      </c>
      <c r="L1242" s="665">
        <v>789.18236407566553</v>
      </c>
      <c r="M1242" s="665">
        <v>9</v>
      </c>
      <c r="N1242" s="666">
        <v>7102.6412766809899</v>
      </c>
    </row>
    <row r="1243" spans="1:14" ht="14.4" customHeight="1" x14ac:dyDescent="0.3">
      <c r="A1243" s="661" t="s">
        <v>591</v>
      </c>
      <c r="B1243" s="662" t="s">
        <v>592</v>
      </c>
      <c r="C1243" s="663" t="s">
        <v>604</v>
      </c>
      <c r="D1243" s="664" t="s">
        <v>4663</v>
      </c>
      <c r="E1243" s="663" t="s">
        <v>634</v>
      </c>
      <c r="F1243" s="664" t="s">
        <v>4671</v>
      </c>
      <c r="G1243" s="663" t="s">
        <v>650</v>
      </c>
      <c r="H1243" s="663" t="s">
        <v>3693</v>
      </c>
      <c r="I1243" s="663" t="s">
        <v>3694</v>
      </c>
      <c r="J1243" s="663" t="s">
        <v>3695</v>
      </c>
      <c r="K1243" s="663" t="s">
        <v>3696</v>
      </c>
      <c r="L1243" s="665">
        <v>53.46</v>
      </c>
      <c r="M1243" s="665">
        <v>1</v>
      </c>
      <c r="N1243" s="666">
        <v>53.46</v>
      </c>
    </row>
    <row r="1244" spans="1:14" ht="14.4" customHeight="1" x14ac:dyDescent="0.3">
      <c r="A1244" s="661" t="s">
        <v>591</v>
      </c>
      <c r="B1244" s="662" t="s">
        <v>592</v>
      </c>
      <c r="C1244" s="663" t="s">
        <v>604</v>
      </c>
      <c r="D1244" s="664" t="s">
        <v>4663</v>
      </c>
      <c r="E1244" s="663" t="s">
        <v>634</v>
      </c>
      <c r="F1244" s="664" t="s">
        <v>4671</v>
      </c>
      <c r="G1244" s="663" t="s">
        <v>650</v>
      </c>
      <c r="H1244" s="663" t="s">
        <v>3697</v>
      </c>
      <c r="I1244" s="663" t="s">
        <v>3698</v>
      </c>
      <c r="J1244" s="663" t="s">
        <v>3699</v>
      </c>
      <c r="K1244" s="663" t="s">
        <v>3700</v>
      </c>
      <c r="L1244" s="665">
        <v>901.57</v>
      </c>
      <c r="M1244" s="665">
        <v>1</v>
      </c>
      <c r="N1244" s="666">
        <v>901.57</v>
      </c>
    </row>
    <row r="1245" spans="1:14" ht="14.4" customHeight="1" x14ac:dyDescent="0.3">
      <c r="A1245" s="661" t="s">
        <v>591</v>
      </c>
      <c r="B1245" s="662" t="s">
        <v>592</v>
      </c>
      <c r="C1245" s="663" t="s">
        <v>604</v>
      </c>
      <c r="D1245" s="664" t="s">
        <v>4663</v>
      </c>
      <c r="E1245" s="663" t="s">
        <v>634</v>
      </c>
      <c r="F1245" s="664" t="s">
        <v>4671</v>
      </c>
      <c r="G1245" s="663" t="s">
        <v>650</v>
      </c>
      <c r="H1245" s="663" t="s">
        <v>1488</v>
      </c>
      <c r="I1245" s="663" t="s">
        <v>1489</v>
      </c>
      <c r="J1245" s="663" t="s">
        <v>1490</v>
      </c>
      <c r="K1245" s="663" t="s">
        <v>1491</v>
      </c>
      <c r="L1245" s="665">
        <v>691.75</v>
      </c>
      <c r="M1245" s="665">
        <v>1</v>
      </c>
      <c r="N1245" s="666">
        <v>691.75</v>
      </c>
    </row>
    <row r="1246" spans="1:14" ht="14.4" customHeight="1" x14ac:dyDescent="0.3">
      <c r="A1246" s="661" t="s">
        <v>591</v>
      </c>
      <c r="B1246" s="662" t="s">
        <v>592</v>
      </c>
      <c r="C1246" s="663" t="s">
        <v>604</v>
      </c>
      <c r="D1246" s="664" t="s">
        <v>4663</v>
      </c>
      <c r="E1246" s="663" t="s">
        <v>634</v>
      </c>
      <c r="F1246" s="664" t="s">
        <v>4671</v>
      </c>
      <c r="G1246" s="663" t="s">
        <v>650</v>
      </c>
      <c r="H1246" s="663" t="s">
        <v>1492</v>
      </c>
      <c r="I1246" s="663" t="s">
        <v>1493</v>
      </c>
      <c r="J1246" s="663" t="s">
        <v>1494</v>
      </c>
      <c r="K1246" s="663" t="s">
        <v>1495</v>
      </c>
      <c r="L1246" s="665">
        <v>40.63049810551496</v>
      </c>
      <c r="M1246" s="665">
        <v>3</v>
      </c>
      <c r="N1246" s="666">
        <v>121.89149431654488</v>
      </c>
    </row>
    <row r="1247" spans="1:14" ht="14.4" customHeight="1" x14ac:dyDescent="0.3">
      <c r="A1247" s="661" t="s">
        <v>591</v>
      </c>
      <c r="B1247" s="662" t="s">
        <v>592</v>
      </c>
      <c r="C1247" s="663" t="s">
        <v>604</v>
      </c>
      <c r="D1247" s="664" t="s">
        <v>4663</v>
      </c>
      <c r="E1247" s="663" t="s">
        <v>634</v>
      </c>
      <c r="F1247" s="664" t="s">
        <v>4671</v>
      </c>
      <c r="G1247" s="663" t="s">
        <v>650</v>
      </c>
      <c r="H1247" s="663" t="s">
        <v>3701</v>
      </c>
      <c r="I1247" s="663" t="s">
        <v>3702</v>
      </c>
      <c r="J1247" s="663" t="s">
        <v>3703</v>
      </c>
      <c r="K1247" s="663" t="s">
        <v>3704</v>
      </c>
      <c r="L1247" s="665">
        <v>12.650730735523162</v>
      </c>
      <c r="M1247" s="665">
        <v>2</v>
      </c>
      <c r="N1247" s="666">
        <v>25.301461471046323</v>
      </c>
    </row>
    <row r="1248" spans="1:14" ht="14.4" customHeight="1" x14ac:dyDescent="0.3">
      <c r="A1248" s="661" t="s">
        <v>591</v>
      </c>
      <c r="B1248" s="662" t="s">
        <v>592</v>
      </c>
      <c r="C1248" s="663" t="s">
        <v>604</v>
      </c>
      <c r="D1248" s="664" t="s">
        <v>4663</v>
      </c>
      <c r="E1248" s="663" t="s">
        <v>634</v>
      </c>
      <c r="F1248" s="664" t="s">
        <v>4671</v>
      </c>
      <c r="G1248" s="663" t="s">
        <v>650</v>
      </c>
      <c r="H1248" s="663" t="s">
        <v>1500</v>
      </c>
      <c r="I1248" s="663" t="s">
        <v>215</v>
      </c>
      <c r="J1248" s="663" t="s">
        <v>1501</v>
      </c>
      <c r="K1248" s="663" t="s">
        <v>1502</v>
      </c>
      <c r="L1248" s="665">
        <v>23.700746527777778</v>
      </c>
      <c r="M1248" s="665">
        <v>48</v>
      </c>
      <c r="N1248" s="666">
        <v>1137.6358333333333</v>
      </c>
    </row>
    <row r="1249" spans="1:14" ht="14.4" customHeight="1" x14ac:dyDescent="0.3">
      <c r="A1249" s="661" t="s">
        <v>591</v>
      </c>
      <c r="B1249" s="662" t="s">
        <v>592</v>
      </c>
      <c r="C1249" s="663" t="s">
        <v>604</v>
      </c>
      <c r="D1249" s="664" t="s">
        <v>4663</v>
      </c>
      <c r="E1249" s="663" t="s">
        <v>634</v>
      </c>
      <c r="F1249" s="664" t="s">
        <v>4671</v>
      </c>
      <c r="G1249" s="663" t="s">
        <v>650</v>
      </c>
      <c r="H1249" s="663" t="s">
        <v>3705</v>
      </c>
      <c r="I1249" s="663" t="s">
        <v>215</v>
      </c>
      <c r="J1249" s="663" t="s">
        <v>3706</v>
      </c>
      <c r="K1249" s="663" t="s">
        <v>3707</v>
      </c>
      <c r="L1249" s="665">
        <v>73.309701501209048</v>
      </c>
      <c r="M1249" s="665">
        <v>2</v>
      </c>
      <c r="N1249" s="666">
        <v>146.6194030024181</v>
      </c>
    </row>
    <row r="1250" spans="1:14" ht="14.4" customHeight="1" x14ac:dyDescent="0.3">
      <c r="A1250" s="661" t="s">
        <v>591</v>
      </c>
      <c r="B1250" s="662" t="s">
        <v>592</v>
      </c>
      <c r="C1250" s="663" t="s">
        <v>604</v>
      </c>
      <c r="D1250" s="664" t="s">
        <v>4663</v>
      </c>
      <c r="E1250" s="663" t="s">
        <v>634</v>
      </c>
      <c r="F1250" s="664" t="s">
        <v>4671</v>
      </c>
      <c r="G1250" s="663" t="s">
        <v>650</v>
      </c>
      <c r="H1250" s="663" t="s">
        <v>3708</v>
      </c>
      <c r="I1250" s="663" t="s">
        <v>3709</v>
      </c>
      <c r="J1250" s="663" t="s">
        <v>3710</v>
      </c>
      <c r="K1250" s="663" t="s">
        <v>3711</v>
      </c>
      <c r="L1250" s="665">
        <v>833.6</v>
      </c>
      <c r="M1250" s="665">
        <v>1</v>
      </c>
      <c r="N1250" s="666">
        <v>833.6</v>
      </c>
    </row>
    <row r="1251" spans="1:14" ht="14.4" customHeight="1" x14ac:dyDescent="0.3">
      <c r="A1251" s="661" t="s">
        <v>591</v>
      </c>
      <c r="B1251" s="662" t="s">
        <v>592</v>
      </c>
      <c r="C1251" s="663" t="s">
        <v>604</v>
      </c>
      <c r="D1251" s="664" t="s">
        <v>4663</v>
      </c>
      <c r="E1251" s="663" t="s">
        <v>634</v>
      </c>
      <c r="F1251" s="664" t="s">
        <v>4671</v>
      </c>
      <c r="G1251" s="663" t="s">
        <v>650</v>
      </c>
      <c r="H1251" s="663" t="s">
        <v>1507</v>
      </c>
      <c r="I1251" s="663" t="s">
        <v>215</v>
      </c>
      <c r="J1251" s="663" t="s">
        <v>1508</v>
      </c>
      <c r="K1251" s="663"/>
      <c r="L1251" s="665">
        <v>52.200002631359531</v>
      </c>
      <c r="M1251" s="665">
        <v>3</v>
      </c>
      <c r="N1251" s="666">
        <v>156.6000078940786</v>
      </c>
    </row>
    <row r="1252" spans="1:14" ht="14.4" customHeight="1" x14ac:dyDescent="0.3">
      <c r="A1252" s="661" t="s">
        <v>591</v>
      </c>
      <c r="B1252" s="662" t="s">
        <v>592</v>
      </c>
      <c r="C1252" s="663" t="s">
        <v>604</v>
      </c>
      <c r="D1252" s="664" t="s">
        <v>4663</v>
      </c>
      <c r="E1252" s="663" t="s">
        <v>634</v>
      </c>
      <c r="F1252" s="664" t="s">
        <v>4671</v>
      </c>
      <c r="G1252" s="663" t="s">
        <v>650</v>
      </c>
      <c r="H1252" s="663" t="s">
        <v>3712</v>
      </c>
      <c r="I1252" s="663" t="s">
        <v>3713</v>
      </c>
      <c r="J1252" s="663" t="s">
        <v>3602</v>
      </c>
      <c r="K1252" s="663" t="s">
        <v>3714</v>
      </c>
      <c r="L1252" s="665">
        <v>42.86999999999999</v>
      </c>
      <c r="M1252" s="665">
        <v>1</v>
      </c>
      <c r="N1252" s="666">
        <v>42.86999999999999</v>
      </c>
    </row>
    <row r="1253" spans="1:14" ht="14.4" customHeight="1" x14ac:dyDescent="0.3">
      <c r="A1253" s="661" t="s">
        <v>591</v>
      </c>
      <c r="B1253" s="662" t="s">
        <v>592</v>
      </c>
      <c r="C1253" s="663" t="s">
        <v>604</v>
      </c>
      <c r="D1253" s="664" t="s">
        <v>4663</v>
      </c>
      <c r="E1253" s="663" t="s">
        <v>634</v>
      </c>
      <c r="F1253" s="664" t="s">
        <v>4671</v>
      </c>
      <c r="G1253" s="663" t="s">
        <v>650</v>
      </c>
      <c r="H1253" s="663" t="s">
        <v>1523</v>
      </c>
      <c r="I1253" s="663" t="s">
        <v>1524</v>
      </c>
      <c r="J1253" s="663" t="s">
        <v>641</v>
      </c>
      <c r="K1253" s="663" t="s">
        <v>1525</v>
      </c>
      <c r="L1253" s="665">
        <v>115.95171652965217</v>
      </c>
      <c r="M1253" s="665">
        <v>9</v>
      </c>
      <c r="N1253" s="666">
        <v>1043.5654487668696</v>
      </c>
    </row>
    <row r="1254" spans="1:14" ht="14.4" customHeight="1" x14ac:dyDescent="0.3">
      <c r="A1254" s="661" t="s">
        <v>591</v>
      </c>
      <c r="B1254" s="662" t="s">
        <v>592</v>
      </c>
      <c r="C1254" s="663" t="s">
        <v>604</v>
      </c>
      <c r="D1254" s="664" t="s">
        <v>4663</v>
      </c>
      <c r="E1254" s="663" t="s">
        <v>634</v>
      </c>
      <c r="F1254" s="664" t="s">
        <v>4671</v>
      </c>
      <c r="G1254" s="663" t="s">
        <v>650</v>
      </c>
      <c r="H1254" s="663" t="s">
        <v>1526</v>
      </c>
      <c r="I1254" s="663" t="s">
        <v>1527</v>
      </c>
      <c r="J1254" s="663" t="s">
        <v>1528</v>
      </c>
      <c r="K1254" s="663" t="s">
        <v>1529</v>
      </c>
      <c r="L1254" s="665">
        <v>64.926666666666662</v>
      </c>
      <c r="M1254" s="665">
        <v>3</v>
      </c>
      <c r="N1254" s="666">
        <v>194.78</v>
      </c>
    </row>
    <row r="1255" spans="1:14" ht="14.4" customHeight="1" x14ac:dyDescent="0.3">
      <c r="A1255" s="661" t="s">
        <v>591</v>
      </c>
      <c r="B1255" s="662" t="s">
        <v>592</v>
      </c>
      <c r="C1255" s="663" t="s">
        <v>604</v>
      </c>
      <c r="D1255" s="664" t="s">
        <v>4663</v>
      </c>
      <c r="E1255" s="663" t="s">
        <v>634</v>
      </c>
      <c r="F1255" s="664" t="s">
        <v>4671</v>
      </c>
      <c r="G1255" s="663" t="s">
        <v>650</v>
      </c>
      <c r="H1255" s="663" t="s">
        <v>1530</v>
      </c>
      <c r="I1255" s="663" t="s">
        <v>1531</v>
      </c>
      <c r="J1255" s="663" t="s">
        <v>1532</v>
      </c>
      <c r="K1255" s="663" t="s">
        <v>1533</v>
      </c>
      <c r="L1255" s="665">
        <v>538.00030225447836</v>
      </c>
      <c r="M1255" s="665">
        <v>103</v>
      </c>
      <c r="N1255" s="666">
        <v>55414.031132211276</v>
      </c>
    </row>
    <row r="1256" spans="1:14" ht="14.4" customHeight="1" x14ac:dyDescent="0.3">
      <c r="A1256" s="661" t="s">
        <v>591</v>
      </c>
      <c r="B1256" s="662" t="s">
        <v>592</v>
      </c>
      <c r="C1256" s="663" t="s">
        <v>604</v>
      </c>
      <c r="D1256" s="664" t="s">
        <v>4663</v>
      </c>
      <c r="E1256" s="663" t="s">
        <v>634</v>
      </c>
      <c r="F1256" s="664" t="s">
        <v>4671</v>
      </c>
      <c r="G1256" s="663" t="s">
        <v>650</v>
      </c>
      <c r="H1256" s="663" t="s">
        <v>3715</v>
      </c>
      <c r="I1256" s="663" t="s">
        <v>3716</v>
      </c>
      <c r="J1256" s="663" t="s">
        <v>3717</v>
      </c>
      <c r="K1256" s="663" t="s">
        <v>3718</v>
      </c>
      <c r="L1256" s="665">
        <v>158.48000000000002</v>
      </c>
      <c r="M1256" s="665">
        <v>1</v>
      </c>
      <c r="N1256" s="666">
        <v>158.48000000000002</v>
      </c>
    </row>
    <row r="1257" spans="1:14" ht="14.4" customHeight="1" x14ac:dyDescent="0.3">
      <c r="A1257" s="661" t="s">
        <v>591</v>
      </c>
      <c r="B1257" s="662" t="s">
        <v>592</v>
      </c>
      <c r="C1257" s="663" t="s">
        <v>604</v>
      </c>
      <c r="D1257" s="664" t="s">
        <v>4663</v>
      </c>
      <c r="E1257" s="663" t="s">
        <v>634</v>
      </c>
      <c r="F1257" s="664" t="s">
        <v>4671</v>
      </c>
      <c r="G1257" s="663" t="s">
        <v>650</v>
      </c>
      <c r="H1257" s="663" t="s">
        <v>3719</v>
      </c>
      <c r="I1257" s="663" t="s">
        <v>3720</v>
      </c>
      <c r="J1257" s="663" t="s">
        <v>3721</v>
      </c>
      <c r="K1257" s="663" t="s">
        <v>3722</v>
      </c>
      <c r="L1257" s="665">
        <v>94.59</v>
      </c>
      <c r="M1257" s="665">
        <v>2</v>
      </c>
      <c r="N1257" s="666">
        <v>189.18</v>
      </c>
    </row>
    <row r="1258" spans="1:14" ht="14.4" customHeight="1" x14ac:dyDescent="0.3">
      <c r="A1258" s="661" t="s">
        <v>591</v>
      </c>
      <c r="B1258" s="662" t="s">
        <v>592</v>
      </c>
      <c r="C1258" s="663" t="s">
        <v>604</v>
      </c>
      <c r="D1258" s="664" t="s">
        <v>4663</v>
      </c>
      <c r="E1258" s="663" t="s">
        <v>634</v>
      </c>
      <c r="F1258" s="664" t="s">
        <v>4671</v>
      </c>
      <c r="G1258" s="663" t="s">
        <v>650</v>
      </c>
      <c r="H1258" s="663" t="s">
        <v>3723</v>
      </c>
      <c r="I1258" s="663" t="s">
        <v>3724</v>
      </c>
      <c r="J1258" s="663" t="s">
        <v>3725</v>
      </c>
      <c r="K1258" s="663" t="s">
        <v>2091</v>
      </c>
      <c r="L1258" s="665">
        <v>69.95</v>
      </c>
      <c r="M1258" s="665">
        <v>1</v>
      </c>
      <c r="N1258" s="666">
        <v>69.95</v>
      </c>
    </row>
    <row r="1259" spans="1:14" ht="14.4" customHeight="1" x14ac:dyDescent="0.3">
      <c r="A1259" s="661" t="s">
        <v>591</v>
      </c>
      <c r="B1259" s="662" t="s">
        <v>592</v>
      </c>
      <c r="C1259" s="663" t="s">
        <v>604</v>
      </c>
      <c r="D1259" s="664" t="s">
        <v>4663</v>
      </c>
      <c r="E1259" s="663" t="s">
        <v>634</v>
      </c>
      <c r="F1259" s="664" t="s">
        <v>4671</v>
      </c>
      <c r="G1259" s="663" t="s">
        <v>650</v>
      </c>
      <c r="H1259" s="663" t="s">
        <v>3726</v>
      </c>
      <c r="I1259" s="663" t="s">
        <v>3727</v>
      </c>
      <c r="J1259" s="663" t="s">
        <v>3728</v>
      </c>
      <c r="K1259" s="663" t="s">
        <v>2033</v>
      </c>
      <c r="L1259" s="665">
        <v>118.38941258588643</v>
      </c>
      <c r="M1259" s="665">
        <v>6</v>
      </c>
      <c r="N1259" s="666">
        <v>710.33647551531863</v>
      </c>
    </row>
    <row r="1260" spans="1:14" ht="14.4" customHeight="1" x14ac:dyDescent="0.3">
      <c r="A1260" s="661" t="s">
        <v>591</v>
      </c>
      <c r="B1260" s="662" t="s">
        <v>592</v>
      </c>
      <c r="C1260" s="663" t="s">
        <v>604</v>
      </c>
      <c r="D1260" s="664" t="s">
        <v>4663</v>
      </c>
      <c r="E1260" s="663" t="s">
        <v>634</v>
      </c>
      <c r="F1260" s="664" t="s">
        <v>4671</v>
      </c>
      <c r="G1260" s="663" t="s">
        <v>650</v>
      </c>
      <c r="H1260" s="663" t="s">
        <v>3729</v>
      </c>
      <c r="I1260" s="663" t="s">
        <v>3730</v>
      </c>
      <c r="J1260" s="663" t="s">
        <v>3731</v>
      </c>
      <c r="K1260" s="663" t="s">
        <v>1552</v>
      </c>
      <c r="L1260" s="665">
        <v>37.828061773374813</v>
      </c>
      <c r="M1260" s="665">
        <v>80</v>
      </c>
      <c r="N1260" s="666">
        <v>3026.2449418699853</v>
      </c>
    </row>
    <row r="1261" spans="1:14" ht="14.4" customHeight="1" x14ac:dyDescent="0.3">
      <c r="A1261" s="661" t="s">
        <v>591</v>
      </c>
      <c r="B1261" s="662" t="s">
        <v>592</v>
      </c>
      <c r="C1261" s="663" t="s">
        <v>604</v>
      </c>
      <c r="D1261" s="664" t="s">
        <v>4663</v>
      </c>
      <c r="E1261" s="663" t="s">
        <v>634</v>
      </c>
      <c r="F1261" s="664" t="s">
        <v>4671</v>
      </c>
      <c r="G1261" s="663" t="s">
        <v>650</v>
      </c>
      <c r="H1261" s="663" t="s">
        <v>1549</v>
      </c>
      <c r="I1261" s="663" t="s">
        <v>1550</v>
      </c>
      <c r="J1261" s="663" t="s">
        <v>1551</v>
      </c>
      <c r="K1261" s="663" t="s">
        <v>1552</v>
      </c>
      <c r="L1261" s="665">
        <v>36.929999999999993</v>
      </c>
      <c r="M1261" s="665">
        <v>4</v>
      </c>
      <c r="N1261" s="666">
        <v>147.71999999999997</v>
      </c>
    </row>
    <row r="1262" spans="1:14" ht="14.4" customHeight="1" x14ac:dyDescent="0.3">
      <c r="A1262" s="661" t="s">
        <v>591</v>
      </c>
      <c r="B1262" s="662" t="s">
        <v>592</v>
      </c>
      <c r="C1262" s="663" t="s">
        <v>604</v>
      </c>
      <c r="D1262" s="664" t="s">
        <v>4663</v>
      </c>
      <c r="E1262" s="663" t="s">
        <v>634</v>
      </c>
      <c r="F1262" s="664" t="s">
        <v>4671</v>
      </c>
      <c r="G1262" s="663" t="s">
        <v>650</v>
      </c>
      <c r="H1262" s="663" t="s">
        <v>3732</v>
      </c>
      <c r="I1262" s="663" t="s">
        <v>3733</v>
      </c>
      <c r="J1262" s="663" t="s">
        <v>1651</v>
      </c>
      <c r="K1262" s="663" t="s">
        <v>3734</v>
      </c>
      <c r="L1262" s="665">
        <v>77.279370672853219</v>
      </c>
      <c r="M1262" s="665">
        <v>2</v>
      </c>
      <c r="N1262" s="666">
        <v>154.55874134570644</v>
      </c>
    </row>
    <row r="1263" spans="1:14" ht="14.4" customHeight="1" x14ac:dyDescent="0.3">
      <c r="A1263" s="661" t="s">
        <v>591</v>
      </c>
      <c r="B1263" s="662" t="s">
        <v>592</v>
      </c>
      <c r="C1263" s="663" t="s">
        <v>604</v>
      </c>
      <c r="D1263" s="664" t="s">
        <v>4663</v>
      </c>
      <c r="E1263" s="663" t="s">
        <v>634</v>
      </c>
      <c r="F1263" s="664" t="s">
        <v>4671</v>
      </c>
      <c r="G1263" s="663" t="s">
        <v>650</v>
      </c>
      <c r="H1263" s="663" t="s">
        <v>1556</v>
      </c>
      <c r="I1263" s="663" t="s">
        <v>1557</v>
      </c>
      <c r="J1263" s="663" t="s">
        <v>1558</v>
      </c>
      <c r="K1263" s="663" t="s">
        <v>1559</v>
      </c>
      <c r="L1263" s="665">
        <v>52.662197802197802</v>
      </c>
      <c r="M1263" s="665">
        <v>182</v>
      </c>
      <c r="N1263" s="666">
        <v>9584.52</v>
      </c>
    </row>
    <row r="1264" spans="1:14" ht="14.4" customHeight="1" x14ac:dyDescent="0.3">
      <c r="A1264" s="661" t="s">
        <v>591</v>
      </c>
      <c r="B1264" s="662" t="s">
        <v>592</v>
      </c>
      <c r="C1264" s="663" t="s">
        <v>604</v>
      </c>
      <c r="D1264" s="664" t="s">
        <v>4663</v>
      </c>
      <c r="E1264" s="663" t="s">
        <v>634</v>
      </c>
      <c r="F1264" s="664" t="s">
        <v>4671</v>
      </c>
      <c r="G1264" s="663" t="s">
        <v>650</v>
      </c>
      <c r="H1264" s="663" t="s">
        <v>3735</v>
      </c>
      <c r="I1264" s="663" t="s">
        <v>215</v>
      </c>
      <c r="J1264" s="663" t="s">
        <v>3736</v>
      </c>
      <c r="K1264" s="663"/>
      <c r="L1264" s="665">
        <v>213.76010161382226</v>
      </c>
      <c r="M1264" s="665">
        <v>1</v>
      </c>
      <c r="N1264" s="666">
        <v>213.76010161382226</v>
      </c>
    </row>
    <row r="1265" spans="1:14" ht="14.4" customHeight="1" x14ac:dyDescent="0.3">
      <c r="A1265" s="661" t="s">
        <v>591</v>
      </c>
      <c r="B1265" s="662" t="s">
        <v>592</v>
      </c>
      <c r="C1265" s="663" t="s">
        <v>604</v>
      </c>
      <c r="D1265" s="664" t="s">
        <v>4663</v>
      </c>
      <c r="E1265" s="663" t="s">
        <v>634</v>
      </c>
      <c r="F1265" s="664" t="s">
        <v>4671</v>
      </c>
      <c r="G1265" s="663" t="s">
        <v>650</v>
      </c>
      <c r="H1265" s="663" t="s">
        <v>3737</v>
      </c>
      <c r="I1265" s="663" t="s">
        <v>3738</v>
      </c>
      <c r="J1265" s="663" t="s">
        <v>3739</v>
      </c>
      <c r="K1265" s="663" t="s">
        <v>1768</v>
      </c>
      <c r="L1265" s="665">
        <v>78.516666666666666</v>
      </c>
      <c r="M1265" s="665">
        <v>3</v>
      </c>
      <c r="N1265" s="666">
        <v>235.55</v>
      </c>
    </row>
    <row r="1266" spans="1:14" ht="14.4" customHeight="1" x14ac:dyDescent="0.3">
      <c r="A1266" s="661" t="s">
        <v>591</v>
      </c>
      <c r="B1266" s="662" t="s">
        <v>592</v>
      </c>
      <c r="C1266" s="663" t="s">
        <v>604</v>
      </c>
      <c r="D1266" s="664" t="s">
        <v>4663</v>
      </c>
      <c r="E1266" s="663" t="s">
        <v>634</v>
      </c>
      <c r="F1266" s="664" t="s">
        <v>4671</v>
      </c>
      <c r="G1266" s="663" t="s">
        <v>650</v>
      </c>
      <c r="H1266" s="663" t="s">
        <v>1570</v>
      </c>
      <c r="I1266" s="663" t="s">
        <v>1571</v>
      </c>
      <c r="J1266" s="663" t="s">
        <v>1572</v>
      </c>
      <c r="K1266" s="663" t="s">
        <v>1573</v>
      </c>
      <c r="L1266" s="665">
        <v>382.11</v>
      </c>
      <c r="M1266" s="665">
        <v>20</v>
      </c>
      <c r="N1266" s="666">
        <v>7642.2000000000007</v>
      </c>
    </row>
    <row r="1267" spans="1:14" ht="14.4" customHeight="1" x14ac:dyDescent="0.3">
      <c r="A1267" s="661" t="s">
        <v>591</v>
      </c>
      <c r="B1267" s="662" t="s">
        <v>592</v>
      </c>
      <c r="C1267" s="663" t="s">
        <v>604</v>
      </c>
      <c r="D1267" s="664" t="s">
        <v>4663</v>
      </c>
      <c r="E1267" s="663" t="s">
        <v>634</v>
      </c>
      <c r="F1267" s="664" t="s">
        <v>4671</v>
      </c>
      <c r="G1267" s="663" t="s">
        <v>650</v>
      </c>
      <c r="H1267" s="663" t="s">
        <v>1574</v>
      </c>
      <c r="I1267" s="663" t="s">
        <v>1575</v>
      </c>
      <c r="J1267" s="663" t="s">
        <v>1576</v>
      </c>
      <c r="K1267" s="663" t="s">
        <v>1577</v>
      </c>
      <c r="L1267" s="665">
        <v>198.3670680356652</v>
      </c>
      <c r="M1267" s="665">
        <v>15</v>
      </c>
      <c r="N1267" s="666">
        <v>2975.5060205349778</v>
      </c>
    </row>
    <row r="1268" spans="1:14" ht="14.4" customHeight="1" x14ac:dyDescent="0.3">
      <c r="A1268" s="661" t="s">
        <v>591</v>
      </c>
      <c r="B1268" s="662" t="s">
        <v>592</v>
      </c>
      <c r="C1268" s="663" t="s">
        <v>604</v>
      </c>
      <c r="D1268" s="664" t="s">
        <v>4663</v>
      </c>
      <c r="E1268" s="663" t="s">
        <v>634</v>
      </c>
      <c r="F1268" s="664" t="s">
        <v>4671</v>
      </c>
      <c r="G1268" s="663" t="s">
        <v>650</v>
      </c>
      <c r="H1268" s="663" t="s">
        <v>1578</v>
      </c>
      <c r="I1268" s="663" t="s">
        <v>1579</v>
      </c>
      <c r="J1268" s="663" t="s">
        <v>1580</v>
      </c>
      <c r="K1268" s="663"/>
      <c r="L1268" s="665">
        <v>84.477823959777595</v>
      </c>
      <c r="M1268" s="665">
        <v>86</v>
      </c>
      <c r="N1268" s="666">
        <v>7265.0928605408726</v>
      </c>
    </row>
    <row r="1269" spans="1:14" ht="14.4" customHeight="1" x14ac:dyDescent="0.3">
      <c r="A1269" s="661" t="s">
        <v>591</v>
      </c>
      <c r="B1269" s="662" t="s">
        <v>592</v>
      </c>
      <c r="C1269" s="663" t="s">
        <v>604</v>
      </c>
      <c r="D1269" s="664" t="s">
        <v>4663</v>
      </c>
      <c r="E1269" s="663" t="s">
        <v>634</v>
      </c>
      <c r="F1269" s="664" t="s">
        <v>4671</v>
      </c>
      <c r="G1269" s="663" t="s">
        <v>650</v>
      </c>
      <c r="H1269" s="663" t="s">
        <v>1581</v>
      </c>
      <c r="I1269" s="663" t="s">
        <v>1582</v>
      </c>
      <c r="J1269" s="663" t="s">
        <v>1583</v>
      </c>
      <c r="K1269" s="663" t="s">
        <v>1529</v>
      </c>
      <c r="L1269" s="665">
        <v>89.529835196832792</v>
      </c>
      <c r="M1269" s="665">
        <v>7</v>
      </c>
      <c r="N1269" s="666">
        <v>626.70884637782956</v>
      </c>
    </row>
    <row r="1270" spans="1:14" ht="14.4" customHeight="1" x14ac:dyDescent="0.3">
      <c r="A1270" s="661" t="s">
        <v>591</v>
      </c>
      <c r="B1270" s="662" t="s">
        <v>592</v>
      </c>
      <c r="C1270" s="663" t="s">
        <v>604</v>
      </c>
      <c r="D1270" s="664" t="s">
        <v>4663</v>
      </c>
      <c r="E1270" s="663" t="s">
        <v>634</v>
      </c>
      <c r="F1270" s="664" t="s">
        <v>4671</v>
      </c>
      <c r="G1270" s="663" t="s">
        <v>650</v>
      </c>
      <c r="H1270" s="663" t="s">
        <v>3740</v>
      </c>
      <c r="I1270" s="663" t="s">
        <v>215</v>
      </c>
      <c r="J1270" s="663" t="s">
        <v>3741</v>
      </c>
      <c r="K1270" s="663"/>
      <c r="L1270" s="665">
        <v>260.25985500000002</v>
      </c>
      <c r="M1270" s="665">
        <v>1</v>
      </c>
      <c r="N1270" s="666">
        <v>260.25985500000002</v>
      </c>
    </row>
    <row r="1271" spans="1:14" ht="14.4" customHeight="1" x14ac:dyDescent="0.3">
      <c r="A1271" s="661" t="s">
        <v>591</v>
      </c>
      <c r="B1271" s="662" t="s">
        <v>592</v>
      </c>
      <c r="C1271" s="663" t="s">
        <v>604</v>
      </c>
      <c r="D1271" s="664" t="s">
        <v>4663</v>
      </c>
      <c r="E1271" s="663" t="s">
        <v>634</v>
      </c>
      <c r="F1271" s="664" t="s">
        <v>4671</v>
      </c>
      <c r="G1271" s="663" t="s">
        <v>650</v>
      </c>
      <c r="H1271" s="663" t="s">
        <v>1588</v>
      </c>
      <c r="I1271" s="663" t="s">
        <v>1589</v>
      </c>
      <c r="J1271" s="663" t="s">
        <v>1590</v>
      </c>
      <c r="K1271" s="663" t="s">
        <v>1591</v>
      </c>
      <c r="L1271" s="665">
        <v>88.829999999999984</v>
      </c>
      <c r="M1271" s="665">
        <v>16</v>
      </c>
      <c r="N1271" s="666">
        <v>1421.2799999999997</v>
      </c>
    </row>
    <row r="1272" spans="1:14" ht="14.4" customHeight="1" x14ac:dyDescent="0.3">
      <c r="A1272" s="661" t="s">
        <v>591</v>
      </c>
      <c r="B1272" s="662" t="s">
        <v>592</v>
      </c>
      <c r="C1272" s="663" t="s">
        <v>604</v>
      </c>
      <c r="D1272" s="664" t="s">
        <v>4663</v>
      </c>
      <c r="E1272" s="663" t="s">
        <v>634</v>
      </c>
      <c r="F1272" s="664" t="s">
        <v>4671</v>
      </c>
      <c r="G1272" s="663" t="s">
        <v>650</v>
      </c>
      <c r="H1272" s="663" t="s">
        <v>3742</v>
      </c>
      <c r="I1272" s="663" t="s">
        <v>3742</v>
      </c>
      <c r="J1272" s="663" t="s">
        <v>3743</v>
      </c>
      <c r="K1272" s="663" t="s">
        <v>3744</v>
      </c>
      <c r="L1272" s="665">
        <v>46.66</v>
      </c>
      <c r="M1272" s="665">
        <v>1</v>
      </c>
      <c r="N1272" s="666">
        <v>46.66</v>
      </c>
    </row>
    <row r="1273" spans="1:14" ht="14.4" customHeight="1" x14ac:dyDescent="0.3">
      <c r="A1273" s="661" t="s">
        <v>591</v>
      </c>
      <c r="B1273" s="662" t="s">
        <v>592</v>
      </c>
      <c r="C1273" s="663" t="s">
        <v>604</v>
      </c>
      <c r="D1273" s="664" t="s">
        <v>4663</v>
      </c>
      <c r="E1273" s="663" t="s">
        <v>634</v>
      </c>
      <c r="F1273" s="664" t="s">
        <v>4671</v>
      </c>
      <c r="G1273" s="663" t="s">
        <v>650</v>
      </c>
      <c r="H1273" s="663" t="s">
        <v>1598</v>
      </c>
      <c r="I1273" s="663" t="s">
        <v>1599</v>
      </c>
      <c r="J1273" s="663" t="s">
        <v>1234</v>
      </c>
      <c r="K1273" s="663" t="s">
        <v>1600</v>
      </c>
      <c r="L1273" s="665">
        <v>43.031000000000006</v>
      </c>
      <c r="M1273" s="665">
        <v>8</v>
      </c>
      <c r="N1273" s="666">
        <v>344.24800000000005</v>
      </c>
    </row>
    <row r="1274" spans="1:14" ht="14.4" customHeight="1" x14ac:dyDescent="0.3">
      <c r="A1274" s="661" t="s">
        <v>591</v>
      </c>
      <c r="B1274" s="662" t="s">
        <v>592</v>
      </c>
      <c r="C1274" s="663" t="s">
        <v>604</v>
      </c>
      <c r="D1274" s="664" t="s">
        <v>4663</v>
      </c>
      <c r="E1274" s="663" t="s">
        <v>634</v>
      </c>
      <c r="F1274" s="664" t="s">
        <v>4671</v>
      </c>
      <c r="G1274" s="663" t="s">
        <v>650</v>
      </c>
      <c r="H1274" s="663" t="s">
        <v>1601</v>
      </c>
      <c r="I1274" s="663" t="s">
        <v>1602</v>
      </c>
      <c r="J1274" s="663" t="s">
        <v>1603</v>
      </c>
      <c r="K1274" s="663" t="s">
        <v>1604</v>
      </c>
      <c r="L1274" s="665">
        <v>2661.1200000000003</v>
      </c>
      <c r="M1274" s="665">
        <v>6</v>
      </c>
      <c r="N1274" s="666">
        <v>15966.720000000001</v>
      </c>
    </row>
    <row r="1275" spans="1:14" ht="14.4" customHeight="1" x14ac:dyDescent="0.3">
      <c r="A1275" s="661" t="s">
        <v>591</v>
      </c>
      <c r="B1275" s="662" t="s">
        <v>592</v>
      </c>
      <c r="C1275" s="663" t="s">
        <v>604</v>
      </c>
      <c r="D1275" s="664" t="s">
        <v>4663</v>
      </c>
      <c r="E1275" s="663" t="s">
        <v>634</v>
      </c>
      <c r="F1275" s="664" t="s">
        <v>4671</v>
      </c>
      <c r="G1275" s="663" t="s">
        <v>650</v>
      </c>
      <c r="H1275" s="663" t="s">
        <v>1613</v>
      </c>
      <c r="I1275" s="663" t="s">
        <v>1614</v>
      </c>
      <c r="J1275" s="663" t="s">
        <v>1615</v>
      </c>
      <c r="K1275" s="663" t="s">
        <v>1616</v>
      </c>
      <c r="L1275" s="665">
        <v>70.989999999999995</v>
      </c>
      <c r="M1275" s="665">
        <v>1</v>
      </c>
      <c r="N1275" s="666">
        <v>70.989999999999995</v>
      </c>
    </row>
    <row r="1276" spans="1:14" ht="14.4" customHeight="1" x14ac:dyDescent="0.3">
      <c r="A1276" s="661" t="s">
        <v>591</v>
      </c>
      <c r="B1276" s="662" t="s">
        <v>592</v>
      </c>
      <c r="C1276" s="663" t="s">
        <v>604</v>
      </c>
      <c r="D1276" s="664" t="s">
        <v>4663</v>
      </c>
      <c r="E1276" s="663" t="s">
        <v>634</v>
      </c>
      <c r="F1276" s="664" t="s">
        <v>4671</v>
      </c>
      <c r="G1276" s="663" t="s">
        <v>650</v>
      </c>
      <c r="H1276" s="663" t="s">
        <v>1625</v>
      </c>
      <c r="I1276" s="663" t="s">
        <v>1626</v>
      </c>
      <c r="J1276" s="663" t="s">
        <v>1627</v>
      </c>
      <c r="K1276" s="663" t="s">
        <v>1628</v>
      </c>
      <c r="L1276" s="665">
        <v>64.114924932410048</v>
      </c>
      <c r="M1276" s="665">
        <v>4</v>
      </c>
      <c r="N1276" s="666">
        <v>256.45969972964019</v>
      </c>
    </row>
    <row r="1277" spans="1:14" ht="14.4" customHeight="1" x14ac:dyDescent="0.3">
      <c r="A1277" s="661" t="s">
        <v>591</v>
      </c>
      <c r="B1277" s="662" t="s">
        <v>592</v>
      </c>
      <c r="C1277" s="663" t="s">
        <v>604</v>
      </c>
      <c r="D1277" s="664" t="s">
        <v>4663</v>
      </c>
      <c r="E1277" s="663" t="s">
        <v>634</v>
      </c>
      <c r="F1277" s="664" t="s">
        <v>4671</v>
      </c>
      <c r="G1277" s="663" t="s">
        <v>650</v>
      </c>
      <c r="H1277" s="663" t="s">
        <v>3745</v>
      </c>
      <c r="I1277" s="663" t="s">
        <v>3746</v>
      </c>
      <c r="J1277" s="663" t="s">
        <v>3747</v>
      </c>
      <c r="K1277" s="663" t="s">
        <v>3748</v>
      </c>
      <c r="L1277" s="665">
        <v>1307.3100000000002</v>
      </c>
      <c r="M1277" s="665">
        <v>1</v>
      </c>
      <c r="N1277" s="666">
        <v>1307.3100000000002</v>
      </c>
    </row>
    <row r="1278" spans="1:14" ht="14.4" customHeight="1" x14ac:dyDescent="0.3">
      <c r="A1278" s="661" t="s">
        <v>591</v>
      </c>
      <c r="B1278" s="662" t="s">
        <v>592</v>
      </c>
      <c r="C1278" s="663" t="s">
        <v>604</v>
      </c>
      <c r="D1278" s="664" t="s">
        <v>4663</v>
      </c>
      <c r="E1278" s="663" t="s">
        <v>634</v>
      </c>
      <c r="F1278" s="664" t="s">
        <v>4671</v>
      </c>
      <c r="G1278" s="663" t="s">
        <v>650</v>
      </c>
      <c r="H1278" s="663" t="s">
        <v>3749</v>
      </c>
      <c r="I1278" s="663" t="s">
        <v>3750</v>
      </c>
      <c r="J1278" s="663" t="s">
        <v>3751</v>
      </c>
      <c r="K1278" s="663" t="s">
        <v>3752</v>
      </c>
      <c r="L1278" s="665">
        <v>164.2</v>
      </c>
      <c r="M1278" s="665">
        <v>1</v>
      </c>
      <c r="N1278" s="666">
        <v>164.2</v>
      </c>
    </row>
    <row r="1279" spans="1:14" ht="14.4" customHeight="1" x14ac:dyDescent="0.3">
      <c r="A1279" s="661" t="s">
        <v>591</v>
      </c>
      <c r="B1279" s="662" t="s">
        <v>592</v>
      </c>
      <c r="C1279" s="663" t="s">
        <v>604</v>
      </c>
      <c r="D1279" s="664" t="s">
        <v>4663</v>
      </c>
      <c r="E1279" s="663" t="s">
        <v>634</v>
      </c>
      <c r="F1279" s="664" t="s">
        <v>4671</v>
      </c>
      <c r="G1279" s="663" t="s">
        <v>650</v>
      </c>
      <c r="H1279" s="663" t="s">
        <v>1633</v>
      </c>
      <c r="I1279" s="663" t="s">
        <v>1634</v>
      </c>
      <c r="J1279" s="663" t="s">
        <v>1635</v>
      </c>
      <c r="K1279" s="663" t="s">
        <v>1636</v>
      </c>
      <c r="L1279" s="665">
        <v>69.34</v>
      </c>
      <c r="M1279" s="665">
        <v>1</v>
      </c>
      <c r="N1279" s="666">
        <v>69.34</v>
      </c>
    </row>
    <row r="1280" spans="1:14" ht="14.4" customHeight="1" x14ac:dyDescent="0.3">
      <c r="A1280" s="661" t="s">
        <v>591</v>
      </c>
      <c r="B1280" s="662" t="s">
        <v>592</v>
      </c>
      <c r="C1280" s="663" t="s">
        <v>604</v>
      </c>
      <c r="D1280" s="664" t="s">
        <v>4663</v>
      </c>
      <c r="E1280" s="663" t="s">
        <v>634</v>
      </c>
      <c r="F1280" s="664" t="s">
        <v>4671</v>
      </c>
      <c r="G1280" s="663" t="s">
        <v>650</v>
      </c>
      <c r="H1280" s="663" t="s">
        <v>1637</v>
      </c>
      <c r="I1280" s="663" t="s">
        <v>1638</v>
      </c>
      <c r="J1280" s="663" t="s">
        <v>1639</v>
      </c>
      <c r="K1280" s="663" t="s">
        <v>1640</v>
      </c>
      <c r="L1280" s="665">
        <v>631.39077745777365</v>
      </c>
      <c r="M1280" s="665">
        <v>10.651292299999994</v>
      </c>
      <c r="N1280" s="666">
        <v>6725.1277262269941</v>
      </c>
    </row>
    <row r="1281" spans="1:14" ht="14.4" customHeight="1" x14ac:dyDescent="0.3">
      <c r="A1281" s="661" t="s">
        <v>591</v>
      </c>
      <c r="B1281" s="662" t="s">
        <v>592</v>
      </c>
      <c r="C1281" s="663" t="s">
        <v>604</v>
      </c>
      <c r="D1281" s="664" t="s">
        <v>4663</v>
      </c>
      <c r="E1281" s="663" t="s">
        <v>634</v>
      </c>
      <c r="F1281" s="664" t="s">
        <v>4671</v>
      </c>
      <c r="G1281" s="663" t="s">
        <v>650</v>
      </c>
      <c r="H1281" s="663" t="s">
        <v>1641</v>
      </c>
      <c r="I1281" s="663" t="s">
        <v>1642</v>
      </c>
      <c r="J1281" s="663" t="s">
        <v>1643</v>
      </c>
      <c r="K1281" s="663" t="s">
        <v>1644</v>
      </c>
      <c r="L1281" s="665">
        <v>152.86689979946476</v>
      </c>
      <c r="M1281" s="665">
        <v>13.3379403</v>
      </c>
      <c r="N1281" s="666">
        <v>2038.9295833713429</v>
      </c>
    </row>
    <row r="1282" spans="1:14" ht="14.4" customHeight="1" x14ac:dyDescent="0.3">
      <c r="A1282" s="661" t="s">
        <v>591</v>
      </c>
      <c r="B1282" s="662" t="s">
        <v>592</v>
      </c>
      <c r="C1282" s="663" t="s">
        <v>604</v>
      </c>
      <c r="D1282" s="664" t="s">
        <v>4663</v>
      </c>
      <c r="E1282" s="663" t="s">
        <v>634</v>
      </c>
      <c r="F1282" s="664" t="s">
        <v>4671</v>
      </c>
      <c r="G1282" s="663" t="s">
        <v>650</v>
      </c>
      <c r="H1282" s="663" t="s">
        <v>1645</v>
      </c>
      <c r="I1282" s="663" t="s">
        <v>1646</v>
      </c>
      <c r="J1282" s="663" t="s">
        <v>1647</v>
      </c>
      <c r="K1282" s="663" t="s">
        <v>1648</v>
      </c>
      <c r="L1282" s="665">
        <v>312.36695566050793</v>
      </c>
      <c r="M1282" s="665">
        <v>36.8237101</v>
      </c>
      <c r="N1282" s="666">
        <v>11502.510220062099</v>
      </c>
    </row>
    <row r="1283" spans="1:14" ht="14.4" customHeight="1" x14ac:dyDescent="0.3">
      <c r="A1283" s="661" t="s">
        <v>591</v>
      </c>
      <c r="B1283" s="662" t="s">
        <v>592</v>
      </c>
      <c r="C1283" s="663" t="s">
        <v>604</v>
      </c>
      <c r="D1283" s="664" t="s">
        <v>4663</v>
      </c>
      <c r="E1283" s="663" t="s">
        <v>634</v>
      </c>
      <c r="F1283" s="664" t="s">
        <v>4671</v>
      </c>
      <c r="G1283" s="663" t="s">
        <v>650</v>
      </c>
      <c r="H1283" s="663" t="s">
        <v>1653</v>
      </c>
      <c r="I1283" s="663" t="s">
        <v>1654</v>
      </c>
      <c r="J1283" s="663" t="s">
        <v>1305</v>
      </c>
      <c r="K1283" s="663" t="s">
        <v>1624</v>
      </c>
      <c r="L1283" s="665">
        <v>72.299972632732988</v>
      </c>
      <c r="M1283" s="665">
        <v>18</v>
      </c>
      <c r="N1283" s="666">
        <v>1301.3995073891938</v>
      </c>
    </row>
    <row r="1284" spans="1:14" ht="14.4" customHeight="1" x14ac:dyDescent="0.3">
      <c r="A1284" s="661" t="s">
        <v>591</v>
      </c>
      <c r="B1284" s="662" t="s">
        <v>592</v>
      </c>
      <c r="C1284" s="663" t="s">
        <v>604</v>
      </c>
      <c r="D1284" s="664" t="s">
        <v>4663</v>
      </c>
      <c r="E1284" s="663" t="s">
        <v>634</v>
      </c>
      <c r="F1284" s="664" t="s">
        <v>4671</v>
      </c>
      <c r="G1284" s="663" t="s">
        <v>650</v>
      </c>
      <c r="H1284" s="663" t="s">
        <v>1655</v>
      </c>
      <c r="I1284" s="663" t="s">
        <v>1656</v>
      </c>
      <c r="J1284" s="663" t="s">
        <v>1657</v>
      </c>
      <c r="K1284" s="663" t="s">
        <v>1658</v>
      </c>
      <c r="L1284" s="665">
        <v>175.11</v>
      </c>
      <c r="M1284" s="665">
        <v>3</v>
      </c>
      <c r="N1284" s="666">
        <v>525.33000000000004</v>
      </c>
    </row>
    <row r="1285" spans="1:14" ht="14.4" customHeight="1" x14ac:dyDescent="0.3">
      <c r="A1285" s="661" t="s">
        <v>591</v>
      </c>
      <c r="B1285" s="662" t="s">
        <v>592</v>
      </c>
      <c r="C1285" s="663" t="s">
        <v>604</v>
      </c>
      <c r="D1285" s="664" t="s">
        <v>4663</v>
      </c>
      <c r="E1285" s="663" t="s">
        <v>634</v>
      </c>
      <c r="F1285" s="664" t="s">
        <v>4671</v>
      </c>
      <c r="G1285" s="663" t="s">
        <v>650</v>
      </c>
      <c r="H1285" s="663" t="s">
        <v>3753</v>
      </c>
      <c r="I1285" s="663" t="s">
        <v>3754</v>
      </c>
      <c r="J1285" s="663" t="s">
        <v>3755</v>
      </c>
      <c r="K1285" s="663" t="s">
        <v>3756</v>
      </c>
      <c r="L1285" s="665">
        <v>60.164968971825338</v>
      </c>
      <c r="M1285" s="665">
        <v>2</v>
      </c>
      <c r="N1285" s="666">
        <v>120.32993794365068</v>
      </c>
    </row>
    <row r="1286" spans="1:14" ht="14.4" customHeight="1" x14ac:dyDescent="0.3">
      <c r="A1286" s="661" t="s">
        <v>591</v>
      </c>
      <c r="B1286" s="662" t="s">
        <v>592</v>
      </c>
      <c r="C1286" s="663" t="s">
        <v>604</v>
      </c>
      <c r="D1286" s="664" t="s">
        <v>4663</v>
      </c>
      <c r="E1286" s="663" t="s">
        <v>634</v>
      </c>
      <c r="F1286" s="664" t="s">
        <v>4671</v>
      </c>
      <c r="G1286" s="663" t="s">
        <v>650</v>
      </c>
      <c r="H1286" s="663" t="s">
        <v>1665</v>
      </c>
      <c r="I1286" s="663" t="s">
        <v>215</v>
      </c>
      <c r="J1286" s="663" t="s">
        <v>1666</v>
      </c>
      <c r="K1286" s="663"/>
      <c r="L1286" s="665">
        <v>69.321162130923142</v>
      </c>
      <c r="M1286" s="665">
        <v>16</v>
      </c>
      <c r="N1286" s="666">
        <v>1109.1385940947703</v>
      </c>
    </row>
    <row r="1287" spans="1:14" ht="14.4" customHeight="1" x14ac:dyDescent="0.3">
      <c r="A1287" s="661" t="s">
        <v>591</v>
      </c>
      <c r="B1287" s="662" t="s">
        <v>592</v>
      </c>
      <c r="C1287" s="663" t="s">
        <v>604</v>
      </c>
      <c r="D1287" s="664" t="s">
        <v>4663</v>
      </c>
      <c r="E1287" s="663" t="s">
        <v>634</v>
      </c>
      <c r="F1287" s="664" t="s">
        <v>4671</v>
      </c>
      <c r="G1287" s="663" t="s">
        <v>650</v>
      </c>
      <c r="H1287" s="663" t="s">
        <v>1667</v>
      </c>
      <c r="I1287" s="663" t="s">
        <v>215</v>
      </c>
      <c r="J1287" s="663" t="s">
        <v>1668</v>
      </c>
      <c r="K1287" s="663"/>
      <c r="L1287" s="665">
        <v>22.06774708228982</v>
      </c>
      <c r="M1287" s="665">
        <v>9</v>
      </c>
      <c r="N1287" s="666">
        <v>198.60972374060839</v>
      </c>
    </row>
    <row r="1288" spans="1:14" ht="14.4" customHeight="1" x14ac:dyDescent="0.3">
      <c r="A1288" s="661" t="s">
        <v>591</v>
      </c>
      <c r="B1288" s="662" t="s">
        <v>592</v>
      </c>
      <c r="C1288" s="663" t="s">
        <v>604</v>
      </c>
      <c r="D1288" s="664" t="s">
        <v>4663</v>
      </c>
      <c r="E1288" s="663" t="s">
        <v>634</v>
      </c>
      <c r="F1288" s="664" t="s">
        <v>4671</v>
      </c>
      <c r="G1288" s="663" t="s">
        <v>650</v>
      </c>
      <c r="H1288" s="663" t="s">
        <v>1671</v>
      </c>
      <c r="I1288" s="663" t="s">
        <v>1672</v>
      </c>
      <c r="J1288" s="663" t="s">
        <v>1673</v>
      </c>
      <c r="K1288" s="663" t="s">
        <v>1674</v>
      </c>
      <c r="L1288" s="665">
        <v>122.64989755729174</v>
      </c>
      <c r="M1288" s="665">
        <v>2</v>
      </c>
      <c r="N1288" s="666">
        <v>245.29979511458347</v>
      </c>
    </row>
    <row r="1289" spans="1:14" ht="14.4" customHeight="1" x14ac:dyDescent="0.3">
      <c r="A1289" s="661" t="s">
        <v>591</v>
      </c>
      <c r="B1289" s="662" t="s">
        <v>592</v>
      </c>
      <c r="C1289" s="663" t="s">
        <v>604</v>
      </c>
      <c r="D1289" s="664" t="s">
        <v>4663</v>
      </c>
      <c r="E1289" s="663" t="s">
        <v>634</v>
      </c>
      <c r="F1289" s="664" t="s">
        <v>4671</v>
      </c>
      <c r="G1289" s="663" t="s">
        <v>650</v>
      </c>
      <c r="H1289" s="663" t="s">
        <v>1675</v>
      </c>
      <c r="I1289" s="663" t="s">
        <v>215</v>
      </c>
      <c r="J1289" s="663" t="s">
        <v>1676</v>
      </c>
      <c r="K1289" s="663"/>
      <c r="L1289" s="665">
        <v>176.71795865194434</v>
      </c>
      <c r="M1289" s="665">
        <v>80</v>
      </c>
      <c r="N1289" s="666">
        <v>14137.436692155548</v>
      </c>
    </row>
    <row r="1290" spans="1:14" ht="14.4" customHeight="1" x14ac:dyDescent="0.3">
      <c r="A1290" s="661" t="s">
        <v>591</v>
      </c>
      <c r="B1290" s="662" t="s">
        <v>592</v>
      </c>
      <c r="C1290" s="663" t="s">
        <v>604</v>
      </c>
      <c r="D1290" s="664" t="s">
        <v>4663</v>
      </c>
      <c r="E1290" s="663" t="s">
        <v>634</v>
      </c>
      <c r="F1290" s="664" t="s">
        <v>4671</v>
      </c>
      <c r="G1290" s="663" t="s">
        <v>650</v>
      </c>
      <c r="H1290" s="663" t="s">
        <v>1677</v>
      </c>
      <c r="I1290" s="663" t="s">
        <v>215</v>
      </c>
      <c r="J1290" s="663" t="s">
        <v>1678</v>
      </c>
      <c r="K1290" s="663"/>
      <c r="L1290" s="665">
        <v>130.6114147977251</v>
      </c>
      <c r="M1290" s="665">
        <v>27</v>
      </c>
      <c r="N1290" s="666">
        <v>3526.5081995385776</v>
      </c>
    </row>
    <row r="1291" spans="1:14" ht="14.4" customHeight="1" x14ac:dyDescent="0.3">
      <c r="A1291" s="661" t="s">
        <v>591</v>
      </c>
      <c r="B1291" s="662" t="s">
        <v>592</v>
      </c>
      <c r="C1291" s="663" t="s">
        <v>604</v>
      </c>
      <c r="D1291" s="664" t="s">
        <v>4663</v>
      </c>
      <c r="E1291" s="663" t="s">
        <v>634</v>
      </c>
      <c r="F1291" s="664" t="s">
        <v>4671</v>
      </c>
      <c r="G1291" s="663" t="s">
        <v>650</v>
      </c>
      <c r="H1291" s="663" t="s">
        <v>3757</v>
      </c>
      <c r="I1291" s="663" t="s">
        <v>215</v>
      </c>
      <c r="J1291" s="663" t="s">
        <v>3758</v>
      </c>
      <c r="K1291" s="663"/>
      <c r="L1291" s="665">
        <v>291.804808491919</v>
      </c>
      <c r="M1291" s="665">
        <v>6</v>
      </c>
      <c r="N1291" s="666">
        <v>1750.8288509515141</v>
      </c>
    </row>
    <row r="1292" spans="1:14" ht="14.4" customHeight="1" x14ac:dyDescent="0.3">
      <c r="A1292" s="661" t="s">
        <v>591</v>
      </c>
      <c r="B1292" s="662" t="s">
        <v>592</v>
      </c>
      <c r="C1292" s="663" t="s">
        <v>604</v>
      </c>
      <c r="D1292" s="664" t="s">
        <v>4663</v>
      </c>
      <c r="E1292" s="663" t="s">
        <v>634</v>
      </c>
      <c r="F1292" s="664" t="s">
        <v>4671</v>
      </c>
      <c r="G1292" s="663" t="s">
        <v>650</v>
      </c>
      <c r="H1292" s="663" t="s">
        <v>3759</v>
      </c>
      <c r="I1292" s="663" t="s">
        <v>215</v>
      </c>
      <c r="J1292" s="663" t="s">
        <v>3760</v>
      </c>
      <c r="K1292" s="663" t="s">
        <v>2239</v>
      </c>
      <c r="L1292" s="665">
        <v>75.02000000000001</v>
      </c>
      <c r="M1292" s="665">
        <v>2</v>
      </c>
      <c r="N1292" s="666">
        <v>150.04000000000002</v>
      </c>
    </row>
    <row r="1293" spans="1:14" ht="14.4" customHeight="1" x14ac:dyDescent="0.3">
      <c r="A1293" s="661" t="s">
        <v>591</v>
      </c>
      <c r="B1293" s="662" t="s">
        <v>592</v>
      </c>
      <c r="C1293" s="663" t="s">
        <v>604</v>
      </c>
      <c r="D1293" s="664" t="s">
        <v>4663</v>
      </c>
      <c r="E1293" s="663" t="s">
        <v>634</v>
      </c>
      <c r="F1293" s="664" t="s">
        <v>4671</v>
      </c>
      <c r="G1293" s="663" t="s">
        <v>650</v>
      </c>
      <c r="H1293" s="663" t="s">
        <v>1683</v>
      </c>
      <c r="I1293" s="663" t="s">
        <v>1684</v>
      </c>
      <c r="J1293" s="663" t="s">
        <v>1685</v>
      </c>
      <c r="K1293" s="663" t="s">
        <v>1686</v>
      </c>
      <c r="L1293" s="665">
        <v>50.789640745986539</v>
      </c>
      <c r="M1293" s="665">
        <v>3</v>
      </c>
      <c r="N1293" s="666">
        <v>152.36892223795962</v>
      </c>
    </row>
    <row r="1294" spans="1:14" ht="14.4" customHeight="1" x14ac:dyDescent="0.3">
      <c r="A1294" s="661" t="s">
        <v>591</v>
      </c>
      <c r="B1294" s="662" t="s">
        <v>592</v>
      </c>
      <c r="C1294" s="663" t="s">
        <v>604</v>
      </c>
      <c r="D1294" s="664" t="s">
        <v>4663</v>
      </c>
      <c r="E1294" s="663" t="s">
        <v>634</v>
      </c>
      <c r="F1294" s="664" t="s">
        <v>4671</v>
      </c>
      <c r="G1294" s="663" t="s">
        <v>650</v>
      </c>
      <c r="H1294" s="663" t="s">
        <v>1706</v>
      </c>
      <c r="I1294" s="663" t="s">
        <v>1707</v>
      </c>
      <c r="J1294" s="663" t="s">
        <v>1708</v>
      </c>
      <c r="K1294" s="663" t="s">
        <v>1709</v>
      </c>
      <c r="L1294" s="665">
        <v>558.50668699583093</v>
      </c>
      <c r="M1294" s="665">
        <v>3</v>
      </c>
      <c r="N1294" s="666">
        <v>1675.5200609874928</v>
      </c>
    </row>
    <row r="1295" spans="1:14" ht="14.4" customHeight="1" x14ac:dyDescent="0.3">
      <c r="A1295" s="661" t="s">
        <v>591</v>
      </c>
      <c r="B1295" s="662" t="s">
        <v>592</v>
      </c>
      <c r="C1295" s="663" t="s">
        <v>604</v>
      </c>
      <c r="D1295" s="664" t="s">
        <v>4663</v>
      </c>
      <c r="E1295" s="663" t="s">
        <v>634</v>
      </c>
      <c r="F1295" s="664" t="s">
        <v>4671</v>
      </c>
      <c r="G1295" s="663" t="s">
        <v>650</v>
      </c>
      <c r="H1295" s="663" t="s">
        <v>1710</v>
      </c>
      <c r="I1295" s="663" t="s">
        <v>1711</v>
      </c>
      <c r="J1295" s="663" t="s">
        <v>1712</v>
      </c>
      <c r="K1295" s="663" t="s">
        <v>1713</v>
      </c>
      <c r="L1295" s="665">
        <v>94.049725259096007</v>
      </c>
      <c r="M1295" s="665">
        <v>1</v>
      </c>
      <c r="N1295" s="666">
        <v>94.049725259096007</v>
      </c>
    </row>
    <row r="1296" spans="1:14" ht="14.4" customHeight="1" x14ac:dyDescent="0.3">
      <c r="A1296" s="661" t="s">
        <v>591</v>
      </c>
      <c r="B1296" s="662" t="s">
        <v>592</v>
      </c>
      <c r="C1296" s="663" t="s">
        <v>604</v>
      </c>
      <c r="D1296" s="664" t="s">
        <v>4663</v>
      </c>
      <c r="E1296" s="663" t="s">
        <v>634</v>
      </c>
      <c r="F1296" s="664" t="s">
        <v>4671</v>
      </c>
      <c r="G1296" s="663" t="s">
        <v>650</v>
      </c>
      <c r="H1296" s="663" t="s">
        <v>3761</v>
      </c>
      <c r="I1296" s="663" t="s">
        <v>3762</v>
      </c>
      <c r="J1296" s="663" t="s">
        <v>3763</v>
      </c>
      <c r="K1296" s="663" t="s">
        <v>3764</v>
      </c>
      <c r="L1296" s="665">
        <v>52.269911827581666</v>
      </c>
      <c r="M1296" s="665">
        <v>6</v>
      </c>
      <c r="N1296" s="666">
        <v>313.61947096549</v>
      </c>
    </row>
    <row r="1297" spans="1:14" ht="14.4" customHeight="1" x14ac:dyDescent="0.3">
      <c r="A1297" s="661" t="s">
        <v>591</v>
      </c>
      <c r="B1297" s="662" t="s">
        <v>592</v>
      </c>
      <c r="C1297" s="663" t="s">
        <v>604</v>
      </c>
      <c r="D1297" s="664" t="s">
        <v>4663</v>
      </c>
      <c r="E1297" s="663" t="s">
        <v>634</v>
      </c>
      <c r="F1297" s="664" t="s">
        <v>4671</v>
      </c>
      <c r="G1297" s="663" t="s">
        <v>650</v>
      </c>
      <c r="H1297" s="663" t="s">
        <v>3765</v>
      </c>
      <c r="I1297" s="663" t="s">
        <v>215</v>
      </c>
      <c r="J1297" s="663" t="s">
        <v>3766</v>
      </c>
      <c r="K1297" s="663"/>
      <c r="L1297" s="665">
        <v>123.25976918510696</v>
      </c>
      <c r="M1297" s="665">
        <v>5</v>
      </c>
      <c r="N1297" s="666">
        <v>616.29884592553481</v>
      </c>
    </row>
    <row r="1298" spans="1:14" ht="14.4" customHeight="1" x14ac:dyDescent="0.3">
      <c r="A1298" s="661" t="s">
        <v>591</v>
      </c>
      <c r="B1298" s="662" t="s">
        <v>592</v>
      </c>
      <c r="C1298" s="663" t="s">
        <v>604</v>
      </c>
      <c r="D1298" s="664" t="s">
        <v>4663</v>
      </c>
      <c r="E1298" s="663" t="s">
        <v>634</v>
      </c>
      <c r="F1298" s="664" t="s">
        <v>4671</v>
      </c>
      <c r="G1298" s="663" t="s">
        <v>650</v>
      </c>
      <c r="H1298" s="663" t="s">
        <v>1725</v>
      </c>
      <c r="I1298" s="663" t="s">
        <v>215</v>
      </c>
      <c r="J1298" s="663" t="s">
        <v>1726</v>
      </c>
      <c r="K1298" s="663"/>
      <c r="L1298" s="665">
        <v>126.83779030622422</v>
      </c>
      <c r="M1298" s="665">
        <v>5</v>
      </c>
      <c r="N1298" s="666">
        <v>634.18895153112112</v>
      </c>
    </row>
    <row r="1299" spans="1:14" ht="14.4" customHeight="1" x14ac:dyDescent="0.3">
      <c r="A1299" s="661" t="s">
        <v>591</v>
      </c>
      <c r="B1299" s="662" t="s">
        <v>592</v>
      </c>
      <c r="C1299" s="663" t="s">
        <v>604</v>
      </c>
      <c r="D1299" s="664" t="s">
        <v>4663</v>
      </c>
      <c r="E1299" s="663" t="s">
        <v>634</v>
      </c>
      <c r="F1299" s="664" t="s">
        <v>4671</v>
      </c>
      <c r="G1299" s="663" t="s">
        <v>650</v>
      </c>
      <c r="H1299" s="663" t="s">
        <v>3767</v>
      </c>
      <c r="I1299" s="663" t="s">
        <v>3768</v>
      </c>
      <c r="J1299" s="663" t="s">
        <v>3769</v>
      </c>
      <c r="K1299" s="663" t="s">
        <v>3770</v>
      </c>
      <c r="L1299" s="665">
        <v>114.7</v>
      </c>
      <c r="M1299" s="665">
        <v>1</v>
      </c>
      <c r="N1299" s="666">
        <v>114.7</v>
      </c>
    </row>
    <row r="1300" spans="1:14" ht="14.4" customHeight="1" x14ac:dyDescent="0.3">
      <c r="A1300" s="661" t="s">
        <v>591</v>
      </c>
      <c r="B1300" s="662" t="s">
        <v>592</v>
      </c>
      <c r="C1300" s="663" t="s">
        <v>604</v>
      </c>
      <c r="D1300" s="664" t="s">
        <v>4663</v>
      </c>
      <c r="E1300" s="663" t="s">
        <v>634</v>
      </c>
      <c r="F1300" s="664" t="s">
        <v>4671</v>
      </c>
      <c r="G1300" s="663" t="s">
        <v>650</v>
      </c>
      <c r="H1300" s="663" t="s">
        <v>1730</v>
      </c>
      <c r="I1300" s="663" t="s">
        <v>1731</v>
      </c>
      <c r="J1300" s="663" t="s">
        <v>1732</v>
      </c>
      <c r="K1300" s="663" t="s">
        <v>1733</v>
      </c>
      <c r="L1300" s="665">
        <v>4561.3563738095245</v>
      </c>
      <c r="M1300" s="665">
        <v>120</v>
      </c>
      <c r="N1300" s="666">
        <v>547362.76485714293</v>
      </c>
    </row>
    <row r="1301" spans="1:14" ht="14.4" customHeight="1" x14ac:dyDescent="0.3">
      <c r="A1301" s="661" t="s">
        <v>591</v>
      </c>
      <c r="B1301" s="662" t="s">
        <v>592</v>
      </c>
      <c r="C1301" s="663" t="s">
        <v>604</v>
      </c>
      <c r="D1301" s="664" t="s">
        <v>4663</v>
      </c>
      <c r="E1301" s="663" t="s">
        <v>634</v>
      </c>
      <c r="F1301" s="664" t="s">
        <v>4671</v>
      </c>
      <c r="G1301" s="663" t="s">
        <v>650</v>
      </c>
      <c r="H1301" s="663" t="s">
        <v>1734</v>
      </c>
      <c r="I1301" s="663" t="s">
        <v>215</v>
      </c>
      <c r="J1301" s="663" t="s">
        <v>1735</v>
      </c>
      <c r="K1301" s="663"/>
      <c r="L1301" s="665">
        <v>864.42554756671825</v>
      </c>
      <c r="M1301" s="665">
        <v>4</v>
      </c>
      <c r="N1301" s="666">
        <v>3457.702190266873</v>
      </c>
    </row>
    <row r="1302" spans="1:14" ht="14.4" customHeight="1" x14ac:dyDescent="0.3">
      <c r="A1302" s="661" t="s">
        <v>591</v>
      </c>
      <c r="B1302" s="662" t="s">
        <v>592</v>
      </c>
      <c r="C1302" s="663" t="s">
        <v>604</v>
      </c>
      <c r="D1302" s="664" t="s">
        <v>4663</v>
      </c>
      <c r="E1302" s="663" t="s">
        <v>634</v>
      </c>
      <c r="F1302" s="664" t="s">
        <v>4671</v>
      </c>
      <c r="G1302" s="663" t="s">
        <v>650</v>
      </c>
      <c r="H1302" s="663" t="s">
        <v>3771</v>
      </c>
      <c r="I1302" s="663" t="s">
        <v>215</v>
      </c>
      <c r="J1302" s="663" t="s">
        <v>3772</v>
      </c>
      <c r="K1302" s="663"/>
      <c r="L1302" s="665">
        <v>26.219999999999995</v>
      </c>
      <c r="M1302" s="665">
        <v>2</v>
      </c>
      <c r="N1302" s="666">
        <v>52.439999999999991</v>
      </c>
    </row>
    <row r="1303" spans="1:14" ht="14.4" customHeight="1" x14ac:dyDescent="0.3">
      <c r="A1303" s="661" t="s">
        <v>591</v>
      </c>
      <c r="B1303" s="662" t="s">
        <v>592</v>
      </c>
      <c r="C1303" s="663" t="s">
        <v>604</v>
      </c>
      <c r="D1303" s="664" t="s">
        <v>4663</v>
      </c>
      <c r="E1303" s="663" t="s">
        <v>634</v>
      </c>
      <c r="F1303" s="664" t="s">
        <v>4671</v>
      </c>
      <c r="G1303" s="663" t="s">
        <v>650</v>
      </c>
      <c r="H1303" s="663" t="s">
        <v>3773</v>
      </c>
      <c r="I1303" s="663" t="s">
        <v>3774</v>
      </c>
      <c r="J1303" s="663" t="s">
        <v>3775</v>
      </c>
      <c r="K1303" s="663" t="s">
        <v>3776</v>
      </c>
      <c r="L1303" s="665">
        <v>164.24333333333325</v>
      </c>
      <c r="M1303" s="665">
        <v>3</v>
      </c>
      <c r="N1303" s="666">
        <v>492.72999999999979</v>
      </c>
    </row>
    <row r="1304" spans="1:14" ht="14.4" customHeight="1" x14ac:dyDescent="0.3">
      <c r="A1304" s="661" t="s">
        <v>591</v>
      </c>
      <c r="B1304" s="662" t="s">
        <v>592</v>
      </c>
      <c r="C1304" s="663" t="s">
        <v>604</v>
      </c>
      <c r="D1304" s="664" t="s">
        <v>4663</v>
      </c>
      <c r="E1304" s="663" t="s">
        <v>634</v>
      </c>
      <c r="F1304" s="664" t="s">
        <v>4671</v>
      </c>
      <c r="G1304" s="663" t="s">
        <v>650</v>
      </c>
      <c r="H1304" s="663" t="s">
        <v>1748</v>
      </c>
      <c r="I1304" s="663" t="s">
        <v>1749</v>
      </c>
      <c r="J1304" s="663" t="s">
        <v>1750</v>
      </c>
      <c r="K1304" s="663" t="s">
        <v>1751</v>
      </c>
      <c r="L1304" s="665">
        <v>55.206127743979813</v>
      </c>
      <c r="M1304" s="665">
        <v>13</v>
      </c>
      <c r="N1304" s="666">
        <v>717.67966067173757</v>
      </c>
    </row>
    <row r="1305" spans="1:14" ht="14.4" customHeight="1" x14ac:dyDescent="0.3">
      <c r="A1305" s="661" t="s">
        <v>591</v>
      </c>
      <c r="B1305" s="662" t="s">
        <v>592</v>
      </c>
      <c r="C1305" s="663" t="s">
        <v>604</v>
      </c>
      <c r="D1305" s="664" t="s">
        <v>4663</v>
      </c>
      <c r="E1305" s="663" t="s">
        <v>634</v>
      </c>
      <c r="F1305" s="664" t="s">
        <v>4671</v>
      </c>
      <c r="G1305" s="663" t="s">
        <v>650</v>
      </c>
      <c r="H1305" s="663" t="s">
        <v>1752</v>
      </c>
      <c r="I1305" s="663" t="s">
        <v>1753</v>
      </c>
      <c r="J1305" s="663" t="s">
        <v>1754</v>
      </c>
      <c r="K1305" s="663" t="s">
        <v>1559</v>
      </c>
      <c r="L1305" s="665">
        <v>103.85815151702437</v>
      </c>
      <c r="M1305" s="665">
        <v>180</v>
      </c>
      <c r="N1305" s="666">
        <v>18694.467273064387</v>
      </c>
    </row>
    <row r="1306" spans="1:14" ht="14.4" customHeight="1" x14ac:dyDescent="0.3">
      <c r="A1306" s="661" t="s">
        <v>591</v>
      </c>
      <c r="B1306" s="662" t="s">
        <v>592</v>
      </c>
      <c r="C1306" s="663" t="s">
        <v>604</v>
      </c>
      <c r="D1306" s="664" t="s">
        <v>4663</v>
      </c>
      <c r="E1306" s="663" t="s">
        <v>634</v>
      </c>
      <c r="F1306" s="664" t="s">
        <v>4671</v>
      </c>
      <c r="G1306" s="663" t="s">
        <v>650</v>
      </c>
      <c r="H1306" s="663" t="s">
        <v>3777</v>
      </c>
      <c r="I1306" s="663" t="s">
        <v>3778</v>
      </c>
      <c r="J1306" s="663" t="s">
        <v>3779</v>
      </c>
      <c r="K1306" s="663" t="s">
        <v>3780</v>
      </c>
      <c r="L1306" s="665">
        <v>155.07261215618328</v>
      </c>
      <c r="M1306" s="665">
        <v>5</v>
      </c>
      <c r="N1306" s="666">
        <v>775.36306078091638</v>
      </c>
    </row>
    <row r="1307" spans="1:14" ht="14.4" customHeight="1" x14ac:dyDescent="0.3">
      <c r="A1307" s="661" t="s">
        <v>591</v>
      </c>
      <c r="B1307" s="662" t="s">
        <v>592</v>
      </c>
      <c r="C1307" s="663" t="s">
        <v>604</v>
      </c>
      <c r="D1307" s="664" t="s">
        <v>4663</v>
      </c>
      <c r="E1307" s="663" t="s">
        <v>634</v>
      </c>
      <c r="F1307" s="664" t="s">
        <v>4671</v>
      </c>
      <c r="G1307" s="663" t="s">
        <v>650</v>
      </c>
      <c r="H1307" s="663" t="s">
        <v>3781</v>
      </c>
      <c r="I1307" s="663" t="s">
        <v>3782</v>
      </c>
      <c r="J1307" s="663" t="s">
        <v>3783</v>
      </c>
      <c r="K1307" s="663" t="s">
        <v>3784</v>
      </c>
      <c r="L1307" s="665">
        <v>52.130000000000045</v>
      </c>
      <c r="M1307" s="665">
        <v>1</v>
      </c>
      <c r="N1307" s="666">
        <v>52.130000000000045</v>
      </c>
    </row>
    <row r="1308" spans="1:14" ht="14.4" customHeight="1" x14ac:dyDescent="0.3">
      <c r="A1308" s="661" t="s">
        <v>591</v>
      </c>
      <c r="B1308" s="662" t="s">
        <v>592</v>
      </c>
      <c r="C1308" s="663" t="s">
        <v>604</v>
      </c>
      <c r="D1308" s="664" t="s">
        <v>4663</v>
      </c>
      <c r="E1308" s="663" t="s">
        <v>634</v>
      </c>
      <c r="F1308" s="664" t="s">
        <v>4671</v>
      </c>
      <c r="G1308" s="663" t="s">
        <v>650</v>
      </c>
      <c r="H1308" s="663" t="s">
        <v>3785</v>
      </c>
      <c r="I1308" s="663" t="s">
        <v>3786</v>
      </c>
      <c r="J1308" s="663" t="s">
        <v>3787</v>
      </c>
      <c r="K1308" s="663" t="s">
        <v>3788</v>
      </c>
      <c r="L1308" s="665">
        <v>33.769744797005188</v>
      </c>
      <c r="M1308" s="665">
        <v>1</v>
      </c>
      <c r="N1308" s="666">
        <v>33.769744797005188</v>
      </c>
    </row>
    <row r="1309" spans="1:14" ht="14.4" customHeight="1" x14ac:dyDescent="0.3">
      <c r="A1309" s="661" t="s">
        <v>591</v>
      </c>
      <c r="B1309" s="662" t="s">
        <v>592</v>
      </c>
      <c r="C1309" s="663" t="s">
        <v>604</v>
      </c>
      <c r="D1309" s="664" t="s">
        <v>4663</v>
      </c>
      <c r="E1309" s="663" t="s">
        <v>634</v>
      </c>
      <c r="F1309" s="664" t="s">
        <v>4671</v>
      </c>
      <c r="G1309" s="663" t="s">
        <v>650</v>
      </c>
      <c r="H1309" s="663" t="s">
        <v>1765</v>
      </c>
      <c r="I1309" s="663" t="s">
        <v>1766</v>
      </c>
      <c r="J1309" s="663" t="s">
        <v>1767</v>
      </c>
      <c r="K1309" s="663" t="s">
        <v>1768</v>
      </c>
      <c r="L1309" s="665">
        <v>88.195454545454552</v>
      </c>
      <c r="M1309" s="665">
        <v>11</v>
      </c>
      <c r="N1309" s="666">
        <v>970.15000000000009</v>
      </c>
    </row>
    <row r="1310" spans="1:14" ht="14.4" customHeight="1" x14ac:dyDescent="0.3">
      <c r="A1310" s="661" t="s">
        <v>591</v>
      </c>
      <c r="B1310" s="662" t="s">
        <v>592</v>
      </c>
      <c r="C1310" s="663" t="s">
        <v>604</v>
      </c>
      <c r="D1310" s="664" t="s">
        <v>4663</v>
      </c>
      <c r="E1310" s="663" t="s">
        <v>634</v>
      </c>
      <c r="F1310" s="664" t="s">
        <v>4671</v>
      </c>
      <c r="G1310" s="663" t="s">
        <v>650</v>
      </c>
      <c r="H1310" s="663" t="s">
        <v>1769</v>
      </c>
      <c r="I1310" s="663" t="s">
        <v>1770</v>
      </c>
      <c r="J1310" s="663" t="s">
        <v>1771</v>
      </c>
      <c r="K1310" s="663" t="s">
        <v>1772</v>
      </c>
      <c r="L1310" s="665">
        <v>325.15992270527693</v>
      </c>
      <c r="M1310" s="665">
        <v>26</v>
      </c>
      <c r="N1310" s="666">
        <v>8454.1579903372003</v>
      </c>
    </row>
    <row r="1311" spans="1:14" ht="14.4" customHeight="1" x14ac:dyDescent="0.3">
      <c r="A1311" s="661" t="s">
        <v>591</v>
      </c>
      <c r="B1311" s="662" t="s">
        <v>592</v>
      </c>
      <c r="C1311" s="663" t="s">
        <v>604</v>
      </c>
      <c r="D1311" s="664" t="s">
        <v>4663</v>
      </c>
      <c r="E1311" s="663" t="s">
        <v>634</v>
      </c>
      <c r="F1311" s="664" t="s">
        <v>4671</v>
      </c>
      <c r="G1311" s="663" t="s">
        <v>650</v>
      </c>
      <c r="H1311" s="663" t="s">
        <v>1773</v>
      </c>
      <c r="I1311" s="663" t="s">
        <v>215</v>
      </c>
      <c r="J1311" s="663" t="s">
        <v>1774</v>
      </c>
      <c r="K1311" s="663"/>
      <c r="L1311" s="665">
        <v>52.928687675545433</v>
      </c>
      <c r="M1311" s="665">
        <v>1</v>
      </c>
      <c r="N1311" s="666">
        <v>52.928687675545433</v>
      </c>
    </row>
    <row r="1312" spans="1:14" ht="14.4" customHeight="1" x14ac:dyDescent="0.3">
      <c r="A1312" s="661" t="s">
        <v>591</v>
      </c>
      <c r="B1312" s="662" t="s">
        <v>592</v>
      </c>
      <c r="C1312" s="663" t="s">
        <v>604</v>
      </c>
      <c r="D1312" s="664" t="s">
        <v>4663</v>
      </c>
      <c r="E1312" s="663" t="s">
        <v>634</v>
      </c>
      <c r="F1312" s="664" t="s">
        <v>4671</v>
      </c>
      <c r="G1312" s="663" t="s">
        <v>650</v>
      </c>
      <c r="H1312" s="663" t="s">
        <v>3789</v>
      </c>
      <c r="I1312" s="663" t="s">
        <v>3790</v>
      </c>
      <c r="J1312" s="663" t="s">
        <v>3791</v>
      </c>
      <c r="K1312" s="663" t="s">
        <v>3792</v>
      </c>
      <c r="L1312" s="665">
        <v>58.970044993517604</v>
      </c>
      <c r="M1312" s="665">
        <v>2</v>
      </c>
      <c r="N1312" s="666">
        <v>117.94008998703521</v>
      </c>
    </row>
    <row r="1313" spans="1:14" ht="14.4" customHeight="1" x14ac:dyDescent="0.3">
      <c r="A1313" s="661" t="s">
        <v>591</v>
      </c>
      <c r="B1313" s="662" t="s">
        <v>592</v>
      </c>
      <c r="C1313" s="663" t="s">
        <v>604</v>
      </c>
      <c r="D1313" s="664" t="s">
        <v>4663</v>
      </c>
      <c r="E1313" s="663" t="s">
        <v>634</v>
      </c>
      <c r="F1313" s="664" t="s">
        <v>4671</v>
      </c>
      <c r="G1313" s="663" t="s">
        <v>650</v>
      </c>
      <c r="H1313" s="663" t="s">
        <v>3793</v>
      </c>
      <c r="I1313" s="663" t="s">
        <v>3794</v>
      </c>
      <c r="J1313" s="663" t="s">
        <v>3795</v>
      </c>
      <c r="K1313" s="663" t="s">
        <v>3796</v>
      </c>
      <c r="L1313" s="665">
        <v>32.225328959009111</v>
      </c>
      <c r="M1313" s="665">
        <v>26</v>
      </c>
      <c r="N1313" s="666">
        <v>837.85855293423685</v>
      </c>
    </row>
    <row r="1314" spans="1:14" ht="14.4" customHeight="1" x14ac:dyDescent="0.3">
      <c r="A1314" s="661" t="s">
        <v>591</v>
      </c>
      <c r="B1314" s="662" t="s">
        <v>592</v>
      </c>
      <c r="C1314" s="663" t="s">
        <v>604</v>
      </c>
      <c r="D1314" s="664" t="s">
        <v>4663</v>
      </c>
      <c r="E1314" s="663" t="s">
        <v>634</v>
      </c>
      <c r="F1314" s="664" t="s">
        <v>4671</v>
      </c>
      <c r="G1314" s="663" t="s">
        <v>650</v>
      </c>
      <c r="H1314" s="663" t="s">
        <v>3797</v>
      </c>
      <c r="I1314" s="663" t="s">
        <v>215</v>
      </c>
      <c r="J1314" s="663" t="s">
        <v>3798</v>
      </c>
      <c r="K1314" s="663"/>
      <c r="L1314" s="665">
        <v>68.529239211790994</v>
      </c>
      <c r="M1314" s="665">
        <v>2</v>
      </c>
      <c r="N1314" s="666">
        <v>137.05847842358199</v>
      </c>
    </row>
    <row r="1315" spans="1:14" ht="14.4" customHeight="1" x14ac:dyDescent="0.3">
      <c r="A1315" s="661" t="s">
        <v>591</v>
      </c>
      <c r="B1315" s="662" t="s">
        <v>592</v>
      </c>
      <c r="C1315" s="663" t="s">
        <v>604</v>
      </c>
      <c r="D1315" s="664" t="s">
        <v>4663</v>
      </c>
      <c r="E1315" s="663" t="s">
        <v>634</v>
      </c>
      <c r="F1315" s="664" t="s">
        <v>4671</v>
      </c>
      <c r="G1315" s="663" t="s">
        <v>650</v>
      </c>
      <c r="H1315" s="663" t="s">
        <v>3799</v>
      </c>
      <c r="I1315" s="663" t="s">
        <v>3799</v>
      </c>
      <c r="J1315" s="663" t="s">
        <v>3800</v>
      </c>
      <c r="K1315" s="663" t="s">
        <v>3801</v>
      </c>
      <c r="L1315" s="665">
        <v>46.63</v>
      </c>
      <c r="M1315" s="665">
        <v>1</v>
      </c>
      <c r="N1315" s="666">
        <v>46.63</v>
      </c>
    </row>
    <row r="1316" spans="1:14" ht="14.4" customHeight="1" x14ac:dyDescent="0.3">
      <c r="A1316" s="661" t="s">
        <v>591</v>
      </c>
      <c r="B1316" s="662" t="s">
        <v>592</v>
      </c>
      <c r="C1316" s="663" t="s">
        <v>604</v>
      </c>
      <c r="D1316" s="664" t="s">
        <v>4663</v>
      </c>
      <c r="E1316" s="663" t="s">
        <v>634</v>
      </c>
      <c r="F1316" s="664" t="s">
        <v>4671</v>
      </c>
      <c r="G1316" s="663" t="s">
        <v>650</v>
      </c>
      <c r="H1316" s="663" t="s">
        <v>3802</v>
      </c>
      <c r="I1316" s="663" t="s">
        <v>3803</v>
      </c>
      <c r="J1316" s="663" t="s">
        <v>3804</v>
      </c>
      <c r="K1316" s="663" t="s">
        <v>3805</v>
      </c>
      <c r="L1316" s="665">
        <v>105.97142240161511</v>
      </c>
      <c r="M1316" s="665">
        <v>10</v>
      </c>
      <c r="N1316" s="666">
        <v>1059.7142240161511</v>
      </c>
    </row>
    <row r="1317" spans="1:14" ht="14.4" customHeight="1" x14ac:dyDescent="0.3">
      <c r="A1317" s="661" t="s">
        <v>591</v>
      </c>
      <c r="B1317" s="662" t="s">
        <v>592</v>
      </c>
      <c r="C1317" s="663" t="s">
        <v>604</v>
      </c>
      <c r="D1317" s="664" t="s">
        <v>4663</v>
      </c>
      <c r="E1317" s="663" t="s">
        <v>634</v>
      </c>
      <c r="F1317" s="664" t="s">
        <v>4671</v>
      </c>
      <c r="G1317" s="663" t="s">
        <v>650</v>
      </c>
      <c r="H1317" s="663" t="s">
        <v>1788</v>
      </c>
      <c r="I1317" s="663" t="s">
        <v>215</v>
      </c>
      <c r="J1317" s="663" t="s">
        <v>1789</v>
      </c>
      <c r="K1317" s="663"/>
      <c r="L1317" s="665">
        <v>258.26661979757438</v>
      </c>
      <c r="M1317" s="665">
        <v>1</v>
      </c>
      <c r="N1317" s="666">
        <v>258.26661979757438</v>
      </c>
    </row>
    <row r="1318" spans="1:14" ht="14.4" customHeight="1" x14ac:dyDescent="0.3">
      <c r="A1318" s="661" t="s">
        <v>591</v>
      </c>
      <c r="B1318" s="662" t="s">
        <v>592</v>
      </c>
      <c r="C1318" s="663" t="s">
        <v>604</v>
      </c>
      <c r="D1318" s="664" t="s">
        <v>4663</v>
      </c>
      <c r="E1318" s="663" t="s">
        <v>634</v>
      </c>
      <c r="F1318" s="664" t="s">
        <v>4671</v>
      </c>
      <c r="G1318" s="663" t="s">
        <v>650</v>
      </c>
      <c r="H1318" s="663" t="s">
        <v>1792</v>
      </c>
      <c r="I1318" s="663" t="s">
        <v>1793</v>
      </c>
      <c r="J1318" s="663" t="s">
        <v>1794</v>
      </c>
      <c r="K1318" s="663" t="s">
        <v>1795</v>
      </c>
      <c r="L1318" s="665">
        <v>1696.8251501423531</v>
      </c>
      <c r="M1318" s="665">
        <v>12</v>
      </c>
      <c r="N1318" s="666">
        <v>20361.901801708238</v>
      </c>
    </row>
    <row r="1319" spans="1:14" ht="14.4" customHeight="1" x14ac:dyDescent="0.3">
      <c r="A1319" s="661" t="s">
        <v>591</v>
      </c>
      <c r="B1319" s="662" t="s">
        <v>592</v>
      </c>
      <c r="C1319" s="663" t="s">
        <v>604</v>
      </c>
      <c r="D1319" s="664" t="s">
        <v>4663</v>
      </c>
      <c r="E1319" s="663" t="s">
        <v>634</v>
      </c>
      <c r="F1319" s="664" t="s">
        <v>4671</v>
      </c>
      <c r="G1319" s="663" t="s">
        <v>650</v>
      </c>
      <c r="H1319" s="663" t="s">
        <v>3369</v>
      </c>
      <c r="I1319" s="663" t="s">
        <v>3370</v>
      </c>
      <c r="J1319" s="663" t="s">
        <v>3371</v>
      </c>
      <c r="K1319" s="663"/>
      <c r="L1319" s="665">
        <v>97.05300144263316</v>
      </c>
      <c r="M1319" s="665">
        <v>1</v>
      </c>
      <c r="N1319" s="666">
        <v>97.05300144263316</v>
      </c>
    </row>
    <row r="1320" spans="1:14" ht="14.4" customHeight="1" x14ac:dyDescent="0.3">
      <c r="A1320" s="661" t="s">
        <v>591</v>
      </c>
      <c r="B1320" s="662" t="s">
        <v>592</v>
      </c>
      <c r="C1320" s="663" t="s">
        <v>604</v>
      </c>
      <c r="D1320" s="664" t="s">
        <v>4663</v>
      </c>
      <c r="E1320" s="663" t="s">
        <v>634</v>
      </c>
      <c r="F1320" s="664" t="s">
        <v>4671</v>
      </c>
      <c r="G1320" s="663" t="s">
        <v>650</v>
      </c>
      <c r="H1320" s="663" t="s">
        <v>1796</v>
      </c>
      <c r="I1320" s="663" t="s">
        <v>1797</v>
      </c>
      <c r="J1320" s="663" t="s">
        <v>1798</v>
      </c>
      <c r="K1320" s="663" t="s">
        <v>1799</v>
      </c>
      <c r="L1320" s="665">
        <v>28.394426992816992</v>
      </c>
      <c r="M1320" s="665">
        <v>60</v>
      </c>
      <c r="N1320" s="666">
        <v>1703.6656195690196</v>
      </c>
    </row>
    <row r="1321" spans="1:14" ht="14.4" customHeight="1" x14ac:dyDescent="0.3">
      <c r="A1321" s="661" t="s">
        <v>591</v>
      </c>
      <c r="B1321" s="662" t="s">
        <v>592</v>
      </c>
      <c r="C1321" s="663" t="s">
        <v>604</v>
      </c>
      <c r="D1321" s="664" t="s">
        <v>4663</v>
      </c>
      <c r="E1321" s="663" t="s">
        <v>634</v>
      </c>
      <c r="F1321" s="664" t="s">
        <v>4671</v>
      </c>
      <c r="G1321" s="663" t="s">
        <v>650</v>
      </c>
      <c r="H1321" s="663" t="s">
        <v>1804</v>
      </c>
      <c r="I1321" s="663" t="s">
        <v>1805</v>
      </c>
      <c r="J1321" s="663" t="s">
        <v>1806</v>
      </c>
      <c r="K1321" s="663" t="s">
        <v>1186</v>
      </c>
      <c r="L1321" s="665">
        <v>72.514047138933748</v>
      </c>
      <c r="M1321" s="665">
        <v>12</v>
      </c>
      <c r="N1321" s="666">
        <v>870.16856566720503</v>
      </c>
    </row>
    <row r="1322" spans="1:14" ht="14.4" customHeight="1" x14ac:dyDescent="0.3">
      <c r="A1322" s="661" t="s">
        <v>591</v>
      </c>
      <c r="B1322" s="662" t="s">
        <v>592</v>
      </c>
      <c r="C1322" s="663" t="s">
        <v>604</v>
      </c>
      <c r="D1322" s="664" t="s">
        <v>4663</v>
      </c>
      <c r="E1322" s="663" t="s">
        <v>634</v>
      </c>
      <c r="F1322" s="664" t="s">
        <v>4671</v>
      </c>
      <c r="G1322" s="663" t="s">
        <v>650</v>
      </c>
      <c r="H1322" s="663" t="s">
        <v>3806</v>
      </c>
      <c r="I1322" s="663" t="s">
        <v>215</v>
      </c>
      <c r="J1322" s="663" t="s">
        <v>3807</v>
      </c>
      <c r="K1322" s="663"/>
      <c r="L1322" s="665">
        <v>78.760000000000005</v>
      </c>
      <c r="M1322" s="665">
        <v>1</v>
      </c>
      <c r="N1322" s="666">
        <v>78.760000000000005</v>
      </c>
    </row>
    <row r="1323" spans="1:14" ht="14.4" customHeight="1" x14ac:dyDescent="0.3">
      <c r="A1323" s="661" t="s">
        <v>591</v>
      </c>
      <c r="B1323" s="662" t="s">
        <v>592</v>
      </c>
      <c r="C1323" s="663" t="s">
        <v>604</v>
      </c>
      <c r="D1323" s="664" t="s">
        <v>4663</v>
      </c>
      <c r="E1323" s="663" t="s">
        <v>634</v>
      </c>
      <c r="F1323" s="664" t="s">
        <v>4671</v>
      </c>
      <c r="G1323" s="663" t="s">
        <v>650</v>
      </c>
      <c r="H1323" s="663" t="s">
        <v>3808</v>
      </c>
      <c r="I1323" s="663" t="s">
        <v>3809</v>
      </c>
      <c r="J1323" s="663" t="s">
        <v>3810</v>
      </c>
      <c r="K1323" s="663" t="s">
        <v>3811</v>
      </c>
      <c r="L1323" s="665">
        <v>59.032986233741958</v>
      </c>
      <c r="M1323" s="665">
        <v>3</v>
      </c>
      <c r="N1323" s="666">
        <v>177.09895870122588</v>
      </c>
    </row>
    <row r="1324" spans="1:14" ht="14.4" customHeight="1" x14ac:dyDescent="0.3">
      <c r="A1324" s="661" t="s">
        <v>591</v>
      </c>
      <c r="B1324" s="662" t="s">
        <v>592</v>
      </c>
      <c r="C1324" s="663" t="s">
        <v>604</v>
      </c>
      <c r="D1324" s="664" t="s">
        <v>4663</v>
      </c>
      <c r="E1324" s="663" t="s">
        <v>634</v>
      </c>
      <c r="F1324" s="664" t="s">
        <v>4671</v>
      </c>
      <c r="G1324" s="663" t="s">
        <v>650</v>
      </c>
      <c r="H1324" s="663" t="s">
        <v>1810</v>
      </c>
      <c r="I1324" s="663" t="s">
        <v>1811</v>
      </c>
      <c r="J1324" s="663" t="s">
        <v>1812</v>
      </c>
      <c r="K1324" s="663" t="s">
        <v>1628</v>
      </c>
      <c r="L1324" s="665">
        <v>46.559861150724693</v>
      </c>
      <c r="M1324" s="665">
        <v>215</v>
      </c>
      <c r="N1324" s="666">
        <v>10010.370147405809</v>
      </c>
    </row>
    <row r="1325" spans="1:14" ht="14.4" customHeight="1" x14ac:dyDescent="0.3">
      <c r="A1325" s="661" t="s">
        <v>591</v>
      </c>
      <c r="B1325" s="662" t="s">
        <v>592</v>
      </c>
      <c r="C1325" s="663" t="s">
        <v>604</v>
      </c>
      <c r="D1325" s="664" t="s">
        <v>4663</v>
      </c>
      <c r="E1325" s="663" t="s">
        <v>634</v>
      </c>
      <c r="F1325" s="664" t="s">
        <v>4671</v>
      </c>
      <c r="G1325" s="663" t="s">
        <v>650</v>
      </c>
      <c r="H1325" s="663" t="s">
        <v>3812</v>
      </c>
      <c r="I1325" s="663" t="s">
        <v>3813</v>
      </c>
      <c r="J1325" s="663" t="s">
        <v>3814</v>
      </c>
      <c r="K1325" s="663"/>
      <c r="L1325" s="665">
        <v>70.139999999999972</v>
      </c>
      <c r="M1325" s="665">
        <v>1</v>
      </c>
      <c r="N1325" s="666">
        <v>70.139999999999972</v>
      </c>
    </row>
    <row r="1326" spans="1:14" ht="14.4" customHeight="1" x14ac:dyDescent="0.3">
      <c r="A1326" s="661" t="s">
        <v>591</v>
      </c>
      <c r="B1326" s="662" t="s">
        <v>592</v>
      </c>
      <c r="C1326" s="663" t="s">
        <v>604</v>
      </c>
      <c r="D1326" s="664" t="s">
        <v>4663</v>
      </c>
      <c r="E1326" s="663" t="s">
        <v>634</v>
      </c>
      <c r="F1326" s="664" t="s">
        <v>4671</v>
      </c>
      <c r="G1326" s="663" t="s">
        <v>650</v>
      </c>
      <c r="H1326" s="663" t="s">
        <v>3815</v>
      </c>
      <c r="I1326" s="663" t="s">
        <v>3816</v>
      </c>
      <c r="J1326" s="663" t="s">
        <v>3817</v>
      </c>
      <c r="K1326" s="663" t="s">
        <v>3818</v>
      </c>
      <c r="L1326" s="665">
        <v>56.839858312389794</v>
      </c>
      <c r="M1326" s="665">
        <v>3</v>
      </c>
      <c r="N1326" s="666">
        <v>170.51957493716938</v>
      </c>
    </row>
    <row r="1327" spans="1:14" ht="14.4" customHeight="1" x14ac:dyDescent="0.3">
      <c r="A1327" s="661" t="s">
        <v>591</v>
      </c>
      <c r="B1327" s="662" t="s">
        <v>592</v>
      </c>
      <c r="C1327" s="663" t="s">
        <v>604</v>
      </c>
      <c r="D1327" s="664" t="s">
        <v>4663</v>
      </c>
      <c r="E1327" s="663" t="s">
        <v>634</v>
      </c>
      <c r="F1327" s="664" t="s">
        <v>4671</v>
      </c>
      <c r="G1327" s="663" t="s">
        <v>650</v>
      </c>
      <c r="H1327" s="663" t="s">
        <v>3819</v>
      </c>
      <c r="I1327" s="663" t="s">
        <v>3820</v>
      </c>
      <c r="J1327" s="663" t="s">
        <v>2145</v>
      </c>
      <c r="K1327" s="663" t="s">
        <v>3821</v>
      </c>
      <c r="L1327" s="665">
        <v>39.549956321099003</v>
      </c>
      <c r="M1327" s="665">
        <v>9</v>
      </c>
      <c r="N1327" s="666">
        <v>355.94960688989102</v>
      </c>
    </row>
    <row r="1328" spans="1:14" ht="14.4" customHeight="1" x14ac:dyDescent="0.3">
      <c r="A1328" s="661" t="s">
        <v>591</v>
      </c>
      <c r="B1328" s="662" t="s">
        <v>592</v>
      </c>
      <c r="C1328" s="663" t="s">
        <v>604</v>
      </c>
      <c r="D1328" s="664" t="s">
        <v>4663</v>
      </c>
      <c r="E1328" s="663" t="s">
        <v>634</v>
      </c>
      <c r="F1328" s="664" t="s">
        <v>4671</v>
      </c>
      <c r="G1328" s="663" t="s">
        <v>650</v>
      </c>
      <c r="H1328" s="663" t="s">
        <v>3822</v>
      </c>
      <c r="I1328" s="663" t="s">
        <v>700</v>
      </c>
      <c r="J1328" s="663" t="s">
        <v>3823</v>
      </c>
      <c r="K1328" s="663" t="s">
        <v>3824</v>
      </c>
      <c r="L1328" s="665">
        <v>104.89940792380987</v>
      </c>
      <c r="M1328" s="665">
        <v>1</v>
      </c>
      <c r="N1328" s="666">
        <v>104.89940792380987</v>
      </c>
    </row>
    <row r="1329" spans="1:14" ht="14.4" customHeight="1" x14ac:dyDescent="0.3">
      <c r="A1329" s="661" t="s">
        <v>591</v>
      </c>
      <c r="B1329" s="662" t="s">
        <v>592</v>
      </c>
      <c r="C1329" s="663" t="s">
        <v>604</v>
      </c>
      <c r="D1329" s="664" t="s">
        <v>4663</v>
      </c>
      <c r="E1329" s="663" t="s">
        <v>634</v>
      </c>
      <c r="F1329" s="664" t="s">
        <v>4671</v>
      </c>
      <c r="G1329" s="663" t="s">
        <v>650</v>
      </c>
      <c r="H1329" s="663" t="s">
        <v>3825</v>
      </c>
      <c r="I1329" s="663" t="s">
        <v>3826</v>
      </c>
      <c r="J1329" s="663" t="s">
        <v>3827</v>
      </c>
      <c r="K1329" s="663" t="s">
        <v>3828</v>
      </c>
      <c r="L1329" s="665">
        <v>79.22</v>
      </c>
      <c r="M1329" s="665">
        <v>3</v>
      </c>
      <c r="N1329" s="666">
        <v>237.66</v>
      </c>
    </row>
    <row r="1330" spans="1:14" ht="14.4" customHeight="1" x14ac:dyDescent="0.3">
      <c r="A1330" s="661" t="s">
        <v>591</v>
      </c>
      <c r="B1330" s="662" t="s">
        <v>592</v>
      </c>
      <c r="C1330" s="663" t="s">
        <v>604</v>
      </c>
      <c r="D1330" s="664" t="s">
        <v>4663</v>
      </c>
      <c r="E1330" s="663" t="s">
        <v>634</v>
      </c>
      <c r="F1330" s="664" t="s">
        <v>4671</v>
      </c>
      <c r="G1330" s="663" t="s">
        <v>650</v>
      </c>
      <c r="H1330" s="663" t="s">
        <v>3829</v>
      </c>
      <c r="I1330" s="663" t="s">
        <v>3830</v>
      </c>
      <c r="J1330" s="663" t="s">
        <v>3831</v>
      </c>
      <c r="K1330" s="663" t="s">
        <v>3832</v>
      </c>
      <c r="L1330" s="665">
        <v>783.56250000000023</v>
      </c>
      <c r="M1330" s="665">
        <v>8</v>
      </c>
      <c r="N1330" s="666">
        <v>6268.5000000000018</v>
      </c>
    </row>
    <row r="1331" spans="1:14" ht="14.4" customHeight="1" x14ac:dyDescent="0.3">
      <c r="A1331" s="661" t="s">
        <v>591</v>
      </c>
      <c r="B1331" s="662" t="s">
        <v>592</v>
      </c>
      <c r="C1331" s="663" t="s">
        <v>604</v>
      </c>
      <c r="D1331" s="664" t="s">
        <v>4663</v>
      </c>
      <c r="E1331" s="663" t="s">
        <v>634</v>
      </c>
      <c r="F1331" s="664" t="s">
        <v>4671</v>
      </c>
      <c r="G1331" s="663" t="s">
        <v>650</v>
      </c>
      <c r="H1331" s="663" t="s">
        <v>1821</v>
      </c>
      <c r="I1331" s="663" t="s">
        <v>1821</v>
      </c>
      <c r="J1331" s="663" t="s">
        <v>1822</v>
      </c>
      <c r="K1331" s="663" t="s">
        <v>1823</v>
      </c>
      <c r="L1331" s="665">
        <v>789.61720117522509</v>
      </c>
      <c r="M1331" s="665">
        <v>223</v>
      </c>
      <c r="N1331" s="666">
        <v>176084.6358620752</v>
      </c>
    </row>
    <row r="1332" spans="1:14" ht="14.4" customHeight="1" x14ac:dyDescent="0.3">
      <c r="A1332" s="661" t="s">
        <v>591</v>
      </c>
      <c r="B1332" s="662" t="s">
        <v>592</v>
      </c>
      <c r="C1332" s="663" t="s">
        <v>604</v>
      </c>
      <c r="D1332" s="664" t="s">
        <v>4663</v>
      </c>
      <c r="E1332" s="663" t="s">
        <v>634</v>
      </c>
      <c r="F1332" s="664" t="s">
        <v>4671</v>
      </c>
      <c r="G1332" s="663" t="s">
        <v>650</v>
      </c>
      <c r="H1332" s="663" t="s">
        <v>1824</v>
      </c>
      <c r="I1332" s="663" t="s">
        <v>215</v>
      </c>
      <c r="J1332" s="663" t="s">
        <v>1825</v>
      </c>
      <c r="K1332" s="663"/>
      <c r="L1332" s="665">
        <v>164.56891372695407</v>
      </c>
      <c r="M1332" s="665">
        <v>1</v>
      </c>
      <c r="N1332" s="666">
        <v>164.56891372695407</v>
      </c>
    </row>
    <row r="1333" spans="1:14" ht="14.4" customHeight="1" x14ac:dyDescent="0.3">
      <c r="A1333" s="661" t="s">
        <v>591</v>
      </c>
      <c r="B1333" s="662" t="s">
        <v>592</v>
      </c>
      <c r="C1333" s="663" t="s">
        <v>604</v>
      </c>
      <c r="D1333" s="664" t="s">
        <v>4663</v>
      </c>
      <c r="E1333" s="663" t="s">
        <v>634</v>
      </c>
      <c r="F1333" s="664" t="s">
        <v>4671</v>
      </c>
      <c r="G1333" s="663" t="s">
        <v>650</v>
      </c>
      <c r="H1333" s="663" t="s">
        <v>1826</v>
      </c>
      <c r="I1333" s="663" t="s">
        <v>215</v>
      </c>
      <c r="J1333" s="663" t="s">
        <v>1827</v>
      </c>
      <c r="K1333" s="663"/>
      <c r="L1333" s="665">
        <v>275.7690716894557</v>
      </c>
      <c r="M1333" s="665">
        <v>1</v>
      </c>
      <c r="N1333" s="666">
        <v>275.7690716894557</v>
      </c>
    </row>
    <row r="1334" spans="1:14" ht="14.4" customHeight="1" x14ac:dyDescent="0.3">
      <c r="A1334" s="661" t="s">
        <v>591</v>
      </c>
      <c r="B1334" s="662" t="s">
        <v>592</v>
      </c>
      <c r="C1334" s="663" t="s">
        <v>604</v>
      </c>
      <c r="D1334" s="664" t="s">
        <v>4663</v>
      </c>
      <c r="E1334" s="663" t="s">
        <v>634</v>
      </c>
      <c r="F1334" s="664" t="s">
        <v>4671</v>
      </c>
      <c r="G1334" s="663" t="s">
        <v>650</v>
      </c>
      <c r="H1334" s="663" t="s">
        <v>1830</v>
      </c>
      <c r="I1334" s="663" t="s">
        <v>1831</v>
      </c>
      <c r="J1334" s="663" t="s">
        <v>1832</v>
      </c>
      <c r="K1334" s="663" t="s">
        <v>1833</v>
      </c>
      <c r="L1334" s="665">
        <v>84.545999999999992</v>
      </c>
      <c r="M1334" s="665">
        <v>1</v>
      </c>
      <c r="N1334" s="666">
        <v>84.545999999999992</v>
      </c>
    </row>
    <row r="1335" spans="1:14" ht="14.4" customHeight="1" x14ac:dyDescent="0.3">
      <c r="A1335" s="661" t="s">
        <v>591</v>
      </c>
      <c r="B1335" s="662" t="s">
        <v>592</v>
      </c>
      <c r="C1335" s="663" t="s">
        <v>604</v>
      </c>
      <c r="D1335" s="664" t="s">
        <v>4663</v>
      </c>
      <c r="E1335" s="663" t="s">
        <v>634</v>
      </c>
      <c r="F1335" s="664" t="s">
        <v>4671</v>
      </c>
      <c r="G1335" s="663" t="s">
        <v>650</v>
      </c>
      <c r="H1335" s="663" t="s">
        <v>1840</v>
      </c>
      <c r="I1335" s="663" t="s">
        <v>1841</v>
      </c>
      <c r="J1335" s="663" t="s">
        <v>1842</v>
      </c>
      <c r="K1335" s="663" t="s">
        <v>1843</v>
      </c>
      <c r="L1335" s="665">
        <v>76.123522177017463</v>
      </c>
      <c r="M1335" s="665">
        <v>6</v>
      </c>
      <c r="N1335" s="666">
        <v>456.74113306210478</v>
      </c>
    </row>
    <row r="1336" spans="1:14" ht="14.4" customHeight="1" x14ac:dyDescent="0.3">
      <c r="A1336" s="661" t="s">
        <v>591</v>
      </c>
      <c r="B1336" s="662" t="s">
        <v>592</v>
      </c>
      <c r="C1336" s="663" t="s">
        <v>604</v>
      </c>
      <c r="D1336" s="664" t="s">
        <v>4663</v>
      </c>
      <c r="E1336" s="663" t="s">
        <v>634</v>
      </c>
      <c r="F1336" s="664" t="s">
        <v>4671</v>
      </c>
      <c r="G1336" s="663" t="s">
        <v>650</v>
      </c>
      <c r="H1336" s="663" t="s">
        <v>1844</v>
      </c>
      <c r="I1336" s="663" t="s">
        <v>215</v>
      </c>
      <c r="J1336" s="663" t="s">
        <v>1845</v>
      </c>
      <c r="K1336" s="663"/>
      <c r="L1336" s="665">
        <v>37.543331897616298</v>
      </c>
      <c r="M1336" s="665">
        <v>3</v>
      </c>
      <c r="N1336" s="666">
        <v>112.62999569284889</v>
      </c>
    </row>
    <row r="1337" spans="1:14" ht="14.4" customHeight="1" x14ac:dyDescent="0.3">
      <c r="A1337" s="661" t="s">
        <v>591</v>
      </c>
      <c r="B1337" s="662" t="s">
        <v>592</v>
      </c>
      <c r="C1337" s="663" t="s">
        <v>604</v>
      </c>
      <c r="D1337" s="664" t="s">
        <v>4663</v>
      </c>
      <c r="E1337" s="663" t="s">
        <v>634</v>
      </c>
      <c r="F1337" s="664" t="s">
        <v>4671</v>
      </c>
      <c r="G1337" s="663" t="s">
        <v>650</v>
      </c>
      <c r="H1337" s="663" t="s">
        <v>3833</v>
      </c>
      <c r="I1337" s="663" t="s">
        <v>3834</v>
      </c>
      <c r="J1337" s="663" t="s">
        <v>3835</v>
      </c>
      <c r="K1337" s="663" t="s">
        <v>3836</v>
      </c>
      <c r="L1337" s="665">
        <v>114.15000000000003</v>
      </c>
      <c r="M1337" s="665">
        <v>1</v>
      </c>
      <c r="N1337" s="666">
        <v>114.15000000000003</v>
      </c>
    </row>
    <row r="1338" spans="1:14" ht="14.4" customHeight="1" x14ac:dyDescent="0.3">
      <c r="A1338" s="661" t="s">
        <v>591</v>
      </c>
      <c r="B1338" s="662" t="s">
        <v>592</v>
      </c>
      <c r="C1338" s="663" t="s">
        <v>604</v>
      </c>
      <c r="D1338" s="664" t="s">
        <v>4663</v>
      </c>
      <c r="E1338" s="663" t="s">
        <v>634</v>
      </c>
      <c r="F1338" s="664" t="s">
        <v>4671</v>
      </c>
      <c r="G1338" s="663" t="s">
        <v>650</v>
      </c>
      <c r="H1338" s="663" t="s">
        <v>3837</v>
      </c>
      <c r="I1338" s="663" t="s">
        <v>215</v>
      </c>
      <c r="J1338" s="663" t="s">
        <v>3838</v>
      </c>
      <c r="K1338" s="663"/>
      <c r="L1338" s="665">
        <v>53.502007596951188</v>
      </c>
      <c r="M1338" s="665">
        <v>1</v>
      </c>
      <c r="N1338" s="666">
        <v>53.502007596951188</v>
      </c>
    </row>
    <row r="1339" spans="1:14" ht="14.4" customHeight="1" x14ac:dyDescent="0.3">
      <c r="A1339" s="661" t="s">
        <v>591</v>
      </c>
      <c r="B1339" s="662" t="s">
        <v>592</v>
      </c>
      <c r="C1339" s="663" t="s">
        <v>604</v>
      </c>
      <c r="D1339" s="664" t="s">
        <v>4663</v>
      </c>
      <c r="E1339" s="663" t="s">
        <v>634</v>
      </c>
      <c r="F1339" s="664" t="s">
        <v>4671</v>
      </c>
      <c r="G1339" s="663" t="s">
        <v>650</v>
      </c>
      <c r="H1339" s="663" t="s">
        <v>3839</v>
      </c>
      <c r="I1339" s="663" t="s">
        <v>3840</v>
      </c>
      <c r="J1339" s="663" t="s">
        <v>3841</v>
      </c>
      <c r="K1339" s="663" t="s">
        <v>1529</v>
      </c>
      <c r="L1339" s="665">
        <v>77.95</v>
      </c>
      <c r="M1339" s="665">
        <v>1</v>
      </c>
      <c r="N1339" s="666">
        <v>77.95</v>
      </c>
    </row>
    <row r="1340" spans="1:14" ht="14.4" customHeight="1" x14ac:dyDescent="0.3">
      <c r="A1340" s="661" t="s">
        <v>591</v>
      </c>
      <c r="B1340" s="662" t="s">
        <v>592</v>
      </c>
      <c r="C1340" s="663" t="s">
        <v>604</v>
      </c>
      <c r="D1340" s="664" t="s">
        <v>4663</v>
      </c>
      <c r="E1340" s="663" t="s">
        <v>634</v>
      </c>
      <c r="F1340" s="664" t="s">
        <v>4671</v>
      </c>
      <c r="G1340" s="663" t="s">
        <v>650</v>
      </c>
      <c r="H1340" s="663" t="s">
        <v>1846</v>
      </c>
      <c r="I1340" s="663" t="s">
        <v>1847</v>
      </c>
      <c r="J1340" s="663" t="s">
        <v>1848</v>
      </c>
      <c r="K1340" s="663" t="s">
        <v>1849</v>
      </c>
      <c r="L1340" s="665">
        <v>81.329996645106888</v>
      </c>
      <c r="M1340" s="665">
        <v>2</v>
      </c>
      <c r="N1340" s="666">
        <v>162.65999329021378</v>
      </c>
    </row>
    <row r="1341" spans="1:14" ht="14.4" customHeight="1" x14ac:dyDescent="0.3">
      <c r="A1341" s="661" t="s">
        <v>591</v>
      </c>
      <c r="B1341" s="662" t="s">
        <v>592</v>
      </c>
      <c r="C1341" s="663" t="s">
        <v>604</v>
      </c>
      <c r="D1341" s="664" t="s">
        <v>4663</v>
      </c>
      <c r="E1341" s="663" t="s">
        <v>634</v>
      </c>
      <c r="F1341" s="664" t="s">
        <v>4671</v>
      </c>
      <c r="G1341" s="663" t="s">
        <v>650</v>
      </c>
      <c r="H1341" s="663" t="s">
        <v>1850</v>
      </c>
      <c r="I1341" s="663" t="s">
        <v>1851</v>
      </c>
      <c r="J1341" s="663" t="s">
        <v>1852</v>
      </c>
      <c r="K1341" s="663" t="s">
        <v>1417</v>
      </c>
      <c r="L1341" s="665">
        <v>49.346666666666657</v>
      </c>
      <c r="M1341" s="665">
        <v>9</v>
      </c>
      <c r="N1341" s="666">
        <v>444.11999999999989</v>
      </c>
    </row>
    <row r="1342" spans="1:14" ht="14.4" customHeight="1" x14ac:dyDescent="0.3">
      <c r="A1342" s="661" t="s">
        <v>591</v>
      </c>
      <c r="B1342" s="662" t="s">
        <v>592</v>
      </c>
      <c r="C1342" s="663" t="s">
        <v>604</v>
      </c>
      <c r="D1342" s="664" t="s">
        <v>4663</v>
      </c>
      <c r="E1342" s="663" t="s">
        <v>634</v>
      </c>
      <c r="F1342" s="664" t="s">
        <v>4671</v>
      </c>
      <c r="G1342" s="663" t="s">
        <v>650</v>
      </c>
      <c r="H1342" s="663" t="s">
        <v>3842</v>
      </c>
      <c r="I1342" s="663" t="s">
        <v>3843</v>
      </c>
      <c r="J1342" s="663" t="s">
        <v>795</v>
      </c>
      <c r="K1342" s="663" t="s">
        <v>3844</v>
      </c>
      <c r="L1342" s="665">
        <v>111.17217830604324</v>
      </c>
      <c r="M1342" s="665">
        <v>8</v>
      </c>
      <c r="N1342" s="666">
        <v>889.37742644834589</v>
      </c>
    </row>
    <row r="1343" spans="1:14" ht="14.4" customHeight="1" x14ac:dyDescent="0.3">
      <c r="A1343" s="661" t="s">
        <v>591</v>
      </c>
      <c r="B1343" s="662" t="s">
        <v>592</v>
      </c>
      <c r="C1343" s="663" t="s">
        <v>604</v>
      </c>
      <c r="D1343" s="664" t="s">
        <v>4663</v>
      </c>
      <c r="E1343" s="663" t="s">
        <v>634</v>
      </c>
      <c r="F1343" s="664" t="s">
        <v>4671</v>
      </c>
      <c r="G1343" s="663" t="s">
        <v>650</v>
      </c>
      <c r="H1343" s="663" t="s">
        <v>1853</v>
      </c>
      <c r="I1343" s="663" t="s">
        <v>1854</v>
      </c>
      <c r="J1343" s="663" t="s">
        <v>1855</v>
      </c>
      <c r="K1343" s="663" t="s">
        <v>1856</v>
      </c>
      <c r="L1343" s="665">
        <v>163.86947112786689</v>
      </c>
      <c r="M1343" s="665">
        <v>30</v>
      </c>
      <c r="N1343" s="666">
        <v>4916.0841338360069</v>
      </c>
    </row>
    <row r="1344" spans="1:14" ht="14.4" customHeight="1" x14ac:dyDescent="0.3">
      <c r="A1344" s="661" t="s">
        <v>591</v>
      </c>
      <c r="B1344" s="662" t="s">
        <v>592</v>
      </c>
      <c r="C1344" s="663" t="s">
        <v>604</v>
      </c>
      <c r="D1344" s="664" t="s">
        <v>4663</v>
      </c>
      <c r="E1344" s="663" t="s">
        <v>634</v>
      </c>
      <c r="F1344" s="664" t="s">
        <v>4671</v>
      </c>
      <c r="G1344" s="663" t="s">
        <v>650</v>
      </c>
      <c r="H1344" s="663" t="s">
        <v>3845</v>
      </c>
      <c r="I1344" s="663" t="s">
        <v>3846</v>
      </c>
      <c r="J1344" s="663" t="s">
        <v>3847</v>
      </c>
      <c r="K1344" s="663" t="s">
        <v>3848</v>
      </c>
      <c r="L1344" s="665">
        <v>82.91</v>
      </c>
      <c r="M1344" s="665">
        <v>1</v>
      </c>
      <c r="N1344" s="666">
        <v>82.91</v>
      </c>
    </row>
    <row r="1345" spans="1:14" ht="14.4" customHeight="1" x14ac:dyDescent="0.3">
      <c r="A1345" s="661" t="s">
        <v>591</v>
      </c>
      <c r="B1345" s="662" t="s">
        <v>592</v>
      </c>
      <c r="C1345" s="663" t="s">
        <v>604</v>
      </c>
      <c r="D1345" s="664" t="s">
        <v>4663</v>
      </c>
      <c r="E1345" s="663" t="s">
        <v>634</v>
      </c>
      <c r="F1345" s="664" t="s">
        <v>4671</v>
      </c>
      <c r="G1345" s="663" t="s">
        <v>650</v>
      </c>
      <c r="H1345" s="663" t="s">
        <v>1857</v>
      </c>
      <c r="I1345" s="663" t="s">
        <v>215</v>
      </c>
      <c r="J1345" s="663" t="s">
        <v>1858</v>
      </c>
      <c r="K1345" s="663"/>
      <c r="L1345" s="665">
        <v>421.04999744146045</v>
      </c>
      <c r="M1345" s="665">
        <v>4</v>
      </c>
      <c r="N1345" s="666">
        <v>1684.1999897658418</v>
      </c>
    </row>
    <row r="1346" spans="1:14" ht="14.4" customHeight="1" x14ac:dyDescent="0.3">
      <c r="A1346" s="661" t="s">
        <v>591</v>
      </c>
      <c r="B1346" s="662" t="s">
        <v>592</v>
      </c>
      <c r="C1346" s="663" t="s">
        <v>604</v>
      </c>
      <c r="D1346" s="664" t="s">
        <v>4663</v>
      </c>
      <c r="E1346" s="663" t="s">
        <v>634</v>
      </c>
      <c r="F1346" s="664" t="s">
        <v>4671</v>
      </c>
      <c r="G1346" s="663" t="s">
        <v>650</v>
      </c>
      <c r="H1346" s="663" t="s">
        <v>3849</v>
      </c>
      <c r="I1346" s="663" t="s">
        <v>215</v>
      </c>
      <c r="J1346" s="663" t="s">
        <v>3850</v>
      </c>
      <c r="K1346" s="663"/>
      <c r="L1346" s="665">
        <v>26.20999999999999</v>
      </c>
      <c r="M1346" s="665">
        <v>3</v>
      </c>
      <c r="N1346" s="666">
        <v>78.629999999999967</v>
      </c>
    </row>
    <row r="1347" spans="1:14" ht="14.4" customHeight="1" x14ac:dyDescent="0.3">
      <c r="A1347" s="661" t="s">
        <v>591</v>
      </c>
      <c r="B1347" s="662" t="s">
        <v>592</v>
      </c>
      <c r="C1347" s="663" t="s">
        <v>604</v>
      </c>
      <c r="D1347" s="664" t="s">
        <v>4663</v>
      </c>
      <c r="E1347" s="663" t="s">
        <v>634</v>
      </c>
      <c r="F1347" s="664" t="s">
        <v>4671</v>
      </c>
      <c r="G1347" s="663" t="s">
        <v>650</v>
      </c>
      <c r="H1347" s="663" t="s">
        <v>1859</v>
      </c>
      <c r="I1347" s="663" t="s">
        <v>700</v>
      </c>
      <c r="J1347" s="663" t="s">
        <v>1860</v>
      </c>
      <c r="K1347" s="663"/>
      <c r="L1347" s="665">
        <v>90.987960708254732</v>
      </c>
      <c r="M1347" s="665">
        <v>17</v>
      </c>
      <c r="N1347" s="666">
        <v>1546.7953320403305</v>
      </c>
    </row>
    <row r="1348" spans="1:14" ht="14.4" customHeight="1" x14ac:dyDescent="0.3">
      <c r="A1348" s="661" t="s">
        <v>591</v>
      </c>
      <c r="B1348" s="662" t="s">
        <v>592</v>
      </c>
      <c r="C1348" s="663" t="s">
        <v>604</v>
      </c>
      <c r="D1348" s="664" t="s">
        <v>4663</v>
      </c>
      <c r="E1348" s="663" t="s">
        <v>634</v>
      </c>
      <c r="F1348" s="664" t="s">
        <v>4671</v>
      </c>
      <c r="G1348" s="663" t="s">
        <v>650</v>
      </c>
      <c r="H1348" s="663" t="s">
        <v>1861</v>
      </c>
      <c r="I1348" s="663" t="s">
        <v>215</v>
      </c>
      <c r="J1348" s="663" t="s">
        <v>1862</v>
      </c>
      <c r="K1348" s="663"/>
      <c r="L1348" s="665">
        <v>88.21</v>
      </c>
      <c r="M1348" s="665">
        <v>1</v>
      </c>
      <c r="N1348" s="666">
        <v>88.21</v>
      </c>
    </row>
    <row r="1349" spans="1:14" ht="14.4" customHeight="1" x14ac:dyDescent="0.3">
      <c r="A1349" s="661" t="s">
        <v>591</v>
      </c>
      <c r="B1349" s="662" t="s">
        <v>592</v>
      </c>
      <c r="C1349" s="663" t="s">
        <v>604</v>
      </c>
      <c r="D1349" s="664" t="s">
        <v>4663</v>
      </c>
      <c r="E1349" s="663" t="s">
        <v>634</v>
      </c>
      <c r="F1349" s="664" t="s">
        <v>4671</v>
      </c>
      <c r="G1349" s="663" t="s">
        <v>650</v>
      </c>
      <c r="H1349" s="663" t="s">
        <v>1867</v>
      </c>
      <c r="I1349" s="663" t="s">
        <v>1868</v>
      </c>
      <c r="J1349" s="663" t="s">
        <v>1869</v>
      </c>
      <c r="K1349" s="663" t="s">
        <v>1870</v>
      </c>
      <c r="L1349" s="665">
        <v>130.70806098312408</v>
      </c>
      <c r="M1349" s="665">
        <v>24</v>
      </c>
      <c r="N1349" s="666">
        <v>3136.993463594978</v>
      </c>
    </row>
    <row r="1350" spans="1:14" ht="14.4" customHeight="1" x14ac:dyDescent="0.3">
      <c r="A1350" s="661" t="s">
        <v>591</v>
      </c>
      <c r="B1350" s="662" t="s">
        <v>592</v>
      </c>
      <c r="C1350" s="663" t="s">
        <v>604</v>
      </c>
      <c r="D1350" s="664" t="s">
        <v>4663</v>
      </c>
      <c r="E1350" s="663" t="s">
        <v>634</v>
      </c>
      <c r="F1350" s="664" t="s">
        <v>4671</v>
      </c>
      <c r="G1350" s="663" t="s">
        <v>650</v>
      </c>
      <c r="H1350" s="663" t="s">
        <v>1875</v>
      </c>
      <c r="I1350" s="663" t="s">
        <v>1876</v>
      </c>
      <c r="J1350" s="663" t="s">
        <v>1877</v>
      </c>
      <c r="K1350" s="663" t="s">
        <v>1878</v>
      </c>
      <c r="L1350" s="665">
        <v>179.92808231059098</v>
      </c>
      <c r="M1350" s="665">
        <v>3.2443196999999997</v>
      </c>
      <c r="N1350" s="666">
        <v>583.74422202347182</v>
      </c>
    </row>
    <row r="1351" spans="1:14" ht="14.4" customHeight="1" x14ac:dyDescent="0.3">
      <c r="A1351" s="661" t="s">
        <v>591</v>
      </c>
      <c r="B1351" s="662" t="s">
        <v>592</v>
      </c>
      <c r="C1351" s="663" t="s">
        <v>604</v>
      </c>
      <c r="D1351" s="664" t="s">
        <v>4663</v>
      </c>
      <c r="E1351" s="663" t="s">
        <v>634</v>
      </c>
      <c r="F1351" s="664" t="s">
        <v>4671</v>
      </c>
      <c r="G1351" s="663" t="s">
        <v>650</v>
      </c>
      <c r="H1351" s="663" t="s">
        <v>1879</v>
      </c>
      <c r="I1351" s="663" t="s">
        <v>1880</v>
      </c>
      <c r="J1351" s="663" t="s">
        <v>1877</v>
      </c>
      <c r="K1351" s="663" t="s">
        <v>1881</v>
      </c>
      <c r="L1351" s="665">
        <v>362.84103157366923</v>
      </c>
      <c r="M1351" s="665">
        <v>41.237000000000002</v>
      </c>
      <c r="N1351" s="666">
        <v>14962.475619003399</v>
      </c>
    </row>
    <row r="1352" spans="1:14" ht="14.4" customHeight="1" x14ac:dyDescent="0.3">
      <c r="A1352" s="661" t="s">
        <v>591</v>
      </c>
      <c r="B1352" s="662" t="s">
        <v>592</v>
      </c>
      <c r="C1352" s="663" t="s">
        <v>604</v>
      </c>
      <c r="D1352" s="664" t="s">
        <v>4663</v>
      </c>
      <c r="E1352" s="663" t="s">
        <v>634</v>
      </c>
      <c r="F1352" s="664" t="s">
        <v>4671</v>
      </c>
      <c r="G1352" s="663" t="s">
        <v>650</v>
      </c>
      <c r="H1352" s="663" t="s">
        <v>1882</v>
      </c>
      <c r="I1352" s="663" t="s">
        <v>1883</v>
      </c>
      <c r="J1352" s="663" t="s">
        <v>1884</v>
      </c>
      <c r="K1352" s="663" t="s">
        <v>1885</v>
      </c>
      <c r="L1352" s="665">
        <v>173.56000000000003</v>
      </c>
      <c r="M1352" s="665">
        <v>5</v>
      </c>
      <c r="N1352" s="666">
        <v>867.80000000000018</v>
      </c>
    </row>
    <row r="1353" spans="1:14" ht="14.4" customHeight="1" x14ac:dyDescent="0.3">
      <c r="A1353" s="661" t="s">
        <v>591</v>
      </c>
      <c r="B1353" s="662" t="s">
        <v>592</v>
      </c>
      <c r="C1353" s="663" t="s">
        <v>604</v>
      </c>
      <c r="D1353" s="664" t="s">
        <v>4663</v>
      </c>
      <c r="E1353" s="663" t="s">
        <v>634</v>
      </c>
      <c r="F1353" s="664" t="s">
        <v>4671</v>
      </c>
      <c r="G1353" s="663" t="s">
        <v>650</v>
      </c>
      <c r="H1353" s="663" t="s">
        <v>1886</v>
      </c>
      <c r="I1353" s="663" t="s">
        <v>1887</v>
      </c>
      <c r="J1353" s="663" t="s">
        <v>1888</v>
      </c>
      <c r="K1353" s="663" t="s">
        <v>1889</v>
      </c>
      <c r="L1353" s="665">
        <v>736.30499999999995</v>
      </c>
      <c r="M1353" s="665">
        <v>4</v>
      </c>
      <c r="N1353" s="666">
        <v>2945.22</v>
      </c>
    </row>
    <row r="1354" spans="1:14" ht="14.4" customHeight="1" x14ac:dyDescent="0.3">
      <c r="A1354" s="661" t="s">
        <v>591</v>
      </c>
      <c r="B1354" s="662" t="s">
        <v>592</v>
      </c>
      <c r="C1354" s="663" t="s">
        <v>604</v>
      </c>
      <c r="D1354" s="664" t="s">
        <v>4663</v>
      </c>
      <c r="E1354" s="663" t="s">
        <v>634</v>
      </c>
      <c r="F1354" s="664" t="s">
        <v>4671</v>
      </c>
      <c r="G1354" s="663" t="s">
        <v>650</v>
      </c>
      <c r="H1354" s="663" t="s">
        <v>1890</v>
      </c>
      <c r="I1354" s="663" t="s">
        <v>1891</v>
      </c>
      <c r="J1354" s="663" t="s">
        <v>1892</v>
      </c>
      <c r="K1354" s="663" t="s">
        <v>1893</v>
      </c>
      <c r="L1354" s="665">
        <v>81.160390784269126</v>
      </c>
      <c r="M1354" s="665">
        <v>157.6501892</v>
      </c>
      <c r="N1354" s="666">
        <v>12794.950962685964</v>
      </c>
    </row>
    <row r="1355" spans="1:14" ht="14.4" customHeight="1" x14ac:dyDescent="0.3">
      <c r="A1355" s="661" t="s">
        <v>591</v>
      </c>
      <c r="B1355" s="662" t="s">
        <v>592</v>
      </c>
      <c r="C1355" s="663" t="s">
        <v>604</v>
      </c>
      <c r="D1355" s="664" t="s">
        <v>4663</v>
      </c>
      <c r="E1355" s="663" t="s">
        <v>634</v>
      </c>
      <c r="F1355" s="664" t="s">
        <v>4671</v>
      </c>
      <c r="G1355" s="663" t="s">
        <v>650</v>
      </c>
      <c r="H1355" s="663" t="s">
        <v>1894</v>
      </c>
      <c r="I1355" s="663" t="s">
        <v>1895</v>
      </c>
      <c r="J1355" s="663" t="s">
        <v>1896</v>
      </c>
      <c r="K1355" s="663" t="s">
        <v>1897</v>
      </c>
      <c r="L1355" s="665">
        <v>133.69001911771048</v>
      </c>
      <c r="M1355" s="665">
        <v>30.805000000000003</v>
      </c>
      <c r="N1355" s="666">
        <v>4118.3210389210717</v>
      </c>
    </row>
    <row r="1356" spans="1:14" ht="14.4" customHeight="1" x14ac:dyDescent="0.3">
      <c r="A1356" s="661" t="s">
        <v>591</v>
      </c>
      <c r="B1356" s="662" t="s">
        <v>592</v>
      </c>
      <c r="C1356" s="663" t="s">
        <v>604</v>
      </c>
      <c r="D1356" s="664" t="s">
        <v>4663</v>
      </c>
      <c r="E1356" s="663" t="s">
        <v>634</v>
      </c>
      <c r="F1356" s="664" t="s">
        <v>4671</v>
      </c>
      <c r="G1356" s="663" t="s">
        <v>650</v>
      </c>
      <c r="H1356" s="663" t="s">
        <v>1898</v>
      </c>
      <c r="I1356" s="663" t="s">
        <v>1899</v>
      </c>
      <c r="J1356" s="663" t="s">
        <v>1896</v>
      </c>
      <c r="K1356" s="663" t="s">
        <v>1900</v>
      </c>
      <c r="L1356" s="665">
        <v>224.95994852941084</v>
      </c>
      <c r="M1356" s="665">
        <v>18.797999999999998</v>
      </c>
      <c r="N1356" s="666">
        <v>4228.7971124558644</v>
      </c>
    </row>
    <row r="1357" spans="1:14" ht="14.4" customHeight="1" x14ac:dyDescent="0.3">
      <c r="A1357" s="661" t="s">
        <v>591</v>
      </c>
      <c r="B1357" s="662" t="s">
        <v>592</v>
      </c>
      <c r="C1357" s="663" t="s">
        <v>604</v>
      </c>
      <c r="D1357" s="664" t="s">
        <v>4663</v>
      </c>
      <c r="E1357" s="663" t="s">
        <v>634</v>
      </c>
      <c r="F1357" s="664" t="s">
        <v>4671</v>
      </c>
      <c r="G1357" s="663" t="s">
        <v>650</v>
      </c>
      <c r="H1357" s="663" t="s">
        <v>1901</v>
      </c>
      <c r="I1357" s="663" t="s">
        <v>1902</v>
      </c>
      <c r="J1357" s="663" t="s">
        <v>1903</v>
      </c>
      <c r="K1357" s="663" t="s">
        <v>1904</v>
      </c>
      <c r="L1357" s="665">
        <v>92.975981714396667</v>
      </c>
      <c r="M1357" s="665">
        <v>52</v>
      </c>
      <c r="N1357" s="666">
        <v>4834.7510491486264</v>
      </c>
    </row>
    <row r="1358" spans="1:14" ht="14.4" customHeight="1" x14ac:dyDescent="0.3">
      <c r="A1358" s="661" t="s">
        <v>591</v>
      </c>
      <c r="B1358" s="662" t="s">
        <v>592</v>
      </c>
      <c r="C1358" s="663" t="s">
        <v>604</v>
      </c>
      <c r="D1358" s="664" t="s">
        <v>4663</v>
      </c>
      <c r="E1358" s="663" t="s">
        <v>634</v>
      </c>
      <c r="F1358" s="664" t="s">
        <v>4671</v>
      </c>
      <c r="G1358" s="663" t="s">
        <v>650</v>
      </c>
      <c r="H1358" s="663" t="s">
        <v>1905</v>
      </c>
      <c r="I1358" s="663" t="s">
        <v>1906</v>
      </c>
      <c r="J1358" s="663" t="s">
        <v>1907</v>
      </c>
      <c r="K1358" s="663" t="s">
        <v>1644</v>
      </c>
      <c r="L1358" s="665">
        <v>415.39318972260884</v>
      </c>
      <c r="M1358" s="665">
        <v>1</v>
      </c>
      <c r="N1358" s="666">
        <v>415.39318972260884</v>
      </c>
    </row>
    <row r="1359" spans="1:14" ht="14.4" customHeight="1" x14ac:dyDescent="0.3">
      <c r="A1359" s="661" t="s">
        <v>591</v>
      </c>
      <c r="B1359" s="662" t="s">
        <v>592</v>
      </c>
      <c r="C1359" s="663" t="s">
        <v>604</v>
      </c>
      <c r="D1359" s="664" t="s">
        <v>4663</v>
      </c>
      <c r="E1359" s="663" t="s">
        <v>634</v>
      </c>
      <c r="F1359" s="664" t="s">
        <v>4671</v>
      </c>
      <c r="G1359" s="663" t="s">
        <v>650</v>
      </c>
      <c r="H1359" s="663" t="s">
        <v>1908</v>
      </c>
      <c r="I1359" s="663" t="s">
        <v>1909</v>
      </c>
      <c r="J1359" s="663" t="s">
        <v>1910</v>
      </c>
      <c r="K1359" s="663" t="s">
        <v>1648</v>
      </c>
      <c r="L1359" s="665">
        <v>908.3135667630238</v>
      </c>
      <c r="M1359" s="665">
        <v>2</v>
      </c>
      <c r="N1359" s="666">
        <v>1816.6271335260476</v>
      </c>
    </row>
    <row r="1360" spans="1:14" ht="14.4" customHeight="1" x14ac:dyDescent="0.3">
      <c r="A1360" s="661" t="s">
        <v>591</v>
      </c>
      <c r="B1360" s="662" t="s">
        <v>592</v>
      </c>
      <c r="C1360" s="663" t="s">
        <v>604</v>
      </c>
      <c r="D1360" s="664" t="s">
        <v>4663</v>
      </c>
      <c r="E1360" s="663" t="s">
        <v>634</v>
      </c>
      <c r="F1360" s="664" t="s">
        <v>4671</v>
      </c>
      <c r="G1360" s="663" t="s">
        <v>650</v>
      </c>
      <c r="H1360" s="663" t="s">
        <v>1911</v>
      </c>
      <c r="I1360" s="663" t="s">
        <v>1912</v>
      </c>
      <c r="J1360" s="663" t="s">
        <v>1913</v>
      </c>
      <c r="K1360" s="663" t="s">
        <v>1914</v>
      </c>
      <c r="L1360" s="665">
        <v>1708.0660332349073</v>
      </c>
      <c r="M1360" s="665">
        <v>4</v>
      </c>
      <c r="N1360" s="666">
        <v>6832.2641329396292</v>
      </c>
    </row>
    <row r="1361" spans="1:14" ht="14.4" customHeight="1" x14ac:dyDescent="0.3">
      <c r="A1361" s="661" t="s">
        <v>591</v>
      </c>
      <c r="B1361" s="662" t="s">
        <v>592</v>
      </c>
      <c r="C1361" s="663" t="s">
        <v>604</v>
      </c>
      <c r="D1361" s="664" t="s">
        <v>4663</v>
      </c>
      <c r="E1361" s="663" t="s">
        <v>634</v>
      </c>
      <c r="F1361" s="664" t="s">
        <v>4671</v>
      </c>
      <c r="G1361" s="663" t="s">
        <v>650</v>
      </c>
      <c r="H1361" s="663" t="s">
        <v>1915</v>
      </c>
      <c r="I1361" s="663" t="s">
        <v>1915</v>
      </c>
      <c r="J1361" s="663" t="s">
        <v>1916</v>
      </c>
      <c r="K1361" s="663" t="s">
        <v>1917</v>
      </c>
      <c r="L1361" s="665">
        <v>353.17865681882961</v>
      </c>
      <c r="M1361" s="665">
        <v>35</v>
      </c>
      <c r="N1361" s="666">
        <v>12361.252988659036</v>
      </c>
    </row>
    <row r="1362" spans="1:14" ht="14.4" customHeight="1" x14ac:dyDescent="0.3">
      <c r="A1362" s="661" t="s">
        <v>591</v>
      </c>
      <c r="B1362" s="662" t="s">
        <v>592</v>
      </c>
      <c r="C1362" s="663" t="s">
        <v>604</v>
      </c>
      <c r="D1362" s="664" t="s">
        <v>4663</v>
      </c>
      <c r="E1362" s="663" t="s">
        <v>634</v>
      </c>
      <c r="F1362" s="664" t="s">
        <v>4671</v>
      </c>
      <c r="G1362" s="663" t="s">
        <v>650</v>
      </c>
      <c r="H1362" s="663" t="s">
        <v>1918</v>
      </c>
      <c r="I1362" s="663" t="s">
        <v>1918</v>
      </c>
      <c r="J1362" s="663" t="s">
        <v>1916</v>
      </c>
      <c r="K1362" s="663" t="s">
        <v>1919</v>
      </c>
      <c r="L1362" s="665">
        <v>1419.8236077714434</v>
      </c>
      <c r="M1362" s="665">
        <v>1.042</v>
      </c>
      <c r="N1362" s="666">
        <v>1479.456199297844</v>
      </c>
    </row>
    <row r="1363" spans="1:14" ht="14.4" customHeight="1" x14ac:dyDescent="0.3">
      <c r="A1363" s="661" t="s">
        <v>591</v>
      </c>
      <c r="B1363" s="662" t="s">
        <v>592</v>
      </c>
      <c r="C1363" s="663" t="s">
        <v>604</v>
      </c>
      <c r="D1363" s="664" t="s">
        <v>4663</v>
      </c>
      <c r="E1363" s="663" t="s">
        <v>634</v>
      </c>
      <c r="F1363" s="664" t="s">
        <v>4671</v>
      </c>
      <c r="G1363" s="663" t="s">
        <v>650</v>
      </c>
      <c r="H1363" s="663" t="s">
        <v>1923</v>
      </c>
      <c r="I1363" s="663" t="s">
        <v>1923</v>
      </c>
      <c r="J1363" s="663" t="s">
        <v>1924</v>
      </c>
      <c r="K1363" s="663" t="s">
        <v>1925</v>
      </c>
      <c r="L1363" s="665">
        <v>200.1319244357035</v>
      </c>
      <c r="M1363" s="665">
        <v>138.55967369999993</v>
      </c>
      <c r="N1363" s="666">
        <v>27730.21414676412</v>
      </c>
    </row>
    <row r="1364" spans="1:14" ht="14.4" customHeight="1" x14ac:dyDescent="0.3">
      <c r="A1364" s="661" t="s">
        <v>591</v>
      </c>
      <c r="B1364" s="662" t="s">
        <v>592</v>
      </c>
      <c r="C1364" s="663" t="s">
        <v>604</v>
      </c>
      <c r="D1364" s="664" t="s">
        <v>4663</v>
      </c>
      <c r="E1364" s="663" t="s">
        <v>634</v>
      </c>
      <c r="F1364" s="664" t="s">
        <v>4671</v>
      </c>
      <c r="G1364" s="663" t="s">
        <v>650</v>
      </c>
      <c r="H1364" s="663" t="s">
        <v>3851</v>
      </c>
      <c r="I1364" s="663" t="s">
        <v>1728</v>
      </c>
      <c r="J1364" s="663" t="s">
        <v>3852</v>
      </c>
      <c r="K1364" s="663" t="s">
        <v>2777</v>
      </c>
      <c r="L1364" s="665">
        <v>3673.9500000000003</v>
      </c>
      <c r="M1364" s="665">
        <v>3</v>
      </c>
      <c r="N1364" s="666">
        <v>11021.85</v>
      </c>
    </row>
    <row r="1365" spans="1:14" ht="14.4" customHeight="1" x14ac:dyDescent="0.3">
      <c r="A1365" s="661" t="s">
        <v>591</v>
      </c>
      <c r="B1365" s="662" t="s">
        <v>592</v>
      </c>
      <c r="C1365" s="663" t="s">
        <v>604</v>
      </c>
      <c r="D1365" s="664" t="s">
        <v>4663</v>
      </c>
      <c r="E1365" s="663" t="s">
        <v>634</v>
      </c>
      <c r="F1365" s="664" t="s">
        <v>4671</v>
      </c>
      <c r="G1365" s="663" t="s">
        <v>650</v>
      </c>
      <c r="H1365" s="663" t="s">
        <v>3853</v>
      </c>
      <c r="I1365" s="663" t="s">
        <v>1728</v>
      </c>
      <c r="J1365" s="663" t="s">
        <v>3854</v>
      </c>
      <c r="K1365" s="663" t="s">
        <v>3386</v>
      </c>
      <c r="L1365" s="665">
        <v>44413.599999999999</v>
      </c>
      <c r="M1365" s="665">
        <v>6</v>
      </c>
      <c r="N1365" s="666">
        <v>266481.59999999998</v>
      </c>
    </row>
    <row r="1366" spans="1:14" ht="14.4" customHeight="1" x14ac:dyDescent="0.3">
      <c r="A1366" s="661" t="s">
        <v>591</v>
      </c>
      <c r="B1366" s="662" t="s">
        <v>592</v>
      </c>
      <c r="C1366" s="663" t="s">
        <v>604</v>
      </c>
      <c r="D1366" s="664" t="s">
        <v>4663</v>
      </c>
      <c r="E1366" s="663" t="s">
        <v>634</v>
      </c>
      <c r="F1366" s="664" t="s">
        <v>4671</v>
      </c>
      <c r="G1366" s="663" t="s">
        <v>650</v>
      </c>
      <c r="H1366" s="663" t="s">
        <v>1926</v>
      </c>
      <c r="I1366" s="663" t="s">
        <v>1728</v>
      </c>
      <c r="J1366" s="663" t="s">
        <v>1927</v>
      </c>
      <c r="K1366" s="663" t="s">
        <v>1928</v>
      </c>
      <c r="L1366" s="665">
        <v>347.48906668303579</v>
      </c>
      <c r="M1366" s="665">
        <v>356.87136220000008</v>
      </c>
      <c r="N1366" s="666">
        <v>124008.89657678164</v>
      </c>
    </row>
    <row r="1367" spans="1:14" ht="14.4" customHeight="1" x14ac:dyDescent="0.3">
      <c r="A1367" s="661" t="s">
        <v>591</v>
      </c>
      <c r="B1367" s="662" t="s">
        <v>592</v>
      </c>
      <c r="C1367" s="663" t="s">
        <v>604</v>
      </c>
      <c r="D1367" s="664" t="s">
        <v>4663</v>
      </c>
      <c r="E1367" s="663" t="s">
        <v>634</v>
      </c>
      <c r="F1367" s="664" t="s">
        <v>4671</v>
      </c>
      <c r="G1367" s="663" t="s">
        <v>650</v>
      </c>
      <c r="H1367" s="663" t="s">
        <v>1929</v>
      </c>
      <c r="I1367" s="663" t="s">
        <v>1930</v>
      </c>
      <c r="J1367" s="663" t="s">
        <v>1931</v>
      </c>
      <c r="K1367" s="663" t="s">
        <v>1922</v>
      </c>
      <c r="L1367" s="665">
        <v>123.2497600048376</v>
      </c>
      <c r="M1367" s="665">
        <v>89.048999999999964</v>
      </c>
      <c r="N1367" s="666">
        <v>10975.267878670778</v>
      </c>
    </row>
    <row r="1368" spans="1:14" ht="14.4" customHeight="1" x14ac:dyDescent="0.3">
      <c r="A1368" s="661" t="s">
        <v>591</v>
      </c>
      <c r="B1368" s="662" t="s">
        <v>592</v>
      </c>
      <c r="C1368" s="663" t="s">
        <v>604</v>
      </c>
      <c r="D1368" s="664" t="s">
        <v>4663</v>
      </c>
      <c r="E1368" s="663" t="s">
        <v>634</v>
      </c>
      <c r="F1368" s="664" t="s">
        <v>4671</v>
      </c>
      <c r="G1368" s="663" t="s">
        <v>650</v>
      </c>
      <c r="H1368" s="663" t="s">
        <v>3855</v>
      </c>
      <c r="I1368" s="663" t="s">
        <v>215</v>
      </c>
      <c r="J1368" s="663" t="s">
        <v>3856</v>
      </c>
      <c r="K1368" s="663"/>
      <c r="L1368" s="665">
        <v>100.60362982548328</v>
      </c>
      <c r="M1368" s="665">
        <v>22</v>
      </c>
      <c r="N1368" s="666">
        <v>2213.2798561606323</v>
      </c>
    </row>
    <row r="1369" spans="1:14" ht="14.4" customHeight="1" x14ac:dyDescent="0.3">
      <c r="A1369" s="661" t="s">
        <v>591</v>
      </c>
      <c r="B1369" s="662" t="s">
        <v>592</v>
      </c>
      <c r="C1369" s="663" t="s">
        <v>604</v>
      </c>
      <c r="D1369" s="664" t="s">
        <v>4663</v>
      </c>
      <c r="E1369" s="663" t="s">
        <v>634</v>
      </c>
      <c r="F1369" s="664" t="s">
        <v>4671</v>
      </c>
      <c r="G1369" s="663" t="s">
        <v>650</v>
      </c>
      <c r="H1369" s="663" t="s">
        <v>1932</v>
      </c>
      <c r="I1369" s="663" t="s">
        <v>1933</v>
      </c>
      <c r="J1369" s="663" t="s">
        <v>1934</v>
      </c>
      <c r="K1369" s="663" t="s">
        <v>1935</v>
      </c>
      <c r="L1369" s="665">
        <v>100.56011843393685</v>
      </c>
      <c r="M1369" s="665">
        <v>36.543770700000003</v>
      </c>
      <c r="N1369" s="666">
        <v>3674.8459096146316</v>
      </c>
    </row>
    <row r="1370" spans="1:14" ht="14.4" customHeight="1" x14ac:dyDescent="0.3">
      <c r="A1370" s="661" t="s">
        <v>591</v>
      </c>
      <c r="B1370" s="662" t="s">
        <v>592</v>
      </c>
      <c r="C1370" s="663" t="s">
        <v>604</v>
      </c>
      <c r="D1370" s="664" t="s">
        <v>4663</v>
      </c>
      <c r="E1370" s="663" t="s">
        <v>634</v>
      </c>
      <c r="F1370" s="664" t="s">
        <v>4671</v>
      </c>
      <c r="G1370" s="663" t="s">
        <v>650</v>
      </c>
      <c r="H1370" s="663" t="s">
        <v>3857</v>
      </c>
      <c r="I1370" s="663" t="s">
        <v>3858</v>
      </c>
      <c r="J1370" s="663" t="s">
        <v>3859</v>
      </c>
      <c r="K1370" s="663"/>
      <c r="L1370" s="665">
        <v>166.51483207934908</v>
      </c>
      <c r="M1370" s="665">
        <v>12</v>
      </c>
      <c r="N1370" s="666">
        <v>1998.1779849521888</v>
      </c>
    </row>
    <row r="1371" spans="1:14" ht="14.4" customHeight="1" x14ac:dyDescent="0.3">
      <c r="A1371" s="661" t="s">
        <v>591</v>
      </c>
      <c r="B1371" s="662" t="s">
        <v>592</v>
      </c>
      <c r="C1371" s="663" t="s">
        <v>604</v>
      </c>
      <c r="D1371" s="664" t="s">
        <v>4663</v>
      </c>
      <c r="E1371" s="663" t="s">
        <v>634</v>
      </c>
      <c r="F1371" s="664" t="s">
        <v>4671</v>
      </c>
      <c r="G1371" s="663" t="s">
        <v>650</v>
      </c>
      <c r="H1371" s="663" t="s">
        <v>3860</v>
      </c>
      <c r="I1371" s="663" t="s">
        <v>215</v>
      </c>
      <c r="J1371" s="663" t="s">
        <v>3861</v>
      </c>
      <c r="K1371" s="663"/>
      <c r="L1371" s="665">
        <v>201.34996644801524</v>
      </c>
      <c r="M1371" s="665">
        <v>11</v>
      </c>
      <c r="N1371" s="666">
        <v>2214.8496309281677</v>
      </c>
    </row>
    <row r="1372" spans="1:14" ht="14.4" customHeight="1" x14ac:dyDescent="0.3">
      <c r="A1372" s="661" t="s">
        <v>591</v>
      </c>
      <c r="B1372" s="662" t="s">
        <v>592</v>
      </c>
      <c r="C1372" s="663" t="s">
        <v>604</v>
      </c>
      <c r="D1372" s="664" t="s">
        <v>4663</v>
      </c>
      <c r="E1372" s="663" t="s">
        <v>634</v>
      </c>
      <c r="F1372" s="664" t="s">
        <v>4671</v>
      </c>
      <c r="G1372" s="663" t="s">
        <v>650</v>
      </c>
      <c r="H1372" s="663" t="s">
        <v>3862</v>
      </c>
      <c r="I1372" s="663" t="s">
        <v>3863</v>
      </c>
      <c r="J1372" s="663" t="s">
        <v>3864</v>
      </c>
      <c r="K1372" s="663" t="s">
        <v>3865</v>
      </c>
      <c r="L1372" s="665">
        <v>148.43470105801975</v>
      </c>
      <c r="M1372" s="665">
        <v>4</v>
      </c>
      <c r="N1372" s="666">
        <v>593.73880423207902</v>
      </c>
    </row>
    <row r="1373" spans="1:14" ht="14.4" customHeight="1" x14ac:dyDescent="0.3">
      <c r="A1373" s="661" t="s">
        <v>591</v>
      </c>
      <c r="B1373" s="662" t="s">
        <v>592</v>
      </c>
      <c r="C1373" s="663" t="s">
        <v>604</v>
      </c>
      <c r="D1373" s="664" t="s">
        <v>4663</v>
      </c>
      <c r="E1373" s="663" t="s">
        <v>634</v>
      </c>
      <c r="F1373" s="664" t="s">
        <v>4671</v>
      </c>
      <c r="G1373" s="663" t="s">
        <v>650</v>
      </c>
      <c r="H1373" s="663" t="s">
        <v>3866</v>
      </c>
      <c r="I1373" s="663" t="s">
        <v>215</v>
      </c>
      <c r="J1373" s="663" t="s">
        <v>3867</v>
      </c>
      <c r="K1373" s="663"/>
      <c r="L1373" s="665">
        <v>44.045265772892272</v>
      </c>
      <c r="M1373" s="665">
        <v>1</v>
      </c>
      <c r="N1373" s="666">
        <v>44.045265772892272</v>
      </c>
    </row>
    <row r="1374" spans="1:14" ht="14.4" customHeight="1" x14ac:dyDescent="0.3">
      <c r="A1374" s="661" t="s">
        <v>591</v>
      </c>
      <c r="B1374" s="662" t="s">
        <v>592</v>
      </c>
      <c r="C1374" s="663" t="s">
        <v>604</v>
      </c>
      <c r="D1374" s="664" t="s">
        <v>4663</v>
      </c>
      <c r="E1374" s="663" t="s">
        <v>634</v>
      </c>
      <c r="F1374" s="664" t="s">
        <v>4671</v>
      </c>
      <c r="G1374" s="663" t="s">
        <v>650</v>
      </c>
      <c r="H1374" s="663" t="s">
        <v>3868</v>
      </c>
      <c r="I1374" s="663" t="s">
        <v>3869</v>
      </c>
      <c r="J1374" s="663" t="s">
        <v>3870</v>
      </c>
      <c r="K1374" s="663" t="s">
        <v>3871</v>
      </c>
      <c r="L1374" s="665">
        <v>196.15999999999994</v>
      </c>
      <c r="M1374" s="665">
        <v>0.8</v>
      </c>
      <c r="N1374" s="666">
        <v>156.92799999999997</v>
      </c>
    </row>
    <row r="1375" spans="1:14" ht="14.4" customHeight="1" x14ac:dyDescent="0.3">
      <c r="A1375" s="661" t="s">
        <v>591</v>
      </c>
      <c r="B1375" s="662" t="s">
        <v>592</v>
      </c>
      <c r="C1375" s="663" t="s">
        <v>604</v>
      </c>
      <c r="D1375" s="664" t="s">
        <v>4663</v>
      </c>
      <c r="E1375" s="663" t="s">
        <v>634</v>
      </c>
      <c r="F1375" s="664" t="s">
        <v>4671</v>
      </c>
      <c r="G1375" s="663" t="s">
        <v>650</v>
      </c>
      <c r="H1375" s="663" t="s">
        <v>1942</v>
      </c>
      <c r="I1375" s="663" t="s">
        <v>1943</v>
      </c>
      <c r="J1375" s="663" t="s">
        <v>1944</v>
      </c>
      <c r="K1375" s="663" t="s">
        <v>1945</v>
      </c>
      <c r="L1375" s="665">
        <v>63.049998048372416</v>
      </c>
      <c r="M1375" s="665">
        <v>1</v>
      </c>
      <c r="N1375" s="666">
        <v>63.049998048372416</v>
      </c>
    </row>
    <row r="1376" spans="1:14" ht="14.4" customHeight="1" x14ac:dyDescent="0.3">
      <c r="A1376" s="661" t="s">
        <v>591</v>
      </c>
      <c r="B1376" s="662" t="s">
        <v>592</v>
      </c>
      <c r="C1376" s="663" t="s">
        <v>604</v>
      </c>
      <c r="D1376" s="664" t="s">
        <v>4663</v>
      </c>
      <c r="E1376" s="663" t="s">
        <v>634</v>
      </c>
      <c r="F1376" s="664" t="s">
        <v>4671</v>
      </c>
      <c r="G1376" s="663" t="s">
        <v>650</v>
      </c>
      <c r="H1376" s="663" t="s">
        <v>3872</v>
      </c>
      <c r="I1376" s="663" t="s">
        <v>3873</v>
      </c>
      <c r="J1376" s="663" t="s">
        <v>3520</v>
      </c>
      <c r="K1376" s="663" t="s">
        <v>3874</v>
      </c>
      <c r="L1376" s="665">
        <v>114.3</v>
      </c>
      <c r="M1376" s="665">
        <v>2</v>
      </c>
      <c r="N1376" s="666">
        <v>228.6</v>
      </c>
    </row>
    <row r="1377" spans="1:14" ht="14.4" customHeight="1" x14ac:dyDescent="0.3">
      <c r="A1377" s="661" t="s">
        <v>591</v>
      </c>
      <c r="B1377" s="662" t="s">
        <v>592</v>
      </c>
      <c r="C1377" s="663" t="s">
        <v>604</v>
      </c>
      <c r="D1377" s="664" t="s">
        <v>4663</v>
      </c>
      <c r="E1377" s="663" t="s">
        <v>634</v>
      </c>
      <c r="F1377" s="664" t="s">
        <v>4671</v>
      </c>
      <c r="G1377" s="663" t="s">
        <v>650</v>
      </c>
      <c r="H1377" s="663" t="s">
        <v>3875</v>
      </c>
      <c r="I1377" s="663" t="s">
        <v>215</v>
      </c>
      <c r="J1377" s="663" t="s">
        <v>3876</v>
      </c>
      <c r="K1377" s="663"/>
      <c r="L1377" s="665">
        <v>255.8767</v>
      </c>
      <c r="M1377" s="665">
        <v>4</v>
      </c>
      <c r="N1377" s="666">
        <v>1023.5068</v>
      </c>
    </row>
    <row r="1378" spans="1:14" ht="14.4" customHeight="1" x14ac:dyDescent="0.3">
      <c r="A1378" s="661" t="s">
        <v>591</v>
      </c>
      <c r="B1378" s="662" t="s">
        <v>592</v>
      </c>
      <c r="C1378" s="663" t="s">
        <v>604</v>
      </c>
      <c r="D1378" s="664" t="s">
        <v>4663</v>
      </c>
      <c r="E1378" s="663" t="s">
        <v>634</v>
      </c>
      <c r="F1378" s="664" t="s">
        <v>4671</v>
      </c>
      <c r="G1378" s="663" t="s">
        <v>650</v>
      </c>
      <c r="H1378" s="663" t="s">
        <v>1952</v>
      </c>
      <c r="I1378" s="663" t="s">
        <v>215</v>
      </c>
      <c r="J1378" s="663" t="s">
        <v>1953</v>
      </c>
      <c r="K1378" s="663" t="s">
        <v>1954</v>
      </c>
      <c r="L1378" s="665">
        <v>29.889999999999986</v>
      </c>
      <c r="M1378" s="665">
        <v>3</v>
      </c>
      <c r="N1378" s="666">
        <v>89.669999999999959</v>
      </c>
    </row>
    <row r="1379" spans="1:14" ht="14.4" customHeight="1" x14ac:dyDescent="0.3">
      <c r="A1379" s="661" t="s">
        <v>591</v>
      </c>
      <c r="B1379" s="662" t="s">
        <v>592</v>
      </c>
      <c r="C1379" s="663" t="s">
        <v>604</v>
      </c>
      <c r="D1379" s="664" t="s">
        <v>4663</v>
      </c>
      <c r="E1379" s="663" t="s">
        <v>634</v>
      </c>
      <c r="F1379" s="664" t="s">
        <v>4671</v>
      </c>
      <c r="G1379" s="663" t="s">
        <v>650</v>
      </c>
      <c r="H1379" s="663" t="s">
        <v>1978</v>
      </c>
      <c r="I1379" s="663" t="s">
        <v>1979</v>
      </c>
      <c r="J1379" s="663" t="s">
        <v>1980</v>
      </c>
      <c r="K1379" s="663" t="s">
        <v>1981</v>
      </c>
      <c r="L1379" s="665">
        <v>76.269999999999982</v>
      </c>
      <c r="M1379" s="665">
        <v>1</v>
      </c>
      <c r="N1379" s="666">
        <v>76.269999999999982</v>
      </c>
    </row>
    <row r="1380" spans="1:14" ht="14.4" customHeight="1" x14ac:dyDescent="0.3">
      <c r="A1380" s="661" t="s">
        <v>591</v>
      </c>
      <c r="B1380" s="662" t="s">
        <v>592</v>
      </c>
      <c r="C1380" s="663" t="s">
        <v>604</v>
      </c>
      <c r="D1380" s="664" t="s">
        <v>4663</v>
      </c>
      <c r="E1380" s="663" t="s">
        <v>634</v>
      </c>
      <c r="F1380" s="664" t="s">
        <v>4671</v>
      </c>
      <c r="G1380" s="663" t="s">
        <v>650</v>
      </c>
      <c r="H1380" s="663" t="s">
        <v>3877</v>
      </c>
      <c r="I1380" s="663" t="s">
        <v>3878</v>
      </c>
      <c r="J1380" s="663" t="s">
        <v>3879</v>
      </c>
      <c r="K1380" s="663" t="s">
        <v>3880</v>
      </c>
      <c r="L1380" s="665">
        <v>76.699999999999989</v>
      </c>
      <c r="M1380" s="665">
        <v>1</v>
      </c>
      <c r="N1380" s="666">
        <v>76.699999999999989</v>
      </c>
    </row>
    <row r="1381" spans="1:14" ht="14.4" customHeight="1" x14ac:dyDescent="0.3">
      <c r="A1381" s="661" t="s">
        <v>591</v>
      </c>
      <c r="B1381" s="662" t="s">
        <v>592</v>
      </c>
      <c r="C1381" s="663" t="s">
        <v>604</v>
      </c>
      <c r="D1381" s="664" t="s">
        <v>4663</v>
      </c>
      <c r="E1381" s="663" t="s">
        <v>634</v>
      </c>
      <c r="F1381" s="664" t="s">
        <v>4671</v>
      </c>
      <c r="G1381" s="663" t="s">
        <v>650</v>
      </c>
      <c r="H1381" s="663" t="s">
        <v>3881</v>
      </c>
      <c r="I1381" s="663" t="s">
        <v>700</v>
      </c>
      <c r="J1381" s="663" t="s">
        <v>3882</v>
      </c>
      <c r="K1381" s="663" t="s">
        <v>3883</v>
      </c>
      <c r="L1381" s="665">
        <v>617.16782948675893</v>
      </c>
      <c r="M1381" s="665">
        <v>1</v>
      </c>
      <c r="N1381" s="666">
        <v>617.16782948675893</v>
      </c>
    </row>
    <row r="1382" spans="1:14" ht="14.4" customHeight="1" x14ac:dyDescent="0.3">
      <c r="A1382" s="661" t="s">
        <v>591</v>
      </c>
      <c r="B1382" s="662" t="s">
        <v>592</v>
      </c>
      <c r="C1382" s="663" t="s">
        <v>604</v>
      </c>
      <c r="D1382" s="664" t="s">
        <v>4663</v>
      </c>
      <c r="E1382" s="663" t="s">
        <v>634</v>
      </c>
      <c r="F1382" s="664" t="s">
        <v>4671</v>
      </c>
      <c r="G1382" s="663" t="s">
        <v>650</v>
      </c>
      <c r="H1382" s="663" t="s">
        <v>3884</v>
      </c>
      <c r="I1382" s="663" t="s">
        <v>215</v>
      </c>
      <c r="J1382" s="663" t="s">
        <v>3885</v>
      </c>
      <c r="K1382" s="663"/>
      <c r="L1382" s="665">
        <v>262.35000000000002</v>
      </c>
      <c r="M1382" s="665">
        <v>4</v>
      </c>
      <c r="N1382" s="666">
        <v>1049.4000000000001</v>
      </c>
    </row>
    <row r="1383" spans="1:14" ht="14.4" customHeight="1" x14ac:dyDescent="0.3">
      <c r="A1383" s="661" t="s">
        <v>591</v>
      </c>
      <c r="B1383" s="662" t="s">
        <v>592</v>
      </c>
      <c r="C1383" s="663" t="s">
        <v>604</v>
      </c>
      <c r="D1383" s="664" t="s">
        <v>4663</v>
      </c>
      <c r="E1383" s="663" t="s">
        <v>634</v>
      </c>
      <c r="F1383" s="664" t="s">
        <v>4671</v>
      </c>
      <c r="G1383" s="663" t="s">
        <v>650</v>
      </c>
      <c r="H1383" s="663" t="s">
        <v>1982</v>
      </c>
      <c r="I1383" s="663" t="s">
        <v>215</v>
      </c>
      <c r="J1383" s="663" t="s">
        <v>1983</v>
      </c>
      <c r="K1383" s="663"/>
      <c r="L1383" s="665">
        <v>256.51935925803105</v>
      </c>
      <c r="M1383" s="665">
        <v>3</v>
      </c>
      <c r="N1383" s="666">
        <v>769.55807777409314</v>
      </c>
    </row>
    <row r="1384" spans="1:14" ht="14.4" customHeight="1" x14ac:dyDescent="0.3">
      <c r="A1384" s="661" t="s">
        <v>591</v>
      </c>
      <c r="B1384" s="662" t="s">
        <v>592</v>
      </c>
      <c r="C1384" s="663" t="s">
        <v>604</v>
      </c>
      <c r="D1384" s="664" t="s">
        <v>4663</v>
      </c>
      <c r="E1384" s="663" t="s">
        <v>634</v>
      </c>
      <c r="F1384" s="664" t="s">
        <v>4671</v>
      </c>
      <c r="G1384" s="663" t="s">
        <v>650</v>
      </c>
      <c r="H1384" s="663" t="s">
        <v>3886</v>
      </c>
      <c r="I1384" s="663" t="s">
        <v>3887</v>
      </c>
      <c r="J1384" s="663" t="s">
        <v>3683</v>
      </c>
      <c r="K1384" s="663" t="s">
        <v>3888</v>
      </c>
      <c r="L1384" s="665">
        <v>4426.4787097537665</v>
      </c>
      <c r="M1384" s="665">
        <v>1</v>
      </c>
      <c r="N1384" s="666">
        <v>4426.4787097537665</v>
      </c>
    </row>
    <row r="1385" spans="1:14" ht="14.4" customHeight="1" x14ac:dyDescent="0.3">
      <c r="A1385" s="661" t="s">
        <v>591</v>
      </c>
      <c r="B1385" s="662" t="s">
        <v>592</v>
      </c>
      <c r="C1385" s="663" t="s">
        <v>604</v>
      </c>
      <c r="D1385" s="664" t="s">
        <v>4663</v>
      </c>
      <c r="E1385" s="663" t="s">
        <v>634</v>
      </c>
      <c r="F1385" s="664" t="s">
        <v>4671</v>
      </c>
      <c r="G1385" s="663" t="s">
        <v>650</v>
      </c>
      <c r="H1385" s="663" t="s">
        <v>1998</v>
      </c>
      <c r="I1385" s="663" t="s">
        <v>1998</v>
      </c>
      <c r="J1385" s="663" t="s">
        <v>1999</v>
      </c>
      <c r="K1385" s="663" t="s">
        <v>2000</v>
      </c>
      <c r="L1385" s="665">
        <v>727.46</v>
      </c>
      <c r="M1385" s="665">
        <v>2</v>
      </c>
      <c r="N1385" s="666">
        <v>1454.92</v>
      </c>
    </row>
    <row r="1386" spans="1:14" ht="14.4" customHeight="1" x14ac:dyDescent="0.3">
      <c r="A1386" s="661" t="s">
        <v>591</v>
      </c>
      <c r="B1386" s="662" t="s">
        <v>592</v>
      </c>
      <c r="C1386" s="663" t="s">
        <v>604</v>
      </c>
      <c r="D1386" s="664" t="s">
        <v>4663</v>
      </c>
      <c r="E1386" s="663" t="s">
        <v>634</v>
      </c>
      <c r="F1386" s="664" t="s">
        <v>4671</v>
      </c>
      <c r="G1386" s="663" t="s">
        <v>650</v>
      </c>
      <c r="H1386" s="663" t="s">
        <v>2010</v>
      </c>
      <c r="I1386" s="663" t="s">
        <v>2011</v>
      </c>
      <c r="J1386" s="663" t="s">
        <v>2012</v>
      </c>
      <c r="K1386" s="663" t="s">
        <v>2013</v>
      </c>
      <c r="L1386" s="665">
        <v>1625.0057754969935</v>
      </c>
      <c r="M1386" s="665">
        <v>2</v>
      </c>
      <c r="N1386" s="666">
        <v>3250.0115509939869</v>
      </c>
    </row>
    <row r="1387" spans="1:14" ht="14.4" customHeight="1" x14ac:dyDescent="0.3">
      <c r="A1387" s="661" t="s">
        <v>591</v>
      </c>
      <c r="B1387" s="662" t="s">
        <v>592</v>
      </c>
      <c r="C1387" s="663" t="s">
        <v>604</v>
      </c>
      <c r="D1387" s="664" t="s">
        <v>4663</v>
      </c>
      <c r="E1387" s="663" t="s">
        <v>634</v>
      </c>
      <c r="F1387" s="664" t="s">
        <v>4671</v>
      </c>
      <c r="G1387" s="663" t="s">
        <v>650</v>
      </c>
      <c r="H1387" s="663" t="s">
        <v>3889</v>
      </c>
      <c r="I1387" s="663" t="s">
        <v>3890</v>
      </c>
      <c r="J1387" s="663" t="s">
        <v>3891</v>
      </c>
      <c r="K1387" s="663" t="s">
        <v>1529</v>
      </c>
      <c r="L1387" s="665">
        <v>49.263333333333321</v>
      </c>
      <c r="M1387" s="665">
        <v>3</v>
      </c>
      <c r="N1387" s="666">
        <v>147.78999999999996</v>
      </c>
    </row>
    <row r="1388" spans="1:14" ht="14.4" customHeight="1" x14ac:dyDescent="0.3">
      <c r="A1388" s="661" t="s">
        <v>591</v>
      </c>
      <c r="B1388" s="662" t="s">
        <v>592</v>
      </c>
      <c r="C1388" s="663" t="s">
        <v>604</v>
      </c>
      <c r="D1388" s="664" t="s">
        <v>4663</v>
      </c>
      <c r="E1388" s="663" t="s">
        <v>634</v>
      </c>
      <c r="F1388" s="664" t="s">
        <v>4671</v>
      </c>
      <c r="G1388" s="663" t="s">
        <v>650</v>
      </c>
      <c r="H1388" s="663" t="s">
        <v>3892</v>
      </c>
      <c r="I1388" s="663" t="s">
        <v>3892</v>
      </c>
      <c r="J1388" s="663" t="s">
        <v>3893</v>
      </c>
      <c r="K1388" s="663" t="s">
        <v>3894</v>
      </c>
      <c r="L1388" s="665">
        <v>83.792424038323887</v>
      </c>
      <c r="M1388" s="665">
        <v>4</v>
      </c>
      <c r="N1388" s="666">
        <v>335.16969615329555</v>
      </c>
    </row>
    <row r="1389" spans="1:14" ht="14.4" customHeight="1" x14ac:dyDescent="0.3">
      <c r="A1389" s="661" t="s">
        <v>591</v>
      </c>
      <c r="B1389" s="662" t="s">
        <v>592</v>
      </c>
      <c r="C1389" s="663" t="s">
        <v>604</v>
      </c>
      <c r="D1389" s="664" t="s">
        <v>4663</v>
      </c>
      <c r="E1389" s="663" t="s">
        <v>634</v>
      </c>
      <c r="F1389" s="664" t="s">
        <v>4671</v>
      </c>
      <c r="G1389" s="663" t="s">
        <v>650</v>
      </c>
      <c r="H1389" s="663" t="s">
        <v>3895</v>
      </c>
      <c r="I1389" s="663" t="s">
        <v>3896</v>
      </c>
      <c r="J1389" s="663" t="s">
        <v>2024</v>
      </c>
      <c r="K1389" s="663" t="s">
        <v>3897</v>
      </c>
      <c r="L1389" s="665">
        <v>77.410000000000011</v>
      </c>
      <c r="M1389" s="665">
        <v>1</v>
      </c>
      <c r="N1389" s="666">
        <v>77.410000000000011</v>
      </c>
    </row>
    <row r="1390" spans="1:14" ht="14.4" customHeight="1" x14ac:dyDescent="0.3">
      <c r="A1390" s="661" t="s">
        <v>591</v>
      </c>
      <c r="B1390" s="662" t="s">
        <v>592</v>
      </c>
      <c r="C1390" s="663" t="s">
        <v>604</v>
      </c>
      <c r="D1390" s="664" t="s">
        <v>4663</v>
      </c>
      <c r="E1390" s="663" t="s">
        <v>634</v>
      </c>
      <c r="F1390" s="664" t="s">
        <v>4671</v>
      </c>
      <c r="G1390" s="663" t="s">
        <v>650</v>
      </c>
      <c r="H1390" s="663" t="s">
        <v>3898</v>
      </c>
      <c r="I1390" s="663" t="s">
        <v>3899</v>
      </c>
      <c r="J1390" s="663" t="s">
        <v>3900</v>
      </c>
      <c r="K1390" s="663" t="s">
        <v>3901</v>
      </c>
      <c r="L1390" s="665">
        <v>29.312000000000005</v>
      </c>
      <c r="M1390" s="665">
        <v>5</v>
      </c>
      <c r="N1390" s="666">
        <v>146.56000000000003</v>
      </c>
    </row>
    <row r="1391" spans="1:14" ht="14.4" customHeight="1" x14ac:dyDescent="0.3">
      <c r="A1391" s="661" t="s">
        <v>591</v>
      </c>
      <c r="B1391" s="662" t="s">
        <v>592</v>
      </c>
      <c r="C1391" s="663" t="s">
        <v>604</v>
      </c>
      <c r="D1391" s="664" t="s">
        <v>4663</v>
      </c>
      <c r="E1391" s="663" t="s">
        <v>634</v>
      </c>
      <c r="F1391" s="664" t="s">
        <v>4671</v>
      </c>
      <c r="G1391" s="663" t="s">
        <v>650</v>
      </c>
      <c r="H1391" s="663" t="s">
        <v>3902</v>
      </c>
      <c r="I1391" s="663" t="s">
        <v>3903</v>
      </c>
      <c r="J1391" s="663" t="s">
        <v>3904</v>
      </c>
      <c r="K1391" s="663" t="s">
        <v>3905</v>
      </c>
      <c r="L1391" s="665">
        <v>56.949939555865612</v>
      </c>
      <c r="M1391" s="665">
        <v>1</v>
      </c>
      <c r="N1391" s="666">
        <v>56.949939555865612</v>
      </c>
    </row>
    <row r="1392" spans="1:14" ht="14.4" customHeight="1" x14ac:dyDescent="0.3">
      <c r="A1392" s="661" t="s">
        <v>591</v>
      </c>
      <c r="B1392" s="662" t="s">
        <v>592</v>
      </c>
      <c r="C1392" s="663" t="s">
        <v>604</v>
      </c>
      <c r="D1392" s="664" t="s">
        <v>4663</v>
      </c>
      <c r="E1392" s="663" t="s">
        <v>634</v>
      </c>
      <c r="F1392" s="664" t="s">
        <v>4671</v>
      </c>
      <c r="G1392" s="663" t="s">
        <v>650</v>
      </c>
      <c r="H1392" s="663" t="s">
        <v>3906</v>
      </c>
      <c r="I1392" s="663" t="s">
        <v>215</v>
      </c>
      <c r="J1392" s="663" t="s">
        <v>3907</v>
      </c>
      <c r="K1392" s="663" t="s">
        <v>3908</v>
      </c>
      <c r="L1392" s="665">
        <v>68.770051820447208</v>
      </c>
      <c r="M1392" s="665">
        <v>1</v>
      </c>
      <c r="N1392" s="666">
        <v>68.770051820447208</v>
      </c>
    </row>
    <row r="1393" spans="1:14" ht="14.4" customHeight="1" x14ac:dyDescent="0.3">
      <c r="A1393" s="661" t="s">
        <v>591</v>
      </c>
      <c r="B1393" s="662" t="s">
        <v>592</v>
      </c>
      <c r="C1393" s="663" t="s">
        <v>604</v>
      </c>
      <c r="D1393" s="664" t="s">
        <v>4663</v>
      </c>
      <c r="E1393" s="663" t="s">
        <v>634</v>
      </c>
      <c r="F1393" s="664" t="s">
        <v>4671</v>
      </c>
      <c r="G1393" s="663" t="s">
        <v>650</v>
      </c>
      <c r="H1393" s="663" t="s">
        <v>2046</v>
      </c>
      <c r="I1393" s="663" t="s">
        <v>2047</v>
      </c>
      <c r="J1393" s="663" t="s">
        <v>658</v>
      </c>
      <c r="K1393" s="663" t="s">
        <v>2048</v>
      </c>
      <c r="L1393" s="665">
        <v>28.708745131068454</v>
      </c>
      <c r="M1393" s="665">
        <v>18</v>
      </c>
      <c r="N1393" s="666">
        <v>516.75741235923215</v>
      </c>
    </row>
    <row r="1394" spans="1:14" ht="14.4" customHeight="1" x14ac:dyDescent="0.3">
      <c r="A1394" s="661" t="s">
        <v>591</v>
      </c>
      <c r="B1394" s="662" t="s">
        <v>592</v>
      </c>
      <c r="C1394" s="663" t="s">
        <v>604</v>
      </c>
      <c r="D1394" s="664" t="s">
        <v>4663</v>
      </c>
      <c r="E1394" s="663" t="s">
        <v>634</v>
      </c>
      <c r="F1394" s="664" t="s">
        <v>4671</v>
      </c>
      <c r="G1394" s="663" t="s">
        <v>650</v>
      </c>
      <c r="H1394" s="663" t="s">
        <v>2053</v>
      </c>
      <c r="I1394" s="663" t="s">
        <v>215</v>
      </c>
      <c r="J1394" s="663" t="s">
        <v>2054</v>
      </c>
      <c r="K1394" s="663"/>
      <c r="L1394" s="665">
        <v>28.584972818800178</v>
      </c>
      <c r="M1394" s="665">
        <v>24</v>
      </c>
      <c r="N1394" s="666">
        <v>686.03934765120425</v>
      </c>
    </row>
    <row r="1395" spans="1:14" ht="14.4" customHeight="1" x14ac:dyDescent="0.3">
      <c r="A1395" s="661" t="s">
        <v>591</v>
      </c>
      <c r="B1395" s="662" t="s">
        <v>592</v>
      </c>
      <c r="C1395" s="663" t="s">
        <v>604</v>
      </c>
      <c r="D1395" s="664" t="s">
        <v>4663</v>
      </c>
      <c r="E1395" s="663" t="s">
        <v>634</v>
      </c>
      <c r="F1395" s="664" t="s">
        <v>4671</v>
      </c>
      <c r="G1395" s="663" t="s">
        <v>650</v>
      </c>
      <c r="H1395" s="663" t="s">
        <v>2067</v>
      </c>
      <c r="I1395" s="663" t="s">
        <v>2067</v>
      </c>
      <c r="J1395" s="663" t="s">
        <v>2068</v>
      </c>
      <c r="K1395" s="663" t="s">
        <v>2069</v>
      </c>
      <c r="L1395" s="665">
        <v>603.40513231640182</v>
      </c>
      <c r="M1395" s="665">
        <v>8.458006000000001</v>
      </c>
      <c r="N1395" s="666">
        <v>5103.6042295629213</v>
      </c>
    </row>
    <row r="1396" spans="1:14" ht="14.4" customHeight="1" x14ac:dyDescent="0.3">
      <c r="A1396" s="661" t="s">
        <v>591</v>
      </c>
      <c r="B1396" s="662" t="s">
        <v>592</v>
      </c>
      <c r="C1396" s="663" t="s">
        <v>604</v>
      </c>
      <c r="D1396" s="664" t="s">
        <v>4663</v>
      </c>
      <c r="E1396" s="663" t="s">
        <v>634</v>
      </c>
      <c r="F1396" s="664" t="s">
        <v>4671</v>
      </c>
      <c r="G1396" s="663" t="s">
        <v>650</v>
      </c>
      <c r="H1396" s="663" t="s">
        <v>3379</v>
      </c>
      <c r="I1396" s="663" t="s">
        <v>1728</v>
      </c>
      <c r="J1396" s="663" t="s">
        <v>3380</v>
      </c>
      <c r="K1396" s="663"/>
      <c r="L1396" s="665">
        <v>12.748574932772316</v>
      </c>
      <c r="M1396" s="665">
        <v>164</v>
      </c>
      <c r="N1396" s="666">
        <v>2090.7662889746598</v>
      </c>
    </row>
    <row r="1397" spans="1:14" ht="14.4" customHeight="1" x14ac:dyDescent="0.3">
      <c r="A1397" s="661" t="s">
        <v>591</v>
      </c>
      <c r="B1397" s="662" t="s">
        <v>592</v>
      </c>
      <c r="C1397" s="663" t="s">
        <v>604</v>
      </c>
      <c r="D1397" s="664" t="s">
        <v>4663</v>
      </c>
      <c r="E1397" s="663" t="s">
        <v>634</v>
      </c>
      <c r="F1397" s="664" t="s">
        <v>4671</v>
      </c>
      <c r="G1397" s="663" t="s">
        <v>650</v>
      </c>
      <c r="H1397" s="663" t="s">
        <v>2078</v>
      </c>
      <c r="I1397" s="663" t="s">
        <v>215</v>
      </c>
      <c r="J1397" s="663" t="s">
        <v>2079</v>
      </c>
      <c r="K1397" s="663" t="s">
        <v>2080</v>
      </c>
      <c r="L1397" s="665">
        <v>22.939986250974965</v>
      </c>
      <c r="M1397" s="665">
        <v>18</v>
      </c>
      <c r="N1397" s="666">
        <v>412.91975251754934</v>
      </c>
    </row>
    <row r="1398" spans="1:14" ht="14.4" customHeight="1" x14ac:dyDescent="0.3">
      <c r="A1398" s="661" t="s">
        <v>591</v>
      </c>
      <c r="B1398" s="662" t="s">
        <v>592</v>
      </c>
      <c r="C1398" s="663" t="s">
        <v>604</v>
      </c>
      <c r="D1398" s="664" t="s">
        <v>4663</v>
      </c>
      <c r="E1398" s="663" t="s">
        <v>634</v>
      </c>
      <c r="F1398" s="664" t="s">
        <v>4671</v>
      </c>
      <c r="G1398" s="663" t="s">
        <v>650</v>
      </c>
      <c r="H1398" s="663" t="s">
        <v>3909</v>
      </c>
      <c r="I1398" s="663" t="s">
        <v>215</v>
      </c>
      <c r="J1398" s="663" t="s">
        <v>3910</v>
      </c>
      <c r="K1398" s="663"/>
      <c r="L1398" s="665">
        <v>164.14572894160233</v>
      </c>
      <c r="M1398" s="665">
        <v>1</v>
      </c>
      <c r="N1398" s="666">
        <v>164.14572894160233</v>
      </c>
    </row>
    <row r="1399" spans="1:14" ht="14.4" customHeight="1" x14ac:dyDescent="0.3">
      <c r="A1399" s="661" t="s">
        <v>591</v>
      </c>
      <c r="B1399" s="662" t="s">
        <v>592</v>
      </c>
      <c r="C1399" s="663" t="s">
        <v>604</v>
      </c>
      <c r="D1399" s="664" t="s">
        <v>4663</v>
      </c>
      <c r="E1399" s="663" t="s">
        <v>634</v>
      </c>
      <c r="F1399" s="664" t="s">
        <v>4671</v>
      </c>
      <c r="G1399" s="663" t="s">
        <v>650</v>
      </c>
      <c r="H1399" s="663" t="s">
        <v>3911</v>
      </c>
      <c r="I1399" s="663" t="s">
        <v>3912</v>
      </c>
      <c r="J1399" s="663" t="s">
        <v>3913</v>
      </c>
      <c r="K1399" s="663" t="s">
        <v>1167</v>
      </c>
      <c r="L1399" s="665">
        <v>71.09333333333332</v>
      </c>
      <c r="M1399" s="665">
        <v>3</v>
      </c>
      <c r="N1399" s="666">
        <v>213.27999999999997</v>
      </c>
    </row>
    <row r="1400" spans="1:14" ht="14.4" customHeight="1" x14ac:dyDescent="0.3">
      <c r="A1400" s="661" t="s">
        <v>591</v>
      </c>
      <c r="B1400" s="662" t="s">
        <v>592</v>
      </c>
      <c r="C1400" s="663" t="s">
        <v>604</v>
      </c>
      <c r="D1400" s="664" t="s">
        <v>4663</v>
      </c>
      <c r="E1400" s="663" t="s">
        <v>634</v>
      </c>
      <c r="F1400" s="664" t="s">
        <v>4671</v>
      </c>
      <c r="G1400" s="663" t="s">
        <v>650</v>
      </c>
      <c r="H1400" s="663" t="s">
        <v>3914</v>
      </c>
      <c r="I1400" s="663" t="s">
        <v>3914</v>
      </c>
      <c r="J1400" s="663" t="s">
        <v>3915</v>
      </c>
      <c r="K1400" s="663" t="s">
        <v>3916</v>
      </c>
      <c r="L1400" s="665">
        <v>962.68</v>
      </c>
      <c r="M1400" s="665">
        <v>1</v>
      </c>
      <c r="N1400" s="666">
        <v>962.68</v>
      </c>
    </row>
    <row r="1401" spans="1:14" ht="14.4" customHeight="1" x14ac:dyDescent="0.3">
      <c r="A1401" s="661" t="s">
        <v>591</v>
      </c>
      <c r="B1401" s="662" t="s">
        <v>592</v>
      </c>
      <c r="C1401" s="663" t="s">
        <v>604</v>
      </c>
      <c r="D1401" s="664" t="s">
        <v>4663</v>
      </c>
      <c r="E1401" s="663" t="s">
        <v>634</v>
      </c>
      <c r="F1401" s="664" t="s">
        <v>4671</v>
      </c>
      <c r="G1401" s="663" t="s">
        <v>650</v>
      </c>
      <c r="H1401" s="663" t="s">
        <v>3917</v>
      </c>
      <c r="I1401" s="663" t="s">
        <v>215</v>
      </c>
      <c r="J1401" s="663" t="s">
        <v>3918</v>
      </c>
      <c r="K1401" s="663"/>
      <c r="L1401" s="665">
        <v>113.77000000000002</v>
      </c>
      <c r="M1401" s="665">
        <v>7</v>
      </c>
      <c r="N1401" s="666">
        <v>796.39000000000021</v>
      </c>
    </row>
    <row r="1402" spans="1:14" ht="14.4" customHeight="1" x14ac:dyDescent="0.3">
      <c r="A1402" s="661" t="s">
        <v>591</v>
      </c>
      <c r="B1402" s="662" t="s">
        <v>592</v>
      </c>
      <c r="C1402" s="663" t="s">
        <v>604</v>
      </c>
      <c r="D1402" s="664" t="s">
        <v>4663</v>
      </c>
      <c r="E1402" s="663" t="s">
        <v>634</v>
      </c>
      <c r="F1402" s="664" t="s">
        <v>4671</v>
      </c>
      <c r="G1402" s="663" t="s">
        <v>650</v>
      </c>
      <c r="H1402" s="663" t="s">
        <v>3919</v>
      </c>
      <c r="I1402" s="663" t="s">
        <v>3919</v>
      </c>
      <c r="J1402" s="663" t="s">
        <v>3920</v>
      </c>
      <c r="K1402" s="663" t="s">
        <v>3921</v>
      </c>
      <c r="L1402" s="665">
        <v>1047.762485328308</v>
      </c>
      <c r="M1402" s="665">
        <v>34.388586500000002</v>
      </c>
      <c r="N1402" s="666">
        <v>36031.070858167506</v>
      </c>
    </row>
    <row r="1403" spans="1:14" ht="14.4" customHeight="1" x14ac:dyDescent="0.3">
      <c r="A1403" s="661" t="s">
        <v>591</v>
      </c>
      <c r="B1403" s="662" t="s">
        <v>592</v>
      </c>
      <c r="C1403" s="663" t="s">
        <v>604</v>
      </c>
      <c r="D1403" s="664" t="s">
        <v>4663</v>
      </c>
      <c r="E1403" s="663" t="s">
        <v>634</v>
      </c>
      <c r="F1403" s="664" t="s">
        <v>4671</v>
      </c>
      <c r="G1403" s="663" t="s">
        <v>650</v>
      </c>
      <c r="H1403" s="663" t="s">
        <v>3922</v>
      </c>
      <c r="I1403" s="663" t="s">
        <v>3923</v>
      </c>
      <c r="J1403" s="663" t="s">
        <v>3924</v>
      </c>
      <c r="K1403" s="663" t="s">
        <v>3925</v>
      </c>
      <c r="L1403" s="665">
        <v>2699.724118555434</v>
      </c>
      <c r="M1403" s="665">
        <v>1</v>
      </c>
      <c r="N1403" s="666">
        <v>2699.724118555434</v>
      </c>
    </row>
    <row r="1404" spans="1:14" ht="14.4" customHeight="1" x14ac:dyDescent="0.3">
      <c r="A1404" s="661" t="s">
        <v>591</v>
      </c>
      <c r="B1404" s="662" t="s">
        <v>592</v>
      </c>
      <c r="C1404" s="663" t="s">
        <v>604</v>
      </c>
      <c r="D1404" s="664" t="s">
        <v>4663</v>
      </c>
      <c r="E1404" s="663" t="s">
        <v>634</v>
      </c>
      <c r="F1404" s="664" t="s">
        <v>4671</v>
      </c>
      <c r="G1404" s="663" t="s">
        <v>650</v>
      </c>
      <c r="H1404" s="663" t="s">
        <v>2092</v>
      </c>
      <c r="I1404" s="663" t="s">
        <v>215</v>
      </c>
      <c r="J1404" s="663" t="s">
        <v>2093</v>
      </c>
      <c r="K1404" s="663" t="s">
        <v>1118</v>
      </c>
      <c r="L1404" s="665">
        <v>29.869970612927556</v>
      </c>
      <c r="M1404" s="665">
        <v>5</v>
      </c>
      <c r="N1404" s="666">
        <v>149.34985306463778</v>
      </c>
    </row>
    <row r="1405" spans="1:14" ht="14.4" customHeight="1" x14ac:dyDescent="0.3">
      <c r="A1405" s="661" t="s">
        <v>591</v>
      </c>
      <c r="B1405" s="662" t="s">
        <v>592</v>
      </c>
      <c r="C1405" s="663" t="s">
        <v>604</v>
      </c>
      <c r="D1405" s="664" t="s">
        <v>4663</v>
      </c>
      <c r="E1405" s="663" t="s">
        <v>634</v>
      </c>
      <c r="F1405" s="664" t="s">
        <v>4671</v>
      </c>
      <c r="G1405" s="663" t="s">
        <v>650</v>
      </c>
      <c r="H1405" s="663" t="s">
        <v>2094</v>
      </c>
      <c r="I1405" s="663" t="s">
        <v>2095</v>
      </c>
      <c r="J1405" s="663" t="s">
        <v>2096</v>
      </c>
      <c r="K1405" s="663" t="s">
        <v>1118</v>
      </c>
      <c r="L1405" s="665">
        <v>35.960499095332295</v>
      </c>
      <c r="M1405" s="665">
        <v>3</v>
      </c>
      <c r="N1405" s="666">
        <v>107.88149728599689</v>
      </c>
    </row>
    <row r="1406" spans="1:14" ht="14.4" customHeight="1" x14ac:dyDescent="0.3">
      <c r="A1406" s="661" t="s">
        <v>591</v>
      </c>
      <c r="B1406" s="662" t="s">
        <v>592</v>
      </c>
      <c r="C1406" s="663" t="s">
        <v>604</v>
      </c>
      <c r="D1406" s="664" t="s">
        <v>4663</v>
      </c>
      <c r="E1406" s="663" t="s">
        <v>634</v>
      </c>
      <c r="F1406" s="664" t="s">
        <v>4671</v>
      </c>
      <c r="G1406" s="663" t="s">
        <v>650</v>
      </c>
      <c r="H1406" s="663" t="s">
        <v>2097</v>
      </c>
      <c r="I1406" s="663" t="s">
        <v>215</v>
      </c>
      <c r="J1406" s="663" t="s">
        <v>2098</v>
      </c>
      <c r="K1406" s="663" t="s">
        <v>2099</v>
      </c>
      <c r="L1406" s="665">
        <v>6640.3766716086475</v>
      </c>
      <c r="M1406" s="665">
        <v>234</v>
      </c>
      <c r="N1406" s="666">
        <v>1553848.1411564236</v>
      </c>
    </row>
    <row r="1407" spans="1:14" ht="14.4" customHeight="1" x14ac:dyDescent="0.3">
      <c r="A1407" s="661" t="s">
        <v>591</v>
      </c>
      <c r="B1407" s="662" t="s">
        <v>592</v>
      </c>
      <c r="C1407" s="663" t="s">
        <v>604</v>
      </c>
      <c r="D1407" s="664" t="s">
        <v>4663</v>
      </c>
      <c r="E1407" s="663" t="s">
        <v>634</v>
      </c>
      <c r="F1407" s="664" t="s">
        <v>4671</v>
      </c>
      <c r="G1407" s="663" t="s">
        <v>650</v>
      </c>
      <c r="H1407" s="663" t="s">
        <v>3926</v>
      </c>
      <c r="I1407" s="663" t="s">
        <v>3927</v>
      </c>
      <c r="J1407" s="663" t="s">
        <v>3928</v>
      </c>
      <c r="K1407" s="663" t="s">
        <v>3929</v>
      </c>
      <c r="L1407" s="665">
        <v>35.65</v>
      </c>
      <c r="M1407" s="665">
        <v>3</v>
      </c>
      <c r="N1407" s="666">
        <v>106.94999999999999</v>
      </c>
    </row>
    <row r="1408" spans="1:14" ht="14.4" customHeight="1" x14ac:dyDescent="0.3">
      <c r="A1408" s="661" t="s">
        <v>591</v>
      </c>
      <c r="B1408" s="662" t="s">
        <v>592</v>
      </c>
      <c r="C1408" s="663" t="s">
        <v>604</v>
      </c>
      <c r="D1408" s="664" t="s">
        <v>4663</v>
      </c>
      <c r="E1408" s="663" t="s">
        <v>634</v>
      </c>
      <c r="F1408" s="664" t="s">
        <v>4671</v>
      </c>
      <c r="G1408" s="663" t="s">
        <v>650</v>
      </c>
      <c r="H1408" s="663" t="s">
        <v>3930</v>
      </c>
      <c r="I1408" s="663" t="s">
        <v>3931</v>
      </c>
      <c r="J1408" s="663" t="s">
        <v>2336</v>
      </c>
      <c r="K1408" s="663" t="s">
        <v>2337</v>
      </c>
      <c r="L1408" s="665">
        <v>988.62</v>
      </c>
      <c r="M1408" s="665">
        <v>4</v>
      </c>
      <c r="N1408" s="666">
        <v>3954.48</v>
      </c>
    </row>
    <row r="1409" spans="1:14" ht="14.4" customHeight="1" x14ac:dyDescent="0.3">
      <c r="A1409" s="661" t="s">
        <v>591</v>
      </c>
      <c r="B1409" s="662" t="s">
        <v>592</v>
      </c>
      <c r="C1409" s="663" t="s">
        <v>604</v>
      </c>
      <c r="D1409" s="664" t="s">
        <v>4663</v>
      </c>
      <c r="E1409" s="663" t="s">
        <v>634</v>
      </c>
      <c r="F1409" s="664" t="s">
        <v>4671</v>
      </c>
      <c r="G1409" s="663" t="s">
        <v>650</v>
      </c>
      <c r="H1409" s="663" t="s">
        <v>2103</v>
      </c>
      <c r="I1409" s="663" t="s">
        <v>2104</v>
      </c>
      <c r="J1409" s="663" t="s">
        <v>2105</v>
      </c>
      <c r="K1409" s="663" t="s">
        <v>2106</v>
      </c>
      <c r="L1409" s="665">
        <v>382.94993295910501</v>
      </c>
      <c r="M1409" s="665">
        <v>4</v>
      </c>
      <c r="N1409" s="666">
        <v>1531.7997318364201</v>
      </c>
    </row>
    <row r="1410" spans="1:14" ht="14.4" customHeight="1" x14ac:dyDescent="0.3">
      <c r="A1410" s="661" t="s">
        <v>591</v>
      </c>
      <c r="B1410" s="662" t="s">
        <v>592</v>
      </c>
      <c r="C1410" s="663" t="s">
        <v>604</v>
      </c>
      <c r="D1410" s="664" t="s">
        <v>4663</v>
      </c>
      <c r="E1410" s="663" t="s">
        <v>634</v>
      </c>
      <c r="F1410" s="664" t="s">
        <v>4671</v>
      </c>
      <c r="G1410" s="663" t="s">
        <v>650</v>
      </c>
      <c r="H1410" s="663" t="s">
        <v>2107</v>
      </c>
      <c r="I1410" s="663" t="s">
        <v>215</v>
      </c>
      <c r="J1410" s="663" t="s">
        <v>2108</v>
      </c>
      <c r="K1410" s="663"/>
      <c r="L1410" s="665">
        <v>30.556653733502248</v>
      </c>
      <c r="M1410" s="665">
        <v>6</v>
      </c>
      <c r="N1410" s="666">
        <v>183.3399224010135</v>
      </c>
    </row>
    <row r="1411" spans="1:14" ht="14.4" customHeight="1" x14ac:dyDescent="0.3">
      <c r="A1411" s="661" t="s">
        <v>591</v>
      </c>
      <c r="B1411" s="662" t="s">
        <v>592</v>
      </c>
      <c r="C1411" s="663" t="s">
        <v>604</v>
      </c>
      <c r="D1411" s="664" t="s">
        <v>4663</v>
      </c>
      <c r="E1411" s="663" t="s">
        <v>634</v>
      </c>
      <c r="F1411" s="664" t="s">
        <v>4671</v>
      </c>
      <c r="G1411" s="663" t="s">
        <v>650</v>
      </c>
      <c r="H1411" s="663" t="s">
        <v>2109</v>
      </c>
      <c r="I1411" s="663" t="s">
        <v>1728</v>
      </c>
      <c r="J1411" s="663" t="s">
        <v>2110</v>
      </c>
      <c r="K1411" s="663" t="s">
        <v>2111</v>
      </c>
      <c r="L1411" s="665">
        <v>4333.6489141709208</v>
      </c>
      <c r="M1411" s="665">
        <v>29.010993199999991</v>
      </c>
      <c r="N1411" s="666">
        <v>125723.45918019993</v>
      </c>
    </row>
    <row r="1412" spans="1:14" ht="14.4" customHeight="1" x14ac:dyDescent="0.3">
      <c r="A1412" s="661" t="s">
        <v>591</v>
      </c>
      <c r="B1412" s="662" t="s">
        <v>592</v>
      </c>
      <c r="C1412" s="663" t="s">
        <v>604</v>
      </c>
      <c r="D1412" s="664" t="s">
        <v>4663</v>
      </c>
      <c r="E1412" s="663" t="s">
        <v>634</v>
      </c>
      <c r="F1412" s="664" t="s">
        <v>4671</v>
      </c>
      <c r="G1412" s="663" t="s">
        <v>650</v>
      </c>
      <c r="H1412" s="663" t="s">
        <v>2116</v>
      </c>
      <c r="I1412" s="663" t="s">
        <v>215</v>
      </c>
      <c r="J1412" s="663" t="s">
        <v>2117</v>
      </c>
      <c r="K1412" s="663" t="s">
        <v>849</v>
      </c>
      <c r="L1412" s="665">
        <v>640.58500000000004</v>
      </c>
      <c r="M1412" s="665">
        <v>1</v>
      </c>
      <c r="N1412" s="666">
        <v>640.58500000000004</v>
      </c>
    </row>
    <row r="1413" spans="1:14" ht="14.4" customHeight="1" x14ac:dyDescent="0.3">
      <c r="A1413" s="661" t="s">
        <v>591</v>
      </c>
      <c r="B1413" s="662" t="s">
        <v>592</v>
      </c>
      <c r="C1413" s="663" t="s">
        <v>604</v>
      </c>
      <c r="D1413" s="664" t="s">
        <v>4663</v>
      </c>
      <c r="E1413" s="663" t="s">
        <v>634</v>
      </c>
      <c r="F1413" s="664" t="s">
        <v>4671</v>
      </c>
      <c r="G1413" s="663" t="s">
        <v>650</v>
      </c>
      <c r="H1413" s="663" t="s">
        <v>3932</v>
      </c>
      <c r="I1413" s="663" t="s">
        <v>215</v>
      </c>
      <c r="J1413" s="663" t="s">
        <v>3933</v>
      </c>
      <c r="K1413" s="663"/>
      <c r="L1413" s="665">
        <v>26.360000000000007</v>
      </c>
      <c r="M1413" s="665">
        <v>1</v>
      </c>
      <c r="N1413" s="666">
        <v>26.360000000000007</v>
      </c>
    </row>
    <row r="1414" spans="1:14" ht="14.4" customHeight="1" x14ac:dyDescent="0.3">
      <c r="A1414" s="661" t="s">
        <v>591</v>
      </c>
      <c r="B1414" s="662" t="s">
        <v>592</v>
      </c>
      <c r="C1414" s="663" t="s">
        <v>604</v>
      </c>
      <c r="D1414" s="664" t="s">
        <v>4663</v>
      </c>
      <c r="E1414" s="663" t="s">
        <v>634</v>
      </c>
      <c r="F1414" s="664" t="s">
        <v>4671</v>
      </c>
      <c r="G1414" s="663" t="s">
        <v>650</v>
      </c>
      <c r="H1414" s="663" t="s">
        <v>3934</v>
      </c>
      <c r="I1414" s="663" t="s">
        <v>215</v>
      </c>
      <c r="J1414" s="663" t="s">
        <v>3935</v>
      </c>
      <c r="K1414" s="663" t="s">
        <v>2129</v>
      </c>
      <c r="L1414" s="665">
        <v>36.57</v>
      </c>
      <c r="M1414" s="665">
        <v>1</v>
      </c>
      <c r="N1414" s="666">
        <v>36.57</v>
      </c>
    </row>
    <row r="1415" spans="1:14" ht="14.4" customHeight="1" x14ac:dyDescent="0.3">
      <c r="A1415" s="661" t="s">
        <v>591</v>
      </c>
      <c r="B1415" s="662" t="s">
        <v>592</v>
      </c>
      <c r="C1415" s="663" t="s">
        <v>604</v>
      </c>
      <c r="D1415" s="664" t="s">
        <v>4663</v>
      </c>
      <c r="E1415" s="663" t="s">
        <v>634</v>
      </c>
      <c r="F1415" s="664" t="s">
        <v>4671</v>
      </c>
      <c r="G1415" s="663" t="s">
        <v>650</v>
      </c>
      <c r="H1415" s="663" t="s">
        <v>2120</v>
      </c>
      <c r="I1415" s="663" t="s">
        <v>215</v>
      </c>
      <c r="J1415" s="663" t="s">
        <v>2121</v>
      </c>
      <c r="K1415" s="663"/>
      <c r="L1415" s="665">
        <v>38.029961481037908</v>
      </c>
      <c r="M1415" s="665">
        <v>15</v>
      </c>
      <c r="N1415" s="666">
        <v>570.44942221556857</v>
      </c>
    </row>
    <row r="1416" spans="1:14" ht="14.4" customHeight="1" x14ac:dyDescent="0.3">
      <c r="A1416" s="661" t="s">
        <v>591</v>
      </c>
      <c r="B1416" s="662" t="s">
        <v>592</v>
      </c>
      <c r="C1416" s="663" t="s">
        <v>604</v>
      </c>
      <c r="D1416" s="664" t="s">
        <v>4663</v>
      </c>
      <c r="E1416" s="663" t="s">
        <v>634</v>
      </c>
      <c r="F1416" s="664" t="s">
        <v>4671</v>
      </c>
      <c r="G1416" s="663" t="s">
        <v>650</v>
      </c>
      <c r="H1416" s="663" t="s">
        <v>3936</v>
      </c>
      <c r="I1416" s="663" t="s">
        <v>3937</v>
      </c>
      <c r="J1416" s="663" t="s">
        <v>3938</v>
      </c>
      <c r="K1416" s="663" t="s">
        <v>3939</v>
      </c>
      <c r="L1416" s="665">
        <v>79.639213699560912</v>
      </c>
      <c r="M1416" s="665">
        <v>2</v>
      </c>
      <c r="N1416" s="666">
        <v>159.27842739912182</v>
      </c>
    </row>
    <row r="1417" spans="1:14" ht="14.4" customHeight="1" x14ac:dyDescent="0.3">
      <c r="A1417" s="661" t="s">
        <v>591</v>
      </c>
      <c r="B1417" s="662" t="s">
        <v>592</v>
      </c>
      <c r="C1417" s="663" t="s">
        <v>604</v>
      </c>
      <c r="D1417" s="664" t="s">
        <v>4663</v>
      </c>
      <c r="E1417" s="663" t="s">
        <v>634</v>
      </c>
      <c r="F1417" s="664" t="s">
        <v>4671</v>
      </c>
      <c r="G1417" s="663" t="s">
        <v>650</v>
      </c>
      <c r="H1417" s="663" t="s">
        <v>3940</v>
      </c>
      <c r="I1417" s="663" t="s">
        <v>3940</v>
      </c>
      <c r="J1417" s="663" t="s">
        <v>3941</v>
      </c>
      <c r="K1417" s="663" t="s">
        <v>3942</v>
      </c>
      <c r="L1417" s="665">
        <v>59578.92885070746</v>
      </c>
      <c r="M1417" s="665">
        <v>11.687625000000001</v>
      </c>
      <c r="N1417" s="666">
        <v>696336.1783087498</v>
      </c>
    </row>
    <row r="1418" spans="1:14" ht="14.4" customHeight="1" x14ac:dyDescent="0.3">
      <c r="A1418" s="661" t="s">
        <v>591</v>
      </c>
      <c r="B1418" s="662" t="s">
        <v>592</v>
      </c>
      <c r="C1418" s="663" t="s">
        <v>604</v>
      </c>
      <c r="D1418" s="664" t="s">
        <v>4663</v>
      </c>
      <c r="E1418" s="663" t="s">
        <v>634</v>
      </c>
      <c r="F1418" s="664" t="s">
        <v>4671</v>
      </c>
      <c r="G1418" s="663" t="s">
        <v>650</v>
      </c>
      <c r="H1418" s="663" t="s">
        <v>3943</v>
      </c>
      <c r="I1418" s="663" t="s">
        <v>3944</v>
      </c>
      <c r="J1418" s="663" t="s">
        <v>3945</v>
      </c>
      <c r="K1418" s="663" t="s">
        <v>3946</v>
      </c>
      <c r="L1418" s="665">
        <v>4676.6805087518796</v>
      </c>
      <c r="M1418" s="665">
        <v>13</v>
      </c>
      <c r="N1418" s="666">
        <v>60796.84661377444</v>
      </c>
    </row>
    <row r="1419" spans="1:14" ht="14.4" customHeight="1" x14ac:dyDescent="0.3">
      <c r="A1419" s="661" t="s">
        <v>591</v>
      </c>
      <c r="B1419" s="662" t="s">
        <v>592</v>
      </c>
      <c r="C1419" s="663" t="s">
        <v>604</v>
      </c>
      <c r="D1419" s="664" t="s">
        <v>4663</v>
      </c>
      <c r="E1419" s="663" t="s">
        <v>634</v>
      </c>
      <c r="F1419" s="664" t="s">
        <v>4671</v>
      </c>
      <c r="G1419" s="663" t="s">
        <v>650</v>
      </c>
      <c r="H1419" s="663" t="s">
        <v>3947</v>
      </c>
      <c r="I1419" s="663" t="s">
        <v>3947</v>
      </c>
      <c r="J1419" s="663" t="s">
        <v>3948</v>
      </c>
      <c r="K1419" s="663" t="s">
        <v>1555</v>
      </c>
      <c r="L1419" s="665">
        <v>77.400000000000006</v>
      </c>
      <c r="M1419" s="665">
        <v>2</v>
      </c>
      <c r="N1419" s="666">
        <v>154.80000000000001</v>
      </c>
    </row>
    <row r="1420" spans="1:14" ht="14.4" customHeight="1" x14ac:dyDescent="0.3">
      <c r="A1420" s="661" t="s">
        <v>591</v>
      </c>
      <c r="B1420" s="662" t="s">
        <v>592</v>
      </c>
      <c r="C1420" s="663" t="s">
        <v>604</v>
      </c>
      <c r="D1420" s="664" t="s">
        <v>4663</v>
      </c>
      <c r="E1420" s="663" t="s">
        <v>634</v>
      </c>
      <c r="F1420" s="664" t="s">
        <v>4671</v>
      </c>
      <c r="G1420" s="663" t="s">
        <v>650</v>
      </c>
      <c r="H1420" s="663" t="s">
        <v>2125</v>
      </c>
      <c r="I1420" s="663" t="s">
        <v>215</v>
      </c>
      <c r="J1420" s="663" t="s">
        <v>2126</v>
      </c>
      <c r="K1420" s="663"/>
      <c r="L1420" s="665">
        <v>42.059945021479891</v>
      </c>
      <c r="M1420" s="665">
        <v>6</v>
      </c>
      <c r="N1420" s="666">
        <v>252.35967012887934</v>
      </c>
    </row>
    <row r="1421" spans="1:14" ht="14.4" customHeight="1" x14ac:dyDescent="0.3">
      <c r="A1421" s="661" t="s">
        <v>591</v>
      </c>
      <c r="B1421" s="662" t="s">
        <v>592</v>
      </c>
      <c r="C1421" s="663" t="s">
        <v>604</v>
      </c>
      <c r="D1421" s="664" t="s">
        <v>4663</v>
      </c>
      <c r="E1421" s="663" t="s">
        <v>634</v>
      </c>
      <c r="F1421" s="664" t="s">
        <v>4671</v>
      </c>
      <c r="G1421" s="663" t="s">
        <v>650</v>
      </c>
      <c r="H1421" s="663" t="s">
        <v>3949</v>
      </c>
      <c r="I1421" s="663" t="s">
        <v>215</v>
      </c>
      <c r="J1421" s="663" t="s">
        <v>3950</v>
      </c>
      <c r="K1421" s="663" t="s">
        <v>3951</v>
      </c>
      <c r="L1421" s="665">
        <v>417.26333333333332</v>
      </c>
      <c r="M1421" s="665">
        <v>3</v>
      </c>
      <c r="N1421" s="666">
        <v>1251.79</v>
      </c>
    </row>
    <row r="1422" spans="1:14" ht="14.4" customHeight="1" x14ac:dyDescent="0.3">
      <c r="A1422" s="661" t="s">
        <v>591</v>
      </c>
      <c r="B1422" s="662" t="s">
        <v>592</v>
      </c>
      <c r="C1422" s="663" t="s">
        <v>604</v>
      </c>
      <c r="D1422" s="664" t="s">
        <v>4663</v>
      </c>
      <c r="E1422" s="663" t="s">
        <v>634</v>
      </c>
      <c r="F1422" s="664" t="s">
        <v>4671</v>
      </c>
      <c r="G1422" s="663" t="s">
        <v>650</v>
      </c>
      <c r="H1422" s="663" t="s">
        <v>3952</v>
      </c>
      <c r="I1422" s="663" t="s">
        <v>215</v>
      </c>
      <c r="J1422" s="663" t="s">
        <v>3953</v>
      </c>
      <c r="K1422" s="663"/>
      <c r="L1422" s="665">
        <v>146.75158335138613</v>
      </c>
      <c r="M1422" s="665">
        <v>5</v>
      </c>
      <c r="N1422" s="666">
        <v>733.75791675693063</v>
      </c>
    </row>
    <row r="1423" spans="1:14" ht="14.4" customHeight="1" x14ac:dyDescent="0.3">
      <c r="A1423" s="661" t="s">
        <v>591</v>
      </c>
      <c r="B1423" s="662" t="s">
        <v>592</v>
      </c>
      <c r="C1423" s="663" t="s">
        <v>604</v>
      </c>
      <c r="D1423" s="664" t="s">
        <v>4663</v>
      </c>
      <c r="E1423" s="663" t="s">
        <v>634</v>
      </c>
      <c r="F1423" s="664" t="s">
        <v>4671</v>
      </c>
      <c r="G1423" s="663" t="s">
        <v>650</v>
      </c>
      <c r="H1423" s="663" t="s">
        <v>2127</v>
      </c>
      <c r="I1423" s="663" t="s">
        <v>215</v>
      </c>
      <c r="J1423" s="663" t="s">
        <v>2128</v>
      </c>
      <c r="K1423" s="663" t="s">
        <v>2129</v>
      </c>
      <c r="L1423" s="665">
        <v>38.029767694232198</v>
      </c>
      <c r="M1423" s="665">
        <v>2</v>
      </c>
      <c r="N1423" s="666">
        <v>76.059535388464397</v>
      </c>
    </row>
    <row r="1424" spans="1:14" ht="14.4" customHeight="1" x14ac:dyDescent="0.3">
      <c r="A1424" s="661" t="s">
        <v>591</v>
      </c>
      <c r="B1424" s="662" t="s">
        <v>592</v>
      </c>
      <c r="C1424" s="663" t="s">
        <v>604</v>
      </c>
      <c r="D1424" s="664" t="s">
        <v>4663</v>
      </c>
      <c r="E1424" s="663" t="s">
        <v>634</v>
      </c>
      <c r="F1424" s="664" t="s">
        <v>4671</v>
      </c>
      <c r="G1424" s="663" t="s">
        <v>650</v>
      </c>
      <c r="H1424" s="663" t="s">
        <v>2130</v>
      </c>
      <c r="I1424" s="663" t="s">
        <v>215</v>
      </c>
      <c r="J1424" s="663" t="s">
        <v>2131</v>
      </c>
      <c r="K1424" s="663" t="s">
        <v>2129</v>
      </c>
      <c r="L1424" s="665">
        <v>37.7598838471161</v>
      </c>
      <c r="M1424" s="665">
        <v>4</v>
      </c>
      <c r="N1424" s="666">
        <v>151.0395353884644</v>
      </c>
    </row>
    <row r="1425" spans="1:14" ht="14.4" customHeight="1" x14ac:dyDescent="0.3">
      <c r="A1425" s="661" t="s">
        <v>591</v>
      </c>
      <c r="B1425" s="662" t="s">
        <v>592</v>
      </c>
      <c r="C1425" s="663" t="s">
        <v>604</v>
      </c>
      <c r="D1425" s="664" t="s">
        <v>4663</v>
      </c>
      <c r="E1425" s="663" t="s">
        <v>634</v>
      </c>
      <c r="F1425" s="664" t="s">
        <v>4671</v>
      </c>
      <c r="G1425" s="663" t="s">
        <v>650</v>
      </c>
      <c r="H1425" s="663" t="s">
        <v>3387</v>
      </c>
      <c r="I1425" s="663" t="s">
        <v>3388</v>
      </c>
      <c r="J1425" s="663" t="s">
        <v>3389</v>
      </c>
      <c r="K1425" s="663" t="s">
        <v>3390</v>
      </c>
      <c r="L1425" s="665">
        <v>42579.162499999999</v>
      </c>
      <c r="M1425" s="665">
        <v>4</v>
      </c>
      <c r="N1425" s="666">
        <v>170316.65</v>
      </c>
    </row>
    <row r="1426" spans="1:14" ht="14.4" customHeight="1" x14ac:dyDescent="0.3">
      <c r="A1426" s="661" t="s">
        <v>591</v>
      </c>
      <c r="B1426" s="662" t="s">
        <v>592</v>
      </c>
      <c r="C1426" s="663" t="s">
        <v>604</v>
      </c>
      <c r="D1426" s="664" t="s">
        <v>4663</v>
      </c>
      <c r="E1426" s="663" t="s">
        <v>634</v>
      </c>
      <c r="F1426" s="664" t="s">
        <v>4671</v>
      </c>
      <c r="G1426" s="663" t="s">
        <v>650</v>
      </c>
      <c r="H1426" s="663" t="s">
        <v>3954</v>
      </c>
      <c r="I1426" s="663" t="s">
        <v>215</v>
      </c>
      <c r="J1426" s="663" t="s">
        <v>3955</v>
      </c>
      <c r="K1426" s="663"/>
      <c r="L1426" s="665">
        <v>39.619870759177388</v>
      </c>
      <c r="M1426" s="665">
        <v>7</v>
      </c>
      <c r="N1426" s="666">
        <v>277.33909531424172</v>
      </c>
    </row>
    <row r="1427" spans="1:14" ht="14.4" customHeight="1" x14ac:dyDescent="0.3">
      <c r="A1427" s="661" t="s">
        <v>591</v>
      </c>
      <c r="B1427" s="662" t="s">
        <v>592</v>
      </c>
      <c r="C1427" s="663" t="s">
        <v>604</v>
      </c>
      <c r="D1427" s="664" t="s">
        <v>4663</v>
      </c>
      <c r="E1427" s="663" t="s">
        <v>634</v>
      </c>
      <c r="F1427" s="664" t="s">
        <v>4671</v>
      </c>
      <c r="G1427" s="663" t="s">
        <v>650</v>
      </c>
      <c r="H1427" s="663" t="s">
        <v>3956</v>
      </c>
      <c r="I1427" s="663" t="s">
        <v>700</v>
      </c>
      <c r="J1427" s="663" t="s">
        <v>3957</v>
      </c>
      <c r="K1427" s="663" t="s">
        <v>3958</v>
      </c>
      <c r="L1427" s="665">
        <v>40.788626190476194</v>
      </c>
      <c r="M1427" s="665">
        <v>1</v>
      </c>
      <c r="N1427" s="666">
        <v>40.788626190476194</v>
      </c>
    </row>
    <row r="1428" spans="1:14" ht="14.4" customHeight="1" x14ac:dyDescent="0.3">
      <c r="A1428" s="661" t="s">
        <v>591</v>
      </c>
      <c r="B1428" s="662" t="s">
        <v>592</v>
      </c>
      <c r="C1428" s="663" t="s">
        <v>604</v>
      </c>
      <c r="D1428" s="664" t="s">
        <v>4663</v>
      </c>
      <c r="E1428" s="663" t="s">
        <v>634</v>
      </c>
      <c r="F1428" s="664" t="s">
        <v>4671</v>
      </c>
      <c r="G1428" s="663" t="s">
        <v>650</v>
      </c>
      <c r="H1428" s="663" t="s">
        <v>3959</v>
      </c>
      <c r="I1428" s="663" t="s">
        <v>3959</v>
      </c>
      <c r="J1428" s="663" t="s">
        <v>3960</v>
      </c>
      <c r="K1428" s="663" t="s">
        <v>3961</v>
      </c>
      <c r="L1428" s="665">
        <v>26.62</v>
      </c>
      <c r="M1428" s="665">
        <v>1</v>
      </c>
      <c r="N1428" s="666">
        <v>26.62</v>
      </c>
    </row>
    <row r="1429" spans="1:14" ht="14.4" customHeight="1" x14ac:dyDescent="0.3">
      <c r="A1429" s="661" t="s">
        <v>591</v>
      </c>
      <c r="B1429" s="662" t="s">
        <v>592</v>
      </c>
      <c r="C1429" s="663" t="s">
        <v>604</v>
      </c>
      <c r="D1429" s="664" t="s">
        <v>4663</v>
      </c>
      <c r="E1429" s="663" t="s">
        <v>634</v>
      </c>
      <c r="F1429" s="664" t="s">
        <v>4671</v>
      </c>
      <c r="G1429" s="663" t="s">
        <v>650</v>
      </c>
      <c r="H1429" s="663" t="s">
        <v>3962</v>
      </c>
      <c r="I1429" s="663" t="s">
        <v>3962</v>
      </c>
      <c r="J1429" s="663" t="s">
        <v>3963</v>
      </c>
      <c r="K1429" s="663" t="s">
        <v>3964</v>
      </c>
      <c r="L1429" s="665">
        <v>22271.842857142856</v>
      </c>
      <c r="M1429" s="665">
        <v>14</v>
      </c>
      <c r="N1429" s="666">
        <v>311805.8</v>
      </c>
    </row>
    <row r="1430" spans="1:14" ht="14.4" customHeight="1" x14ac:dyDescent="0.3">
      <c r="A1430" s="661" t="s">
        <v>591</v>
      </c>
      <c r="B1430" s="662" t="s">
        <v>592</v>
      </c>
      <c r="C1430" s="663" t="s">
        <v>604</v>
      </c>
      <c r="D1430" s="664" t="s">
        <v>4663</v>
      </c>
      <c r="E1430" s="663" t="s">
        <v>634</v>
      </c>
      <c r="F1430" s="664" t="s">
        <v>4671</v>
      </c>
      <c r="G1430" s="663" t="s">
        <v>650</v>
      </c>
      <c r="H1430" s="663" t="s">
        <v>3965</v>
      </c>
      <c r="I1430" s="663" t="s">
        <v>3966</v>
      </c>
      <c r="J1430" s="663" t="s">
        <v>3967</v>
      </c>
      <c r="K1430" s="663" t="s">
        <v>3968</v>
      </c>
      <c r="L1430" s="665">
        <v>2293.25</v>
      </c>
      <c r="M1430" s="665">
        <v>10</v>
      </c>
      <c r="N1430" s="666">
        <v>22932.5</v>
      </c>
    </row>
    <row r="1431" spans="1:14" ht="14.4" customHeight="1" x14ac:dyDescent="0.3">
      <c r="A1431" s="661" t="s">
        <v>591</v>
      </c>
      <c r="B1431" s="662" t="s">
        <v>592</v>
      </c>
      <c r="C1431" s="663" t="s">
        <v>604</v>
      </c>
      <c r="D1431" s="664" t="s">
        <v>4663</v>
      </c>
      <c r="E1431" s="663" t="s">
        <v>634</v>
      </c>
      <c r="F1431" s="664" t="s">
        <v>4671</v>
      </c>
      <c r="G1431" s="663" t="s">
        <v>650</v>
      </c>
      <c r="H1431" s="663" t="s">
        <v>2132</v>
      </c>
      <c r="I1431" s="663" t="s">
        <v>215</v>
      </c>
      <c r="J1431" s="663" t="s">
        <v>2133</v>
      </c>
      <c r="K1431" s="663" t="s">
        <v>2134</v>
      </c>
      <c r="L1431" s="665">
        <v>53.239990204355614</v>
      </c>
      <c r="M1431" s="665">
        <v>3</v>
      </c>
      <c r="N1431" s="666">
        <v>159.71997061306683</v>
      </c>
    </row>
    <row r="1432" spans="1:14" ht="14.4" customHeight="1" x14ac:dyDescent="0.3">
      <c r="A1432" s="661" t="s">
        <v>591</v>
      </c>
      <c r="B1432" s="662" t="s">
        <v>592</v>
      </c>
      <c r="C1432" s="663" t="s">
        <v>604</v>
      </c>
      <c r="D1432" s="664" t="s">
        <v>4663</v>
      </c>
      <c r="E1432" s="663" t="s">
        <v>634</v>
      </c>
      <c r="F1432" s="664" t="s">
        <v>4671</v>
      </c>
      <c r="G1432" s="663" t="s">
        <v>650</v>
      </c>
      <c r="H1432" s="663" t="s">
        <v>3969</v>
      </c>
      <c r="I1432" s="663" t="s">
        <v>3969</v>
      </c>
      <c r="J1432" s="663" t="s">
        <v>3970</v>
      </c>
      <c r="K1432" s="663" t="s">
        <v>1156</v>
      </c>
      <c r="L1432" s="665">
        <v>112.56</v>
      </c>
      <c r="M1432" s="665">
        <v>2</v>
      </c>
      <c r="N1432" s="666">
        <v>225.12</v>
      </c>
    </row>
    <row r="1433" spans="1:14" ht="14.4" customHeight="1" x14ac:dyDescent="0.3">
      <c r="A1433" s="661" t="s">
        <v>591</v>
      </c>
      <c r="B1433" s="662" t="s">
        <v>592</v>
      </c>
      <c r="C1433" s="663" t="s">
        <v>604</v>
      </c>
      <c r="D1433" s="664" t="s">
        <v>4663</v>
      </c>
      <c r="E1433" s="663" t="s">
        <v>634</v>
      </c>
      <c r="F1433" s="664" t="s">
        <v>4671</v>
      </c>
      <c r="G1433" s="663" t="s">
        <v>650</v>
      </c>
      <c r="H1433" s="663" t="s">
        <v>3971</v>
      </c>
      <c r="I1433" s="663" t="s">
        <v>3972</v>
      </c>
      <c r="J1433" s="663" t="s">
        <v>3973</v>
      </c>
      <c r="K1433" s="663" t="s">
        <v>3974</v>
      </c>
      <c r="L1433" s="665">
        <v>110.92014446441705</v>
      </c>
      <c r="M1433" s="665">
        <v>1</v>
      </c>
      <c r="N1433" s="666">
        <v>110.92014446441705</v>
      </c>
    </row>
    <row r="1434" spans="1:14" ht="14.4" customHeight="1" x14ac:dyDescent="0.3">
      <c r="A1434" s="661" t="s">
        <v>591</v>
      </c>
      <c r="B1434" s="662" t="s">
        <v>592</v>
      </c>
      <c r="C1434" s="663" t="s">
        <v>604</v>
      </c>
      <c r="D1434" s="664" t="s">
        <v>4663</v>
      </c>
      <c r="E1434" s="663" t="s">
        <v>634</v>
      </c>
      <c r="F1434" s="664" t="s">
        <v>4671</v>
      </c>
      <c r="G1434" s="663" t="s">
        <v>650</v>
      </c>
      <c r="H1434" s="663" t="s">
        <v>2135</v>
      </c>
      <c r="I1434" s="663" t="s">
        <v>2136</v>
      </c>
      <c r="J1434" s="663" t="s">
        <v>2137</v>
      </c>
      <c r="K1434" s="663" t="s">
        <v>2138</v>
      </c>
      <c r="L1434" s="665">
        <v>392.7700000000001</v>
      </c>
      <c r="M1434" s="665">
        <v>2</v>
      </c>
      <c r="N1434" s="666">
        <v>785.54000000000019</v>
      </c>
    </row>
    <row r="1435" spans="1:14" ht="14.4" customHeight="1" x14ac:dyDescent="0.3">
      <c r="A1435" s="661" t="s">
        <v>591</v>
      </c>
      <c r="B1435" s="662" t="s">
        <v>592</v>
      </c>
      <c r="C1435" s="663" t="s">
        <v>604</v>
      </c>
      <c r="D1435" s="664" t="s">
        <v>4663</v>
      </c>
      <c r="E1435" s="663" t="s">
        <v>634</v>
      </c>
      <c r="F1435" s="664" t="s">
        <v>4671</v>
      </c>
      <c r="G1435" s="663" t="s">
        <v>650</v>
      </c>
      <c r="H1435" s="663" t="s">
        <v>2141</v>
      </c>
      <c r="I1435" s="663" t="s">
        <v>2141</v>
      </c>
      <c r="J1435" s="663" t="s">
        <v>2142</v>
      </c>
      <c r="K1435" s="663" t="s">
        <v>2143</v>
      </c>
      <c r="L1435" s="665">
        <v>773.2</v>
      </c>
      <c r="M1435" s="665">
        <v>1</v>
      </c>
      <c r="N1435" s="666">
        <v>773.2</v>
      </c>
    </row>
    <row r="1436" spans="1:14" ht="14.4" customHeight="1" x14ac:dyDescent="0.3">
      <c r="A1436" s="661" t="s">
        <v>591</v>
      </c>
      <c r="B1436" s="662" t="s">
        <v>592</v>
      </c>
      <c r="C1436" s="663" t="s">
        <v>604</v>
      </c>
      <c r="D1436" s="664" t="s">
        <v>4663</v>
      </c>
      <c r="E1436" s="663" t="s">
        <v>634</v>
      </c>
      <c r="F1436" s="664" t="s">
        <v>4671</v>
      </c>
      <c r="G1436" s="663" t="s">
        <v>650</v>
      </c>
      <c r="H1436" s="663" t="s">
        <v>2144</v>
      </c>
      <c r="I1436" s="663" t="s">
        <v>2144</v>
      </c>
      <c r="J1436" s="663" t="s">
        <v>2145</v>
      </c>
      <c r="K1436" s="663" t="s">
        <v>2146</v>
      </c>
      <c r="L1436" s="665">
        <v>21.525263157894731</v>
      </c>
      <c r="M1436" s="665">
        <v>19</v>
      </c>
      <c r="N1436" s="666">
        <v>408.9799999999999</v>
      </c>
    </row>
    <row r="1437" spans="1:14" ht="14.4" customHeight="1" x14ac:dyDescent="0.3">
      <c r="A1437" s="661" t="s">
        <v>591</v>
      </c>
      <c r="B1437" s="662" t="s">
        <v>592</v>
      </c>
      <c r="C1437" s="663" t="s">
        <v>604</v>
      </c>
      <c r="D1437" s="664" t="s">
        <v>4663</v>
      </c>
      <c r="E1437" s="663" t="s">
        <v>634</v>
      </c>
      <c r="F1437" s="664" t="s">
        <v>4671</v>
      </c>
      <c r="G1437" s="663" t="s">
        <v>650</v>
      </c>
      <c r="H1437" s="663" t="s">
        <v>3975</v>
      </c>
      <c r="I1437" s="663" t="s">
        <v>3975</v>
      </c>
      <c r="J1437" s="663" t="s">
        <v>3976</v>
      </c>
      <c r="K1437" s="663" t="s">
        <v>3977</v>
      </c>
      <c r="L1437" s="665">
        <v>247.50000000000003</v>
      </c>
      <c r="M1437" s="665">
        <v>1</v>
      </c>
      <c r="N1437" s="666">
        <v>247.50000000000003</v>
      </c>
    </row>
    <row r="1438" spans="1:14" ht="14.4" customHeight="1" x14ac:dyDescent="0.3">
      <c r="A1438" s="661" t="s">
        <v>591</v>
      </c>
      <c r="B1438" s="662" t="s">
        <v>592</v>
      </c>
      <c r="C1438" s="663" t="s">
        <v>604</v>
      </c>
      <c r="D1438" s="664" t="s">
        <v>4663</v>
      </c>
      <c r="E1438" s="663" t="s">
        <v>634</v>
      </c>
      <c r="F1438" s="664" t="s">
        <v>4671</v>
      </c>
      <c r="G1438" s="663" t="s">
        <v>650</v>
      </c>
      <c r="H1438" s="663" t="s">
        <v>2156</v>
      </c>
      <c r="I1438" s="663" t="s">
        <v>2157</v>
      </c>
      <c r="J1438" s="663" t="s">
        <v>2158</v>
      </c>
      <c r="K1438" s="663" t="s">
        <v>2159</v>
      </c>
      <c r="L1438" s="665">
        <v>68.716857456669985</v>
      </c>
      <c r="M1438" s="665">
        <v>7</v>
      </c>
      <c r="N1438" s="666">
        <v>481.01800219668991</v>
      </c>
    </row>
    <row r="1439" spans="1:14" ht="14.4" customHeight="1" x14ac:dyDescent="0.3">
      <c r="A1439" s="661" t="s">
        <v>591</v>
      </c>
      <c r="B1439" s="662" t="s">
        <v>592</v>
      </c>
      <c r="C1439" s="663" t="s">
        <v>604</v>
      </c>
      <c r="D1439" s="664" t="s">
        <v>4663</v>
      </c>
      <c r="E1439" s="663" t="s">
        <v>634</v>
      </c>
      <c r="F1439" s="664" t="s">
        <v>4671</v>
      </c>
      <c r="G1439" s="663" t="s">
        <v>650</v>
      </c>
      <c r="H1439" s="663" t="s">
        <v>2160</v>
      </c>
      <c r="I1439" s="663" t="s">
        <v>2161</v>
      </c>
      <c r="J1439" s="663" t="s">
        <v>2162</v>
      </c>
      <c r="K1439" s="663" t="s">
        <v>2163</v>
      </c>
      <c r="L1439" s="665">
        <v>33.509008889400079</v>
      </c>
      <c r="M1439" s="665">
        <v>5</v>
      </c>
      <c r="N1439" s="666">
        <v>167.54504444700041</v>
      </c>
    </row>
    <row r="1440" spans="1:14" ht="14.4" customHeight="1" x14ac:dyDescent="0.3">
      <c r="A1440" s="661" t="s">
        <v>591</v>
      </c>
      <c r="B1440" s="662" t="s">
        <v>592</v>
      </c>
      <c r="C1440" s="663" t="s">
        <v>604</v>
      </c>
      <c r="D1440" s="664" t="s">
        <v>4663</v>
      </c>
      <c r="E1440" s="663" t="s">
        <v>634</v>
      </c>
      <c r="F1440" s="664" t="s">
        <v>4671</v>
      </c>
      <c r="G1440" s="663" t="s">
        <v>650</v>
      </c>
      <c r="H1440" s="663" t="s">
        <v>3978</v>
      </c>
      <c r="I1440" s="663" t="s">
        <v>215</v>
      </c>
      <c r="J1440" s="663" t="s">
        <v>3979</v>
      </c>
      <c r="K1440" s="663"/>
      <c r="L1440" s="665">
        <v>127.3292605472611</v>
      </c>
      <c r="M1440" s="665">
        <v>1</v>
      </c>
      <c r="N1440" s="666">
        <v>127.3292605472611</v>
      </c>
    </row>
    <row r="1441" spans="1:14" ht="14.4" customHeight="1" x14ac:dyDescent="0.3">
      <c r="A1441" s="661" t="s">
        <v>591</v>
      </c>
      <c r="B1441" s="662" t="s">
        <v>592</v>
      </c>
      <c r="C1441" s="663" t="s">
        <v>604</v>
      </c>
      <c r="D1441" s="664" t="s">
        <v>4663</v>
      </c>
      <c r="E1441" s="663" t="s">
        <v>634</v>
      </c>
      <c r="F1441" s="664" t="s">
        <v>4671</v>
      </c>
      <c r="G1441" s="663" t="s">
        <v>650</v>
      </c>
      <c r="H1441" s="663" t="s">
        <v>2176</v>
      </c>
      <c r="I1441" s="663" t="s">
        <v>215</v>
      </c>
      <c r="J1441" s="663" t="s">
        <v>2177</v>
      </c>
      <c r="K1441" s="663" t="s">
        <v>2129</v>
      </c>
      <c r="L1441" s="665">
        <v>38.029999999999994</v>
      </c>
      <c r="M1441" s="665">
        <v>1</v>
      </c>
      <c r="N1441" s="666">
        <v>38.029999999999994</v>
      </c>
    </row>
    <row r="1442" spans="1:14" ht="14.4" customHeight="1" x14ac:dyDescent="0.3">
      <c r="A1442" s="661" t="s">
        <v>591</v>
      </c>
      <c r="B1442" s="662" t="s">
        <v>592</v>
      </c>
      <c r="C1442" s="663" t="s">
        <v>604</v>
      </c>
      <c r="D1442" s="664" t="s">
        <v>4663</v>
      </c>
      <c r="E1442" s="663" t="s">
        <v>634</v>
      </c>
      <c r="F1442" s="664" t="s">
        <v>4671</v>
      </c>
      <c r="G1442" s="663" t="s">
        <v>650</v>
      </c>
      <c r="H1442" s="663" t="s">
        <v>3980</v>
      </c>
      <c r="I1442" s="663" t="s">
        <v>215</v>
      </c>
      <c r="J1442" s="663" t="s">
        <v>3981</v>
      </c>
      <c r="K1442" s="663" t="s">
        <v>3982</v>
      </c>
      <c r="L1442" s="665">
        <v>23.97</v>
      </c>
      <c r="M1442" s="665">
        <v>2</v>
      </c>
      <c r="N1442" s="666">
        <v>47.94</v>
      </c>
    </row>
    <row r="1443" spans="1:14" ht="14.4" customHeight="1" x14ac:dyDescent="0.3">
      <c r="A1443" s="661" t="s">
        <v>591</v>
      </c>
      <c r="B1443" s="662" t="s">
        <v>592</v>
      </c>
      <c r="C1443" s="663" t="s">
        <v>604</v>
      </c>
      <c r="D1443" s="664" t="s">
        <v>4663</v>
      </c>
      <c r="E1443" s="663" t="s">
        <v>634</v>
      </c>
      <c r="F1443" s="664" t="s">
        <v>4671</v>
      </c>
      <c r="G1443" s="663" t="s">
        <v>650</v>
      </c>
      <c r="H1443" s="663" t="s">
        <v>3983</v>
      </c>
      <c r="I1443" s="663" t="s">
        <v>215</v>
      </c>
      <c r="J1443" s="663" t="s">
        <v>3984</v>
      </c>
      <c r="K1443" s="663" t="s">
        <v>3985</v>
      </c>
      <c r="L1443" s="665">
        <v>30.26</v>
      </c>
      <c r="M1443" s="665">
        <v>6</v>
      </c>
      <c r="N1443" s="666">
        <v>181.56</v>
      </c>
    </row>
    <row r="1444" spans="1:14" ht="14.4" customHeight="1" x14ac:dyDescent="0.3">
      <c r="A1444" s="661" t="s">
        <v>591</v>
      </c>
      <c r="B1444" s="662" t="s">
        <v>592</v>
      </c>
      <c r="C1444" s="663" t="s">
        <v>604</v>
      </c>
      <c r="D1444" s="664" t="s">
        <v>4663</v>
      </c>
      <c r="E1444" s="663" t="s">
        <v>634</v>
      </c>
      <c r="F1444" s="664" t="s">
        <v>4671</v>
      </c>
      <c r="G1444" s="663" t="s">
        <v>650</v>
      </c>
      <c r="H1444" s="663" t="s">
        <v>2180</v>
      </c>
      <c r="I1444" s="663" t="s">
        <v>2180</v>
      </c>
      <c r="J1444" s="663" t="s">
        <v>960</v>
      </c>
      <c r="K1444" s="663" t="s">
        <v>2181</v>
      </c>
      <c r="L1444" s="665">
        <v>180.74999957125297</v>
      </c>
      <c r="M1444" s="665">
        <v>3</v>
      </c>
      <c r="N1444" s="666">
        <v>542.24999871375894</v>
      </c>
    </row>
    <row r="1445" spans="1:14" ht="14.4" customHeight="1" x14ac:dyDescent="0.3">
      <c r="A1445" s="661" t="s">
        <v>591</v>
      </c>
      <c r="B1445" s="662" t="s">
        <v>592</v>
      </c>
      <c r="C1445" s="663" t="s">
        <v>604</v>
      </c>
      <c r="D1445" s="664" t="s">
        <v>4663</v>
      </c>
      <c r="E1445" s="663" t="s">
        <v>634</v>
      </c>
      <c r="F1445" s="664" t="s">
        <v>4671</v>
      </c>
      <c r="G1445" s="663" t="s">
        <v>650</v>
      </c>
      <c r="H1445" s="663" t="s">
        <v>2182</v>
      </c>
      <c r="I1445" s="663" t="s">
        <v>2183</v>
      </c>
      <c r="J1445" s="663" t="s">
        <v>2184</v>
      </c>
      <c r="K1445" s="663" t="s">
        <v>2185</v>
      </c>
      <c r="L1445" s="665">
        <v>64.67</v>
      </c>
      <c r="M1445" s="665">
        <v>1</v>
      </c>
      <c r="N1445" s="666">
        <v>64.67</v>
      </c>
    </row>
    <row r="1446" spans="1:14" ht="14.4" customHeight="1" x14ac:dyDescent="0.3">
      <c r="A1446" s="661" t="s">
        <v>591</v>
      </c>
      <c r="B1446" s="662" t="s">
        <v>592</v>
      </c>
      <c r="C1446" s="663" t="s">
        <v>604</v>
      </c>
      <c r="D1446" s="664" t="s">
        <v>4663</v>
      </c>
      <c r="E1446" s="663" t="s">
        <v>634</v>
      </c>
      <c r="F1446" s="664" t="s">
        <v>4671</v>
      </c>
      <c r="G1446" s="663" t="s">
        <v>650</v>
      </c>
      <c r="H1446" s="663" t="s">
        <v>3986</v>
      </c>
      <c r="I1446" s="663" t="s">
        <v>3987</v>
      </c>
      <c r="J1446" s="663" t="s">
        <v>1971</v>
      </c>
      <c r="K1446" s="663" t="s">
        <v>1057</v>
      </c>
      <c r="L1446" s="665">
        <v>137.19962763768726</v>
      </c>
      <c r="M1446" s="665">
        <v>6</v>
      </c>
      <c r="N1446" s="666">
        <v>823.19776582612349</v>
      </c>
    </row>
    <row r="1447" spans="1:14" ht="14.4" customHeight="1" x14ac:dyDescent="0.3">
      <c r="A1447" s="661" t="s">
        <v>591</v>
      </c>
      <c r="B1447" s="662" t="s">
        <v>592</v>
      </c>
      <c r="C1447" s="663" t="s">
        <v>604</v>
      </c>
      <c r="D1447" s="664" t="s">
        <v>4663</v>
      </c>
      <c r="E1447" s="663" t="s">
        <v>634</v>
      </c>
      <c r="F1447" s="664" t="s">
        <v>4671</v>
      </c>
      <c r="G1447" s="663" t="s">
        <v>650</v>
      </c>
      <c r="H1447" s="663" t="s">
        <v>3988</v>
      </c>
      <c r="I1447" s="663" t="s">
        <v>215</v>
      </c>
      <c r="J1447" s="663" t="s">
        <v>3989</v>
      </c>
      <c r="K1447" s="663"/>
      <c r="L1447" s="665">
        <v>80.806912211472763</v>
      </c>
      <c r="M1447" s="665">
        <v>1</v>
      </c>
      <c r="N1447" s="666">
        <v>80.806912211472763</v>
      </c>
    </row>
    <row r="1448" spans="1:14" ht="14.4" customHeight="1" x14ac:dyDescent="0.3">
      <c r="A1448" s="661" t="s">
        <v>591</v>
      </c>
      <c r="B1448" s="662" t="s">
        <v>592</v>
      </c>
      <c r="C1448" s="663" t="s">
        <v>604</v>
      </c>
      <c r="D1448" s="664" t="s">
        <v>4663</v>
      </c>
      <c r="E1448" s="663" t="s">
        <v>634</v>
      </c>
      <c r="F1448" s="664" t="s">
        <v>4671</v>
      </c>
      <c r="G1448" s="663" t="s">
        <v>650</v>
      </c>
      <c r="H1448" s="663" t="s">
        <v>3990</v>
      </c>
      <c r="I1448" s="663" t="s">
        <v>215</v>
      </c>
      <c r="J1448" s="663" t="s">
        <v>3991</v>
      </c>
      <c r="K1448" s="663"/>
      <c r="L1448" s="665">
        <v>58.035896914626008</v>
      </c>
      <c r="M1448" s="665">
        <v>15</v>
      </c>
      <c r="N1448" s="666">
        <v>870.53845371939008</v>
      </c>
    </row>
    <row r="1449" spans="1:14" ht="14.4" customHeight="1" x14ac:dyDescent="0.3">
      <c r="A1449" s="661" t="s">
        <v>591</v>
      </c>
      <c r="B1449" s="662" t="s">
        <v>592</v>
      </c>
      <c r="C1449" s="663" t="s">
        <v>604</v>
      </c>
      <c r="D1449" s="664" t="s">
        <v>4663</v>
      </c>
      <c r="E1449" s="663" t="s">
        <v>634</v>
      </c>
      <c r="F1449" s="664" t="s">
        <v>4671</v>
      </c>
      <c r="G1449" s="663" t="s">
        <v>650</v>
      </c>
      <c r="H1449" s="663" t="s">
        <v>2193</v>
      </c>
      <c r="I1449" s="663" t="s">
        <v>2194</v>
      </c>
      <c r="J1449" s="663" t="s">
        <v>2195</v>
      </c>
      <c r="K1449" s="663" t="s">
        <v>2196</v>
      </c>
      <c r="L1449" s="665">
        <v>175.55833333333331</v>
      </c>
      <c r="M1449" s="665">
        <v>3</v>
      </c>
      <c r="N1449" s="666">
        <v>526.67499999999995</v>
      </c>
    </row>
    <row r="1450" spans="1:14" ht="14.4" customHeight="1" x14ac:dyDescent="0.3">
      <c r="A1450" s="661" t="s">
        <v>591</v>
      </c>
      <c r="B1450" s="662" t="s">
        <v>592</v>
      </c>
      <c r="C1450" s="663" t="s">
        <v>604</v>
      </c>
      <c r="D1450" s="664" t="s">
        <v>4663</v>
      </c>
      <c r="E1450" s="663" t="s">
        <v>634</v>
      </c>
      <c r="F1450" s="664" t="s">
        <v>4671</v>
      </c>
      <c r="G1450" s="663" t="s">
        <v>650</v>
      </c>
      <c r="H1450" s="663" t="s">
        <v>3992</v>
      </c>
      <c r="I1450" s="663" t="s">
        <v>215</v>
      </c>
      <c r="J1450" s="663" t="s">
        <v>3993</v>
      </c>
      <c r="K1450" s="663"/>
      <c r="L1450" s="665">
        <v>283.03999999999996</v>
      </c>
      <c r="M1450" s="665">
        <v>3</v>
      </c>
      <c r="N1450" s="666">
        <v>849.11999999999989</v>
      </c>
    </row>
    <row r="1451" spans="1:14" ht="14.4" customHeight="1" x14ac:dyDescent="0.3">
      <c r="A1451" s="661" t="s">
        <v>591</v>
      </c>
      <c r="B1451" s="662" t="s">
        <v>592</v>
      </c>
      <c r="C1451" s="663" t="s">
        <v>604</v>
      </c>
      <c r="D1451" s="664" t="s">
        <v>4663</v>
      </c>
      <c r="E1451" s="663" t="s">
        <v>634</v>
      </c>
      <c r="F1451" s="664" t="s">
        <v>4671</v>
      </c>
      <c r="G1451" s="663" t="s">
        <v>650</v>
      </c>
      <c r="H1451" s="663" t="s">
        <v>2197</v>
      </c>
      <c r="I1451" s="663" t="s">
        <v>2197</v>
      </c>
      <c r="J1451" s="663" t="s">
        <v>2198</v>
      </c>
      <c r="K1451" s="663" t="s">
        <v>1306</v>
      </c>
      <c r="L1451" s="665">
        <v>95.943520092987526</v>
      </c>
      <c r="M1451" s="665">
        <v>42</v>
      </c>
      <c r="N1451" s="666">
        <v>4029.6278439054759</v>
      </c>
    </row>
    <row r="1452" spans="1:14" ht="14.4" customHeight="1" x14ac:dyDescent="0.3">
      <c r="A1452" s="661" t="s">
        <v>591</v>
      </c>
      <c r="B1452" s="662" t="s">
        <v>592</v>
      </c>
      <c r="C1452" s="663" t="s">
        <v>604</v>
      </c>
      <c r="D1452" s="664" t="s">
        <v>4663</v>
      </c>
      <c r="E1452" s="663" t="s">
        <v>634</v>
      </c>
      <c r="F1452" s="664" t="s">
        <v>4671</v>
      </c>
      <c r="G1452" s="663" t="s">
        <v>650</v>
      </c>
      <c r="H1452" s="663" t="s">
        <v>2199</v>
      </c>
      <c r="I1452" s="663" t="s">
        <v>2199</v>
      </c>
      <c r="J1452" s="663" t="s">
        <v>1924</v>
      </c>
      <c r="K1452" s="663" t="s">
        <v>2200</v>
      </c>
      <c r="L1452" s="665">
        <v>198.45341667646588</v>
      </c>
      <c r="M1452" s="665">
        <v>122.5204968</v>
      </c>
      <c r="N1452" s="666">
        <v>24314.611202858006</v>
      </c>
    </row>
    <row r="1453" spans="1:14" ht="14.4" customHeight="1" x14ac:dyDescent="0.3">
      <c r="A1453" s="661" t="s">
        <v>591</v>
      </c>
      <c r="B1453" s="662" t="s">
        <v>592</v>
      </c>
      <c r="C1453" s="663" t="s">
        <v>604</v>
      </c>
      <c r="D1453" s="664" t="s">
        <v>4663</v>
      </c>
      <c r="E1453" s="663" t="s">
        <v>634</v>
      </c>
      <c r="F1453" s="664" t="s">
        <v>4671</v>
      </c>
      <c r="G1453" s="663" t="s">
        <v>650</v>
      </c>
      <c r="H1453" s="663" t="s">
        <v>2201</v>
      </c>
      <c r="I1453" s="663" t="s">
        <v>2201</v>
      </c>
      <c r="J1453" s="663" t="s">
        <v>1924</v>
      </c>
      <c r="K1453" s="663" t="s">
        <v>2202</v>
      </c>
      <c r="L1453" s="665">
        <v>309.17643924700002</v>
      </c>
      <c r="M1453" s="665">
        <v>337.17881510000007</v>
      </c>
      <c r="N1453" s="666">
        <v>104247.74544214061</v>
      </c>
    </row>
    <row r="1454" spans="1:14" ht="14.4" customHeight="1" x14ac:dyDescent="0.3">
      <c r="A1454" s="661" t="s">
        <v>591</v>
      </c>
      <c r="B1454" s="662" t="s">
        <v>592</v>
      </c>
      <c r="C1454" s="663" t="s">
        <v>604</v>
      </c>
      <c r="D1454" s="664" t="s">
        <v>4663</v>
      </c>
      <c r="E1454" s="663" t="s">
        <v>634</v>
      </c>
      <c r="F1454" s="664" t="s">
        <v>4671</v>
      </c>
      <c r="G1454" s="663" t="s">
        <v>650</v>
      </c>
      <c r="H1454" s="663" t="s">
        <v>2205</v>
      </c>
      <c r="I1454" s="663" t="s">
        <v>1728</v>
      </c>
      <c r="J1454" s="663" t="s">
        <v>2206</v>
      </c>
      <c r="K1454" s="663" t="s">
        <v>2207</v>
      </c>
      <c r="L1454" s="665">
        <v>16459.821113207548</v>
      </c>
      <c r="M1454" s="665">
        <v>53</v>
      </c>
      <c r="N1454" s="666">
        <v>872370.51900000009</v>
      </c>
    </row>
    <row r="1455" spans="1:14" ht="14.4" customHeight="1" x14ac:dyDescent="0.3">
      <c r="A1455" s="661" t="s">
        <v>591</v>
      </c>
      <c r="B1455" s="662" t="s">
        <v>592</v>
      </c>
      <c r="C1455" s="663" t="s">
        <v>604</v>
      </c>
      <c r="D1455" s="664" t="s">
        <v>4663</v>
      </c>
      <c r="E1455" s="663" t="s">
        <v>634</v>
      </c>
      <c r="F1455" s="664" t="s">
        <v>4671</v>
      </c>
      <c r="G1455" s="663" t="s">
        <v>650</v>
      </c>
      <c r="H1455" s="663" t="s">
        <v>2208</v>
      </c>
      <c r="I1455" s="663" t="s">
        <v>2208</v>
      </c>
      <c r="J1455" s="663" t="s">
        <v>709</v>
      </c>
      <c r="K1455" s="663" t="s">
        <v>2209</v>
      </c>
      <c r="L1455" s="665">
        <v>58.467296052857613</v>
      </c>
      <c r="M1455" s="665">
        <v>24</v>
      </c>
      <c r="N1455" s="666">
        <v>1403.2151052685826</v>
      </c>
    </row>
    <row r="1456" spans="1:14" ht="14.4" customHeight="1" x14ac:dyDescent="0.3">
      <c r="A1456" s="661" t="s">
        <v>591</v>
      </c>
      <c r="B1456" s="662" t="s">
        <v>592</v>
      </c>
      <c r="C1456" s="663" t="s">
        <v>604</v>
      </c>
      <c r="D1456" s="664" t="s">
        <v>4663</v>
      </c>
      <c r="E1456" s="663" t="s">
        <v>634</v>
      </c>
      <c r="F1456" s="664" t="s">
        <v>4671</v>
      </c>
      <c r="G1456" s="663" t="s">
        <v>650</v>
      </c>
      <c r="H1456" s="663" t="s">
        <v>2210</v>
      </c>
      <c r="I1456" s="663" t="s">
        <v>215</v>
      </c>
      <c r="J1456" s="663" t="s">
        <v>2211</v>
      </c>
      <c r="K1456" s="663"/>
      <c r="L1456" s="665">
        <v>34.341512644962805</v>
      </c>
      <c r="M1456" s="665">
        <v>6</v>
      </c>
      <c r="N1456" s="666">
        <v>206.04907586977683</v>
      </c>
    </row>
    <row r="1457" spans="1:14" ht="14.4" customHeight="1" x14ac:dyDescent="0.3">
      <c r="A1457" s="661" t="s">
        <v>591</v>
      </c>
      <c r="B1457" s="662" t="s">
        <v>592</v>
      </c>
      <c r="C1457" s="663" t="s">
        <v>604</v>
      </c>
      <c r="D1457" s="664" t="s">
        <v>4663</v>
      </c>
      <c r="E1457" s="663" t="s">
        <v>634</v>
      </c>
      <c r="F1457" s="664" t="s">
        <v>4671</v>
      </c>
      <c r="G1457" s="663" t="s">
        <v>650</v>
      </c>
      <c r="H1457" s="663" t="s">
        <v>3994</v>
      </c>
      <c r="I1457" s="663" t="s">
        <v>215</v>
      </c>
      <c r="J1457" s="663" t="s">
        <v>3995</v>
      </c>
      <c r="K1457" s="663"/>
      <c r="L1457" s="665">
        <v>28.520004731816385</v>
      </c>
      <c r="M1457" s="665">
        <v>6</v>
      </c>
      <c r="N1457" s="666">
        <v>171.12002839089831</v>
      </c>
    </row>
    <row r="1458" spans="1:14" ht="14.4" customHeight="1" x14ac:dyDescent="0.3">
      <c r="A1458" s="661" t="s">
        <v>591</v>
      </c>
      <c r="B1458" s="662" t="s">
        <v>592</v>
      </c>
      <c r="C1458" s="663" t="s">
        <v>604</v>
      </c>
      <c r="D1458" s="664" t="s">
        <v>4663</v>
      </c>
      <c r="E1458" s="663" t="s">
        <v>634</v>
      </c>
      <c r="F1458" s="664" t="s">
        <v>4671</v>
      </c>
      <c r="G1458" s="663" t="s">
        <v>650</v>
      </c>
      <c r="H1458" s="663" t="s">
        <v>2212</v>
      </c>
      <c r="I1458" s="663" t="s">
        <v>2212</v>
      </c>
      <c r="J1458" s="663" t="s">
        <v>2213</v>
      </c>
      <c r="K1458" s="663" t="s">
        <v>2214</v>
      </c>
      <c r="L1458" s="665">
        <v>4262.3653691801856</v>
      </c>
      <c r="M1458" s="665">
        <v>174</v>
      </c>
      <c r="N1458" s="666">
        <v>741651.57423735235</v>
      </c>
    </row>
    <row r="1459" spans="1:14" ht="14.4" customHeight="1" x14ac:dyDescent="0.3">
      <c r="A1459" s="661" t="s">
        <v>591</v>
      </c>
      <c r="B1459" s="662" t="s">
        <v>592</v>
      </c>
      <c r="C1459" s="663" t="s">
        <v>604</v>
      </c>
      <c r="D1459" s="664" t="s">
        <v>4663</v>
      </c>
      <c r="E1459" s="663" t="s">
        <v>634</v>
      </c>
      <c r="F1459" s="664" t="s">
        <v>4671</v>
      </c>
      <c r="G1459" s="663" t="s">
        <v>650</v>
      </c>
      <c r="H1459" s="663" t="s">
        <v>2215</v>
      </c>
      <c r="I1459" s="663" t="s">
        <v>215</v>
      </c>
      <c r="J1459" s="663" t="s">
        <v>2216</v>
      </c>
      <c r="K1459" s="663"/>
      <c r="L1459" s="665">
        <v>33.556363636363635</v>
      </c>
      <c r="M1459" s="665">
        <v>11</v>
      </c>
      <c r="N1459" s="666">
        <v>369.12</v>
      </c>
    </row>
    <row r="1460" spans="1:14" ht="14.4" customHeight="1" x14ac:dyDescent="0.3">
      <c r="A1460" s="661" t="s">
        <v>591</v>
      </c>
      <c r="B1460" s="662" t="s">
        <v>592</v>
      </c>
      <c r="C1460" s="663" t="s">
        <v>604</v>
      </c>
      <c r="D1460" s="664" t="s">
        <v>4663</v>
      </c>
      <c r="E1460" s="663" t="s">
        <v>634</v>
      </c>
      <c r="F1460" s="664" t="s">
        <v>4671</v>
      </c>
      <c r="G1460" s="663" t="s">
        <v>650</v>
      </c>
      <c r="H1460" s="663" t="s">
        <v>2217</v>
      </c>
      <c r="I1460" s="663" t="s">
        <v>215</v>
      </c>
      <c r="J1460" s="663" t="s">
        <v>2218</v>
      </c>
      <c r="K1460" s="663"/>
      <c r="L1460" s="665">
        <v>37.463836012297975</v>
      </c>
      <c r="M1460" s="665">
        <v>38</v>
      </c>
      <c r="N1460" s="666">
        <v>1423.625768467323</v>
      </c>
    </row>
    <row r="1461" spans="1:14" ht="14.4" customHeight="1" x14ac:dyDescent="0.3">
      <c r="A1461" s="661" t="s">
        <v>591</v>
      </c>
      <c r="B1461" s="662" t="s">
        <v>592</v>
      </c>
      <c r="C1461" s="663" t="s">
        <v>604</v>
      </c>
      <c r="D1461" s="664" t="s">
        <v>4663</v>
      </c>
      <c r="E1461" s="663" t="s">
        <v>634</v>
      </c>
      <c r="F1461" s="664" t="s">
        <v>4671</v>
      </c>
      <c r="G1461" s="663" t="s">
        <v>650</v>
      </c>
      <c r="H1461" s="663" t="s">
        <v>2219</v>
      </c>
      <c r="I1461" s="663" t="s">
        <v>215</v>
      </c>
      <c r="J1461" s="663" t="s">
        <v>2220</v>
      </c>
      <c r="K1461" s="663" t="s">
        <v>2221</v>
      </c>
      <c r="L1461" s="665">
        <v>8.4700000000000006</v>
      </c>
      <c r="M1461" s="665">
        <v>1920</v>
      </c>
      <c r="N1461" s="666">
        <v>16262.400000000001</v>
      </c>
    </row>
    <row r="1462" spans="1:14" ht="14.4" customHeight="1" x14ac:dyDescent="0.3">
      <c r="A1462" s="661" t="s">
        <v>591</v>
      </c>
      <c r="B1462" s="662" t="s">
        <v>592</v>
      </c>
      <c r="C1462" s="663" t="s">
        <v>604</v>
      </c>
      <c r="D1462" s="664" t="s">
        <v>4663</v>
      </c>
      <c r="E1462" s="663" t="s">
        <v>634</v>
      </c>
      <c r="F1462" s="664" t="s">
        <v>4671</v>
      </c>
      <c r="G1462" s="663" t="s">
        <v>650</v>
      </c>
      <c r="H1462" s="663" t="s">
        <v>2222</v>
      </c>
      <c r="I1462" s="663" t="s">
        <v>215</v>
      </c>
      <c r="J1462" s="663" t="s">
        <v>2223</v>
      </c>
      <c r="K1462" s="663"/>
      <c r="L1462" s="665">
        <v>68.729104650736943</v>
      </c>
      <c r="M1462" s="665">
        <v>12</v>
      </c>
      <c r="N1462" s="666">
        <v>824.74925580884337</v>
      </c>
    </row>
    <row r="1463" spans="1:14" ht="14.4" customHeight="1" x14ac:dyDescent="0.3">
      <c r="A1463" s="661" t="s">
        <v>591</v>
      </c>
      <c r="B1463" s="662" t="s">
        <v>592</v>
      </c>
      <c r="C1463" s="663" t="s">
        <v>604</v>
      </c>
      <c r="D1463" s="664" t="s">
        <v>4663</v>
      </c>
      <c r="E1463" s="663" t="s">
        <v>634</v>
      </c>
      <c r="F1463" s="664" t="s">
        <v>4671</v>
      </c>
      <c r="G1463" s="663" t="s">
        <v>650</v>
      </c>
      <c r="H1463" s="663" t="s">
        <v>2224</v>
      </c>
      <c r="I1463" s="663" t="s">
        <v>2224</v>
      </c>
      <c r="J1463" s="663" t="s">
        <v>779</v>
      </c>
      <c r="K1463" s="663" t="s">
        <v>2225</v>
      </c>
      <c r="L1463" s="665">
        <v>537.71999999999991</v>
      </c>
      <c r="M1463" s="665">
        <v>2</v>
      </c>
      <c r="N1463" s="666">
        <v>1075.4399999999998</v>
      </c>
    </row>
    <row r="1464" spans="1:14" ht="14.4" customHeight="1" x14ac:dyDescent="0.3">
      <c r="A1464" s="661" t="s">
        <v>591</v>
      </c>
      <c r="B1464" s="662" t="s">
        <v>592</v>
      </c>
      <c r="C1464" s="663" t="s">
        <v>604</v>
      </c>
      <c r="D1464" s="664" t="s">
        <v>4663</v>
      </c>
      <c r="E1464" s="663" t="s">
        <v>634</v>
      </c>
      <c r="F1464" s="664" t="s">
        <v>4671</v>
      </c>
      <c r="G1464" s="663" t="s">
        <v>650</v>
      </c>
      <c r="H1464" s="663" t="s">
        <v>3996</v>
      </c>
      <c r="I1464" s="663" t="s">
        <v>3997</v>
      </c>
      <c r="J1464" s="663" t="s">
        <v>3998</v>
      </c>
      <c r="K1464" s="663" t="s">
        <v>3999</v>
      </c>
      <c r="L1464" s="665">
        <v>61.737058823529424</v>
      </c>
      <c r="M1464" s="665">
        <v>17</v>
      </c>
      <c r="N1464" s="666">
        <v>1049.5300000000002</v>
      </c>
    </row>
    <row r="1465" spans="1:14" ht="14.4" customHeight="1" x14ac:dyDescent="0.3">
      <c r="A1465" s="661" t="s">
        <v>591</v>
      </c>
      <c r="B1465" s="662" t="s">
        <v>592</v>
      </c>
      <c r="C1465" s="663" t="s">
        <v>604</v>
      </c>
      <c r="D1465" s="664" t="s">
        <v>4663</v>
      </c>
      <c r="E1465" s="663" t="s">
        <v>634</v>
      </c>
      <c r="F1465" s="664" t="s">
        <v>4671</v>
      </c>
      <c r="G1465" s="663" t="s">
        <v>650</v>
      </c>
      <c r="H1465" s="663" t="s">
        <v>4000</v>
      </c>
      <c r="I1465" s="663" t="s">
        <v>4001</v>
      </c>
      <c r="J1465" s="663" t="s">
        <v>1971</v>
      </c>
      <c r="K1465" s="663" t="s">
        <v>3503</v>
      </c>
      <c r="L1465" s="665">
        <v>138.16000000000003</v>
      </c>
      <c r="M1465" s="665">
        <v>3</v>
      </c>
      <c r="N1465" s="666">
        <v>414.48000000000008</v>
      </c>
    </row>
    <row r="1466" spans="1:14" ht="14.4" customHeight="1" x14ac:dyDescent="0.3">
      <c r="A1466" s="661" t="s">
        <v>591</v>
      </c>
      <c r="B1466" s="662" t="s">
        <v>592</v>
      </c>
      <c r="C1466" s="663" t="s">
        <v>604</v>
      </c>
      <c r="D1466" s="664" t="s">
        <v>4663</v>
      </c>
      <c r="E1466" s="663" t="s">
        <v>634</v>
      </c>
      <c r="F1466" s="664" t="s">
        <v>4671</v>
      </c>
      <c r="G1466" s="663" t="s">
        <v>650</v>
      </c>
      <c r="H1466" s="663" t="s">
        <v>4002</v>
      </c>
      <c r="I1466" s="663" t="s">
        <v>4003</v>
      </c>
      <c r="J1466" s="663" t="s">
        <v>4004</v>
      </c>
      <c r="K1466" s="663" t="s">
        <v>4005</v>
      </c>
      <c r="L1466" s="665">
        <v>30.83</v>
      </c>
      <c r="M1466" s="665">
        <v>3</v>
      </c>
      <c r="N1466" s="666">
        <v>92.49</v>
      </c>
    </row>
    <row r="1467" spans="1:14" ht="14.4" customHeight="1" x14ac:dyDescent="0.3">
      <c r="A1467" s="661" t="s">
        <v>591</v>
      </c>
      <c r="B1467" s="662" t="s">
        <v>592</v>
      </c>
      <c r="C1467" s="663" t="s">
        <v>604</v>
      </c>
      <c r="D1467" s="664" t="s">
        <v>4663</v>
      </c>
      <c r="E1467" s="663" t="s">
        <v>634</v>
      </c>
      <c r="F1467" s="664" t="s">
        <v>4671</v>
      </c>
      <c r="G1467" s="663" t="s">
        <v>650</v>
      </c>
      <c r="H1467" s="663" t="s">
        <v>2233</v>
      </c>
      <c r="I1467" s="663" t="s">
        <v>215</v>
      </c>
      <c r="J1467" s="663" t="s">
        <v>2234</v>
      </c>
      <c r="K1467" s="663"/>
      <c r="L1467" s="665">
        <v>41.859817496643096</v>
      </c>
      <c r="M1467" s="665">
        <v>6</v>
      </c>
      <c r="N1467" s="666">
        <v>251.15890497985856</v>
      </c>
    </row>
    <row r="1468" spans="1:14" ht="14.4" customHeight="1" x14ac:dyDescent="0.3">
      <c r="A1468" s="661" t="s">
        <v>591</v>
      </c>
      <c r="B1468" s="662" t="s">
        <v>592</v>
      </c>
      <c r="C1468" s="663" t="s">
        <v>604</v>
      </c>
      <c r="D1468" s="664" t="s">
        <v>4663</v>
      </c>
      <c r="E1468" s="663" t="s">
        <v>634</v>
      </c>
      <c r="F1468" s="664" t="s">
        <v>4671</v>
      </c>
      <c r="G1468" s="663" t="s">
        <v>650</v>
      </c>
      <c r="H1468" s="663" t="s">
        <v>2235</v>
      </c>
      <c r="I1468" s="663" t="s">
        <v>215</v>
      </c>
      <c r="J1468" s="663" t="s">
        <v>2236</v>
      </c>
      <c r="K1468" s="663"/>
      <c r="L1468" s="665">
        <v>41.66</v>
      </c>
      <c r="M1468" s="665">
        <v>1</v>
      </c>
      <c r="N1468" s="666">
        <v>41.66</v>
      </c>
    </row>
    <row r="1469" spans="1:14" ht="14.4" customHeight="1" x14ac:dyDescent="0.3">
      <c r="A1469" s="661" t="s">
        <v>591</v>
      </c>
      <c r="B1469" s="662" t="s">
        <v>592</v>
      </c>
      <c r="C1469" s="663" t="s">
        <v>604</v>
      </c>
      <c r="D1469" s="664" t="s">
        <v>4663</v>
      </c>
      <c r="E1469" s="663" t="s">
        <v>634</v>
      </c>
      <c r="F1469" s="664" t="s">
        <v>4671</v>
      </c>
      <c r="G1469" s="663" t="s">
        <v>650</v>
      </c>
      <c r="H1469" s="663" t="s">
        <v>2237</v>
      </c>
      <c r="I1469" s="663" t="s">
        <v>215</v>
      </c>
      <c r="J1469" s="663" t="s">
        <v>2238</v>
      </c>
      <c r="K1469" s="663" t="s">
        <v>2239</v>
      </c>
      <c r="L1469" s="665">
        <v>81.367199020356338</v>
      </c>
      <c r="M1469" s="665">
        <v>14</v>
      </c>
      <c r="N1469" s="666">
        <v>1139.1407862849887</v>
      </c>
    </row>
    <row r="1470" spans="1:14" ht="14.4" customHeight="1" x14ac:dyDescent="0.3">
      <c r="A1470" s="661" t="s">
        <v>591</v>
      </c>
      <c r="B1470" s="662" t="s">
        <v>592</v>
      </c>
      <c r="C1470" s="663" t="s">
        <v>604</v>
      </c>
      <c r="D1470" s="664" t="s">
        <v>4663</v>
      </c>
      <c r="E1470" s="663" t="s">
        <v>634</v>
      </c>
      <c r="F1470" s="664" t="s">
        <v>4671</v>
      </c>
      <c r="G1470" s="663" t="s">
        <v>650</v>
      </c>
      <c r="H1470" s="663" t="s">
        <v>4006</v>
      </c>
      <c r="I1470" s="663" t="s">
        <v>4007</v>
      </c>
      <c r="J1470" s="663" t="s">
        <v>4008</v>
      </c>
      <c r="K1470" s="663" t="s">
        <v>4009</v>
      </c>
      <c r="L1470" s="665">
        <v>133.55005924799627</v>
      </c>
      <c r="M1470" s="665">
        <v>1</v>
      </c>
      <c r="N1470" s="666">
        <v>133.55005924799627</v>
      </c>
    </row>
    <row r="1471" spans="1:14" ht="14.4" customHeight="1" x14ac:dyDescent="0.3">
      <c r="A1471" s="661" t="s">
        <v>591</v>
      </c>
      <c r="B1471" s="662" t="s">
        <v>592</v>
      </c>
      <c r="C1471" s="663" t="s">
        <v>604</v>
      </c>
      <c r="D1471" s="664" t="s">
        <v>4663</v>
      </c>
      <c r="E1471" s="663" t="s">
        <v>634</v>
      </c>
      <c r="F1471" s="664" t="s">
        <v>4671</v>
      </c>
      <c r="G1471" s="663" t="s">
        <v>650</v>
      </c>
      <c r="H1471" s="663" t="s">
        <v>2242</v>
      </c>
      <c r="I1471" s="663" t="s">
        <v>2242</v>
      </c>
      <c r="J1471" s="663" t="s">
        <v>2243</v>
      </c>
      <c r="K1471" s="663" t="s">
        <v>2244</v>
      </c>
      <c r="L1471" s="665">
        <v>41.969195377133126</v>
      </c>
      <c r="M1471" s="665">
        <v>13</v>
      </c>
      <c r="N1471" s="666">
        <v>545.59953990273061</v>
      </c>
    </row>
    <row r="1472" spans="1:14" ht="14.4" customHeight="1" x14ac:dyDescent="0.3">
      <c r="A1472" s="661" t="s">
        <v>591</v>
      </c>
      <c r="B1472" s="662" t="s">
        <v>592</v>
      </c>
      <c r="C1472" s="663" t="s">
        <v>604</v>
      </c>
      <c r="D1472" s="664" t="s">
        <v>4663</v>
      </c>
      <c r="E1472" s="663" t="s">
        <v>634</v>
      </c>
      <c r="F1472" s="664" t="s">
        <v>4671</v>
      </c>
      <c r="G1472" s="663" t="s">
        <v>650</v>
      </c>
      <c r="H1472" s="663" t="s">
        <v>4010</v>
      </c>
      <c r="I1472" s="663" t="s">
        <v>4011</v>
      </c>
      <c r="J1472" s="663" t="s">
        <v>4012</v>
      </c>
      <c r="K1472" s="663" t="s">
        <v>4013</v>
      </c>
      <c r="L1472" s="665">
        <v>65.689999999999984</v>
      </c>
      <c r="M1472" s="665">
        <v>1</v>
      </c>
      <c r="N1472" s="666">
        <v>65.689999999999984</v>
      </c>
    </row>
    <row r="1473" spans="1:14" ht="14.4" customHeight="1" x14ac:dyDescent="0.3">
      <c r="A1473" s="661" t="s">
        <v>591</v>
      </c>
      <c r="B1473" s="662" t="s">
        <v>592</v>
      </c>
      <c r="C1473" s="663" t="s">
        <v>604</v>
      </c>
      <c r="D1473" s="664" t="s">
        <v>4663</v>
      </c>
      <c r="E1473" s="663" t="s">
        <v>634</v>
      </c>
      <c r="F1473" s="664" t="s">
        <v>4671</v>
      </c>
      <c r="G1473" s="663" t="s">
        <v>650</v>
      </c>
      <c r="H1473" s="663" t="s">
        <v>4014</v>
      </c>
      <c r="I1473" s="663" t="s">
        <v>215</v>
      </c>
      <c r="J1473" s="663" t="s">
        <v>4015</v>
      </c>
      <c r="K1473" s="663"/>
      <c r="L1473" s="665">
        <v>38.61</v>
      </c>
      <c r="M1473" s="665">
        <v>1</v>
      </c>
      <c r="N1473" s="666">
        <v>38.61</v>
      </c>
    </row>
    <row r="1474" spans="1:14" ht="14.4" customHeight="1" x14ac:dyDescent="0.3">
      <c r="A1474" s="661" t="s">
        <v>591</v>
      </c>
      <c r="B1474" s="662" t="s">
        <v>592</v>
      </c>
      <c r="C1474" s="663" t="s">
        <v>604</v>
      </c>
      <c r="D1474" s="664" t="s">
        <v>4663</v>
      </c>
      <c r="E1474" s="663" t="s">
        <v>634</v>
      </c>
      <c r="F1474" s="664" t="s">
        <v>4671</v>
      </c>
      <c r="G1474" s="663" t="s">
        <v>650</v>
      </c>
      <c r="H1474" s="663" t="s">
        <v>2252</v>
      </c>
      <c r="I1474" s="663" t="s">
        <v>2252</v>
      </c>
      <c r="J1474" s="663" t="s">
        <v>2243</v>
      </c>
      <c r="K1474" s="663" t="s">
        <v>2253</v>
      </c>
      <c r="L1474" s="665">
        <v>109.99991404687084</v>
      </c>
      <c r="M1474" s="665">
        <v>20</v>
      </c>
      <c r="N1474" s="666">
        <v>2199.9982809374169</v>
      </c>
    </row>
    <row r="1475" spans="1:14" ht="14.4" customHeight="1" x14ac:dyDescent="0.3">
      <c r="A1475" s="661" t="s">
        <v>591</v>
      </c>
      <c r="B1475" s="662" t="s">
        <v>592</v>
      </c>
      <c r="C1475" s="663" t="s">
        <v>604</v>
      </c>
      <c r="D1475" s="664" t="s">
        <v>4663</v>
      </c>
      <c r="E1475" s="663" t="s">
        <v>634</v>
      </c>
      <c r="F1475" s="664" t="s">
        <v>4671</v>
      </c>
      <c r="G1475" s="663" t="s">
        <v>650</v>
      </c>
      <c r="H1475" s="663" t="s">
        <v>4016</v>
      </c>
      <c r="I1475" s="663" t="s">
        <v>215</v>
      </c>
      <c r="J1475" s="663" t="s">
        <v>4017</v>
      </c>
      <c r="K1475" s="663"/>
      <c r="L1475" s="665">
        <v>36.570000000000014</v>
      </c>
      <c r="M1475" s="665">
        <v>1</v>
      </c>
      <c r="N1475" s="666">
        <v>36.570000000000014</v>
      </c>
    </row>
    <row r="1476" spans="1:14" ht="14.4" customHeight="1" x14ac:dyDescent="0.3">
      <c r="A1476" s="661" t="s">
        <v>591</v>
      </c>
      <c r="B1476" s="662" t="s">
        <v>592</v>
      </c>
      <c r="C1476" s="663" t="s">
        <v>604</v>
      </c>
      <c r="D1476" s="664" t="s">
        <v>4663</v>
      </c>
      <c r="E1476" s="663" t="s">
        <v>634</v>
      </c>
      <c r="F1476" s="664" t="s">
        <v>4671</v>
      </c>
      <c r="G1476" s="663" t="s">
        <v>650</v>
      </c>
      <c r="H1476" s="663" t="s">
        <v>4018</v>
      </c>
      <c r="I1476" s="663" t="s">
        <v>215</v>
      </c>
      <c r="J1476" s="663" t="s">
        <v>4019</v>
      </c>
      <c r="K1476" s="663"/>
      <c r="L1476" s="665">
        <v>0</v>
      </c>
      <c r="M1476" s="665">
        <v>0</v>
      </c>
      <c r="N1476" s="666">
        <v>0</v>
      </c>
    </row>
    <row r="1477" spans="1:14" ht="14.4" customHeight="1" x14ac:dyDescent="0.3">
      <c r="A1477" s="661" t="s">
        <v>591</v>
      </c>
      <c r="B1477" s="662" t="s">
        <v>592</v>
      </c>
      <c r="C1477" s="663" t="s">
        <v>604</v>
      </c>
      <c r="D1477" s="664" t="s">
        <v>4663</v>
      </c>
      <c r="E1477" s="663" t="s">
        <v>634</v>
      </c>
      <c r="F1477" s="664" t="s">
        <v>4671</v>
      </c>
      <c r="G1477" s="663" t="s">
        <v>650</v>
      </c>
      <c r="H1477" s="663" t="s">
        <v>3397</v>
      </c>
      <c r="I1477" s="663" t="s">
        <v>3397</v>
      </c>
      <c r="J1477" s="663" t="s">
        <v>3398</v>
      </c>
      <c r="K1477" s="663" t="s">
        <v>3399</v>
      </c>
      <c r="L1477" s="665">
        <v>113.3</v>
      </c>
      <c r="M1477" s="665">
        <v>2</v>
      </c>
      <c r="N1477" s="666">
        <v>226.6</v>
      </c>
    </row>
    <row r="1478" spans="1:14" ht="14.4" customHeight="1" x14ac:dyDescent="0.3">
      <c r="A1478" s="661" t="s">
        <v>591</v>
      </c>
      <c r="B1478" s="662" t="s">
        <v>592</v>
      </c>
      <c r="C1478" s="663" t="s">
        <v>604</v>
      </c>
      <c r="D1478" s="664" t="s">
        <v>4663</v>
      </c>
      <c r="E1478" s="663" t="s">
        <v>634</v>
      </c>
      <c r="F1478" s="664" t="s">
        <v>4671</v>
      </c>
      <c r="G1478" s="663" t="s">
        <v>650</v>
      </c>
      <c r="H1478" s="663" t="s">
        <v>4020</v>
      </c>
      <c r="I1478" s="663" t="s">
        <v>215</v>
      </c>
      <c r="J1478" s="663" t="s">
        <v>4021</v>
      </c>
      <c r="K1478" s="663"/>
      <c r="L1478" s="665">
        <v>37.389077027133773</v>
      </c>
      <c r="M1478" s="665">
        <v>1</v>
      </c>
      <c r="N1478" s="666">
        <v>37.389077027133773</v>
      </c>
    </row>
    <row r="1479" spans="1:14" ht="14.4" customHeight="1" x14ac:dyDescent="0.3">
      <c r="A1479" s="661" t="s">
        <v>591</v>
      </c>
      <c r="B1479" s="662" t="s">
        <v>592</v>
      </c>
      <c r="C1479" s="663" t="s">
        <v>604</v>
      </c>
      <c r="D1479" s="664" t="s">
        <v>4663</v>
      </c>
      <c r="E1479" s="663" t="s">
        <v>634</v>
      </c>
      <c r="F1479" s="664" t="s">
        <v>4671</v>
      </c>
      <c r="G1479" s="663" t="s">
        <v>650</v>
      </c>
      <c r="H1479" s="663" t="s">
        <v>4022</v>
      </c>
      <c r="I1479" s="663" t="s">
        <v>215</v>
      </c>
      <c r="J1479" s="663" t="s">
        <v>4023</v>
      </c>
      <c r="K1479" s="663"/>
      <c r="L1479" s="665">
        <v>22.55</v>
      </c>
      <c r="M1479" s="665">
        <v>3</v>
      </c>
      <c r="N1479" s="666">
        <v>67.650000000000006</v>
      </c>
    </row>
    <row r="1480" spans="1:14" ht="14.4" customHeight="1" x14ac:dyDescent="0.3">
      <c r="A1480" s="661" t="s">
        <v>591</v>
      </c>
      <c r="B1480" s="662" t="s">
        <v>592</v>
      </c>
      <c r="C1480" s="663" t="s">
        <v>604</v>
      </c>
      <c r="D1480" s="664" t="s">
        <v>4663</v>
      </c>
      <c r="E1480" s="663" t="s">
        <v>634</v>
      </c>
      <c r="F1480" s="664" t="s">
        <v>4671</v>
      </c>
      <c r="G1480" s="663" t="s">
        <v>650</v>
      </c>
      <c r="H1480" s="663" t="s">
        <v>4024</v>
      </c>
      <c r="I1480" s="663" t="s">
        <v>215</v>
      </c>
      <c r="J1480" s="663" t="s">
        <v>4025</v>
      </c>
      <c r="K1480" s="663"/>
      <c r="L1480" s="665">
        <v>2325.3887500000001</v>
      </c>
      <c r="M1480" s="665">
        <v>8</v>
      </c>
      <c r="N1480" s="666">
        <v>18603.11</v>
      </c>
    </row>
    <row r="1481" spans="1:14" ht="14.4" customHeight="1" x14ac:dyDescent="0.3">
      <c r="A1481" s="661" t="s">
        <v>591</v>
      </c>
      <c r="B1481" s="662" t="s">
        <v>592</v>
      </c>
      <c r="C1481" s="663" t="s">
        <v>604</v>
      </c>
      <c r="D1481" s="664" t="s">
        <v>4663</v>
      </c>
      <c r="E1481" s="663" t="s">
        <v>634</v>
      </c>
      <c r="F1481" s="664" t="s">
        <v>4671</v>
      </c>
      <c r="G1481" s="663" t="s">
        <v>650</v>
      </c>
      <c r="H1481" s="663" t="s">
        <v>2267</v>
      </c>
      <c r="I1481" s="663" t="s">
        <v>2267</v>
      </c>
      <c r="J1481" s="663" t="s">
        <v>2268</v>
      </c>
      <c r="K1481" s="663" t="s">
        <v>2269</v>
      </c>
      <c r="L1481" s="665">
        <v>162.77255997439366</v>
      </c>
      <c r="M1481" s="665">
        <v>39.397579100000009</v>
      </c>
      <c r="N1481" s="666">
        <v>6412.8448069006699</v>
      </c>
    </row>
    <row r="1482" spans="1:14" ht="14.4" customHeight="1" x14ac:dyDescent="0.3">
      <c r="A1482" s="661" t="s">
        <v>591</v>
      </c>
      <c r="B1482" s="662" t="s">
        <v>592</v>
      </c>
      <c r="C1482" s="663" t="s">
        <v>604</v>
      </c>
      <c r="D1482" s="664" t="s">
        <v>4663</v>
      </c>
      <c r="E1482" s="663" t="s">
        <v>634</v>
      </c>
      <c r="F1482" s="664" t="s">
        <v>4671</v>
      </c>
      <c r="G1482" s="663" t="s">
        <v>650</v>
      </c>
      <c r="H1482" s="663" t="s">
        <v>2270</v>
      </c>
      <c r="I1482" s="663" t="s">
        <v>2271</v>
      </c>
      <c r="J1482" s="663" t="s">
        <v>2268</v>
      </c>
      <c r="K1482" s="663" t="s">
        <v>2272</v>
      </c>
      <c r="L1482" s="665">
        <v>112.94921731239305</v>
      </c>
      <c r="M1482" s="665">
        <v>18.918653500000005</v>
      </c>
      <c r="N1482" s="666">
        <v>2136.8471054293659</v>
      </c>
    </row>
    <row r="1483" spans="1:14" ht="14.4" customHeight="1" x14ac:dyDescent="0.3">
      <c r="A1483" s="661" t="s">
        <v>591</v>
      </c>
      <c r="B1483" s="662" t="s">
        <v>592</v>
      </c>
      <c r="C1483" s="663" t="s">
        <v>604</v>
      </c>
      <c r="D1483" s="664" t="s">
        <v>4663</v>
      </c>
      <c r="E1483" s="663" t="s">
        <v>634</v>
      </c>
      <c r="F1483" s="664" t="s">
        <v>4671</v>
      </c>
      <c r="G1483" s="663" t="s">
        <v>650</v>
      </c>
      <c r="H1483" s="663" t="s">
        <v>2273</v>
      </c>
      <c r="I1483" s="663" t="s">
        <v>2274</v>
      </c>
      <c r="J1483" s="663" t="s">
        <v>2268</v>
      </c>
      <c r="K1483" s="663" t="s">
        <v>2275</v>
      </c>
      <c r="L1483" s="665">
        <v>360.85803814393199</v>
      </c>
      <c r="M1483" s="665">
        <v>37.519846799999989</v>
      </c>
      <c r="N1483" s="666">
        <v>13539.33830770888</v>
      </c>
    </row>
    <row r="1484" spans="1:14" ht="14.4" customHeight="1" x14ac:dyDescent="0.3">
      <c r="A1484" s="661" t="s">
        <v>591</v>
      </c>
      <c r="B1484" s="662" t="s">
        <v>592</v>
      </c>
      <c r="C1484" s="663" t="s">
        <v>604</v>
      </c>
      <c r="D1484" s="664" t="s">
        <v>4663</v>
      </c>
      <c r="E1484" s="663" t="s">
        <v>634</v>
      </c>
      <c r="F1484" s="664" t="s">
        <v>4671</v>
      </c>
      <c r="G1484" s="663" t="s">
        <v>650</v>
      </c>
      <c r="H1484" s="663" t="s">
        <v>2279</v>
      </c>
      <c r="I1484" s="663" t="s">
        <v>2279</v>
      </c>
      <c r="J1484" s="663" t="s">
        <v>2280</v>
      </c>
      <c r="K1484" s="663" t="s">
        <v>2281</v>
      </c>
      <c r="L1484" s="665">
        <v>84.729712556111195</v>
      </c>
      <c r="M1484" s="665">
        <v>13</v>
      </c>
      <c r="N1484" s="666">
        <v>1101.4862632294455</v>
      </c>
    </row>
    <row r="1485" spans="1:14" ht="14.4" customHeight="1" x14ac:dyDescent="0.3">
      <c r="A1485" s="661" t="s">
        <v>591</v>
      </c>
      <c r="B1485" s="662" t="s">
        <v>592</v>
      </c>
      <c r="C1485" s="663" t="s">
        <v>604</v>
      </c>
      <c r="D1485" s="664" t="s">
        <v>4663</v>
      </c>
      <c r="E1485" s="663" t="s">
        <v>634</v>
      </c>
      <c r="F1485" s="664" t="s">
        <v>4671</v>
      </c>
      <c r="G1485" s="663" t="s">
        <v>650</v>
      </c>
      <c r="H1485" s="663" t="s">
        <v>2282</v>
      </c>
      <c r="I1485" s="663" t="s">
        <v>2283</v>
      </c>
      <c r="J1485" s="663" t="s">
        <v>1931</v>
      </c>
      <c r="K1485" s="663" t="s">
        <v>2284</v>
      </c>
      <c r="L1485" s="665">
        <v>247.15736076629429</v>
      </c>
      <c r="M1485" s="665">
        <v>51.472766699999994</v>
      </c>
      <c r="N1485" s="666">
        <v>12721.873168911197</v>
      </c>
    </row>
    <row r="1486" spans="1:14" ht="14.4" customHeight="1" x14ac:dyDescent="0.3">
      <c r="A1486" s="661" t="s">
        <v>591</v>
      </c>
      <c r="B1486" s="662" t="s">
        <v>592</v>
      </c>
      <c r="C1486" s="663" t="s">
        <v>604</v>
      </c>
      <c r="D1486" s="664" t="s">
        <v>4663</v>
      </c>
      <c r="E1486" s="663" t="s">
        <v>634</v>
      </c>
      <c r="F1486" s="664" t="s">
        <v>4671</v>
      </c>
      <c r="G1486" s="663" t="s">
        <v>650</v>
      </c>
      <c r="H1486" s="663" t="s">
        <v>4026</v>
      </c>
      <c r="I1486" s="663" t="s">
        <v>4026</v>
      </c>
      <c r="J1486" s="663" t="s">
        <v>4027</v>
      </c>
      <c r="K1486" s="663" t="s">
        <v>4028</v>
      </c>
      <c r="L1486" s="665">
        <v>179.97499999999999</v>
      </c>
      <c r="M1486" s="665">
        <v>3</v>
      </c>
      <c r="N1486" s="666">
        <v>539.92499999999995</v>
      </c>
    </row>
    <row r="1487" spans="1:14" ht="14.4" customHeight="1" x14ac:dyDescent="0.3">
      <c r="A1487" s="661" t="s">
        <v>591</v>
      </c>
      <c r="B1487" s="662" t="s">
        <v>592</v>
      </c>
      <c r="C1487" s="663" t="s">
        <v>604</v>
      </c>
      <c r="D1487" s="664" t="s">
        <v>4663</v>
      </c>
      <c r="E1487" s="663" t="s">
        <v>634</v>
      </c>
      <c r="F1487" s="664" t="s">
        <v>4671</v>
      </c>
      <c r="G1487" s="663" t="s">
        <v>650</v>
      </c>
      <c r="H1487" s="663" t="s">
        <v>4029</v>
      </c>
      <c r="I1487" s="663" t="s">
        <v>4029</v>
      </c>
      <c r="J1487" s="663" t="s">
        <v>4030</v>
      </c>
      <c r="K1487" s="663" t="s">
        <v>1201</v>
      </c>
      <c r="L1487" s="665">
        <v>156.67254481072695</v>
      </c>
      <c r="M1487" s="665">
        <v>1</v>
      </c>
      <c r="N1487" s="666">
        <v>156.67254481072695</v>
      </c>
    </row>
    <row r="1488" spans="1:14" ht="14.4" customHeight="1" x14ac:dyDescent="0.3">
      <c r="A1488" s="661" t="s">
        <v>591</v>
      </c>
      <c r="B1488" s="662" t="s">
        <v>592</v>
      </c>
      <c r="C1488" s="663" t="s">
        <v>604</v>
      </c>
      <c r="D1488" s="664" t="s">
        <v>4663</v>
      </c>
      <c r="E1488" s="663" t="s">
        <v>634</v>
      </c>
      <c r="F1488" s="664" t="s">
        <v>4671</v>
      </c>
      <c r="G1488" s="663" t="s">
        <v>650</v>
      </c>
      <c r="H1488" s="663" t="s">
        <v>4031</v>
      </c>
      <c r="I1488" s="663" t="s">
        <v>215</v>
      </c>
      <c r="J1488" s="663" t="s">
        <v>4032</v>
      </c>
      <c r="K1488" s="663"/>
      <c r="L1488" s="665">
        <v>25.97878692194536</v>
      </c>
      <c r="M1488" s="665">
        <v>18</v>
      </c>
      <c r="N1488" s="666">
        <v>467.61816459501648</v>
      </c>
    </row>
    <row r="1489" spans="1:14" ht="14.4" customHeight="1" x14ac:dyDescent="0.3">
      <c r="A1489" s="661" t="s">
        <v>591</v>
      </c>
      <c r="B1489" s="662" t="s">
        <v>592</v>
      </c>
      <c r="C1489" s="663" t="s">
        <v>604</v>
      </c>
      <c r="D1489" s="664" t="s">
        <v>4663</v>
      </c>
      <c r="E1489" s="663" t="s">
        <v>634</v>
      </c>
      <c r="F1489" s="664" t="s">
        <v>4671</v>
      </c>
      <c r="G1489" s="663" t="s">
        <v>650</v>
      </c>
      <c r="H1489" s="663" t="s">
        <v>2297</v>
      </c>
      <c r="I1489" s="663" t="s">
        <v>215</v>
      </c>
      <c r="J1489" s="663" t="s">
        <v>2298</v>
      </c>
      <c r="K1489" s="663"/>
      <c r="L1489" s="665">
        <v>36.569999999999993</v>
      </c>
      <c r="M1489" s="665">
        <v>1</v>
      </c>
      <c r="N1489" s="666">
        <v>36.569999999999993</v>
      </c>
    </row>
    <row r="1490" spans="1:14" ht="14.4" customHeight="1" x14ac:dyDescent="0.3">
      <c r="A1490" s="661" t="s">
        <v>591</v>
      </c>
      <c r="B1490" s="662" t="s">
        <v>592</v>
      </c>
      <c r="C1490" s="663" t="s">
        <v>604</v>
      </c>
      <c r="D1490" s="664" t="s">
        <v>4663</v>
      </c>
      <c r="E1490" s="663" t="s">
        <v>634</v>
      </c>
      <c r="F1490" s="664" t="s">
        <v>4671</v>
      </c>
      <c r="G1490" s="663" t="s">
        <v>650</v>
      </c>
      <c r="H1490" s="663" t="s">
        <v>2299</v>
      </c>
      <c r="I1490" s="663" t="s">
        <v>215</v>
      </c>
      <c r="J1490" s="663" t="s">
        <v>2300</v>
      </c>
      <c r="K1490" s="663"/>
      <c r="L1490" s="665">
        <v>75.016666666666652</v>
      </c>
      <c r="M1490" s="665">
        <v>3</v>
      </c>
      <c r="N1490" s="666">
        <v>225.04999999999995</v>
      </c>
    </row>
    <row r="1491" spans="1:14" ht="14.4" customHeight="1" x14ac:dyDescent="0.3">
      <c r="A1491" s="661" t="s">
        <v>591</v>
      </c>
      <c r="B1491" s="662" t="s">
        <v>592</v>
      </c>
      <c r="C1491" s="663" t="s">
        <v>604</v>
      </c>
      <c r="D1491" s="664" t="s">
        <v>4663</v>
      </c>
      <c r="E1491" s="663" t="s">
        <v>634</v>
      </c>
      <c r="F1491" s="664" t="s">
        <v>4671</v>
      </c>
      <c r="G1491" s="663" t="s">
        <v>650</v>
      </c>
      <c r="H1491" s="663" t="s">
        <v>4033</v>
      </c>
      <c r="I1491" s="663" t="s">
        <v>4033</v>
      </c>
      <c r="J1491" s="663" t="s">
        <v>4034</v>
      </c>
      <c r="K1491" s="663" t="s">
        <v>4035</v>
      </c>
      <c r="L1491" s="665">
        <v>45.642499999999991</v>
      </c>
      <c r="M1491" s="665">
        <v>4</v>
      </c>
      <c r="N1491" s="666">
        <v>182.56999999999996</v>
      </c>
    </row>
    <row r="1492" spans="1:14" ht="14.4" customHeight="1" x14ac:dyDescent="0.3">
      <c r="A1492" s="661" t="s">
        <v>591</v>
      </c>
      <c r="B1492" s="662" t="s">
        <v>592</v>
      </c>
      <c r="C1492" s="663" t="s">
        <v>604</v>
      </c>
      <c r="D1492" s="664" t="s">
        <v>4663</v>
      </c>
      <c r="E1492" s="663" t="s">
        <v>634</v>
      </c>
      <c r="F1492" s="664" t="s">
        <v>4671</v>
      </c>
      <c r="G1492" s="663" t="s">
        <v>650</v>
      </c>
      <c r="H1492" s="663" t="s">
        <v>4036</v>
      </c>
      <c r="I1492" s="663" t="s">
        <v>4036</v>
      </c>
      <c r="J1492" s="663" t="s">
        <v>841</v>
      </c>
      <c r="K1492" s="663" t="s">
        <v>4037</v>
      </c>
      <c r="L1492" s="665">
        <v>322.53000000000003</v>
      </c>
      <c r="M1492" s="665">
        <v>1</v>
      </c>
      <c r="N1492" s="666">
        <v>322.53000000000003</v>
      </c>
    </row>
    <row r="1493" spans="1:14" ht="14.4" customHeight="1" x14ac:dyDescent="0.3">
      <c r="A1493" s="661" t="s">
        <v>591</v>
      </c>
      <c r="B1493" s="662" t="s">
        <v>592</v>
      </c>
      <c r="C1493" s="663" t="s">
        <v>604</v>
      </c>
      <c r="D1493" s="664" t="s">
        <v>4663</v>
      </c>
      <c r="E1493" s="663" t="s">
        <v>634</v>
      </c>
      <c r="F1493" s="664" t="s">
        <v>4671</v>
      </c>
      <c r="G1493" s="663" t="s">
        <v>650</v>
      </c>
      <c r="H1493" s="663" t="s">
        <v>2301</v>
      </c>
      <c r="I1493" s="663" t="s">
        <v>215</v>
      </c>
      <c r="J1493" s="663" t="s">
        <v>2302</v>
      </c>
      <c r="K1493" s="663"/>
      <c r="L1493" s="665">
        <v>35.812268678104971</v>
      </c>
      <c r="M1493" s="665">
        <v>4</v>
      </c>
      <c r="N1493" s="666">
        <v>143.24907471241988</v>
      </c>
    </row>
    <row r="1494" spans="1:14" ht="14.4" customHeight="1" x14ac:dyDescent="0.3">
      <c r="A1494" s="661" t="s">
        <v>591</v>
      </c>
      <c r="B1494" s="662" t="s">
        <v>592</v>
      </c>
      <c r="C1494" s="663" t="s">
        <v>604</v>
      </c>
      <c r="D1494" s="664" t="s">
        <v>4663</v>
      </c>
      <c r="E1494" s="663" t="s">
        <v>634</v>
      </c>
      <c r="F1494" s="664" t="s">
        <v>4671</v>
      </c>
      <c r="G1494" s="663" t="s">
        <v>650</v>
      </c>
      <c r="H1494" s="663" t="s">
        <v>4038</v>
      </c>
      <c r="I1494" s="663" t="s">
        <v>215</v>
      </c>
      <c r="J1494" s="663" t="s">
        <v>4039</v>
      </c>
      <c r="K1494" s="663"/>
      <c r="L1494" s="665">
        <v>52.20000000000001</v>
      </c>
      <c r="M1494" s="665">
        <v>3</v>
      </c>
      <c r="N1494" s="666">
        <v>156.60000000000002</v>
      </c>
    </row>
    <row r="1495" spans="1:14" ht="14.4" customHeight="1" x14ac:dyDescent="0.3">
      <c r="A1495" s="661" t="s">
        <v>591</v>
      </c>
      <c r="B1495" s="662" t="s">
        <v>592</v>
      </c>
      <c r="C1495" s="663" t="s">
        <v>604</v>
      </c>
      <c r="D1495" s="664" t="s">
        <v>4663</v>
      </c>
      <c r="E1495" s="663" t="s">
        <v>634</v>
      </c>
      <c r="F1495" s="664" t="s">
        <v>4671</v>
      </c>
      <c r="G1495" s="663" t="s">
        <v>650</v>
      </c>
      <c r="H1495" s="663" t="s">
        <v>2303</v>
      </c>
      <c r="I1495" s="663" t="s">
        <v>215</v>
      </c>
      <c r="J1495" s="663" t="s">
        <v>2304</v>
      </c>
      <c r="K1495" s="663"/>
      <c r="L1495" s="665">
        <v>102.13657147235325</v>
      </c>
      <c r="M1495" s="665">
        <v>11</v>
      </c>
      <c r="N1495" s="666">
        <v>1123.5022861958857</v>
      </c>
    </row>
    <row r="1496" spans="1:14" ht="14.4" customHeight="1" x14ac:dyDescent="0.3">
      <c r="A1496" s="661" t="s">
        <v>591</v>
      </c>
      <c r="B1496" s="662" t="s">
        <v>592</v>
      </c>
      <c r="C1496" s="663" t="s">
        <v>604</v>
      </c>
      <c r="D1496" s="664" t="s">
        <v>4663</v>
      </c>
      <c r="E1496" s="663" t="s">
        <v>634</v>
      </c>
      <c r="F1496" s="664" t="s">
        <v>4671</v>
      </c>
      <c r="G1496" s="663" t="s">
        <v>650</v>
      </c>
      <c r="H1496" s="663" t="s">
        <v>4040</v>
      </c>
      <c r="I1496" s="663" t="s">
        <v>215</v>
      </c>
      <c r="J1496" s="663" t="s">
        <v>4041</v>
      </c>
      <c r="K1496" s="663"/>
      <c r="L1496" s="665">
        <v>1186.3179183810364</v>
      </c>
      <c r="M1496" s="665">
        <v>2</v>
      </c>
      <c r="N1496" s="666">
        <v>2372.6358367620728</v>
      </c>
    </row>
    <row r="1497" spans="1:14" ht="14.4" customHeight="1" x14ac:dyDescent="0.3">
      <c r="A1497" s="661" t="s">
        <v>591</v>
      </c>
      <c r="B1497" s="662" t="s">
        <v>592</v>
      </c>
      <c r="C1497" s="663" t="s">
        <v>604</v>
      </c>
      <c r="D1497" s="664" t="s">
        <v>4663</v>
      </c>
      <c r="E1497" s="663" t="s">
        <v>634</v>
      </c>
      <c r="F1497" s="664" t="s">
        <v>4671</v>
      </c>
      <c r="G1497" s="663" t="s">
        <v>650</v>
      </c>
      <c r="H1497" s="663" t="s">
        <v>4042</v>
      </c>
      <c r="I1497" s="663" t="s">
        <v>215</v>
      </c>
      <c r="J1497" s="663" t="s">
        <v>4043</v>
      </c>
      <c r="K1497" s="663"/>
      <c r="L1497" s="665">
        <v>31.743298582734951</v>
      </c>
      <c r="M1497" s="665">
        <v>21</v>
      </c>
      <c r="N1497" s="666">
        <v>666.60927023743398</v>
      </c>
    </row>
    <row r="1498" spans="1:14" ht="14.4" customHeight="1" x14ac:dyDescent="0.3">
      <c r="A1498" s="661" t="s">
        <v>591</v>
      </c>
      <c r="B1498" s="662" t="s">
        <v>592</v>
      </c>
      <c r="C1498" s="663" t="s">
        <v>604</v>
      </c>
      <c r="D1498" s="664" t="s">
        <v>4663</v>
      </c>
      <c r="E1498" s="663" t="s">
        <v>634</v>
      </c>
      <c r="F1498" s="664" t="s">
        <v>4671</v>
      </c>
      <c r="G1498" s="663" t="s">
        <v>650</v>
      </c>
      <c r="H1498" s="663" t="s">
        <v>2308</v>
      </c>
      <c r="I1498" s="663" t="s">
        <v>2308</v>
      </c>
      <c r="J1498" s="663" t="s">
        <v>2309</v>
      </c>
      <c r="K1498" s="663" t="s">
        <v>2310</v>
      </c>
      <c r="L1498" s="665">
        <v>0</v>
      </c>
      <c r="M1498" s="665">
        <v>0</v>
      </c>
      <c r="N1498" s="666">
        <v>0</v>
      </c>
    </row>
    <row r="1499" spans="1:14" ht="14.4" customHeight="1" x14ac:dyDescent="0.3">
      <c r="A1499" s="661" t="s">
        <v>591</v>
      </c>
      <c r="B1499" s="662" t="s">
        <v>592</v>
      </c>
      <c r="C1499" s="663" t="s">
        <v>604</v>
      </c>
      <c r="D1499" s="664" t="s">
        <v>4663</v>
      </c>
      <c r="E1499" s="663" t="s">
        <v>634</v>
      </c>
      <c r="F1499" s="664" t="s">
        <v>4671</v>
      </c>
      <c r="G1499" s="663" t="s">
        <v>650</v>
      </c>
      <c r="H1499" s="663" t="s">
        <v>4044</v>
      </c>
      <c r="I1499" s="663" t="s">
        <v>4044</v>
      </c>
      <c r="J1499" s="663" t="s">
        <v>4045</v>
      </c>
      <c r="K1499" s="663" t="s">
        <v>1298</v>
      </c>
      <c r="L1499" s="665">
        <v>96.029999999999973</v>
      </c>
      <c r="M1499" s="665">
        <v>1</v>
      </c>
      <c r="N1499" s="666">
        <v>96.029999999999973</v>
      </c>
    </row>
    <row r="1500" spans="1:14" ht="14.4" customHeight="1" x14ac:dyDescent="0.3">
      <c r="A1500" s="661" t="s">
        <v>591</v>
      </c>
      <c r="B1500" s="662" t="s">
        <v>592</v>
      </c>
      <c r="C1500" s="663" t="s">
        <v>604</v>
      </c>
      <c r="D1500" s="664" t="s">
        <v>4663</v>
      </c>
      <c r="E1500" s="663" t="s">
        <v>634</v>
      </c>
      <c r="F1500" s="664" t="s">
        <v>4671</v>
      </c>
      <c r="G1500" s="663" t="s">
        <v>650</v>
      </c>
      <c r="H1500" s="663" t="s">
        <v>4046</v>
      </c>
      <c r="I1500" s="663" t="s">
        <v>4046</v>
      </c>
      <c r="J1500" s="663" t="s">
        <v>4047</v>
      </c>
      <c r="K1500" s="663" t="s">
        <v>4048</v>
      </c>
      <c r="L1500" s="665">
        <v>170.15396128039737</v>
      </c>
      <c r="M1500" s="665">
        <v>4</v>
      </c>
      <c r="N1500" s="666">
        <v>680.61584512158947</v>
      </c>
    </row>
    <row r="1501" spans="1:14" ht="14.4" customHeight="1" x14ac:dyDescent="0.3">
      <c r="A1501" s="661" t="s">
        <v>591</v>
      </c>
      <c r="B1501" s="662" t="s">
        <v>592</v>
      </c>
      <c r="C1501" s="663" t="s">
        <v>604</v>
      </c>
      <c r="D1501" s="664" t="s">
        <v>4663</v>
      </c>
      <c r="E1501" s="663" t="s">
        <v>634</v>
      </c>
      <c r="F1501" s="664" t="s">
        <v>4671</v>
      </c>
      <c r="G1501" s="663" t="s">
        <v>650</v>
      </c>
      <c r="H1501" s="663" t="s">
        <v>2315</v>
      </c>
      <c r="I1501" s="663" t="s">
        <v>215</v>
      </c>
      <c r="J1501" s="663" t="s">
        <v>2316</v>
      </c>
      <c r="K1501" s="663"/>
      <c r="L1501" s="665">
        <v>42.66983703780793</v>
      </c>
      <c r="M1501" s="665">
        <v>5</v>
      </c>
      <c r="N1501" s="666">
        <v>213.34918518903964</v>
      </c>
    </row>
    <row r="1502" spans="1:14" ht="14.4" customHeight="1" x14ac:dyDescent="0.3">
      <c r="A1502" s="661" t="s">
        <v>591</v>
      </c>
      <c r="B1502" s="662" t="s">
        <v>592</v>
      </c>
      <c r="C1502" s="663" t="s">
        <v>604</v>
      </c>
      <c r="D1502" s="664" t="s">
        <v>4663</v>
      </c>
      <c r="E1502" s="663" t="s">
        <v>634</v>
      </c>
      <c r="F1502" s="664" t="s">
        <v>4671</v>
      </c>
      <c r="G1502" s="663" t="s">
        <v>650</v>
      </c>
      <c r="H1502" s="663" t="s">
        <v>2317</v>
      </c>
      <c r="I1502" s="663" t="s">
        <v>215</v>
      </c>
      <c r="J1502" s="663" t="s">
        <v>2318</v>
      </c>
      <c r="K1502" s="663"/>
      <c r="L1502" s="665">
        <v>42.059828718019219</v>
      </c>
      <c r="M1502" s="665">
        <v>3</v>
      </c>
      <c r="N1502" s="666">
        <v>126.17948615405766</v>
      </c>
    </row>
    <row r="1503" spans="1:14" ht="14.4" customHeight="1" x14ac:dyDescent="0.3">
      <c r="A1503" s="661" t="s">
        <v>591</v>
      </c>
      <c r="B1503" s="662" t="s">
        <v>592</v>
      </c>
      <c r="C1503" s="663" t="s">
        <v>604</v>
      </c>
      <c r="D1503" s="664" t="s">
        <v>4663</v>
      </c>
      <c r="E1503" s="663" t="s">
        <v>634</v>
      </c>
      <c r="F1503" s="664" t="s">
        <v>4671</v>
      </c>
      <c r="G1503" s="663" t="s">
        <v>650</v>
      </c>
      <c r="H1503" s="663" t="s">
        <v>2319</v>
      </c>
      <c r="I1503" s="663" t="s">
        <v>215</v>
      </c>
      <c r="J1503" s="663" t="s">
        <v>2320</v>
      </c>
      <c r="K1503" s="663"/>
      <c r="L1503" s="665">
        <v>41.926613976343098</v>
      </c>
      <c r="M1503" s="665">
        <v>3</v>
      </c>
      <c r="N1503" s="666">
        <v>125.77984192902929</v>
      </c>
    </row>
    <row r="1504" spans="1:14" ht="14.4" customHeight="1" x14ac:dyDescent="0.3">
      <c r="A1504" s="661" t="s">
        <v>591</v>
      </c>
      <c r="B1504" s="662" t="s">
        <v>592</v>
      </c>
      <c r="C1504" s="663" t="s">
        <v>604</v>
      </c>
      <c r="D1504" s="664" t="s">
        <v>4663</v>
      </c>
      <c r="E1504" s="663" t="s">
        <v>634</v>
      </c>
      <c r="F1504" s="664" t="s">
        <v>4671</v>
      </c>
      <c r="G1504" s="663" t="s">
        <v>650</v>
      </c>
      <c r="H1504" s="663" t="s">
        <v>4049</v>
      </c>
      <c r="I1504" s="663" t="s">
        <v>4049</v>
      </c>
      <c r="J1504" s="663" t="s">
        <v>4050</v>
      </c>
      <c r="K1504" s="663" t="s">
        <v>1945</v>
      </c>
      <c r="L1504" s="665">
        <v>63.84</v>
      </c>
      <c r="M1504" s="665">
        <v>2</v>
      </c>
      <c r="N1504" s="666">
        <v>127.68</v>
      </c>
    </row>
    <row r="1505" spans="1:14" ht="14.4" customHeight="1" x14ac:dyDescent="0.3">
      <c r="A1505" s="661" t="s">
        <v>591</v>
      </c>
      <c r="B1505" s="662" t="s">
        <v>592</v>
      </c>
      <c r="C1505" s="663" t="s">
        <v>604</v>
      </c>
      <c r="D1505" s="664" t="s">
        <v>4663</v>
      </c>
      <c r="E1505" s="663" t="s">
        <v>634</v>
      </c>
      <c r="F1505" s="664" t="s">
        <v>4671</v>
      </c>
      <c r="G1505" s="663" t="s">
        <v>650</v>
      </c>
      <c r="H1505" s="663" t="s">
        <v>4051</v>
      </c>
      <c r="I1505" s="663" t="s">
        <v>215</v>
      </c>
      <c r="J1505" s="663" t="s">
        <v>4052</v>
      </c>
      <c r="K1505" s="663"/>
      <c r="L1505" s="665">
        <v>62.669999999999973</v>
      </c>
      <c r="M1505" s="665">
        <v>2</v>
      </c>
      <c r="N1505" s="666">
        <v>125.33999999999995</v>
      </c>
    </row>
    <row r="1506" spans="1:14" ht="14.4" customHeight="1" x14ac:dyDescent="0.3">
      <c r="A1506" s="661" t="s">
        <v>591</v>
      </c>
      <c r="B1506" s="662" t="s">
        <v>592</v>
      </c>
      <c r="C1506" s="663" t="s">
        <v>604</v>
      </c>
      <c r="D1506" s="664" t="s">
        <v>4663</v>
      </c>
      <c r="E1506" s="663" t="s">
        <v>634</v>
      </c>
      <c r="F1506" s="664" t="s">
        <v>4671</v>
      </c>
      <c r="G1506" s="663" t="s">
        <v>650</v>
      </c>
      <c r="H1506" s="663" t="s">
        <v>4053</v>
      </c>
      <c r="I1506" s="663" t="s">
        <v>4053</v>
      </c>
      <c r="J1506" s="663" t="s">
        <v>4054</v>
      </c>
      <c r="K1506" s="663" t="s">
        <v>4055</v>
      </c>
      <c r="L1506" s="665">
        <v>249.36941681561359</v>
      </c>
      <c r="M1506" s="665">
        <v>2</v>
      </c>
      <c r="N1506" s="666">
        <v>498.73883363122718</v>
      </c>
    </row>
    <row r="1507" spans="1:14" ht="14.4" customHeight="1" x14ac:dyDescent="0.3">
      <c r="A1507" s="661" t="s">
        <v>591</v>
      </c>
      <c r="B1507" s="662" t="s">
        <v>592</v>
      </c>
      <c r="C1507" s="663" t="s">
        <v>604</v>
      </c>
      <c r="D1507" s="664" t="s">
        <v>4663</v>
      </c>
      <c r="E1507" s="663" t="s">
        <v>634</v>
      </c>
      <c r="F1507" s="664" t="s">
        <v>4671</v>
      </c>
      <c r="G1507" s="663" t="s">
        <v>650</v>
      </c>
      <c r="H1507" s="663" t="s">
        <v>2323</v>
      </c>
      <c r="I1507" s="663" t="s">
        <v>215</v>
      </c>
      <c r="J1507" s="663" t="s">
        <v>2324</v>
      </c>
      <c r="K1507" s="663"/>
      <c r="L1507" s="665">
        <v>137.88999095790231</v>
      </c>
      <c r="M1507" s="665">
        <v>7</v>
      </c>
      <c r="N1507" s="666">
        <v>965.22993670531616</v>
      </c>
    </row>
    <row r="1508" spans="1:14" ht="14.4" customHeight="1" x14ac:dyDescent="0.3">
      <c r="A1508" s="661" t="s">
        <v>591</v>
      </c>
      <c r="B1508" s="662" t="s">
        <v>592</v>
      </c>
      <c r="C1508" s="663" t="s">
        <v>604</v>
      </c>
      <c r="D1508" s="664" t="s">
        <v>4663</v>
      </c>
      <c r="E1508" s="663" t="s">
        <v>634</v>
      </c>
      <c r="F1508" s="664" t="s">
        <v>4671</v>
      </c>
      <c r="G1508" s="663" t="s">
        <v>650</v>
      </c>
      <c r="H1508" s="663" t="s">
        <v>2325</v>
      </c>
      <c r="I1508" s="663" t="s">
        <v>215</v>
      </c>
      <c r="J1508" s="663" t="s">
        <v>2326</v>
      </c>
      <c r="K1508" s="663" t="s">
        <v>2327</v>
      </c>
      <c r="L1508" s="665">
        <v>206.98957894736844</v>
      </c>
      <c r="M1508" s="665">
        <v>19</v>
      </c>
      <c r="N1508" s="666">
        <v>3932.8020000000006</v>
      </c>
    </row>
    <row r="1509" spans="1:14" ht="14.4" customHeight="1" x14ac:dyDescent="0.3">
      <c r="A1509" s="661" t="s">
        <v>591</v>
      </c>
      <c r="B1509" s="662" t="s">
        <v>592</v>
      </c>
      <c r="C1509" s="663" t="s">
        <v>604</v>
      </c>
      <c r="D1509" s="664" t="s">
        <v>4663</v>
      </c>
      <c r="E1509" s="663" t="s">
        <v>634</v>
      </c>
      <c r="F1509" s="664" t="s">
        <v>4671</v>
      </c>
      <c r="G1509" s="663" t="s">
        <v>650</v>
      </c>
      <c r="H1509" s="663" t="s">
        <v>4056</v>
      </c>
      <c r="I1509" s="663" t="s">
        <v>4056</v>
      </c>
      <c r="J1509" s="663" t="s">
        <v>4057</v>
      </c>
      <c r="K1509" s="663" t="s">
        <v>4058</v>
      </c>
      <c r="L1509" s="665">
        <v>59.08</v>
      </c>
      <c r="M1509" s="665">
        <v>1</v>
      </c>
      <c r="N1509" s="666">
        <v>59.08</v>
      </c>
    </row>
    <row r="1510" spans="1:14" ht="14.4" customHeight="1" x14ac:dyDescent="0.3">
      <c r="A1510" s="661" t="s">
        <v>591</v>
      </c>
      <c r="B1510" s="662" t="s">
        <v>592</v>
      </c>
      <c r="C1510" s="663" t="s">
        <v>604</v>
      </c>
      <c r="D1510" s="664" t="s">
        <v>4663</v>
      </c>
      <c r="E1510" s="663" t="s">
        <v>634</v>
      </c>
      <c r="F1510" s="664" t="s">
        <v>4671</v>
      </c>
      <c r="G1510" s="663" t="s">
        <v>650</v>
      </c>
      <c r="H1510" s="663" t="s">
        <v>4059</v>
      </c>
      <c r="I1510" s="663" t="s">
        <v>215</v>
      </c>
      <c r="J1510" s="663" t="s">
        <v>4060</v>
      </c>
      <c r="K1510" s="663"/>
      <c r="L1510" s="665">
        <v>41.66</v>
      </c>
      <c r="M1510" s="665">
        <v>1</v>
      </c>
      <c r="N1510" s="666">
        <v>41.66</v>
      </c>
    </row>
    <row r="1511" spans="1:14" ht="14.4" customHeight="1" x14ac:dyDescent="0.3">
      <c r="A1511" s="661" t="s">
        <v>591</v>
      </c>
      <c r="B1511" s="662" t="s">
        <v>592</v>
      </c>
      <c r="C1511" s="663" t="s">
        <v>604</v>
      </c>
      <c r="D1511" s="664" t="s">
        <v>4663</v>
      </c>
      <c r="E1511" s="663" t="s">
        <v>634</v>
      </c>
      <c r="F1511" s="664" t="s">
        <v>4671</v>
      </c>
      <c r="G1511" s="663" t="s">
        <v>650</v>
      </c>
      <c r="H1511" s="663" t="s">
        <v>4061</v>
      </c>
      <c r="I1511" s="663" t="s">
        <v>215</v>
      </c>
      <c r="J1511" s="663" t="s">
        <v>4062</v>
      </c>
      <c r="K1511" s="663"/>
      <c r="L1511" s="665">
        <v>41.66</v>
      </c>
      <c r="M1511" s="665">
        <v>1</v>
      </c>
      <c r="N1511" s="666">
        <v>41.66</v>
      </c>
    </row>
    <row r="1512" spans="1:14" ht="14.4" customHeight="1" x14ac:dyDescent="0.3">
      <c r="A1512" s="661" t="s">
        <v>591</v>
      </c>
      <c r="B1512" s="662" t="s">
        <v>592</v>
      </c>
      <c r="C1512" s="663" t="s">
        <v>604</v>
      </c>
      <c r="D1512" s="664" t="s">
        <v>4663</v>
      </c>
      <c r="E1512" s="663" t="s">
        <v>634</v>
      </c>
      <c r="F1512" s="664" t="s">
        <v>4671</v>
      </c>
      <c r="G1512" s="663" t="s">
        <v>650</v>
      </c>
      <c r="H1512" s="663" t="s">
        <v>2335</v>
      </c>
      <c r="I1512" s="663" t="s">
        <v>2335</v>
      </c>
      <c r="J1512" s="663" t="s">
        <v>2336</v>
      </c>
      <c r="K1512" s="663" t="s">
        <v>2337</v>
      </c>
      <c r="L1512" s="665">
        <v>953.07769230769236</v>
      </c>
      <c r="M1512" s="665">
        <v>13</v>
      </c>
      <c r="N1512" s="666">
        <v>12390.01</v>
      </c>
    </row>
    <row r="1513" spans="1:14" ht="14.4" customHeight="1" x14ac:dyDescent="0.3">
      <c r="A1513" s="661" t="s">
        <v>591</v>
      </c>
      <c r="B1513" s="662" t="s">
        <v>592</v>
      </c>
      <c r="C1513" s="663" t="s">
        <v>604</v>
      </c>
      <c r="D1513" s="664" t="s">
        <v>4663</v>
      </c>
      <c r="E1513" s="663" t="s">
        <v>634</v>
      </c>
      <c r="F1513" s="664" t="s">
        <v>4671</v>
      </c>
      <c r="G1513" s="663" t="s">
        <v>650</v>
      </c>
      <c r="H1513" s="663" t="s">
        <v>2338</v>
      </c>
      <c r="I1513" s="663" t="s">
        <v>2338</v>
      </c>
      <c r="J1513" s="663" t="s">
        <v>2339</v>
      </c>
      <c r="K1513" s="663" t="s">
        <v>2340</v>
      </c>
      <c r="L1513" s="665">
        <v>426.03078226150922</v>
      </c>
      <c r="M1513" s="665">
        <v>3.7785580000000003</v>
      </c>
      <c r="N1513" s="666">
        <v>1609.7820205604839</v>
      </c>
    </row>
    <row r="1514" spans="1:14" ht="14.4" customHeight="1" x14ac:dyDescent="0.3">
      <c r="A1514" s="661" t="s">
        <v>591</v>
      </c>
      <c r="B1514" s="662" t="s">
        <v>592</v>
      </c>
      <c r="C1514" s="663" t="s">
        <v>604</v>
      </c>
      <c r="D1514" s="664" t="s">
        <v>4663</v>
      </c>
      <c r="E1514" s="663" t="s">
        <v>634</v>
      </c>
      <c r="F1514" s="664" t="s">
        <v>4671</v>
      </c>
      <c r="G1514" s="663" t="s">
        <v>650</v>
      </c>
      <c r="H1514" s="663" t="s">
        <v>4063</v>
      </c>
      <c r="I1514" s="663" t="s">
        <v>215</v>
      </c>
      <c r="J1514" s="663" t="s">
        <v>4064</v>
      </c>
      <c r="K1514" s="663"/>
      <c r="L1514" s="665">
        <v>52.95</v>
      </c>
      <c r="M1514" s="665">
        <v>2</v>
      </c>
      <c r="N1514" s="666">
        <v>105.9</v>
      </c>
    </row>
    <row r="1515" spans="1:14" ht="14.4" customHeight="1" x14ac:dyDescent="0.3">
      <c r="A1515" s="661" t="s">
        <v>591</v>
      </c>
      <c r="B1515" s="662" t="s">
        <v>592</v>
      </c>
      <c r="C1515" s="663" t="s">
        <v>604</v>
      </c>
      <c r="D1515" s="664" t="s">
        <v>4663</v>
      </c>
      <c r="E1515" s="663" t="s">
        <v>634</v>
      </c>
      <c r="F1515" s="664" t="s">
        <v>4671</v>
      </c>
      <c r="G1515" s="663" t="s">
        <v>650</v>
      </c>
      <c r="H1515" s="663" t="s">
        <v>4065</v>
      </c>
      <c r="I1515" s="663" t="s">
        <v>4065</v>
      </c>
      <c r="J1515" s="663" t="s">
        <v>4066</v>
      </c>
      <c r="K1515" s="663" t="s">
        <v>4067</v>
      </c>
      <c r="L1515" s="665">
        <v>50.71</v>
      </c>
      <c r="M1515" s="665">
        <v>1</v>
      </c>
      <c r="N1515" s="666">
        <v>50.71</v>
      </c>
    </row>
    <row r="1516" spans="1:14" ht="14.4" customHeight="1" x14ac:dyDescent="0.3">
      <c r="A1516" s="661" t="s">
        <v>591</v>
      </c>
      <c r="B1516" s="662" t="s">
        <v>592</v>
      </c>
      <c r="C1516" s="663" t="s">
        <v>604</v>
      </c>
      <c r="D1516" s="664" t="s">
        <v>4663</v>
      </c>
      <c r="E1516" s="663" t="s">
        <v>634</v>
      </c>
      <c r="F1516" s="664" t="s">
        <v>4671</v>
      </c>
      <c r="G1516" s="663" t="s">
        <v>650</v>
      </c>
      <c r="H1516" s="663" t="s">
        <v>2349</v>
      </c>
      <c r="I1516" s="663" t="s">
        <v>215</v>
      </c>
      <c r="J1516" s="663" t="s">
        <v>2350</v>
      </c>
      <c r="K1516" s="663"/>
      <c r="L1516" s="665">
        <v>343.59678705979172</v>
      </c>
      <c r="M1516" s="665">
        <v>39</v>
      </c>
      <c r="N1516" s="666">
        <v>13400.274695331877</v>
      </c>
    </row>
    <row r="1517" spans="1:14" ht="14.4" customHeight="1" x14ac:dyDescent="0.3">
      <c r="A1517" s="661" t="s">
        <v>591</v>
      </c>
      <c r="B1517" s="662" t="s">
        <v>592</v>
      </c>
      <c r="C1517" s="663" t="s">
        <v>604</v>
      </c>
      <c r="D1517" s="664" t="s">
        <v>4663</v>
      </c>
      <c r="E1517" s="663" t="s">
        <v>634</v>
      </c>
      <c r="F1517" s="664" t="s">
        <v>4671</v>
      </c>
      <c r="G1517" s="663" t="s">
        <v>650</v>
      </c>
      <c r="H1517" s="663" t="s">
        <v>2351</v>
      </c>
      <c r="I1517" s="663" t="s">
        <v>215</v>
      </c>
      <c r="J1517" s="663" t="s">
        <v>2352</v>
      </c>
      <c r="K1517" s="663"/>
      <c r="L1517" s="665">
        <v>304.30647639072191</v>
      </c>
      <c r="M1517" s="665">
        <v>28</v>
      </c>
      <c r="N1517" s="666">
        <v>8520.5813389402138</v>
      </c>
    </row>
    <row r="1518" spans="1:14" ht="14.4" customHeight="1" x14ac:dyDescent="0.3">
      <c r="A1518" s="661" t="s">
        <v>591</v>
      </c>
      <c r="B1518" s="662" t="s">
        <v>592</v>
      </c>
      <c r="C1518" s="663" t="s">
        <v>604</v>
      </c>
      <c r="D1518" s="664" t="s">
        <v>4663</v>
      </c>
      <c r="E1518" s="663" t="s">
        <v>634</v>
      </c>
      <c r="F1518" s="664" t="s">
        <v>4671</v>
      </c>
      <c r="G1518" s="663" t="s">
        <v>650</v>
      </c>
      <c r="H1518" s="663" t="s">
        <v>4068</v>
      </c>
      <c r="I1518" s="663" t="s">
        <v>4068</v>
      </c>
      <c r="J1518" s="663" t="s">
        <v>4069</v>
      </c>
      <c r="K1518" s="663" t="s">
        <v>2591</v>
      </c>
      <c r="L1518" s="665">
        <v>192.42000885019269</v>
      </c>
      <c r="M1518" s="665">
        <v>2</v>
      </c>
      <c r="N1518" s="666">
        <v>384.84001770038537</v>
      </c>
    </row>
    <row r="1519" spans="1:14" ht="14.4" customHeight="1" x14ac:dyDescent="0.3">
      <c r="A1519" s="661" t="s">
        <v>591</v>
      </c>
      <c r="B1519" s="662" t="s">
        <v>592</v>
      </c>
      <c r="C1519" s="663" t="s">
        <v>604</v>
      </c>
      <c r="D1519" s="664" t="s">
        <v>4663</v>
      </c>
      <c r="E1519" s="663" t="s">
        <v>634</v>
      </c>
      <c r="F1519" s="664" t="s">
        <v>4671</v>
      </c>
      <c r="G1519" s="663" t="s">
        <v>650</v>
      </c>
      <c r="H1519" s="663" t="s">
        <v>4070</v>
      </c>
      <c r="I1519" s="663" t="s">
        <v>215</v>
      </c>
      <c r="J1519" s="663" t="s">
        <v>4071</v>
      </c>
      <c r="K1519" s="663"/>
      <c r="L1519" s="665">
        <v>38.030000000000015</v>
      </c>
      <c r="M1519" s="665">
        <v>1</v>
      </c>
      <c r="N1519" s="666">
        <v>38.030000000000015</v>
      </c>
    </row>
    <row r="1520" spans="1:14" ht="14.4" customHeight="1" x14ac:dyDescent="0.3">
      <c r="A1520" s="661" t="s">
        <v>591</v>
      </c>
      <c r="B1520" s="662" t="s">
        <v>592</v>
      </c>
      <c r="C1520" s="663" t="s">
        <v>604</v>
      </c>
      <c r="D1520" s="664" t="s">
        <v>4663</v>
      </c>
      <c r="E1520" s="663" t="s">
        <v>634</v>
      </c>
      <c r="F1520" s="664" t="s">
        <v>4671</v>
      </c>
      <c r="G1520" s="663" t="s">
        <v>650</v>
      </c>
      <c r="H1520" s="663" t="s">
        <v>4072</v>
      </c>
      <c r="I1520" s="663" t="s">
        <v>215</v>
      </c>
      <c r="J1520" s="663" t="s">
        <v>4073</v>
      </c>
      <c r="K1520" s="663"/>
      <c r="L1520" s="665">
        <v>28.956998892638065</v>
      </c>
      <c r="M1520" s="665">
        <v>6</v>
      </c>
      <c r="N1520" s="666">
        <v>173.74199335582838</v>
      </c>
    </row>
    <row r="1521" spans="1:14" ht="14.4" customHeight="1" x14ac:dyDescent="0.3">
      <c r="A1521" s="661" t="s">
        <v>591</v>
      </c>
      <c r="B1521" s="662" t="s">
        <v>592</v>
      </c>
      <c r="C1521" s="663" t="s">
        <v>604</v>
      </c>
      <c r="D1521" s="664" t="s">
        <v>4663</v>
      </c>
      <c r="E1521" s="663" t="s">
        <v>634</v>
      </c>
      <c r="F1521" s="664" t="s">
        <v>4671</v>
      </c>
      <c r="G1521" s="663" t="s">
        <v>650</v>
      </c>
      <c r="H1521" s="663" t="s">
        <v>2355</v>
      </c>
      <c r="I1521" s="663" t="s">
        <v>215</v>
      </c>
      <c r="J1521" s="663" t="s">
        <v>2356</v>
      </c>
      <c r="K1521" s="663"/>
      <c r="L1521" s="665">
        <v>46.329973870887315</v>
      </c>
      <c r="M1521" s="665">
        <v>9</v>
      </c>
      <c r="N1521" s="666">
        <v>416.96976483798585</v>
      </c>
    </row>
    <row r="1522" spans="1:14" ht="14.4" customHeight="1" x14ac:dyDescent="0.3">
      <c r="A1522" s="661" t="s">
        <v>591</v>
      </c>
      <c r="B1522" s="662" t="s">
        <v>592</v>
      </c>
      <c r="C1522" s="663" t="s">
        <v>604</v>
      </c>
      <c r="D1522" s="664" t="s">
        <v>4663</v>
      </c>
      <c r="E1522" s="663" t="s">
        <v>634</v>
      </c>
      <c r="F1522" s="664" t="s">
        <v>4671</v>
      </c>
      <c r="G1522" s="663" t="s">
        <v>650</v>
      </c>
      <c r="H1522" s="663" t="s">
        <v>2357</v>
      </c>
      <c r="I1522" s="663" t="s">
        <v>215</v>
      </c>
      <c r="J1522" s="663" t="s">
        <v>2358</v>
      </c>
      <c r="K1522" s="663" t="s">
        <v>2359</v>
      </c>
      <c r="L1522" s="665">
        <v>83.575627228555703</v>
      </c>
      <c r="M1522" s="665">
        <v>13</v>
      </c>
      <c r="N1522" s="666">
        <v>1086.4831539712241</v>
      </c>
    </row>
    <row r="1523" spans="1:14" ht="14.4" customHeight="1" x14ac:dyDescent="0.3">
      <c r="A1523" s="661" t="s">
        <v>591</v>
      </c>
      <c r="B1523" s="662" t="s">
        <v>592</v>
      </c>
      <c r="C1523" s="663" t="s">
        <v>604</v>
      </c>
      <c r="D1523" s="664" t="s">
        <v>4663</v>
      </c>
      <c r="E1523" s="663" t="s">
        <v>634</v>
      </c>
      <c r="F1523" s="664" t="s">
        <v>4671</v>
      </c>
      <c r="G1523" s="663" t="s">
        <v>650</v>
      </c>
      <c r="H1523" s="663" t="s">
        <v>2370</v>
      </c>
      <c r="I1523" s="663" t="s">
        <v>2370</v>
      </c>
      <c r="J1523" s="663" t="s">
        <v>2371</v>
      </c>
      <c r="K1523" s="663" t="s">
        <v>2372</v>
      </c>
      <c r="L1523" s="665">
        <v>573.42999999999995</v>
      </c>
      <c r="M1523" s="665">
        <v>2</v>
      </c>
      <c r="N1523" s="666">
        <v>1146.8599999999999</v>
      </c>
    </row>
    <row r="1524" spans="1:14" ht="14.4" customHeight="1" x14ac:dyDescent="0.3">
      <c r="A1524" s="661" t="s">
        <v>591</v>
      </c>
      <c r="B1524" s="662" t="s">
        <v>592</v>
      </c>
      <c r="C1524" s="663" t="s">
        <v>604</v>
      </c>
      <c r="D1524" s="664" t="s">
        <v>4663</v>
      </c>
      <c r="E1524" s="663" t="s">
        <v>634</v>
      </c>
      <c r="F1524" s="664" t="s">
        <v>4671</v>
      </c>
      <c r="G1524" s="663" t="s">
        <v>650</v>
      </c>
      <c r="H1524" s="663" t="s">
        <v>4074</v>
      </c>
      <c r="I1524" s="663" t="s">
        <v>4074</v>
      </c>
      <c r="J1524" s="663" t="s">
        <v>1786</v>
      </c>
      <c r="K1524" s="663" t="s">
        <v>4075</v>
      </c>
      <c r="L1524" s="665">
        <v>111.95810848515433</v>
      </c>
      <c r="M1524" s="665">
        <v>1</v>
      </c>
      <c r="N1524" s="666">
        <v>111.95810848515433</v>
      </c>
    </row>
    <row r="1525" spans="1:14" ht="14.4" customHeight="1" x14ac:dyDescent="0.3">
      <c r="A1525" s="661" t="s">
        <v>591</v>
      </c>
      <c r="B1525" s="662" t="s">
        <v>592</v>
      </c>
      <c r="C1525" s="663" t="s">
        <v>604</v>
      </c>
      <c r="D1525" s="664" t="s">
        <v>4663</v>
      </c>
      <c r="E1525" s="663" t="s">
        <v>634</v>
      </c>
      <c r="F1525" s="664" t="s">
        <v>4671</v>
      </c>
      <c r="G1525" s="663" t="s">
        <v>650</v>
      </c>
      <c r="H1525" s="663" t="s">
        <v>4076</v>
      </c>
      <c r="I1525" s="663" t="s">
        <v>4076</v>
      </c>
      <c r="J1525" s="663" t="s">
        <v>4077</v>
      </c>
      <c r="K1525" s="663" t="s">
        <v>4078</v>
      </c>
      <c r="L1525" s="665">
        <v>350.88053776622468</v>
      </c>
      <c r="M1525" s="665">
        <v>1</v>
      </c>
      <c r="N1525" s="666">
        <v>350.88053776622468</v>
      </c>
    </row>
    <row r="1526" spans="1:14" ht="14.4" customHeight="1" x14ac:dyDescent="0.3">
      <c r="A1526" s="661" t="s">
        <v>591</v>
      </c>
      <c r="B1526" s="662" t="s">
        <v>592</v>
      </c>
      <c r="C1526" s="663" t="s">
        <v>604</v>
      </c>
      <c r="D1526" s="664" t="s">
        <v>4663</v>
      </c>
      <c r="E1526" s="663" t="s">
        <v>634</v>
      </c>
      <c r="F1526" s="664" t="s">
        <v>4671</v>
      </c>
      <c r="G1526" s="663" t="s">
        <v>650</v>
      </c>
      <c r="H1526" s="663" t="s">
        <v>4079</v>
      </c>
      <c r="I1526" s="663" t="s">
        <v>215</v>
      </c>
      <c r="J1526" s="663" t="s">
        <v>4080</v>
      </c>
      <c r="K1526" s="663"/>
      <c r="L1526" s="665">
        <v>60.49000000000003</v>
      </c>
      <c r="M1526" s="665">
        <v>2</v>
      </c>
      <c r="N1526" s="666">
        <v>120.98000000000006</v>
      </c>
    </row>
    <row r="1527" spans="1:14" ht="14.4" customHeight="1" x14ac:dyDescent="0.3">
      <c r="A1527" s="661" t="s">
        <v>591</v>
      </c>
      <c r="B1527" s="662" t="s">
        <v>592</v>
      </c>
      <c r="C1527" s="663" t="s">
        <v>604</v>
      </c>
      <c r="D1527" s="664" t="s">
        <v>4663</v>
      </c>
      <c r="E1527" s="663" t="s">
        <v>634</v>
      </c>
      <c r="F1527" s="664" t="s">
        <v>4671</v>
      </c>
      <c r="G1527" s="663" t="s">
        <v>650</v>
      </c>
      <c r="H1527" s="663" t="s">
        <v>4081</v>
      </c>
      <c r="I1527" s="663" t="s">
        <v>215</v>
      </c>
      <c r="J1527" s="663" t="s">
        <v>4082</v>
      </c>
      <c r="K1527" s="663"/>
      <c r="L1527" s="665">
        <v>25.598998826377667</v>
      </c>
      <c r="M1527" s="665">
        <v>4</v>
      </c>
      <c r="N1527" s="666">
        <v>102.39599530551067</v>
      </c>
    </row>
    <row r="1528" spans="1:14" ht="14.4" customHeight="1" x14ac:dyDescent="0.3">
      <c r="A1528" s="661" t="s">
        <v>591</v>
      </c>
      <c r="B1528" s="662" t="s">
        <v>592</v>
      </c>
      <c r="C1528" s="663" t="s">
        <v>604</v>
      </c>
      <c r="D1528" s="664" t="s">
        <v>4663</v>
      </c>
      <c r="E1528" s="663" t="s">
        <v>634</v>
      </c>
      <c r="F1528" s="664" t="s">
        <v>4671</v>
      </c>
      <c r="G1528" s="663" t="s">
        <v>650</v>
      </c>
      <c r="H1528" s="663" t="s">
        <v>2391</v>
      </c>
      <c r="I1528" s="663" t="s">
        <v>2391</v>
      </c>
      <c r="J1528" s="663" t="s">
        <v>2392</v>
      </c>
      <c r="K1528" s="663" t="s">
        <v>2393</v>
      </c>
      <c r="L1528" s="665">
        <v>124.2</v>
      </c>
      <c r="M1528" s="665">
        <v>2</v>
      </c>
      <c r="N1528" s="666">
        <v>248.4</v>
      </c>
    </row>
    <row r="1529" spans="1:14" ht="14.4" customHeight="1" x14ac:dyDescent="0.3">
      <c r="A1529" s="661" t="s">
        <v>591</v>
      </c>
      <c r="B1529" s="662" t="s">
        <v>592</v>
      </c>
      <c r="C1529" s="663" t="s">
        <v>604</v>
      </c>
      <c r="D1529" s="664" t="s">
        <v>4663</v>
      </c>
      <c r="E1529" s="663" t="s">
        <v>634</v>
      </c>
      <c r="F1529" s="664" t="s">
        <v>4671</v>
      </c>
      <c r="G1529" s="663" t="s">
        <v>650</v>
      </c>
      <c r="H1529" s="663" t="s">
        <v>4083</v>
      </c>
      <c r="I1529" s="663" t="s">
        <v>4084</v>
      </c>
      <c r="J1529" s="663" t="s">
        <v>4085</v>
      </c>
      <c r="K1529" s="663" t="s">
        <v>4086</v>
      </c>
      <c r="L1529" s="665">
        <v>125.898</v>
      </c>
      <c r="M1529" s="665">
        <v>5</v>
      </c>
      <c r="N1529" s="666">
        <v>629.49</v>
      </c>
    </row>
    <row r="1530" spans="1:14" ht="14.4" customHeight="1" x14ac:dyDescent="0.3">
      <c r="A1530" s="661" t="s">
        <v>591</v>
      </c>
      <c r="B1530" s="662" t="s">
        <v>592</v>
      </c>
      <c r="C1530" s="663" t="s">
        <v>604</v>
      </c>
      <c r="D1530" s="664" t="s">
        <v>4663</v>
      </c>
      <c r="E1530" s="663" t="s">
        <v>634</v>
      </c>
      <c r="F1530" s="664" t="s">
        <v>4671</v>
      </c>
      <c r="G1530" s="663" t="s">
        <v>650</v>
      </c>
      <c r="H1530" s="663" t="s">
        <v>4087</v>
      </c>
      <c r="I1530" s="663" t="s">
        <v>215</v>
      </c>
      <c r="J1530" s="663" t="s">
        <v>4088</v>
      </c>
      <c r="K1530" s="663"/>
      <c r="L1530" s="665">
        <v>0</v>
      </c>
      <c r="M1530" s="665">
        <v>0</v>
      </c>
      <c r="N1530" s="666">
        <v>0</v>
      </c>
    </row>
    <row r="1531" spans="1:14" ht="14.4" customHeight="1" x14ac:dyDescent="0.3">
      <c r="A1531" s="661" t="s">
        <v>591</v>
      </c>
      <c r="B1531" s="662" t="s">
        <v>592</v>
      </c>
      <c r="C1531" s="663" t="s">
        <v>604</v>
      </c>
      <c r="D1531" s="664" t="s">
        <v>4663</v>
      </c>
      <c r="E1531" s="663" t="s">
        <v>634</v>
      </c>
      <c r="F1531" s="664" t="s">
        <v>4671</v>
      </c>
      <c r="G1531" s="663" t="s">
        <v>650</v>
      </c>
      <c r="H1531" s="663" t="s">
        <v>4089</v>
      </c>
      <c r="I1531" s="663" t="s">
        <v>215</v>
      </c>
      <c r="J1531" s="663" t="s">
        <v>4090</v>
      </c>
      <c r="K1531" s="663"/>
      <c r="L1531" s="665">
        <v>45.83</v>
      </c>
      <c r="M1531" s="665">
        <v>13</v>
      </c>
      <c r="N1531" s="666">
        <v>595.79</v>
      </c>
    </row>
    <row r="1532" spans="1:14" ht="14.4" customHeight="1" x14ac:dyDescent="0.3">
      <c r="A1532" s="661" t="s">
        <v>591</v>
      </c>
      <c r="B1532" s="662" t="s">
        <v>592</v>
      </c>
      <c r="C1532" s="663" t="s">
        <v>604</v>
      </c>
      <c r="D1532" s="664" t="s">
        <v>4663</v>
      </c>
      <c r="E1532" s="663" t="s">
        <v>634</v>
      </c>
      <c r="F1532" s="664" t="s">
        <v>4671</v>
      </c>
      <c r="G1532" s="663" t="s">
        <v>650</v>
      </c>
      <c r="H1532" s="663" t="s">
        <v>2400</v>
      </c>
      <c r="I1532" s="663" t="s">
        <v>2400</v>
      </c>
      <c r="J1532" s="663" t="s">
        <v>2401</v>
      </c>
      <c r="K1532" s="663" t="s">
        <v>2402</v>
      </c>
      <c r="L1532" s="665">
        <v>199.89999393456984</v>
      </c>
      <c r="M1532" s="665">
        <v>55</v>
      </c>
      <c r="N1532" s="666">
        <v>10994.499666401342</v>
      </c>
    </row>
    <row r="1533" spans="1:14" ht="14.4" customHeight="1" x14ac:dyDescent="0.3">
      <c r="A1533" s="661" t="s">
        <v>591</v>
      </c>
      <c r="B1533" s="662" t="s">
        <v>592</v>
      </c>
      <c r="C1533" s="663" t="s">
        <v>604</v>
      </c>
      <c r="D1533" s="664" t="s">
        <v>4663</v>
      </c>
      <c r="E1533" s="663" t="s">
        <v>634</v>
      </c>
      <c r="F1533" s="664" t="s">
        <v>4671</v>
      </c>
      <c r="G1533" s="663" t="s">
        <v>650</v>
      </c>
      <c r="H1533" s="663" t="s">
        <v>2405</v>
      </c>
      <c r="I1533" s="663" t="s">
        <v>2405</v>
      </c>
      <c r="J1533" s="663" t="s">
        <v>2406</v>
      </c>
      <c r="K1533" s="663" t="s">
        <v>2407</v>
      </c>
      <c r="L1533" s="665">
        <v>115.72000000000007</v>
      </c>
      <c r="M1533" s="665">
        <v>3</v>
      </c>
      <c r="N1533" s="666">
        <v>347.1600000000002</v>
      </c>
    </row>
    <row r="1534" spans="1:14" ht="14.4" customHeight="1" x14ac:dyDescent="0.3">
      <c r="A1534" s="661" t="s">
        <v>591</v>
      </c>
      <c r="B1534" s="662" t="s">
        <v>592</v>
      </c>
      <c r="C1534" s="663" t="s">
        <v>604</v>
      </c>
      <c r="D1534" s="664" t="s">
        <v>4663</v>
      </c>
      <c r="E1534" s="663" t="s">
        <v>634</v>
      </c>
      <c r="F1534" s="664" t="s">
        <v>4671</v>
      </c>
      <c r="G1534" s="663" t="s">
        <v>650</v>
      </c>
      <c r="H1534" s="663" t="s">
        <v>2408</v>
      </c>
      <c r="I1534" s="663" t="s">
        <v>2408</v>
      </c>
      <c r="J1534" s="663" t="s">
        <v>2409</v>
      </c>
      <c r="K1534" s="663" t="s">
        <v>2410</v>
      </c>
      <c r="L1534" s="665">
        <v>72.180000000000007</v>
      </c>
      <c r="M1534" s="665">
        <v>3</v>
      </c>
      <c r="N1534" s="666">
        <v>216.54000000000002</v>
      </c>
    </row>
    <row r="1535" spans="1:14" ht="14.4" customHeight="1" x14ac:dyDescent="0.3">
      <c r="A1535" s="661" t="s">
        <v>591</v>
      </c>
      <c r="B1535" s="662" t="s">
        <v>592</v>
      </c>
      <c r="C1535" s="663" t="s">
        <v>604</v>
      </c>
      <c r="D1535" s="664" t="s">
        <v>4663</v>
      </c>
      <c r="E1535" s="663" t="s">
        <v>634</v>
      </c>
      <c r="F1535" s="664" t="s">
        <v>4671</v>
      </c>
      <c r="G1535" s="663" t="s">
        <v>650</v>
      </c>
      <c r="H1535" s="663" t="s">
        <v>4091</v>
      </c>
      <c r="I1535" s="663" t="s">
        <v>215</v>
      </c>
      <c r="J1535" s="663" t="s">
        <v>4092</v>
      </c>
      <c r="K1535" s="663"/>
      <c r="L1535" s="665">
        <v>53.92</v>
      </c>
      <c r="M1535" s="665">
        <v>1</v>
      </c>
      <c r="N1535" s="666">
        <v>53.92</v>
      </c>
    </row>
    <row r="1536" spans="1:14" ht="14.4" customHeight="1" x14ac:dyDescent="0.3">
      <c r="A1536" s="661" t="s">
        <v>591</v>
      </c>
      <c r="B1536" s="662" t="s">
        <v>592</v>
      </c>
      <c r="C1536" s="663" t="s">
        <v>604</v>
      </c>
      <c r="D1536" s="664" t="s">
        <v>4663</v>
      </c>
      <c r="E1536" s="663" t="s">
        <v>634</v>
      </c>
      <c r="F1536" s="664" t="s">
        <v>4671</v>
      </c>
      <c r="G1536" s="663" t="s">
        <v>650</v>
      </c>
      <c r="H1536" s="663" t="s">
        <v>4093</v>
      </c>
      <c r="I1536" s="663" t="s">
        <v>4093</v>
      </c>
      <c r="J1536" s="663" t="s">
        <v>4094</v>
      </c>
      <c r="K1536" s="663" t="s">
        <v>4095</v>
      </c>
      <c r="L1536" s="665">
        <v>288.6572592850813</v>
      </c>
      <c r="M1536" s="665">
        <v>28</v>
      </c>
      <c r="N1536" s="666">
        <v>8082.4032599822767</v>
      </c>
    </row>
    <row r="1537" spans="1:14" ht="14.4" customHeight="1" x14ac:dyDescent="0.3">
      <c r="A1537" s="661" t="s">
        <v>591</v>
      </c>
      <c r="B1537" s="662" t="s">
        <v>592</v>
      </c>
      <c r="C1537" s="663" t="s">
        <v>604</v>
      </c>
      <c r="D1537" s="664" t="s">
        <v>4663</v>
      </c>
      <c r="E1537" s="663" t="s">
        <v>634</v>
      </c>
      <c r="F1537" s="664" t="s">
        <v>4671</v>
      </c>
      <c r="G1537" s="663" t="s">
        <v>650</v>
      </c>
      <c r="H1537" s="663" t="s">
        <v>2411</v>
      </c>
      <c r="I1537" s="663" t="s">
        <v>215</v>
      </c>
      <c r="J1537" s="663" t="s">
        <v>2412</v>
      </c>
      <c r="K1537" s="663"/>
      <c r="L1537" s="665">
        <v>52.063784141574025</v>
      </c>
      <c r="M1537" s="665">
        <v>15</v>
      </c>
      <c r="N1537" s="666">
        <v>780.95676212361036</v>
      </c>
    </row>
    <row r="1538" spans="1:14" ht="14.4" customHeight="1" x14ac:dyDescent="0.3">
      <c r="A1538" s="661" t="s">
        <v>591</v>
      </c>
      <c r="B1538" s="662" t="s">
        <v>592</v>
      </c>
      <c r="C1538" s="663" t="s">
        <v>604</v>
      </c>
      <c r="D1538" s="664" t="s">
        <v>4663</v>
      </c>
      <c r="E1538" s="663" t="s">
        <v>634</v>
      </c>
      <c r="F1538" s="664" t="s">
        <v>4671</v>
      </c>
      <c r="G1538" s="663" t="s">
        <v>650</v>
      </c>
      <c r="H1538" s="663" t="s">
        <v>2413</v>
      </c>
      <c r="I1538" s="663" t="s">
        <v>2414</v>
      </c>
      <c r="J1538" s="663" t="s">
        <v>2415</v>
      </c>
      <c r="K1538" s="663" t="s">
        <v>2416</v>
      </c>
      <c r="L1538" s="665">
        <v>562.85</v>
      </c>
      <c r="M1538" s="665">
        <v>2</v>
      </c>
      <c r="N1538" s="666">
        <v>1125.7</v>
      </c>
    </row>
    <row r="1539" spans="1:14" ht="14.4" customHeight="1" x14ac:dyDescent="0.3">
      <c r="A1539" s="661" t="s">
        <v>591</v>
      </c>
      <c r="B1539" s="662" t="s">
        <v>592</v>
      </c>
      <c r="C1539" s="663" t="s">
        <v>604</v>
      </c>
      <c r="D1539" s="664" t="s">
        <v>4663</v>
      </c>
      <c r="E1539" s="663" t="s">
        <v>634</v>
      </c>
      <c r="F1539" s="664" t="s">
        <v>4671</v>
      </c>
      <c r="G1539" s="663" t="s">
        <v>650</v>
      </c>
      <c r="H1539" s="663" t="s">
        <v>4096</v>
      </c>
      <c r="I1539" s="663" t="s">
        <v>4096</v>
      </c>
      <c r="J1539" s="663" t="s">
        <v>1170</v>
      </c>
      <c r="K1539" s="663" t="s">
        <v>1171</v>
      </c>
      <c r="L1539" s="665">
        <v>72.300000000000026</v>
      </c>
      <c r="M1539" s="665">
        <v>1</v>
      </c>
      <c r="N1539" s="666">
        <v>72.300000000000026</v>
      </c>
    </row>
    <row r="1540" spans="1:14" ht="14.4" customHeight="1" x14ac:dyDescent="0.3">
      <c r="A1540" s="661" t="s">
        <v>591</v>
      </c>
      <c r="B1540" s="662" t="s">
        <v>592</v>
      </c>
      <c r="C1540" s="663" t="s">
        <v>604</v>
      </c>
      <c r="D1540" s="664" t="s">
        <v>4663</v>
      </c>
      <c r="E1540" s="663" t="s">
        <v>634</v>
      </c>
      <c r="F1540" s="664" t="s">
        <v>4671</v>
      </c>
      <c r="G1540" s="663" t="s">
        <v>650</v>
      </c>
      <c r="H1540" s="663" t="s">
        <v>4097</v>
      </c>
      <c r="I1540" s="663" t="s">
        <v>4098</v>
      </c>
      <c r="J1540" s="663" t="s">
        <v>4099</v>
      </c>
      <c r="K1540" s="663" t="s">
        <v>4100</v>
      </c>
      <c r="L1540" s="665">
        <v>696.82806578027953</v>
      </c>
      <c r="M1540" s="665">
        <v>14</v>
      </c>
      <c r="N1540" s="666">
        <v>9755.592920923913</v>
      </c>
    </row>
    <row r="1541" spans="1:14" ht="14.4" customHeight="1" x14ac:dyDescent="0.3">
      <c r="A1541" s="661" t="s">
        <v>591</v>
      </c>
      <c r="B1541" s="662" t="s">
        <v>592</v>
      </c>
      <c r="C1541" s="663" t="s">
        <v>604</v>
      </c>
      <c r="D1541" s="664" t="s">
        <v>4663</v>
      </c>
      <c r="E1541" s="663" t="s">
        <v>634</v>
      </c>
      <c r="F1541" s="664" t="s">
        <v>4671</v>
      </c>
      <c r="G1541" s="663" t="s">
        <v>650</v>
      </c>
      <c r="H1541" s="663" t="s">
        <v>4101</v>
      </c>
      <c r="I1541" s="663" t="s">
        <v>4102</v>
      </c>
      <c r="J1541" s="663" t="s">
        <v>4103</v>
      </c>
      <c r="K1541" s="663" t="s">
        <v>4104</v>
      </c>
      <c r="L1541" s="665">
        <v>296.52</v>
      </c>
      <c r="M1541" s="665">
        <v>2</v>
      </c>
      <c r="N1541" s="666">
        <v>593.04</v>
      </c>
    </row>
    <row r="1542" spans="1:14" ht="14.4" customHeight="1" x14ac:dyDescent="0.3">
      <c r="A1542" s="661" t="s">
        <v>591</v>
      </c>
      <c r="B1542" s="662" t="s">
        <v>592</v>
      </c>
      <c r="C1542" s="663" t="s">
        <v>604</v>
      </c>
      <c r="D1542" s="664" t="s">
        <v>4663</v>
      </c>
      <c r="E1542" s="663" t="s">
        <v>634</v>
      </c>
      <c r="F1542" s="664" t="s">
        <v>4671</v>
      </c>
      <c r="G1542" s="663" t="s">
        <v>650</v>
      </c>
      <c r="H1542" s="663" t="s">
        <v>2422</v>
      </c>
      <c r="I1542" s="663" t="s">
        <v>2422</v>
      </c>
      <c r="J1542" s="663" t="s">
        <v>826</v>
      </c>
      <c r="K1542" s="663" t="s">
        <v>830</v>
      </c>
      <c r="L1542" s="665">
        <v>227.5632594945854</v>
      </c>
      <c r="M1542" s="665">
        <v>18</v>
      </c>
      <c r="N1542" s="666">
        <v>4096.1386709025373</v>
      </c>
    </row>
    <row r="1543" spans="1:14" ht="14.4" customHeight="1" x14ac:dyDescent="0.3">
      <c r="A1543" s="661" t="s">
        <v>591</v>
      </c>
      <c r="B1543" s="662" t="s">
        <v>592</v>
      </c>
      <c r="C1543" s="663" t="s">
        <v>604</v>
      </c>
      <c r="D1543" s="664" t="s">
        <v>4663</v>
      </c>
      <c r="E1543" s="663" t="s">
        <v>634</v>
      </c>
      <c r="F1543" s="664" t="s">
        <v>4671</v>
      </c>
      <c r="G1543" s="663" t="s">
        <v>650</v>
      </c>
      <c r="H1543" s="663" t="s">
        <v>2423</v>
      </c>
      <c r="I1543" s="663" t="s">
        <v>2423</v>
      </c>
      <c r="J1543" s="663" t="s">
        <v>2424</v>
      </c>
      <c r="K1543" s="663" t="s">
        <v>2163</v>
      </c>
      <c r="L1543" s="665">
        <v>30.94987863158364</v>
      </c>
      <c r="M1543" s="665">
        <v>3</v>
      </c>
      <c r="N1543" s="666">
        <v>92.849635894750918</v>
      </c>
    </row>
    <row r="1544" spans="1:14" ht="14.4" customHeight="1" x14ac:dyDescent="0.3">
      <c r="A1544" s="661" t="s">
        <v>591</v>
      </c>
      <c r="B1544" s="662" t="s">
        <v>592</v>
      </c>
      <c r="C1544" s="663" t="s">
        <v>604</v>
      </c>
      <c r="D1544" s="664" t="s">
        <v>4663</v>
      </c>
      <c r="E1544" s="663" t="s">
        <v>634</v>
      </c>
      <c r="F1544" s="664" t="s">
        <v>4671</v>
      </c>
      <c r="G1544" s="663" t="s">
        <v>650</v>
      </c>
      <c r="H1544" s="663" t="s">
        <v>4105</v>
      </c>
      <c r="I1544" s="663" t="s">
        <v>215</v>
      </c>
      <c r="J1544" s="663" t="s">
        <v>4106</v>
      </c>
      <c r="K1544" s="663"/>
      <c r="L1544" s="665">
        <v>42.669998926539641</v>
      </c>
      <c r="M1544" s="665">
        <v>3</v>
      </c>
      <c r="N1544" s="666">
        <v>128.00999677961892</v>
      </c>
    </row>
    <row r="1545" spans="1:14" ht="14.4" customHeight="1" x14ac:dyDescent="0.3">
      <c r="A1545" s="661" t="s">
        <v>591</v>
      </c>
      <c r="B1545" s="662" t="s">
        <v>592</v>
      </c>
      <c r="C1545" s="663" t="s">
        <v>604</v>
      </c>
      <c r="D1545" s="664" t="s">
        <v>4663</v>
      </c>
      <c r="E1545" s="663" t="s">
        <v>634</v>
      </c>
      <c r="F1545" s="664" t="s">
        <v>4671</v>
      </c>
      <c r="G1545" s="663" t="s">
        <v>650</v>
      </c>
      <c r="H1545" s="663" t="s">
        <v>4107</v>
      </c>
      <c r="I1545" s="663" t="s">
        <v>4107</v>
      </c>
      <c r="J1545" s="663" t="s">
        <v>4108</v>
      </c>
      <c r="K1545" s="663" t="s">
        <v>4109</v>
      </c>
      <c r="L1545" s="665">
        <v>1033.5549999999998</v>
      </c>
      <c r="M1545" s="665">
        <v>2</v>
      </c>
      <c r="N1545" s="666">
        <v>2067.1099999999997</v>
      </c>
    </row>
    <row r="1546" spans="1:14" ht="14.4" customHeight="1" x14ac:dyDescent="0.3">
      <c r="A1546" s="661" t="s">
        <v>591</v>
      </c>
      <c r="B1546" s="662" t="s">
        <v>592</v>
      </c>
      <c r="C1546" s="663" t="s">
        <v>604</v>
      </c>
      <c r="D1546" s="664" t="s">
        <v>4663</v>
      </c>
      <c r="E1546" s="663" t="s">
        <v>634</v>
      </c>
      <c r="F1546" s="664" t="s">
        <v>4671</v>
      </c>
      <c r="G1546" s="663" t="s">
        <v>650</v>
      </c>
      <c r="H1546" s="663" t="s">
        <v>4110</v>
      </c>
      <c r="I1546" s="663" t="s">
        <v>4111</v>
      </c>
      <c r="J1546" s="663" t="s">
        <v>1931</v>
      </c>
      <c r="K1546" s="663" t="s">
        <v>4112</v>
      </c>
      <c r="L1546" s="665">
        <v>1083.9510000000002</v>
      </c>
      <c r="M1546" s="665">
        <v>8.802999800000002</v>
      </c>
      <c r="N1546" s="666">
        <v>9542.0204362098048</v>
      </c>
    </row>
    <row r="1547" spans="1:14" ht="14.4" customHeight="1" x14ac:dyDescent="0.3">
      <c r="A1547" s="661" t="s">
        <v>591</v>
      </c>
      <c r="B1547" s="662" t="s">
        <v>592</v>
      </c>
      <c r="C1547" s="663" t="s">
        <v>604</v>
      </c>
      <c r="D1547" s="664" t="s">
        <v>4663</v>
      </c>
      <c r="E1547" s="663" t="s">
        <v>634</v>
      </c>
      <c r="F1547" s="664" t="s">
        <v>4671</v>
      </c>
      <c r="G1547" s="663" t="s">
        <v>650</v>
      </c>
      <c r="H1547" s="663" t="s">
        <v>4113</v>
      </c>
      <c r="I1547" s="663" t="s">
        <v>215</v>
      </c>
      <c r="J1547" s="663" t="s">
        <v>4114</v>
      </c>
      <c r="K1547" s="663"/>
      <c r="L1547" s="665">
        <v>28.980017349598398</v>
      </c>
      <c r="M1547" s="665">
        <v>1</v>
      </c>
      <c r="N1547" s="666">
        <v>28.980017349598398</v>
      </c>
    </row>
    <row r="1548" spans="1:14" ht="14.4" customHeight="1" x14ac:dyDescent="0.3">
      <c r="A1548" s="661" t="s">
        <v>591</v>
      </c>
      <c r="B1548" s="662" t="s">
        <v>592</v>
      </c>
      <c r="C1548" s="663" t="s">
        <v>604</v>
      </c>
      <c r="D1548" s="664" t="s">
        <v>4663</v>
      </c>
      <c r="E1548" s="663" t="s">
        <v>634</v>
      </c>
      <c r="F1548" s="664" t="s">
        <v>4671</v>
      </c>
      <c r="G1548" s="663" t="s">
        <v>650</v>
      </c>
      <c r="H1548" s="663" t="s">
        <v>4115</v>
      </c>
      <c r="I1548" s="663" t="s">
        <v>215</v>
      </c>
      <c r="J1548" s="663" t="s">
        <v>4116</v>
      </c>
      <c r="K1548" s="663"/>
      <c r="L1548" s="665">
        <v>112.15000000000005</v>
      </c>
      <c r="M1548" s="665">
        <v>1</v>
      </c>
      <c r="N1548" s="666">
        <v>112.15000000000005</v>
      </c>
    </row>
    <row r="1549" spans="1:14" ht="14.4" customHeight="1" x14ac:dyDescent="0.3">
      <c r="A1549" s="661" t="s">
        <v>591</v>
      </c>
      <c r="B1549" s="662" t="s">
        <v>592</v>
      </c>
      <c r="C1549" s="663" t="s">
        <v>604</v>
      </c>
      <c r="D1549" s="664" t="s">
        <v>4663</v>
      </c>
      <c r="E1549" s="663" t="s">
        <v>634</v>
      </c>
      <c r="F1549" s="664" t="s">
        <v>4671</v>
      </c>
      <c r="G1549" s="663" t="s">
        <v>650</v>
      </c>
      <c r="H1549" s="663" t="s">
        <v>4117</v>
      </c>
      <c r="I1549" s="663" t="s">
        <v>4117</v>
      </c>
      <c r="J1549" s="663" t="s">
        <v>4118</v>
      </c>
      <c r="K1549" s="663" t="s">
        <v>2244</v>
      </c>
      <c r="L1549" s="665">
        <v>7627.58</v>
      </c>
      <c r="M1549" s="665">
        <v>1</v>
      </c>
      <c r="N1549" s="666">
        <v>7627.58</v>
      </c>
    </row>
    <row r="1550" spans="1:14" ht="14.4" customHeight="1" x14ac:dyDescent="0.3">
      <c r="A1550" s="661" t="s">
        <v>591</v>
      </c>
      <c r="B1550" s="662" t="s">
        <v>592</v>
      </c>
      <c r="C1550" s="663" t="s">
        <v>604</v>
      </c>
      <c r="D1550" s="664" t="s">
        <v>4663</v>
      </c>
      <c r="E1550" s="663" t="s">
        <v>634</v>
      </c>
      <c r="F1550" s="664" t="s">
        <v>4671</v>
      </c>
      <c r="G1550" s="663" t="s">
        <v>650</v>
      </c>
      <c r="H1550" s="663" t="s">
        <v>4119</v>
      </c>
      <c r="I1550" s="663" t="s">
        <v>215</v>
      </c>
      <c r="J1550" s="663" t="s">
        <v>4120</v>
      </c>
      <c r="K1550" s="663"/>
      <c r="L1550" s="665">
        <v>9009</v>
      </c>
      <c r="M1550" s="665">
        <v>27</v>
      </c>
      <c r="N1550" s="666">
        <v>243243</v>
      </c>
    </row>
    <row r="1551" spans="1:14" ht="14.4" customHeight="1" x14ac:dyDescent="0.3">
      <c r="A1551" s="661" t="s">
        <v>591</v>
      </c>
      <c r="B1551" s="662" t="s">
        <v>592</v>
      </c>
      <c r="C1551" s="663" t="s">
        <v>604</v>
      </c>
      <c r="D1551" s="664" t="s">
        <v>4663</v>
      </c>
      <c r="E1551" s="663" t="s">
        <v>634</v>
      </c>
      <c r="F1551" s="664" t="s">
        <v>4671</v>
      </c>
      <c r="G1551" s="663" t="s">
        <v>650</v>
      </c>
      <c r="H1551" s="663" t="s">
        <v>4121</v>
      </c>
      <c r="I1551" s="663" t="s">
        <v>215</v>
      </c>
      <c r="J1551" s="663" t="s">
        <v>4122</v>
      </c>
      <c r="K1551" s="663"/>
      <c r="L1551" s="665">
        <v>32.000071101156948</v>
      </c>
      <c r="M1551" s="665">
        <v>1</v>
      </c>
      <c r="N1551" s="666">
        <v>32.000071101156948</v>
      </c>
    </row>
    <row r="1552" spans="1:14" ht="14.4" customHeight="1" x14ac:dyDescent="0.3">
      <c r="A1552" s="661" t="s">
        <v>591</v>
      </c>
      <c r="B1552" s="662" t="s">
        <v>592</v>
      </c>
      <c r="C1552" s="663" t="s">
        <v>604</v>
      </c>
      <c r="D1552" s="664" t="s">
        <v>4663</v>
      </c>
      <c r="E1552" s="663" t="s">
        <v>634</v>
      </c>
      <c r="F1552" s="664" t="s">
        <v>4671</v>
      </c>
      <c r="G1552" s="663" t="s">
        <v>2438</v>
      </c>
      <c r="H1552" s="663" t="s">
        <v>4123</v>
      </c>
      <c r="I1552" s="663" t="s">
        <v>4123</v>
      </c>
      <c r="J1552" s="663" t="s">
        <v>4124</v>
      </c>
      <c r="K1552" s="663" t="s">
        <v>4125</v>
      </c>
      <c r="L1552" s="665">
        <v>14.910000000000004</v>
      </c>
      <c r="M1552" s="665">
        <v>1</v>
      </c>
      <c r="N1552" s="666">
        <v>14.910000000000004</v>
      </c>
    </row>
    <row r="1553" spans="1:14" ht="14.4" customHeight="1" x14ac:dyDescent="0.3">
      <c r="A1553" s="661" t="s">
        <v>591</v>
      </c>
      <c r="B1553" s="662" t="s">
        <v>592</v>
      </c>
      <c r="C1553" s="663" t="s">
        <v>604</v>
      </c>
      <c r="D1553" s="664" t="s">
        <v>4663</v>
      </c>
      <c r="E1553" s="663" t="s">
        <v>634</v>
      </c>
      <c r="F1553" s="664" t="s">
        <v>4671</v>
      </c>
      <c r="G1553" s="663" t="s">
        <v>2438</v>
      </c>
      <c r="H1553" s="663" t="s">
        <v>2442</v>
      </c>
      <c r="I1553" s="663" t="s">
        <v>2443</v>
      </c>
      <c r="J1553" s="663" t="s">
        <v>2444</v>
      </c>
      <c r="K1553" s="663" t="s">
        <v>2445</v>
      </c>
      <c r="L1553" s="665">
        <v>118.76508385046989</v>
      </c>
      <c r="M1553" s="665">
        <v>40</v>
      </c>
      <c r="N1553" s="666">
        <v>4750.6033540187955</v>
      </c>
    </row>
    <row r="1554" spans="1:14" ht="14.4" customHeight="1" x14ac:dyDescent="0.3">
      <c r="A1554" s="661" t="s">
        <v>591</v>
      </c>
      <c r="B1554" s="662" t="s">
        <v>592</v>
      </c>
      <c r="C1554" s="663" t="s">
        <v>604</v>
      </c>
      <c r="D1554" s="664" t="s">
        <v>4663</v>
      </c>
      <c r="E1554" s="663" t="s">
        <v>634</v>
      </c>
      <c r="F1554" s="664" t="s">
        <v>4671</v>
      </c>
      <c r="G1554" s="663" t="s">
        <v>2438</v>
      </c>
      <c r="H1554" s="663" t="s">
        <v>2446</v>
      </c>
      <c r="I1554" s="663" t="s">
        <v>2447</v>
      </c>
      <c r="J1554" s="663" t="s">
        <v>2448</v>
      </c>
      <c r="K1554" s="663" t="s">
        <v>2449</v>
      </c>
      <c r="L1554" s="665">
        <v>34.772623347437062</v>
      </c>
      <c r="M1554" s="665">
        <v>416</v>
      </c>
      <c r="N1554" s="666">
        <v>14465.411312533817</v>
      </c>
    </row>
    <row r="1555" spans="1:14" ht="14.4" customHeight="1" x14ac:dyDescent="0.3">
      <c r="A1555" s="661" t="s">
        <v>591</v>
      </c>
      <c r="B1555" s="662" t="s">
        <v>592</v>
      </c>
      <c r="C1555" s="663" t="s">
        <v>604</v>
      </c>
      <c r="D1555" s="664" t="s">
        <v>4663</v>
      </c>
      <c r="E1555" s="663" t="s">
        <v>634</v>
      </c>
      <c r="F1555" s="664" t="s">
        <v>4671</v>
      </c>
      <c r="G1555" s="663" t="s">
        <v>2438</v>
      </c>
      <c r="H1555" s="663" t="s">
        <v>2450</v>
      </c>
      <c r="I1555" s="663" t="s">
        <v>2451</v>
      </c>
      <c r="J1555" s="663" t="s">
        <v>1967</v>
      </c>
      <c r="K1555" s="663" t="s">
        <v>2452</v>
      </c>
      <c r="L1555" s="665">
        <v>105.11484842246473</v>
      </c>
      <c r="M1555" s="665">
        <v>19</v>
      </c>
      <c r="N1555" s="666">
        <v>1997.18212002683</v>
      </c>
    </row>
    <row r="1556" spans="1:14" ht="14.4" customHeight="1" x14ac:dyDescent="0.3">
      <c r="A1556" s="661" t="s">
        <v>591</v>
      </c>
      <c r="B1556" s="662" t="s">
        <v>592</v>
      </c>
      <c r="C1556" s="663" t="s">
        <v>604</v>
      </c>
      <c r="D1556" s="664" t="s">
        <v>4663</v>
      </c>
      <c r="E1556" s="663" t="s">
        <v>634</v>
      </c>
      <c r="F1556" s="664" t="s">
        <v>4671</v>
      </c>
      <c r="G1556" s="663" t="s">
        <v>2438</v>
      </c>
      <c r="H1556" s="663" t="s">
        <v>2457</v>
      </c>
      <c r="I1556" s="663" t="s">
        <v>2458</v>
      </c>
      <c r="J1556" s="663" t="s">
        <v>2459</v>
      </c>
      <c r="K1556" s="663" t="s">
        <v>2460</v>
      </c>
      <c r="L1556" s="665">
        <v>108.15000109281175</v>
      </c>
      <c r="M1556" s="665">
        <v>2</v>
      </c>
      <c r="N1556" s="666">
        <v>216.3000021856235</v>
      </c>
    </row>
    <row r="1557" spans="1:14" ht="14.4" customHeight="1" x14ac:dyDescent="0.3">
      <c r="A1557" s="661" t="s">
        <v>591</v>
      </c>
      <c r="B1557" s="662" t="s">
        <v>592</v>
      </c>
      <c r="C1557" s="663" t="s">
        <v>604</v>
      </c>
      <c r="D1557" s="664" t="s">
        <v>4663</v>
      </c>
      <c r="E1557" s="663" t="s">
        <v>634</v>
      </c>
      <c r="F1557" s="664" t="s">
        <v>4671</v>
      </c>
      <c r="G1557" s="663" t="s">
        <v>2438</v>
      </c>
      <c r="H1557" s="663" t="s">
        <v>2461</v>
      </c>
      <c r="I1557" s="663" t="s">
        <v>2462</v>
      </c>
      <c r="J1557" s="663" t="s">
        <v>2463</v>
      </c>
      <c r="K1557" s="663" t="s">
        <v>1201</v>
      </c>
      <c r="L1557" s="665">
        <v>29.300000000000008</v>
      </c>
      <c r="M1557" s="665">
        <v>1</v>
      </c>
      <c r="N1557" s="666">
        <v>29.300000000000008</v>
      </c>
    </row>
    <row r="1558" spans="1:14" ht="14.4" customHeight="1" x14ac:dyDescent="0.3">
      <c r="A1558" s="661" t="s">
        <v>591</v>
      </c>
      <c r="B1558" s="662" t="s">
        <v>592</v>
      </c>
      <c r="C1558" s="663" t="s">
        <v>604</v>
      </c>
      <c r="D1558" s="664" t="s">
        <v>4663</v>
      </c>
      <c r="E1558" s="663" t="s">
        <v>634</v>
      </c>
      <c r="F1558" s="664" t="s">
        <v>4671</v>
      </c>
      <c r="G1558" s="663" t="s">
        <v>2438</v>
      </c>
      <c r="H1558" s="663" t="s">
        <v>4126</v>
      </c>
      <c r="I1558" s="663" t="s">
        <v>4127</v>
      </c>
      <c r="J1558" s="663" t="s">
        <v>4128</v>
      </c>
      <c r="K1558" s="663" t="s">
        <v>4129</v>
      </c>
      <c r="L1558" s="665">
        <v>105.40969207401713</v>
      </c>
      <c r="M1558" s="665">
        <v>1</v>
      </c>
      <c r="N1558" s="666">
        <v>105.40969207401713</v>
      </c>
    </row>
    <row r="1559" spans="1:14" ht="14.4" customHeight="1" x14ac:dyDescent="0.3">
      <c r="A1559" s="661" t="s">
        <v>591</v>
      </c>
      <c r="B1559" s="662" t="s">
        <v>592</v>
      </c>
      <c r="C1559" s="663" t="s">
        <v>604</v>
      </c>
      <c r="D1559" s="664" t="s">
        <v>4663</v>
      </c>
      <c r="E1559" s="663" t="s">
        <v>634</v>
      </c>
      <c r="F1559" s="664" t="s">
        <v>4671</v>
      </c>
      <c r="G1559" s="663" t="s">
        <v>2438</v>
      </c>
      <c r="H1559" s="663" t="s">
        <v>4130</v>
      </c>
      <c r="I1559" s="663" t="s">
        <v>4131</v>
      </c>
      <c r="J1559" s="663" t="s">
        <v>4132</v>
      </c>
      <c r="K1559" s="663" t="s">
        <v>4133</v>
      </c>
      <c r="L1559" s="665">
        <v>157.94947668148581</v>
      </c>
      <c r="M1559" s="665">
        <v>1</v>
      </c>
      <c r="N1559" s="666">
        <v>157.94947668148581</v>
      </c>
    </row>
    <row r="1560" spans="1:14" ht="14.4" customHeight="1" x14ac:dyDescent="0.3">
      <c r="A1560" s="661" t="s">
        <v>591</v>
      </c>
      <c r="B1560" s="662" t="s">
        <v>592</v>
      </c>
      <c r="C1560" s="663" t="s">
        <v>604</v>
      </c>
      <c r="D1560" s="664" t="s">
        <v>4663</v>
      </c>
      <c r="E1560" s="663" t="s">
        <v>634</v>
      </c>
      <c r="F1560" s="664" t="s">
        <v>4671</v>
      </c>
      <c r="G1560" s="663" t="s">
        <v>2438</v>
      </c>
      <c r="H1560" s="663" t="s">
        <v>2464</v>
      </c>
      <c r="I1560" s="663" t="s">
        <v>2465</v>
      </c>
      <c r="J1560" s="663" t="s">
        <v>2466</v>
      </c>
      <c r="K1560" s="663" t="s">
        <v>2467</v>
      </c>
      <c r="L1560" s="665">
        <v>166.79404744956508</v>
      </c>
      <c r="M1560" s="665">
        <v>9</v>
      </c>
      <c r="N1560" s="666">
        <v>1501.1464270460858</v>
      </c>
    </row>
    <row r="1561" spans="1:14" ht="14.4" customHeight="1" x14ac:dyDescent="0.3">
      <c r="A1561" s="661" t="s">
        <v>591</v>
      </c>
      <c r="B1561" s="662" t="s">
        <v>592</v>
      </c>
      <c r="C1561" s="663" t="s">
        <v>604</v>
      </c>
      <c r="D1561" s="664" t="s">
        <v>4663</v>
      </c>
      <c r="E1561" s="663" t="s">
        <v>634</v>
      </c>
      <c r="F1561" s="664" t="s">
        <v>4671</v>
      </c>
      <c r="G1561" s="663" t="s">
        <v>2438</v>
      </c>
      <c r="H1561" s="663" t="s">
        <v>2472</v>
      </c>
      <c r="I1561" s="663" t="s">
        <v>2473</v>
      </c>
      <c r="J1561" s="663" t="s">
        <v>2474</v>
      </c>
      <c r="K1561" s="663" t="s">
        <v>2475</v>
      </c>
      <c r="L1561" s="665">
        <v>630.66037499999993</v>
      </c>
      <c r="M1561" s="665">
        <v>40</v>
      </c>
      <c r="N1561" s="666">
        <v>25226.414999999997</v>
      </c>
    </row>
    <row r="1562" spans="1:14" ht="14.4" customHeight="1" x14ac:dyDescent="0.3">
      <c r="A1562" s="661" t="s">
        <v>591</v>
      </c>
      <c r="B1562" s="662" t="s">
        <v>592</v>
      </c>
      <c r="C1562" s="663" t="s">
        <v>604</v>
      </c>
      <c r="D1562" s="664" t="s">
        <v>4663</v>
      </c>
      <c r="E1562" s="663" t="s">
        <v>634</v>
      </c>
      <c r="F1562" s="664" t="s">
        <v>4671</v>
      </c>
      <c r="G1562" s="663" t="s">
        <v>2438</v>
      </c>
      <c r="H1562" s="663" t="s">
        <v>2476</v>
      </c>
      <c r="I1562" s="663" t="s">
        <v>2477</v>
      </c>
      <c r="J1562" s="663" t="s">
        <v>2474</v>
      </c>
      <c r="K1562" s="663" t="s">
        <v>2478</v>
      </c>
      <c r="L1562" s="665">
        <v>721.20000000000016</v>
      </c>
      <c r="M1562" s="665">
        <v>34</v>
      </c>
      <c r="N1562" s="666">
        <v>24520.800000000007</v>
      </c>
    </row>
    <row r="1563" spans="1:14" ht="14.4" customHeight="1" x14ac:dyDescent="0.3">
      <c r="A1563" s="661" t="s">
        <v>591</v>
      </c>
      <c r="B1563" s="662" t="s">
        <v>592</v>
      </c>
      <c r="C1563" s="663" t="s">
        <v>604</v>
      </c>
      <c r="D1563" s="664" t="s">
        <v>4663</v>
      </c>
      <c r="E1563" s="663" t="s">
        <v>634</v>
      </c>
      <c r="F1563" s="664" t="s">
        <v>4671</v>
      </c>
      <c r="G1563" s="663" t="s">
        <v>2438</v>
      </c>
      <c r="H1563" s="663" t="s">
        <v>2482</v>
      </c>
      <c r="I1563" s="663" t="s">
        <v>2483</v>
      </c>
      <c r="J1563" s="663" t="s">
        <v>2484</v>
      </c>
      <c r="K1563" s="663" t="s">
        <v>2485</v>
      </c>
      <c r="L1563" s="665">
        <v>33.425739142068352</v>
      </c>
      <c r="M1563" s="665">
        <v>53</v>
      </c>
      <c r="N1563" s="666">
        <v>1771.5641745296227</v>
      </c>
    </row>
    <row r="1564" spans="1:14" ht="14.4" customHeight="1" x14ac:dyDescent="0.3">
      <c r="A1564" s="661" t="s">
        <v>591</v>
      </c>
      <c r="B1564" s="662" t="s">
        <v>592</v>
      </c>
      <c r="C1564" s="663" t="s">
        <v>604</v>
      </c>
      <c r="D1564" s="664" t="s">
        <v>4663</v>
      </c>
      <c r="E1564" s="663" t="s">
        <v>634</v>
      </c>
      <c r="F1564" s="664" t="s">
        <v>4671</v>
      </c>
      <c r="G1564" s="663" t="s">
        <v>2438</v>
      </c>
      <c r="H1564" s="663" t="s">
        <v>2486</v>
      </c>
      <c r="I1564" s="663" t="s">
        <v>2487</v>
      </c>
      <c r="J1564" s="663" t="s">
        <v>2488</v>
      </c>
      <c r="K1564" s="663" t="s">
        <v>2489</v>
      </c>
      <c r="L1564" s="665">
        <v>43.333997189304363</v>
      </c>
      <c r="M1564" s="665">
        <v>31</v>
      </c>
      <c r="N1564" s="666">
        <v>1343.3539128684351</v>
      </c>
    </row>
    <row r="1565" spans="1:14" ht="14.4" customHeight="1" x14ac:dyDescent="0.3">
      <c r="A1565" s="661" t="s">
        <v>591</v>
      </c>
      <c r="B1565" s="662" t="s">
        <v>592</v>
      </c>
      <c r="C1565" s="663" t="s">
        <v>604</v>
      </c>
      <c r="D1565" s="664" t="s">
        <v>4663</v>
      </c>
      <c r="E1565" s="663" t="s">
        <v>634</v>
      </c>
      <c r="F1565" s="664" t="s">
        <v>4671</v>
      </c>
      <c r="G1565" s="663" t="s">
        <v>2438</v>
      </c>
      <c r="H1565" s="663" t="s">
        <v>2490</v>
      </c>
      <c r="I1565" s="663" t="s">
        <v>2491</v>
      </c>
      <c r="J1565" s="663" t="s">
        <v>2492</v>
      </c>
      <c r="K1565" s="663" t="s">
        <v>2493</v>
      </c>
      <c r="L1565" s="665">
        <v>43.355768864990075</v>
      </c>
      <c r="M1565" s="665">
        <v>53</v>
      </c>
      <c r="N1565" s="666">
        <v>2297.8557498444738</v>
      </c>
    </row>
    <row r="1566" spans="1:14" ht="14.4" customHeight="1" x14ac:dyDescent="0.3">
      <c r="A1566" s="661" t="s">
        <v>591</v>
      </c>
      <c r="B1566" s="662" t="s">
        <v>592</v>
      </c>
      <c r="C1566" s="663" t="s">
        <v>604</v>
      </c>
      <c r="D1566" s="664" t="s">
        <v>4663</v>
      </c>
      <c r="E1566" s="663" t="s">
        <v>634</v>
      </c>
      <c r="F1566" s="664" t="s">
        <v>4671</v>
      </c>
      <c r="G1566" s="663" t="s">
        <v>2438</v>
      </c>
      <c r="H1566" s="663" t="s">
        <v>2498</v>
      </c>
      <c r="I1566" s="663" t="s">
        <v>2499</v>
      </c>
      <c r="J1566" s="663" t="s">
        <v>2500</v>
      </c>
      <c r="K1566" s="663" t="s">
        <v>2501</v>
      </c>
      <c r="L1566" s="665">
        <v>209.02</v>
      </c>
      <c r="M1566" s="665">
        <v>1</v>
      </c>
      <c r="N1566" s="666">
        <v>209.02</v>
      </c>
    </row>
    <row r="1567" spans="1:14" ht="14.4" customHeight="1" x14ac:dyDescent="0.3">
      <c r="A1567" s="661" t="s">
        <v>591</v>
      </c>
      <c r="B1567" s="662" t="s">
        <v>592</v>
      </c>
      <c r="C1567" s="663" t="s">
        <v>604</v>
      </c>
      <c r="D1567" s="664" t="s">
        <v>4663</v>
      </c>
      <c r="E1567" s="663" t="s">
        <v>634</v>
      </c>
      <c r="F1567" s="664" t="s">
        <v>4671</v>
      </c>
      <c r="G1567" s="663" t="s">
        <v>2438</v>
      </c>
      <c r="H1567" s="663" t="s">
        <v>2502</v>
      </c>
      <c r="I1567" s="663" t="s">
        <v>2503</v>
      </c>
      <c r="J1567" s="663" t="s">
        <v>2504</v>
      </c>
      <c r="K1567" s="663" t="s">
        <v>2505</v>
      </c>
      <c r="L1567" s="665">
        <v>108.00991526329781</v>
      </c>
      <c r="M1567" s="665">
        <v>11</v>
      </c>
      <c r="N1567" s="666">
        <v>1188.109067896276</v>
      </c>
    </row>
    <row r="1568" spans="1:14" ht="14.4" customHeight="1" x14ac:dyDescent="0.3">
      <c r="A1568" s="661" t="s">
        <v>591</v>
      </c>
      <c r="B1568" s="662" t="s">
        <v>592</v>
      </c>
      <c r="C1568" s="663" t="s">
        <v>604</v>
      </c>
      <c r="D1568" s="664" t="s">
        <v>4663</v>
      </c>
      <c r="E1568" s="663" t="s">
        <v>634</v>
      </c>
      <c r="F1568" s="664" t="s">
        <v>4671</v>
      </c>
      <c r="G1568" s="663" t="s">
        <v>2438</v>
      </c>
      <c r="H1568" s="663" t="s">
        <v>2506</v>
      </c>
      <c r="I1568" s="663" t="s">
        <v>2507</v>
      </c>
      <c r="J1568" s="663" t="s">
        <v>2508</v>
      </c>
      <c r="K1568" s="663" t="s">
        <v>2509</v>
      </c>
      <c r="L1568" s="665">
        <v>59.332499999999996</v>
      </c>
      <c r="M1568" s="665">
        <v>4</v>
      </c>
      <c r="N1568" s="666">
        <v>237.32999999999998</v>
      </c>
    </row>
    <row r="1569" spans="1:14" ht="14.4" customHeight="1" x14ac:dyDescent="0.3">
      <c r="A1569" s="661" t="s">
        <v>591</v>
      </c>
      <c r="B1569" s="662" t="s">
        <v>592</v>
      </c>
      <c r="C1569" s="663" t="s">
        <v>604</v>
      </c>
      <c r="D1569" s="664" t="s">
        <v>4663</v>
      </c>
      <c r="E1569" s="663" t="s">
        <v>634</v>
      </c>
      <c r="F1569" s="664" t="s">
        <v>4671</v>
      </c>
      <c r="G1569" s="663" t="s">
        <v>2438</v>
      </c>
      <c r="H1569" s="663" t="s">
        <v>2510</v>
      </c>
      <c r="I1569" s="663" t="s">
        <v>2511</v>
      </c>
      <c r="J1569" s="663" t="s">
        <v>2512</v>
      </c>
      <c r="K1569" s="663" t="s">
        <v>1270</v>
      </c>
      <c r="L1569" s="665">
        <v>46.659948560897824</v>
      </c>
      <c r="M1569" s="665">
        <v>14</v>
      </c>
      <c r="N1569" s="666">
        <v>653.23927985256955</v>
      </c>
    </row>
    <row r="1570" spans="1:14" ht="14.4" customHeight="1" x14ac:dyDescent="0.3">
      <c r="A1570" s="661" t="s">
        <v>591</v>
      </c>
      <c r="B1570" s="662" t="s">
        <v>592</v>
      </c>
      <c r="C1570" s="663" t="s">
        <v>604</v>
      </c>
      <c r="D1570" s="664" t="s">
        <v>4663</v>
      </c>
      <c r="E1570" s="663" t="s">
        <v>634</v>
      </c>
      <c r="F1570" s="664" t="s">
        <v>4671</v>
      </c>
      <c r="G1570" s="663" t="s">
        <v>2438</v>
      </c>
      <c r="H1570" s="663" t="s">
        <v>4134</v>
      </c>
      <c r="I1570" s="663" t="s">
        <v>4135</v>
      </c>
      <c r="J1570" s="663" t="s">
        <v>4136</v>
      </c>
      <c r="K1570" s="663" t="s">
        <v>968</v>
      </c>
      <c r="L1570" s="665">
        <v>52.707078187927458</v>
      </c>
      <c r="M1570" s="665">
        <v>14</v>
      </c>
      <c r="N1570" s="666">
        <v>737.89909463098445</v>
      </c>
    </row>
    <row r="1571" spans="1:14" ht="14.4" customHeight="1" x14ac:dyDescent="0.3">
      <c r="A1571" s="661" t="s">
        <v>591</v>
      </c>
      <c r="B1571" s="662" t="s">
        <v>592</v>
      </c>
      <c r="C1571" s="663" t="s">
        <v>604</v>
      </c>
      <c r="D1571" s="664" t="s">
        <v>4663</v>
      </c>
      <c r="E1571" s="663" t="s">
        <v>634</v>
      </c>
      <c r="F1571" s="664" t="s">
        <v>4671</v>
      </c>
      <c r="G1571" s="663" t="s">
        <v>2438</v>
      </c>
      <c r="H1571" s="663" t="s">
        <v>2517</v>
      </c>
      <c r="I1571" s="663" t="s">
        <v>2518</v>
      </c>
      <c r="J1571" s="663" t="s">
        <v>2519</v>
      </c>
      <c r="K1571" s="663" t="s">
        <v>2520</v>
      </c>
      <c r="L1571" s="665">
        <v>77.516666666666666</v>
      </c>
      <c r="M1571" s="665">
        <v>6</v>
      </c>
      <c r="N1571" s="666">
        <v>465.1</v>
      </c>
    </row>
    <row r="1572" spans="1:14" ht="14.4" customHeight="1" x14ac:dyDescent="0.3">
      <c r="A1572" s="661" t="s">
        <v>591</v>
      </c>
      <c r="B1572" s="662" t="s">
        <v>592</v>
      </c>
      <c r="C1572" s="663" t="s">
        <v>604</v>
      </c>
      <c r="D1572" s="664" t="s">
        <v>4663</v>
      </c>
      <c r="E1572" s="663" t="s">
        <v>634</v>
      </c>
      <c r="F1572" s="664" t="s">
        <v>4671</v>
      </c>
      <c r="G1572" s="663" t="s">
        <v>2438</v>
      </c>
      <c r="H1572" s="663" t="s">
        <v>2521</v>
      </c>
      <c r="I1572" s="663" t="s">
        <v>2522</v>
      </c>
      <c r="J1572" s="663" t="s">
        <v>2519</v>
      </c>
      <c r="K1572" s="663" t="s">
        <v>2523</v>
      </c>
      <c r="L1572" s="665">
        <v>267.26890901516026</v>
      </c>
      <c r="M1572" s="665">
        <v>3</v>
      </c>
      <c r="N1572" s="666">
        <v>801.80672704548078</v>
      </c>
    </row>
    <row r="1573" spans="1:14" ht="14.4" customHeight="1" x14ac:dyDescent="0.3">
      <c r="A1573" s="661" t="s">
        <v>591</v>
      </c>
      <c r="B1573" s="662" t="s">
        <v>592</v>
      </c>
      <c r="C1573" s="663" t="s">
        <v>604</v>
      </c>
      <c r="D1573" s="664" t="s">
        <v>4663</v>
      </c>
      <c r="E1573" s="663" t="s">
        <v>634</v>
      </c>
      <c r="F1573" s="664" t="s">
        <v>4671</v>
      </c>
      <c r="G1573" s="663" t="s">
        <v>2438</v>
      </c>
      <c r="H1573" s="663" t="s">
        <v>4137</v>
      </c>
      <c r="I1573" s="663" t="s">
        <v>4138</v>
      </c>
      <c r="J1573" s="663" t="s">
        <v>2806</v>
      </c>
      <c r="K1573" s="663" t="s">
        <v>4139</v>
      </c>
      <c r="L1573" s="665">
        <v>3299.9946253116336</v>
      </c>
      <c r="M1573" s="665">
        <v>10</v>
      </c>
      <c r="N1573" s="666">
        <v>32999.946253116337</v>
      </c>
    </row>
    <row r="1574" spans="1:14" ht="14.4" customHeight="1" x14ac:dyDescent="0.3">
      <c r="A1574" s="661" t="s">
        <v>591</v>
      </c>
      <c r="B1574" s="662" t="s">
        <v>592</v>
      </c>
      <c r="C1574" s="663" t="s">
        <v>604</v>
      </c>
      <c r="D1574" s="664" t="s">
        <v>4663</v>
      </c>
      <c r="E1574" s="663" t="s">
        <v>634</v>
      </c>
      <c r="F1574" s="664" t="s">
        <v>4671</v>
      </c>
      <c r="G1574" s="663" t="s">
        <v>2438</v>
      </c>
      <c r="H1574" s="663" t="s">
        <v>2536</v>
      </c>
      <c r="I1574" s="663" t="s">
        <v>2537</v>
      </c>
      <c r="J1574" s="663" t="s">
        <v>2538</v>
      </c>
      <c r="K1574" s="663" t="s">
        <v>2539</v>
      </c>
      <c r="L1574" s="665">
        <v>36.259841457197794</v>
      </c>
      <c r="M1574" s="665">
        <v>5</v>
      </c>
      <c r="N1574" s="666">
        <v>181.29920728598898</v>
      </c>
    </row>
    <row r="1575" spans="1:14" ht="14.4" customHeight="1" x14ac:dyDescent="0.3">
      <c r="A1575" s="661" t="s">
        <v>591</v>
      </c>
      <c r="B1575" s="662" t="s">
        <v>592</v>
      </c>
      <c r="C1575" s="663" t="s">
        <v>604</v>
      </c>
      <c r="D1575" s="664" t="s">
        <v>4663</v>
      </c>
      <c r="E1575" s="663" t="s">
        <v>634</v>
      </c>
      <c r="F1575" s="664" t="s">
        <v>4671</v>
      </c>
      <c r="G1575" s="663" t="s">
        <v>2438</v>
      </c>
      <c r="H1575" s="663" t="s">
        <v>2540</v>
      </c>
      <c r="I1575" s="663" t="s">
        <v>2541</v>
      </c>
      <c r="J1575" s="663" t="s">
        <v>2542</v>
      </c>
      <c r="K1575" s="663" t="s">
        <v>2543</v>
      </c>
      <c r="L1575" s="665">
        <v>168.53993841816842</v>
      </c>
      <c r="M1575" s="665">
        <v>6</v>
      </c>
      <c r="N1575" s="666">
        <v>1011.2396305090105</v>
      </c>
    </row>
    <row r="1576" spans="1:14" ht="14.4" customHeight="1" x14ac:dyDescent="0.3">
      <c r="A1576" s="661" t="s">
        <v>591</v>
      </c>
      <c r="B1576" s="662" t="s">
        <v>592</v>
      </c>
      <c r="C1576" s="663" t="s">
        <v>604</v>
      </c>
      <c r="D1576" s="664" t="s">
        <v>4663</v>
      </c>
      <c r="E1576" s="663" t="s">
        <v>634</v>
      </c>
      <c r="F1576" s="664" t="s">
        <v>4671</v>
      </c>
      <c r="G1576" s="663" t="s">
        <v>2438</v>
      </c>
      <c r="H1576" s="663" t="s">
        <v>2548</v>
      </c>
      <c r="I1576" s="663" t="s">
        <v>2549</v>
      </c>
      <c r="J1576" s="663" t="s">
        <v>2550</v>
      </c>
      <c r="K1576" s="663" t="s">
        <v>2551</v>
      </c>
      <c r="L1576" s="665">
        <v>27.034906149219118</v>
      </c>
      <c r="M1576" s="665">
        <v>4</v>
      </c>
      <c r="N1576" s="666">
        <v>108.13962459687647</v>
      </c>
    </row>
    <row r="1577" spans="1:14" ht="14.4" customHeight="1" x14ac:dyDescent="0.3">
      <c r="A1577" s="661" t="s">
        <v>591</v>
      </c>
      <c r="B1577" s="662" t="s">
        <v>592</v>
      </c>
      <c r="C1577" s="663" t="s">
        <v>604</v>
      </c>
      <c r="D1577" s="664" t="s">
        <v>4663</v>
      </c>
      <c r="E1577" s="663" t="s">
        <v>634</v>
      </c>
      <c r="F1577" s="664" t="s">
        <v>4671</v>
      </c>
      <c r="G1577" s="663" t="s">
        <v>2438</v>
      </c>
      <c r="H1577" s="663" t="s">
        <v>4140</v>
      </c>
      <c r="I1577" s="663" t="s">
        <v>4141</v>
      </c>
      <c r="J1577" s="663" t="s">
        <v>2550</v>
      </c>
      <c r="K1577" s="663" t="s">
        <v>4142</v>
      </c>
      <c r="L1577" s="665">
        <v>72.334144760765952</v>
      </c>
      <c r="M1577" s="665">
        <v>5</v>
      </c>
      <c r="N1577" s="666">
        <v>361.67072380382973</v>
      </c>
    </row>
    <row r="1578" spans="1:14" ht="14.4" customHeight="1" x14ac:dyDescent="0.3">
      <c r="A1578" s="661" t="s">
        <v>591</v>
      </c>
      <c r="B1578" s="662" t="s">
        <v>592</v>
      </c>
      <c r="C1578" s="663" t="s">
        <v>604</v>
      </c>
      <c r="D1578" s="664" t="s">
        <v>4663</v>
      </c>
      <c r="E1578" s="663" t="s">
        <v>634</v>
      </c>
      <c r="F1578" s="664" t="s">
        <v>4671</v>
      </c>
      <c r="G1578" s="663" t="s">
        <v>2438</v>
      </c>
      <c r="H1578" s="663" t="s">
        <v>2552</v>
      </c>
      <c r="I1578" s="663" t="s">
        <v>2553</v>
      </c>
      <c r="J1578" s="663" t="s">
        <v>2550</v>
      </c>
      <c r="K1578" s="663" t="s">
        <v>2554</v>
      </c>
      <c r="L1578" s="665">
        <v>104.49918593370289</v>
      </c>
      <c r="M1578" s="665">
        <v>29</v>
      </c>
      <c r="N1578" s="666">
        <v>3030.4763920773839</v>
      </c>
    </row>
    <row r="1579" spans="1:14" ht="14.4" customHeight="1" x14ac:dyDescent="0.3">
      <c r="A1579" s="661" t="s">
        <v>591</v>
      </c>
      <c r="B1579" s="662" t="s">
        <v>592</v>
      </c>
      <c r="C1579" s="663" t="s">
        <v>604</v>
      </c>
      <c r="D1579" s="664" t="s">
        <v>4663</v>
      </c>
      <c r="E1579" s="663" t="s">
        <v>634</v>
      </c>
      <c r="F1579" s="664" t="s">
        <v>4671</v>
      </c>
      <c r="G1579" s="663" t="s">
        <v>2438</v>
      </c>
      <c r="H1579" s="663" t="s">
        <v>4143</v>
      </c>
      <c r="I1579" s="663" t="s">
        <v>4144</v>
      </c>
      <c r="J1579" s="663" t="s">
        <v>2557</v>
      </c>
      <c r="K1579" s="663" t="s">
        <v>4145</v>
      </c>
      <c r="L1579" s="665">
        <v>1136.1199999999999</v>
      </c>
      <c r="M1579" s="665">
        <v>1</v>
      </c>
      <c r="N1579" s="666">
        <v>1136.1199999999999</v>
      </c>
    </row>
    <row r="1580" spans="1:14" ht="14.4" customHeight="1" x14ac:dyDescent="0.3">
      <c r="A1580" s="661" t="s">
        <v>591</v>
      </c>
      <c r="B1580" s="662" t="s">
        <v>592</v>
      </c>
      <c r="C1580" s="663" t="s">
        <v>604</v>
      </c>
      <c r="D1580" s="664" t="s">
        <v>4663</v>
      </c>
      <c r="E1580" s="663" t="s">
        <v>634</v>
      </c>
      <c r="F1580" s="664" t="s">
        <v>4671</v>
      </c>
      <c r="G1580" s="663" t="s">
        <v>2438</v>
      </c>
      <c r="H1580" s="663" t="s">
        <v>2555</v>
      </c>
      <c r="I1580" s="663" t="s">
        <v>2556</v>
      </c>
      <c r="J1580" s="663" t="s">
        <v>2557</v>
      </c>
      <c r="K1580" s="663" t="s">
        <v>2558</v>
      </c>
      <c r="L1580" s="665">
        <v>1541.5399890301962</v>
      </c>
      <c r="M1580" s="665">
        <v>2</v>
      </c>
      <c r="N1580" s="666">
        <v>3083.0799780603925</v>
      </c>
    </row>
    <row r="1581" spans="1:14" ht="14.4" customHeight="1" x14ac:dyDescent="0.3">
      <c r="A1581" s="661" t="s">
        <v>591</v>
      </c>
      <c r="B1581" s="662" t="s">
        <v>592</v>
      </c>
      <c r="C1581" s="663" t="s">
        <v>604</v>
      </c>
      <c r="D1581" s="664" t="s">
        <v>4663</v>
      </c>
      <c r="E1581" s="663" t="s">
        <v>634</v>
      </c>
      <c r="F1581" s="664" t="s">
        <v>4671</v>
      </c>
      <c r="G1581" s="663" t="s">
        <v>2438</v>
      </c>
      <c r="H1581" s="663" t="s">
        <v>2559</v>
      </c>
      <c r="I1581" s="663" t="s">
        <v>2560</v>
      </c>
      <c r="J1581" s="663" t="s">
        <v>2444</v>
      </c>
      <c r="K1581" s="663" t="s">
        <v>2561</v>
      </c>
      <c r="L1581" s="665">
        <v>17.491656265121598</v>
      </c>
      <c r="M1581" s="665">
        <v>5</v>
      </c>
      <c r="N1581" s="666">
        <v>87.458281325607999</v>
      </c>
    </row>
    <row r="1582" spans="1:14" ht="14.4" customHeight="1" x14ac:dyDescent="0.3">
      <c r="A1582" s="661" t="s">
        <v>591</v>
      </c>
      <c r="B1582" s="662" t="s">
        <v>592</v>
      </c>
      <c r="C1582" s="663" t="s">
        <v>604</v>
      </c>
      <c r="D1582" s="664" t="s">
        <v>4663</v>
      </c>
      <c r="E1582" s="663" t="s">
        <v>634</v>
      </c>
      <c r="F1582" s="664" t="s">
        <v>4671</v>
      </c>
      <c r="G1582" s="663" t="s">
        <v>2438</v>
      </c>
      <c r="H1582" s="663" t="s">
        <v>2562</v>
      </c>
      <c r="I1582" s="663" t="s">
        <v>2562</v>
      </c>
      <c r="J1582" s="663" t="s">
        <v>2563</v>
      </c>
      <c r="K1582" s="663" t="s">
        <v>2564</v>
      </c>
      <c r="L1582" s="665">
        <v>63.528976720413155</v>
      </c>
      <c r="M1582" s="665">
        <v>2</v>
      </c>
      <c r="N1582" s="666">
        <v>127.05795344082631</v>
      </c>
    </row>
    <row r="1583" spans="1:14" ht="14.4" customHeight="1" x14ac:dyDescent="0.3">
      <c r="A1583" s="661" t="s">
        <v>591</v>
      </c>
      <c r="B1583" s="662" t="s">
        <v>592</v>
      </c>
      <c r="C1583" s="663" t="s">
        <v>604</v>
      </c>
      <c r="D1583" s="664" t="s">
        <v>4663</v>
      </c>
      <c r="E1583" s="663" t="s">
        <v>634</v>
      </c>
      <c r="F1583" s="664" t="s">
        <v>4671</v>
      </c>
      <c r="G1583" s="663" t="s">
        <v>2438</v>
      </c>
      <c r="H1583" s="663" t="s">
        <v>2568</v>
      </c>
      <c r="I1583" s="663" t="s">
        <v>2569</v>
      </c>
      <c r="J1583" s="663" t="s">
        <v>2570</v>
      </c>
      <c r="K1583" s="663" t="s">
        <v>2571</v>
      </c>
      <c r="L1583" s="665">
        <v>323.11</v>
      </c>
      <c r="M1583" s="665">
        <v>2</v>
      </c>
      <c r="N1583" s="666">
        <v>646.22</v>
      </c>
    </row>
    <row r="1584" spans="1:14" ht="14.4" customHeight="1" x14ac:dyDescent="0.3">
      <c r="A1584" s="661" t="s">
        <v>591</v>
      </c>
      <c r="B1584" s="662" t="s">
        <v>592</v>
      </c>
      <c r="C1584" s="663" t="s">
        <v>604</v>
      </c>
      <c r="D1584" s="664" t="s">
        <v>4663</v>
      </c>
      <c r="E1584" s="663" t="s">
        <v>634</v>
      </c>
      <c r="F1584" s="664" t="s">
        <v>4671</v>
      </c>
      <c r="G1584" s="663" t="s">
        <v>2438</v>
      </c>
      <c r="H1584" s="663" t="s">
        <v>4146</v>
      </c>
      <c r="I1584" s="663" t="s">
        <v>4147</v>
      </c>
      <c r="J1584" s="663" t="s">
        <v>4148</v>
      </c>
      <c r="K1584" s="663" t="s">
        <v>4149</v>
      </c>
      <c r="L1584" s="665">
        <v>676.26000000000022</v>
      </c>
      <c r="M1584" s="665">
        <v>1</v>
      </c>
      <c r="N1584" s="666">
        <v>676.26000000000022</v>
      </c>
    </row>
    <row r="1585" spans="1:14" ht="14.4" customHeight="1" x14ac:dyDescent="0.3">
      <c r="A1585" s="661" t="s">
        <v>591</v>
      </c>
      <c r="B1585" s="662" t="s">
        <v>592</v>
      </c>
      <c r="C1585" s="663" t="s">
        <v>604</v>
      </c>
      <c r="D1585" s="664" t="s">
        <v>4663</v>
      </c>
      <c r="E1585" s="663" t="s">
        <v>634</v>
      </c>
      <c r="F1585" s="664" t="s">
        <v>4671</v>
      </c>
      <c r="G1585" s="663" t="s">
        <v>2438</v>
      </c>
      <c r="H1585" s="663" t="s">
        <v>2574</v>
      </c>
      <c r="I1585" s="663" t="s">
        <v>2575</v>
      </c>
      <c r="J1585" s="663" t="s">
        <v>2576</v>
      </c>
      <c r="K1585" s="663" t="s">
        <v>2577</v>
      </c>
      <c r="L1585" s="665">
        <v>47.054251779160424</v>
      </c>
      <c r="M1585" s="665">
        <v>14</v>
      </c>
      <c r="N1585" s="666">
        <v>658.75952490824591</v>
      </c>
    </row>
    <row r="1586" spans="1:14" ht="14.4" customHeight="1" x14ac:dyDescent="0.3">
      <c r="A1586" s="661" t="s">
        <v>591</v>
      </c>
      <c r="B1586" s="662" t="s">
        <v>592</v>
      </c>
      <c r="C1586" s="663" t="s">
        <v>604</v>
      </c>
      <c r="D1586" s="664" t="s">
        <v>4663</v>
      </c>
      <c r="E1586" s="663" t="s">
        <v>634</v>
      </c>
      <c r="F1586" s="664" t="s">
        <v>4671</v>
      </c>
      <c r="G1586" s="663" t="s">
        <v>2438</v>
      </c>
      <c r="H1586" s="663" t="s">
        <v>4150</v>
      </c>
      <c r="I1586" s="663" t="s">
        <v>4151</v>
      </c>
      <c r="J1586" s="663" t="s">
        <v>4152</v>
      </c>
      <c r="K1586" s="663" t="s">
        <v>2561</v>
      </c>
      <c r="L1586" s="665">
        <v>45.51995163776418</v>
      </c>
      <c r="M1586" s="665">
        <v>2</v>
      </c>
      <c r="N1586" s="666">
        <v>91.03990327552836</v>
      </c>
    </row>
    <row r="1587" spans="1:14" ht="14.4" customHeight="1" x14ac:dyDescent="0.3">
      <c r="A1587" s="661" t="s">
        <v>591</v>
      </c>
      <c r="B1587" s="662" t="s">
        <v>592</v>
      </c>
      <c r="C1587" s="663" t="s">
        <v>604</v>
      </c>
      <c r="D1587" s="664" t="s">
        <v>4663</v>
      </c>
      <c r="E1587" s="663" t="s">
        <v>634</v>
      </c>
      <c r="F1587" s="664" t="s">
        <v>4671</v>
      </c>
      <c r="G1587" s="663" t="s">
        <v>2438</v>
      </c>
      <c r="H1587" s="663" t="s">
        <v>4153</v>
      </c>
      <c r="I1587" s="663" t="s">
        <v>4154</v>
      </c>
      <c r="J1587" s="663" t="s">
        <v>4155</v>
      </c>
      <c r="K1587" s="663" t="s">
        <v>4156</v>
      </c>
      <c r="L1587" s="665">
        <v>317.02999999999992</v>
      </c>
      <c r="M1587" s="665">
        <v>1</v>
      </c>
      <c r="N1587" s="666">
        <v>317.02999999999992</v>
      </c>
    </row>
    <row r="1588" spans="1:14" ht="14.4" customHeight="1" x14ac:dyDescent="0.3">
      <c r="A1588" s="661" t="s">
        <v>591</v>
      </c>
      <c r="B1588" s="662" t="s">
        <v>592</v>
      </c>
      <c r="C1588" s="663" t="s">
        <v>604</v>
      </c>
      <c r="D1588" s="664" t="s">
        <v>4663</v>
      </c>
      <c r="E1588" s="663" t="s">
        <v>634</v>
      </c>
      <c r="F1588" s="664" t="s">
        <v>4671</v>
      </c>
      <c r="G1588" s="663" t="s">
        <v>2438</v>
      </c>
      <c r="H1588" s="663" t="s">
        <v>2582</v>
      </c>
      <c r="I1588" s="663" t="s">
        <v>2583</v>
      </c>
      <c r="J1588" s="663" t="s">
        <v>2584</v>
      </c>
      <c r="K1588" s="663" t="s">
        <v>2585</v>
      </c>
      <c r="L1588" s="665">
        <v>31.479831781976763</v>
      </c>
      <c r="M1588" s="665">
        <v>2</v>
      </c>
      <c r="N1588" s="666">
        <v>62.959663563953526</v>
      </c>
    </row>
    <row r="1589" spans="1:14" ht="14.4" customHeight="1" x14ac:dyDescent="0.3">
      <c r="A1589" s="661" t="s">
        <v>591</v>
      </c>
      <c r="B1589" s="662" t="s">
        <v>592</v>
      </c>
      <c r="C1589" s="663" t="s">
        <v>604</v>
      </c>
      <c r="D1589" s="664" t="s">
        <v>4663</v>
      </c>
      <c r="E1589" s="663" t="s">
        <v>634</v>
      </c>
      <c r="F1589" s="664" t="s">
        <v>4671</v>
      </c>
      <c r="G1589" s="663" t="s">
        <v>2438</v>
      </c>
      <c r="H1589" s="663" t="s">
        <v>2586</v>
      </c>
      <c r="I1589" s="663" t="s">
        <v>2587</v>
      </c>
      <c r="J1589" s="663" t="s">
        <v>2588</v>
      </c>
      <c r="K1589" s="663" t="s">
        <v>1270</v>
      </c>
      <c r="L1589" s="665">
        <v>86.567035930753065</v>
      </c>
      <c r="M1589" s="665">
        <v>7</v>
      </c>
      <c r="N1589" s="666">
        <v>605.96925151527148</v>
      </c>
    </row>
    <row r="1590" spans="1:14" ht="14.4" customHeight="1" x14ac:dyDescent="0.3">
      <c r="A1590" s="661" t="s">
        <v>591</v>
      </c>
      <c r="B1590" s="662" t="s">
        <v>592</v>
      </c>
      <c r="C1590" s="663" t="s">
        <v>604</v>
      </c>
      <c r="D1590" s="664" t="s">
        <v>4663</v>
      </c>
      <c r="E1590" s="663" t="s">
        <v>634</v>
      </c>
      <c r="F1590" s="664" t="s">
        <v>4671</v>
      </c>
      <c r="G1590" s="663" t="s">
        <v>2438</v>
      </c>
      <c r="H1590" s="663" t="s">
        <v>2589</v>
      </c>
      <c r="I1590" s="663" t="s">
        <v>2590</v>
      </c>
      <c r="J1590" s="663" t="s">
        <v>2588</v>
      </c>
      <c r="K1590" s="663" t="s">
        <v>2591</v>
      </c>
      <c r="L1590" s="665">
        <v>221.78000000000006</v>
      </c>
      <c r="M1590" s="665">
        <v>1</v>
      </c>
      <c r="N1590" s="666">
        <v>221.78000000000006</v>
      </c>
    </row>
    <row r="1591" spans="1:14" ht="14.4" customHeight="1" x14ac:dyDescent="0.3">
      <c r="A1591" s="661" t="s">
        <v>591</v>
      </c>
      <c r="B1591" s="662" t="s">
        <v>592</v>
      </c>
      <c r="C1591" s="663" t="s">
        <v>604</v>
      </c>
      <c r="D1591" s="664" t="s">
        <v>4663</v>
      </c>
      <c r="E1591" s="663" t="s">
        <v>634</v>
      </c>
      <c r="F1591" s="664" t="s">
        <v>4671</v>
      </c>
      <c r="G1591" s="663" t="s">
        <v>2438</v>
      </c>
      <c r="H1591" s="663" t="s">
        <v>4157</v>
      </c>
      <c r="I1591" s="663" t="s">
        <v>4158</v>
      </c>
      <c r="J1591" s="663" t="s">
        <v>4159</v>
      </c>
      <c r="K1591" s="663" t="s">
        <v>999</v>
      </c>
      <c r="L1591" s="665">
        <v>82.141111111111115</v>
      </c>
      <c r="M1591" s="665">
        <v>9</v>
      </c>
      <c r="N1591" s="666">
        <v>739.27</v>
      </c>
    </row>
    <row r="1592" spans="1:14" ht="14.4" customHeight="1" x14ac:dyDescent="0.3">
      <c r="A1592" s="661" t="s">
        <v>591</v>
      </c>
      <c r="B1592" s="662" t="s">
        <v>592</v>
      </c>
      <c r="C1592" s="663" t="s">
        <v>604</v>
      </c>
      <c r="D1592" s="664" t="s">
        <v>4663</v>
      </c>
      <c r="E1592" s="663" t="s">
        <v>634</v>
      </c>
      <c r="F1592" s="664" t="s">
        <v>4671</v>
      </c>
      <c r="G1592" s="663" t="s">
        <v>2438</v>
      </c>
      <c r="H1592" s="663" t="s">
        <v>2592</v>
      </c>
      <c r="I1592" s="663" t="s">
        <v>2593</v>
      </c>
      <c r="J1592" s="663" t="s">
        <v>2594</v>
      </c>
      <c r="K1592" s="663" t="s">
        <v>1201</v>
      </c>
      <c r="L1592" s="665">
        <v>118.11953629666756</v>
      </c>
      <c r="M1592" s="665">
        <v>1</v>
      </c>
      <c r="N1592" s="666">
        <v>118.11953629666756</v>
      </c>
    </row>
    <row r="1593" spans="1:14" ht="14.4" customHeight="1" x14ac:dyDescent="0.3">
      <c r="A1593" s="661" t="s">
        <v>591</v>
      </c>
      <c r="B1593" s="662" t="s">
        <v>592</v>
      </c>
      <c r="C1593" s="663" t="s">
        <v>604</v>
      </c>
      <c r="D1593" s="664" t="s">
        <v>4663</v>
      </c>
      <c r="E1593" s="663" t="s">
        <v>634</v>
      </c>
      <c r="F1593" s="664" t="s">
        <v>4671</v>
      </c>
      <c r="G1593" s="663" t="s">
        <v>2438</v>
      </c>
      <c r="H1593" s="663" t="s">
        <v>4160</v>
      </c>
      <c r="I1593" s="663" t="s">
        <v>4161</v>
      </c>
      <c r="J1593" s="663" t="s">
        <v>2692</v>
      </c>
      <c r="K1593" s="663" t="s">
        <v>1270</v>
      </c>
      <c r="L1593" s="665">
        <v>68.549592081090367</v>
      </c>
      <c r="M1593" s="665">
        <v>4</v>
      </c>
      <c r="N1593" s="666">
        <v>274.19836832436147</v>
      </c>
    </row>
    <row r="1594" spans="1:14" ht="14.4" customHeight="1" x14ac:dyDescent="0.3">
      <c r="A1594" s="661" t="s">
        <v>591</v>
      </c>
      <c r="B1594" s="662" t="s">
        <v>592</v>
      </c>
      <c r="C1594" s="663" t="s">
        <v>604</v>
      </c>
      <c r="D1594" s="664" t="s">
        <v>4663</v>
      </c>
      <c r="E1594" s="663" t="s">
        <v>634</v>
      </c>
      <c r="F1594" s="664" t="s">
        <v>4671</v>
      </c>
      <c r="G1594" s="663" t="s">
        <v>2438</v>
      </c>
      <c r="H1594" s="663" t="s">
        <v>4162</v>
      </c>
      <c r="I1594" s="663" t="s">
        <v>4163</v>
      </c>
      <c r="J1594" s="663" t="s">
        <v>4164</v>
      </c>
      <c r="K1594" s="663" t="s">
        <v>999</v>
      </c>
      <c r="L1594" s="665">
        <v>67.647428139850618</v>
      </c>
      <c r="M1594" s="665">
        <v>8</v>
      </c>
      <c r="N1594" s="666">
        <v>541.17942511880494</v>
      </c>
    </row>
    <row r="1595" spans="1:14" ht="14.4" customHeight="1" x14ac:dyDescent="0.3">
      <c r="A1595" s="661" t="s">
        <v>591</v>
      </c>
      <c r="B1595" s="662" t="s">
        <v>592</v>
      </c>
      <c r="C1595" s="663" t="s">
        <v>604</v>
      </c>
      <c r="D1595" s="664" t="s">
        <v>4663</v>
      </c>
      <c r="E1595" s="663" t="s">
        <v>634</v>
      </c>
      <c r="F1595" s="664" t="s">
        <v>4671</v>
      </c>
      <c r="G1595" s="663" t="s">
        <v>2438</v>
      </c>
      <c r="H1595" s="663" t="s">
        <v>2595</v>
      </c>
      <c r="I1595" s="663" t="s">
        <v>2596</v>
      </c>
      <c r="J1595" s="663" t="s">
        <v>2455</v>
      </c>
      <c r="K1595" s="663" t="s">
        <v>2597</v>
      </c>
      <c r="L1595" s="665">
        <v>129.53</v>
      </c>
      <c r="M1595" s="665">
        <v>10</v>
      </c>
      <c r="N1595" s="666">
        <v>1295.3</v>
      </c>
    </row>
    <row r="1596" spans="1:14" ht="14.4" customHeight="1" x14ac:dyDescent="0.3">
      <c r="A1596" s="661" t="s">
        <v>591</v>
      </c>
      <c r="B1596" s="662" t="s">
        <v>592</v>
      </c>
      <c r="C1596" s="663" t="s">
        <v>604</v>
      </c>
      <c r="D1596" s="664" t="s">
        <v>4663</v>
      </c>
      <c r="E1596" s="663" t="s">
        <v>634</v>
      </c>
      <c r="F1596" s="664" t="s">
        <v>4671</v>
      </c>
      <c r="G1596" s="663" t="s">
        <v>2438</v>
      </c>
      <c r="H1596" s="663" t="s">
        <v>2605</v>
      </c>
      <c r="I1596" s="663" t="s">
        <v>2606</v>
      </c>
      <c r="J1596" s="663" t="s">
        <v>2607</v>
      </c>
      <c r="K1596" s="663" t="s">
        <v>2608</v>
      </c>
      <c r="L1596" s="665">
        <v>352.65999999999997</v>
      </c>
      <c r="M1596" s="665">
        <v>1</v>
      </c>
      <c r="N1596" s="666">
        <v>352.65999999999997</v>
      </c>
    </row>
    <row r="1597" spans="1:14" ht="14.4" customHeight="1" x14ac:dyDescent="0.3">
      <c r="A1597" s="661" t="s">
        <v>591</v>
      </c>
      <c r="B1597" s="662" t="s">
        <v>592</v>
      </c>
      <c r="C1597" s="663" t="s">
        <v>604</v>
      </c>
      <c r="D1597" s="664" t="s">
        <v>4663</v>
      </c>
      <c r="E1597" s="663" t="s">
        <v>634</v>
      </c>
      <c r="F1597" s="664" t="s">
        <v>4671</v>
      </c>
      <c r="G1597" s="663" t="s">
        <v>2438</v>
      </c>
      <c r="H1597" s="663" t="s">
        <v>4165</v>
      </c>
      <c r="I1597" s="663" t="s">
        <v>4166</v>
      </c>
      <c r="J1597" s="663" t="s">
        <v>4167</v>
      </c>
      <c r="K1597" s="663" t="s">
        <v>4168</v>
      </c>
      <c r="L1597" s="665">
        <v>29.289957866599792</v>
      </c>
      <c r="M1597" s="665">
        <v>4</v>
      </c>
      <c r="N1597" s="666">
        <v>117.15983146639917</v>
      </c>
    </row>
    <row r="1598" spans="1:14" ht="14.4" customHeight="1" x14ac:dyDescent="0.3">
      <c r="A1598" s="661" t="s">
        <v>591</v>
      </c>
      <c r="B1598" s="662" t="s">
        <v>592</v>
      </c>
      <c r="C1598" s="663" t="s">
        <v>604</v>
      </c>
      <c r="D1598" s="664" t="s">
        <v>4663</v>
      </c>
      <c r="E1598" s="663" t="s">
        <v>634</v>
      </c>
      <c r="F1598" s="664" t="s">
        <v>4671</v>
      </c>
      <c r="G1598" s="663" t="s">
        <v>2438</v>
      </c>
      <c r="H1598" s="663" t="s">
        <v>4169</v>
      </c>
      <c r="I1598" s="663" t="s">
        <v>4170</v>
      </c>
      <c r="J1598" s="663" t="s">
        <v>4171</v>
      </c>
      <c r="K1598" s="663" t="s">
        <v>1201</v>
      </c>
      <c r="L1598" s="665">
        <v>191.82999999999998</v>
      </c>
      <c r="M1598" s="665">
        <v>1</v>
      </c>
      <c r="N1598" s="666">
        <v>191.82999999999998</v>
      </c>
    </row>
    <row r="1599" spans="1:14" ht="14.4" customHeight="1" x14ac:dyDescent="0.3">
      <c r="A1599" s="661" t="s">
        <v>591</v>
      </c>
      <c r="B1599" s="662" t="s">
        <v>592</v>
      </c>
      <c r="C1599" s="663" t="s">
        <v>604</v>
      </c>
      <c r="D1599" s="664" t="s">
        <v>4663</v>
      </c>
      <c r="E1599" s="663" t="s">
        <v>634</v>
      </c>
      <c r="F1599" s="664" t="s">
        <v>4671</v>
      </c>
      <c r="G1599" s="663" t="s">
        <v>2438</v>
      </c>
      <c r="H1599" s="663" t="s">
        <v>2613</v>
      </c>
      <c r="I1599" s="663" t="s">
        <v>2614</v>
      </c>
      <c r="J1599" s="663" t="s">
        <v>2615</v>
      </c>
      <c r="K1599" s="663" t="s">
        <v>1760</v>
      </c>
      <c r="L1599" s="665">
        <v>50.56</v>
      </c>
      <c r="M1599" s="665">
        <v>2</v>
      </c>
      <c r="N1599" s="666">
        <v>101.12</v>
      </c>
    </row>
    <row r="1600" spans="1:14" ht="14.4" customHeight="1" x14ac:dyDescent="0.3">
      <c r="A1600" s="661" t="s">
        <v>591</v>
      </c>
      <c r="B1600" s="662" t="s">
        <v>592</v>
      </c>
      <c r="C1600" s="663" t="s">
        <v>604</v>
      </c>
      <c r="D1600" s="664" t="s">
        <v>4663</v>
      </c>
      <c r="E1600" s="663" t="s">
        <v>634</v>
      </c>
      <c r="F1600" s="664" t="s">
        <v>4671</v>
      </c>
      <c r="G1600" s="663" t="s">
        <v>2438</v>
      </c>
      <c r="H1600" s="663" t="s">
        <v>4172</v>
      </c>
      <c r="I1600" s="663" t="s">
        <v>4173</v>
      </c>
      <c r="J1600" s="663" t="s">
        <v>1967</v>
      </c>
      <c r="K1600" s="663" t="s">
        <v>4174</v>
      </c>
      <c r="L1600" s="665">
        <v>58.739975365197516</v>
      </c>
      <c r="M1600" s="665">
        <v>4</v>
      </c>
      <c r="N1600" s="666">
        <v>234.95990146079006</v>
      </c>
    </row>
    <row r="1601" spans="1:14" ht="14.4" customHeight="1" x14ac:dyDescent="0.3">
      <c r="A1601" s="661" t="s">
        <v>591</v>
      </c>
      <c r="B1601" s="662" t="s">
        <v>592</v>
      </c>
      <c r="C1601" s="663" t="s">
        <v>604</v>
      </c>
      <c r="D1601" s="664" t="s">
        <v>4663</v>
      </c>
      <c r="E1601" s="663" t="s">
        <v>634</v>
      </c>
      <c r="F1601" s="664" t="s">
        <v>4671</v>
      </c>
      <c r="G1601" s="663" t="s">
        <v>2438</v>
      </c>
      <c r="H1601" s="663" t="s">
        <v>2620</v>
      </c>
      <c r="I1601" s="663" t="s">
        <v>2621</v>
      </c>
      <c r="J1601" s="663" t="s">
        <v>2622</v>
      </c>
      <c r="K1601" s="663" t="s">
        <v>2623</v>
      </c>
      <c r="L1601" s="665">
        <v>42.141210764965351</v>
      </c>
      <c r="M1601" s="665">
        <v>32</v>
      </c>
      <c r="N1601" s="666">
        <v>1348.5187444788912</v>
      </c>
    </row>
    <row r="1602" spans="1:14" ht="14.4" customHeight="1" x14ac:dyDescent="0.3">
      <c r="A1602" s="661" t="s">
        <v>591</v>
      </c>
      <c r="B1602" s="662" t="s">
        <v>592</v>
      </c>
      <c r="C1602" s="663" t="s">
        <v>604</v>
      </c>
      <c r="D1602" s="664" t="s">
        <v>4663</v>
      </c>
      <c r="E1602" s="663" t="s">
        <v>634</v>
      </c>
      <c r="F1602" s="664" t="s">
        <v>4671</v>
      </c>
      <c r="G1602" s="663" t="s">
        <v>2438</v>
      </c>
      <c r="H1602" s="663" t="s">
        <v>4175</v>
      </c>
      <c r="I1602" s="663" t="s">
        <v>4176</v>
      </c>
      <c r="J1602" s="663" t="s">
        <v>4177</v>
      </c>
      <c r="K1602" s="663" t="s">
        <v>3362</v>
      </c>
      <c r="L1602" s="665">
        <v>472.46231264801202</v>
      </c>
      <c r="M1602" s="665">
        <v>9</v>
      </c>
      <c r="N1602" s="666">
        <v>4252.160813832108</v>
      </c>
    </row>
    <row r="1603" spans="1:14" ht="14.4" customHeight="1" x14ac:dyDescent="0.3">
      <c r="A1603" s="661" t="s">
        <v>591</v>
      </c>
      <c r="B1603" s="662" t="s">
        <v>592</v>
      </c>
      <c r="C1603" s="663" t="s">
        <v>604</v>
      </c>
      <c r="D1603" s="664" t="s">
        <v>4663</v>
      </c>
      <c r="E1603" s="663" t="s">
        <v>634</v>
      </c>
      <c r="F1603" s="664" t="s">
        <v>4671</v>
      </c>
      <c r="G1603" s="663" t="s">
        <v>2438</v>
      </c>
      <c r="H1603" s="663" t="s">
        <v>4178</v>
      </c>
      <c r="I1603" s="663" t="s">
        <v>4179</v>
      </c>
      <c r="J1603" s="663" t="s">
        <v>4180</v>
      </c>
      <c r="K1603" s="663" t="s">
        <v>4181</v>
      </c>
      <c r="L1603" s="665">
        <v>1493.1699155527308</v>
      </c>
      <c r="M1603" s="665">
        <v>10</v>
      </c>
      <c r="N1603" s="666">
        <v>14931.699155527309</v>
      </c>
    </row>
    <row r="1604" spans="1:14" ht="14.4" customHeight="1" x14ac:dyDescent="0.3">
      <c r="A1604" s="661" t="s">
        <v>591</v>
      </c>
      <c r="B1604" s="662" t="s">
        <v>592</v>
      </c>
      <c r="C1604" s="663" t="s">
        <v>604</v>
      </c>
      <c r="D1604" s="664" t="s">
        <v>4663</v>
      </c>
      <c r="E1604" s="663" t="s">
        <v>634</v>
      </c>
      <c r="F1604" s="664" t="s">
        <v>4671</v>
      </c>
      <c r="G1604" s="663" t="s">
        <v>2438</v>
      </c>
      <c r="H1604" s="663" t="s">
        <v>2624</v>
      </c>
      <c r="I1604" s="663" t="s">
        <v>2625</v>
      </c>
      <c r="J1604" s="663" t="s">
        <v>2626</v>
      </c>
      <c r="K1604" s="663" t="s">
        <v>2627</v>
      </c>
      <c r="L1604" s="665">
        <v>47.583236087644082</v>
      </c>
      <c r="M1604" s="665">
        <v>3</v>
      </c>
      <c r="N1604" s="666">
        <v>142.74970826293224</v>
      </c>
    </row>
    <row r="1605" spans="1:14" ht="14.4" customHeight="1" x14ac:dyDescent="0.3">
      <c r="A1605" s="661" t="s">
        <v>591</v>
      </c>
      <c r="B1605" s="662" t="s">
        <v>592</v>
      </c>
      <c r="C1605" s="663" t="s">
        <v>604</v>
      </c>
      <c r="D1605" s="664" t="s">
        <v>4663</v>
      </c>
      <c r="E1605" s="663" t="s">
        <v>634</v>
      </c>
      <c r="F1605" s="664" t="s">
        <v>4671</v>
      </c>
      <c r="G1605" s="663" t="s">
        <v>2438</v>
      </c>
      <c r="H1605" s="663" t="s">
        <v>2628</v>
      </c>
      <c r="I1605" s="663" t="s">
        <v>2629</v>
      </c>
      <c r="J1605" s="663" t="s">
        <v>2504</v>
      </c>
      <c r="K1605" s="663" t="s">
        <v>2630</v>
      </c>
      <c r="L1605" s="665">
        <v>73.972188673516143</v>
      </c>
      <c r="M1605" s="665">
        <v>34</v>
      </c>
      <c r="N1605" s="666">
        <v>2515.0544148995486</v>
      </c>
    </row>
    <row r="1606" spans="1:14" ht="14.4" customHeight="1" x14ac:dyDescent="0.3">
      <c r="A1606" s="661" t="s">
        <v>591</v>
      </c>
      <c r="B1606" s="662" t="s">
        <v>592</v>
      </c>
      <c r="C1606" s="663" t="s">
        <v>604</v>
      </c>
      <c r="D1606" s="664" t="s">
        <v>4663</v>
      </c>
      <c r="E1606" s="663" t="s">
        <v>634</v>
      </c>
      <c r="F1606" s="664" t="s">
        <v>4671</v>
      </c>
      <c r="G1606" s="663" t="s">
        <v>2438</v>
      </c>
      <c r="H1606" s="663" t="s">
        <v>4182</v>
      </c>
      <c r="I1606" s="663" t="s">
        <v>4183</v>
      </c>
      <c r="J1606" s="663" t="s">
        <v>2459</v>
      </c>
      <c r="K1606" s="663" t="s">
        <v>4184</v>
      </c>
      <c r="L1606" s="665">
        <v>377.15032298084532</v>
      </c>
      <c r="M1606" s="665">
        <v>1</v>
      </c>
      <c r="N1606" s="666">
        <v>377.15032298084532</v>
      </c>
    </row>
    <row r="1607" spans="1:14" ht="14.4" customHeight="1" x14ac:dyDescent="0.3">
      <c r="A1607" s="661" t="s">
        <v>591</v>
      </c>
      <c r="B1607" s="662" t="s">
        <v>592</v>
      </c>
      <c r="C1607" s="663" t="s">
        <v>604</v>
      </c>
      <c r="D1607" s="664" t="s">
        <v>4663</v>
      </c>
      <c r="E1607" s="663" t="s">
        <v>634</v>
      </c>
      <c r="F1607" s="664" t="s">
        <v>4671</v>
      </c>
      <c r="G1607" s="663" t="s">
        <v>2438</v>
      </c>
      <c r="H1607" s="663" t="s">
        <v>2631</v>
      </c>
      <c r="I1607" s="663" t="s">
        <v>2632</v>
      </c>
      <c r="J1607" s="663" t="s">
        <v>2633</v>
      </c>
      <c r="K1607" s="663" t="s">
        <v>2634</v>
      </c>
      <c r="L1607" s="665">
        <v>67.858560890133248</v>
      </c>
      <c r="M1607" s="665">
        <v>1300</v>
      </c>
      <c r="N1607" s="666">
        <v>88216.129157173229</v>
      </c>
    </row>
    <row r="1608" spans="1:14" ht="14.4" customHeight="1" x14ac:dyDescent="0.3">
      <c r="A1608" s="661" t="s">
        <v>591</v>
      </c>
      <c r="B1608" s="662" t="s">
        <v>592</v>
      </c>
      <c r="C1608" s="663" t="s">
        <v>604</v>
      </c>
      <c r="D1608" s="664" t="s">
        <v>4663</v>
      </c>
      <c r="E1608" s="663" t="s">
        <v>634</v>
      </c>
      <c r="F1608" s="664" t="s">
        <v>4671</v>
      </c>
      <c r="G1608" s="663" t="s">
        <v>2438</v>
      </c>
      <c r="H1608" s="663" t="s">
        <v>2635</v>
      </c>
      <c r="I1608" s="663" t="s">
        <v>2636</v>
      </c>
      <c r="J1608" s="663" t="s">
        <v>2637</v>
      </c>
      <c r="K1608" s="663" t="s">
        <v>2638</v>
      </c>
      <c r="L1608" s="665">
        <v>32.190000000000005</v>
      </c>
      <c r="M1608" s="665">
        <v>3</v>
      </c>
      <c r="N1608" s="666">
        <v>96.570000000000022</v>
      </c>
    </row>
    <row r="1609" spans="1:14" ht="14.4" customHeight="1" x14ac:dyDescent="0.3">
      <c r="A1609" s="661" t="s">
        <v>591</v>
      </c>
      <c r="B1609" s="662" t="s">
        <v>592</v>
      </c>
      <c r="C1609" s="663" t="s">
        <v>604</v>
      </c>
      <c r="D1609" s="664" t="s">
        <v>4663</v>
      </c>
      <c r="E1609" s="663" t="s">
        <v>634</v>
      </c>
      <c r="F1609" s="664" t="s">
        <v>4671</v>
      </c>
      <c r="G1609" s="663" t="s">
        <v>2438</v>
      </c>
      <c r="H1609" s="663" t="s">
        <v>2639</v>
      </c>
      <c r="I1609" s="663" t="s">
        <v>2639</v>
      </c>
      <c r="J1609" s="663" t="s">
        <v>2640</v>
      </c>
      <c r="K1609" s="663" t="s">
        <v>2641</v>
      </c>
      <c r="L1609" s="665">
        <v>95.160063022970206</v>
      </c>
      <c r="M1609" s="665">
        <v>2</v>
      </c>
      <c r="N1609" s="666">
        <v>190.32012604594041</v>
      </c>
    </row>
    <row r="1610" spans="1:14" ht="14.4" customHeight="1" x14ac:dyDescent="0.3">
      <c r="A1610" s="661" t="s">
        <v>591</v>
      </c>
      <c r="B1610" s="662" t="s">
        <v>592</v>
      </c>
      <c r="C1610" s="663" t="s">
        <v>604</v>
      </c>
      <c r="D1610" s="664" t="s">
        <v>4663</v>
      </c>
      <c r="E1610" s="663" t="s">
        <v>634</v>
      </c>
      <c r="F1610" s="664" t="s">
        <v>4671</v>
      </c>
      <c r="G1610" s="663" t="s">
        <v>2438</v>
      </c>
      <c r="H1610" s="663" t="s">
        <v>2642</v>
      </c>
      <c r="I1610" s="663" t="s">
        <v>2643</v>
      </c>
      <c r="J1610" s="663" t="s">
        <v>2644</v>
      </c>
      <c r="K1610" s="663" t="s">
        <v>2645</v>
      </c>
      <c r="L1610" s="665">
        <v>64.531630429951733</v>
      </c>
      <c r="M1610" s="665">
        <v>5</v>
      </c>
      <c r="N1610" s="666">
        <v>322.65815214975868</v>
      </c>
    </row>
    <row r="1611" spans="1:14" ht="14.4" customHeight="1" x14ac:dyDescent="0.3">
      <c r="A1611" s="661" t="s">
        <v>591</v>
      </c>
      <c r="B1611" s="662" t="s">
        <v>592</v>
      </c>
      <c r="C1611" s="663" t="s">
        <v>604</v>
      </c>
      <c r="D1611" s="664" t="s">
        <v>4663</v>
      </c>
      <c r="E1611" s="663" t="s">
        <v>634</v>
      </c>
      <c r="F1611" s="664" t="s">
        <v>4671</v>
      </c>
      <c r="G1611" s="663" t="s">
        <v>2438</v>
      </c>
      <c r="H1611" s="663" t="s">
        <v>4185</v>
      </c>
      <c r="I1611" s="663" t="s">
        <v>4185</v>
      </c>
      <c r="J1611" s="663" t="s">
        <v>4186</v>
      </c>
      <c r="K1611" s="663" t="s">
        <v>4187</v>
      </c>
      <c r="L1611" s="665">
        <v>666.63000000000011</v>
      </c>
      <c r="M1611" s="665">
        <v>2</v>
      </c>
      <c r="N1611" s="666">
        <v>1333.2600000000002</v>
      </c>
    </row>
    <row r="1612" spans="1:14" ht="14.4" customHeight="1" x14ac:dyDescent="0.3">
      <c r="A1612" s="661" t="s">
        <v>591</v>
      </c>
      <c r="B1612" s="662" t="s">
        <v>592</v>
      </c>
      <c r="C1612" s="663" t="s">
        <v>604</v>
      </c>
      <c r="D1612" s="664" t="s">
        <v>4663</v>
      </c>
      <c r="E1612" s="663" t="s">
        <v>634</v>
      </c>
      <c r="F1612" s="664" t="s">
        <v>4671</v>
      </c>
      <c r="G1612" s="663" t="s">
        <v>2438</v>
      </c>
      <c r="H1612" s="663" t="s">
        <v>4188</v>
      </c>
      <c r="I1612" s="663" t="s">
        <v>4189</v>
      </c>
      <c r="J1612" s="663" t="s">
        <v>4190</v>
      </c>
      <c r="K1612" s="663" t="s">
        <v>4191</v>
      </c>
      <c r="L1612" s="665">
        <v>145.05000000000001</v>
      </c>
      <c r="M1612" s="665">
        <v>2</v>
      </c>
      <c r="N1612" s="666">
        <v>290.10000000000002</v>
      </c>
    </row>
    <row r="1613" spans="1:14" ht="14.4" customHeight="1" x14ac:dyDescent="0.3">
      <c r="A1613" s="661" t="s">
        <v>591</v>
      </c>
      <c r="B1613" s="662" t="s">
        <v>592</v>
      </c>
      <c r="C1613" s="663" t="s">
        <v>604</v>
      </c>
      <c r="D1613" s="664" t="s">
        <v>4663</v>
      </c>
      <c r="E1613" s="663" t="s">
        <v>634</v>
      </c>
      <c r="F1613" s="664" t="s">
        <v>4671</v>
      </c>
      <c r="G1613" s="663" t="s">
        <v>2438</v>
      </c>
      <c r="H1613" s="663" t="s">
        <v>2650</v>
      </c>
      <c r="I1613" s="663" t="s">
        <v>2651</v>
      </c>
      <c r="J1613" s="663" t="s">
        <v>2652</v>
      </c>
      <c r="K1613" s="663" t="s">
        <v>2653</v>
      </c>
      <c r="L1613" s="665">
        <v>112.26999999999995</v>
      </c>
      <c r="M1613" s="665">
        <v>1</v>
      </c>
      <c r="N1613" s="666">
        <v>112.26999999999995</v>
      </c>
    </row>
    <row r="1614" spans="1:14" ht="14.4" customHeight="1" x14ac:dyDescent="0.3">
      <c r="A1614" s="661" t="s">
        <v>591</v>
      </c>
      <c r="B1614" s="662" t="s">
        <v>592</v>
      </c>
      <c r="C1614" s="663" t="s">
        <v>604</v>
      </c>
      <c r="D1614" s="664" t="s">
        <v>4663</v>
      </c>
      <c r="E1614" s="663" t="s">
        <v>634</v>
      </c>
      <c r="F1614" s="664" t="s">
        <v>4671</v>
      </c>
      <c r="G1614" s="663" t="s">
        <v>2438</v>
      </c>
      <c r="H1614" s="663" t="s">
        <v>2654</v>
      </c>
      <c r="I1614" s="663" t="s">
        <v>1368</v>
      </c>
      <c r="J1614" s="663" t="s">
        <v>2655</v>
      </c>
      <c r="K1614" s="663" t="s">
        <v>2656</v>
      </c>
      <c r="L1614" s="665">
        <v>77.81</v>
      </c>
      <c r="M1614" s="665">
        <v>2</v>
      </c>
      <c r="N1614" s="666">
        <v>155.62</v>
      </c>
    </row>
    <row r="1615" spans="1:14" ht="14.4" customHeight="1" x14ac:dyDescent="0.3">
      <c r="A1615" s="661" t="s">
        <v>591</v>
      </c>
      <c r="B1615" s="662" t="s">
        <v>592</v>
      </c>
      <c r="C1615" s="663" t="s">
        <v>604</v>
      </c>
      <c r="D1615" s="664" t="s">
        <v>4663</v>
      </c>
      <c r="E1615" s="663" t="s">
        <v>634</v>
      </c>
      <c r="F1615" s="664" t="s">
        <v>4671</v>
      </c>
      <c r="G1615" s="663" t="s">
        <v>2438</v>
      </c>
      <c r="H1615" s="663" t="s">
        <v>4192</v>
      </c>
      <c r="I1615" s="663" t="s">
        <v>4193</v>
      </c>
      <c r="J1615" s="663" t="s">
        <v>2594</v>
      </c>
      <c r="K1615" s="663" t="s">
        <v>1295</v>
      </c>
      <c r="L1615" s="665">
        <v>335.95</v>
      </c>
      <c r="M1615" s="665">
        <v>1</v>
      </c>
      <c r="N1615" s="666">
        <v>335.95</v>
      </c>
    </row>
    <row r="1616" spans="1:14" ht="14.4" customHeight="1" x14ac:dyDescent="0.3">
      <c r="A1616" s="661" t="s">
        <v>591</v>
      </c>
      <c r="B1616" s="662" t="s">
        <v>592</v>
      </c>
      <c r="C1616" s="663" t="s">
        <v>604</v>
      </c>
      <c r="D1616" s="664" t="s">
        <v>4663</v>
      </c>
      <c r="E1616" s="663" t="s">
        <v>634</v>
      </c>
      <c r="F1616" s="664" t="s">
        <v>4671</v>
      </c>
      <c r="G1616" s="663" t="s">
        <v>2438</v>
      </c>
      <c r="H1616" s="663" t="s">
        <v>2661</v>
      </c>
      <c r="I1616" s="663" t="s">
        <v>2662</v>
      </c>
      <c r="J1616" s="663" t="s">
        <v>2607</v>
      </c>
      <c r="K1616" s="663" t="s">
        <v>999</v>
      </c>
      <c r="L1616" s="665">
        <v>126.37</v>
      </c>
      <c r="M1616" s="665">
        <v>4</v>
      </c>
      <c r="N1616" s="666">
        <v>505.48</v>
      </c>
    </row>
    <row r="1617" spans="1:14" ht="14.4" customHeight="1" x14ac:dyDescent="0.3">
      <c r="A1617" s="661" t="s">
        <v>591</v>
      </c>
      <c r="B1617" s="662" t="s">
        <v>592</v>
      </c>
      <c r="C1617" s="663" t="s">
        <v>604</v>
      </c>
      <c r="D1617" s="664" t="s">
        <v>4663</v>
      </c>
      <c r="E1617" s="663" t="s">
        <v>634</v>
      </c>
      <c r="F1617" s="664" t="s">
        <v>4671</v>
      </c>
      <c r="G1617" s="663" t="s">
        <v>2438</v>
      </c>
      <c r="H1617" s="663" t="s">
        <v>2663</v>
      </c>
      <c r="I1617" s="663" t="s">
        <v>2664</v>
      </c>
      <c r="J1617" s="663" t="s">
        <v>2665</v>
      </c>
      <c r="K1617" s="663" t="s">
        <v>999</v>
      </c>
      <c r="L1617" s="665">
        <v>220.8183333333333</v>
      </c>
      <c r="M1617" s="665">
        <v>9</v>
      </c>
      <c r="N1617" s="666">
        <v>1987.3649999999998</v>
      </c>
    </row>
    <row r="1618" spans="1:14" ht="14.4" customHeight="1" x14ac:dyDescent="0.3">
      <c r="A1618" s="661" t="s">
        <v>591</v>
      </c>
      <c r="B1618" s="662" t="s">
        <v>592</v>
      </c>
      <c r="C1618" s="663" t="s">
        <v>604</v>
      </c>
      <c r="D1618" s="664" t="s">
        <v>4663</v>
      </c>
      <c r="E1618" s="663" t="s">
        <v>634</v>
      </c>
      <c r="F1618" s="664" t="s">
        <v>4671</v>
      </c>
      <c r="G1618" s="663" t="s">
        <v>2438</v>
      </c>
      <c r="H1618" s="663" t="s">
        <v>2666</v>
      </c>
      <c r="I1618" s="663" t="s">
        <v>2667</v>
      </c>
      <c r="J1618" s="663" t="s">
        <v>2668</v>
      </c>
      <c r="K1618" s="663" t="s">
        <v>968</v>
      </c>
      <c r="L1618" s="665">
        <v>71.169999999999987</v>
      </c>
      <c r="M1618" s="665">
        <v>2</v>
      </c>
      <c r="N1618" s="666">
        <v>142.33999999999997</v>
      </c>
    </row>
    <row r="1619" spans="1:14" ht="14.4" customHeight="1" x14ac:dyDescent="0.3">
      <c r="A1619" s="661" t="s">
        <v>591</v>
      </c>
      <c r="B1619" s="662" t="s">
        <v>592</v>
      </c>
      <c r="C1619" s="663" t="s">
        <v>604</v>
      </c>
      <c r="D1619" s="664" t="s">
        <v>4663</v>
      </c>
      <c r="E1619" s="663" t="s">
        <v>634</v>
      </c>
      <c r="F1619" s="664" t="s">
        <v>4671</v>
      </c>
      <c r="G1619" s="663" t="s">
        <v>2438</v>
      </c>
      <c r="H1619" s="663" t="s">
        <v>2672</v>
      </c>
      <c r="I1619" s="663" t="s">
        <v>2673</v>
      </c>
      <c r="J1619" s="663" t="s">
        <v>2444</v>
      </c>
      <c r="K1619" s="663" t="s">
        <v>2674</v>
      </c>
      <c r="L1619" s="665">
        <v>258.69922637753064</v>
      </c>
      <c r="M1619" s="665">
        <v>5</v>
      </c>
      <c r="N1619" s="666">
        <v>1293.4961318876531</v>
      </c>
    </row>
    <row r="1620" spans="1:14" ht="14.4" customHeight="1" x14ac:dyDescent="0.3">
      <c r="A1620" s="661" t="s">
        <v>591</v>
      </c>
      <c r="B1620" s="662" t="s">
        <v>592</v>
      </c>
      <c r="C1620" s="663" t="s">
        <v>604</v>
      </c>
      <c r="D1620" s="664" t="s">
        <v>4663</v>
      </c>
      <c r="E1620" s="663" t="s">
        <v>634</v>
      </c>
      <c r="F1620" s="664" t="s">
        <v>4671</v>
      </c>
      <c r="G1620" s="663" t="s">
        <v>2438</v>
      </c>
      <c r="H1620" s="663" t="s">
        <v>4194</v>
      </c>
      <c r="I1620" s="663" t="s">
        <v>4195</v>
      </c>
      <c r="J1620" s="663" t="s">
        <v>4196</v>
      </c>
      <c r="K1620" s="663" t="s">
        <v>4181</v>
      </c>
      <c r="L1620" s="665">
        <v>813.7103615918179</v>
      </c>
      <c r="M1620" s="665">
        <v>10</v>
      </c>
      <c r="N1620" s="666">
        <v>8137.1036159181795</v>
      </c>
    </row>
    <row r="1621" spans="1:14" ht="14.4" customHeight="1" x14ac:dyDescent="0.3">
      <c r="A1621" s="661" t="s">
        <v>591</v>
      </c>
      <c r="B1621" s="662" t="s">
        <v>592</v>
      </c>
      <c r="C1621" s="663" t="s">
        <v>604</v>
      </c>
      <c r="D1621" s="664" t="s">
        <v>4663</v>
      </c>
      <c r="E1621" s="663" t="s">
        <v>634</v>
      </c>
      <c r="F1621" s="664" t="s">
        <v>4671</v>
      </c>
      <c r="G1621" s="663" t="s">
        <v>2438</v>
      </c>
      <c r="H1621" s="663" t="s">
        <v>2678</v>
      </c>
      <c r="I1621" s="663" t="s">
        <v>2679</v>
      </c>
      <c r="J1621" s="663" t="s">
        <v>2474</v>
      </c>
      <c r="K1621" s="663" t="s">
        <v>2680</v>
      </c>
      <c r="L1621" s="665">
        <v>302.99142326400801</v>
      </c>
      <c r="M1621" s="665">
        <v>18</v>
      </c>
      <c r="N1621" s="666">
        <v>5453.8456187521442</v>
      </c>
    </row>
    <row r="1622" spans="1:14" ht="14.4" customHeight="1" x14ac:dyDescent="0.3">
      <c r="A1622" s="661" t="s">
        <v>591</v>
      </c>
      <c r="B1622" s="662" t="s">
        <v>592</v>
      </c>
      <c r="C1622" s="663" t="s">
        <v>604</v>
      </c>
      <c r="D1622" s="664" t="s">
        <v>4663</v>
      </c>
      <c r="E1622" s="663" t="s">
        <v>634</v>
      </c>
      <c r="F1622" s="664" t="s">
        <v>4671</v>
      </c>
      <c r="G1622" s="663" t="s">
        <v>2438</v>
      </c>
      <c r="H1622" s="663" t="s">
        <v>2681</v>
      </c>
      <c r="I1622" s="663" t="s">
        <v>2682</v>
      </c>
      <c r="J1622" s="663" t="s">
        <v>2474</v>
      </c>
      <c r="K1622" s="663" t="s">
        <v>2683</v>
      </c>
      <c r="L1622" s="665">
        <v>408.94989351157255</v>
      </c>
      <c r="M1622" s="665">
        <v>33</v>
      </c>
      <c r="N1622" s="666">
        <v>13495.346485881895</v>
      </c>
    </row>
    <row r="1623" spans="1:14" ht="14.4" customHeight="1" x14ac:dyDescent="0.3">
      <c r="A1623" s="661" t="s">
        <v>591</v>
      </c>
      <c r="B1623" s="662" t="s">
        <v>592</v>
      </c>
      <c r="C1623" s="663" t="s">
        <v>604</v>
      </c>
      <c r="D1623" s="664" t="s">
        <v>4663</v>
      </c>
      <c r="E1623" s="663" t="s">
        <v>634</v>
      </c>
      <c r="F1623" s="664" t="s">
        <v>4671</v>
      </c>
      <c r="G1623" s="663" t="s">
        <v>2438</v>
      </c>
      <c r="H1623" s="663" t="s">
        <v>2690</v>
      </c>
      <c r="I1623" s="663" t="s">
        <v>2691</v>
      </c>
      <c r="J1623" s="663" t="s">
        <v>2692</v>
      </c>
      <c r="K1623" s="663" t="s">
        <v>2591</v>
      </c>
      <c r="L1623" s="665">
        <v>156.05888753916395</v>
      </c>
      <c r="M1623" s="665">
        <v>2</v>
      </c>
      <c r="N1623" s="666">
        <v>312.1177750783279</v>
      </c>
    </row>
    <row r="1624" spans="1:14" ht="14.4" customHeight="1" x14ac:dyDescent="0.3">
      <c r="A1624" s="661" t="s">
        <v>591</v>
      </c>
      <c r="B1624" s="662" t="s">
        <v>592</v>
      </c>
      <c r="C1624" s="663" t="s">
        <v>604</v>
      </c>
      <c r="D1624" s="664" t="s">
        <v>4663</v>
      </c>
      <c r="E1624" s="663" t="s">
        <v>634</v>
      </c>
      <c r="F1624" s="664" t="s">
        <v>4671</v>
      </c>
      <c r="G1624" s="663" t="s">
        <v>2438</v>
      </c>
      <c r="H1624" s="663" t="s">
        <v>4197</v>
      </c>
      <c r="I1624" s="663" t="s">
        <v>4198</v>
      </c>
      <c r="J1624" s="663" t="s">
        <v>2615</v>
      </c>
      <c r="K1624" s="663" t="s">
        <v>4199</v>
      </c>
      <c r="L1624" s="665">
        <v>149.23021516294651</v>
      </c>
      <c r="M1624" s="665">
        <v>3</v>
      </c>
      <c r="N1624" s="666">
        <v>447.69064548883955</v>
      </c>
    </row>
    <row r="1625" spans="1:14" ht="14.4" customHeight="1" x14ac:dyDescent="0.3">
      <c r="A1625" s="661" t="s">
        <v>591</v>
      </c>
      <c r="B1625" s="662" t="s">
        <v>592</v>
      </c>
      <c r="C1625" s="663" t="s">
        <v>604</v>
      </c>
      <c r="D1625" s="664" t="s">
        <v>4663</v>
      </c>
      <c r="E1625" s="663" t="s">
        <v>634</v>
      </c>
      <c r="F1625" s="664" t="s">
        <v>4671</v>
      </c>
      <c r="G1625" s="663" t="s">
        <v>2438</v>
      </c>
      <c r="H1625" s="663" t="s">
        <v>2701</v>
      </c>
      <c r="I1625" s="663" t="s">
        <v>2702</v>
      </c>
      <c r="J1625" s="663" t="s">
        <v>2703</v>
      </c>
      <c r="K1625" s="663" t="s">
        <v>2704</v>
      </c>
      <c r="L1625" s="665">
        <v>74.989999999999981</v>
      </c>
      <c r="M1625" s="665">
        <v>1</v>
      </c>
      <c r="N1625" s="666">
        <v>74.989999999999981</v>
      </c>
    </row>
    <row r="1626" spans="1:14" ht="14.4" customHeight="1" x14ac:dyDescent="0.3">
      <c r="A1626" s="661" t="s">
        <v>591</v>
      </c>
      <c r="B1626" s="662" t="s">
        <v>592</v>
      </c>
      <c r="C1626" s="663" t="s">
        <v>604</v>
      </c>
      <c r="D1626" s="664" t="s">
        <v>4663</v>
      </c>
      <c r="E1626" s="663" t="s">
        <v>634</v>
      </c>
      <c r="F1626" s="664" t="s">
        <v>4671</v>
      </c>
      <c r="G1626" s="663" t="s">
        <v>2438</v>
      </c>
      <c r="H1626" s="663" t="s">
        <v>2705</v>
      </c>
      <c r="I1626" s="663" t="s">
        <v>2706</v>
      </c>
      <c r="J1626" s="663" t="s">
        <v>2576</v>
      </c>
      <c r="K1626" s="663" t="s">
        <v>2707</v>
      </c>
      <c r="L1626" s="665">
        <v>61.719998788741322</v>
      </c>
      <c r="M1626" s="665">
        <v>4</v>
      </c>
      <c r="N1626" s="666">
        <v>246.87999515496529</v>
      </c>
    </row>
    <row r="1627" spans="1:14" ht="14.4" customHeight="1" x14ac:dyDescent="0.3">
      <c r="A1627" s="661" t="s">
        <v>591</v>
      </c>
      <c r="B1627" s="662" t="s">
        <v>592</v>
      </c>
      <c r="C1627" s="663" t="s">
        <v>604</v>
      </c>
      <c r="D1627" s="664" t="s">
        <v>4663</v>
      </c>
      <c r="E1627" s="663" t="s">
        <v>634</v>
      </c>
      <c r="F1627" s="664" t="s">
        <v>4671</v>
      </c>
      <c r="G1627" s="663" t="s">
        <v>2438</v>
      </c>
      <c r="H1627" s="663" t="s">
        <v>4200</v>
      </c>
      <c r="I1627" s="663" t="s">
        <v>4201</v>
      </c>
      <c r="J1627" s="663" t="s">
        <v>2515</v>
      </c>
      <c r="K1627" s="663" t="s">
        <v>4202</v>
      </c>
      <c r="L1627" s="665">
        <v>0</v>
      </c>
      <c r="M1627" s="665">
        <v>0</v>
      </c>
      <c r="N1627" s="666">
        <v>0</v>
      </c>
    </row>
    <row r="1628" spans="1:14" ht="14.4" customHeight="1" x14ac:dyDescent="0.3">
      <c r="A1628" s="661" t="s">
        <v>591</v>
      </c>
      <c r="B1628" s="662" t="s">
        <v>592</v>
      </c>
      <c r="C1628" s="663" t="s">
        <v>604</v>
      </c>
      <c r="D1628" s="664" t="s">
        <v>4663</v>
      </c>
      <c r="E1628" s="663" t="s">
        <v>634</v>
      </c>
      <c r="F1628" s="664" t="s">
        <v>4671</v>
      </c>
      <c r="G1628" s="663" t="s">
        <v>2438</v>
      </c>
      <c r="H1628" s="663" t="s">
        <v>4203</v>
      </c>
      <c r="I1628" s="663" t="s">
        <v>4204</v>
      </c>
      <c r="J1628" s="663" t="s">
        <v>4171</v>
      </c>
      <c r="K1628" s="663" t="s">
        <v>1295</v>
      </c>
      <c r="L1628" s="665">
        <v>578.22985947116672</v>
      </c>
      <c r="M1628" s="665">
        <v>2</v>
      </c>
      <c r="N1628" s="666">
        <v>1156.4597189423334</v>
      </c>
    </row>
    <row r="1629" spans="1:14" ht="14.4" customHeight="1" x14ac:dyDescent="0.3">
      <c r="A1629" s="661" t="s">
        <v>591</v>
      </c>
      <c r="B1629" s="662" t="s">
        <v>592</v>
      </c>
      <c r="C1629" s="663" t="s">
        <v>604</v>
      </c>
      <c r="D1629" s="664" t="s">
        <v>4663</v>
      </c>
      <c r="E1629" s="663" t="s">
        <v>634</v>
      </c>
      <c r="F1629" s="664" t="s">
        <v>4671</v>
      </c>
      <c r="G1629" s="663" t="s">
        <v>2438</v>
      </c>
      <c r="H1629" s="663" t="s">
        <v>4205</v>
      </c>
      <c r="I1629" s="663" t="s">
        <v>4205</v>
      </c>
      <c r="J1629" s="663" t="s">
        <v>4206</v>
      </c>
      <c r="K1629" s="663" t="s">
        <v>3485</v>
      </c>
      <c r="L1629" s="665">
        <v>365.86805894864091</v>
      </c>
      <c r="M1629" s="665">
        <v>1</v>
      </c>
      <c r="N1629" s="666">
        <v>365.86805894864091</v>
      </c>
    </row>
    <row r="1630" spans="1:14" ht="14.4" customHeight="1" x14ac:dyDescent="0.3">
      <c r="A1630" s="661" t="s">
        <v>591</v>
      </c>
      <c r="B1630" s="662" t="s">
        <v>592</v>
      </c>
      <c r="C1630" s="663" t="s">
        <v>604</v>
      </c>
      <c r="D1630" s="664" t="s">
        <v>4663</v>
      </c>
      <c r="E1630" s="663" t="s">
        <v>634</v>
      </c>
      <c r="F1630" s="664" t="s">
        <v>4671</v>
      </c>
      <c r="G1630" s="663" t="s">
        <v>2438</v>
      </c>
      <c r="H1630" s="663" t="s">
        <v>2714</v>
      </c>
      <c r="I1630" s="663" t="s">
        <v>2715</v>
      </c>
      <c r="J1630" s="663" t="s">
        <v>2466</v>
      </c>
      <c r="K1630" s="663" t="s">
        <v>2716</v>
      </c>
      <c r="L1630" s="665">
        <v>100.87428571428572</v>
      </c>
      <c r="M1630" s="665">
        <v>7</v>
      </c>
      <c r="N1630" s="666">
        <v>706.12</v>
      </c>
    </row>
    <row r="1631" spans="1:14" ht="14.4" customHeight="1" x14ac:dyDescent="0.3">
      <c r="A1631" s="661" t="s">
        <v>591</v>
      </c>
      <c r="B1631" s="662" t="s">
        <v>592</v>
      </c>
      <c r="C1631" s="663" t="s">
        <v>604</v>
      </c>
      <c r="D1631" s="664" t="s">
        <v>4663</v>
      </c>
      <c r="E1631" s="663" t="s">
        <v>634</v>
      </c>
      <c r="F1631" s="664" t="s">
        <v>4671</v>
      </c>
      <c r="G1631" s="663" t="s">
        <v>2438</v>
      </c>
      <c r="H1631" s="663" t="s">
        <v>4207</v>
      </c>
      <c r="I1631" s="663" t="s">
        <v>4208</v>
      </c>
      <c r="J1631" s="663" t="s">
        <v>4209</v>
      </c>
      <c r="K1631" s="663" t="s">
        <v>4210</v>
      </c>
      <c r="L1631" s="665">
        <v>96.739999999999966</v>
      </c>
      <c r="M1631" s="665">
        <v>1</v>
      </c>
      <c r="N1631" s="666">
        <v>96.739999999999966</v>
      </c>
    </row>
    <row r="1632" spans="1:14" ht="14.4" customHeight="1" x14ac:dyDescent="0.3">
      <c r="A1632" s="661" t="s">
        <v>591</v>
      </c>
      <c r="B1632" s="662" t="s">
        <v>592</v>
      </c>
      <c r="C1632" s="663" t="s">
        <v>604</v>
      </c>
      <c r="D1632" s="664" t="s">
        <v>4663</v>
      </c>
      <c r="E1632" s="663" t="s">
        <v>634</v>
      </c>
      <c r="F1632" s="664" t="s">
        <v>4671</v>
      </c>
      <c r="G1632" s="663" t="s">
        <v>2438</v>
      </c>
      <c r="H1632" s="663" t="s">
        <v>4211</v>
      </c>
      <c r="I1632" s="663" t="s">
        <v>4212</v>
      </c>
      <c r="J1632" s="663" t="s">
        <v>4213</v>
      </c>
      <c r="K1632" s="663" t="s">
        <v>4214</v>
      </c>
      <c r="L1632" s="665">
        <v>303.88919560048225</v>
      </c>
      <c r="M1632" s="665">
        <v>2</v>
      </c>
      <c r="N1632" s="666">
        <v>607.77839120096451</v>
      </c>
    </row>
    <row r="1633" spans="1:14" ht="14.4" customHeight="1" x14ac:dyDescent="0.3">
      <c r="A1633" s="661" t="s">
        <v>591</v>
      </c>
      <c r="B1633" s="662" t="s">
        <v>592</v>
      </c>
      <c r="C1633" s="663" t="s">
        <v>604</v>
      </c>
      <c r="D1633" s="664" t="s">
        <v>4663</v>
      </c>
      <c r="E1633" s="663" t="s">
        <v>634</v>
      </c>
      <c r="F1633" s="664" t="s">
        <v>4671</v>
      </c>
      <c r="G1633" s="663" t="s">
        <v>2438</v>
      </c>
      <c r="H1633" s="663" t="s">
        <v>4215</v>
      </c>
      <c r="I1633" s="663" t="s">
        <v>4216</v>
      </c>
      <c r="J1633" s="663" t="s">
        <v>4213</v>
      </c>
      <c r="K1633" s="663" t="s">
        <v>4217</v>
      </c>
      <c r="L1633" s="665">
        <v>101.16559440285317</v>
      </c>
      <c r="M1633" s="665">
        <v>4</v>
      </c>
      <c r="N1633" s="666">
        <v>404.66237761141269</v>
      </c>
    </row>
    <row r="1634" spans="1:14" ht="14.4" customHeight="1" x14ac:dyDescent="0.3">
      <c r="A1634" s="661" t="s">
        <v>591</v>
      </c>
      <c r="B1634" s="662" t="s">
        <v>592</v>
      </c>
      <c r="C1634" s="663" t="s">
        <v>604</v>
      </c>
      <c r="D1634" s="664" t="s">
        <v>4663</v>
      </c>
      <c r="E1634" s="663" t="s">
        <v>634</v>
      </c>
      <c r="F1634" s="664" t="s">
        <v>4671</v>
      </c>
      <c r="G1634" s="663" t="s">
        <v>2438</v>
      </c>
      <c r="H1634" s="663" t="s">
        <v>4218</v>
      </c>
      <c r="I1634" s="663" t="s">
        <v>4218</v>
      </c>
      <c r="J1634" s="663" t="s">
        <v>4219</v>
      </c>
      <c r="K1634" s="663" t="s">
        <v>4181</v>
      </c>
      <c r="L1634" s="665">
        <v>1498.59</v>
      </c>
      <c r="M1634" s="665">
        <v>1</v>
      </c>
      <c r="N1634" s="666">
        <v>1498.59</v>
      </c>
    </row>
    <row r="1635" spans="1:14" ht="14.4" customHeight="1" x14ac:dyDescent="0.3">
      <c r="A1635" s="661" t="s">
        <v>591</v>
      </c>
      <c r="B1635" s="662" t="s">
        <v>592</v>
      </c>
      <c r="C1635" s="663" t="s">
        <v>604</v>
      </c>
      <c r="D1635" s="664" t="s">
        <v>4663</v>
      </c>
      <c r="E1635" s="663" t="s">
        <v>634</v>
      </c>
      <c r="F1635" s="664" t="s">
        <v>4671</v>
      </c>
      <c r="G1635" s="663" t="s">
        <v>2438</v>
      </c>
      <c r="H1635" s="663" t="s">
        <v>2721</v>
      </c>
      <c r="I1635" s="663" t="s">
        <v>2722</v>
      </c>
      <c r="J1635" s="663" t="s">
        <v>2723</v>
      </c>
      <c r="K1635" s="663" t="s">
        <v>2724</v>
      </c>
      <c r="L1635" s="665">
        <v>358.01595626046776</v>
      </c>
      <c r="M1635" s="665">
        <v>1</v>
      </c>
      <c r="N1635" s="666">
        <v>358.01595626046776</v>
      </c>
    </row>
    <row r="1636" spans="1:14" ht="14.4" customHeight="1" x14ac:dyDescent="0.3">
      <c r="A1636" s="661" t="s">
        <v>591</v>
      </c>
      <c r="B1636" s="662" t="s">
        <v>592</v>
      </c>
      <c r="C1636" s="663" t="s">
        <v>604</v>
      </c>
      <c r="D1636" s="664" t="s">
        <v>4663</v>
      </c>
      <c r="E1636" s="663" t="s">
        <v>634</v>
      </c>
      <c r="F1636" s="664" t="s">
        <v>4671</v>
      </c>
      <c r="G1636" s="663" t="s">
        <v>2438</v>
      </c>
      <c r="H1636" s="663" t="s">
        <v>4220</v>
      </c>
      <c r="I1636" s="663" t="s">
        <v>4221</v>
      </c>
      <c r="J1636" s="663" t="s">
        <v>4222</v>
      </c>
      <c r="K1636" s="663" t="s">
        <v>4223</v>
      </c>
      <c r="L1636" s="665">
        <v>833.25714797653347</v>
      </c>
      <c r="M1636" s="665">
        <v>4</v>
      </c>
      <c r="N1636" s="666">
        <v>3333.0285919061339</v>
      </c>
    </row>
    <row r="1637" spans="1:14" ht="14.4" customHeight="1" x14ac:dyDescent="0.3">
      <c r="A1637" s="661" t="s">
        <v>591</v>
      </c>
      <c r="B1637" s="662" t="s">
        <v>592</v>
      </c>
      <c r="C1637" s="663" t="s">
        <v>604</v>
      </c>
      <c r="D1637" s="664" t="s">
        <v>4663</v>
      </c>
      <c r="E1637" s="663" t="s">
        <v>634</v>
      </c>
      <c r="F1637" s="664" t="s">
        <v>4671</v>
      </c>
      <c r="G1637" s="663" t="s">
        <v>2438</v>
      </c>
      <c r="H1637" s="663" t="s">
        <v>4224</v>
      </c>
      <c r="I1637" s="663" t="s">
        <v>4225</v>
      </c>
      <c r="J1637" s="663" t="s">
        <v>4226</v>
      </c>
      <c r="K1637" s="663" t="s">
        <v>1694</v>
      </c>
      <c r="L1637" s="665">
        <v>79.640000000000015</v>
      </c>
      <c r="M1637" s="665">
        <v>1</v>
      </c>
      <c r="N1637" s="666">
        <v>79.640000000000015</v>
      </c>
    </row>
    <row r="1638" spans="1:14" ht="14.4" customHeight="1" x14ac:dyDescent="0.3">
      <c r="A1638" s="661" t="s">
        <v>591</v>
      </c>
      <c r="B1638" s="662" t="s">
        <v>592</v>
      </c>
      <c r="C1638" s="663" t="s">
        <v>604</v>
      </c>
      <c r="D1638" s="664" t="s">
        <v>4663</v>
      </c>
      <c r="E1638" s="663" t="s">
        <v>634</v>
      </c>
      <c r="F1638" s="664" t="s">
        <v>4671</v>
      </c>
      <c r="G1638" s="663" t="s">
        <v>2438</v>
      </c>
      <c r="H1638" s="663" t="s">
        <v>4227</v>
      </c>
      <c r="I1638" s="663" t="s">
        <v>4228</v>
      </c>
      <c r="J1638" s="663" t="s">
        <v>4229</v>
      </c>
      <c r="K1638" s="663" t="s">
        <v>4230</v>
      </c>
      <c r="L1638" s="665">
        <v>1375</v>
      </c>
      <c r="M1638" s="665">
        <v>2</v>
      </c>
      <c r="N1638" s="666">
        <v>2750</v>
      </c>
    </row>
    <row r="1639" spans="1:14" ht="14.4" customHeight="1" x14ac:dyDescent="0.3">
      <c r="A1639" s="661" t="s">
        <v>591</v>
      </c>
      <c r="B1639" s="662" t="s">
        <v>592</v>
      </c>
      <c r="C1639" s="663" t="s">
        <v>604</v>
      </c>
      <c r="D1639" s="664" t="s">
        <v>4663</v>
      </c>
      <c r="E1639" s="663" t="s">
        <v>634</v>
      </c>
      <c r="F1639" s="664" t="s">
        <v>4671</v>
      </c>
      <c r="G1639" s="663" t="s">
        <v>2438</v>
      </c>
      <c r="H1639" s="663" t="s">
        <v>4231</v>
      </c>
      <c r="I1639" s="663" t="s">
        <v>4232</v>
      </c>
      <c r="J1639" s="663" t="s">
        <v>4233</v>
      </c>
      <c r="K1639" s="663" t="s">
        <v>4234</v>
      </c>
      <c r="L1639" s="665">
        <v>394.13</v>
      </c>
      <c r="M1639" s="665">
        <v>1</v>
      </c>
      <c r="N1639" s="666">
        <v>394.13</v>
      </c>
    </row>
    <row r="1640" spans="1:14" ht="14.4" customHeight="1" x14ac:dyDescent="0.3">
      <c r="A1640" s="661" t="s">
        <v>591</v>
      </c>
      <c r="B1640" s="662" t="s">
        <v>592</v>
      </c>
      <c r="C1640" s="663" t="s">
        <v>604</v>
      </c>
      <c r="D1640" s="664" t="s">
        <v>4663</v>
      </c>
      <c r="E1640" s="663" t="s">
        <v>634</v>
      </c>
      <c r="F1640" s="664" t="s">
        <v>4671</v>
      </c>
      <c r="G1640" s="663" t="s">
        <v>2438</v>
      </c>
      <c r="H1640" s="663" t="s">
        <v>4235</v>
      </c>
      <c r="I1640" s="663" t="s">
        <v>4236</v>
      </c>
      <c r="J1640" s="663" t="s">
        <v>4237</v>
      </c>
      <c r="K1640" s="663" t="s">
        <v>4238</v>
      </c>
      <c r="L1640" s="665">
        <v>250.42038213588862</v>
      </c>
      <c r="M1640" s="665">
        <v>1</v>
      </c>
      <c r="N1640" s="666">
        <v>250.42038213588862</v>
      </c>
    </row>
    <row r="1641" spans="1:14" ht="14.4" customHeight="1" x14ac:dyDescent="0.3">
      <c r="A1641" s="661" t="s">
        <v>591</v>
      </c>
      <c r="B1641" s="662" t="s">
        <v>592</v>
      </c>
      <c r="C1641" s="663" t="s">
        <v>604</v>
      </c>
      <c r="D1641" s="664" t="s">
        <v>4663</v>
      </c>
      <c r="E1641" s="663" t="s">
        <v>634</v>
      </c>
      <c r="F1641" s="664" t="s">
        <v>4671</v>
      </c>
      <c r="G1641" s="663" t="s">
        <v>2438</v>
      </c>
      <c r="H1641" s="663" t="s">
        <v>4239</v>
      </c>
      <c r="I1641" s="663" t="s">
        <v>4240</v>
      </c>
      <c r="J1641" s="663" t="s">
        <v>2665</v>
      </c>
      <c r="K1641" s="663" t="s">
        <v>2608</v>
      </c>
      <c r="L1641" s="665">
        <v>615.78000000000009</v>
      </c>
      <c r="M1641" s="665">
        <v>3</v>
      </c>
      <c r="N1641" s="666">
        <v>1847.3400000000001</v>
      </c>
    </row>
    <row r="1642" spans="1:14" ht="14.4" customHeight="1" x14ac:dyDescent="0.3">
      <c r="A1642" s="661" t="s">
        <v>591</v>
      </c>
      <c r="B1642" s="662" t="s">
        <v>592</v>
      </c>
      <c r="C1642" s="663" t="s">
        <v>604</v>
      </c>
      <c r="D1642" s="664" t="s">
        <v>4663</v>
      </c>
      <c r="E1642" s="663" t="s">
        <v>634</v>
      </c>
      <c r="F1642" s="664" t="s">
        <v>4671</v>
      </c>
      <c r="G1642" s="663" t="s">
        <v>2438</v>
      </c>
      <c r="H1642" s="663" t="s">
        <v>4241</v>
      </c>
      <c r="I1642" s="663" t="s">
        <v>4242</v>
      </c>
      <c r="J1642" s="663" t="s">
        <v>4243</v>
      </c>
      <c r="K1642" s="663" t="s">
        <v>4244</v>
      </c>
      <c r="L1642" s="665">
        <v>91.950000000000017</v>
      </c>
      <c r="M1642" s="665">
        <v>2</v>
      </c>
      <c r="N1642" s="666">
        <v>183.90000000000003</v>
      </c>
    </row>
    <row r="1643" spans="1:14" ht="14.4" customHeight="1" x14ac:dyDescent="0.3">
      <c r="A1643" s="661" t="s">
        <v>591</v>
      </c>
      <c r="B1643" s="662" t="s">
        <v>592</v>
      </c>
      <c r="C1643" s="663" t="s">
        <v>604</v>
      </c>
      <c r="D1643" s="664" t="s">
        <v>4663</v>
      </c>
      <c r="E1643" s="663" t="s">
        <v>634</v>
      </c>
      <c r="F1643" s="664" t="s">
        <v>4671</v>
      </c>
      <c r="G1643" s="663" t="s">
        <v>2438</v>
      </c>
      <c r="H1643" s="663" t="s">
        <v>2740</v>
      </c>
      <c r="I1643" s="663" t="s">
        <v>2741</v>
      </c>
      <c r="J1643" s="663" t="s">
        <v>2742</v>
      </c>
      <c r="K1643" s="663" t="s">
        <v>2743</v>
      </c>
      <c r="L1643" s="665">
        <v>502.12827830780856</v>
      </c>
      <c r="M1643" s="665">
        <v>13</v>
      </c>
      <c r="N1643" s="666">
        <v>6527.6676180015111</v>
      </c>
    </row>
    <row r="1644" spans="1:14" ht="14.4" customHeight="1" x14ac:dyDescent="0.3">
      <c r="A1644" s="661" t="s">
        <v>591</v>
      </c>
      <c r="B1644" s="662" t="s">
        <v>592</v>
      </c>
      <c r="C1644" s="663" t="s">
        <v>604</v>
      </c>
      <c r="D1644" s="664" t="s">
        <v>4663</v>
      </c>
      <c r="E1644" s="663" t="s">
        <v>634</v>
      </c>
      <c r="F1644" s="664" t="s">
        <v>4671</v>
      </c>
      <c r="G1644" s="663" t="s">
        <v>2438</v>
      </c>
      <c r="H1644" s="663" t="s">
        <v>2748</v>
      </c>
      <c r="I1644" s="663" t="s">
        <v>2748</v>
      </c>
      <c r="J1644" s="663" t="s">
        <v>2749</v>
      </c>
      <c r="K1644" s="663" t="s">
        <v>2750</v>
      </c>
      <c r="L1644" s="665">
        <v>52.733333333333341</v>
      </c>
      <c r="M1644" s="665">
        <v>3</v>
      </c>
      <c r="N1644" s="666">
        <v>158.20000000000002</v>
      </c>
    </row>
    <row r="1645" spans="1:14" ht="14.4" customHeight="1" x14ac:dyDescent="0.3">
      <c r="A1645" s="661" t="s">
        <v>591</v>
      </c>
      <c r="B1645" s="662" t="s">
        <v>592</v>
      </c>
      <c r="C1645" s="663" t="s">
        <v>604</v>
      </c>
      <c r="D1645" s="664" t="s">
        <v>4663</v>
      </c>
      <c r="E1645" s="663" t="s">
        <v>634</v>
      </c>
      <c r="F1645" s="664" t="s">
        <v>4671</v>
      </c>
      <c r="G1645" s="663" t="s">
        <v>2438</v>
      </c>
      <c r="H1645" s="663" t="s">
        <v>3432</v>
      </c>
      <c r="I1645" s="663" t="s">
        <v>3433</v>
      </c>
      <c r="J1645" s="663" t="s">
        <v>3434</v>
      </c>
      <c r="K1645" s="663" t="s">
        <v>3435</v>
      </c>
      <c r="L1645" s="665">
        <v>524.65380955283877</v>
      </c>
      <c r="M1645" s="665">
        <v>1</v>
      </c>
      <c r="N1645" s="666">
        <v>524.65380955283877</v>
      </c>
    </row>
    <row r="1646" spans="1:14" ht="14.4" customHeight="1" x14ac:dyDescent="0.3">
      <c r="A1646" s="661" t="s">
        <v>591</v>
      </c>
      <c r="B1646" s="662" t="s">
        <v>592</v>
      </c>
      <c r="C1646" s="663" t="s">
        <v>604</v>
      </c>
      <c r="D1646" s="664" t="s">
        <v>4663</v>
      </c>
      <c r="E1646" s="663" t="s">
        <v>634</v>
      </c>
      <c r="F1646" s="664" t="s">
        <v>4671</v>
      </c>
      <c r="G1646" s="663" t="s">
        <v>2438</v>
      </c>
      <c r="H1646" s="663" t="s">
        <v>4245</v>
      </c>
      <c r="I1646" s="663" t="s">
        <v>4205</v>
      </c>
      <c r="J1646" s="663" t="s">
        <v>4246</v>
      </c>
      <c r="K1646" s="663" t="s">
        <v>4247</v>
      </c>
      <c r="L1646" s="665">
        <v>366.22985312203315</v>
      </c>
      <c r="M1646" s="665">
        <v>6</v>
      </c>
      <c r="N1646" s="666">
        <v>2197.379118732199</v>
      </c>
    </row>
    <row r="1647" spans="1:14" ht="14.4" customHeight="1" x14ac:dyDescent="0.3">
      <c r="A1647" s="661" t="s">
        <v>591</v>
      </c>
      <c r="B1647" s="662" t="s">
        <v>592</v>
      </c>
      <c r="C1647" s="663" t="s">
        <v>604</v>
      </c>
      <c r="D1647" s="664" t="s">
        <v>4663</v>
      </c>
      <c r="E1647" s="663" t="s">
        <v>634</v>
      </c>
      <c r="F1647" s="664" t="s">
        <v>4671</v>
      </c>
      <c r="G1647" s="663" t="s">
        <v>2438</v>
      </c>
      <c r="H1647" s="663" t="s">
        <v>2751</v>
      </c>
      <c r="I1647" s="663" t="s">
        <v>2751</v>
      </c>
      <c r="J1647" s="663" t="s">
        <v>2752</v>
      </c>
      <c r="K1647" s="663" t="s">
        <v>2753</v>
      </c>
      <c r="L1647" s="665">
        <v>927.99740861724536</v>
      </c>
      <c r="M1647" s="665">
        <v>43</v>
      </c>
      <c r="N1647" s="666">
        <v>39903.888570541552</v>
      </c>
    </row>
    <row r="1648" spans="1:14" ht="14.4" customHeight="1" x14ac:dyDescent="0.3">
      <c r="A1648" s="661" t="s">
        <v>591</v>
      </c>
      <c r="B1648" s="662" t="s">
        <v>592</v>
      </c>
      <c r="C1648" s="663" t="s">
        <v>604</v>
      </c>
      <c r="D1648" s="664" t="s">
        <v>4663</v>
      </c>
      <c r="E1648" s="663" t="s">
        <v>634</v>
      </c>
      <c r="F1648" s="664" t="s">
        <v>4671</v>
      </c>
      <c r="G1648" s="663" t="s">
        <v>2438</v>
      </c>
      <c r="H1648" s="663" t="s">
        <v>2754</v>
      </c>
      <c r="I1648" s="663" t="s">
        <v>2755</v>
      </c>
      <c r="J1648" s="663" t="s">
        <v>2756</v>
      </c>
      <c r="K1648" s="663" t="s">
        <v>2757</v>
      </c>
      <c r="L1648" s="665">
        <v>1020.8523560103343</v>
      </c>
      <c r="M1648" s="665">
        <v>38</v>
      </c>
      <c r="N1648" s="666">
        <v>38792.389528392705</v>
      </c>
    </row>
    <row r="1649" spans="1:14" ht="14.4" customHeight="1" x14ac:dyDescent="0.3">
      <c r="A1649" s="661" t="s">
        <v>591</v>
      </c>
      <c r="B1649" s="662" t="s">
        <v>592</v>
      </c>
      <c r="C1649" s="663" t="s">
        <v>604</v>
      </c>
      <c r="D1649" s="664" t="s">
        <v>4663</v>
      </c>
      <c r="E1649" s="663" t="s">
        <v>634</v>
      </c>
      <c r="F1649" s="664" t="s">
        <v>4671</v>
      </c>
      <c r="G1649" s="663" t="s">
        <v>2438</v>
      </c>
      <c r="H1649" s="663" t="s">
        <v>2769</v>
      </c>
      <c r="I1649" s="663" t="s">
        <v>2769</v>
      </c>
      <c r="J1649" s="663" t="s">
        <v>2770</v>
      </c>
      <c r="K1649" s="663" t="s">
        <v>2753</v>
      </c>
      <c r="L1649" s="665">
        <v>886.42379970532954</v>
      </c>
      <c r="M1649" s="665">
        <v>125</v>
      </c>
      <c r="N1649" s="666">
        <v>110802.9749631662</v>
      </c>
    </row>
    <row r="1650" spans="1:14" ht="14.4" customHeight="1" x14ac:dyDescent="0.3">
      <c r="A1650" s="661" t="s">
        <v>591</v>
      </c>
      <c r="B1650" s="662" t="s">
        <v>592</v>
      </c>
      <c r="C1650" s="663" t="s">
        <v>604</v>
      </c>
      <c r="D1650" s="664" t="s">
        <v>4663</v>
      </c>
      <c r="E1650" s="663" t="s">
        <v>634</v>
      </c>
      <c r="F1650" s="664" t="s">
        <v>4671</v>
      </c>
      <c r="G1650" s="663" t="s">
        <v>2438</v>
      </c>
      <c r="H1650" s="663" t="s">
        <v>2771</v>
      </c>
      <c r="I1650" s="663" t="s">
        <v>2772</v>
      </c>
      <c r="J1650" s="663" t="s">
        <v>2474</v>
      </c>
      <c r="K1650" s="663" t="s">
        <v>2773</v>
      </c>
      <c r="L1650" s="665">
        <v>131.12599999999998</v>
      </c>
      <c r="M1650" s="665">
        <v>5</v>
      </c>
      <c r="N1650" s="666">
        <v>655.62999999999988</v>
      </c>
    </row>
    <row r="1651" spans="1:14" ht="14.4" customHeight="1" x14ac:dyDescent="0.3">
      <c r="A1651" s="661" t="s">
        <v>591</v>
      </c>
      <c r="B1651" s="662" t="s">
        <v>592</v>
      </c>
      <c r="C1651" s="663" t="s">
        <v>604</v>
      </c>
      <c r="D1651" s="664" t="s">
        <v>4663</v>
      </c>
      <c r="E1651" s="663" t="s">
        <v>634</v>
      </c>
      <c r="F1651" s="664" t="s">
        <v>4671</v>
      </c>
      <c r="G1651" s="663" t="s">
        <v>2438</v>
      </c>
      <c r="H1651" s="663" t="s">
        <v>2774</v>
      </c>
      <c r="I1651" s="663" t="s">
        <v>2775</v>
      </c>
      <c r="J1651" s="663" t="s">
        <v>2776</v>
      </c>
      <c r="K1651" s="663" t="s">
        <v>2777</v>
      </c>
      <c r="L1651" s="665">
        <v>1797.1111987812808</v>
      </c>
      <c r="M1651" s="665">
        <v>131.00000000000003</v>
      </c>
      <c r="N1651" s="666">
        <v>235421.56704034784</v>
      </c>
    </row>
    <row r="1652" spans="1:14" ht="14.4" customHeight="1" x14ac:dyDescent="0.3">
      <c r="A1652" s="661" t="s">
        <v>591</v>
      </c>
      <c r="B1652" s="662" t="s">
        <v>592</v>
      </c>
      <c r="C1652" s="663" t="s">
        <v>604</v>
      </c>
      <c r="D1652" s="664" t="s">
        <v>4663</v>
      </c>
      <c r="E1652" s="663" t="s">
        <v>634</v>
      </c>
      <c r="F1652" s="664" t="s">
        <v>4671</v>
      </c>
      <c r="G1652" s="663" t="s">
        <v>2438</v>
      </c>
      <c r="H1652" s="663" t="s">
        <v>4248</v>
      </c>
      <c r="I1652" s="663" t="s">
        <v>4249</v>
      </c>
      <c r="J1652" s="663" t="s">
        <v>4250</v>
      </c>
      <c r="K1652" s="663" t="s">
        <v>4251</v>
      </c>
      <c r="L1652" s="665">
        <v>97.389298207113043</v>
      </c>
      <c r="M1652" s="665">
        <v>2</v>
      </c>
      <c r="N1652" s="666">
        <v>194.77859641422609</v>
      </c>
    </row>
    <row r="1653" spans="1:14" ht="14.4" customHeight="1" x14ac:dyDescent="0.3">
      <c r="A1653" s="661" t="s">
        <v>591</v>
      </c>
      <c r="B1653" s="662" t="s">
        <v>592</v>
      </c>
      <c r="C1653" s="663" t="s">
        <v>604</v>
      </c>
      <c r="D1653" s="664" t="s">
        <v>4663</v>
      </c>
      <c r="E1653" s="663" t="s">
        <v>634</v>
      </c>
      <c r="F1653" s="664" t="s">
        <v>4671</v>
      </c>
      <c r="G1653" s="663" t="s">
        <v>2438</v>
      </c>
      <c r="H1653" s="663" t="s">
        <v>2778</v>
      </c>
      <c r="I1653" s="663" t="s">
        <v>2778</v>
      </c>
      <c r="J1653" s="663" t="s">
        <v>2779</v>
      </c>
      <c r="K1653" s="663" t="s">
        <v>2780</v>
      </c>
      <c r="L1653" s="665">
        <v>47.630000000000017</v>
      </c>
      <c r="M1653" s="665">
        <v>1</v>
      </c>
      <c r="N1653" s="666">
        <v>47.630000000000017</v>
      </c>
    </row>
    <row r="1654" spans="1:14" ht="14.4" customHeight="1" x14ac:dyDescent="0.3">
      <c r="A1654" s="661" t="s">
        <v>591</v>
      </c>
      <c r="B1654" s="662" t="s">
        <v>592</v>
      </c>
      <c r="C1654" s="663" t="s">
        <v>604</v>
      </c>
      <c r="D1654" s="664" t="s">
        <v>4663</v>
      </c>
      <c r="E1654" s="663" t="s">
        <v>634</v>
      </c>
      <c r="F1654" s="664" t="s">
        <v>4671</v>
      </c>
      <c r="G1654" s="663" t="s">
        <v>2438</v>
      </c>
      <c r="H1654" s="663" t="s">
        <v>4252</v>
      </c>
      <c r="I1654" s="663" t="s">
        <v>4253</v>
      </c>
      <c r="J1654" s="663" t="s">
        <v>4254</v>
      </c>
      <c r="K1654" s="663" t="s">
        <v>4255</v>
      </c>
      <c r="L1654" s="665">
        <v>120.50999999999999</v>
      </c>
      <c r="M1654" s="665">
        <v>2</v>
      </c>
      <c r="N1654" s="666">
        <v>241.01999999999998</v>
      </c>
    </row>
    <row r="1655" spans="1:14" ht="14.4" customHeight="1" x14ac:dyDescent="0.3">
      <c r="A1655" s="661" t="s">
        <v>591</v>
      </c>
      <c r="B1655" s="662" t="s">
        <v>592</v>
      </c>
      <c r="C1655" s="663" t="s">
        <v>604</v>
      </c>
      <c r="D1655" s="664" t="s">
        <v>4663</v>
      </c>
      <c r="E1655" s="663" t="s">
        <v>634</v>
      </c>
      <c r="F1655" s="664" t="s">
        <v>4671</v>
      </c>
      <c r="G1655" s="663" t="s">
        <v>2438</v>
      </c>
      <c r="H1655" s="663" t="s">
        <v>2781</v>
      </c>
      <c r="I1655" s="663" t="s">
        <v>2781</v>
      </c>
      <c r="J1655" s="663" t="s">
        <v>2782</v>
      </c>
      <c r="K1655" s="663" t="s">
        <v>2783</v>
      </c>
      <c r="L1655" s="665">
        <v>92.61950900693239</v>
      </c>
      <c r="M1655" s="665">
        <v>6</v>
      </c>
      <c r="N1655" s="666">
        <v>555.71705404159434</v>
      </c>
    </row>
    <row r="1656" spans="1:14" ht="14.4" customHeight="1" x14ac:dyDescent="0.3">
      <c r="A1656" s="661" t="s">
        <v>591</v>
      </c>
      <c r="B1656" s="662" t="s">
        <v>592</v>
      </c>
      <c r="C1656" s="663" t="s">
        <v>604</v>
      </c>
      <c r="D1656" s="664" t="s">
        <v>4663</v>
      </c>
      <c r="E1656" s="663" t="s">
        <v>634</v>
      </c>
      <c r="F1656" s="664" t="s">
        <v>4671</v>
      </c>
      <c r="G1656" s="663" t="s">
        <v>2438</v>
      </c>
      <c r="H1656" s="663" t="s">
        <v>4256</v>
      </c>
      <c r="I1656" s="663" t="s">
        <v>4256</v>
      </c>
      <c r="J1656" s="663" t="s">
        <v>4257</v>
      </c>
      <c r="K1656" s="663" t="s">
        <v>3688</v>
      </c>
      <c r="L1656" s="665">
        <v>161.31802351860122</v>
      </c>
      <c r="M1656" s="665">
        <v>1</v>
      </c>
      <c r="N1656" s="666">
        <v>161.31802351860122</v>
      </c>
    </row>
    <row r="1657" spans="1:14" ht="14.4" customHeight="1" x14ac:dyDescent="0.3">
      <c r="A1657" s="661" t="s">
        <v>591</v>
      </c>
      <c r="B1657" s="662" t="s">
        <v>592</v>
      </c>
      <c r="C1657" s="663" t="s">
        <v>604</v>
      </c>
      <c r="D1657" s="664" t="s">
        <v>4663</v>
      </c>
      <c r="E1657" s="663" t="s">
        <v>634</v>
      </c>
      <c r="F1657" s="664" t="s">
        <v>4671</v>
      </c>
      <c r="G1657" s="663" t="s">
        <v>2438</v>
      </c>
      <c r="H1657" s="663" t="s">
        <v>4258</v>
      </c>
      <c r="I1657" s="663" t="s">
        <v>4259</v>
      </c>
      <c r="J1657" s="663" t="s">
        <v>4260</v>
      </c>
      <c r="K1657" s="663" t="s">
        <v>4261</v>
      </c>
      <c r="L1657" s="665">
        <v>25.64</v>
      </c>
      <c r="M1657" s="665">
        <v>1</v>
      </c>
      <c r="N1657" s="666">
        <v>25.64</v>
      </c>
    </row>
    <row r="1658" spans="1:14" ht="14.4" customHeight="1" x14ac:dyDescent="0.3">
      <c r="A1658" s="661" t="s">
        <v>591</v>
      </c>
      <c r="B1658" s="662" t="s">
        <v>592</v>
      </c>
      <c r="C1658" s="663" t="s">
        <v>604</v>
      </c>
      <c r="D1658" s="664" t="s">
        <v>4663</v>
      </c>
      <c r="E1658" s="663" t="s">
        <v>634</v>
      </c>
      <c r="F1658" s="664" t="s">
        <v>4671</v>
      </c>
      <c r="G1658" s="663" t="s">
        <v>2438</v>
      </c>
      <c r="H1658" s="663" t="s">
        <v>2784</v>
      </c>
      <c r="I1658" s="663" t="s">
        <v>2784</v>
      </c>
      <c r="J1658" s="663" t="s">
        <v>2785</v>
      </c>
      <c r="K1658" s="663" t="s">
        <v>2786</v>
      </c>
      <c r="L1658" s="665">
        <v>78.989999999999995</v>
      </c>
      <c r="M1658" s="665">
        <v>1</v>
      </c>
      <c r="N1658" s="666">
        <v>78.989999999999995</v>
      </c>
    </row>
    <row r="1659" spans="1:14" ht="14.4" customHeight="1" x14ac:dyDescent="0.3">
      <c r="A1659" s="661" t="s">
        <v>591</v>
      </c>
      <c r="B1659" s="662" t="s">
        <v>592</v>
      </c>
      <c r="C1659" s="663" t="s">
        <v>604</v>
      </c>
      <c r="D1659" s="664" t="s">
        <v>4663</v>
      </c>
      <c r="E1659" s="663" t="s">
        <v>634</v>
      </c>
      <c r="F1659" s="664" t="s">
        <v>4671</v>
      </c>
      <c r="G1659" s="663" t="s">
        <v>2438</v>
      </c>
      <c r="H1659" s="663" t="s">
        <v>4262</v>
      </c>
      <c r="I1659" s="663" t="s">
        <v>4262</v>
      </c>
      <c r="J1659" s="663" t="s">
        <v>4263</v>
      </c>
      <c r="K1659" s="663" t="s">
        <v>999</v>
      </c>
      <c r="L1659" s="665">
        <v>73.060000126564859</v>
      </c>
      <c r="M1659" s="665">
        <v>4</v>
      </c>
      <c r="N1659" s="666">
        <v>292.24000050625943</v>
      </c>
    </row>
    <row r="1660" spans="1:14" ht="14.4" customHeight="1" x14ac:dyDescent="0.3">
      <c r="A1660" s="661" t="s">
        <v>591</v>
      </c>
      <c r="B1660" s="662" t="s">
        <v>592</v>
      </c>
      <c r="C1660" s="663" t="s">
        <v>604</v>
      </c>
      <c r="D1660" s="664" t="s">
        <v>4663</v>
      </c>
      <c r="E1660" s="663" t="s">
        <v>634</v>
      </c>
      <c r="F1660" s="664" t="s">
        <v>4671</v>
      </c>
      <c r="G1660" s="663" t="s">
        <v>2438</v>
      </c>
      <c r="H1660" s="663" t="s">
        <v>2795</v>
      </c>
      <c r="I1660" s="663" t="s">
        <v>2795</v>
      </c>
      <c r="J1660" s="663" t="s">
        <v>2796</v>
      </c>
      <c r="K1660" s="663" t="s">
        <v>2797</v>
      </c>
      <c r="L1660" s="665">
        <v>168.88993904272104</v>
      </c>
      <c r="M1660" s="665">
        <v>22</v>
      </c>
      <c r="N1660" s="666">
        <v>3715.5786589398631</v>
      </c>
    </row>
    <row r="1661" spans="1:14" ht="14.4" customHeight="1" x14ac:dyDescent="0.3">
      <c r="A1661" s="661" t="s">
        <v>591</v>
      </c>
      <c r="B1661" s="662" t="s">
        <v>592</v>
      </c>
      <c r="C1661" s="663" t="s">
        <v>604</v>
      </c>
      <c r="D1661" s="664" t="s">
        <v>4663</v>
      </c>
      <c r="E1661" s="663" t="s">
        <v>634</v>
      </c>
      <c r="F1661" s="664" t="s">
        <v>4671</v>
      </c>
      <c r="G1661" s="663" t="s">
        <v>2438</v>
      </c>
      <c r="H1661" s="663" t="s">
        <v>2798</v>
      </c>
      <c r="I1661" s="663" t="s">
        <v>2798</v>
      </c>
      <c r="J1661" s="663" t="s">
        <v>2799</v>
      </c>
      <c r="K1661" s="663" t="s">
        <v>2800</v>
      </c>
      <c r="L1661" s="665">
        <v>273.89999999999998</v>
      </c>
      <c r="M1661" s="665">
        <v>22</v>
      </c>
      <c r="N1661" s="666">
        <v>6025.7999999999993</v>
      </c>
    </row>
    <row r="1662" spans="1:14" ht="14.4" customHeight="1" x14ac:dyDescent="0.3">
      <c r="A1662" s="661" t="s">
        <v>591</v>
      </c>
      <c r="B1662" s="662" t="s">
        <v>592</v>
      </c>
      <c r="C1662" s="663" t="s">
        <v>604</v>
      </c>
      <c r="D1662" s="664" t="s">
        <v>4663</v>
      </c>
      <c r="E1662" s="663" t="s">
        <v>634</v>
      </c>
      <c r="F1662" s="664" t="s">
        <v>4671</v>
      </c>
      <c r="G1662" s="663" t="s">
        <v>2438</v>
      </c>
      <c r="H1662" s="663" t="s">
        <v>2801</v>
      </c>
      <c r="I1662" s="663" t="s">
        <v>2801</v>
      </c>
      <c r="J1662" s="663" t="s">
        <v>2802</v>
      </c>
      <c r="K1662" s="663" t="s">
        <v>2803</v>
      </c>
      <c r="L1662" s="665">
        <v>150.98500000000004</v>
      </c>
      <c r="M1662" s="665">
        <v>14</v>
      </c>
      <c r="N1662" s="666">
        <v>2113.7900000000004</v>
      </c>
    </row>
    <row r="1663" spans="1:14" ht="14.4" customHeight="1" x14ac:dyDescent="0.3">
      <c r="A1663" s="661" t="s">
        <v>591</v>
      </c>
      <c r="B1663" s="662" t="s">
        <v>592</v>
      </c>
      <c r="C1663" s="663" t="s">
        <v>604</v>
      </c>
      <c r="D1663" s="664" t="s">
        <v>4663</v>
      </c>
      <c r="E1663" s="663" t="s">
        <v>634</v>
      </c>
      <c r="F1663" s="664" t="s">
        <v>4671</v>
      </c>
      <c r="G1663" s="663" t="s">
        <v>2438</v>
      </c>
      <c r="H1663" s="663" t="s">
        <v>4264</v>
      </c>
      <c r="I1663" s="663" t="s">
        <v>4265</v>
      </c>
      <c r="J1663" s="663" t="s">
        <v>4266</v>
      </c>
      <c r="K1663" s="663" t="s">
        <v>968</v>
      </c>
      <c r="L1663" s="665">
        <v>41.029690851958343</v>
      </c>
      <c r="M1663" s="665">
        <v>3</v>
      </c>
      <c r="N1663" s="666">
        <v>123.08907255587502</v>
      </c>
    </row>
    <row r="1664" spans="1:14" ht="14.4" customHeight="1" x14ac:dyDescent="0.3">
      <c r="A1664" s="661" t="s">
        <v>591</v>
      </c>
      <c r="B1664" s="662" t="s">
        <v>592</v>
      </c>
      <c r="C1664" s="663" t="s">
        <v>604</v>
      </c>
      <c r="D1664" s="664" t="s">
        <v>4663</v>
      </c>
      <c r="E1664" s="663" t="s">
        <v>634</v>
      </c>
      <c r="F1664" s="664" t="s">
        <v>4671</v>
      </c>
      <c r="G1664" s="663" t="s">
        <v>2438</v>
      </c>
      <c r="H1664" s="663" t="s">
        <v>4267</v>
      </c>
      <c r="I1664" s="663" t="s">
        <v>4267</v>
      </c>
      <c r="J1664" s="663" t="s">
        <v>4268</v>
      </c>
      <c r="K1664" s="663" t="s">
        <v>2831</v>
      </c>
      <c r="L1664" s="665">
        <v>135.6</v>
      </c>
      <c r="M1664" s="665">
        <v>2</v>
      </c>
      <c r="N1664" s="666">
        <v>271.2</v>
      </c>
    </row>
    <row r="1665" spans="1:14" ht="14.4" customHeight="1" x14ac:dyDescent="0.3">
      <c r="A1665" s="661" t="s">
        <v>591</v>
      </c>
      <c r="B1665" s="662" t="s">
        <v>592</v>
      </c>
      <c r="C1665" s="663" t="s">
        <v>604</v>
      </c>
      <c r="D1665" s="664" t="s">
        <v>4663</v>
      </c>
      <c r="E1665" s="663" t="s">
        <v>634</v>
      </c>
      <c r="F1665" s="664" t="s">
        <v>4671</v>
      </c>
      <c r="G1665" s="663" t="s">
        <v>2438</v>
      </c>
      <c r="H1665" s="663" t="s">
        <v>2804</v>
      </c>
      <c r="I1665" s="663" t="s">
        <v>2804</v>
      </c>
      <c r="J1665" s="663" t="s">
        <v>2557</v>
      </c>
      <c r="K1665" s="663" t="s">
        <v>2475</v>
      </c>
      <c r="L1665" s="665">
        <v>1106.2599999999998</v>
      </c>
      <c r="M1665" s="665">
        <v>5</v>
      </c>
      <c r="N1665" s="666">
        <v>5531.2999999999993</v>
      </c>
    </row>
    <row r="1666" spans="1:14" ht="14.4" customHeight="1" x14ac:dyDescent="0.3">
      <c r="A1666" s="661" t="s">
        <v>591</v>
      </c>
      <c r="B1666" s="662" t="s">
        <v>592</v>
      </c>
      <c r="C1666" s="663" t="s">
        <v>604</v>
      </c>
      <c r="D1666" s="664" t="s">
        <v>4663</v>
      </c>
      <c r="E1666" s="663" t="s">
        <v>634</v>
      </c>
      <c r="F1666" s="664" t="s">
        <v>4671</v>
      </c>
      <c r="G1666" s="663" t="s">
        <v>2438</v>
      </c>
      <c r="H1666" s="663" t="s">
        <v>2805</v>
      </c>
      <c r="I1666" s="663" t="s">
        <v>2805</v>
      </c>
      <c r="J1666" s="663" t="s">
        <v>2806</v>
      </c>
      <c r="K1666" s="663" t="s">
        <v>2807</v>
      </c>
      <c r="L1666" s="665">
        <v>3300</v>
      </c>
      <c r="M1666" s="665">
        <v>16</v>
      </c>
      <c r="N1666" s="666">
        <v>52800</v>
      </c>
    </row>
    <row r="1667" spans="1:14" ht="14.4" customHeight="1" x14ac:dyDescent="0.3">
      <c r="A1667" s="661" t="s">
        <v>591</v>
      </c>
      <c r="B1667" s="662" t="s">
        <v>592</v>
      </c>
      <c r="C1667" s="663" t="s">
        <v>604</v>
      </c>
      <c r="D1667" s="664" t="s">
        <v>4663</v>
      </c>
      <c r="E1667" s="663" t="s">
        <v>634</v>
      </c>
      <c r="F1667" s="664" t="s">
        <v>4671</v>
      </c>
      <c r="G1667" s="663" t="s">
        <v>2438</v>
      </c>
      <c r="H1667" s="663" t="s">
        <v>2808</v>
      </c>
      <c r="I1667" s="663" t="s">
        <v>2808</v>
      </c>
      <c r="J1667" s="663" t="s">
        <v>2474</v>
      </c>
      <c r="K1667" s="663" t="s">
        <v>2683</v>
      </c>
      <c r="L1667" s="665">
        <v>408.94968575742496</v>
      </c>
      <c r="M1667" s="665">
        <v>56</v>
      </c>
      <c r="N1667" s="666">
        <v>22901.182402415798</v>
      </c>
    </row>
    <row r="1668" spans="1:14" ht="14.4" customHeight="1" x14ac:dyDescent="0.3">
      <c r="A1668" s="661" t="s">
        <v>591</v>
      </c>
      <c r="B1668" s="662" t="s">
        <v>592</v>
      </c>
      <c r="C1668" s="663" t="s">
        <v>604</v>
      </c>
      <c r="D1668" s="664" t="s">
        <v>4663</v>
      </c>
      <c r="E1668" s="663" t="s">
        <v>634</v>
      </c>
      <c r="F1668" s="664" t="s">
        <v>4671</v>
      </c>
      <c r="G1668" s="663" t="s">
        <v>2438</v>
      </c>
      <c r="H1668" s="663" t="s">
        <v>2809</v>
      </c>
      <c r="I1668" s="663" t="s">
        <v>2809</v>
      </c>
      <c r="J1668" s="663" t="s">
        <v>2633</v>
      </c>
      <c r="K1668" s="663" t="s">
        <v>2634</v>
      </c>
      <c r="L1668" s="665">
        <v>67.86135487030225</v>
      </c>
      <c r="M1668" s="665">
        <v>1320</v>
      </c>
      <c r="N1668" s="666">
        <v>89576.98842879897</v>
      </c>
    </row>
    <row r="1669" spans="1:14" ht="14.4" customHeight="1" x14ac:dyDescent="0.3">
      <c r="A1669" s="661" t="s">
        <v>591</v>
      </c>
      <c r="B1669" s="662" t="s">
        <v>592</v>
      </c>
      <c r="C1669" s="663" t="s">
        <v>604</v>
      </c>
      <c r="D1669" s="664" t="s">
        <v>4663</v>
      </c>
      <c r="E1669" s="663" t="s">
        <v>634</v>
      </c>
      <c r="F1669" s="664" t="s">
        <v>4671</v>
      </c>
      <c r="G1669" s="663" t="s">
        <v>2438</v>
      </c>
      <c r="H1669" s="663" t="s">
        <v>2810</v>
      </c>
      <c r="I1669" s="663" t="s">
        <v>2810</v>
      </c>
      <c r="J1669" s="663" t="s">
        <v>2474</v>
      </c>
      <c r="K1669" s="663" t="s">
        <v>2680</v>
      </c>
      <c r="L1669" s="665">
        <v>301.46916666666669</v>
      </c>
      <c r="M1669" s="665">
        <v>24</v>
      </c>
      <c r="N1669" s="666">
        <v>7235.26</v>
      </c>
    </row>
    <row r="1670" spans="1:14" ht="14.4" customHeight="1" x14ac:dyDescent="0.3">
      <c r="A1670" s="661" t="s">
        <v>591</v>
      </c>
      <c r="B1670" s="662" t="s">
        <v>592</v>
      </c>
      <c r="C1670" s="663" t="s">
        <v>604</v>
      </c>
      <c r="D1670" s="664" t="s">
        <v>4663</v>
      </c>
      <c r="E1670" s="663" t="s">
        <v>634</v>
      </c>
      <c r="F1670" s="664" t="s">
        <v>4671</v>
      </c>
      <c r="G1670" s="663" t="s">
        <v>2438</v>
      </c>
      <c r="H1670" s="663" t="s">
        <v>2811</v>
      </c>
      <c r="I1670" s="663" t="s">
        <v>2811</v>
      </c>
      <c r="J1670" s="663" t="s">
        <v>2474</v>
      </c>
      <c r="K1670" s="663" t="s">
        <v>2475</v>
      </c>
      <c r="L1670" s="665">
        <v>630.66024714553828</v>
      </c>
      <c r="M1670" s="665">
        <v>83</v>
      </c>
      <c r="N1670" s="666">
        <v>52344.800513079674</v>
      </c>
    </row>
    <row r="1671" spans="1:14" ht="14.4" customHeight="1" x14ac:dyDescent="0.3">
      <c r="A1671" s="661" t="s">
        <v>591</v>
      </c>
      <c r="B1671" s="662" t="s">
        <v>592</v>
      </c>
      <c r="C1671" s="663" t="s">
        <v>604</v>
      </c>
      <c r="D1671" s="664" t="s">
        <v>4663</v>
      </c>
      <c r="E1671" s="663" t="s">
        <v>634</v>
      </c>
      <c r="F1671" s="664" t="s">
        <v>4671</v>
      </c>
      <c r="G1671" s="663" t="s">
        <v>2438</v>
      </c>
      <c r="H1671" s="663" t="s">
        <v>4269</v>
      </c>
      <c r="I1671" s="663" t="s">
        <v>4270</v>
      </c>
      <c r="J1671" s="663" t="s">
        <v>4266</v>
      </c>
      <c r="K1671" s="663" t="s">
        <v>2674</v>
      </c>
      <c r="L1671" s="665">
        <v>123.1</v>
      </c>
      <c r="M1671" s="665">
        <v>1</v>
      </c>
      <c r="N1671" s="666">
        <v>123.1</v>
      </c>
    </row>
    <row r="1672" spans="1:14" ht="14.4" customHeight="1" x14ac:dyDescent="0.3">
      <c r="A1672" s="661" t="s">
        <v>591</v>
      </c>
      <c r="B1672" s="662" t="s">
        <v>592</v>
      </c>
      <c r="C1672" s="663" t="s">
        <v>604</v>
      </c>
      <c r="D1672" s="664" t="s">
        <v>4663</v>
      </c>
      <c r="E1672" s="663" t="s">
        <v>634</v>
      </c>
      <c r="F1672" s="664" t="s">
        <v>4671</v>
      </c>
      <c r="G1672" s="663" t="s">
        <v>2438</v>
      </c>
      <c r="H1672" s="663" t="s">
        <v>2812</v>
      </c>
      <c r="I1672" s="663" t="s">
        <v>2812</v>
      </c>
      <c r="J1672" s="663" t="s">
        <v>2474</v>
      </c>
      <c r="K1672" s="663" t="s">
        <v>2481</v>
      </c>
      <c r="L1672" s="665">
        <v>913.65</v>
      </c>
      <c r="M1672" s="665">
        <v>1</v>
      </c>
      <c r="N1672" s="666">
        <v>913.65</v>
      </c>
    </row>
    <row r="1673" spans="1:14" ht="14.4" customHeight="1" x14ac:dyDescent="0.3">
      <c r="A1673" s="661" t="s">
        <v>591</v>
      </c>
      <c r="B1673" s="662" t="s">
        <v>592</v>
      </c>
      <c r="C1673" s="663" t="s">
        <v>604</v>
      </c>
      <c r="D1673" s="664" t="s">
        <v>4663</v>
      </c>
      <c r="E1673" s="663" t="s">
        <v>634</v>
      </c>
      <c r="F1673" s="664" t="s">
        <v>4671</v>
      </c>
      <c r="G1673" s="663" t="s">
        <v>2438</v>
      </c>
      <c r="H1673" s="663" t="s">
        <v>4271</v>
      </c>
      <c r="I1673" s="663" t="s">
        <v>4272</v>
      </c>
      <c r="J1673" s="663" t="s">
        <v>4273</v>
      </c>
      <c r="K1673" s="663" t="s">
        <v>2585</v>
      </c>
      <c r="L1673" s="665">
        <v>245.85960597608482</v>
      </c>
      <c r="M1673" s="665">
        <v>1</v>
      </c>
      <c r="N1673" s="666">
        <v>245.85960597608482</v>
      </c>
    </row>
    <row r="1674" spans="1:14" ht="14.4" customHeight="1" x14ac:dyDescent="0.3">
      <c r="A1674" s="661" t="s">
        <v>591</v>
      </c>
      <c r="B1674" s="662" t="s">
        <v>592</v>
      </c>
      <c r="C1674" s="663" t="s">
        <v>604</v>
      </c>
      <c r="D1674" s="664" t="s">
        <v>4663</v>
      </c>
      <c r="E1674" s="663" t="s">
        <v>2817</v>
      </c>
      <c r="F1674" s="664" t="s">
        <v>4672</v>
      </c>
      <c r="G1674" s="663"/>
      <c r="H1674" s="663" t="s">
        <v>4274</v>
      </c>
      <c r="I1674" s="663" t="s">
        <v>4274</v>
      </c>
      <c r="J1674" s="663" t="s">
        <v>2858</v>
      </c>
      <c r="K1674" s="663" t="s">
        <v>2831</v>
      </c>
      <c r="L1674" s="665">
        <v>157.04042021753693</v>
      </c>
      <c r="M1674" s="665">
        <v>4</v>
      </c>
      <c r="N1674" s="666">
        <v>628.16168087014773</v>
      </c>
    </row>
    <row r="1675" spans="1:14" ht="14.4" customHeight="1" x14ac:dyDescent="0.3">
      <c r="A1675" s="661" t="s">
        <v>591</v>
      </c>
      <c r="B1675" s="662" t="s">
        <v>592</v>
      </c>
      <c r="C1675" s="663" t="s">
        <v>604</v>
      </c>
      <c r="D1675" s="664" t="s">
        <v>4663</v>
      </c>
      <c r="E1675" s="663" t="s">
        <v>2817</v>
      </c>
      <c r="F1675" s="664" t="s">
        <v>4672</v>
      </c>
      <c r="G1675" s="663" t="s">
        <v>2438</v>
      </c>
      <c r="H1675" s="663" t="s">
        <v>2822</v>
      </c>
      <c r="I1675" s="663" t="s">
        <v>2823</v>
      </c>
      <c r="J1675" s="663" t="s">
        <v>2824</v>
      </c>
      <c r="K1675" s="663" t="s">
        <v>2825</v>
      </c>
      <c r="L1675" s="665">
        <v>40.919999999999995</v>
      </c>
      <c r="M1675" s="665">
        <v>10</v>
      </c>
      <c r="N1675" s="666">
        <v>409.19999999999993</v>
      </c>
    </row>
    <row r="1676" spans="1:14" ht="14.4" customHeight="1" x14ac:dyDescent="0.3">
      <c r="A1676" s="661" t="s">
        <v>591</v>
      </c>
      <c r="B1676" s="662" t="s">
        <v>592</v>
      </c>
      <c r="C1676" s="663" t="s">
        <v>604</v>
      </c>
      <c r="D1676" s="664" t="s">
        <v>4663</v>
      </c>
      <c r="E1676" s="663" t="s">
        <v>2817</v>
      </c>
      <c r="F1676" s="664" t="s">
        <v>4672</v>
      </c>
      <c r="G1676" s="663" t="s">
        <v>2438</v>
      </c>
      <c r="H1676" s="663" t="s">
        <v>2826</v>
      </c>
      <c r="I1676" s="663" t="s">
        <v>2827</v>
      </c>
      <c r="J1676" s="663" t="s">
        <v>2828</v>
      </c>
      <c r="K1676" s="663" t="s">
        <v>2825</v>
      </c>
      <c r="L1676" s="665">
        <v>40.920000000000009</v>
      </c>
      <c r="M1676" s="665">
        <v>10</v>
      </c>
      <c r="N1676" s="666">
        <v>409.2000000000001</v>
      </c>
    </row>
    <row r="1677" spans="1:14" ht="14.4" customHeight="1" x14ac:dyDescent="0.3">
      <c r="A1677" s="661" t="s">
        <v>591</v>
      </c>
      <c r="B1677" s="662" t="s">
        <v>592</v>
      </c>
      <c r="C1677" s="663" t="s">
        <v>604</v>
      </c>
      <c r="D1677" s="664" t="s">
        <v>4663</v>
      </c>
      <c r="E1677" s="663" t="s">
        <v>2817</v>
      </c>
      <c r="F1677" s="664" t="s">
        <v>4672</v>
      </c>
      <c r="G1677" s="663" t="s">
        <v>2438</v>
      </c>
      <c r="H1677" s="663" t="s">
        <v>2829</v>
      </c>
      <c r="I1677" s="663" t="s">
        <v>2829</v>
      </c>
      <c r="J1677" s="663" t="s">
        <v>2830</v>
      </c>
      <c r="K1677" s="663" t="s">
        <v>2831</v>
      </c>
      <c r="L1677" s="665">
        <v>145.56000125398435</v>
      </c>
      <c r="M1677" s="665">
        <v>8</v>
      </c>
      <c r="N1677" s="666">
        <v>1164.4800100318748</v>
      </c>
    </row>
    <row r="1678" spans="1:14" ht="14.4" customHeight="1" x14ac:dyDescent="0.3">
      <c r="A1678" s="661" t="s">
        <v>591</v>
      </c>
      <c r="B1678" s="662" t="s">
        <v>592</v>
      </c>
      <c r="C1678" s="663" t="s">
        <v>604</v>
      </c>
      <c r="D1678" s="664" t="s">
        <v>4663</v>
      </c>
      <c r="E1678" s="663" t="s">
        <v>2817</v>
      </c>
      <c r="F1678" s="664" t="s">
        <v>4672</v>
      </c>
      <c r="G1678" s="663" t="s">
        <v>2438</v>
      </c>
      <c r="H1678" s="663" t="s">
        <v>2832</v>
      </c>
      <c r="I1678" s="663" t="s">
        <v>2832</v>
      </c>
      <c r="J1678" s="663" t="s">
        <v>2833</v>
      </c>
      <c r="K1678" s="663" t="s">
        <v>2831</v>
      </c>
      <c r="L1678" s="665">
        <v>148.96</v>
      </c>
      <c r="M1678" s="665">
        <v>22</v>
      </c>
      <c r="N1678" s="666">
        <v>3277.1200000000003</v>
      </c>
    </row>
    <row r="1679" spans="1:14" ht="14.4" customHeight="1" x14ac:dyDescent="0.3">
      <c r="A1679" s="661" t="s">
        <v>591</v>
      </c>
      <c r="B1679" s="662" t="s">
        <v>592</v>
      </c>
      <c r="C1679" s="663" t="s">
        <v>604</v>
      </c>
      <c r="D1679" s="664" t="s">
        <v>4663</v>
      </c>
      <c r="E1679" s="663" t="s">
        <v>2817</v>
      </c>
      <c r="F1679" s="664" t="s">
        <v>4672</v>
      </c>
      <c r="G1679" s="663" t="s">
        <v>2438</v>
      </c>
      <c r="H1679" s="663" t="s">
        <v>2834</v>
      </c>
      <c r="I1679" s="663" t="s">
        <v>2834</v>
      </c>
      <c r="J1679" s="663" t="s">
        <v>2835</v>
      </c>
      <c r="K1679" s="663" t="s">
        <v>2831</v>
      </c>
      <c r="L1679" s="665">
        <v>146.69333333333336</v>
      </c>
      <c r="M1679" s="665">
        <v>12</v>
      </c>
      <c r="N1679" s="666">
        <v>1760.3200000000002</v>
      </c>
    </row>
    <row r="1680" spans="1:14" ht="14.4" customHeight="1" x14ac:dyDescent="0.3">
      <c r="A1680" s="661" t="s">
        <v>591</v>
      </c>
      <c r="B1680" s="662" t="s">
        <v>592</v>
      </c>
      <c r="C1680" s="663" t="s">
        <v>604</v>
      </c>
      <c r="D1680" s="664" t="s">
        <v>4663</v>
      </c>
      <c r="E1680" s="663" t="s">
        <v>2817</v>
      </c>
      <c r="F1680" s="664" t="s">
        <v>4672</v>
      </c>
      <c r="G1680" s="663" t="s">
        <v>2438</v>
      </c>
      <c r="H1680" s="663" t="s">
        <v>2836</v>
      </c>
      <c r="I1680" s="663" t="s">
        <v>2836</v>
      </c>
      <c r="J1680" s="663" t="s">
        <v>2837</v>
      </c>
      <c r="K1680" s="663" t="s">
        <v>2831</v>
      </c>
      <c r="L1680" s="665">
        <v>143.52002303364256</v>
      </c>
      <c r="M1680" s="665">
        <v>10</v>
      </c>
      <c r="N1680" s="666">
        <v>1435.2002303364256</v>
      </c>
    </row>
    <row r="1681" spans="1:14" ht="14.4" customHeight="1" x14ac:dyDescent="0.3">
      <c r="A1681" s="661" t="s">
        <v>591</v>
      </c>
      <c r="B1681" s="662" t="s">
        <v>592</v>
      </c>
      <c r="C1681" s="663" t="s">
        <v>604</v>
      </c>
      <c r="D1681" s="664" t="s">
        <v>4663</v>
      </c>
      <c r="E1681" s="663" t="s">
        <v>2817</v>
      </c>
      <c r="F1681" s="664" t="s">
        <v>4672</v>
      </c>
      <c r="G1681" s="663" t="s">
        <v>2438</v>
      </c>
      <c r="H1681" s="663" t="s">
        <v>2842</v>
      </c>
      <c r="I1681" s="663" t="s">
        <v>2842</v>
      </c>
      <c r="J1681" s="663" t="s">
        <v>2843</v>
      </c>
      <c r="K1681" s="663" t="s">
        <v>2844</v>
      </c>
      <c r="L1681" s="665">
        <v>115.44361869058281</v>
      </c>
      <c r="M1681" s="665">
        <v>16</v>
      </c>
      <c r="N1681" s="666">
        <v>1847.097899049325</v>
      </c>
    </row>
    <row r="1682" spans="1:14" ht="14.4" customHeight="1" x14ac:dyDescent="0.3">
      <c r="A1682" s="661" t="s">
        <v>591</v>
      </c>
      <c r="B1682" s="662" t="s">
        <v>592</v>
      </c>
      <c r="C1682" s="663" t="s">
        <v>604</v>
      </c>
      <c r="D1682" s="664" t="s">
        <v>4663</v>
      </c>
      <c r="E1682" s="663" t="s">
        <v>2817</v>
      </c>
      <c r="F1682" s="664" t="s">
        <v>4672</v>
      </c>
      <c r="G1682" s="663" t="s">
        <v>2438</v>
      </c>
      <c r="H1682" s="663" t="s">
        <v>2845</v>
      </c>
      <c r="I1682" s="663" t="s">
        <v>2845</v>
      </c>
      <c r="J1682" s="663" t="s">
        <v>2846</v>
      </c>
      <c r="K1682" s="663" t="s">
        <v>2844</v>
      </c>
      <c r="L1682" s="665">
        <v>114.89206403662384</v>
      </c>
      <c r="M1682" s="665">
        <v>19</v>
      </c>
      <c r="N1682" s="666">
        <v>2182.949216695853</v>
      </c>
    </row>
    <row r="1683" spans="1:14" ht="14.4" customHeight="1" x14ac:dyDescent="0.3">
      <c r="A1683" s="661" t="s">
        <v>591</v>
      </c>
      <c r="B1683" s="662" t="s">
        <v>592</v>
      </c>
      <c r="C1683" s="663" t="s">
        <v>604</v>
      </c>
      <c r="D1683" s="664" t="s">
        <v>4663</v>
      </c>
      <c r="E1683" s="663" t="s">
        <v>2817</v>
      </c>
      <c r="F1683" s="664" t="s">
        <v>4672</v>
      </c>
      <c r="G1683" s="663" t="s">
        <v>2438</v>
      </c>
      <c r="H1683" s="663" t="s">
        <v>2847</v>
      </c>
      <c r="I1683" s="663" t="s">
        <v>2848</v>
      </c>
      <c r="J1683" s="663" t="s">
        <v>2849</v>
      </c>
      <c r="K1683" s="663" t="s">
        <v>2850</v>
      </c>
      <c r="L1683" s="665">
        <v>116.24994451216578</v>
      </c>
      <c r="M1683" s="665">
        <v>5</v>
      </c>
      <c r="N1683" s="666">
        <v>581.2497225608289</v>
      </c>
    </row>
    <row r="1684" spans="1:14" ht="14.4" customHeight="1" x14ac:dyDescent="0.3">
      <c r="A1684" s="661" t="s">
        <v>591</v>
      </c>
      <c r="B1684" s="662" t="s">
        <v>592</v>
      </c>
      <c r="C1684" s="663" t="s">
        <v>604</v>
      </c>
      <c r="D1684" s="664" t="s">
        <v>4663</v>
      </c>
      <c r="E1684" s="663" t="s">
        <v>2817</v>
      </c>
      <c r="F1684" s="664" t="s">
        <v>4672</v>
      </c>
      <c r="G1684" s="663" t="s">
        <v>2438</v>
      </c>
      <c r="H1684" s="663" t="s">
        <v>4275</v>
      </c>
      <c r="I1684" s="663" t="s">
        <v>4276</v>
      </c>
      <c r="J1684" s="663" t="s">
        <v>4277</v>
      </c>
      <c r="K1684" s="663" t="s">
        <v>2831</v>
      </c>
      <c r="L1684" s="665">
        <v>135.60009362684002</v>
      </c>
      <c r="M1684" s="665">
        <v>3</v>
      </c>
      <c r="N1684" s="666">
        <v>406.80028088052006</v>
      </c>
    </row>
    <row r="1685" spans="1:14" ht="14.4" customHeight="1" x14ac:dyDescent="0.3">
      <c r="A1685" s="661" t="s">
        <v>591</v>
      </c>
      <c r="B1685" s="662" t="s">
        <v>592</v>
      </c>
      <c r="C1685" s="663" t="s">
        <v>604</v>
      </c>
      <c r="D1685" s="664" t="s">
        <v>4663</v>
      </c>
      <c r="E1685" s="663" t="s">
        <v>2817</v>
      </c>
      <c r="F1685" s="664" t="s">
        <v>4672</v>
      </c>
      <c r="G1685" s="663" t="s">
        <v>2438</v>
      </c>
      <c r="H1685" s="663" t="s">
        <v>2851</v>
      </c>
      <c r="I1685" s="663" t="s">
        <v>2852</v>
      </c>
      <c r="J1685" s="663" t="s">
        <v>2853</v>
      </c>
      <c r="K1685" s="663" t="s">
        <v>2831</v>
      </c>
      <c r="L1685" s="665">
        <v>135.59999671288696</v>
      </c>
      <c r="M1685" s="665">
        <v>3</v>
      </c>
      <c r="N1685" s="666">
        <v>406.79999013866086</v>
      </c>
    </row>
    <row r="1686" spans="1:14" ht="14.4" customHeight="1" x14ac:dyDescent="0.3">
      <c r="A1686" s="661" t="s">
        <v>591</v>
      </c>
      <c r="B1686" s="662" t="s">
        <v>592</v>
      </c>
      <c r="C1686" s="663" t="s">
        <v>604</v>
      </c>
      <c r="D1686" s="664" t="s">
        <v>4663</v>
      </c>
      <c r="E1686" s="663" t="s">
        <v>2817</v>
      </c>
      <c r="F1686" s="664" t="s">
        <v>4672</v>
      </c>
      <c r="G1686" s="663" t="s">
        <v>2438</v>
      </c>
      <c r="H1686" s="663" t="s">
        <v>4278</v>
      </c>
      <c r="I1686" s="663" t="s">
        <v>4279</v>
      </c>
      <c r="J1686" s="663" t="s">
        <v>4280</v>
      </c>
      <c r="K1686" s="663" t="s">
        <v>2831</v>
      </c>
      <c r="L1686" s="665">
        <v>157.07001826426188</v>
      </c>
      <c r="M1686" s="665">
        <v>4</v>
      </c>
      <c r="N1686" s="666">
        <v>628.2800730570475</v>
      </c>
    </row>
    <row r="1687" spans="1:14" ht="14.4" customHeight="1" x14ac:dyDescent="0.3">
      <c r="A1687" s="661" t="s">
        <v>591</v>
      </c>
      <c r="B1687" s="662" t="s">
        <v>592</v>
      </c>
      <c r="C1687" s="663" t="s">
        <v>604</v>
      </c>
      <c r="D1687" s="664" t="s">
        <v>4663</v>
      </c>
      <c r="E1687" s="663" t="s">
        <v>2817</v>
      </c>
      <c r="F1687" s="664" t="s">
        <v>4672</v>
      </c>
      <c r="G1687" s="663" t="s">
        <v>2438</v>
      </c>
      <c r="H1687" s="663" t="s">
        <v>4281</v>
      </c>
      <c r="I1687" s="663" t="s">
        <v>4282</v>
      </c>
      <c r="J1687" s="663" t="s">
        <v>4283</v>
      </c>
      <c r="K1687" s="663" t="s">
        <v>2831</v>
      </c>
      <c r="L1687" s="665">
        <v>134.7740048392684</v>
      </c>
      <c r="M1687" s="665">
        <v>15</v>
      </c>
      <c r="N1687" s="666">
        <v>2021.610072589026</v>
      </c>
    </row>
    <row r="1688" spans="1:14" ht="14.4" customHeight="1" x14ac:dyDescent="0.3">
      <c r="A1688" s="661" t="s">
        <v>591</v>
      </c>
      <c r="B1688" s="662" t="s">
        <v>592</v>
      </c>
      <c r="C1688" s="663" t="s">
        <v>604</v>
      </c>
      <c r="D1688" s="664" t="s">
        <v>4663</v>
      </c>
      <c r="E1688" s="663" t="s">
        <v>2817</v>
      </c>
      <c r="F1688" s="664" t="s">
        <v>4672</v>
      </c>
      <c r="G1688" s="663" t="s">
        <v>2438</v>
      </c>
      <c r="H1688" s="663" t="s">
        <v>2854</v>
      </c>
      <c r="I1688" s="663" t="s">
        <v>2855</v>
      </c>
      <c r="J1688" s="663" t="s">
        <v>2856</v>
      </c>
      <c r="K1688" s="663" t="s">
        <v>2844</v>
      </c>
      <c r="L1688" s="665">
        <v>116.25000251251531</v>
      </c>
      <c r="M1688" s="665">
        <v>8</v>
      </c>
      <c r="N1688" s="666">
        <v>930.00002010012247</v>
      </c>
    </row>
    <row r="1689" spans="1:14" ht="14.4" customHeight="1" x14ac:dyDescent="0.3">
      <c r="A1689" s="661" t="s">
        <v>591</v>
      </c>
      <c r="B1689" s="662" t="s">
        <v>592</v>
      </c>
      <c r="C1689" s="663" t="s">
        <v>604</v>
      </c>
      <c r="D1689" s="664" t="s">
        <v>4663</v>
      </c>
      <c r="E1689" s="663" t="s">
        <v>2817</v>
      </c>
      <c r="F1689" s="664" t="s">
        <v>4672</v>
      </c>
      <c r="G1689" s="663" t="s">
        <v>2438</v>
      </c>
      <c r="H1689" s="663" t="s">
        <v>2857</v>
      </c>
      <c r="I1689" s="663" t="s">
        <v>2857</v>
      </c>
      <c r="J1689" s="663" t="s">
        <v>2858</v>
      </c>
      <c r="K1689" s="663" t="s">
        <v>2831</v>
      </c>
      <c r="L1689" s="665">
        <v>141.16000237664383</v>
      </c>
      <c r="M1689" s="665">
        <v>16</v>
      </c>
      <c r="N1689" s="666">
        <v>2258.5600380263013</v>
      </c>
    </row>
    <row r="1690" spans="1:14" ht="14.4" customHeight="1" x14ac:dyDescent="0.3">
      <c r="A1690" s="661" t="s">
        <v>591</v>
      </c>
      <c r="B1690" s="662" t="s">
        <v>592</v>
      </c>
      <c r="C1690" s="663" t="s">
        <v>604</v>
      </c>
      <c r="D1690" s="664" t="s">
        <v>4663</v>
      </c>
      <c r="E1690" s="663" t="s">
        <v>2817</v>
      </c>
      <c r="F1690" s="664" t="s">
        <v>4672</v>
      </c>
      <c r="G1690" s="663" t="s">
        <v>2438</v>
      </c>
      <c r="H1690" s="663" t="s">
        <v>2859</v>
      </c>
      <c r="I1690" s="663" t="s">
        <v>2859</v>
      </c>
      <c r="J1690" s="663" t="s">
        <v>2860</v>
      </c>
      <c r="K1690" s="663" t="s">
        <v>2831</v>
      </c>
      <c r="L1690" s="665">
        <v>141.39063721975359</v>
      </c>
      <c r="M1690" s="665">
        <v>34</v>
      </c>
      <c r="N1690" s="666">
        <v>4807.2816654716216</v>
      </c>
    </row>
    <row r="1691" spans="1:14" ht="14.4" customHeight="1" x14ac:dyDescent="0.3">
      <c r="A1691" s="661" t="s">
        <v>591</v>
      </c>
      <c r="B1691" s="662" t="s">
        <v>592</v>
      </c>
      <c r="C1691" s="663" t="s">
        <v>604</v>
      </c>
      <c r="D1691" s="664" t="s">
        <v>4663</v>
      </c>
      <c r="E1691" s="663" t="s">
        <v>2817</v>
      </c>
      <c r="F1691" s="664" t="s">
        <v>4672</v>
      </c>
      <c r="G1691" s="663" t="s">
        <v>2438</v>
      </c>
      <c r="H1691" s="663" t="s">
        <v>2861</v>
      </c>
      <c r="I1691" s="663" t="s">
        <v>2861</v>
      </c>
      <c r="J1691" s="663" t="s">
        <v>2862</v>
      </c>
      <c r="K1691" s="663" t="s">
        <v>2831</v>
      </c>
      <c r="L1691" s="665">
        <v>140.84178860653356</v>
      </c>
      <c r="M1691" s="665">
        <v>40</v>
      </c>
      <c r="N1691" s="666">
        <v>5633.6715442613422</v>
      </c>
    </row>
    <row r="1692" spans="1:14" ht="14.4" customHeight="1" x14ac:dyDescent="0.3">
      <c r="A1692" s="661" t="s">
        <v>591</v>
      </c>
      <c r="B1692" s="662" t="s">
        <v>592</v>
      </c>
      <c r="C1692" s="663" t="s">
        <v>604</v>
      </c>
      <c r="D1692" s="664" t="s">
        <v>4663</v>
      </c>
      <c r="E1692" s="663" t="s">
        <v>2817</v>
      </c>
      <c r="F1692" s="664" t="s">
        <v>4672</v>
      </c>
      <c r="G1692" s="663" t="s">
        <v>2438</v>
      </c>
      <c r="H1692" s="663" t="s">
        <v>2863</v>
      </c>
      <c r="I1692" s="663" t="s">
        <v>2863</v>
      </c>
      <c r="J1692" s="663" t="s">
        <v>2864</v>
      </c>
      <c r="K1692" s="663" t="s">
        <v>2865</v>
      </c>
      <c r="L1692" s="665">
        <v>122.69000000000001</v>
      </c>
      <c r="M1692" s="665">
        <v>14.5</v>
      </c>
      <c r="N1692" s="666">
        <v>1779.0050000000001</v>
      </c>
    </row>
    <row r="1693" spans="1:14" ht="14.4" customHeight="1" x14ac:dyDescent="0.3">
      <c r="A1693" s="661" t="s">
        <v>591</v>
      </c>
      <c r="B1693" s="662" t="s">
        <v>592</v>
      </c>
      <c r="C1693" s="663" t="s">
        <v>604</v>
      </c>
      <c r="D1693" s="664" t="s">
        <v>4663</v>
      </c>
      <c r="E1693" s="663" t="s">
        <v>2817</v>
      </c>
      <c r="F1693" s="664" t="s">
        <v>4672</v>
      </c>
      <c r="G1693" s="663" t="s">
        <v>2438</v>
      </c>
      <c r="H1693" s="663" t="s">
        <v>2866</v>
      </c>
      <c r="I1693" s="663" t="s">
        <v>2866</v>
      </c>
      <c r="J1693" s="663" t="s">
        <v>2867</v>
      </c>
      <c r="K1693" s="663" t="s">
        <v>2865</v>
      </c>
      <c r="L1693" s="665">
        <v>122.69</v>
      </c>
      <c r="M1693" s="665">
        <v>1.5</v>
      </c>
      <c r="N1693" s="666">
        <v>184.035</v>
      </c>
    </row>
    <row r="1694" spans="1:14" ht="14.4" customHeight="1" x14ac:dyDescent="0.3">
      <c r="A1694" s="661" t="s">
        <v>591</v>
      </c>
      <c r="B1694" s="662" t="s">
        <v>592</v>
      </c>
      <c r="C1694" s="663" t="s">
        <v>604</v>
      </c>
      <c r="D1694" s="664" t="s">
        <v>4663</v>
      </c>
      <c r="E1694" s="663" t="s">
        <v>2817</v>
      </c>
      <c r="F1694" s="664" t="s">
        <v>4672</v>
      </c>
      <c r="G1694" s="663" t="s">
        <v>2438</v>
      </c>
      <c r="H1694" s="663" t="s">
        <v>4284</v>
      </c>
      <c r="I1694" s="663" t="s">
        <v>4284</v>
      </c>
      <c r="J1694" s="663" t="s">
        <v>4285</v>
      </c>
      <c r="K1694" s="663" t="s">
        <v>2865</v>
      </c>
      <c r="L1694" s="665">
        <v>137.07999999999998</v>
      </c>
      <c r="M1694" s="665">
        <v>3.5</v>
      </c>
      <c r="N1694" s="666">
        <v>479.78</v>
      </c>
    </row>
    <row r="1695" spans="1:14" ht="14.4" customHeight="1" x14ac:dyDescent="0.3">
      <c r="A1695" s="661" t="s">
        <v>591</v>
      </c>
      <c r="B1695" s="662" t="s">
        <v>592</v>
      </c>
      <c r="C1695" s="663" t="s">
        <v>604</v>
      </c>
      <c r="D1695" s="664" t="s">
        <v>4663</v>
      </c>
      <c r="E1695" s="663" t="s">
        <v>2817</v>
      </c>
      <c r="F1695" s="664" t="s">
        <v>4672</v>
      </c>
      <c r="G1695" s="663" t="s">
        <v>2438</v>
      </c>
      <c r="H1695" s="663" t="s">
        <v>2871</v>
      </c>
      <c r="I1695" s="663" t="s">
        <v>2871</v>
      </c>
      <c r="J1695" s="663" t="s">
        <v>2872</v>
      </c>
      <c r="K1695" s="663" t="s">
        <v>2865</v>
      </c>
      <c r="L1695" s="665">
        <v>183.5555888621073</v>
      </c>
      <c r="M1695" s="665">
        <v>5</v>
      </c>
      <c r="N1695" s="666">
        <v>917.77794431053655</v>
      </c>
    </row>
    <row r="1696" spans="1:14" ht="14.4" customHeight="1" x14ac:dyDescent="0.3">
      <c r="A1696" s="661" t="s">
        <v>591</v>
      </c>
      <c r="B1696" s="662" t="s">
        <v>592</v>
      </c>
      <c r="C1696" s="663" t="s">
        <v>604</v>
      </c>
      <c r="D1696" s="664" t="s">
        <v>4663</v>
      </c>
      <c r="E1696" s="663" t="s">
        <v>2817</v>
      </c>
      <c r="F1696" s="664" t="s">
        <v>4672</v>
      </c>
      <c r="G1696" s="663" t="s">
        <v>2438</v>
      </c>
      <c r="H1696" s="663" t="s">
        <v>2875</v>
      </c>
      <c r="I1696" s="663" t="s">
        <v>2875</v>
      </c>
      <c r="J1696" s="663" t="s">
        <v>2876</v>
      </c>
      <c r="K1696" s="663" t="s">
        <v>2865</v>
      </c>
      <c r="L1696" s="665">
        <v>193.06913496531951</v>
      </c>
      <c r="M1696" s="665">
        <v>1</v>
      </c>
      <c r="N1696" s="666">
        <v>193.06913496531951</v>
      </c>
    </row>
    <row r="1697" spans="1:14" ht="14.4" customHeight="1" x14ac:dyDescent="0.3">
      <c r="A1697" s="661" t="s">
        <v>591</v>
      </c>
      <c r="B1697" s="662" t="s">
        <v>592</v>
      </c>
      <c r="C1697" s="663" t="s">
        <v>604</v>
      </c>
      <c r="D1697" s="664" t="s">
        <v>4663</v>
      </c>
      <c r="E1697" s="663" t="s">
        <v>2817</v>
      </c>
      <c r="F1697" s="664" t="s">
        <v>4672</v>
      </c>
      <c r="G1697" s="663" t="s">
        <v>2438</v>
      </c>
      <c r="H1697" s="663" t="s">
        <v>2877</v>
      </c>
      <c r="I1697" s="663" t="s">
        <v>2877</v>
      </c>
      <c r="J1697" s="663" t="s">
        <v>2878</v>
      </c>
      <c r="K1697" s="663" t="s">
        <v>2865</v>
      </c>
      <c r="L1697" s="665">
        <v>137.07999999999998</v>
      </c>
      <c r="M1697" s="665">
        <v>2</v>
      </c>
      <c r="N1697" s="666">
        <v>274.15999999999997</v>
      </c>
    </row>
    <row r="1698" spans="1:14" ht="14.4" customHeight="1" x14ac:dyDescent="0.3">
      <c r="A1698" s="661" t="s">
        <v>591</v>
      </c>
      <c r="B1698" s="662" t="s">
        <v>592</v>
      </c>
      <c r="C1698" s="663" t="s">
        <v>604</v>
      </c>
      <c r="D1698" s="664" t="s">
        <v>4663</v>
      </c>
      <c r="E1698" s="663" t="s">
        <v>2817</v>
      </c>
      <c r="F1698" s="664" t="s">
        <v>4672</v>
      </c>
      <c r="G1698" s="663" t="s">
        <v>2438</v>
      </c>
      <c r="H1698" s="663" t="s">
        <v>4286</v>
      </c>
      <c r="I1698" s="663" t="s">
        <v>4286</v>
      </c>
      <c r="J1698" s="663" t="s">
        <v>4287</v>
      </c>
      <c r="K1698" s="663" t="s">
        <v>2831</v>
      </c>
      <c r="L1698" s="665">
        <v>123.22999999999998</v>
      </c>
      <c r="M1698" s="665">
        <v>0.5</v>
      </c>
      <c r="N1698" s="666">
        <v>61.614999999999988</v>
      </c>
    </row>
    <row r="1699" spans="1:14" ht="14.4" customHeight="1" x14ac:dyDescent="0.3">
      <c r="A1699" s="661" t="s">
        <v>591</v>
      </c>
      <c r="B1699" s="662" t="s">
        <v>592</v>
      </c>
      <c r="C1699" s="663" t="s">
        <v>604</v>
      </c>
      <c r="D1699" s="664" t="s">
        <v>4663</v>
      </c>
      <c r="E1699" s="663" t="s">
        <v>2888</v>
      </c>
      <c r="F1699" s="664" t="s">
        <v>4674</v>
      </c>
      <c r="G1699" s="663"/>
      <c r="H1699" s="663" t="s">
        <v>4288</v>
      </c>
      <c r="I1699" s="663" t="s">
        <v>4289</v>
      </c>
      <c r="J1699" s="663" t="s">
        <v>4290</v>
      </c>
      <c r="K1699" s="663" t="s">
        <v>3078</v>
      </c>
      <c r="L1699" s="665">
        <v>71.459999999999994</v>
      </c>
      <c r="M1699" s="665">
        <v>10</v>
      </c>
      <c r="N1699" s="666">
        <v>714.59999999999991</v>
      </c>
    </row>
    <row r="1700" spans="1:14" ht="14.4" customHeight="1" x14ac:dyDescent="0.3">
      <c r="A1700" s="661" t="s">
        <v>591</v>
      </c>
      <c r="B1700" s="662" t="s">
        <v>592</v>
      </c>
      <c r="C1700" s="663" t="s">
        <v>604</v>
      </c>
      <c r="D1700" s="664" t="s">
        <v>4663</v>
      </c>
      <c r="E1700" s="663" t="s">
        <v>2888</v>
      </c>
      <c r="F1700" s="664" t="s">
        <v>4674</v>
      </c>
      <c r="G1700" s="663"/>
      <c r="H1700" s="663" t="s">
        <v>2889</v>
      </c>
      <c r="I1700" s="663" t="s">
        <v>2890</v>
      </c>
      <c r="J1700" s="663" t="s">
        <v>2891</v>
      </c>
      <c r="K1700" s="663" t="s">
        <v>2892</v>
      </c>
      <c r="L1700" s="665">
        <v>2773.1596666666669</v>
      </c>
      <c r="M1700" s="665">
        <v>15</v>
      </c>
      <c r="N1700" s="666">
        <v>41597.395000000004</v>
      </c>
    </row>
    <row r="1701" spans="1:14" ht="14.4" customHeight="1" x14ac:dyDescent="0.3">
      <c r="A1701" s="661" t="s">
        <v>591</v>
      </c>
      <c r="B1701" s="662" t="s">
        <v>592</v>
      </c>
      <c r="C1701" s="663" t="s">
        <v>604</v>
      </c>
      <c r="D1701" s="664" t="s">
        <v>4663</v>
      </c>
      <c r="E1701" s="663" t="s">
        <v>2888</v>
      </c>
      <c r="F1701" s="664" t="s">
        <v>4674</v>
      </c>
      <c r="G1701" s="663"/>
      <c r="H1701" s="663" t="s">
        <v>2893</v>
      </c>
      <c r="I1701" s="663" t="s">
        <v>2894</v>
      </c>
      <c r="J1701" s="663" t="s">
        <v>2895</v>
      </c>
      <c r="K1701" s="663" t="s">
        <v>2896</v>
      </c>
      <c r="L1701" s="665">
        <v>674.31099999999992</v>
      </c>
      <c r="M1701" s="665">
        <v>1</v>
      </c>
      <c r="N1701" s="666">
        <v>674.31099999999992</v>
      </c>
    </row>
    <row r="1702" spans="1:14" ht="14.4" customHeight="1" x14ac:dyDescent="0.3">
      <c r="A1702" s="661" t="s">
        <v>591</v>
      </c>
      <c r="B1702" s="662" t="s">
        <v>592</v>
      </c>
      <c r="C1702" s="663" t="s">
        <v>604</v>
      </c>
      <c r="D1702" s="664" t="s">
        <v>4663</v>
      </c>
      <c r="E1702" s="663" t="s">
        <v>2888</v>
      </c>
      <c r="F1702" s="664" t="s">
        <v>4674</v>
      </c>
      <c r="G1702" s="663"/>
      <c r="H1702" s="663" t="s">
        <v>2897</v>
      </c>
      <c r="I1702" s="663" t="s">
        <v>2897</v>
      </c>
      <c r="J1702" s="663" t="s">
        <v>2898</v>
      </c>
      <c r="K1702" s="663" t="s">
        <v>2899</v>
      </c>
      <c r="L1702" s="665">
        <v>1778.9360434698374</v>
      </c>
      <c r="M1702" s="665">
        <v>32</v>
      </c>
      <c r="N1702" s="666">
        <v>56925.953391034796</v>
      </c>
    </row>
    <row r="1703" spans="1:14" ht="14.4" customHeight="1" x14ac:dyDescent="0.3">
      <c r="A1703" s="661" t="s">
        <v>591</v>
      </c>
      <c r="B1703" s="662" t="s">
        <v>592</v>
      </c>
      <c r="C1703" s="663" t="s">
        <v>604</v>
      </c>
      <c r="D1703" s="664" t="s">
        <v>4663</v>
      </c>
      <c r="E1703" s="663" t="s">
        <v>2888</v>
      </c>
      <c r="F1703" s="664" t="s">
        <v>4674</v>
      </c>
      <c r="G1703" s="663"/>
      <c r="H1703" s="663" t="s">
        <v>2900</v>
      </c>
      <c r="I1703" s="663" t="s">
        <v>2900</v>
      </c>
      <c r="J1703" s="663" t="s">
        <v>2901</v>
      </c>
      <c r="K1703" s="663" t="s">
        <v>2902</v>
      </c>
      <c r="L1703" s="665">
        <v>958.79859441130282</v>
      </c>
      <c r="M1703" s="665">
        <v>99.799999999999983</v>
      </c>
      <c r="N1703" s="666">
        <v>95688.099722248007</v>
      </c>
    </row>
    <row r="1704" spans="1:14" ht="14.4" customHeight="1" x14ac:dyDescent="0.3">
      <c r="A1704" s="661" t="s">
        <v>591</v>
      </c>
      <c r="B1704" s="662" t="s">
        <v>592</v>
      </c>
      <c r="C1704" s="663" t="s">
        <v>604</v>
      </c>
      <c r="D1704" s="664" t="s">
        <v>4663</v>
      </c>
      <c r="E1704" s="663" t="s">
        <v>2888</v>
      </c>
      <c r="F1704" s="664" t="s">
        <v>4674</v>
      </c>
      <c r="G1704" s="663"/>
      <c r="H1704" s="663" t="s">
        <v>2903</v>
      </c>
      <c r="I1704" s="663" t="s">
        <v>2903</v>
      </c>
      <c r="J1704" s="663" t="s">
        <v>2904</v>
      </c>
      <c r="K1704" s="663" t="s">
        <v>2905</v>
      </c>
      <c r="L1704" s="665">
        <v>1116.9827577284971</v>
      </c>
      <c r="M1704" s="665">
        <v>84.1</v>
      </c>
      <c r="N1704" s="666">
        <v>93938.2499249666</v>
      </c>
    </row>
    <row r="1705" spans="1:14" ht="14.4" customHeight="1" x14ac:dyDescent="0.3">
      <c r="A1705" s="661" t="s">
        <v>591</v>
      </c>
      <c r="B1705" s="662" t="s">
        <v>592</v>
      </c>
      <c r="C1705" s="663" t="s">
        <v>604</v>
      </c>
      <c r="D1705" s="664" t="s">
        <v>4663</v>
      </c>
      <c r="E1705" s="663" t="s">
        <v>2888</v>
      </c>
      <c r="F1705" s="664" t="s">
        <v>4674</v>
      </c>
      <c r="G1705" s="663"/>
      <c r="H1705" s="663" t="s">
        <v>2906</v>
      </c>
      <c r="I1705" s="663" t="s">
        <v>2906</v>
      </c>
      <c r="J1705" s="663" t="s">
        <v>2907</v>
      </c>
      <c r="K1705" s="663" t="s">
        <v>2908</v>
      </c>
      <c r="L1705" s="665">
        <v>810.98</v>
      </c>
      <c r="M1705" s="665">
        <v>0.5</v>
      </c>
      <c r="N1705" s="666">
        <v>405.49</v>
      </c>
    </row>
    <row r="1706" spans="1:14" ht="14.4" customHeight="1" x14ac:dyDescent="0.3">
      <c r="A1706" s="661" t="s">
        <v>591</v>
      </c>
      <c r="B1706" s="662" t="s">
        <v>592</v>
      </c>
      <c r="C1706" s="663" t="s">
        <v>604</v>
      </c>
      <c r="D1706" s="664" t="s">
        <v>4663</v>
      </c>
      <c r="E1706" s="663" t="s">
        <v>2888</v>
      </c>
      <c r="F1706" s="664" t="s">
        <v>4674</v>
      </c>
      <c r="G1706" s="663"/>
      <c r="H1706" s="663" t="s">
        <v>2909</v>
      </c>
      <c r="I1706" s="663" t="s">
        <v>2909</v>
      </c>
      <c r="J1706" s="663" t="s">
        <v>2910</v>
      </c>
      <c r="K1706" s="663" t="s">
        <v>2911</v>
      </c>
      <c r="L1706" s="665">
        <v>158.07301186199464</v>
      </c>
      <c r="M1706" s="665">
        <v>3</v>
      </c>
      <c r="N1706" s="666">
        <v>474.21903558598393</v>
      </c>
    </row>
    <row r="1707" spans="1:14" ht="14.4" customHeight="1" x14ac:dyDescent="0.3">
      <c r="A1707" s="661" t="s">
        <v>591</v>
      </c>
      <c r="B1707" s="662" t="s">
        <v>592</v>
      </c>
      <c r="C1707" s="663" t="s">
        <v>604</v>
      </c>
      <c r="D1707" s="664" t="s">
        <v>4663</v>
      </c>
      <c r="E1707" s="663" t="s">
        <v>2888</v>
      </c>
      <c r="F1707" s="664" t="s">
        <v>4674</v>
      </c>
      <c r="G1707" s="663"/>
      <c r="H1707" s="663" t="s">
        <v>2912</v>
      </c>
      <c r="I1707" s="663" t="s">
        <v>2912</v>
      </c>
      <c r="J1707" s="663" t="s">
        <v>2913</v>
      </c>
      <c r="K1707" s="663" t="s">
        <v>2902</v>
      </c>
      <c r="L1707" s="665">
        <v>169.78990000000002</v>
      </c>
      <c r="M1707" s="665">
        <v>30</v>
      </c>
      <c r="N1707" s="666">
        <v>5093.6970000000001</v>
      </c>
    </row>
    <row r="1708" spans="1:14" ht="14.4" customHeight="1" x14ac:dyDescent="0.3">
      <c r="A1708" s="661" t="s">
        <v>591</v>
      </c>
      <c r="B1708" s="662" t="s">
        <v>592</v>
      </c>
      <c r="C1708" s="663" t="s">
        <v>604</v>
      </c>
      <c r="D1708" s="664" t="s">
        <v>4663</v>
      </c>
      <c r="E1708" s="663" t="s">
        <v>2888</v>
      </c>
      <c r="F1708" s="664" t="s">
        <v>4674</v>
      </c>
      <c r="G1708" s="663"/>
      <c r="H1708" s="663" t="s">
        <v>2914</v>
      </c>
      <c r="I1708" s="663" t="s">
        <v>2914</v>
      </c>
      <c r="J1708" s="663" t="s">
        <v>2915</v>
      </c>
      <c r="K1708" s="663" t="s">
        <v>2916</v>
      </c>
      <c r="L1708" s="665">
        <v>569.25181818181852</v>
      </c>
      <c r="M1708" s="665">
        <v>44</v>
      </c>
      <c r="N1708" s="666">
        <v>25047.080000000013</v>
      </c>
    </row>
    <row r="1709" spans="1:14" ht="14.4" customHeight="1" x14ac:dyDescent="0.3">
      <c r="A1709" s="661" t="s">
        <v>591</v>
      </c>
      <c r="B1709" s="662" t="s">
        <v>592</v>
      </c>
      <c r="C1709" s="663" t="s">
        <v>604</v>
      </c>
      <c r="D1709" s="664" t="s">
        <v>4663</v>
      </c>
      <c r="E1709" s="663" t="s">
        <v>2888</v>
      </c>
      <c r="F1709" s="664" t="s">
        <v>4674</v>
      </c>
      <c r="G1709" s="663" t="s">
        <v>650</v>
      </c>
      <c r="H1709" s="663" t="s">
        <v>2917</v>
      </c>
      <c r="I1709" s="663" t="s">
        <v>2918</v>
      </c>
      <c r="J1709" s="663" t="s">
        <v>2919</v>
      </c>
      <c r="K1709" s="663" t="s">
        <v>2920</v>
      </c>
      <c r="L1709" s="665">
        <v>40.173206385623558</v>
      </c>
      <c r="M1709" s="665">
        <v>9</v>
      </c>
      <c r="N1709" s="666">
        <v>361.558857470612</v>
      </c>
    </row>
    <row r="1710" spans="1:14" ht="14.4" customHeight="1" x14ac:dyDescent="0.3">
      <c r="A1710" s="661" t="s">
        <v>591</v>
      </c>
      <c r="B1710" s="662" t="s">
        <v>592</v>
      </c>
      <c r="C1710" s="663" t="s">
        <v>604</v>
      </c>
      <c r="D1710" s="664" t="s">
        <v>4663</v>
      </c>
      <c r="E1710" s="663" t="s">
        <v>2888</v>
      </c>
      <c r="F1710" s="664" t="s">
        <v>4674</v>
      </c>
      <c r="G1710" s="663" t="s">
        <v>650</v>
      </c>
      <c r="H1710" s="663" t="s">
        <v>2921</v>
      </c>
      <c r="I1710" s="663" t="s">
        <v>2922</v>
      </c>
      <c r="J1710" s="663" t="s">
        <v>2923</v>
      </c>
      <c r="K1710" s="663" t="s">
        <v>710</v>
      </c>
      <c r="L1710" s="665">
        <v>68.897872468394169</v>
      </c>
      <c r="M1710" s="665">
        <v>10</v>
      </c>
      <c r="N1710" s="666">
        <v>688.97872468394166</v>
      </c>
    </row>
    <row r="1711" spans="1:14" ht="14.4" customHeight="1" x14ac:dyDescent="0.3">
      <c r="A1711" s="661" t="s">
        <v>591</v>
      </c>
      <c r="B1711" s="662" t="s">
        <v>592</v>
      </c>
      <c r="C1711" s="663" t="s">
        <v>604</v>
      </c>
      <c r="D1711" s="664" t="s">
        <v>4663</v>
      </c>
      <c r="E1711" s="663" t="s">
        <v>2888</v>
      </c>
      <c r="F1711" s="664" t="s">
        <v>4674</v>
      </c>
      <c r="G1711" s="663" t="s">
        <v>650</v>
      </c>
      <c r="H1711" s="663" t="s">
        <v>2924</v>
      </c>
      <c r="I1711" s="663" t="s">
        <v>2925</v>
      </c>
      <c r="J1711" s="663" t="s">
        <v>733</v>
      </c>
      <c r="K1711" s="663" t="s">
        <v>2926</v>
      </c>
      <c r="L1711" s="665">
        <v>25.749043545328192</v>
      </c>
      <c r="M1711" s="665">
        <v>66</v>
      </c>
      <c r="N1711" s="666">
        <v>1699.4368739916606</v>
      </c>
    </row>
    <row r="1712" spans="1:14" ht="14.4" customHeight="1" x14ac:dyDescent="0.3">
      <c r="A1712" s="661" t="s">
        <v>591</v>
      </c>
      <c r="B1712" s="662" t="s">
        <v>592</v>
      </c>
      <c r="C1712" s="663" t="s">
        <v>604</v>
      </c>
      <c r="D1712" s="664" t="s">
        <v>4663</v>
      </c>
      <c r="E1712" s="663" t="s">
        <v>2888</v>
      </c>
      <c r="F1712" s="664" t="s">
        <v>4674</v>
      </c>
      <c r="G1712" s="663" t="s">
        <v>650</v>
      </c>
      <c r="H1712" s="663" t="s">
        <v>2927</v>
      </c>
      <c r="I1712" s="663" t="s">
        <v>2928</v>
      </c>
      <c r="J1712" s="663" t="s">
        <v>2409</v>
      </c>
      <c r="K1712" s="663" t="s">
        <v>2929</v>
      </c>
      <c r="L1712" s="665">
        <v>51.459676819481132</v>
      </c>
      <c r="M1712" s="665">
        <v>3</v>
      </c>
      <c r="N1712" s="666">
        <v>154.3790304584434</v>
      </c>
    </row>
    <row r="1713" spans="1:14" ht="14.4" customHeight="1" x14ac:dyDescent="0.3">
      <c r="A1713" s="661" t="s">
        <v>591</v>
      </c>
      <c r="B1713" s="662" t="s">
        <v>592</v>
      </c>
      <c r="C1713" s="663" t="s">
        <v>604</v>
      </c>
      <c r="D1713" s="664" t="s">
        <v>4663</v>
      </c>
      <c r="E1713" s="663" t="s">
        <v>2888</v>
      </c>
      <c r="F1713" s="664" t="s">
        <v>4674</v>
      </c>
      <c r="G1713" s="663" t="s">
        <v>650</v>
      </c>
      <c r="H1713" s="663" t="s">
        <v>2930</v>
      </c>
      <c r="I1713" s="663" t="s">
        <v>2931</v>
      </c>
      <c r="J1713" s="663" t="s">
        <v>2932</v>
      </c>
      <c r="K1713" s="663" t="s">
        <v>2929</v>
      </c>
      <c r="L1713" s="665">
        <v>31.959925775061723</v>
      </c>
      <c r="M1713" s="665">
        <v>14</v>
      </c>
      <c r="N1713" s="666">
        <v>447.43896085086413</v>
      </c>
    </row>
    <row r="1714" spans="1:14" ht="14.4" customHeight="1" x14ac:dyDescent="0.3">
      <c r="A1714" s="661" t="s">
        <v>591</v>
      </c>
      <c r="B1714" s="662" t="s">
        <v>592</v>
      </c>
      <c r="C1714" s="663" t="s">
        <v>604</v>
      </c>
      <c r="D1714" s="664" t="s">
        <v>4663</v>
      </c>
      <c r="E1714" s="663" t="s">
        <v>2888</v>
      </c>
      <c r="F1714" s="664" t="s">
        <v>4674</v>
      </c>
      <c r="G1714" s="663" t="s">
        <v>650</v>
      </c>
      <c r="H1714" s="663" t="s">
        <v>3438</v>
      </c>
      <c r="I1714" s="663" t="s">
        <v>3439</v>
      </c>
      <c r="J1714" s="663" t="s">
        <v>3440</v>
      </c>
      <c r="K1714" s="663" t="s">
        <v>3441</v>
      </c>
      <c r="L1714" s="665">
        <v>174.35626924298199</v>
      </c>
      <c r="M1714" s="665">
        <v>9</v>
      </c>
      <c r="N1714" s="666">
        <v>1569.206423186838</v>
      </c>
    </row>
    <row r="1715" spans="1:14" ht="14.4" customHeight="1" x14ac:dyDescent="0.3">
      <c r="A1715" s="661" t="s">
        <v>591</v>
      </c>
      <c r="B1715" s="662" t="s">
        <v>592</v>
      </c>
      <c r="C1715" s="663" t="s">
        <v>604</v>
      </c>
      <c r="D1715" s="664" t="s">
        <v>4663</v>
      </c>
      <c r="E1715" s="663" t="s">
        <v>2888</v>
      </c>
      <c r="F1715" s="664" t="s">
        <v>4674</v>
      </c>
      <c r="G1715" s="663" t="s">
        <v>650</v>
      </c>
      <c r="H1715" s="663" t="s">
        <v>2933</v>
      </c>
      <c r="I1715" s="663" t="s">
        <v>2934</v>
      </c>
      <c r="J1715" s="663" t="s">
        <v>2935</v>
      </c>
      <c r="K1715" s="663" t="s">
        <v>2936</v>
      </c>
      <c r="L1715" s="665">
        <v>128.02201206540445</v>
      </c>
      <c r="M1715" s="665">
        <v>15</v>
      </c>
      <c r="N1715" s="666">
        <v>1920.3301809810669</v>
      </c>
    </row>
    <row r="1716" spans="1:14" ht="14.4" customHeight="1" x14ac:dyDescent="0.3">
      <c r="A1716" s="661" t="s">
        <v>591</v>
      </c>
      <c r="B1716" s="662" t="s">
        <v>592</v>
      </c>
      <c r="C1716" s="663" t="s">
        <v>604</v>
      </c>
      <c r="D1716" s="664" t="s">
        <v>4663</v>
      </c>
      <c r="E1716" s="663" t="s">
        <v>2888</v>
      </c>
      <c r="F1716" s="664" t="s">
        <v>4674</v>
      </c>
      <c r="G1716" s="663" t="s">
        <v>650</v>
      </c>
      <c r="H1716" s="663" t="s">
        <v>2937</v>
      </c>
      <c r="I1716" s="663" t="s">
        <v>2938</v>
      </c>
      <c r="J1716" s="663" t="s">
        <v>2939</v>
      </c>
      <c r="K1716" s="663" t="s">
        <v>2936</v>
      </c>
      <c r="L1716" s="665">
        <v>54.88000000000001</v>
      </c>
      <c r="M1716" s="665">
        <v>1</v>
      </c>
      <c r="N1716" s="666">
        <v>54.88000000000001</v>
      </c>
    </row>
    <row r="1717" spans="1:14" ht="14.4" customHeight="1" x14ac:dyDescent="0.3">
      <c r="A1717" s="661" t="s">
        <v>591</v>
      </c>
      <c r="B1717" s="662" t="s">
        <v>592</v>
      </c>
      <c r="C1717" s="663" t="s">
        <v>604</v>
      </c>
      <c r="D1717" s="664" t="s">
        <v>4663</v>
      </c>
      <c r="E1717" s="663" t="s">
        <v>2888</v>
      </c>
      <c r="F1717" s="664" t="s">
        <v>4674</v>
      </c>
      <c r="G1717" s="663" t="s">
        <v>650</v>
      </c>
      <c r="H1717" s="663" t="s">
        <v>2943</v>
      </c>
      <c r="I1717" s="663" t="s">
        <v>2944</v>
      </c>
      <c r="J1717" s="663" t="s">
        <v>2945</v>
      </c>
      <c r="K1717" s="663" t="s">
        <v>2946</v>
      </c>
      <c r="L1717" s="665">
        <v>69.732260460204444</v>
      </c>
      <c r="M1717" s="665">
        <v>12</v>
      </c>
      <c r="N1717" s="666">
        <v>836.78712552245327</v>
      </c>
    </row>
    <row r="1718" spans="1:14" ht="14.4" customHeight="1" x14ac:dyDescent="0.3">
      <c r="A1718" s="661" t="s">
        <v>591</v>
      </c>
      <c r="B1718" s="662" t="s">
        <v>592</v>
      </c>
      <c r="C1718" s="663" t="s">
        <v>604</v>
      </c>
      <c r="D1718" s="664" t="s">
        <v>4663</v>
      </c>
      <c r="E1718" s="663" t="s">
        <v>2888</v>
      </c>
      <c r="F1718" s="664" t="s">
        <v>4674</v>
      </c>
      <c r="G1718" s="663" t="s">
        <v>650</v>
      </c>
      <c r="H1718" s="663" t="s">
        <v>2947</v>
      </c>
      <c r="I1718" s="663" t="s">
        <v>2948</v>
      </c>
      <c r="J1718" s="663" t="s">
        <v>2949</v>
      </c>
      <c r="K1718" s="663" t="s">
        <v>2950</v>
      </c>
      <c r="L1718" s="665">
        <v>82.873930513579353</v>
      </c>
      <c r="M1718" s="665">
        <v>15</v>
      </c>
      <c r="N1718" s="666">
        <v>1243.1089577036903</v>
      </c>
    </row>
    <row r="1719" spans="1:14" ht="14.4" customHeight="1" x14ac:dyDescent="0.3">
      <c r="A1719" s="661" t="s">
        <v>591</v>
      </c>
      <c r="B1719" s="662" t="s">
        <v>592</v>
      </c>
      <c r="C1719" s="663" t="s">
        <v>604</v>
      </c>
      <c r="D1719" s="664" t="s">
        <v>4663</v>
      </c>
      <c r="E1719" s="663" t="s">
        <v>2888</v>
      </c>
      <c r="F1719" s="664" t="s">
        <v>4674</v>
      </c>
      <c r="G1719" s="663" t="s">
        <v>650</v>
      </c>
      <c r="H1719" s="663" t="s">
        <v>2951</v>
      </c>
      <c r="I1719" s="663" t="s">
        <v>2952</v>
      </c>
      <c r="J1719" s="663" t="s">
        <v>2953</v>
      </c>
      <c r="K1719" s="663" t="s">
        <v>2954</v>
      </c>
      <c r="L1719" s="665">
        <v>99.88</v>
      </c>
      <c r="M1719" s="665">
        <v>3</v>
      </c>
      <c r="N1719" s="666">
        <v>299.64</v>
      </c>
    </row>
    <row r="1720" spans="1:14" ht="14.4" customHeight="1" x14ac:dyDescent="0.3">
      <c r="A1720" s="661" t="s">
        <v>591</v>
      </c>
      <c r="B1720" s="662" t="s">
        <v>592</v>
      </c>
      <c r="C1720" s="663" t="s">
        <v>604</v>
      </c>
      <c r="D1720" s="664" t="s">
        <v>4663</v>
      </c>
      <c r="E1720" s="663" t="s">
        <v>2888</v>
      </c>
      <c r="F1720" s="664" t="s">
        <v>4674</v>
      </c>
      <c r="G1720" s="663" t="s">
        <v>650</v>
      </c>
      <c r="H1720" s="663" t="s">
        <v>2955</v>
      </c>
      <c r="I1720" s="663" t="s">
        <v>2956</v>
      </c>
      <c r="J1720" s="663" t="s">
        <v>2957</v>
      </c>
      <c r="K1720" s="663" t="s">
        <v>865</v>
      </c>
      <c r="L1720" s="665">
        <v>110.297</v>
      </c>
      <c r="M1720" s="665">
        <v>1</v>
      </c>
      <c r="N1720" s="666">
        <v>110.297</v>
      </c>
    </row>
    <row r="1721" spans="1:14" ht="14.4" customHeight="1" x14ac:dyDescent="0.3">
      <c r="A1721" s="661" t="s">
        <v>591</v>
      </c>
      <c r="B1721" s="662" t="s">
        <v>592</v>
      </c>
      <c r="C1721" s="663" t="s">
        <v>604</v>
      </c>
      <c r="D1721" s="664" t="s">
        <v>4663</v>
      </c>
      <c r="E1721" s="663" t="s">
        <v>2888</v>
      </c>
      <c r="F1721" s="664" t="s">
        <v>4674</v>
      </c>
      <c r="G1721" s="663" t="s">
        <v>650</v>
      </c>
      <c r="H1721" s="663" t="s">
        <v>2958</v>
      </c>
      <c r="I1721" s="663" t="s">
        <v>2959</v>
      </c>
      <c r="J1721" s="663" t="s">
        <v>2960</v>
      </c>
      <c r="K1721" s="663" t="s">
        <v>2033</v>
      </c>
      <c r="L1721" s="665">
        <v>73.439532538731925</v>
      </c>
      <c r="M1721" s="665">
        <v>2</v>
      </c>
      <c r="N1721" s="666">
        <v>146.87906507746385</v>
      </c>
    </row>
    <row r="1722" spans="1:14" ht="14.4" customHeight="1" x14ac:dyDescent="0.3">
      <c r="A1722" s="661" t="s">
        <v>591</v>
      </c>
      <c r="B1722" s="662" t="s">
        <v>592</v>
      </c>
      <c r="C1722" s="663" t="s">
        <v>604</v>
      </c>
      <c r="D1722" s="664" t="s">
        <v>4663</v>
      </c>
      <c r="E1722" s="663" t="s">
        <v>2888</v>
      </c>
      <c r="F1722" s="664" t="s">
        <v>4674</v>
      </c>
      <c r="G1722" s="663" t="s">
        <v>650</v>
      </c>
      <c r="H1722" s="663" t="s">
        <v>4291</v>
      </c>
      <c r="I1722" s="663" t="s">
        <v>4292</v>
      </c>
      <c r="J1722" s="663" t="s">
        <v>4293</v>
      </c>
      <c r="K1722" s="663" t="s">
        <v>706</v>
      </c>
      <c r="L1722" s="665">
        <v>73.545112831648069</v>
      </c>
      <c r="M1722" s="665">
        <v>4</v>
      </c>
      <c r="N1722" s="666">
        <v>294.18045132659228</v>
      </c>
    </row>
    <row r="1723" spans="1:14" ht="14.4" customHeight="1" x14ac:dyDescent="0.3">
      <c r="A1723" s="661" t="s">
        <v>591</v>
      </c>
      <c r="B1723" s="662" t="s">
        <v>592</v>
      </c>
      <c r="C1723" s="663" t="s">
        <v>604</v>
      </c>
      <c r="D1723" s="664" t="s">
        <v>4663</v>
      </c>
      <c r="E1723" s="663" t="s">
        <v>2888</v>
      </c>
      <c r="F1723" s="664" t="s">
        <v>4674</v>
      </c>
      <c r="G1723" s="663" t="s">
        <v>650</v>
      </c>
      <c r="H1723" s="663" t="s">
        <v>2965</v>
      </c>
      <c r="I1723" s="663" t="s">
        <v>2966</v>
      </c>
      <c r="J1723" s="663" t="s">
        <v>2967</v>
      </c>
      <c r="K1723" s="663" t="s">
        <v>2968</v>
      </c>
      <c r="L1723" s="665">
        <v>147.12426789012906</v>
      </c>
      <c r="M1723" s="665">
        <v>61</v>
      </c>
      <c r="N1723" s="666">
        <v>8974.580341297873</v>
      </c>
    </row>
    <row r="1724" spans="1:14" ht="14.4" customHeight="1" x14ac:dyDescent="0.3">
      <c r="A1724" s="661" t="s">
        <v>591</v>
      </c>
      <c r="B1724" s="662" t="s">
        <v>592</v>
      </c>
      <c r="C1724" s="663" t="s">
        <v>604</v>
      </c>
      <c r="D1724" s="664" t="s">
        <v>4663</v>
      </c>
      <c r="E1724" s="663" t="s">
        <v>2888</v>
      </c>
      <c r="F1724" s="664" t="s">
        <v>4674</v>
      </c>
      <c r="G1724" s="663" t="s">
        <v>650</v>
      </c>
      <c r="H1724" s="663" t="s">
        <v>2969</v>
      </c>
      <c r="I1724" s="663" t="s">
        <v>2970</v>
      </c>
      <c r="J1724" s="663" t="s">
        <v>2971</v>
      </c>
      <c r="K1724" s="663" t="s">
        <v>2972</v>
      </c>
      <c r="L1724" s="665">
        <v>64.039999999999992</v>
      </c>
      <c r="M1724" s="665">
        <v>2</v>
      </c>
      <c r="N1724" s="666">
        <v>128.07999999999998</v>
      </c>
    </row>
    <row r="1725" spans="1:14" ht="14.4" customHeight="1" x14ac:dyDescent="0.3">
      <c r="A1725" s="661" t="s">
        <v>591</v>
      </c>
      <c r="B1725" s="662" t="s">
        <v>592</v>
      </c>
      <c r="C1725" s="663" t="s">
        <v>604</v>
      </c>
      <c r="D1725" s="664" t="s">
        <v>4663</v>
      </c>
      <c r="E1725" s="663" t="s">
        <v>2888</v>
      </c>
      <c r="F1725" s="664" t="s">
        <v>4674</v>
      </c>
      <c r="G1725" s="663" t="s">
        <v>650</v>
      </c>
      <c r="H1725" s="663" t="s">
        <v>2973</v>
      </c>
      <c r="I1725" s="663" t="s">
        <v>2974</v>
      </c>
      <c r="J1725" s="663" t="s">
        <v>2919</v>
      </c>
      <c r="K1725" s="663" t="s">
        <v>2975</v>
      </c>
      <c r="L1725" s="665">
        <v>48.370000000000019</v>
      </c>
      <c r="M1725" s="665">
        <v>1</v>
      </c>
      <c r="N1725" s="666">
        <v>48.370000000000019</v>
      </c>
    </row>
    <row r="1726" spans="1:14" ht="14.4" customHeight="1" x14ac:dyDescent="0.3">
      <c r="A1726" s="661" t="s">
        <v>591</v>
      </c>
      <c r="B1726" s="662" t="s">
        <v>592</v>
      </c>
      <c r="C1726" s="663" t="s">
        <v>604</v>
      </c>
      <c r="D1726" s="664" t="s">
        <v>4663</v>
      </c>
      <c r="E1726" s="663" t="s">
        <v>2888</v>
      </c>
      <c r="F1726" s="664" t="s">
        <v>4674</v>
      </c>
      <c r="G1726" s="663" t="s">
        <v>650</v>
      </c>
      <c r="H1726" s="663" t="s">
        <v>2976</v>
      </c>
      <c r="I1726" s="663" t="s">
        <v>2977</v>
      </c>
      <c r="J1726" s="663" t="s">
        <v>2978</v>
      </c>
      <c r="K1726" s="663" t="s">
        <v>2979</v>
      </c>
      <c r="L1726" s="665">
        <v>50.845555555555556</v>
      </c>
      <c r="M1726" s="665">
        <v>9</v>
      </c>
      <c r="N1726" s="666">
        <v>457.61</v>
      </c>
    </row>
    <row r="1727" spans="1:14" ht="14.4" customHeight="1" x14ac:dyDescent="0.3">
      <c r="A1727" s="661" t="s">
        <v>591</v>
      </c>
      <c r="B1727" s="662" t="s">
        <v>592</v>
      </c>
      <c r="C1727" s="663" t="s">
        <v>604</v>
      </c>
      <c r="D1727" s="664" t="s">
        <v>4663</v>
      </c>
      <c r="E1727" s="663" t="s">
        <v>2888</v>
      </c>
      <c r="F1727" s="664" t="s">
        <v>4674</v>
      </c>
      <c r="G1727" s="663" t="s">
        <v>650</v>
      </c>
      <c r="H1727" s="663" t="s">
        <v>2980</v>
      </c>
      <c r="I1727" s="663" t="s">
        <v>2981</v>
      </c>
      <c r="J1727" s="663" t="s">
        <v>2409</v>
      </c>
      <c r="K1727" s="663" t="s">
        <v>2982</v>
      </c>
      <c r="L1727" s="665">
        <v>235.59140405421104</v>
      </c>
      <c r="M1727" s="665">
        <v>49</v>
      </c>
      <c r="N1727" s="666">
        <v>11543.978798656341</v>
      </c>
    </row>
    <row r="1728" spans="1:14" ht="14.4" customHeight="1" x14ac:dyDescent="0.3">
      <c r="A1728" s="661" t="s">
        <v>591</v>
      </c>
      <c r="B1728" s="662" t="s">
        <v>592</v>
      </c>
      <c r="C1728" s="663" t="s">
        <v>604</v>
      </c>
      <c r="D1728" s="664" t="s">
        <v>4663</v>
      </c>
      <c r="E1728" s="663" t="s">
        <v>2888</v>
      </c>
      <c r="F1728" s="664" t="s">
        <v>4674</v>
      </c>
      <c r="G1728" s="663" t="s">
        <v>650</v>
      </c>
      <c r="H1728" s="663" t="s">
        <v>2983</v>
      </c>
      <c r="I1728" s="663" t="s">
        <v>2984</v>
      </c>
      <c r="J1728" s="663" t="s">
        <v>2985</v>
      </c>
      <c r="K1728" s="663" t="s">
        <v>2986</v>
      </c>
      <c r="L1728" s="665">
        <v>110.92000000000003</v>
      </c>
      <c r="M1728" s="665">
        <v>1</v>
      </c>
      <c r="N1728" s="666">
        <v>110.92000000000003</v>
      </c>
    </row>
    <row r="1729" spans="1:14" ht="14.4" customHeight="1" x14ac:dyDescent="0.3">
      <c r="A1729" s="661" t="s">
        <v>591</v>
      </c>
      <c r="B1729" s="662" t="s">
        <v>592</v>
      </c>
      <c r="C1729" s="663" t="s">
        <v>604</v>
      </c>
      <c r="D1729" s="664" t="s">
        <v>4663</v>
      </c>
      <c r="E1729" s="663" t="s">
        <v>2888</v>
      </c>
      <c r="F1729" s="664" t="s">
        <v>4674</v>
      </c>
      <c r="G1729" s="663" t="s">
        <v>650</v>
      </c>
      <c r="H1729" s="663" t="s">
        <v>2991</v>
      </c>
      <c r="I1729" s="663" t="s">
        <v>2992</v>
      </c>
      <c r="J1729" s="663" t="s">
        <v>2993</v>
      </c>
      <c r="K1729" s="663" t="s">
        <v>2994</v>
      </c>
      <c r="L1729" s="665">
        <v>54.795000000000016</v>
      </c>
      <c r="M1729" s="665">
        <v>4</v>
      </c>
      <c r="N1729" s="666">
        <v>219.18000000000006</v>
      </c>
    </row>
    <row r="1730" spans="1:14" ht="14.4" customHeight="1" x14ac:dyDescent="0.3">
      <c r="A1730" s="661" t="s">
        <v>591</v>
      </c>
      <c r="B1730" s="662" t="s">
        <v>592</v>
      </c>
      <c r="C1730" s="663" t="s">
        <v>604</v>
      </c>
      <c r="D1730" s="664" t="s">
        <v>4663</v>
      </c>
      <c r="E1730" s="663" t="s">
        <v>2888</v>
      </c>
      <c r="F1730" s="664" t="s">
        <v>4674</v>
      </c>
      <c r="G1730" s="663" t="s">
        <v>650</v>
      </c>
      <c r="H1730" s="663" t="s">
        <v>4294</v>
      </c>
      <c r="I1730" s="663" t="s">
        <v>4295</v>
      </c>
      <c r="J1730" s="663" t="s">
        <v>4296</v>
      </c>
      <c r="K1730" s="663" t="s">
        <v>4297</v>
      </c>
      <c r="L1730" s="665">
        <v>102.72000000000003</v>
      </c>
      <c r="M1730" s="665">
        <v>4</v>
      </c>
      <c r="N1730" s="666">
        <v>410.88000000000011</v>
      </c>
    </row>
    <row r="1731" spans="1:14" ht="14.4" customHeight="1" x14ac:dyDescent="0.3">
      <c r="A1731" s="661" t="s">
        <v>591</v>
      </c>
      <c r="B1731" s="662" t="s">
        <v>592</v>
      </c>
      <c r="C1731" s="663" t="s">
        <v>604</v>
      </c>
      <c r="D1731" s="664" t="s">
        <v>4663</v>
      </c>
      <c r="E1731" s="663" t="s">
        <v>2888</v>
      </c>
      <c r="F1731" s="664" t="s">
        <v>4674</v>
      </c>
      <c r="G1731" s="663" t="s">
        <v>650</v>
      </c>
      <c r="H1731" s="663" t="s">
        <v>3002</v>
      </c>
      <c r="I1731" s="663" t="s">
        <v>3003</v>
      </c>
      <c r="J1731" s="663" t="s">
        <v>3004</v>
      </c>
      <c r="K1731" s="663" t="s">
        <v>3005</v>
      </c>
      <c r="L1731" s="665">
        <v>134.1294383383391</v>
      </c>
      <c r="M1731" s="665">
        <v>1</v>
      </c>
      <c r="N1731" s="666">
        <v>134.1294383383391</v>
      </c>
    </row>
    <row r="1732" spans="1:14" ht="14.4" customHeight="1" x14ac:dyDescent="0.3">
      <c r="A1732" s="661" t="s">
        <v>591</v>
      </c>
      <c r="B1732" s="662" t="s">
        <v>592</v>
      </c>
      <c r="C1732" s="663" t="s">
        <v>604</v>
      </c>
      <c r="D1732" s="664" t="s">
        <v>4663</v>
      </c>
      <c r="E1732" s="663" t="s">
        <v>2888</v>
      </c>
      <c r="F1732" s="664" t="s">
        <v>4674</v>
      </c>
      <c r="G1732" s="663" t="s">
        <v>650</v>
      </c>
      <c r="H1732" s="663" t="s">
        <v>4298</v>
      </c>
      <c r="I1732" s="663" t="s">
        <v>4299</v>
      </c>
      <c r="J1732" s="663" t="s">
        <v>4300</v>
      </c>
      <c r="K1732" s="663" t="s">
        <v>4301</v>
      </c>
      <c r="L1732" s="665">
        <v>40.43</v>
      </c>
      <c r="M1732" s="665">
        <v>1</v>
      </c>
      <c r="N1732" s="666">
        <v>40.43</v>
      </c>
    </row>
    <row r="1733" spans="1:14" ht="14.4" customHeight="1" x14ac:dyDescent="0.3">
      <c r="A1733" s="661" t="s">
        <v>591</v>
      </c>
      <c r="B1733" s="662" t="s">
        <v>592</v>
      </c>
      <c r="C1733" s="663" t="s">
        <v>604</v>
      </c>
      <c r="D1733" s="664" t="s">
        <v>4663</v>
      </c>
      <c r="E1733" s="663" t="s">
        <v>2888</v>
      </c>
      <c r="F1733" s="664" t="s">
        <v>4674</v>
      </c>
      <c r="G1733" s="663" t="s">
        <v>650</v>
      </c>
      <c r="H1733" s="663" t="s">
        <v>3006</v>
      </c>
      <c r="I1733" s="663" t="s">
        <v>3007</v>
      </c>
      <c r="J1733" s="663" t="s">
        <v>3008</v>
      </c>
      <c r="K1733" s="663" t="s">
        <v>3009</v>
      </c>
      <c r="L1733" s="665">
        <v>502.51395610913193</v>
      </c>
      <c r="M1733" s="665">
        <v>617</v>
      </c>
      <c r="N1733" s="666">
        <v>310051.1109193344</v>
      </c>
    </row>
    <row r="1734" spans="1:14" ht="14.4" customHeight="1" x14ac:dyDescent="0.3">
      <c r="A1734" s="661" t="s">
        <v>591</v>
      </c>
      <c r="B1734" s="662" t="s">
        <v>592</v>
      </c>
      <c r="C1734" s="663" t="s">
        <v>604</v>
      </c>
      <c r="D1734" s="664" t="s">
        <v>4663</v>
      </c>
      <c r="E1734" s="663" t="s">
        <v>2888</v>
      </c>
      <c r="F1734" s="664" t="s">
        <v>4674</v>
      </c>
      <c r="G1734" s="663" t="s">
        <v>650</v>
      </c>
      <c r="H1734" s="663" t="s">
        <v>4302</v>
      </c>
      <c r="I1734" s="663" t="s">
        <v>4303</v>
      </c>
      <c r="J1734" s="663" t="s">
        <v>4304</v>
      </c>
      <c r="K1734" s="663" t="s">
        <v>4305</v>
      </c>
      <c r="L1734" s="665">
        <v>0</v>
      </c>
      <c r="M1734" s="665">
        <v>0</v>
      </c>
      <c r="N1734" s="666">
        <v>0</v>
      </c>
    </row>
    <row r="1735" spans="1:14" ht="14.4" customHeight="1" x14ac:dyDescent="0.3">
      <c r="A1735" s="661" t="s">
        <v>591</v>
      </c>
      <c r="B1735" s="662" t="s">
        <v>592</v>
      </c>
      <c r="C1735" s="663" t="s">
        <v>604</v>
      </c>
      <c r="D1735" s="664" t="s">
        <v>4663</v>
      </c>
      <c r="E1735" s="663" t="s">
        <v>2888</v>
      </c>
      <c r="F1735" s="664" t="s">
        <v>4674</v>
      </c>
      <c r="G1735" s="663" t="s">
        <v>650</v>
      </c>
      <c r="H1735" s="663" t="s">
        <v>4306</v>
      </c>
      <c r="I1735" s="663" t="s">
        <v>4307</v>
      </c>
      <c r="J1735" s="663" t="s">
        <v>4308</v>
      </c>
      <c r="K1735" s="663" t="s">
        <v>4309</v>
      </c>
      <c r="L1735" s="665">
        <v>59.760000000000019</v>
      </c>
      <c r="M1735" s="665">
        <v>1</v>
      </c>
      <c r="N1735" s="666">
        <v>59.760000000000019</v>
      </c>
    </row>
    <row r="1736" spans="1:14" ht="14.4" customHeight="1" x14ac:dyDescent="0.3">
      <c r="A1736" s="661" t="s">
        <v>591</v>
      </c>
      <c r="B1736" s="662" t="s">
        <v>592</v>
      </c>
      <c r="C1736" s="663" t="s">
        <v>604</v>
      </c>
      <c r="D1736" s="664" t="s">
        <v>4663</v>
      </c>
      <c r="E1736" s="663" t="s">
        <v>2888</v>
      </c>
      <c r="F1736" s="664" t="s">
        <v>4674</v>
      </c>
      <c r="G1736" s="663" t="s">
        <v>650</v>
      </c>
      <c r="H1736" s="663" t="s">
        <v>3022</v>
      </c>
      <c r="I1736" s="663" t="s">
        <v>3023</v>
      </c>
      <c r="J1736" s="663" t="s">
        <v>2978</v>
      </c>
      <c r="K1736" s="663" t="s">
        <v>3024</v>
      </c>
      <c r="L1736" s="665">
        <v>0</v>
      </c>
      <c r="M1736" s="665">
        <v>0</v>
      </c>
      <c r="N1736" s="666">
        <v>0</v>
      </c>
    </row>
    <row r="1737" spans="1:14" ht="14.4" customHeight="1" x14ac:dyDescent="0.3">
      <c r="A1737" s="661" t="s">
        <v>591</v>
      </c>
      <c r="B1737" s="662" t="s">
        <v>592</v>
      </c>
      <c r="C1737" s="663" t="s">
        <v>604</v>
      </c>
      <c r="D1737" s="664" t="s">
        <v>4663</v>
      </c>
      <c r="E1737" s="663" t="s">
        <v>2888</v>
      </c>
      <c r="F1737" s="664" t="s">
        <v>4674</v>
      </c>
      <c r="G1737" s="663" t="s">
        <v>650</v>
      </c>
      <c r="H1737" s="663" t="s">
        <v>4310</v>
      </c>
      <c r="I1737" s="663" t="s">
        <v>4311</v>
      </c>
      <c r="J1737" s="663" t="s">
        <v>4312</v>
      </c>
      <c r="K1737" s="663" t="s">
        <v>2920</v>
      </c>
      <c r="L1737" s="665">
        <v>40.644985090844393</v>
      </c>
      <c r="M1737" s="665">
        <v>6</v>
      </c>
      <c r="N1737" s="666">
        <v>243.86991054506635</v>
      </c>
    </row>
    <row r="1738" spans="1:14" ht="14.4" customHeight="1" x14ac:dyDescent="0.3">
      <c r="A1738" s="661" t="s">
        <v>591</v>
      </c>
      <c r="B1738" s="662" t="s">
        <v>592</v>
      </c>
      <c r="C1738" s="663" t="s">
        <v>604</v>
      </c>
      <c r="D1738" s="664" t="s">
        <v>4663</v>
      </c>
      <c r="E1738" s="663" t="s">
        <v>2888</v>
      </c>
      <c r="F1738" s="664" t="s">
        <v>4674</v>
      </c>
      <c r="G1738" s="663" t="s">
        <v>650</v>
      </c>
      <c r="H1738" s="663" t="s">
        <v>4313</v>
      </c>
      <c r="I1738" s="663" t="s">
        <v>4314</v>
      </c>
      <c r="J1738" s="663" t="s">
        <v>4315</v>
      </c>
      <c r="K1738" s="663" t="s">
        <v>4316</v>
      </c>
      <c r="L1738" s="665">
        <v>74.569999999999979</v>
      </c>
      <c r="M1738" s="665">
        <v>1</v>
      </c>
      <c r="N1738" s="666">
        <v>74.569999999999979</v>
      </c>
    </row>
    <row r="1739" spans="1:14" ht="14.4" customHeight="1" x14ac:dyDescent="0.3">
      <c r="A1739" s="661" t="s">
        <v>591</v>
      </c>
      <c r="B1739" s="662" t="s">
        <v>592</v>
      </c>
      <c r="C1739" s="663" t="s">
        <v>604</v>
      </c>
      <c r="D1739" s="664" t="s">
        <v>4663</v>
      </c>
      <c r="E1739" s="663" t="s">
        <v>2888</v>
      </c>
      <c r="F1739" s="664" t="s">
        <v>4674</v>
      </c>
      <c r="G1739" s="663" t="s">
        <v>650</v>
      </c>
      <c r="H1739" s="663" t="s">
        <v>3039</v>
      </c>
      <c r="I1739" s="663" t="s">
        <v>3040</v>
      </c>
      <c r="J1739" s="663" t="s">
        <v>3041</v>
      </c>
      <c r="K1739" s="663" t="s">
        <v>3042</v>
      </c>
      <c r="L1739" s="665">
        <v>134.41000000000003</v>
      </c>
      <c r="M1739" s="665">
        <v>2</v>
      </c>
      <c r="N1739" s="666">
        <v>268.82000000000005</v>
      </c>
    </row>
    <row r="1740" spans="1:14" ht="14.4" customHeight="1" x14ac:dyDescent="0.3">
      <c r="A1740" s="661" t="s">
        <v>591</v>
      </c>
      <c r="B1740" s="662" t="s">
        <v>592</v>
      </c>
      <c r="C1740" s="663" t="s">
        <v>604</v>
      </c>
      <c r="D1740" s="664" t="s">
        <v>4663</v>
      </c>
      <c r="E1740" s="663" t="s">
        <v>2888</v>
      </c>
      <c r="F1740" s="664" t="s">
        <v>4674</v>
      </c>
      <c r="G1740" s="663" t="s">
        <v>650</v>
      </c>
      <c r="H1740" s="663" t="s">
        <v>3043</v>
      </c>
      <c r="I1740" s="663" t="s">
        <v>3043</v>
      </c>
      <c r="J1740" s="663" t="s">
        <v>3044</v>
      </c>
      <c r="K1740" s="663" t="s">
        <v>3045</v>
      </c>
      <c r="L1740" s="665">
        <v>285.99999999999994</v>
      </c>
      <c r="M1740" s="665">
        <v>1.8</v>
      </c>
      <c r="N1740" s="666">
        <v>514.79999999999995</v>
      </c>
    </row>
    <row r="1741" spans="1:14" ht="14.4" customHeight="1" x14ac:dyDescent="0.3">
      <c r="A1741" s="661" t="s">
        <v>591</v>
      </c>
      <c r="B1741" s="662" t="s">
        <v>592</v>
      </c>
      <c r="C1741" s="663" t="s">
        <v>604</v>
      </c>
      <c r="D1741" s="664" t="s">
        <v>4663</v>
      </c>
      <c r="E1741" s="663" t="s">
        <v>2888</v>
      </c>
      <c r="F1741" s="664" t="s">
        <v>4674</v>
      </c>
      <c r="G1741" s="663" t="s">
        <v>650</v>
      </c>
      <c r="H1741" s="663" t="s">
        <v>3046</v>
      </c>
      <c r="I1741" s="663" t="s">
        <v>3046</v>
      </c>
      <c r="J1741" s="663" t="s">
        <v>2967</v>
      </c>
      <c r="K1741" s="663" t="s">
        <v>3047</v>
      </c>
      <c r="L1741" s="665">
        <v>346.40217901723003</v>
      </c>
      <c r="M1741" s="665">
        <v>95</v>
      </c>
      <c r="N1741" s="666">
        <v>32908.207006636854</v>
      </c>
    </row>
    <row r="1742" spans="1:14" ht="14.4" customHeight="1" x14ac:dyDescent="0.3">
      <c r="A1742" s="661" t="s">
        <v>591</v>
      </c>
      <c r="B1742" s="662" t="s">
        <v>592</v>
      </c>
      <c r="C1742" s="663" t="s">
        <v>604</v>
      </c>
      <c r="D1742" s="664" t="s">
        <v>4663</v>
      </c>
      <c r="E1742" s="663" t="s">
        <v>2888</v>
      </c>
      <c r="F1742" s="664" t="s">
        <v>4674</v>
      </c>
      <c r="G1742" s="663" t="s">
        <v>650</v>
      </c>
      <c r="H1742" s="663" t="s">
        <v>3048</v>
      </c>
      <c r="I1742" s="663" t="s">
        <v>3048</v>
      </c>
      <c r="J1742" s="663" t="s">
        <v>2942</v>
      </c>
      <c r="K1742" s="663" t="s">
        <v>2911</v>
      </c>
      <c r="L1742" s="665">
        <v>110.316</v>
      </c>
      <c r="M1742" s="665">
        <v>5</v>
      </c>
      <c r="N1742" s="666">
        <v>551.58000000000004</v>
      </c>
    </row>
    <row r="1743" spans="1:14" ht="14.4" customHeight="1" x14ac:dyDescent="0.3">
      <c r="A1743" s="661" t="s">
        <v>591</v>
      </c>
      <c r="B1743" s="662" t="s">
        <v>592</v>
      </c>
      <c r="C1743" s="663" t="s">
        <v>604</v>
      </c>
      <c r="D1743" s="664" t="s">
        <v>4663</v>
      </c>
      <c r="E1743" s="663" t="s">
        <v>2888</v>
      </c>
      <c r="F1743" s="664" t="s">
        <v>4674</v>
      </c>
      <c r="G1743" s="663" t="s">
        <v>650</v>
      </c>
      <c r="H1743" s="663" t="s">
        <v>3049</v>
      </c>
      <c r="I1743" s="663" t="s">
        <v>3049</v>
      </c>
      <c r="J1743" s="663" t="s">
        <v>3012</v>
      </c>
      <c r="K1743" s="663" t="s">
        <v>3013</v>
      </c>
      <c r="L1743" s="665">
        <v>72.78</v>
      </c>
      <c r="M1743" s="665">
        <v>1</v>
      </c>
      <c r="N1743" s="666">
        <v>72.78</v>
      </c>
    </row>
    <row r="1744" spans="1:14" ht="14.4" customHeight="1" x14ac:dyDescent="0.3">
      <c r="A1744" s="661" t="s">
        <v>591</v>
      </c>
      <c r="B1744" s="662" t="s">
        <v>592</v>
      </c>
      <c r="C1744" s="663" t="s">
        <v>604</v>
      </c>
      <c r="D1744" s="664" t="s">
        <v>4663</v>
      </c>
      <c r="E1744" s="663" t="s">
        <v>2888</v>
      </c>
      <c r="F1744" s="664" t="s">
        <v>4674</v>
      </c>
      <c r="G1744" s="663" t="s">
        <v>650</v>
      </c>
      <c r="H1744" s="663" t="s">
        <v>3054</v>
      </c>
      <c r="I1744" s="663" t="s">
        <v>3055</v>
      </c>
      <c r="J1744" s="663" t="s">
        <v>3056</v>
      </c>
      <c r="K1744" s="663" t="s">
        <v>2936</v>
      </c>
      <c r="L1744" s="665">
        <v>58.840000000000011</v>
      </c>
      <c r="M1744" s="665">
        <v>2</v>
      </c>
      <c r="N1744" s="666">
        <v>117.68000000000002</v>
      </c>
    </row>
    <row r="1745" spans="1:14" ht="14.4" customHeight="1" x14ac:dyDescent="0.3">
      <c r="A1745" s="661" t="s">
        <v>591</v>
      </c>
      <c r="B1745" s="662" t="s">
        <v>592</v>
      </c>
      <c r="C1745" s="663" t="s">
        <v>604</v>
      </c>
      <c r="D1745" s="664" t="s">
        <v>4663</v>
      </c>
      <c r="E1745" s="663" t="s">
        <v>2888</v>
      </c>
      <c r="F1745" s="664" t="s">
        <v>4674</v>
      </c>
      <c r="G1745" s="663" t="s">
        <v>2438</v>
      </c>
      <c r="H1745" s="663" t="s">
        <v>3060</v>
      </c>
      <c r="I1745" s="663" t="s">
        <v>3061</v>
      </c>
      <c r="J1745" s="663" t="s">
        <v>3062</v>
      </c>
      <c r="K1745" s="663" t="s">
        <v>3063</v>
      </c>
      <c r="L1745" s="665">
        <v>114.70449699925946</v>
      </c>
      <c r="M1745" s="665">
        <v>41</v>
      </c>
      <c r="N1745" s="666">
        <v>4702.8843769696377</v>
      </c>
    </row>
    <row r="1746" spans="1:14" ht="14.4" customHeight="1" x14ac:dyDescent="0.3">
      <c r="A1746" s="661" t="s">
        <v>591</v>
      </c>
      <c r="B1746" s="662" t="s">
        <v>592</v>
      </c>
      <c r="C1746" s="663" t="s">
        <v>604</v>
      </c>
      <c r="D1746" s="664" t="s">
        <v>4663</v>
      </c>
      <c r="E1746" s="663" t="s">
        <v>2888</v>
      </c>
      <c r="F1746" s="664" t="s">
        <v>4674</v>
      </c>
      <c r="G1746" s="663" t="s">
        <v>2438</v>
      </c>
      <c r="H1746" s="663" t="s">
        <v>3064</v>
      </c>
      <c r="I1746" s="663" t="s">
        <v>3065</v>
      </c>
      <c r="J1746" s="663" t="s">
        <v>3066</v>
      </c>
      <c r="K1746" s="663" t="s">
        <v>3067</v>
      </c>
      <c r="L1746" s="665">
        <v>598.83999999999992</v>
      </c>
      <c r="M1746" s="665">
        <v>19</v>
      </c>
      <c r="N1746" s="666">
        <v>11377.96</v>
      </c>
    </row>
    <row r="1747" spans="1:14" ht="14.4" customHeight="1" x14ac:dyDescent="0.3">
      <c r="A1747" s="661" t="s">
        <v>591</v>
      </c>
      <c r="B1747" s="662" t="s">
        <v>592</v>
      </c>
      <c r="C1747" s="663" t="s">
        <v>604</v>
      </c>
      <c r="D1747" s="664" t="s">
        <v>4663</v>
      </c>
      <c r="E1747" s="663" t="s">
        <v>2888</v>
      </c>
      <c r="F1747" s="664" t="s">
        <v>4674</v>
      </c>
      <c r="G1747" s="663" t="s">
        <v>2438</v>
      </c>
      <c r="H1747" s="663" t="s">
        <v>3068</v>
      </c>
      <c r="I1747" s="663" t="s">
        <v>3068</v>
      </c>
      <c r="J1747" s="663" t="s">
        <v>3069</v>
      </c>
      <c r="K1747" s="663" t="s">
        <v>3070</v>
      </c>
      <c r="L1747" s="665">
        <v>264</v>
      </c>
      <c r="M1747" s="665">
        <v>6</v>
      </c>
      <c r="N1747" s="666">
        <v>1584</v>
      </c>
    </row>
    <row r="1748" spans="1:14" ht="14.4" customHeight="1" x14ac:dyDescent="0.3">
      <c r="A1748" s="661" t="s">
        <v>591</v>
      </c>
      <c r="B1748" s="662" t="s">
        <v>592</v>
      </c>
      <c r="C1748" s="663" t="s">
        <v>604</v>
      </c>
      <c r="D1748" s="664" t="s">
        <v>4663</v>
      </c>
      <c r="E1748" s="663" t="s">
        <v>2888</v>
      </c>
      <c r="F1748" s="664" t="s">
        <v>4674</v>
      </c>
      <c r="G1748" s="663" t="s">
        <v>2438</v>
      </c>
      <c r="H1748" s="663" t="s">
        <v>3071</v>
      </c>
      <c r="I1748" s="663" t="s">
        <v>3072</v>
      </c>
      <c r="J1748" s="663" t="s">
        <v>3073</v>
      </c>
      <c r="K1748" s="663" t="s">
        <v>3074</v>
      </c>
      <c r="L1748" s="665">
        <v>76.508464210322387</v>
      </c>
      <c r="M1748" s="665">
        <v>48</v>
      </c>
      <c r="N1748" s="666">
        <v>3672.4062820954746</v>
      </c>
    </row>
    <row r="1749" spans="1:14" ht="14.4" customHeight="1" x14ac:dyDescent="0.3">
      <c r="A1749" s="661" t="s">
        <v>591</v>
      </c>
      <c r="B1749" s="662" t="s">
        <v>592</v>
      </c>
      <c r="C1749" s="663" t="s">
        <v>604</v>
      </c>
      <c r="D1749" s="664" t="s">
        <v>4663</v>
      </c>
      <c r="E1749" s="663" t="s">
        <v>2888</v>
      </c>
      <c r="F1749" s="664" t="s">
        <v>4674</v>
      </c>
      <c r="G1749" s="663" t="s">
        <v>2438</v>
      </c>
      <c r="H1749" s="663" t="s">
        <v>4317</v>
      </c>
      <c r="I1749" s="663" t="s">
        <v>4318</v>
      </c>
      <c r="J1749" s="663" t="s">
        <v>3081</v>
      </c>
      <c r="K1749" s="663" t="s">
        <v>4319</v>
      </c>
      <c r="L1749" s="665">
        <v>112.30999957338294</v>
      </c>
      <c r="M1749" s="665">
        <v>2</v>
      </c>
      <c r="N1749" s="666">
        <v>224.61999914676588</v>
      </c>
    </row>
    <row r="1750" spans="1:14" ht="14.4" customHeight="1" x14ac:dyDescent="0.3">
      <c r="A1750" s="661" t="s">
        <v>591</v>
      </c>
      <c r="B1750" s="662" t="s">
        <v>592</v>
      </c>
      <c r="C1750" s="663" t="s">
        <v>604</v>
      </c>
      <c r="D1750" s="664" t="s">
        <v>4663</v>
      </c>
      <c r="E1750" s="663" t="s">
        <v>2888</v>
      </c>
      <c r="F1750" s="664" t="s">
        <v>4674</v>
      </c>
      <c r="G1750" s="663" t="s">
        <v>2438</v>
      </c>
      <c r="H1750" s="663" t="s">
        <v>3075</v>
      </c>
      <c r="I1750" s="663" t="s">
        <v>3076</v>
      </c>
      <c r="J1750" s="663" t="s">
        <v>3077</v>
      </c>
      <c r="K1750" s="663" t="s">
        <v>3078</v>
      </c>
      <c r="L1750" s="665">
        <v>41.269572154260835</v>
      </c>
      <c r="M1750" s="665">
        <v>10</v>
      </c>
      <c r="N1750" s="666">
        <v>412.69572154260834</v>
      </c>
    </row>
    <row r="1751" spans="1:14" ht="14.4" customHeight="1" x14ac:dyDescent="0.3">
      <c r="A1751" s="661" t="s">
        <v>591</v>
      </c>
      <c r="B1751" s="662" t="s">
        <v>592</v>
      </c>
      <c r="C1751" s="663" t="s">
        <v>604</v>
      </c>
      <c r="D1751" s="664" t="s">
        <v>4663</v>
      </c>
      <c r="E1751" s="663" t="s">
        <v>2888</v>
      </c>
      <c r="F1751" s="664" t="s">
        <v>4674</v>
      </c>
      <c r="G1751" s="663" t="s">
        <v>2438</v>
      </c>
      <c r="H1751" s="663" t="s">
        <v>4320</v>
      </c>
      <c r="I1751" s="663" t="s">
        <v>4320</v>
      </c>
      <c r="J1751" s="663" t="s">
        <v>4321</v>
      </c>
      <c r="K1751" s="663" t="s">
        <v>4322</v>
      </c>
      <c r="L1751" s="665">
        <v>517</v>
      </c>
      <c r="M1751" s="665">
        <v>2</v>
      </c>
      <c r="N1751" s="666">
        <v>1034</v>
      </c>
    </row>
    <row r="1752" spans="1:14" ht="14.4" customHeight="1" x14ac:dyDescent="0.3">
      <c r="A1752" s="661" t="s">
        <v>591</v>
      </c>
      <c r="B1752" s="662" t="s">
        <v>592</v>
      </c>
      <c r="C1752" s="663" t="s">
        <v>604</v>
      </c>
      <c r="D1752" s="664" t="s">
        <v>4663</v>
      </c>
      <c r="E1752" s="663" t="s">
        <v>2888</v>
      </c>
      <c r="F1752" s="664" t="s">
        <v>4674</v>
      </c>
      <c r="G1752" s="663" t="s">
        <v>2438</v>
      </c>
      <c r="H1752" s="663" t="s">
        <v>3083</v>
      </c>
      <c r="I1752" s="663" t="s">
        <v>3084</v>
      </c>
      <c r="J1752" s="663" t="s">
        <v>3085</v>
      </c>
      <c r="K1752" s="663" t="s">
        <v>3086</v>
      </c>
      <c r="L1752" s="665">
        <v>28.888786814464318</v>
      </c>
      <c r="M1752" s="665">
        <v>150</v>
      </c>
      <c r="N1752" s="666">
        <v>4333.3180221696475</v>
      </c>
    </row>
    <row r="1753" spans="1:14" ht="14.4" customHeight="1" x14ac:dyDescent="0.3">
      <c r="A1753" s="661" t="s">
        <v>591</v>
      </c>
      <c r="B1753" s="662" t="s">
        <v>592</v>
      </c>
      <c r="C1753" s="663" t="s">
        <v>604</v>
      </c>
      <c r="D1753" s="664" t="s">
        <v>4663</v>
      </c>
      <c r="E1753" s="663" t="s">
        <v>2888</v>
      </c>
      <c r="F1753" s="664" t="s">
        <v>4674</v>
      </c>
      <c r="G1753" s="663" t="s">
        <v>2438</v>
      </c>
      <c r="H1753" s="663" t="s">
        <v>3091</v>
      </c>
      <c r="I1753" s="663" t="s">
        <v>3092</v>
      </c>
      <c r="J1753" s="663" t="s">
        <v>3093</v>
      </c>
      <c r="K1753" s="663" t="s">
        <v>3094</v>
      </c>
      <c r="L1753" s="665">
        <v>54.530486410880691</v>
      </c>
      <c r="M1753" s="665">
        <v>11</v>
      </c>
      <c r="N1753" s="666">
        <v>599.83535051968761</v>
      </c>
    </row>
    <row r="1754" spans="1:14" ht="14.4" customHeight="1" x14ac:dyDescent="0.3">
      <c r="A1754" s="661" t="s">
        <v>591</v>
      </c>
      <c r="B1754" s="662" t="s">
        <v>592</v>
      </c>
      <c r="C1754" s="663" t="s">
        <v>604</v>
      </c>
      <c r="D1754" s="664" t="s">
        <v>4663</v>
      </c>
      <c r="E1754" s="663" t="s">
        <v>2888</v>
      </c>
      <c r="F1754" s="664" t="s">
        <v>4674</v>
      </c>
      <c r="G1754" s="663" t="s">
        <v>2438</v>
      </c>
      <c r="H1754" s="663" t="s">
        <v>3099</v>
      </c>
      <c r="I1754" s="663" t="s">
        <v>3100</v>
      </c>
      <c r="J1754" s="663" t="s">
        <v>3101</v>
      </c>
      <c r="K1754" s="663" t="s">
        <v>3102</v>
      </c>
      <c r="L1754" s="665">
        <v>12509.13003631914</v>
      </c>
      <c r="M1754" s="665">
        <v>38</v>
      </c>
      <c r="N1754" s="666">
        <v>475346.94138012733</v>
      </c>
    </row>
    <row r="1755" spans="1:14" ht="14.4" customHeight="1" x14ac:dyDescent="0.3">
      <c r="A1755" s="661" t="s">
        <v>591</v>
      </c>
      <c r="B1755" s="662" t="s">
        <v>592</v>
      </c>
      <c r="C1755" s="663" t="s">
        <v>604</v>
      </c>
      <c r="D1755" s="664" t="s">
        <v>4663</v>
      </c>
      <c r="E1755" s="663" t="s">
        <v>2888</v>
      </c>
      <c r="F1755" s="664" t="s">
        <v>4674</v>
      </c>
      <c r="G1755" s="663" t="s">
        <v>2438</v>
      </c>
      <c r="H1755" s="663" t="s">
        <v>3103</v>
      </c>
      <c r="I1755" s="663" t="s">
        <v>3104</v>
      </c>
      <c r="J1755" s="663" t="s">
        <v>3105</v>
      </c>
      <c r="K1755" s="663" t="s">
        <v>3106</v>
      </c>
      <c r="L1755" s="665">
        <v>77.426314243760004</v>
      </c>
      <c r="M1755" s="665">
        <v>2150</v>
      </c>
      <c r="N1755" s="666">
        <v>166466.57562408401</v>
      </c>
    </row>
    <row r="1756" spans="1:14" ht="14.4" customHeight="1" x14ac:dyDescent="0.3">
      <c r="A1756" s="661" t="s">
        <v>591</v>
      </c>
      <c r="B1756" s="662" t="s">
        <v>592</v>
      </c>
      <c r="C1756" s="663" t="s">
        <v>604</v>
      </c>
      <c r="D1756" s="664" t="s">
        <v>4663</v>
      </c>
      <c r="E1756" s="663" t="s">
        <v>2888</v>
      </c>
      <c r="F1756" s="664" t="s">
        <v>4674</v>
      </c>
      <c r="G1756" s="663" t="s">
        <v>2438</v>
      </c>
      <c r="H1756" s="663" t="s">
        <v>4323</v>
      </c>
      <c r="I1756" s="663" t="s">
        <v>4324</v>
      </c>
      <c r="J1756" s="663" t="s">
        <v>4325</v>
      </c>
      <c r="K1756" s="663" t="s">
        <v>4326</v>
      </c>
      <c r="L1756" s="665">
        <v>613.91942744097901</v>
      </c>
      <c r="M1756" s="665">
        <v>20</v>
      </c>
      <c r="N1756" s="666">
        <v>12278.388548819581</v>
      </c>
    </row>
    <row r="1757" spans="1:14" ht="14.4" customHeight="1" x14ac:dyDescent="0.3">
      <c r="A1757" s="661" t="s">
        <v>591</v>
      </c>
      <c r="B1757" s="662" t="s">
        <v>592</v>
      </c>
      <c r="C1757" s="663" t="s">
        <v>604</v>
      </c>
      <c r="D1757" s="664" t="s">
        <v>4663</v>
      </c>
      <c r="E1757" s="663" t="s">
        <v>2888</v>
      </c>
      <c r="F1757" s="664" t="s">
        <v>4674</v>
      </c>
      <c r="G1757" s="663" t="s">
        <v>2438</v>
      </c>
      <c r="H1757" s="663" t="s">
        <v>3118</v>
      </c>
      <c r="I1757" s="663" t="s">
        <v>3118</v>
      </c>
      <c r="J1757" s="663" t="s">
        <v>3119</v>
      </c>
      <c r="K1757" s="663" t="s">
        <v>3120</v>
      </c>
      <c r="L1757" s="665">
        <v>480.5174246898996</v>
      </c>
      <c r="M1757" s="665">
        <v>338.59999999999997</v>
      </c>
      <c r="N1757" s="666">
        <v>162703.19999999998</v>
      </c>
    </row>
    <row r="1758" spans="1:14" ht="14.4" customHeight="1" x14ac:dyDescent="0.3">
      <c r="A1758" s="661" t="s">
        <v>591</v>
      </c>
      <c r="B1758" s="662" t="s">
        <v>592</v>
      </c>
      <c r="C1758" s="663" t="s">
        <v>604</v>
      </c>
      <c r="D1758" s="664" t="s">
        <v>4663</v>
      </c>
      <c r="E1758" s="663" t="s">
        <v>2888</v>
      </c>
      <c r="F1758" s="664" t="s">
        <v>4674</v>
      </c>
      <c r="G1758" s="663" t="s">
        <v>2438</v>
      </c>
      <c r="H1758" s="663" t="s">
        <v>4327</v>
      </c>
      <c r="I1758" s="663" t="s">
        <v>4327</v>
      </c>
      <c r="J1758" s="663" t="s">
        <v>4328</v>
      </c>
      <c r="K1758" s="663" t="s">
        <v>4329</v>
      </c>
      <c r="L1758" s="665">
        <v>2530</v>
      </c>
      <c r="M1758" s="665">
        <v>2</v>
      </c>
      <c r="N1758" s="666">
        <v>5060</v>
      </c>
    </row>
    <row r="1759" spans="1:14" ht="14.4" customHeight="1" x14ac:dyDescent="0.3">
      <c r="A1759" s="661" t="s">
        <v>591</v>
      </c>
      <c r="B1759" s="662" t="s">
        <v>592</v>
      </c>
      <c r="C1759" s="663" t="s">
        <v>604</v>
      </c>
      <c r="D1759" s="664" t="s">
        <v>4663</v>
      </c>
      <c r="E1759" s="663" t="s">
        <v>2888</v>
      </c>
      <c r="F1759" s="664" t="s">
        <v>4674</v>
      </c>
      <c r="G1759" s="663" t="s">
        <v>2438</v>
      </c>
      <c r="H1759" s="663" t="s">
        <v>3126</v>
      </c>
      <c r="I1759" s="663" t="s">
        <v>3126</v>
      </c>
      <c r="J1759" s="663" t="s">
        <v>3127</v>
      </c>
      <c r="K1759" s="663" t="s">
        <v>3128</v>
      </c>
      <c r="L1759" s="665">
        <v>165.172643619208</v>
      </c>
      <c r="M1759" s="665">
        <v>47</v>
      </c>
      <c r="N1759" s="666">
        <v>7763.1142501027762</v>
      </c>
    </row>
    <row r="1760" spans="1:14" ht="14.4" customHeight="1" x14ac:dyDescent="0.3">
      <c r="A1760" s="661" t="s">
        <v>591</v>
      </c>
      <c r="B1760" s="662" t="s">
        <v>592</v>
      </c>
      <c r="C1760" s="663" t="s">
        <v>604</v>
      </c>
      <c r="D1760" s="664" t="s">
        <v>4663</v>
      </c>
      <c r="E1760" s="663" t="s">
        <v>2888</v>
      </c>
      <c r="F1760" s="664" t="s">
        <v>4674</v>
      </c>
      <c r="G1760" s="663" t="s">
        <v>2438</v>
      </c>
      <c r="H1760" s="663" t="s">
        <v>4330</v>
      </c>
      <c r="I1760" s="663" t="s">
        <v>4330</v>
      </c>
      <c r="J1760" s="663" t="s">
        <v>4331</v>
      </c>
      <c r="K1760" s="663" t="s">
        <v>4332</v>
      </c>
      <c r="L1760" s="665">
        <v>217.8</v>
      </c>
      <c r="M1760" s="665">
        <v>8.1</v>
      </c>
      <c r="N1760" s="666">
        <v>1764.18</v>
      </c>
    </row>
    <row r="1761" spans="1:14" ht="14.4" customHeight="1" x14ac:dyDescent="0.3">
      <c r="A1761" s="661" t="s">
        <v>591</v>
      </c>
      <c r="B1761" s="662" t="s">
        <v>592</v>
      </c>
      <c r="C1761" s="663" t="s">
        <v>604</v>
      </c>
      <c r="D1761" s="664" t="s">
        <v>4663</v>
      </c>
      <c r="E1761" s="663" t="s">
        <v>2888</v>
      </c>
      <c r="F1761" s="664" t="s">
        <v>4674</v>
      </c>
      <c r="G1761" s="663" t="s">
        <v>2438</v>
      </c>
      <c r="H1761" s="663" t="s">
        <v>3129</v>
      </c>
      <c r="I1761" s="663" t="s">
        <v>3129</v>
      </c>
      <c r="J1761" s="663" t="s">
        <v>3130</v>
      </c>
      <c r="K1761" s="663" t="s">
        <v>3131</v>
      </c>
      <c r="L1761" s="665">
        <v>152.9</v>
      </c>
      <c r="M1761" s="665">
        <v>4.9999999999999982</v>
      </c>
      <c r="N1761" s="666">
        <v>764.49999999999977</v>
      </c>
    </row>
    <row r="1762" spans="1:14" ht="14.4" customHeight="1" x14ac:dyDescent="0.3">
      <c r="A1762" s="661" t="s">
        <v>591</v>
      </c>
      <c r="B1762" s="662" t="s">
        <v>592</v>
      </c>
      <c r="C1762" s="663" t="s">
        <v>604</v>
      </c>
      <c r="D1762" s="664" t="s">
        <v>4663</v>
      </c>
      <c r="E1762" s="663" t="s">
        <v>2888</v>
      </c>
      <c r="F1762" s="664" t="s">
        <v>4674</v>
      </c>
      <c r="G1762" s="663" t="s">
        <v>2438</v>
      </c>
      <c r="H1762" s="663" t="s">
        <v>3132</v>
      </c>
      <c r="I1762" s="663" t="s">
        <v>3132</v>
      </c>
      <c r="J1762" s="663" t="s">
        <v>3133</v>
      </c>
      <c r="K1762" s="663" t="s">
        <v>3128</v>
      </c>
      <c r="L1762" s="665">
        <v>34.660592354800471</v>
      </c>
      <c r="M1762" s="665">
        <v>120</v>
      </c>
      <c r="N1762" s="666">
        <v>4159.2710825760569</v>
      </c>
    </row>
    <row r="1763" spans="1:14" ht="14.4" customHeight="1" x14ac:dyDescent="0.3">
      <c r="A1763" s="661" t="s">
        <v>591</v>
      </c>
      <c r="B1763" s="662" t="s">
        <v>592</v>
      </c>
      <c r="C1763" s="663" t="s">
        <v>604</v>
      </c>
      <c r="D1763" s="664" t="s">
        <v>4663</v>
      </c>
      <c r="E1763" s="663" t="s">
        <v>2888</v>
      </c>
      <c r="F1763" s="664" t="s">
        <v>4674</v>
      </c>
      <c r="G1763" s="663" t="s">
        <v>2438</v>
      </c>
      <c r="H1763" s="663" t="s">
        <v>3134</v>
      </c>
      <c r="I1763" s="663" t="s">
        <v>3134</v>
      </c>
      <c r="J1763" s="663" t="s">
        <v>3135</v>
      </c>
      <c r="K1763" s="663" t="s">
        <v>3136</v>
      </c>
      <c r="L1763" s="665">
        <v>62.541153723394423</v>
      </c>
      <c r="M1763" s="665">
        <v>1107</v>
      </c>
      <c r="N1763" s="666">
        <v>69233.057171797627</v>
      </c>
    </row>
    <row r="1764" spans="1:14" ht="14.4" customHeight="1" x14ac:dyDescent="0.3">
      <c r="A1764" s="661" t="s">
        <v>591</v>
      </c>
      <c r="B1764" s="662" t="s">
        <v>592</v>
      </c>
      <c r="C1764" s="663" t="s">
        <v>604</v>
      </c>
      <c r="D1764" s="664" t="s">
        <v>4663</v>
      </c>
      <c r="E1764" s="663" t="s">
        <v>2888</v>
      </c>
      <c r="F1764" s="664" t="s">
        <v>4674</v>
      </c>
      <c r="G1764" s="663" t="s">
        <v>2438</v>
      </c>
      <c r="H1764" s="663" t="s">
        <v>3137</v>
      </c>
      <c r="I1764" s="663" t="s">
        <v>3138</v>
      </c>
      <c r="J1764" s="663" t="s">
        <v>3139</v>
      </c>
      <c r="K1764" s="663" t="s">
        <v>3140</v>
      </c>
      <c r="L1764" s="665">
        <v>264</v>
      </c>
      <c r="M1764" s="665">
        <v>5</v>
      </c>
      <c r="N1764" s="666">
        <v>1320</v>
      </c>
    </row>
    <row r="1765" spans="1:14" ht="14.4" customHeight="1" x14ac:dyDescent="0.3">
      <c r="A1765" s="661" t="s">
        <v>591</v>
      </c>
      <c r="B1765" s="662" t="s">
        <v>592</v>
      </c>
      <c r="C1765" s="663" t="s">
        <v>604</v>
      </c>
      <c r="D1765" s="664" t="s">
        <v>4663</v>
      </c>
      <c r="E1765" s="663" t="s">
        <v>2888</v>
      </c>
      <c r="F1765" s="664" t="s">
        <v>4674</v>
      </c>
      <c r="G1765" s="663" t="s">
        <v>2438</v>
      </c>
      <c r="H1765" s="663" t="s">
        <v>3144</v>
      </c>
      <c r="I1765" s="663" t="s">
        <v>3144</v>
      </c>
      <c r="J1765" s="663" t="s">
        <v>3145</v>
      </c>
      <c r="K1765" s="663" t="s">
        <v>2902</v>
      </c>
      <c r="L1765" s="665">
        <v>957.01499863793401</v>
      </c>
      <c r="M1765" s="665">
        <v>56</v>
      </c>
      <c r="N1765" s="666">
        <v>53592.839923724307</v>
      </c>
    </row>
    <row r="1766" spans="1:14" ht="14.4" customHeight="1" x14ac:dyDescent="0.3">
      <c r="A1766" s="661" t="s">
        <v>591</v>
      </c>
      <c r="B1766" s="662" t="s">
        <v>592</v>
      </c>
      <c r="C1766" s="663" t="s">
        <v>604</v>
      </c>
      <c r="D1766" s="664" t="s">
        <v>4663</v>
      </c>
      <c r="E1766" s="663" t="s">
        <v>3146</v>
      </c>
      <c r="F1766" s="664" t="s">
        <v>4675</v>
      </c>
      <c r="G1766" s="663"/>
      <c r="H1766" s="663" t="s">
        <v>3147</v>
      </c>
      <c r="I1766" s="663" t="s">
        <v>3148</v>
      </c>
      <c r="J1766" s="663" t="s">
        <v>3149</v>
      </c>
      <c r="K1766" s="663"/>
      <c r="L1766" s="665">
        <v>30.220010163871336</v>
      </c>
      <c r="M1766" s="665">
        <v>90</v>
      </c>
      <c r="N1766" s="666">
        <v>2719.8009147484204</v>
      </c>
    </row>
    <row r="1767" spans="1:14" ht="14.4" customHeight="1" x14ac:dyDescent="0.3">
      <c r="A1767" s="661" t="s">
        <v>591</v>
      </c>
      <c r="B1767" s="662" t="s">
        <v>592</v>
      </c>
      <c r="C1767" s="663" t="s">
        <v>604</v>
      </c>
      <c r="D1767" s="664" t="s">
        <v>4663</v>
      </c>
      <c r="E1767" s="663" t="s">
        <v>3146</v>
      </c>
      <c r="F1767" s="664" t="s">
        <v>4675</v>
      </c>
      <c r="G1767" s="663"/>
      <c r="H1767" s="663" t="s">
        <v>4333</v>
      </c>
      <c r="I1767" s="663" t="s">
        <v>4333</v>
      </c>
      <c r="J1767" s="663" t="s">
        <v>4334</v>
      </c>
      <c r="K1767" s="663" t="s">
        <v>4335</v>
      </c>
      <c r="L1767" s="665">
        <v>14831.496000000001</v>
      </c>
      <c r="M1767" s="665">
        <v>15</v>
      </c>
      <c r="N1767" s="666">
        <v>222472.44</v>
      </c>
    </row>
    <row r="1768" spans="1:14" ht="14.4" customHeight="1" x14ac:dyDescent="0.3">
      <c r="A1768" s="661" t="s">
        <v>591</v>
      </c>
      <c r="B1768" s="662" t="s">
        <v>592</v>
      </c>
      <c r="C1768" s="663" t="s">
        <v>604</v>
      </c>
      <c r="D1768" s="664" t="s">
        <v>4663</v>
      </c>
      <c r="E1768" s="663" t="s">
        <v>3146</v>
      </c>
      <c r="F1768" s="664" t="s">
        <v>4675</v>
      </c>
      <c r="G1768" s="663" t="s">
        <v>650</v>
      </c>
      <c r="H1768" s="663" t="s">
        <v>3150</v>
      </c>
      <c r="I1768" s="663" t="s">
        <v>3151</v>
      </c>
      <c r="J1768" s="663" t="s">
        <v>3152</v>
      </c>
      <c r="K1768" s="663" t="s">
        <v>3153</v>
      </c>
      <c r="L1768" s="665">
        <v>102.85211544846622</v>
      </c>
      <c r="M1768" s="665">
        <v>9</v>
      </c>
      <c r="N1768" s="666">
        <v>925.66903903619595</v>
      </c>
    </row>
    <row r="1769" spans="1:14" ht="14.4" customHeight="1" x14ac:dyDescent="0.3">
      <c r="A1769" s="661" t="s">
        <v>591</v>
      </c>
      <c r="B1769" s="662" t="s">
        <v>592</v>
      </c>
      <c r="C1769" s="663" t="s">
        <v>604</v>
      </c>
      <c r="D1769" s="664" t="s">
        <v>4663</v>
      </c>
      <c r="E1769" s="663" t="s">
        <v>3146</v>
      </c>
      <c r="F1769" s="664" t="s">
        <v>4675</v>
      </c>
      <c r="G1769" s="663" t="s">
        <v>650</v>
      </c>
      <c r="H1769" s="663" t="s">
        <v>3154</v>
      </c>
      <c r="I1769" s="663" t="s">
        <v>3155</v>
      </c>
      <c r="J1769" s="663" t="s">
        <v>3156</v>
      </c>
      <c r="K1769" s="663" t="s">
        <v>3157</v>
      </c>
      <c r="L1769" s="665">
        <v>93.463242174085551</v>
      </c>
      <c r="M1769" s="665">
        <v>3</v>
      </c>
      <c r="N1769" s="666">
        <v>280.38972652225664</v>
      </c>
    </row>
    <row r="1770" spans="1:14" ht="14.4" customHeight="1" x14ac:dyDescent="0.3">
      <c r="A1770" s="661" t="s">
        <v>591</v>
      </c>
      <c r="B1770" s="662" t="s">
        <v>592</v>
      </c>
      <c r="C1770" s="663" t="s">
        <v>604</v>
      </c>
      <c r="D1770" s="664" t="s">
        <v>4663</v>
      </c>
      <c r="E1770" s="663" t="s">
        <v>3146</v>
      </c>
      <c r="F1770" s="664" t="s">
        <v>4675</v>
      </c>
      <c r="G1770" s="663" t="s">
        <v>650</v>
      </c>
      <c r="H1770" s="663" t="s">
        <v>3158</v>
      </c>
      <c r="I1770" s="663" t="s">
        <v>3159</v>
      </c>
      <c r="J1770" s="663" t="s">
        <v>3160</v>
      </c>
      <c r="K1770" s="663" t="s">
        <v>3161</v>
      </c>
      <c r="L1770" s="665">
        <v>1356.0541683347185</v>
      </c>
      <c r="M1770" s="665">
        <v>116</v>
      </c>
      <c r="N1770" s="666">
        <v>157302.28352682735</v>
      </c>
    </row>
    <row r="1771" spans="1:14" ht="14.4" customHeight="1" x14ac:dyDescent="0.3">
      <c r="A1771" s="661" t="s">
        <v>591</v>
      </c>
      <c r="B1771" s="662" t="s">
        <v>592</v>
      </c>
      <c r="C1771" s="663" t="s">
        <v>604</v>
      </c>
      <c r="D1771" s="664" t="s">
        <v>4663</v>
      </c>
      <c r="E1771" s="663" t="s">
        <v>3146</v>
      </c>
      <c r="F1771" s="664" t="s">
        <v>4675</v>
      </c>
      <c r="G1771" s="663" t="s">
        <v>650</v>
      </c>
      <c r="H1771" s="663" t="s">
        <v>3169</v>
      </c>
      <c r="I1771" s="663" t="s">
        <v>3170</v>
      </c>
      <c r="J1771" s="663" t="s">
        <v>3171</v>
      </c>
      <c r="K1771" s="663" t="s">
        <v>3172</v>
      </c>
      <c r="L1771" s="665">
        <v>101.21035076159289</v>
      </c>
      <c r="M1771" s="665">
        <v>26</v>
      </c>
      <c r="N1771" s="666">
        <v>2631.4691198014152</v>
      </c>
    </row>
    <row r="1772" spans="1:14" ht="14.4" customHeight="1" x14ac:dyDescent="0.3">
      <c r="A1772" s="661" t="s">
        <v>591</v>
      </c>
      <c r="B1772" s="662" t="s">
        <v>592</v>
      </c>
      <c r="C1772" s="663" t="s">
        <v>604</v>
      </c>
      <c r="D1772" s="664" t="s">
        <v>4663</v>
      </c>
      <c r="E1772" s="663" t="s">
        <v>3146</v>
      </c>
      <c r="F1772" s="664" t="s">
        <v>4675</v>
      </c>
      <c r="G1772" s="663" t="s">
        <v>650</v>
      </c>
      <c r="H1772" s="663" t="s">
        <v>3177</v>
      </c>
      <c r="I1772" s="663" t="s">
        <v>3178</v>
      </c>
      <c r="J1772" s="663" t="s">
        <v>3179</v>
      </c>
      <c r="K1772" s="663" t="s">
        <v>3180</v>
      </c>
      <c r="L1772" s="665">
        <v>5257.9295999999995</v>
      </c>
      <c r="M1772" s="665">
        <v>250</v>
      </c>
      <c r="N1772" s="666">
        <v>1314482.3999999999</v>
      </c>
    </row>
    <row r="1773" spans="1:14" ht="14.4" customHeight="1" x14ac:dyDescent="0.3">
      <c r="A1773" s="661" t="s">
        <v>591</v>
      </c>
      <c r="B1773" s="662" t="s">
        <v>592</v>
      </c>
      <c r="C1773" s="663" t="s">
        <v>604</v>
      </c>
      <c r="D1773" s="664" t="s">
        <v>4663</v>
      </c>
      <c r="E1773" s="663" t="s">
        <v>3146</v>
      </c>
      <c r="F1773" s="664" t="s">
        <v>4675</v>
      </c>
      <c r="G1773" s="663" t="s">
        <v>650</v>
      </c>
      <c r="H1773" s="663" t="s">
        <v>3185</v>
      </c>
      <c r="I1773" s="663" t="s">
        <v>3186</v>
      </c>
      <c r="J1773" s="663" t="s">
        <v>3187</v>
      </c>
      <c r="K1773" s="663" t="s">
        <v>3188</v>
      </c>
      <c r="L1773" s="665">
        <v>618.04507161256493</v>
      </c>
      <c r="M1773" s="665">
        <v>8</v>
      </c>
      <c r="N1773" s="666">
        <v>4944.3605729005194</v>
      </c>
    </row>
    <row r="1774" spans="1:14" ht="14.4" customHeight="1" x14ac:dyDescent="0.3">
      <c r="A1774" s="661" t="s">
        <v>591</v>
      </c>
      <c r="B1774" s="662" t="s">
        <v>592</v>
      </c>
      <c r="C1774" s="663" t="s">
        <v>604</v>
      </c>
      <c r="D1774" s="664" t="s">
        <v>4663</v>
      </c>
      <c r="E1774" s="663" t="s">
        <v>3146</v>
      </c>
      <c r="F1774" s="664" t="s">
        <v>4675</v>
      </c>
      <c r="G1774" s="663" t="s">
        <v>2438</v>
      </c>
      <c r="H1774" s="663" t="s">
        <v>3191</v>
      </c>
      <c r="I1774" s="663" t="s">
        <v>3192</v>
      </c>
      <c r="J1774" s="663" t="s">
        <v>3193</v>
      </c>
      <c r="K1774" s="663" t="s">
        <v>3194</v>
      </c>
      <c r="L1774" s="665">
        <v>2849.9029163267769</v>
      </c>
      <c r="M1774" s="665">
        <v>270</v>
      </c>
      <c r="N1774" s="666">
        <v>769473.78740822978</v>
      </c>
    </row>
    <row r="1775" spans="1:14" ht="14.4" customHeight="1" x14ac:dyDescent="0.3">
      <c r="A1775" s="661" t="s">
        <v>591</v>
      </c>
      <c r="B1775" s="662" t="s">
        <v>592</v>
      </c>
      <c r="C1775" s="663" t="s">
        <v>604</v>
      </c>
      <c r="D1775" s="664" t="s">
        <v>4663</v>
      </c>
      <c r="E1775" s="663" t="s">
        <v>3146</v>
      </c>
      <c r="F1775" s="664" t="s">
        <v>4675</v>
      </c>
      <c r="G1775" s="663" t="s">
        <v>2438</v>
      </c>
      <c r="H1775" s="663" t="s">
        <v>3199</v>
      </c>
      <c r="I1775" s="663" t="s">
        <v>3200</v>
      </c>
      <c r="J1775" s="663" t="s">
        <v>3193</v>
      </c>
      <c r="K1775" s="663" t="s">
        <v>3201</v>
      </c>
      <c r="L1775" s="665">
        <v>13293.166692614377</v>
      </c>
      <c r="M1775" s="665">
        <v>84</v>
      </c>
      <c r="N1775" s="666">
        <v>1116626.0021796077</v>
      </c>
    </row>
    <row r="1776" spans="1:14" ht="14.4" customHeight="1" x14ac:dyDescent="0.3">
      <c r="A1776" s="661" t="s">
        <v>591</v>
      </c>
      <c r="B1776" s="662" t="s">
        <v>592</v>
      </c>
      <c r="C1776" s="663" t="s">
        <v>604</v>
      </c>
      <c r="D1776" s="664" t="s">
        <v>4663</v>
      </c>
      <c r="E1776" s="663" t="s">
        <v>3146</v>
      </c>
      <c r="F1776" s="664" t="s">
        <v>4675</v>
      </c>
      <c r="G1776" s="663" t="s">
        <v>2438</v>
      </c>
      <c r="H1776" s="663" t="s">
        <v>4336</v>
      </c>
      <c r="I1776" s="663" t="s">
        <v>4337</v>
      </c>
      <c r="J1776" s="663" t="s">
        <v>4338</v>
      </c>
      <c r="K1776" s="663" t="s">
        <v>4339</v>
      </c>
      <c r="L1776" s="665">
        <v>5627.616</v>
      </c>
      <c r="M1776" s="665">
        <v>20</v>
      </c>
      <c r="N1776" s="666">
        <v>112552.31999999999</v>
      </c>
    </row>
    <row r="1777" spans="1:14" ht="14.4" customHeight="1" x14ac:dyDescent="0.3">
      <c r="A1777" s="661" t="s">
        <v>591</v>
      </c>
      <c r="B1777" s="662" t="s">
        <v>592</v>
      </c>
      <c r="C1777" s="663" t="s">
        <v>604</v>
      </c>
      <c r="D1777" s="664" t="s">
        <v>4663</v>
      </c>
      <c r="E1777" s="663" t="s">
        <v>3146</v>
      </c>
      <c r="F1777" s="664" t="s">
        <v>4675</v>
      </c>
      <c r="G1777" s="663" t="s">
        <v>2438</v>
      </c>
      <c r="H1777" s="663" t="s">
        <v>3202</v>
      </c>
      <c r="I1777" s="663" t="s">
        <v>3203</v>
      </c>
      <c r="J1777" s="663" t="s">
        <v>3204</v>
      </c>
      <c r="K1777" s="663" t="s">
        <v>3205</v>
      </c>
      <c r="L1777" s="665">
        <v>9968.0754365014927</v>
      </c>
      <c r="M1777" s="665">
        <v>150</v>
      </c>
      <c r="N1777" s="666">
        <v>1495211.3154752238</v>
      </c>
    </row>
    <row r="1778" spans="1:14" ht="14.4" customHeight="1" x14ac:dyDescent="0.3">
      <c r="A1778" s="661" t="s">
        <v>591</v>
      </c>
      <c r="B1778" s="662" t="s">
        <v>592</v>
      </c>
      <c r="C1778" s="663" t="s">
        <v>604</v>
      </c>
      <c r="D1778" s="664" t="s">
        <v>4663</v>
      </c>
      <c r="E1778" s="663" t="s">
        <v>3146</v>
      </c>
      <c r="F1778" s="664" t="s">
        <v>4675</v>
      </c>
      <c r="G1778" s="663" t="s">
        <v>2438</v>
      </c>
      <c r="H1778" s="663" t="s">
        <v>3206</v>
      </c>
      <c r="I1778" s="663" t="s">
        <v>3206</v>
      </c>
      <c r="J1778" s="663" t="s">
        <v>3207</v>
      </c>
      <c r="K1778" s="663" t="s">
        <v>3208</v>
      </c>
      <c r="L1778" s="665">
        <v>159.5</v>
      </c>
      <c r="M1778" s="665">
        <v>36</v>
      </c>
      <c r="N1778" s="666">
        <v>5742</v>
      </c>
    </row>
    <row r="1779" spans="1:14" ht="14.4" customHeight="1" x14ac:dyDescent="0.3">
      <c r="A1779" s="661" t="s">
        <v>591</v>
      </c>
      <c r="B1779" s="662" t="s">
        <v>592</v>
      </c>
      <c r="C1779" s="663" t="s">
        <v>604</v>
      </c>
      <c r="D1779" s="664" t="s">
        <v>4663</v>
      </c>
      <c r="E1779" s="663" t="s">
        <v>3209</v>
      </c>
      <c r="F1779" s="664" t="s">
        <v>4676</v>
      </c>
      <c r="G1779" s="663" t="s">
        <v>650</v>
      </c>
      <c r="H1779" s="663" t="s">
        <v>3213</v>
      </c>
      <c r="I1779" s="663" t="s">
        <v>3214</v>
      </c>
      <c r="J1779" s="663" t="s">
        <v>3211</v>
      </c>
      <c r="K1779" s="663" t="s">
        <v>3215</v>
      </c>
      <c r="L1779" s="665">
        <v>36988.811271669343</v>
      </c>
      <c r="M1779" s="665">
        <v>0.4</v>
      </c>
      <c r="N1779" s="666">
        <v>14795.524508667739</v>
      </c>
    </row>
    <row r="1780" spans="1:14" ht="14.4" customHeight="1" x14ac:dyDescent="0.3">
      <c r="A1780" s="661" t="s">
        <v>591</v>
      </c>
      <c r="B1780" s="662" t="s">
        <v>592</v>
      </c>
      <c r="C1780" s="663" t="s">
        <v>604</v>
      </c>
      <c r="D1780" s="664" t="s">
        <v>4663</v>
      </c>
      <c r="E1780" s="663" t="s">
        <v>3216</v>
      </c>
      <c r="F1780" s="664" t="s">
        <v>4677</v>
      </c>
      <c r="G1780" s="663"/>
      <c r="H1780" s="663"/>
      <c r="I1780" s="663" t="s">
        <v>3217</v>
      </c>
      <c r="J1780" s="663" t="s">
        <v>3218</v>
      </c>
      <c r="K1780" s="663"/>
      <c r="L1780" s="665">
        <v>4779.5</v>
      </c>
      <c r="M1780" s="665">
        <v>5</v>
      </c>
      <c r="N1780" s="666">
        <v>23897.5</v>
      </c>
    </row>
    <row r="1781" spans="1:14" ht="14.4" customHeight="1" x14ac:dyDescent="0.3">
      <c r="A1781" s="661" t="s">
        <v>591</v>
      </c>
      <c r="B1781" s="662" t="s">
        <v>592</v>
      </c>
      <c r="C1781" s="663" t="s">
        <v>604</v>
      </c>
      <c r="D1781" s="664" t="s">
        <v>4663</v>
      </c>
      <c r="E1781" s="663" t="s">
        <v>3216</v>
      </c>
      <c r="F1781" s="664" t="s">
        <v>4677</v>
      </c>
      <c r="G1781" s="663"/>
      <c r="H1781" s="663"/>
      <c r="I1781" s="663" t="s">
        <v>3219</v>
      </c>
      <c r="J1781" s="663" t="s">
        <v>3220</v>
      </c>
      <c r="K1781" s="663"/>
      <c r="L1781" s="665">
        <v>1360.2920253164557</v>
      </c>
      <c r="M1781" s="665">
        <v>79</v>
      </c>
      <c r="N1781" s="666">
        <v>107463.07</v>
      </c>
    </row>
    <row r="1782" spans="1:14" ht="14.4" customHeight="1" x14ac:dyDescent="0.3">
      <c r="A1782" s="661" t="s">
        <v>591</v>
      </c>
      <c r="B1782" s="662" t="s">
        <v>592</v>
      </c>
      <c r="C1782" s="663" t="s">
        <v>604</v>
      </c>
      <c r="D1782" s="664" t="s">
        <v>4663</v>
      </c>
      <c r="E1782" s="663" t="s">
        <v>3216</v>
      </c>
      <c r="F1782" s="664" t="s">
        <v>4677</v>
      </c>
      <c r="G1782" s="663"/>
      <c r="H1782" s="663"/>
      <c r="I1782" s="663" t="s">
        <v>3221</v>
      </c>
      <c r="J1782" s="663" t="s">
        <v>3222</v>
      </c>
      <c r="K1782" s="663"/>
      <c r="L1782" s="665">
        <v>9539.5744680851058</v>
      </c>
      <c r="M1782" s="665">
        <v>47</v>
      </c>
      <c r="N1782" s="666">
        <v>448360</v>
      </c>
    </row>
    <row r="1783" spans="1:14" ht="14.4" customHeight="1" x14ac:dyDescent="0.3">
      <c r="A1783" s="661" t="s">
        <v>591</v>
      </c>
      <c r="B1783" s="662" t="s">
        <v>592</v>
      </c>
      <c r="C1783" s="663" t="s">
        <v>604</v>
      </c>
      <c r="D1783" s="664" t="s">
        <v>4663</v>
      </c>
      <c r="E1783" s="663" t="s">
        <v>3216</v>
      </c>
      <c r="F1783" s="664" t="s">
        <v>4677</v>
      </c>
      <c r="G1783" s="663"/>
      <c r="H1783" s="663"/>
      <c r="I1783" s="663" t="s">
        <v>3223</v>
      </c>
      <c r="J1783" s="663" t="s">
        <v>3224</v>
      </c>
      <c r="K1783" s="663"/>
      <c r="L1783" s="665">
        <v>4750</v>
      </c>
      <c r="M1783" s="665">
        <v>4</v>
      </c>
      <c r="N1783" s="666">
        <v>19000</v>
      </c>
    </row>
    <row r="1784" spans="1:14" ht="14.4" customHeight="1" x14ac:dyDescent="0.3">
      <c r="A1784" s="661" t="s">
        <v>591</v>
      </c>
      <c r="B1784" s="662" t="s">
        <v>592</v>
      </c>
      <c r="C1784" s="663" t="s">
        <v>604</v>
      </c>
      <c r="D1784" s="664" t="s">
        <v>4663</v>
      </c>
      <c r="E1784" s="663" t="s">
        <v>3216</v>
      </c>
      <c r="F1784" s="664" t="s">
        <v>4677</v>
      </c>
      <c r="G1784" s="663"/>
      <c r="H1784" s="663"/>
      <c r="I1784" s="663" t="s">
        <v>3225</v>
      </c>
      <c r="J1784" s="663" t="s">
        <v>3226</v>
      </c>
      <c r="K1784" s="663"/>
      <c r="L1784" s="665">
        <v>9559</v>
      </c>
      <c r="M1784" s="665">
        <v>12</v>
      </c>
      <c r="N1784" s="666">
        <v>114708</v>
      </c>
    </row>
    <row r="1785" spans="1:14" ht="14.4" customHeight="1" x14ac:dyDescent="0.3">
      <c r="A1785" s="661" t="s">
        <v>591</v>
      </c>
      <c r="B1785" s="662" t="s">
        <v>592</v>
      </c>
      <c r="C1785" s="663" t="s">
        <v>604</v>
      </c>
      <c r="D1785" s="664" t="s">
        <v>4663</v>
      </c>
      <c r="E1785" s="663" t="s">
        <v>3216</v>
      </c>
      <c r="F1785" s="664" t="s">
        <v>4677</v>
      </c>
      <c r="G1785" s="663"/>
      <c r="H1785" s="663"/>
      <c r="I1785" s="663" t="s">
        <v>3227</v>
      </c>
      <c r="J1785" s="663" t="s">
        <v>3228</v>
      </c>
      <c r="K1785" s="663"/>
      <c r="L1785" s="665">
        <v>2169.375</v>
      </c>
      <c r="M1785" s="665">
        <v>8</v>
      </c>
      <c r="N1785" s="666">
        <v>17355</v>
      </c>
    </row>
    <row r="1786" spans="1:14" ht="14.4" customHeight="1" x14ac:dyDescent="0.3">
      <c r="A1786" s="661" t="s">
        <v>591</v>
      </c>
      <c r="B1786" s="662" t="s">
        <v>592</v>
      </c>
      <c r="C1786" s="663" t="s">
        <v>604</v>
      </c>
      <c r="D1786" s="664" t="s">
        <v>4663</v>
      </c>
      <c r="E1786" s="663" t="s">
        <v>3216</v>
      </c>
      <c r="F1786" s="664" t="s">
        <v>4677</v>
      </c>
      <c r="G1786" s="663"/>
      <c r="H1786" s="663"/>
      <c r="I1786" s="663" t="s">
        <v>3229</v>
      </c>
      <c r="J1786" s="663" t="s">
        <v>3230</v>
      </c>
      <c r="K1786" s="663"/>
      <c r="L1786" s="665">
        <v>8246.4258064516143</v>
      </c>
      <c r="M1786" s="665">
        <v>62</v>
      </c>
      <c r="N1786" s="666">
        <v>511278.40000000008</v>
      </c>
    </row>
    <row r="1787" spans="1:14" ht="14.4" customHeight="1" x14ac:dyDescent="0.3">
      <c r="A1787" s="661" t="s">
        <v>591</v>
      </c>
      <c r="B1787" s="662" t="s">
        <v>592</v>
      </c>
      <c r="C1787" s="663" t="s">
        <v>604</v>
      </c>
      <c r="D1787" s="664" t="s">
        <v>4663</v>
      </c>
      <c r="E1787" s="663" t="s">
        <v>3216</v>
      </c>
      <c r="F1787" s="664" t="s">
        <v>4677</v>
      </c>
      <c r="G1787" s="663"/>
      <c r="H1787" s="663"/>
      <c r="I1787" s="663" t="s">
        <v>3231</v>
      </c>
      <c r="J1787" s="663" t="s">
        <v>3232</v>
      </c>
      <c r="K1787" s="663"/>
      <c r="L1787" s="665">
        <v>2842.5</v>
      </c>
      <c r="M1787" s="665">
        <v>6</v>
      </c>
      <c r="N1787" s="666">
        <v>17055</v>
      </c>
    </row>
    <row r="1788" spans="1:14" ht="14.4" customHeight="1" x14ac:dyDescent="0.3">
      <c r="A1788" s="661" t="s">
        <v>591</v>
      </c>
      <c r="B1788" s="662" t="s">
        <v>592</v>
      </c>
      <c r="C1788" s="663" t="s">
        <v>604</v>
      </c>
      <c r="D1788" s="664" t="s">
        <v>4663</v>
      </c>
      <c r="E1788" s="663" t="s">
        <v>3216</v>
      </c>
      <c r="F1788" s="664" t="s">
        <v>4677</v>
      </c>
      <c r="G1788" s="663"/>
      <c r="H1788" s="663"/>
      <c r="I1788" s="663" t="s">
        <v>3235</v>
      </c>
      <c r="J1788" s="663" t="s">
        <v>3236</v>
      </c>
      <c r="K1788" s="663" t="s">
        <v>3237</v>
      </c>
      <c r="L1788" s="665">
        <v>18623</v>
      </c>
      <c r="M1788" s="665">
        <v>7</v>
      </c>
      <c r="N1788" s="666">
        <v>130361</v>
      </c>
    </row>
    <row r="1789" spans="1:14" ht="14.4" customHeight="1" x14ac:dyDescent="0.3">
      <c r="A1789" s="661" t="s">
        <v>591</v>
      </c>
      <c r="B1789" s="662" t="s">
        <v>592</v>
      </c>
      <c r="C1789" s="663" t="s">
        <v>604</v>
      </c>
      <c r="D1789" s="664" t="s">
        <v>4663</v>
      </c>
      <c r="E1789" s="663" t="s">
        <v>3216</v>
      </c>
      <c r="F1789" s="664" t="s">
        <v>4677</v>
      </c>
      <c r="G1789" s="663"/>
      <c r="H1789" s="663"/>
      <c r="I1789" s="663" t="s">
        <v>4340</v>
      </c>
      <c r="J1789" s="663" t="s">
        <v>4341</v>
      </c>
      <c r="K1789" s="663" t="s">
        <v>4342</v>
      </c>
      <c r="L1789" s="665">
        <v>16843.5</v>
      </c>
      <c r="M1789" s="665">
        <v>4</v>
      </c>
      <c r="N1789" s="666">
        <v>67374</v>
      </c>
    </row>
    <row r="1790" spans="1:14" ht="14.4" customHeight="1" x14ac:dyDescent="0.3">
      <c r="A1790" s="661" t="s">
        <v>591</v>
      </c>
      <c r="B1790" s="662" t="s">
        <v>592</v>
      </c>
      <c r="C1790" s="663" t="s">
        <v>604</v>
      </c>
      <c r="D1790" s="664" t="s">
        <v>4663</v>
      </c>
      <c r="E1790" s="663" t="s">
        <v>3216</v>
      </c>
      <c r="F1790" s="664" t="s">
        <v>4677</v>
      </c>
      <c r="G1790" s="663"/>
      <c r="H1790" s="663"/>
      <c r="I1790" s="663" t="s">
        <v>3238</v>
      </c>
      <c r="J1790" s="663" t="s">
        <v>3239</v>
      </c>
      <c r="K1790" s="663" t="s">
        <v>3240</v>
      </c>
      <c r="L1790" s="665">
        <v>1287</v>
      </c>
      <c r="M1790" s="665">
        <v>375</v>
      </c>
      <c r="N1790" s="666">
        <v>482625</v>
      </c>
    </row>
    <row r="1791" spans="1:14" ht="14.4" customHeight="1" x14ac:dyDescent="0.3">
      <c r="A1791" s="661" t="s">
        <v>591</v>
      </c>
      <c r="B1791" s="662" t="s">
        <v>592</v>
      </c>
      <c r="C1791" s="663" t="s">
        <v>604</v>
      </c>
      <c r="D1791" s="664" t="s">
        <v>4663</v>
      </c>
      <c r="E1791" s="663" t="s">
        <v>3216</v>
      </c>
      <c r="F1791" s="664" t="s">
        <v>4677</v>
      </c>
      <c r="G1791" s="663"/>
      <c r="H1791" s="663"/>
      <c r="I1791" s="663" t="s">
        <v>3241</v>
      </c>
      <c r="J1791" s="663" t="s">
        <v>3242</v>
      </c>
      <c r="K1791" s="663" t="s">
        <v>3243</v>
      </c>
      <c r="L1791" s="665">
        <v>19118</v>
      </c>
      <c r="M1791" s="665">
        <v>2</v>
      </c>
      <c r="N1791" s="666">
        <v>38236</v>
      </c>
    </row>
    <row r="1792" spans="1:14" ht="14.4" customHeight="1" x14ac:dyDescent="0.3">
      <c r="A1792" s="661" t="s">
        <v>591</v>
      </c>
      <c r="B1792" s="662" t="s">
        <v>592</v>
      </c>
      <c r="C1792" s="663" t="s">
        <v>604</v>
      </c>
      <c r="D1792" s="664" t="s">
        <v>4663</v>
      </c>
      <c r="E1792" s="663" t="s">
        <v>3216</v>
      </c>
      <c r="F1792" s="664" t="s">
        <v>4677</v>
      </c>
      <c r="G1792" s="663"/>
      <c r="H1792" s="663"/>
      <c r="I1792" s="663" t="s">
        <v>3244</v>
      </c>
      <c r="J1792" s="663" t="s">
        <v>3245</v>
      </c>
      <c r="K1792" s="663" t="s">
        <v>3240</v>
      </c>
      <c r="L1792" s="665">
        <v>1345.3</v>
      </c>
      <c r="M1792" s="665">
        <v>24</v>
      </c>
      <c r="N1792" s="666">
        <v>32287.200000000001</v>
      </c>
    </row>
    <row r="1793" spans="1:14" ht="14.4" customHeight="1" x14ac:dyDescent="0.3">
      <c r="A1793" s="661" t="s">
        <v>591</v>
      </c>
      <c r="B1793" s="662" t="s">
        <v>592</v>
      </c>
      <c r="C1793" s="663" t="s">
        <v>604</v>
      </c>
      <c r="D1793" s="664" t="s">
        <v>4663</v>
      </c>
      <c r="E1793" s="663" t="s">
        <v>3216</v>
      </c>
      <c r="F1793" s="664" t="s">
        <v>4677</v>
      </c>
      <c r="G1793" s="663"/>
      <c r="H1793" s="663"/>
      <c r="I1793" s="663" t="s">
        <v>3246</v>
      </c>
      <c r="J1793" s="663" t="s">
        <v>3247</v>
      </c>
      <c r="K1793" s="663"/>
      <c r="L1793" s="665">
        <v>4305.3999999999996</v>
      </c>
      <c r="M1793" s="665">
        <v>43</v>
      </c>
      <c r="N1793" s="666">
        <v>185132.19999999998</v>
      </c>
    </row>
    <row r="1794" spans="1:14" ht="14.4" customHeight="1" x14ac:dyDescent="0.3">
      <c r="A1794" s="661" t="s">
        <v>591</v>
      </c>
      <c r="B1794" s="662" t="s">
        <v>592</v>
      </c>
      <c r="C1794" s="663" t="s">
        <v>604</v>
      </c>
      <c r="D1794" s="664" t="s">
        <v>4663</v>
      </c>
      <c r="E1794" s="663" t="s">
        <v>3216</v>
      </c>
      <c r="F1794" s="664" t="s">
        <v>4677</v>
      </c>
      <c r="G1794" s="663"/>
      <c r="H1794" s="663"/>
      <c r="I1794" s="663" t="s">
        <v>4343</v>
      </c>
      <c r="J1794" s="663" t="s">
        <v>4344</v>
      </c>
      <c r="K1794" s="663" t="s">
        <v>4345</v>
      </c>
      <c r="L1794" s="665">
        <v>3372.5999999999995</v>
      </c>
      <c r="M1794" s="665">
        <v>35</v>
      </c>
      <c r="N1794" s="666">
        <v>118040.99999999999</v>
      </c>
    </row>
    <row r="1795" spans="1:14" ht="14.4" customHeight="1" x14ac:dyDescent="0.3">
      <c r="A1795" s="661" t="s">
        <v>591</v>
      </c>
      <c r="B1795" s="662" t="s">
        <v>592</v>
      </c>
      <c r="C1795" s="663" t="s">
        <v>604</v>
      </c>
      <c r="D1795" s="664" t="s">
        <v>4663</v>
      </c>
      <c r="E1795" s="663" t="s">
        <v>3216</v>
      </c>
      <c r="F1795" s="664" t="s">
        <v>4677</v>
      </c>
      <c r="G1795" s="663"/>
      <c r="H1795" s="663"/>
      <c r="I1795" s="663" t="s">
        <v>4346</v>
      </c>
      <c r="J1795" s="663" t="s">
        <v>4347</v>
      </c>
      <c r="K1795" s="663" t="s">
        <v>4348</v>
      </c>
      <c r="L1795" s="665">
        <v>1100</v>
      </c>
      <c r="M1795" s="665">
        <v>2</v>
      </c>
      <c r="N1795" s="666">
        <v>2200</v>
      </c>
    </row>
    <row r="1796" spans="1:14" ht="14.4" customHeight="1" x14ac:dyDescent="0.3">
      <c r="A1796" s="661" t="s">
        <v>591</v>
      </c>
      <c r="B1796" s="662" t="s">
        <v>592</v>
      </c>
      <c r="C1796" s="663" t="s">
        <v>604</v>
      </c>
      <c r="D1796" s="664" t="s">
        <v>4663</v>
      </c>
      <c r="E1796" s="663" t="s">
        <v>3216</v>
      </c>
      <c r="F1796" s="664" t="s">
        <v>4677</v>
      </c>
      <c r="G1796" s="663"/>
      <c r="H1796" s="663"/>
      <c r="I1796" s="663" t="s">
        <v>3248</v>
      </c>
      <c r="J1796" s="663" t="s">
        <v>3249</v>
      </c>
      <c r="K1796" s="663"/>
      <c r="L1796" s="665">
        <v>2474.4720000000002</v>
      </c>
      <c r="M1796" s="665">
        <v>125</v>
      </c>
      <c r="N1796" s="666">
        <v>309309</v>
      </c>
    </row>
    <row r="1797" spans="1:14" ht="14.4" customHeight="1" x14ac:dyDescent="0.3">
      <c r="A1797" s="661" t="s">
        <v>591</v>
      </c>
      <c r="B1797" s="662" t="s">
        <v>592</v>
      </c>
      <c r="C1797" s="663" t="s">
        <v>604</v>
      </c>
      <c r="D1797" s="664" t="s">
        <v>4663</v>
      </c>
      <c r="E1797" s="663" t="s">
        <v>3216</v>
      </c>
      <c r="F1797" s="664" t="s">
        <v>4677</v>
      </c>
      <c r="G1797" s="663"/>
      <c r="H1797" s="663"/>
      <c r="I1797" s="663" t="s">
        <v>3250</v>
      </c>
      <c r="J1797" s="663" t="s">
        <v>3251</v>
      </c>
      <c r="K1797" s="663" t="s">
        <v>3252</v>
      </c>
      <c r="L1797" s="665">
        <v>5891.6</v>
      </c>
      <c r="M1797" s="665">
        <v>10</v>
      </c>
      <c r="N1797" s="666">
        <v>58916</v>
      </c>
    </row>
    <row r="1798" spans="1:14" ht="14.4" customHeight="1" x14ac:dyDescent="0.3">
      <c r="A1798" s="661" t="s">
        <v>591</v>
      </c>
      <c r="B1798" s="662" t="s">
        <v>592</v>
      </c>
      <c r="C1798" s="663" t="s">
        <v>604</v>
      </c>
      <c r="D1798" s="664" t="s">
        <v>4663</v>
      </c>
      <c r="E1798" s="663" t="s">
        <v>3216</v>
      </c>
      <c r="F1798" s="664" t="s">
        <v>4677</v>
      </c>
      <c r="G1798" s="663"/>
      <c r="H1798" s="663"/>
      <c r="I1798" s="663" t="s">
        <v>3253</v>
      </c>
      <c r="J1798" s="663" t="s">
        <v>3254</v>
      </c>
      <c r="K1798" s="663" t="s">
        <v>3255</v>
      </c>
      <c r="L1798" s="665">
        <v>2310</v>
      </c>
      <c r="M1798" s="665">
        <v>8</v>
      </c>
      <c r="N1798" s="666">
        <v>18480</v>
      </c>
    </row>
    <row r="1799" spans="1:14" ht="14.4" customHeight="1" x14ac:dyDescent="0.3">
      <c r="A1799" s="661" t="s">
        <v>591</v>
      </c>
      <c r="B1799" s="662" t="s">
        <v>592</v>
      </c>
      <c r="C1799" s="663" t="s">
        <v>604</v>
      </c>
      <c r="D1799" s="664" t="s">
        <v>4663</v>
      </c>
      <c r="E1799" s="663" t="s">
        <v>3256</v>
      </c>
      <c r="F1799" s="664" t="s">
        <v>4678</v>
      </c>
      <c r="G1799" s="663"/>
      <c r="H1799" s="663"/>
      <c r="I1799" s="663" t="s">
        <v>3257</v>
      </c>
      <c r="J1799" s="663" t="s">
        <v>3258</v>
      </c>
      <c r="K1799" s="663"/>
      <c r="L1799" s="665">
        <v>8505.39</v>
      </c>
      <c r="M1799" s="665">
        <v>8</v>
      </c>
      <c r="N1799" s="666">
        <v>68043.12</v>
      </c>
    </row>
    <row r="1800" spans="1:14" ht="14.4" customHeight="1" x14ac:dyDescent="0.3">
      <c r="A1800" s="661" t="s">
        <v>591</v>
      </c>
      <c r="B1800" s="662" t="s">
        <v>592</v>
      </c>
      <c r="C1800" s="663" t="s">
        <v>604</v>
      </c>
      <c r="D1800" s="664" t="s">
        <v>4663</v>
      </c>
      <c r="E1800" s="663" t="s">
        <v>3256</v>
      </c>
      <c r="F1800" s="664" t="s">
        <v>4678</v>
      </c>
      <c r="G1800" s="663"/>
      <c r="H1800" s="663"/>
      <c r="I1800" s="663" t="s">
        <v>3259</v>
      </c>
      <c r="J1800" s="663" t="s">
        <v>3260</v>
      </c>
      <c r="K1800" s="663"/>
      <c r="L1800" s="665">
        <v>4252.6899999999996</v>
      </c>
      <c r="M1800" s="665">
        <v>1</v>
      </c>
      <c r="N1800" s="666">
        <v>4252.6899999999996</v>
      </c>
    </row>
    <row r="1801" spans="1:14" ht="14.4" customHeight="1" x14ac:dyDescent="0.3">
      <c r="A1801" s="661" t="s">
        <v>591</v>
      </c>
      <c r="B1801" s="662" t="s">
        <v>592</v>
      </c>
      <c r="C1801" s="663" t="s">
        <v>604</v>
      </c>
      <c r="D1801" s="664" t="s">
        <v>4663</v>
      </c>
      <c r="E1801" s="663" t="s">
        <v>3275</v>
      </c>
      <c r="F1801" s="664" t="s">
        <v>4679</v>
      </c>
      <c r="G1801" s="663" t="s">
        <v>650</v>
      </c>
      <c r="H1801" s="663" t="s">
        <v>3276</v>
      </c>
      <c r="I1801" s="663" t="s">
        <v>3277</v>
      </c>
      <c r="J1801" s="663" t="s">
        <v>3278</v>
      </c>
      <c r="K1801" s="663" t="s">
        <v>3279</v>
      </c>
      <c r="L1801" s="665">
        <v>85957.988913756417</v>
      </c>
      <c r="M1801" s="665">
        <v>10.687110199999999</v>
      </c>
      <c r="N1801" s="666">
        <v>918642.50009169301</v>
      </c>
    </row>
    <row r="1802" spans="1:14" ht="14.4" customHeight="1" x14ac:dyDescent="0.3">
      <c r="A1802" s="661" t="s">
        <v>591</v>
      </c>
      <c r="B1802" s="662" t="s">
        <v>592</v>
      </c>
      <c r="C1802" s="663" t="s">
        <v>604</v>
      </c>
      <c r="D1802" s="664" t="s">
        <v>4663</v>
      </c>
      <c r="E1802" s="663" t="s">
        <v>3280</v>
      </c>
      <c r="F1802" s="664" t="s">
        <v>4680</v>
      </c>
      <c r="G1802" s="663" t="s">
        <v>650</v>
      </c>
      <c r="H1802" s="663" t="s">
        <v>4349</v>
      </c>
      <c r="I1802" s="663" t="s">
        <v>4350</v>
      </c>
      <c r="J1802" s="663" t="s">
        <v>4351</v>
      </c>
      <c r="K1802" s="663" t="s">
        <v>3284</v>
      </c>
      <c r="L1802" s="665">
        <v>2266</v>
      </c>
      <c r="M1802" s="665">
        <v>25</v>
      </c>
      <c r="N1802" s="666">
        <v>56650</v>
      </c>
    </row>
    <row r="1803" spans="1:14" ht="14.4" customHeight="1" x14ac:dyDescent="0.3">
      <c r="A1803" s="661" t="s">
        <v>591</v>
      </c>
      <c r="B1803" s="662" t="s">
        <v>592</v>
      </c>
      <c r="C1803" s="663" t="s">
        <v>604</v>
      </c>
      <c r="D1803" s="664" t="s">
        <v>4663</v>
      </c>
      <c r="E1803" s="663" t="s">
        <v>3280</v>
      </c>
      <c r="F1803" s="664" t="s">
        <v>4680</v>
      </c>
      <c r="G1803" s="663" t="s">
        <v>650</v>
      </c>
      <c r="H1803" s="663" t="s">
        <v>4352</v>
      </c>
      <c r="I1803" s="663" t="s">
        <v>4353</v>
      </c>
      <c r="J1803" s="663" t="s">
        <v>4354</v>
      </c>
      <c r="K1803" s="663" t="s">
        <v>4355</v>
      </c>
      <c r="L1803" s="665">
        <v>309.88880401877338</v>
      </c>
      <c r="M1803" s="665">
        <v>45</v>
      </c>
      <c r="N1803" s="666">
        <v>13944.996180844802</v>
      </c>
    </row>
    <row r="1804" spans="1:14" ht="14.4" customHeight="1" x14ac:dyDescent="0.3">
      <c r="A1804" s="661" t="s">
        <v>591</v>
      </c>
      <c r="B1804" s="662" t="s">
        <v>592</v>
      </c>
      <c r="C1804" s="663" t="s">
        <v>604</v>
      </c>
      <c r="D1804" s="664" t="s">
        <v>4663</v>
      </c>
      <c r="E1804" s="663" t="s">
        <v>3280</v>
      </c>
      <c r="F1804" s="664" t="s">
        <v>4680</v>
      </c>
      <c r="G1804" s="663" t="s">
        <v>650</v>
      </c>
      <c r="H1804" s="663" t="s">
        <v>3285</v>
      </c>
      <c r="I1804" s="663" t="s">
        <v>3286</v>
      </c>
      <c r="J1804" s="663" t="s">
        <v>3287</v>
      </c>
      <c r="K1804" s="663" t="s">
        <v>3288</v>
      </c>
      <c r="L1804" s="665">
        <v>3968.4661102318437</v>
      </c>
      <c r="M1804" s="665">
        <v>27</v>
      </c>
      <c r="N1804" s="666">
        <v>107148.58497625978</v>
      </c>
    </row>
    <row r="1805" spans="1:14" ht="14.4" customHeight="1" x14ac:dyDescent="0.3">
      <c r="A1805" s="661" t="s">
        <v>591</v>
      </c>
      <c r="B1805" s="662" t="s">
        <v>592</v>
      </c>
      <c r="C1805" s="663" t="s">
        <v>604</v>
      </c>
      <c r="D1805" s="664" t="s">
        <v>4663</v>
      </c>
      <c r="E1805" s="663" t="s">
        <v>3280</v>
      </c>
      <c r="F1805" s="664" t="s">
        <v>4680</v>
      </c>
      <c r="G1805" s="663" t="s">
        <v>650</v>
      </c>
      <c r="H1805" s="663" t="s">
        <v>3289</v>
      </c>
      <c r="I1805" s="663" t="s">
        <v>3290</v>
      </c>
      <c r="J1805" s="663" t="s">
        <v>3291</v>
      </c>
      <c r="K1805" s="663" t="s">
        <v>3292</v>
      </c>
      <c r="L1805" s="665">
        <v>2296.58</v>
      </c>
      <c r="M1805" s="665">
        <v>3</v>
      </c>
      <c r="N1805" s="666">
        <v>6889.74</v>
      </c>
    </row>
    <row r="1806" spans="1:14" ht="14.4" customHeight="1" x14ac:dyDescent="0.3">
      <c r="A1806" s="661" t="s">
        <v>591</v>
      </c>
      <c r="B1806" s="662" t="s">
        <v>592</v>
      </c>
      <c r="C1806" s="663" t="s">
        <v>604</v>
      </c>
      <c r="D1806" s="664" t="s">
        <v>4663</v>
      </c>
      <c r="E1806" s="663" t="s">
        <v>3280</v>
      </c>
      <c r="F1806" s="664" t="s">
        <v>4680</v>
      </c>
      <c r="G1806" s="663" t="s">
        <v>650</v>
      </c>
      <c r="H1806" s="663" t="s">
        <v>3293</v>
      </c>
      <c r="I1806" s="663" t="s">
        <v>3293</v>
      </c>
      <c r="J1806" s="663" t="s">
        <v>3294</v>
      </c>
      <c r="K1806" s="663" t="s">
        <v>3295</v>
      </c>
      <c r="L1806" s="665">
        <v>3681.01</v>
      </c>
      <c r="M1806" s="665">
        <v>6</v>
      </c>
      <c r="N1806" s="666">
        <v>22086.06</v>
      </c>
    </row>
    <row r="1807" spans="1:14" ht="14.4" customHeight="1" x14ac:dyDescent="0.3">
      <c r="A1807" s="661" t="s">
        <v>591</v>
      </c>
      <c r="B1807" s="662" t="s">
        <v>592</v>
      </c>
      <c r="C1807" s="663" t="s">
        <v>604</v>
      </c>
      <c r="D1807" s="664" t="s">
        <v>4663</v>
      </c>
      <c r="E1807" s="663" t="s">
        <v>3280</v>
      </c>
      <c r="F1807" s="664" t="s">
        <v>4680</v>
      </c>
      <c r="G1807" s="663" t="s">
        <v>650</v>
      </c>
      <c r="H1807" s="663" t="s">
        <v>3296</v>
      </c>
      <c r="I1807" s="663" t="s">
        <v>3297</v>
      </c>
      <c r="J1807" s="663" t="s">
        <v>3298</v>
      </c>
      <c r="K1807" s="663" t="s">
        <v>3295</v>
      </c>
      <c r="L1807" s="665">
        <v>1680.5799999999997</v>
      </c>
      <c r="M1807" s="665">
        <v>15</v>
      </c>
      <c r="N1807" s="666">
        <v>25208.699999999997</v>
      </c>
    </row>
    <row r="1808" spans="1:14" ht="14.4" customHeight="1" x14ac:dyDescent="0.3">
      <c r="A1808" s="661" t="s">
        <v>591</v>
      </c>
      <c r="B1808" s="662" t="s">
        <v>592</v>
      </c>
      <c r="C1808" s="663" t="s">
        <v>604</v>
      </c>
      <c r="D1808" s="664" t="s">
        <v>4663</v>
      </c>
      <c r="E1808" s="663" t="s">
        <v>3280</v>
      </c>
      <c r="F1808" s="664" t="s">
        <v>4680</v>
      </c>
      <c r="G1808" s="663" t="s">
        <v>650</v>
      </c>
      <c r="H1808" s="663" t="s">
        <v>3299</v>
      </c>
      <c r="I1808" s="663" t="s">
        <v>3300</v>
      </c>
      <c r="J1808" s="663" t="s">
        <v>3301</v>
      </c>
      <c r="K1808" s="663" t="s">
        <v>3295</v>
      </c>
      <c r="L1808" s="665">
        <v>1329.46</v>
      </c>
      <c r="M1808" s="665">
        <v>2</v>
      </c>
      <c r="N1808" s="666">
        <v>2658.92</v>
      </c>
    </row>
    <row r="1809" spans="1:14" ht="14.4" customHeight="1" x14ac:dyDescent="0.3">
      <c r="A1809" s="661" t="s">
        <v>591</v>
      </c>
      <c r="B1809" s="662" t="s">
        <v>592</v>
      </c>
      <c r="C1809" s="663" t="s">
        <v>604</v>
      </c>
      <c r="D1809" s="664" t="s">
        <v>4663</v>
      </c>
      <c r="E1809" s="663" t="s">
        <v>3280</v>
      </c>
      <c r="F1809" s="664" t="s">
        <v>4680</v>
      </c>
      <c r="G1809" s="663" t="s">
        <v>650</v>
      </c>
      <c r="H1809" s="663" t="s">
        <v>3306</v>
      </c>
      <c r="I1809" s="663" t="s">
        <v>3307</v>
      </c>
      <c r="J1809" s="663" t="s">
        <v>3308</v>
      </c>
      <c r="K1809" s="663" t="s">
        <v>3284</v>
      </c>
      <c r="L1809" s="665">
        <v>2596</v>
      </c>
      <c r="M1809" s="665">
        <v>17</v>
      </c>
      <c r="N1809" s="666">
        <v>44132</v>
      </c>
    </row>
    <row r="1810" spans="1:14" ht="14.4" customHeight="1" x14ac:dyDescent="0.3">
      <c r="A1810" s="661" t="s">
        <v>591</v>
      </c>
      <c r="B1810" s="662" t="s">
        <v>592</v>
      </c>
      <c r="C1810" s="663" t="s">
        <v>604</v>
      </c>
      <c r="D1810" s="664" t="s">
        <v>4663</v>
      </c>
      <c r="E1810" s="663" t="s">
        <v>3280</v>
      </c>
      <c r="F1810" s="664" t="s">
        <v>4680</v>
      </c>
      <c r="G1810" s="663" t="s">
        <v>650</v>
      </c>
      <c r="H1810" s="663" t="s">
        <v>4356</v>
      </c>
      <c r="I1810" s="663" t="s">
        <v>4357</v>
      </c>
      <c r="J1810" s="663" t="s">
        <v>4358</v>
      </c>
      <c r="K1810" s="663" t="s">
        <v>4359</v>
      </c>
      <c r="L1810" s="665">
        <v>2221.34</v>
      </c>
      <c r="M1810" s="665">
        <v>1</v>
      </c>
      <c r="N1810" s="666">
        <v>2221.34</v>
      </c>
    </row>
    <row r="1811" spans="1:14" ht="14.4" customHeight="1" x14ac:dyDescent="0.3">
      <c r="A1811" s="661" t="s">
        <v>591</v>
      </c>
      <c r="B1811" s="662" t="s">
        <v>592</v>
      </c>
      <c r="C1811" s="663" t="s">
        <v>604</v>
      </c>
      <c r="D1811" s="664" t="s">
        <v>4663</v>
      </c>
      <c r="E1811" s="663" t="s">
        <v>3280</v>
      </c>
      <c r="F1811" s="664" t="s">
        <v>4680</v>
      </c>
      <c r="G1811" s="663" t="s">
        <v>650</v>
      </c>
      <c r="H1811" s="663" t="s">
        <v>3312</v>
      </c>
      <c r="I1811" s="663" t="s">
        <v>3313</v>
      </c>
      <c r="J1811" s="663" t="s">
        <v>3314</v>
      </c>
      <c r="K1811" s="663" t="s">
        <v>3315</v>
      </c>
      <c r="L1811" s="665">
        <v>3358.3000000000015</v>
      </c>
      <c r="M1811" s="665">
        <v>30</v>
      </c>
      <c r="N1811" s="666">
        <v>100749.00000000004</v>
      </c>
    </row>
    <row r="1812" spans="1:14" ht="14.4" customHeight="1" x14ac:dyDescent="0.3">
      <c r="A1812" s="661" t="s">
        <v>591</v>
      </c>
      <c r="B1812" s="662" t="s">
        <v>592</v>
      </c>
      <c r="C1812" s="663" t="s">
        <v>604</v>
      </c>
      <c r="D1812" s="664" t="s">
        <v>4663</v>
      </c>
      <c r="E1812" s="663" t="s">
        <v>3280</v>
      </c>
      <c r="F1812" s="664" t="s">
        <v>4680</v>
      </c>
      <c r="G1812" s="663" t="s">
        <v>650</v>
      </c>
      <c r="H1812" s="663" t="s">
        <v>4360</v>
      </c>
      <c r="I1812" s="663" t="s">
        <v>4361</v>
      </c>
      <c r="J1812" s="663" t="s">
        <v>4362</v>
      </c>
      <c r="K1812" s="663" t="s">
        <v>4363</v>
      </c>
      <c r="L1812" s="665">
        <v>1010.82</v>
      </c>
      <c r="M1812" s="665">
        <v>8</v>
      </c>
      <c r="N1812" s="666">
        <v>8086.56</v>
      </c>
    </row>
    <row r="1813" spans="1:14" ht="14.4" customHeight="1" x14ac:dyDescent="0.3">
      <c r="A1813" s="661" t="s">
        <v>591</v>
      </c>
      <c r="B1813" s="662" t="s">
        <v>592</v>
      </c>
      <c r="C1813" s="663" t="s">
        <v>607</v>
      </c>
      <c r="D1813" s="664" t="s">
        <v>4664</v>
      </c>
      <c r="E1813" s="663" t="s">
        <v>634</v>
      </c>
      <c r="F1813" s="664" t="s">
        <v>4671</v>
      </c>
      <c r="G1813" s="663"/>
      <c r="H1813" s="663" t="s">
        <v>4364</v>
      </c>
      <c r="I1813" s="663" t="s">
        <v>4365</v>
      </c>
      <c r="J1813" s="663" t="s">
        <v>4366</v>
      </c>
      <c r="K1813" s="663" t="s">
        <v>4367</v>
      </c>
      <c r="L1813" s="665">
        <v>82.12</v>
      </c>
      <c r="M1813" s="665">
        <v>1</v>
      </c>
      <c r="N1813" s="666">
        <v>82.12</v>
      </c>
    </row>
    <row r="1814" spans="1:14" ht="14.4" customHeight="1" x14ac:dyDescent="0.3">
      <c r="A1814" s="661" t="s">
        <v>591</v>
      </c>
      <c r="B1814" s="662" t="s">
        <v>592</v>
      </c>
      <c r="C1814" s="663" t="s">
        <v>607</v>
      </c>
      <c r="D1814" s="664" t="s">
        <v>4664</v>
      </c>
      <c r="E1814" s="663" t="s">
        <v>634</v>
      </c>
      <c r="F1814" s="664" t="s">
        <v>4671</v>
      </c>
      <c r="G1814" s="663"/>
      <c r="H1814" s="663" t="s">
        <v>639</v>
      </c>
      <c r="I1814" s="663" t="s">
        <v>640</v>
      </c>
      <c r="J1814" s="663" t="s">
        <v>641</v>
      </c>
      <c r="K1814" s="663" t="s">
        <v>642</v>
      </c>
      <c r="L1814" s="665">
        <v>340.60081789898203</v>
      </c>
      <c r="M1814" s="665">
        <v>64</v>
      </c>
      <c r="N1814" s="666">
        <v>21798.45234553485</v>
      </c>
    </row>
    <row r="1815" spans="1:14" ht="14.4" customHeight="1" x14ac:dyDescent="0.3">
      <c r="A1815" s="661" t="s">
        <v>591</v>
      </c>
      <c r="B1815" s="662" t="s">
        <v>592</v>
      </c>
      <c r="C1815" s="663" t="s">
        <v>607</v>
      </c>
      <c r="D1815" s="664" t="s">
        <v>4664</v>
      </c>
      <c r="E1815" s="663" t="s">
        <v>634</v>
      </c>
      <c r="F1815" s="664" t="s">
        <v>4671</v>
      </c>
      <c r="G1815" s="663"/>
      <c r="H1815" s="663" t="s">
        <v>3476</v>
      </c>
      <c r="I1815" s="663" t="s">
        <v>3477</v>
      </c>
      <c r="J1815" s="663" t="s">
        <v>3478</v>
      </c>
      <c r="K1815" s="663" t="s">
        <v>3479</v>
      </c>
      <c r="L1815" s="665">
        <v>523.64</v>
      </c>
      <c r="M1815" s="665">
        <v>2</v>
      </c>
      <c r="N1815" s="666">
        <v>1047.28</v>
      </c>
    </row>
    <row r="1816" spans="1:14" ht="14.4" customHeight="1" x14ac:dyDescent="0.3">
      <c r="A1816" s="661" t="s">
        <v>591</v>
      </c>
      <c r="B1816" s="662" t="s">
        <v>592</v>
      </c>
      <c r="C1816" s="663" t="s">
        <v>607</v>
      </c>
      <c r="D1816" s="664" t="s">
        <v>4664</v>
      </c>
      <c r="E1816" s="663" t="s">
        <v>634</v>
      </c>
      <c r="F1816" s="664" t="s">
        <v>4671</v>
      </c>
      <c r="G1816" s="663"/>
      <c r="H1816" s="663" t="s">
        <v>4368</v>
      </c>
      <c r="I1816" s="663" t="s">
        <v>4368</v>
      </c>
      <c r="J1816" s="663" t="s">
        <v>4369</v>
      </c>
      <c r="K1816" s="663" t="s">
        <v>896</v>
      </c>
      <c r="L1816" s="665">
        <v>174.58</v>
      </c>
      <c r="M1816" s="665">
        <v>1</v>
      </c>
      <c r="N1816" s="666">
        <v>174.58</v>
      </c>
    </row>
    <row r="1817" spans="1:14" ht="14.4" customHeight="1" x14ac:dyDescent="0.3">
      <c r="A1817" s="661" t="s">
        <v>591</v>
      </c>
      <c r="B1817" s="662" t="s">
        <v>592</v>
      </c>
      <c r="C1817" s="663" t="s">
        <v>607</v>
      </c>
      <c r="D1817" s="664" t="s">
        <v>4664</v>
      </c>
      <c r="E1817" s="663" t="s">
        <v>634</v>
      </c>
      <c r="F1817" s="664" t="s">
        <v>4671</v>
      </c>
      <c r="G1817" s="663" t="s">
        <v>650</v>
      </c>
      <c r="H1817" s="663" t="s">
        <v>651</v>
      </c>
      <c r="I1817" s="663" t="s">
        <v>651</v>
      </c>
      <c r="J1817" s="663" t="s">
        <v>652</v>
      </c>
      <c r="K1817" s="663" t="s">
        <v>653</v>
      </c>
      <c r="L1817" s="665">
        <v>171.60000012622683</v>
      </c>
      <c r="M1817" s="665">
        <v>287</v>
      </c>
      <c r="N1817" s="666">
        <v>49249.200036227099</v>
      </c>
    </row>
    <row r="1818" spans="1:14" ht="14.4" customHeight="1" x14ac:dyDescent="0.3">
      <c r="A1818" s="661" t="s">
        <v>591</v>
      </c>
      <c r="B1818" s="662" t="s">
        <v>592</v>
      </c>
      <c r="C1818" s="663" t="s">
        <v>607</v>
      </c>
      <c r="D1818" s="664" t="s">
        <v>4664</v>
      </c>
      <c r="E1818" s="663" t="s">
        <v>634</v>
      </c>
      <c r="F1818" s="664" t="s">
        <v>4671</v>
      </c>
      <c r="G1818" s="663" t="s">
        <v>650</v>
      </c>
      <c r="H1818" s="663" t="s">
        <v>654</v>
      </c>
      <c r="I1818" s="663" t="s">
        <v>654</v>
      </c>
      <c r="J1818" s="663" t="s">
        <v>655</v>
      </c>
      <c r="K1818" s="663" t="s">
        <v>656</v>
      </c>
      <c r="L1818" s="665">
        <v>173.69</v>
      </c>
      <c r="M1818" s="665">
        <v>30</v>
      </c>
      <c r="N1818" s="666">
        <v>5210.7</v>
      </c>
    </row>
    <row r="1819" spans="1:14" ht="14.4" customHeight="1" x14ac:dyDescent="0.3">
      <c r="A1819" s="661" t="s">
        <v>591</v>
      </c>
      <c r="B1819" s="662" t="s">
        <v>592</v>
      </c>
      <c r="C1819" s="663" t="s">
        <v>607</v>
      </c>
      <c r="D1819" s="664" t="s">
        <v>4664</v>
      </c>
      <c r="E1819" s="663" t="s">
        <v>634</v>
      </c>
      <c r="F1819" s="664" t="s">
        <v>4671</v>
      </c>
      <c r="G1819" s="663" t="s">
        <v>650</v>
      </c>
      <c r="H1819" s="663" t="s">
        <v>657</v>
      </c>
      <c r="I1819" s="663" t="s">
        <v>657</v>
      </c>
      <c r="J1819" s="663" t="s">
        <v>658</v>
      </c>
      <c r="K1819" s="663" t="s">
        <v>656</v>
      </c>
      <c r="L1819" s="665">
        <v>143.61138613861385</v>
      </c>
      <c r="M1819" s="665">
        <v>202</v>
      </c>
      <c r="N1819" s="666">
        <v>29009.5</v>
      </c>
    </row>
    <row r="1820" spans="1:14" ht="14.4" customHeight="1" x14ac:dyDescent="0.3">
      <c r="A1820" s="661" t="s">
        <v>591</v>
      </c>
      <c r="B1820" s="662" t="s">
        <v>592</v>
      </c>
      <c r="C1820" s="663" t="s">
        <v>607</v>
      </c>
      <c r="D1820" s="664" t="s">
        <v>4664</v>
      </c>
      <c r="E1820" s="663" t="s">
        <v>634</v>
      </c>
      <c r="F1820" s="664" t="s">
        <v>4671</v>
      </c>
      <c r="G1820" s="663" t="s">
        <v>650</v>
      </c>
      <c r="H1820" s="663" t="s">
        <v>659</v>
      </c>
      <c r="I1820" s="663" t="s">
        <v>659</v>
      </c>
      <c r="J1820" s="663" t="s">
        <v>658</v>
      </c>
      <c r="K1820" s="663" t="s">
        <v>660</v>
      </c>
      <c r="L1820" s="665">
        <v>126.69724038938722</v>
      </c>
      <c r="M1820" s="665">
        <v>350</v>
      </c>
      <c r="N1820" s="666">
        <v>44344.034136285525</v>
      </c>
    </row>
    <row r="1821" spans="1:14" ht="14.4" customHeight="1" x14ac:dyDescent="0.3">
      <c r="A1821" s="661" t="s">
        <v>591</v>
      </c>
      <c r="B1821" s="662" t="s">
        <v>592</v>
      </c>
      <c r="C1821" s="663" t="s">
        <v>607</v>
      </c>
      <c r="D1821" s="664" t="s">
        <v>4664</v>
      </c>
      <c r="E1821" s="663" t="s">
        <v>634</v>
      </c>
      <c r="F1821" s="664" t="s">
        <v>4671</v>
      </c>
      <c r="G1821" s="663" t="s">
        <v>650</v>
      </c>
      <c r="H1821" s="663" t="s">
        <v>661</v>
      </c>
      <c r="I1821" s="663" t="s">
        <v>661</v>
      </c>
      <c r="J1821" s="663" t="s">
        <v>658</v>
      </c>
      <c r="K1821" s="663" t="s">
        <v>662</v>
      </c>
      <c r="L1821" s="665">
        <v>222.61628760088041</v>
      </c>
      <c r="M1821" s="665">
        <v>340.75</v>
      </c>
      <c r="N1821" s="666">
        <v>75856.5</v>
      </c>
    </row>
    <row r="1822" spans="1:14" ht="14.4" customHeight="1" x14ac:dyDescent="0.3">
      <c r="A1822" s="661" t="s">
        <v>591</v>
      </c>
      <c r="B1822" s="662" t="s">
        <v>592</v>
      </c>
      <c r="C1822" s="663" t="s">
        <v>607</v>
      </c>
      <c r="D1822" s="664" t="s">
        <v>4664</v>
      </c>
      <c r="E1822" s="663" t="s">
        <v>634</v>
      </c>
      <c r="F1822" s="664" t="s">
        <v>4671</v>
      </c>
      <c r="G1822" s="663" t="s">
        <v>650</v>
      </c>
      <c r="H1822" s="663" t="s">
        <v>663</v>
      </c>
      <c r="I1822" s="663" t="s">
        <v>663</v>
      </c>
      <c r="J1822" s="663" t="s">
        <v>652</v>
      </c>
      <c r="K1822" s="663" t="s">
        <v>664</v>
      </c>
      <c r="L1822" s="665">
        <v>93.178648648648661</v>
      </c>
      <c r="M1822" s="665">
        <v>111</v>
      </c>
      <c r="N1822" s="666">
        <v>10342.830000000002</v>
      </c>
    </row>
    <row r="1823" spans="1:14" ht="14.4" customHeight="1" x14ac:dyDescent="0.3">
      <c r="A1823" s="661" t="s">
        <v>591</v>
      </c>
      <c r="B1823" s="662" t="s">
        <v>592</v>
      </c>
      <c r="C1823" s="663" t="s">
        <v>607</v>
      </c>
      <c r="D1823" s="664" t="s">
        <v>4664</v>
      </c>
      <c r="E1823" s="663" t="s">
        <v>634</v>
      </c>
      <c r="F1823" s="664" t="s">
        <v>4671</v>
      </c>
      <c r="G1823" s="663" t="s">
        <v>650</v>
      </c>
      <c r="H1823" s="663" t="s">
        <v>665</v>
      </c>
      <c r="I1823" s="663" t="s">
        <v>665</v>
      </c>
      <c r="J1823" s="663" t="s">
        <v>652</v>
      </c>
      <c r="K1823" s="663" t="s">
        <v>666</v>
      </c>
      <c r="L1823" s="665">
        <v>93.639344262295083</v>
      </c>
      <c r="M1823" s="665">
        <v>122</v>
      </c>
      <c r="N1823" s="666">
        <v>11424</v>
      </c>
    </row>
    <row r="1824" spans="1:14" ht="14.4" customHeight="1" x14ac:dyDescent="0.3">
      <c r="A1824" s="661" t="s">
        <v>591</v>
      </c>
      <c r="B1824" s="662" t="s">
        <v>592</v>
      </c>
      <c r="C1824" s="663" t="s">
        <v>607</v>
      </c>
      <c r="D1824" s="664" t="s">
        <v>4664</v>
      </c>
      <c r="E1824" s="663" t="s">
        <v>634</v>
      </c>
      <c r="F1824" s="664" t="s">
        <v>4671</v>
      </c>
      <c r="G1824" s="663" t="s">
        <v>650</v>
      </c>
      <c r="H1824" s="663" t="s">
        <v>671</v>
      </c>
      <c r="I1824" s="663" t="s">
        <v>672</v>
      </c>
      <c r="J1824" s="663" t="s">
        <v>673</v>
      </c>
      <c r="K1824" s="663" t="s">
        <v>674</v>
      </c>
      <c r="L1824" s="665">
        <v>47.439903164095441</v>
      </c>
      <c r="M1824" s="665">
        <v>2</v>
      </c>
      <c r="N1824" s="666">
        <v>94.879806328190881</v>
      </c>
    </row>
    <row r="1825" spans="1:14" ht="14.4" customHeight="1" x14ac:dyDescent="0.3">
      <c r="A1825" s="661" t="s">
        <v>591</v>
      </c>
      <c r="B1825" s="662" t="s">
        <v>592</v>
      </c>
      <c r="C1825" s="663" t="s">
        <v>607</v>
      </c>
      <c r="D1825" s="664" t="s">
        <v>4664</v>
      </c>
      <c r="E1825" s="663" t="s">
        <v>634</v>
      </c>
      <c r="F1825" s="664" t="s">
        <v>4671</v>
      </c>
      <c r="G1825" s="663" t="s">
        <v>650</v>
      </c>
      <c r="H1825" s="663" t="s">
        <v>675</v>
      </c>
      <c r="I1825" s="663" t="s">
        <v>676</v>
      </c>
      <c r="J1825" s="663" t="s">
        <v>677</v>
      </c>
      <c r="K1825" s="663" t="s">
        <v>678</v>
      </c>
      <c r="L1825" s="665">
        <v>87.072331416346159</v>
      </c>
      <c r="M1825" s="665">
        <v>4</v>
      </c>
      <c r="N1825" s="666">
        <v>348.28932566538464</v>
      </c>
    </row>
    <row r="1826" spans="1:14" ht="14.4" customHeight="1" x14ac:dyDescent="0.3">
      <c r="A1826" s="661" t="s">
        <v>591</v>
      </c>
      <c r="B1826" s="662" t="s">
        <v>592</v>
      </c>
      <c r="C1826" s="663" t="s">
        <v>607</v>
      </c>
      <c r="D1826" s="664" t="s">
        <v>4664</v>
      </c>
      <c r="E1826" s="663" t="s">
        <v>634</v>
      </c>
      <c r="F1826" s="664" t="s">
        <v>4671</v>
      </c>
      <c r="G1826" s="663" t="s">
        <v>650</v>
      </c>
      <c r="H1826" s="663" t="s">
        <v>679</v>
      </c>
      <c r="I1826" s="663" t="s">
        <v>680</v>
      </c>
      <c r="J1826" s="663" t="s">
        <v>681</v>
      </c>
      <c r="K1826" s="663" t="s">
        <v>682</v>
      </c>
      <c r="L1826" s="665">
        <v>100.78784695103498</v>
      </c>
      <c r="M1826" s="665">
        <v>575</v>
      </c>
      <c r="N1826" s="666">
        <v>57953.011996845111</v>
      </c>
    </row>
    <row r="1827" spans="1:14" ht="14.4" customHeight="1" x14ac:dyDescent="0.3">
      <c r="A1827" s="661" t="s">
        <v>591</v>
      </c>
      <c r="B1827" s="662" t="s">
        <v>592</v>
      </c>
      <c r="C1827" s="663" t="s">
        <v>607</v>
      </c>
      <c r="D1827" s="664" t="s">
        <v>4664</v>
      </c>
      <c r="E1827" s="663" t="s">
        <v>634</v>
      </c>
      <c r="F1827" s="664" t="s">
        <v>4671</v>
      </c>
      <c r="G1827" s="663" t="s">
        <v>650</v>
      </c>
      <c r="H1827" s="663" t="s">
        <v>683</v>
      </c>
      <c r="I1827" s="663" t="s">
        <v>684</v>
      </c>
      <c r="J1827" s="663" t="s">
        <v>685</v>
      </c>
      <c r="K1827" s="663" t="s">
        <v>686</v>
      </c>
      <c r="L1827" s="665">
        <v>167.73238339033571</v>
      </c>
      <c r="M1827" s="665">
        <v>13</v>
      </c>
      <c r="N1827" s="666">
        <v>2180.5209840743642</v>
      </c>
    </row>
    <row r="1828" spans="1:14" ht="14.4" customHeight="1" x14ac:dyDescent="0.3">
      <c r="A1828" s="661" t="s">
        <v>591</v>
      </c>
      <c r="B1828" s="662" t="s">
        <v>592</v>
      </c>
      <c r="C1828" s="663" t="s">
        <v>607</v>
      </c>
      <c r="D1828" s="664" t="s">
        <v>4664</v>
      </c>
      <c r="E1828" s="663" t="s">
        <v>634</v>
      </c>
      <c r="F1828" s="664" t="s">
        <v>4671</v>
      </c>
      <c r="G1828" s="663" t="s">
        <v>650</v>
      </c>
      <c r="H1828" s="663" t="s">
        <v>4370</v>
      </c>
      <c r="I1828" s="663" t="s">
        <v>4371</v>
      </c>
      <c r="J1828" s="663" t="s">
        <v>4372</v>
      </c>
      <c r="K1828" s="663" t="s">
        <v>4373</v>
      </c>
      <c r="L1828" s="665">
        <v>0</v>
      </c>
      <c r="M1828" s="665">
        <v>0</v>
      </c>
      <c r="N1828" s="666">
        <v>0</v>
      </c>
    </row>
    <row r="1829" spans="1:14" ht="14.4" customHeight="1" x14ac:dyDescent="0.3">
      <c r="A1829" s="661" t="s">
        <v>591</v>
      </c>
      <c r="B1829" s="662" t="s">
        <v>592</v>
      </c>
      <c r="C1829" s="663" t="s">
        <v>607</v>
      </c>
      <c r="D1829" s="664" t="s">
        <v>4664</v>
      </c>
      <c r="E1829" s="663" t="s">
        <v>634</v>
      </c>
      <c r="F1829" s="664" t="s">
        <v>4671</v>
      </c>
      <c r="G1829" s="663" t="s">
        <v>650</v>
      </c>
      <c r="H1829" s="663" t="s">
        <v>687</v>
      </c>
      <c r="I1829" s="663" t="s">
        <v>688</v>
      </c>
      <c r="J1829" s="663" t="s">
        <v>689</v>
      </c>
      <c r="K1829" s="663" t="s">
        <v>690</v>
      </c>
      <c r="L1829" s="665">
        <v>64.531690614308047</v>
      </c>
      <c r="M1829" s="665">
        <v>36</v>
      </c>
      <c r="N1829" s="666">
        <v>2323.1408621150895</v>
      </c>
    </row>
    <row r="1830" spans="1:14" ht="14.4" customHeight="1" x14ac:dyDescent="0.3">
      <c r="A1830" s="661" t="s">
        <v>591</v>
      </c>
      <c r="B1830" s="662" t="s">
        <v>592</v>
      </c>
      <c r="C1830" s="663" t="s">
        <v>607</v>
      </c>
      <c r="D1830" s="664" t="s">
        <v>4664</v>
      </c>
      <c r="E1830" s="663" t="s">
        <v>634</v>
      </c>
      <c r="F1830" s="664" t="s">
        <v>4671</v>
      </c>
      <c r="G1830" s="663" t="s">
        <v>650</v>
      </c>
      <c r="H1830" s="663" t="s">
        <v>699</v>
      </c>
      <c r="I1830" s="663" t="s">
        <v>700</v>
      </c>
      <c r="J1830" s="663" t="s">
        <v>701</v>
      </c>
      <c r="K1830" s="663" t="s">
        <v>702</v>
      </c>
      <c r="L1830" s="665">
        <v>46.260827125362248</v>
      </c>
      <c r="M1830" s="665">
        <v>3</v>
      </c>
      <c r="N1830" s="666">
        <v>138.78248137608674</v>
      </c>
    </row>
    <row r="1831" spans="1:14" ht="14.4" customHeight="1" x14ac:dyDescent="0.3">
      <c r="A1831" s="661" t="s">
        <v>591</v>
      </c>
      <c r="B1831" s="662" t="s">
        <v>592</v>
      </c>
      <c r="C1831" s="663" t="s">
        <v>607</v>
      </c>
      <c r="D1831" s="664" t="s">
        <v>4664</v>
      </c>
      <c r="E1831" s="663" t="s">
        <v>634</v>
      </c>
      <c r="F1831" s="664" t="s">
        <v>4671</v>
      </c>
      <c r="G1831" s="663" t="s">
        <v>650</v>
      </c>
      <c r="H1831" s="663" t="s">
        <v>703</v>
      </c>
      <c r="I1831" s="663" t="s">
        <v>704</v>
      </c>
      <c r="J1831" s="663" t="s">
        <v>705</v>
      </c>
      <c r="K1831" s="663" t="s">
        <v>706</v>
      </c>
      <c r="L1831" s="665">
        <v>86.026570520759506</v>
      </c>
      <c r="M1831" s="665">
        <v>3</v>
      </c>
      <c r="N1831" s="666">
        <v>258.07971156227853</v>
      </c>
    </row>
    <row r="1832" spans="1:14" ht="14.4" customHeight="1" x14ac:dyDescent="0.3">
      <c r="A1832" s="661" t="s">
        <v>591</v>
      </c>
      <c r="B1832" s="662" t="s">
        <v>592</v>
      </c>
      <c r="C1832" s="663" t="s">
        <v>607</v>
      </c>
      <c r="D1832" s="664" t="s">
        <v>4664</v>
      </c>
      <c r="E1832" s="663" t="s">
        <v>634</v>
      </c>
      <c r="F1832" s="664" t="s">
        <v>4671</v>
      </c>
      <c r="G1832" s="663" t="s">
        <v>650</v>
      </c>
      <c r="H1832" s="663" t="s">
        <v>707</v>
      </c>
      <c r="I1832" s="663" t="s">
        <v>708</v>
      </c>
      <c r="J1832" s="663" t="s">
        <v>709</v>
      </c>
      <c r="K1832" s="663" t="s">
        <v>710</v>
      </c>
      <c r="L1832" s="665">
        <v>63.95000000000001</v>
      </c>
      <c r="M1832" s="665">
        <v>3</v>
      </c>
      <c r="N1832" s="666">
        <v>191.85000000000002</v>
      </c>
    </row>
    <row r="1833" spans="1:14" ht="14.4" customHeight="1" x14ac:dyDescent="0.3">
      <c r="A1833" s="661" t="s">
        <v>591</v>
      </c>
      <c r="B1833" s="662" t="s">
        <v>592</v>
      </c>
      <c r="C1833" s="663" t="s">
        <v>607</v>
      </c>
      <c r="D1833" s="664" t="s">
        <v>4664</v>
      </c>
      <c r="E1833" s="663" t="s">
        <v>634</v>
      </c>
      <c r="F1833" s="664" t="s">
        <v>4671</v>
      </c>
      <c r="G1833" s="663" t="s">
        <v>650</v>
      </c>
      <c r="H1833" s="663" t="s">
        <v>711</v>
      </c>
      <c r="I1833" s="663" t="s">
        <v>712</v>
      </c>
      <c r="J1833" s="663" t="s">
        <v>713</v>
      </c>
      <c r="K1833" s="663" t="s">
        <v>714</v>
      </c>
      <c r="L1833" s="665">
        <v>80.193203856916895</v>
      </c>
      <c r="M1833" s="665">
        <v>56</v>
      </c>
      <c r="N1833" s="666">
        <v>4490.8194159873465</v>
      </c>
    </row>
    <row r="1834" spans="1:14" ht="14.4" customHeight="1" x14ac:dyDescent="0.3">
      <c r="A1834" s="661" t="s">
        <v>591</v>
      </c>
      <c r="B1834" s="662" t="s">
        <v>592</v>
      </c>
      <c r="C1834" s="663" t="s">
        <v>607</v>
      </c>
      <c r="D1834" s="664" t="s">
        <v>4664</v>
      </c>
      <c r="E1834" s="663" t="s">
        <v>634</v>
      </c>
      <c r="F1834" s="664" t="s">
        <v>4671</v>
      </c>
      <c r="G1834" s="663" t="s">
        <v>650</v>
      </c>
      <c r="H1834" s="663" t="s">
        <v>4374</v>
      </c>
      <c r="I1834" s="663" t="s">
        <v>4375</v>
      </c>
      <c r="J1834" s="663" t="s">
        <v>4376</v>
      </c>
      <c r="K1834" s="663" t="s">
        <v>4377</v>
      </c>
      <c r="L1834" s="665">
        <v>127.93000000000005</v>
      </c>
      <c r="M1834" s="665">
        <v>1</v>
      </c>
      <c r="N1834" s="666">
        <v>127.93000000000005</v>
      </c>
    </row>
    <row r="1835" spans="1:14" ht="14.4" customHeight="1" x14ac:dyDescent="0.3">
      <c r="A1835" s="661" t="s">
        <v>591</v>
      </c>
      <c r="B1835" s="662" t="s">
        <v>592</v>
      </c>
      <c r="C1835" s="663" t="s">
        <v>607</v>
      </c>
      <c r="D1835" s="664" t="s">
        <v>4664</v>
      </c>
      <c r="E1835" s="663" t="s">
        <v>634</v>
      </c>
      <c r="F1835" s="664" t="s">
        <v>4671</v>
      </c>
      <c r="G1835" s="663" t="s">
        <v>650</v>
      </c>
      <c r="H1835" s="663" t="s">
        <v>719</v>
      </c>
      <c r="I1835" s="663" t="s">
        <v>720</v>
      </c>
      <c r="J1835" s="663" t="s">
        <v>721</v>
      </c>
      <c r="K1835" s="663" t="s">
        <v>722</v>
      </c>
      <c r="L1835" s="665">
        <v>65.981905514828853</v>
      </c>
      <c r="M1835" s="665">
        <v>5</v>
      </c>
      <c r="N1835" s="666">
        <v>329.90952757414425</v>
      </c>
    </row>
    <row r="1836" spans="1:14" ht="14.4" customHeight="1" x14ac:dyDescent="0.3">
      <c r="A1836" s="661" t="s">
        <v>591</v>
      </c>
      <c r="B1836" s="662" t="s">
        <v>592</v>
      </c>
      <c r="C1836" s="663" t="s">
        <v>607</v>
      </c>
      <c r="D1836" s="664" t="s">
        <v>4664</v>
      </c>
      <c r="E1836" s="663" t="s">
        <v>634</v>
      </c>
      <c r="F1836" s="664" t="s">
        <v>4671</v>
      </c>
      <c r="G1836" s="663" t="s">
        <v>650</v>
      </c>
      <c r="H1836" s="663" t="s">
        <v>723</v>
      </c>
      <c r="I1836" s="663" t="s">
        <v>724</v>
      </c>
      <c r="J1836" s="663" t="s">
        <v>725</v>
      </c>
      <c r="K1836" s="663" t="s">
        <v>726</v>
      </c>
      <c r="L1836" s="665">
        <v>27.762431649785981</v>
      </c>
      <c r="M1836" s="665">
        <v>120</v>
      </c>
      <c r="N1836" s="666">
        <v>3331.4917979743177</v>
      </c>
    </row>
    <row r="1837" spans="1:14" ht="14.4" customHeight="1" x14ac:dyDescent="0.3">
      <c r="A1837" s="661" t="s">
        <v>591</v>
      </c>
      <c r="B1837" s="662" t="s">
        <v>592</v>
      </c>
      <c r="C1837" s="663" t="s">
        <v>607</v>
      </c>
      <c r="D1837" s="664" t="s">
        <v>4664</v>
      </c>
      <c r="E1837" s="663" t="s">
        <v>634</v>
      </c>
      <c r="F1837" s="664" t="s">
        <v>4671</v>
      </c>
      <c r="G1837" s="663" t="s">
        <v>650</v>
      </c>
      <c r="H1837" s="663" t="s">
        <v>3493</v>
      </c>
      <c r="I1837" s="663" t="s">
        <v>3494</v>
      </c>
      <c r="J1837" s="663" t="s">
        <v>3495</v>
      </c>
      <c r="K1837" s="663" t="s">
        <v>674</v>
      </c>
      <c r="L1837" s="665">
        <v>40.362394470230072</v>
      </c>
      <c r="M1837" s="665">
        <v>12</v>
      </c>
      <c r="N1837" s="666">
        <v>484.34873364276086</v>
      </c>
    </row>
    <row r="1838" spans="1:14" ht="14.4" customHeight="1" x14ac:dyDescent="0.3">
      <c r="A1838" s="661" t="s">
        <v>591</v>
      </c>
      <c r="B1838" s="662" t="s">
        <v>592</v>
      </c>
      <c r="C1838" s="663" t="s">
        <v>607</v>
      </c>
      <c r="D1838" s="664" t="s">
        <v>4664</v>
      </c>
      <c r="E1838" s="663" t="s">
        <v>634</v>
      </c>
      <c r="F1838" s="664" t="s">
        <v>4671</v>
      </c>
      <c r="G1838" s="663" t="s">
        <v>650</v>
      </c>
      <c r="H1838" s="663" t="s">
        <v>735</v>
      </c>
      <c r="I1838" s="663" t="s">
        <v>736</v>
      </c>
      <c r="J1838" s="663" t="s">
        <v>737</v>
      </c>
      <c r="K1838" s="663" t="s">
        <v>738</v>
      </c>
      <c r="L1838" s="665">
        <v>63.97000000000002</v>
      </c>
      <c r="M1838" s="665">
        <v>1</v>
      </c>
      <c r="N1838" s="666">
        <v>63.97000000000002</v>
      </c>
    </row>
    <row r="1839" spans="1:14" ht="14.4" customHeight="1" x14ac:dyDescent="0.3">
      <c r="A1839" s="661" t="s">
        <v>591</v>
      </c>
      <c r="B1839" s="662" t="s">
        <v>592</v>
      </c>
      <c r="C1839" s="663" t="s">
        <v>607</v>
      </c>
      <c r="D1839" s="664" t="s">
        <v>4664</v>
      </c>
      <c r="E1839" s="663" t="s">
        <v>634</v>
      </c>
      <c r="F1839" s="664" t="s">
        <v>4671</v>
      </c>
      <c r="G1839" s="663" t="s">
        <v>650</v>
      </c>
      <c r="H1839" s="663" t="s">
        <v>761</v>
      </c>
      <c r="I1839" s="663" t="s">
        <v>762</v>
      </c>
      <c r="J1839" s="663" t="s">
        <v>763</v>
      </c>
      <c r="K1839" s="663" t="s">
        <v>764</v>
      </c>
      <c r="L1839" s="665">
        <v>57.525761612372605</v>
      </c>
      <c r="M1839" s="665">
        <v>50</v>
      </c>
      <c r="N1839" s="666">
        <v>2876.2880806186304</v>
      </c>
    </row>
    <row r="1840" spans="1:14" ht="14.4" customHeight="1" x14ac:dyDescent="0.3">
      <c r="A1840" s="661" t="s">
        <v>591</v>
      </c>
      <c r="B1840" s="662" t="s">
        <v>592</v>
      </c>
      <c r="C1840" s="663" t="s">
        <v>607</v>
      </c>
      <c r="D1840" s="664" t="s">
        <v>4664</v>
      </c>
      <c r="E1840" s="663" t="s">
        <v>634</v>
      </c>
      <c r="F1840" s="664" t="s">
        <v>4671</v>
      </c>
      <c r="G1840" s="663" t="s">
        <v>650</v>
      </c>
      <c r="H1840" s="663" t="s">
        <v>765</v>
      </c>
      <c r="I1840" s="663" t="s">
        <v>766</v>
      </c>
      <c r="J1840" s="663" t="s">
        <v>767</v>
      </c>
      <c r="K1840" s="663" t="s">
        <v>768</v>
      </c>
      <c r="L1840" s="665">
        <v>64.33</v>
      </c>
      <c r="M1840" s="665">
        <v>6</v>
      </c>
      <c r="N1840" s="666">
        <v>385.97999999999996</v>
      </c>
    </row>
    <row r="1841" spans="1:14" ht="14.4" customHeight="1" x14ac:dyDescent="0.3">
      <c r="A1841" s="661" t="s">
        <v>591</v>
      </c>
      <c r="B1841" s="662" t="s">
        <v>592</v>
      </c>
      <c r="C1841" s="663" t="s">
        <v>607</v>
      </c>
      <c r="D1841" s="664" t="s">
        <v>4664</v>
      </c>
      <c r="E1841" s="663" t="s">
        <v>634</v>
      </c>
      <c r="F1841" s="664" t="s">
        <v>4671</v>
      </c>
      <c r="G1841" s="663" t="s">
        <v>650</v>
      </c>
      <c r="H1841" s="663" t="s">
        <v>769</v>
      </c>
      <c r="I1841" s="663" t="s">
        <v>770</v>
      </c>
      <c r="J1841" s="663" t="s">
        <v>771</v>
      </c>
      <c r="K1841" s="663" t="s">
        <v>772</v>
      </c>
      <c r="L1841" s="665">
        <v>238.39721071794114</v>
      </c>
      <c r="M1841" s="665">
        <v>6</v>
      </c>
      <c r="N1841" s="666">
        <v>1430.3832643076469</v>
      </c>
    </row>
    <row r="1842" spans="1:14" ht="14.4" customHeight="1" x14ac:dyDescent="0.3">
      <c r="A1842" s="661" t="s">
        <v>591</v>
      </c>
      <c r="B1842" s="662" t="s">
        <v>592</v>
      </c>
      <c r="C1842" s="663" t="s">
        <v>607</v>
      </c>
      <c r="D1842" s="664" t="s">
        <v>4664</v>
      </c>
      <c r="E1842" s="663" t="s">
        <v>634</v>
      </c>
      <c r="F1842" s="664" t="s">
        <v>4671</v>
      </c>
      <c r="G1842" s="663" t="s">
        <v>650</v>
      </c>
      <c r="H1842" s="663" t="s">
        <v>4378</v>
      </c>
      <c r="I1842" s="663" t="s">
        <v>4379</v>
      </c>
      <c r="J1842" s="663" t="s">
        <v>1490</v>
      </c>
      <c r="K1842" s="663" t="s">
        <v>4380</v>
      </c>
      <c r="L1842" s="665">
        <v>144.57000000000002</v>
      </c>
      <c r="M1842" s="665">
        <v>1</v>
      </c>
      <c r="N1842" s="666">
        <v>144.57000000000002</v>
      </c>
    </row>
    <row r="1843" spans="1:14" ht="14.4" customHeight="1" x14ac:dyDescent="0.3">
      <c r="A1843" s="661" t="s">
        <v>591</v>
      </c>
      <c r="B1843" s="662" t="s">
        <v>592</v>
      </c>
      <c r="C1843" s="663" t="s">
        <v>607</v>
      </c>
      <c r="D1843" s="664" t="s">
        <v>4664</v>
      </c>
      <c r="E1843" s="663" t="s">
        <v>634</v>
      </c>
      <c r="F1843" s="664" t="s">
        <v>4671</v>
      </c>
      <c r="G1843" s="663" t="s">
        <v>650</v>
      </c>
      <c r="H1843" s="663" t="s">
        <v>789</v>
      </c>
      <c r="I1843" s="663" t="s">
        <v>790</v>
      </c>
      <c r="J1843" s="663" t="s">
        <v>791</v>
      </c>
      <c r="K1843" s="663" t="s">
        <v>792</v>
      </c>
      <c r="L1843" s="665">
        <v>40.439543241085183</v>
      </c>
      <c r="M1843" s="665">
        <v>1</v>
      </c>
      <c r="N1843" s="666">
        <v>40.439543241085183</v>
      </c>
    </row>
    <row r="1844" spans="1:14" ht="14.4" customHeight="1" x14ac:dyDescent="0.3">
      <c r="A1844" s="661" t="s">
        <v>591</v>
      </c>
      <c r="B1844" s="662" t="s">
        <v>592</v>
      </c>
      <c r="C1844" s="663" t="s">
        <v>607</v>
      </c>
      <c r="D1844" s="664" t="s">
        <v>4664</v>
      </c>
      <c r="E1844" s="663" t="s">
        <v>634</v>
      </c>
      <c r="F1844" s="664" t="s">
        <v>4671</v>
      </c>
      <c r="G1844" s="663" t="s">
        <v>650</v>
      </c>
      <c r="H1844" s="663" t="s">
        <v>793</v>
      </c>
      <c r="I1844" s="663" t="s">
        <v>794</v>
      </c>
      <c r="J1844" s="663" t="s">
        <v>795</v>
      </c>
      <c r="K1844" s="663" t="s">
        <v>796</v>
      </c>
      <c r="L1844" s="665">
        <v>126.52000000000004</v>
      </c>
      <c r="M1844" s="665">
        <v>2</v>
      </c>
      <c r="N1844" s="666">
        <v>253.04000000000008</v>
      </c>
    </row>
    <row r="1845" spans="1:14" ht="14.4" customHeight="1" x14ac:dyDescent="0.3">
      <c r="A1845" s="661" t="s">
        <v>591</v>
      </c>
      <c r="B1845" s="662" t="s">
        <v>592</v>
      </c>
      <c r="C1845" s="663" t="s">
        <v>607</v>
      </c>
      <c r="D1845" s="664" t="s">
        <v>4664</v>
      </c>
      <c r="E1845" s="663" t="s">
        <v>634</v>
      </c>
      <c r="F1845" s="664" t="s">
        <v>4671</v>
      </c>
      <c r="G1845" s="663" t="s">
        <v>650</v>
      </c>
      <c r="H1845" s="663" t="s">
        <v>3511</v>
      </c>
      <c r="I1845" s="663" t="s">
        <v>3512</v>
      </c>
      <c r="J1845" s="663" t="s">
        <v>3513</v>
      </c>
      <c r="K1845" s="663" t="s">
        <v>808</v>
      </c>
      <c r="L1845" s="665">
        <v>75.629999999999967</v>
      </c>
      <c r="M1845" s="665">
        <v>2</v>
      </c>
      <c r="N1845" s="666">
        <v>151.25999999999993</v>
      </c>
    </row>
    <row r="1846" spans="1:14" ht="14.4" customHeight="1" x14ac:dyDescent="0.3">
      <c r="A1846" s="661" t="s">
        <v>591</v>
      </c>
      <c r="B1846" s="662" t="s">
        <v>592</v>
      </c>
      <c r="C1846" s="663" t="s">
        <v>607</v>
      </c>
      <c r="D1846" s="664" t="s">
        <v>4664</v>
      </c>
      <c r="E1846" s="663" t="s">
        <v>634</v>
      </c>
      <c r="F1846" s="664" t="s">
        <v>4671</v>
      </c>
      <c r="G1846" s="663" t="s">
        <v>650</v>
      </c>
      <c r="H1846" s="663" t="s">
        <v>805</v>
      </c>
      <c r="I1846" s="663" t="s">
        <v>806</v>
      </c>
      <c r="J1846" s="663" t="s">
        <v>807</v>
      </c>
      <c r="K1846" s="663" t="s">
        <v>808</v>
      </c>
      <c r="L1846" s="665">
        <v>126.98638582608869</v>
      </c>
      <c r="M1846" s="665">
        <v>23</v>
      </c>
      <c r="N1846" s="666">
        <v>2920.68687400004</v>
      </c>
    </row>
    <row r="1847" spans="1:14" ht="14.4" customHeight="1" x14ac:dyDescent="0.3">
      <c r="A1847" s="661" t="s">
        <v>591</v>
      </c>
      <c r="B1847" s="662" t="s">
        <v>592</v>
      </c>
      <c r="C1847" s="663" t="s">
        <v>607</v>
      </c>
      <c r="D1847" s="664" t="s">
        <v>4664</v>
      </c>
      <c r="E1847" s="663" t="s">
        <v>634</v>
      </c>
      <c r="F1847" s="664" t="s">
        <v>4671</v>
      </c>
      <c r="G1847" s="663" t="s">
        <v>650</v>
      </c>
      <c r="H1847" s="663" t="s">
        <v>809</v>
      </c>
      <c r="I1847" s="663" t="s">
        <v>810</v>
      </c>
      <c r="J1847" s="663" t="s">
        <v>811</v>
      </c>
      <c r="K1847" s="663" t="s">
        <v>812</v>
      </c>
      <c r="L1847" s="665">
        <v>41.240000000000023</v>
      </c>
      <c r="M1847" s="665">
        <v>1</v>
      </c>
      <c r="N1847" s="666">
        <v>41.240000000000023</v>
      </c>
    </row>
    <row r="1848" spans="1:14" ht="14.4" customHeight="1" x14ac:dyDescent="0.3">
      <c r="A1848" s="661" t="s">
        <v>591</v>
      </c>
      <c r="B1848" s="662" t="s">
        <v>592</v>
      </c>
      <c r="C1848" s="663" t="s">
        <v>607</v>
      </c>
      <c r="D1848" s="664" t="s">
        <v>4664</v>
      </c>
      <c r="E1848" s="663" t="s">
        <v>634</v>
      </c>
      <c r="F1848" s="664" t="s">
        <v>4671</v>
      </c>
      <c r="G1848" s="663" t="s">
        <v>650</v>
      </c>
      <c r="H1848" s="663" t="s">
        <v>813</v>
      </c>
      <c r="I1848" s="663" t="s">
        <v>814</v>
      </c>
      <c r="J1848" s="663" t="s">
        <v>815</v>
      </c>
      <c r="K1848" s="663" t="s">
        <v>816</v>
      </c>
      <c r="L1848" s="665">
        <v>93.143101535361083</v>
      </c>
      <c r="M1848" s="665">
        <v>6</v>
      </c>
      <c r="N1848" s="666">
        <v>558.85860921216647</v>
      </c>
    </row>
    <row r="1849" spans="1:14" ht="14.4" customHeight="1" x14ac:dyDescent="0.3">
      <c r="A1849" s="661" t="s">
        <v>591</v>
      </c>
      <c r="B1849" s="662" t="s">
        <v>592</v>
      </c>
      <c r="C1849" s="663" t="s">
        <v>607</v>
      </c>
      <c r="D1849" s="664" t="s">
        <v>4664</v>
      </c>
      <c r="E1849" s="663" t="s">
        <v>634</v>
      </c>
      <c r="F1849" s="664" t="s">
        <v>4671</v>
      </c>
      <c r="G1849" s="663" t="s">
        <v>650</v>
      </c>
      <c r="H1849" s="663" t="s">
        <v>817</v>
      </c>
      <c r="I1849" s="663" t="s">
        <v>818</v>
      </c>
      <c r="J1849" s="663" t="s">
        <v>819</v>
      </c>
      <c r="K1849" s="663" t="s">
        <v>820</v>
      </c>
      <c r="L1849" s="665">
        <v>104.01267374226401</v>
      </c>
      <c r="M1849" s="665">
        <v>7</v>
      </c>
      <c r="N1849" s="666">
        <v>728.08871619584806</v>
      </c>
    </row>
    <row r="1850" spans="1:14" ht="14.4" customHeight="1" x14ac:dyDescent="0.3">
      <c r="A1850" s="661" t="s">
        <v>591</v>
      </c>
      <c r="B1850" s="662" t="s">
        <v>592</v>
      </c>
      <c r="C1850" s="663" t="s">
        <v>607</v>
      </c>
      <c r="D1850" s="664" t="s">
        <v>4664</v>
      </c>
      <c r="E1850" s="663" t="s">
        <v>634</v>
      </c>
      <c r="F1850" s="664" t="s">
        <v>4671</v>
      </c>
      <c r="G1850" s="663" t="s">
        <v>650</v>
      </c>
      <c r="H1850" s="663" t="s">
        <v>821</v>
      </c>
      <c r="I1850" s="663" t="s">
        <v>821</v>
      </c>
      <c r="J1850" s="663" t="s">
        <v>822</v>
      </c>
      <c r="K1850" s="663" t="s">
        <v>823</v>
      </c>
      <c r="L1850" s="665">
        <v>36.612676993621896</v>
      </c>
      <c r="M1850" s="665">
        <v>367</v>
      </c>
      <c r="N1850" s="666">
        <v>13436.852456659237</v>
      </c>
    </row>
    <row r="1851" spans="1:14" ht="14.4" customHeight="1" x14ac:dyDescent="0.3">
      <c r="A1851" s="661" t="s">
        <v>591</v>
      </c>
      <c r="B1851" s="662" t="s">
        <v>592</v>
      </c>
      <c r="C1851" s="663" t="s">
        <v>607</v>
      </c>
      <c r="D1851" s="664" t="s">
        <v>4664</v>
      </c>
      <c r="E1851" s="663" t="s">
        <v>634</v>
      </c>
      <c r="F1851" s="664" t="s">
        <v>4671</v>
      </c>
      <c r="G1851" s="663" t="s">
        <v>650</v>
      </c>
      <c r="H1851" s="663" t="s">
        <v>828</v>
      </c>
      <c r="I1851" s="663" t="s">
        <v>829</v>
      </c>
      <c r="J1851" s="663" t="s">
        <v>826</v>
      </c>
      <c r="K1851" s="663" t="s">
        <v>830</v>
      </c>
      <c r="L1851" s="665">
        <v>159.84625000000005</v>
      </c>
      <c r="M1851" s="665">
        <v>8</v>
      </c>
      <c r="N1851" s="666">
        <v>1278.7700000000004</v>
      </c>
    </row>
    <row r="1852" spans="1:14" ht="14.4" customHeight="1" x14ac:dyDescent="0.3">
      <c r="A1852" s="661" t="s">
        <v>591</v>
      </c>
      <c r="B1852" s="662" t="s">
        <v>592</v>
      </c>
      <c r="C1852" s="663" t="s">
        <v>607</v>
      </c>
      <c r="D1852" s="664" t="s">
        <v>4664</v>
      </c>
      <c r="E1852" s="663" t="s">
        <v>634</v>
      </c>
      <c r="F1852" s="664" t="s">
        <v>4671</v>
      </c>
      <c r="G1852" s="663" t="s">
        <v>650</v>
      </c>
      <c r="H1852" s="663" t="s">
        <v>831</v>
      </c>
      <c r="I1852" s="663" t="s">
        <v>832</v>
      </c>
      <c r="J1852" s="663" t="s">
        <v>833</v>
      </c>
      <c r="K1852" s="663" t="s">
        <v>834</v>
      </c>
      <c r="L1852" s="665">
        <v>200.26</v>
      </c>
      <c r="M1852" s="665">
        <v>1</v>
      </c>
      <c r="N1852" s="666">
        <v>200.26</v>
      </c>
    </row>
    <row r="1853" spans="1:14" ht="14.4" customHeight="1" x14ac:dyDescent="0.3">
      <c r="A1853" s="661" t="s">
        <v>591</v>
      </c>
      <c r="B1853" s="662" t="s">
        <v>592</v>
      </c>
      <c r="C1853" s="663" t="s">
        <v>607</v>
      </c>
      <c r="D1853" s="664" t="s">
        <v>4664</v>
      </c>
      <c r="E1853" s="663" t="s">
        <v>634</v>
      </c>
      <c r="F1853" s="664" t="s">
        <v>4671</v>
      </c>
      <c r="G1853" s="663" t="s">
        <v>650</v>
      </c>
      <c r="H1853" s="663" t="s">
        <v>850</v>
      </c>
      <c r="I1853" s="663" t="s">
        <v>851</v>
      </c>
      <c r="J1853" s="663" t="s">
        <v>852</v>
      </c>
      <c r="K1853" s="663" t="s">
        <v>853</v>
      </c>
      <c r="L1853" s="665">
        <v>73.883293839057387</v>
      </c>
      <c r="M1853" s="665">
        <v>3</v>
      </c>
      <c r="N1853" s="666">
        <v>221.64988151717216</v>
      </c>
    </row>
    <row r="1854" spans="1:14" ht="14.4" customHeight="1" x14ac:dyDescent="0.3">
      <c r="A1854" s="661" t="s">
        <v>591</v>
      </c>
      <c r="B1854" s="662" t="s">
        <v>592</v>
      </c>
      <c r="C1854" s="663" t="s">
        <v>607</v>
      </c>
      <c r="D1854" s="664" t="s">
        <v>4664</v>
      </c>
      <c r="E1854" s="663" t="s">
        <v>634</v>
      </c>
      <c r="F1854" s="664" t="s">
        <v>4671</v>
      </c>
      <c r="G1854" s="663" t="s">
        <v>650</v>
      </c>
      <c r="H1854" s="663" t="s">
        <v>897</v>
      </c>
      <c r="I1854" s="663" t="s">
        <v>898</v>
      </c>
      <c r="J1854" s="663" t="s">
        <v>899</v>
      </c>
      <c r="K1854" s="663" t="s">
        <v>900</v>
      </c>
      <c r="L1854" s="665">
        <v>304.36067501235163</v>
      </c>
      <c r="M1854" s="665">
        <v>102</v>
      </c>
      <c r="N1854" s="666">
        <v>31044.788851259866</v>
      </c>
    </row>
    <row r="1855" spans="1:14" ht="14.4" customHeight="1" x14ac:dyDescent="0.3">
      <c r="A1855" s="661" t="s">
        <v>591</v>
      </c>
      <c r="B1855" s="662" t="s">
        <v>592</v>
      </c>
      <c r="C1855" s="663" t="s">
        <v>607</v>
      </c>
      <c r="D1855" s="664" t="s">
        <v>4664</v>
      </c>
      <c r="E1855" s="663" t="s">
        <v>634</v>
      </c>
      <c r="F1855" s="664" t="s">
        <v>4671</v>
      </c>
      <c r="G1855" s="663" t="s">
        <v>650</v>
      </c>
      <c r="H1855" s="663" t="s">
        <v>901</v>
      </c>
      <c r="I1855" s="663" t="s">
        <v>902</v>
      </c>
      <c r="J1855" s="663" t="s">
        <v>903</v>
      </c>
      <c r="K1855" s="663" t="s">
        <v>904</v>
      </c>
      <c r="L1855" s="665">
        <v>8.6464190870250253</v>
      </c>
      <c r="M1855" s="665">
        <v>206</v>
      </c>
      <c r="N1855" s="666">
        <v>1781.1623319271553</v>
      </c>
    </row>
    <row r="1856" spans="1:14" ht="14.4" customHeight="1" x14ac:dyDescent="0.3">
      <c r="A1856" s="661" t="s">
        <v>591</v>
      </c>
      <c r="B1856" s="662" t="s">
        <v>592</v>
      </c>
      <c r="C1856" s="663" t="s">
        <v>607</v>
      </c>
      <c r="D1856" s="664" t="s">
        <v>4664</v>
      </c>
      <c r="E1856" s="663" t="s">
        <v>634</v>
      </c>
      <c r="F1856" s="664" t="s">
        <v>4671</v>
      </c>
      <c r="G1856" s="663" t="s">
        <v>650</v>
      </c>
      <c r="H1856" s="663" t="s">
        <v>909</v>
      </c>
      <c r="I1856" s="663" t="s">
        <v>910</v>
      </c>
      <c r="J1856" s="663" t="s">
        <v>763</v>
      </c>
      <c r="K1856" s="663" t="s">
        <v>911</v>
      </c>
      <c r="L1856" s="665">
        <v>45.223263953651589</v>
      </c>
      <c r="M1856" s="665">
        <v>6</v>
      </c>
      <c r="N1856" s="666">
        <v>271.33958372190955</v>
      </c>
    </row>
    <row r="1857" spans="1:14" ht="14.4" customHeight="1" x14ac:dyDescent="0.3">
      <c r="A1857" s="661" t="s">
        <v>591</v>
      </c>
      <c r="B1857" s="662" t="s">
        <v>592</v>
      </c>
      <c r="C1857" s="663" t="s">
        <v>607</v>
      </c>
      <c r="D1857" s="664" t="s">
        <v>4664</v>
      </c>
      <c r="E1857" s="663" t="s">
        <v>634</v>
      </c>
      <c r="F1857" s="664" t="s">
        <v>4671</v>
      </c>
      <c r="G1857" s="663" t="s">
        <v>650</v>
      </c>
      <c r="H1857" s="663" t="s">
        <v>3534</v>
      </c>
      <c r="I1857" s="663" t="s">
        <v>3535</v>
      </c>
      <c r="J1857" s="663" t="s">
        <v>3536</v>
      </c>
      <c r="K1857" s="663" t="s">
        <v>1118</v>
      </c>
      <c r="L1857" s="665">
        <v>27.510000000000009</v>
      </c>
      <c r="M1857" s="665">
        <v>2</v>
      </c>
      <c r="N1857" s="666">
        <v>55.020000000000017</v>
      </c>
    </row>
    <row r="1858" spans="1:14" ht="14.4" customHeight="1" x14ac:dyDescent="0.3">
      <c r="A1858" s="661" t="s">
        <v>591</v>
      </c>
      <c r="B1858" s="662" t="s">
        <v>592</v>
      </c>
      <c r="C1858" s="663" t="s">
        <v>607</v>
      </c>
      <c r="D1858" s="664" t="s">
        <v>4664</v>
      </c>
      <c r="E1858" s="663" t="s">
        <v>634</v>
      </c>
      <c r="F1858" s="664" t="s">
        <v>4671</v>
      </c>
      <c r="G1858" s="663" t="s">
        <v>650</v>
      </c>
      <c r="H1858" s="663" t="s">
        <v>912</v>
      </c>
      <c r="I1858" s="663" t="s">
        <v>913</v>
      </c>
      <c r="J1858" s="663" t="s">
        <v>914</v>
      </c>
      <c r="K1858" s="663" t="s">
        <v>915</v>
      </c>
      <c r="L1858" s="665">
        <v>62.400000000000034</v>
      </c>
      <c r="M1858" s="665">
        <v>3</v>
      </c>
      <c r="N1858" s="666">
        <v>187.2000000000001</v>
      </c>
    </row>
    <row r="1859" spans="1:14" ht="14.4" customHeight="1" x14ac:dyDescent="0.3">
      <c r="A1859" s="661" t="s">
        <v>591</v>
      </c>
      <c r="B1859" s="662" t="s">
        <v>592</v>
      </c>
      <c r="C1859" s="663" t="s">
        <v>607</v>
      </c>
      <c r="D1859" s="664" t="s">
        <v>4664</v>
      </c>
      <c r="E1859" s="663" t="s">
        <v>634</v>
      </c>
      <c r="F1859" s="664" t="s">
        <v>4671</v>
      </c>
      <c r="G1859" s="663" t="s">
        <v>650</v>
      </c>
      <c r="H1859" s="663" t="s">
        <v>916</v>
      </c>
      <c r="I1859" s="663" t="s">
        <v>917</v>
      </c>
      <c r="J1859" s="663" t="s">
        <v>918</v>
      </c>
      <c r="K1859" s="663" t="s">
        <v>919</v>
      </c>
      <c r="L1859" s="665">
        <v>73.760000000000005</v>
      </c>
      <c r="M1859" s="665">
        <v>7</v>
      </c>
      <c r="N1859" s="666">
        <v>516.32000000000005</v>
      </c>
    </row>
    <row r="1860" spans="1:14" ht="14.4" customHeight="1" x14ac:dyDescent="0.3">
      <c r="A1860" s="661" t="s">
        <v>591</v>
      </c>
      <c r="B1860" s="662" t="s">
        <v>592</v>
      </c>
      <c r="C1860" s="663" t="s">
        <v>607</v>
      </c>
      <c r="D1860" s="664" t="s">
        <v>4664</v>
      </c>
      <c r="E1860" s="663" t="s">
        <v>634</v>
      </c>
      <c r="F1860" s="664" t="s">
        <v>4671</v>
      </c>
      <c r="G1860" s="663" t="s">
        <v>650</v>
      </c>
      <c r="H1860" s="663" t="s">
        <v>927</v>
      </c>
      <c r="I1860" s="663" t="s">
        <v>928</v>
      </c>
      <c r="J1860" s="663" t="s">
        <v>929</v>
      </c>
      <c r="K1860" s="663" t="s">
        <v>930</v>
      </c>
      <c r="L1860" s="665">
        <v>64.449199279320098</v>
      </c>
      <c r="M1860" s="665">
        <v>25</v>
      </c>
      <c r="N1860" s="666">
        <v>1611.2299819830025</v>
      </c>
    </row>
    <row r="1861" spans="1:14" ht="14.4" customHeight="1" x14ac:dyDescent="0.3">
      <c r="A1861" s="661" t="s">
        <v>591</v>
      </c>
      <c r="B1861" s="662" t="s">
        <v>592</v>
      </c>
      <c r="C1861" s="663" t="s">
        <v>607</v>
      </c>
      <c r="D1861" s="664" t="s">
        <v>4664</v>
      </c>
      <c r="E1861" s="663" t="s">
        <v>634</v>
      </c>
      <c r="F1861" s="664" t="s">
        <v>4671</v>
      </c>
      <c r="G1861" s="663" t="s">
        <v>650</v>
      </c>
      <c r="H1861" s="663" t="s">
        <v>931</v>
      </c>
      <c r="I1861" s="663" t="s">
        <v>932</v>
      </c>
      <c r="J1861" s="663" t="s">
        <v>933</v>
      </c>
      <c r="K1861" s="663" t="s">
        <v>934</v>
      </c>
      <c r="L1861" s="665">
        <v>95.95</v>
      </c>
      <c r="M1861" s="665">
        <v>2</v>
      </c>
      <c r="N1861" s="666">
        <v>191.9</v>
      </c>
    </row>
    <row r="1862" spans="1:14" ht="14.4" customHeight="1" x14ac:dyDescent="0.3">
      <c r="A1862" s="661" t="s">
        <v>591</v>
      </c>
      <c r="B1862" s="662" t="s">
        <v>592</v>
      </c>
      <c r="C1862" s="663" t="s">
        <v>607</v>
      </c>
      <c r="D1862" s="664" t="s">
        <v>4664</v>
      </c>
      <c r="E1862" s="663" t="s">
        <v>634</v>
      </c>
      <c r="F1862" s="664" t="s">
        <v>4671</v>
      </c>
      <c r="G1862" s="663" t="s">
        <v>650</v>
      </c>
      <c r="H1862" s="663" t="s">
        <v>958</v>
      </c>
      <c r="I1862" s="663" t="s">
        <v>959</v>
      </c>
      <c r="J1862" s="663" t="s">
        <v>960</v>
      </c>
      <c r="K1862" s="663" t="s">
        <v>961</v>
      </c>
      <c r="L1862" s="665">
        <v>107.32880065971311</v>
      </c>
      <c r="M1862" s="665">
        <v>1</v>
      </c>
      <c r="N1862" s="666">
        <v>107.32880065971311</v>
      </c>
    </row>
    <row r="1863" spans="1:14" ht="14.4" customHeight="1" x14ac:dyDescent="0.3">
      <c r="A1863" s="661" t="s">
        <v>591</v>
      </c>
      <c r="B1863" s="662" t="s">
        <v>592</v>
      </c>
      <c r="C1863" s="663" t="s">
        <v>607</v>
      </c>
      <c r="D1863" s="664" t="s">
        <v>4664</v>
      </c>
      <c r="E1863" s="663" t="s">
        <v>634</v>
      </c>
      <c r="F1863" s="664" t="s">
        <v>4671</v>
      </c>
      <c r="G1863" s="663" t="s">
        <v>650</v>
      </c>
      <c r="H1863" s="663" t="s">
        <v>962</v>
      </c>
      <c r="I1863" s="663" t="s">
        <v>963</v>
      </c>
      <c r="J1863" s="663" t="s">
        <v>964</v>
      </c>
      <c r="K1863" s="663" t="s">
        <v>965</v>
      </c>
      <c r="L1863" s="665">
        <v>117.40923954058822</v>
      </c>
      <c r="M1863" s="665">
        <v>3</v>
      </c>
      <c r="N1863" s="666">
        <v>352.22771862176467</v>
      </c>
    </row>
    <row r="1864" spans="1:14" ht="14.4" customHeight="1" x14ac:dyDescent="0.3">
      <c r="A1864" s="661" t="s">
        <v>591</v>
      </c>
      <c r="B1864" s="662" t="s">
        <v>592</v>
      </c>
      <c r="C1864" s="663" t="s">
        <v>607</v>
      </c>
      <c r="D1864" s="664" t="s">
        <v>4664</v>
      </c>
      <c r="E1864" s="663" t="s">
        <v>634</v>
      </c>
      <c r="F1864" s="664" t="s">
        <v>4671</v>
      </c>
      <c r="G1864" s="663" t="s">
        <v>650</v>
      </c>
      <c r="H1864" s="663" t="s">
        <v>969</v>
      </c>
      <c r="I1864" s="663" t="s">
        <v>970</v>
      </c>
      <c r="J1864" s="663" t="s">
        <v>971</v>
      </c>
      <c r="K1864" s="663" t="s">
        <v>972</v>
      </c>
      <c r="L1864" s="665">
        <v>71.759999999999977</v>
      </c>
      <c r="M1864" s="665">
        <v>1</v>
      </c>
      <c r="N1864" s="666">
        <v>71.759999999999977</v>
      </c>
    </row>
    <row r="1865" spans="1:14" ht="14.4" customHeight="1" x14ac:dyDescent="0.3">
      <c r="A1865" s="661" t="s">
        <v>591</v>
      </c>
      <c r="B1865" s="662" t="s">
        <v>592</v>
      </c>
      <c r="C1865" s="663" t="s">
        <v>607</v>
      </c>
      <c r="D1865" s="664" t="s">
        <v>4664</v>
      </c>
      <c r="E1865" s="663" t="s">
        <v>634</v>
      </c>
      <c r="F1865" s="664" t="s">
        <v>4671</v>
      </c>
      <c r="G1865" s="663" t="s">
        <v>650</v>
      </c>
      <c r="H1865" s="663" t="s">
        <v>977</v>
      </c>
      <c r="I1865" s="663" t="s">
        <v>978</v>
      </c>
      <c r="J1865" s="663" t="s">
        <v>979</v>
      </c>
      <c r="K1865" s="663" t="s">
        <v>980</v>
      </c>
      <c r="L1865" s="665">
        <v>125.06963750170971</v>
      </c>
      <c r="M1865" s="665">
        <v>5</v>
      </c>
      <c r="N1865" s="666">
        <v>625.34818750854856</v>
      </c>
    </row>
    <row r="1866" spans="1:14" ht="14.4" customHeight="1" x14ac:dyDescent="0.3">
      <c r="A1866" s="661" t="s">
        <v>591</v>
      </c>
      <c r="B1866" s="662" t="s">
        <v>592</v>
      </c>
      <c r="C1866" s="663" t="s">
        <v>607</v>
      </c>
      <c r="D1866" s="664" t="s">
        <v>4664</v>
      </c>
      <c r="E1866" s="663" t="s">
        <v>634</v>
      </c>
      <c r="F1866" s="664" t="s">
        <v>4671</v>
      </c>
      <c r="G1866" s="663" t="s">
        <v>650</v>
      </c>
      <c r="H1866" s="663" t="s">
        <v>3554</v>
      </c>
      <c r="I1866" s="663" t="s">
        <v>3555</v>
      </c>
      <c r="J1866" s="663" t="s">
        <v>3556</v>
      </c>
      <c r="K1866" s="663" t="s">
        <v>3557</v>
      </c>
      <c r="L1866" s="665">
        <v>160.68148631042715</v>
      </c>
      <c r="M1866" s="665">
        <v>179</v>
      </c>
      <c r="N1866" s="666">
        <v>28761.986049566458</v>
      </c>
    </row>
    <row r="1867" spans="1:14" ht="14.4" customHeight="1" x14ac:dyDescent="0.3">
      <c r="A1867" s="661" t="s">
        <v>591</v>
      </c>
      <c r="B1867" s="662" t="s">
        <v>592</v>
      </c>
      <c r="C1867" s="663" t="s">
        <v>607</v>
      </c>
      <c r="D1867" s="664" t="s">
        <v>4664</v>
      </c>
      <c r="E1867" s="663" t="s">
        <v>634</v>
      </c>
      <c r="F1867" s="664" t="s">
        <v>4671</v>
      </c>
      <c r="G1867" s="663" t="s">
        <v>650</v>
      </c>
      <c r="H1867" s="663" t="s">
        <v>989</v>
      </c>
      <c r="I1867" s="663" t="s">
        <v>990</v>
      </c>
      <c r="J1867" s="663" t="s">
        <v>991</v>
      </c>
      <c r="K1867" s="663" t="s">
        <v>992</v>
      </c>
      <c r="L1867" s="665">
        <v>21.289999999999978</v>
      </c>
      <c r="M1867" s="665">
        <v>1</v>
      </c>
      <c r="N1867" s="666">
        <v>21.289999999999978</v>
      </c>
    </row>
    <row r="1868" spans="1:14" ht="14.4" customHeight="1" x14ac:dyDescent="0.3">
      <c r="A1868" s="661" t="s">
        <v>591</v>
      </c>
      <c r="B1868" s="662" t="s">
        <v>592</v>
      </c>
      <c r="C1868" s="663" t="s">
        <v>607</v>
      </c>
      <c r="D1868" s="664" t="s">
        <v>4664</v>
      </c>
      <c r="E1868" s="663" t="s">
        <v>634</v>
      </c>
      <c r="F1868" s="664" t="s">
        <v>4671</v>
      </c>
      <c r="G1868" s="663" t="s">
        <v>650</v>
      </c>
      <c r="H1868" s="663" t="s">
        <v>4381</v>
      </c>
      <c r="I1868" s="663" t="s">
        <v>4382</v>
      </c>
      <c r="J1868" s="663" t="s">
        <v>4383</v>
      </c>
      <c r="K1868" s="663" t="s">
        <v>4384</v>
      </c>
      <c r="L1868" s="665">
        <v>359.67998858381992</v>
      </c>
      <c r="M1868" s="665">
        <v>13</v>
      </c>
      <c r="N1868" s="666">
        <v>4675.8398515896588</v>
      </c>
    </row>
    <row r="1869" spans="1:14" ht="14.4" customHeight="1" x14ac:dyDescent="0.3">
      <c r="A1869" s="661" t="s">
        <v>591</v>
      </c>
      <c r="B1869" s="662" t="s">
        <v>592</v>
      </c>
      <c r="C1869" s="663" t="s">
        <v>607</v>
      </c>
      <c r="D1869" s="664" t="s">
        <v>4664</v>
      </c>
      <c r="E1869" s="663" t="s">
        <v>634</v>
      </c>
      <c r="F1869" s="664" t="s">
        <v>4671</v>
      </c>
      <c r="G1869" s="663" t="s">
        <v>650</v>
      </c>
      <c r="H1869" s="663" t="s">
        <v>993</v>
      </c>
      <c r="I1869" s="663" t="s">
        <v>994</v>
      </c>
      <c r="J1869" s="663" t="s">
        <v>995</v>
      </c>
      <c r="K1869" s="663" t="s">
        <v>996</v>
      </c>
      <c r="L1869" s="665">
        <v>63.580000000000005</v>
      </c>
      <c r="M1869" s="665">
        <v>12</v>
      </c>
      <c r="N1869" s="666">
        <v>762.96</v>
      </c>
    </row>
    <row r="1870" spans="1:14" ht="14.4" customHeight="1" x14ac:dyDescent="0.3">
      <c r="A1870" s="661" t="s">
        <v>591</v>
      </c>
      <c r="B1870" s="662" t="s">
        <v>592</v>
      </c>
      <c r="C1870" s="663" t="s">
        <v>607</v>
      </c>
      <c r="D1870" s="664" t="s">
        <v>4664</v>
      </c>
      <c r="E1870" s="663" t="s">
        <v>634</v>
      </c>
      <c r="F1870" s="664" t="s">
        <v>4671</v>
      </c>
      <c r="G1870" s="663" t="s">
        <v>650</v>
      </c>
      <c r="H1870" s="663" t="s">
        <v>1004</v>
      </c>
      <c r="I1870" s="663" t="s">
        <v>1005</v>
      </c>
      <c r="J1870" s="663" t="s">
        <v>1006</v>
      </c>
      <c r="K1870" s="663" t="s">
        <v>1007</v>
      </c>
      <c r="L1870" s="665">
        <v>121.98297475019001</v>
      </c>
      <c r="M1870" s="665">
        <v>5</v>
      </c>
      <c r="N1870" s="666">
        <v>609.91487375095005</v>
      </c>
    </row>
    <row r="1871" spans="1:14" ht="14.4" customHeight="1" x14ac:dyDescent="0.3">
      <c r="A1871" s="661" t="s">
        <v>591</v>
      </c>
      <c r="B1871" s="662" t="s">
        <v>592</v>
      </c>
      <c r="C1871" s="663" t="s">
        <v>607</v>
      </c>
      <c r="D1871" s="664" t="s">
        <v>4664</v>
      </c>
      <c r="E1871" s="663" t="s">
        <v>634</v>
      </c>
      <c r="F1871" s="664" t="s">
        <v>4671</v>
      </c>
      <c r="G1871" s="663" t="s">
        <v>650</v>
      </c>
      <c r="H1871" s="663" t="s">
        <v>1008</v>
      </c>
      <c r="I1871" s="663" t="s">
        <v>1009</v>
      </c>
      <c r="J1871" s="663" t="s">
        <v>1010</v>
      </c>
      <c r="K1871" s="663" t="s">
        <v>1011</v>
      </c>
      <c r="L1871" s="665">
        <v>126.65675419636324</v>
      </c>
      <c r="M1871" s="665">
        <v>26</v>
      </c>
      <c r="N1871" s="666">
        <v>3293.0756091054441</v>
      </c>
    </row>
    <row r="1872" spans="1:14" ht="14.4" customHeight="1" x14ac:dyDescent="0.3">
      <c r="A1872" s="661" t="s">
        <v>591</v>
      </c>
      <c r="B1872" s="662" t="s">
        <v>592</v>
      </c>
      <c r="C1872" s="663" t="s">
        <v>607</v>
      </c>
      <c r="D1872" s="664" t="s">
        <v>4664</v>
      </c>
      <c r="E1872" s="663" t="s">
        <v>634</v>
      </c>
      <c r="F1872" s="664" t="s">
        <v>4671</v>
      </c>
      <c r="G1872" s="663" t="s">
        <v>650</v>
      </c>
      <c r="H1872" s="663" t="s">
        <v>1012</v>
      </c>
      <c r="I1872" s="663" t="s">
        <v>1013</v>
      </c>
      <c r="J1872" s="663" t="s">
        <v>1010</v>
      </c>
      <c r="K1872" s="663" t="s">
        <v>1014</v>
      </c>
      <c r="L1872" s="665">
        <v>137.33920894037124</v>
      </c>
      <c r="M1872" s="665">
        <v>2</v>
      </c>
      <c r="N1872" s="666">
        <v>274.67841788074247</v>
      </c>
    </row>
    <row r="1873" spans="1:14" ht="14.4" customHeight="1" x14ac:dyDescent="0.3">
      <c r="A1873" s="661" t="s">
        <v>591</v>
      </c>
      <c r="B1873" s="662" t="s">
        <v>592</v>
      </c>
      <c r="C1873" s="663" t="s">
        <v>607</v>
      </c>
      <c r="D1873" s="664" t="s">
        <v>4664</v>
      </c>
      <c r="E1873" s="663" t="s">
        <v>634</v>
      </c>
      <c r="F1873" s="664" t="s">
        <v>4671</v>
      </c>
      <c r="G1873" s="663" t="s">
        <v>650</v>
      </c>
      <c r="H1873" s="663" t="s">
        <v>1019</v>
      </c>
      <c r="I1873" s="663" t="s">
        <v>1020</v>
      </c>
      <c r="J1873" s="663" t="s">
        <v>1021</v>
      </c>
      <c r="K1873" s="663" t="s">
        <v>1022</v>
      </c>
      <c r="L1873" s="665">
        <v>69.302714859395451</v>
      </c>
      <c r="M1873" s="665">
        <v>18</v>
      </c>
      <c r="N1873" s="666">
        <v>1247.4488674691181</v>
      </c>
    </row>
    <row r="1874" spans="1:14" ht="14.4" customHeight="1" x14ac:dyDescent="0.3">
      <c r="A1874" s="661" t="s">
        <v>591</v>
      </c>
      <c r="B1874" s="662" t="s">
        <v>592</v>
      </c>
      <c r="C1874" s="663" t="s">
        <v>607</v>
      </c>
      <c r="D1874" s="664" t="s">
        <v>4664</v>
      </c>
      <c r="E1874" s="663" t="s">
        <v>634</v>
      </c>
      <c r="F1874" s="664" t="s">
        <v>4671</v>
      </c>
      <c r="G1874" s="663" t="s">
        <v>650</v>
      </c>
      <c r="H1874" s="663" t="s">
        <v>1034</v>
      </c>
      <c r="I1874" s="663" t="s">
        <v>1034</v>
      </c>
      <c r="J1874" s="663" t="s">
        <v>767</v>
      </c>
      <c r="K1874" s="663" t="s">
        <v>1035</v>
      </c>
      <c r="L1874" s="665">
        <v>103.4685508031651</v>
      </c>
      <c r="M1874" s="665">
        <v>6</v>
      </c>
      <c r="N1874" s="666">
        <v>620.81130481899061</v>
      </c>
    </row>
    <row r="1875" spans="1:14" ht="14.4" customHeight="1" x14ac:dyDescent="0.3">
      <c r="A1875" s="661" t="s">
        <v>591</v>
      </c>
      <c r="B1875" s="662" t="s">
        <v>592</v>
      </c>
      <c r="C1875" s="663" t="s">
        <v>607</v>
      </c>
      <c r="D1875" s="664" t="s">
        <v>4664</v>
      </c>
      <c r="E1875" s="663" t="s">
        <v>634</v>
      </c>
      <c r="F1875" s="664" t="s">
        <v>4671</v>
      </c>
      <c r="G1875" s="663" t="s">
        <v>650</v>
      </c>
      <c r="H1875" s="663" t="s">
        <v>1040</v>
      </c>
      <c r="I1875" s="663" t="s">
        <v>1041</v>
      </c>
      <c r="J1875" s="663" t="s">
        <v>1038</v>
      </c>
      <c r="K1875" s="663" t="s">
        <v>1042</v>
      </c>
      <c r="L1875" s="665">
        <v>279.79511823663239</v>
      </c>
      <c r="M1875" s="665">
        <v>83</v>
      </c>
      <c r="N1875" s="666">
        <v>23222.994813640489</v>
      </c>
    </row>
    <row r="1876" spans="1:14" ht="14.4" customHeight="1" x14ac:dyDescent="0.3">
      <c r="A1876" s="661" t="s">
        <v>591</v>
      </c>
      <c r="B1876" s="662" t="s">
        <v>592</v>
      </c>
      <c r="C1876" s="663" t="s">
        <v>607</v>
      </c>
      <c r="D1876" s="664" t="s">
        <v>4664</v>
      </c>
      <c r="E1876" s="663" t="s">
        <v>634</v>
      </c>
      <c r="F1876" s="664" t="s">
        <v>4671</v>
      </c>
      <c r="G1876" s="663" t="s">
        <v>650</v>
      </c>
      <c r="H1876" s="663" t="s">
        <v>1043</v>
      </c>
      <c r="I1876" s="663" t="s">
        <v>1044</v>
      </c>
      <c r="J1876" s="663" t="s">
        <v>1045</v>
      </c>
      <c r="K1876" s="663" t="s">
        <v>1046</v>
      </c>
      <c r="L1876" s="665">
        <v>375.60573010299379</v>
      </c>
      <c r="M1876" s="665">
        <v>30</v>
      </c>
      <c r="N1876" s="666">
        <v>11268.171903089813</v>
      </c>
    </row>
    <row r="1877" spans="1:14" ht="14.4" customHeight="1" x14ac:dyDescent="0.3">
      <c r="A1877" s="661" t="s">
        <v>591</v>
      </c>
      <c r="B1877" s="662" t="s">
        <v>592</v>
      </c>
      <c r="C1877" s="663" t="s">
        <v>607</v>
      </c>
      <c r="D1877" s="664" t="s">
        <v>4664</v>
      </c>
      <c r="E1877" s="663" t="s">
        <v>634</v>
      </c>
      <c r="F1877" s="664" t="s">
        <v>4671</v>
      </c>
      <c r="G1877" s="663" t="s">
        <v>650</v>
      </c>
      <c r="H1877" s="663" t="s">
        <v>1054</v>
      </c>
      <c r="I1877" s="663" t="s">
        <v>1055</v>
      </c>
      <c r="J1877" s="663" t="s">
        <v>1056</v>
      </c>
      <c r="K1877" s="663" t="s">
        <v>1057</v>
      </c>
      <c r="L1877" s="665">
        <v>112.59999999999998</v>
      </c>
      <c r="M1877" s="665">
        <v>1</v>
      </c>
      <c r="N1877" s="666">
        <v>112.59999999999998</v>
      </c>
    </row>
    <row r="1878" spans="1:14" ht="14.4" customHeight="1" x14ac:dyDescent="0.3">
      <c r="A1878" s="661" t="s">
        <v>591</v>
      </c>
      <c r="B1878" s="662" t="s">
        <v>592</v>
      </c>
      <c r="C1878" s="663" t="s">
        <v>607</v>
      </c>
      <c r="D1878" s="664" t="s">
        <v>4664</v>
      </c>
      <c r="E1878" s="663" t="s">
        <v>634</v>
      </c>
      <c r="F1878" s="664" t="s">
        <v>4671</v>
      </c>
      <c r="G1878" s="663" t="s">
        <v>650</v>
      </c>
      <c r="H1878" s="663" t="s">
        <v>1069</v>
      </c>
      <c r="I1878" s="663" t="s">
        <v>1070</v>
      </c>
      <c r="J1878" s="663" t="s">
        <v>1071</v>
      </c>
      <c r="K1878" s="663" t="s">
        <v>1072</v>
      </c>
      <c r="L1878" s="665">
        <v>9.3538647953930116</v>
      </c>
      <c r="M1878" s="665">
        <v>215</v>
      </c>
      <c r="N1878" s="666">
        <v>2011.0809310094974</v>
      </c>
    </row>
    <row r="1879" spans="1:14" ht="14.4" customHeight="1" x14ac:dyDescent="0.3">
      <c r="A1879" s="661" t="s">
        <v>591</v>
      </c>
      <c r="B1879" s="662" t="s">
        <v>592</v>
      </c>
      <c r="C1879" s="663" t="s">
        <v>607</v>
      </c>
      <c r="D1879" s="664" t="s">
        <v>4664</v>
      </c>
      <c r="E1879" s="663" t="s">
        <v>634</v>
      </c>
      <c r="F1879" s="664" t="s">
        <v>4671</v>
      </c>
      <c r="G1879" s="663" t="s">
        <v>650</v>
      </c>
      <c r="H1879" s="663" t="s">
        <v>1073</v>
      </c>
      <c r="I1879" s="663" t="s">
        <v>1074</v>
      </c>
      <c r="J1879" s="663" t="s">
        <v>1075</v>
      </c>
      <c r="K1879" s="663" t="s">
        <v>1076</v>
      </c>
      <c r="L1879" s="665">
        <v>60.58</v>
      </c>
      <c r="M1879" s="665">
        <v>2</v>
      </c>
      <c r="N1879" s="666">
        <v>121.16</v>
      </c>
    </row>
    <row r="1880" spans="1:14" ht="14.4" customHeight="1" x14ac:dyDescent="0.3">
      <c r="A1880" s="661" t="s">
        <v>591</v>
      </c>
      <c r="B1880" s="662" t="s">
        <v>592</v>
      </c>
      <c r="C1880" s="663" t="s">
        <v>607</v>
      </c>
      <c r="D1880" s="664" t="s">
        <v>4664</v>
      </c>
      <c r="E1880" s="663" t="s">
        <v>634</v>
      </c>
      <c r="F1880" s="664" t="s">
        <v>4671</v>
      </c>
      <c r="G1880" s="663" t="s">
        <v>650</v>
      </c>
      <c r="H1880" s="663" t="s">
        <v>1081</v>
      </c>
      <c r="I1880" s="663" t="s">
        <v>1082</v>
      </c>
      <c r="J1880" s="663" t="s">
        <v>1083</v>
      </c>
      <c r="K1880" s="663" t="s">
        <v>1084</v>
      </c>
      <c r="L1880" s="665">
        <v>219.91444444444448</v>
      </c>
      <c r="M1880" s="665">
        <v>18</v>
      </c>
      <c r="N1880" s="666">
        <v>3958.4600000000005</v>
      </c>
    </row>
    <row r="1881" spans="1:14" ht="14.4" customHeight="1" x14ac:dyDescent="0.3">
      <c r="A1881" s="661" t="s">
        <v>591</v>
      </c>
      <c r="B1881" s="662" t="s">
        <v>592</v>
      </c>
      <c r="C1881" s="663" t="s">
        <v>607</v>
      </c>
      <c r="D1881" s="664" t="s">
        <v>4664</v>
      </c>
      <c r="E1881" s="663" t="s">
        <v>634</v>
      </c>
      <c r="F1881" s="664" t="s">
        <v>4671</v>
      </c>
      <c r="G1881" s="663" t="s">
        <v>650</v>
      </c>
      <c r="H1881" s="663" t="s">
        <v>1088</v>
      </c>
      <c r="I1881" s="663" t="s">
        <v>1089</v>
      </c>
      <c r="J1881" s="663" t="s">
        <v>1090</v>
      </c>
      <c r="K1881" s="663" t="s">
        <v>1091</v>
      </c>
      <c r="L1881" s="665">
        <v>150.39282057972324</v>
      </c>
      <c r="M1881" s="665">
        <v>54</v>
      </c>
      <c r="N1881" s="666">
        <v>8121.2123113050548</v>
      </c>
    </row>
    <row r="1882" spans="1:14" ht="14.4" customHeight="1" x14ac:dyDescent="0.3">
      <c r="A1882" s="661" t="s">
        <v>591</v>
      </c>
      <c r="B1882" s="662" t="s">
        <v>592</v>
      </c>
      <c r="C1882" s="663" t="s">
        <v>607</v>
      </c>
      <c r="D1882" s="664" t="s">
        <v>4664</v>
      </c>
      <c r="E1882" s="663" t="s">
        <v>634</v>
      </c>
      <c r="F1882" s="664" t="s">
        <v>4671</v>
      </c>
      <c r="G1882" s="663" t="s">
        <v>650</v>
      </c>
      <c r="H1882" s="663" t="s">
        <v>1092</v>
      </c>
      <c r="I1882" s="663" t="s">
        <v>215</v>
      </c>
      <c r="J1882" s="663" t="s">
        <v>1093</v>
      </c>
      <c r="K1882" s="663"/>
      <c r="L1882" s="665">
        <v>97.904530040780728</v>
      </c>
      <c r="M1882" s="665">
        <v>32</v>
      </c>
      <c r="N1882" s="666">
        <v>3132.9449613049833</v>
      </c>
    </row>
    <row r="1883" spans="1:14" ht="14.4" customHeight="1" x14ac:dyDescent="0.3">
      <c r="A1883" s="661" t="s">
        <v>591</v>
      </c>
      <c r="B1883" s="662" t="s">
        <v>592</v>
      </c>
      <c r="C1883" s="663" t="s">
        <v>607</v>
      </c>
      <c r="D1883" s="664" t="s">
        <v>4664</v>
      </c>
      <c r="E1883" s="663" t="s">
        <v>634</v>
      </c>
      <c r="F1883" s="664" t="s">
        <v>4671</v>
      </c>
      <c r="G1883" s="663" t="s">
        <v>650</v>
      </c>
      <c r="H1883" s="663" t="s">
        <v>3578</v>
      </c>
      <c r="I1883" s="663" t="s">
        <v>215</v>
      </c>
      <c r="J1883" s="663" t="s">
        <v>3579</v>
      </c>
      <c r="K1883" s="663"/>
      <c r="L1883" s="665">
        <v>535.00198400000011</v>
      </c>
      <c r="M1883" s="665">
        <v>1</v>
      </c>
      <c r="N1883" s="666">
        <v>535.00198400000011</v>
      </c>
    </row>
    <row r="1884" spans="1:14" ht="14.4" customHeight="1" x14ac:dyDescent="0.3">
      <c r="A1884" s="661" t="s">
        <v>591</v>
      </c>
      <c r="B1884" s="662" t="s">
        <v>592</v>
      </c>
      <c r="C1884" s="663" t="s">
        <v>607</v>
      </c>
      <c r="D1884" s="664" t="s">
        <v>4664</v>
      </c>
      <c r="E1884" s="663" t="s">
        <v>634</v>
      </c>
      <c r="F1884" s="664" t="s">
        <v>4671</v>
      </c>
      <c r="G1884" s="663" t="s">
        <v>650</v>
      </c>
      <c r="H1884" s="663" t="s">
        <v>3580</v>
      </c>
      <c r="I1884" s="663" t="s">
        <v>215</v>
      </c>
      <c r="J1884" s="663" t="s">
        <v>3581</v>
      </c>
      <c r="K1884" s="663"/>
      <c r="L1884" s="665">
        <v>72.679178811793506</v>
      </c>
      <c r="M1884" s="665">
        <v>3</v>
      </c>
      <c r="N1884" s="666">
        <v>218.03753643538053</v>
      </c>
    </row>
    <row r="1885" spans="1:14" ht="14.4" customHeight="1" x14ac:dyDescent="0.3">
      <c r="A1885" s="661" t="s">
        <v>591</v>
      </c>
      <c r="B1885" s="662" t="s">
        <v>592</v>
      </c>
      <c r="C1885" s="663" t="s">
        <v>607</v>
      </c>
      <c r="D1885" s="664" t="s">
        <v>4664</v>
      </c>
      <c r="E1885" s="663" t="s">
        <v>634</v>
      </c>
      <c r="F1885" s="664" t="s">
        <v>4671</v>
      </c>
      <c r="G1885" s="663" t="s">
        <v>650</v>
      </c>
      <c r="H1885" s="663" t="s">
        <v>4385</v>
      </c>
      <c r="I1885" s="663" t="s">
        <v>215</v>
      </c>
      <c r="J1885" s="663" t="s">
        <v>4386</v>
      </c>
      <c r="K1885" s="663"/>
      <c r="L1885" s="665">
        <v>30.980000000000015</v>
      </c>
      <c r="M1885" s="665">
        <v>2</v>
      </c>
      <c r="N1885" s="666">
        <v>61.960000000000029</v>
      </c>
    </row>
    <row r="1886" spans="1:14" ht="14.4" customHeight="1" x14ac:dyDescent="0.3">
      <c r="A1886" s="661" t="s">
        <v>591</v>
      </c>
      <c r="B1886" s="662" t="s">
        <v>592</v>
      </c>
      <c r="C1886" s="663" t="s">
        <v>607</v>
      </c>
      <c r="D1886" s="664" t="s">
        <v>4664</v>
      </c>
      <c r="E1886" s="663" t="s">
        <v>634</v>
      </c>
      <c r="F1886" s="664" t="s">
        <v>4671</v>
      </c>
      <c r="G1886" s="663" t="s">
        <v>650</v>
      </c>
      <c r="H1886" s="663" t="s">
        <v>1103</v>
      </c>
      <c r="I1886" s="663" t="s">
        <v>215</v>
      </c>
      <c r="J1886" s="663" t="s">
        <v>1104</v>
      </c>
      <c r="K1886" s="663"/>
      <c r="L1886" s="665">
        <v>33.731666666666676</v>
      </c>
      <c r="M1886" s="665">
        <v>6</v>
      </c>
      <c r="N1886" s="666">
        <v>202.39000000000004</v>
      </c>
    </row>
    <row r="1887" spans="1:14" ht="14.4" customHeight="1" x14ac:dyDescent="0.3">
      <c r="A1887" s="661" t="s">
        <v>591</v>
      </c>
      <c r="B1887" s="662" t="s">
        <v>592</v>
      </c>
      <c r="C1887" s="663" t="s">
        <v>607</v>
      </c>
      <c r="D1887" s="664" t="s">
        <v>4664</v>
      </c>
      <c r="E1887" s="663" t="s">
        <v>634</v>
      </c>
      <c r="F1887" s="664" t="s">
        <v>4671</v>
      </c>
      <c r="G1887" s="663" t="s">
        <v>650</v>
      </c>
      <c r="H1887" s="663" t="s">
        <v>1107</v>
      </c>
      <c r="I1887" s="663" t="s">
        <v>215</v>
      </c>
      <c r="J1887" s="663" t="s">
        <v>1108</v>
      </c>
      <c r="K1887" s="663"/>
      <c r="L1887" s="665">
        <v>99.8970660558589</v>
      </c>
      <c r="M1887" s="665">
        <v>92</v>
      </c>
      <c r="N1887" s="666">
        <v>9190.5300771390193</v>
      </c>
    </row>
    <row r="1888" spans="1:14" ht="14.4" customHeight="1" x14ac:dyDescent="0.3">
      <c r="A1888" s="661" t="s">
        <v>591</v>
      </c>
      <c r="B1888" s="662" t="s">
        <v>592</v>
      </c>
      <c r="C1888" s="663" t="s">
        <v>607</v>
      </c>
      <c r="D1888" s="664" t="s">
        <v>4664</v>
      </c>
      <c r="E1888" s="663" t="s">
        <v>634</v>
      </c>
      <c r="F1888" s="664" t="s">
        <v>4671</v>
      </c>
      <c r="G1888" s="663" t="s">
        <v>650</v>
      </c>
      <c r="H1888" s="663" t="s">
        <v>1113</v>
      </c>
      <c r="I1888" s="663" t="s">
        <v>215</v>
      </c>
      <c r="J1888" s="663" t="s">
        <v>1114</v>
      </c>
      <c r="K1888" s="663"/>
      <c r="L1888" s="665">
        <v>21.279989743068636</v>
      </c>
      <c r="M1888" s="665">
        <v>12</v>
      </c>
      <c r="N1888" s="666">
        <v>255.35987691682362</v>
      </c>
    </row>
    <row r="1889" spans="1:14" ht="14.4" customHeight="1" x14ac:dyDescent="0.3">
      <c r="A1889" s="661" t="s">
        <v>591</v>
      </c>
      <c r="B1889" s="662" t="s">
        <v>592</v>
      </c>
      <c r="C1889" s="663" t="s">
        <v>607</v>
      </c>
      <c r="D1889" s="664" t="s">
        <v>4664</v>
      </c>
      <c r="E1889" s="663" t="s">
        <v>634</v>
      </c>
      <c r="F1889" s="664" t="s">
        <v>4671</v>
      </c>
      <c r="G1889" s="663" t="s">
        <v>650</v>
      </c>
      <c r="H1889" s="663" t="s">
        <v>4387</v>
      </c>
      <c r="I1889" s="663" t="s">
        <v>4388</v>
      </c>
      <c r="J1889" s="663" t="s">
        <v>4389</v>
      </c>
      <c r="K1889" s="663" t="s">
        <v>1186</v>
      </c>
      <c r="L1889" s="665">
        <v>38.779996952798498</v>
      </c>
      <c r="M1889" s="665">
        <v>1</v>
      </c>
      <c r="N1889" s="666">
        <v>38.779996952798498</v>
      </c>
    </row>
    <row r="1890" spans="1:14" ht="14.4" customHeight="1" x14ac:dyDescent="0.3">
      <c r="A1890" s="661" t="s">
        <v>591</v>
      </c>
      <c r="B1890" s="662" t="s">
        <v>592</v>
      </c>
      <c r="C1890" s="663" t="s">
        <v>607</v>
      </c>
      <c r="D1890" s="664" t="s">
        <v>4664</v>
      </c>
      <c r="E1890" s="663" t="s">
        <v>634</v>
      </c>
      <c r="F1890" s="664" t="s">
        <v>4671</v>
      </c>
      <c r="G1890" s="663" t="s">
        <v>650</v>
      </c>
      <c r="H1890" s="663" t="s">
        <v>1125</v>
      </c>
      <c r="I1890" s="663" t="s">
        <v>1126</v>
      </c>
      <c r="J1890" s="663" t="s">
        <v>1127</v>
      </c>
      <c r="K1890" s="663" t="s">
        <v>1128</v>
      </c>
      <c r="L1890" s="665">
        <v>62.689598840660814</v>
      </c>
      <c r="M1890" s="665">
        <v>4</v>
      </c>
      <c r="N1890" s="666">
        <v>250.75839536264326</v>
      </c>
    </row>
    <row r="1891" spans="1:14" ht="14.4" customHeight="1" x14ac:dyDescent="0.3">
      <c r="A1891" s="661" t="s">
        <v>591</v>
      </c>
      <c r="B1891" s="662" t="s">
        <v>592</v>
      </c>
      <c r="C1891" s="663" t="s">
        <v>607</v>
      </c>
      <c r="D1891" s="664" t="s">
        <v>4664</v>
      </c>
      <c r="E1891" s="663" t="s">
        <v>634</v>
      </c>
      <c r="F1891" s="664" t="s">
        <v>4671</v>
      </c>
      <c r="G1891" s="663" t="s">
        <v>650</v>
      </c>
      <c r="H1891" s="663" t="s">
        <v>1133</v>
      </c>
      <c r="I1891" s="663" t="s">
        <v>1134</v>
      </c>
      <c r="J1891" s="663" t="s">
        <v>1135</v>
      </c>
      <c r="K1891" s="663" t="s">
        <v>1136</v>
      </c>
      <c r="L1891" s="665">
        <v>112.96566899415352</v>
      </c>
      <c r="M1891" s="665">
        <v>77</v>
      </c>
      <c r="N1891" s="666">
        <v>8698.3565125498208</v>
      </c>
    </row>
    <row r="1892" spans="1:14" ht="14.4" customHeight="1" x14ac:dyDescent="0.3">
      <c r="A1892" s="661" t="s">
        <v>591</v>
      </c>
      <c r="B1892" s="662" t="s">
        <v>592</v>
      </c>
      <c r="C1892" s="663" t="s">
        <v>607</v>
      </c>
      <c r="D1892" s="664" t="s">
        <v>4664</v>
      </c>
      <c r="E1892" s="663" t="s">
        <v>634</v>
      </c>
      <c r="F1892" s="664" t="s">
        <v>4671</v>
      </c>
      <c r="G1892" s="663" t="s">
        <v>650</v>
      </c>
      <c r="H1892" s="663" t="s">
        <v>4390</v>
      </c>
      <c r="I1892" s="663" t="s">
        <v>215</v>
      </c>
      <c r="J1892" s="663" t="s">
        <v>4391</v>
      </c>
      <c r="K1892" s="663" t="s">
        <v>4392</v>
      </c>
      <c r="L1892" s="665">
        <v>32.819999999999993</v>
      </c>
      <c r="M1892" s="665">
        <v>5</v>
      </c>
      <c r="N1892" s="666">
        <v>164.09999999999997</v>
      </c>
    </row>
    <row r="1893" spans="1:14" ht="14.4" customHeight="1" x14ac:dyDescent="0.3">
      <c r="A1893" s="661" t="s">
        <v>591</v>
      </c>
      <c r="B1893" s="662" t="s">
        <v>592</v>
      </c>
      <c r="C1893" s="663" t="s">
        <v>607</v>
      </c>
      <c r="D1893" s="664" t="s">
        <v>4664</v>
      </c>
      <c r="E1893" s="663" t="s">
        <v>634</v>
      </c>
      <c r="F1893" s="664" t="s">
        <v>4671</v>
      </c>
      <c r="G1893" s="663" t="s">
        <v>650</v>
      </c>
      <c r="H1893" s="663" t="s">
        <v>1145</v>
      </c>
      <c r="I1893" s="663" t="s">
        <v>1146</v>
      </c>
      <c r="J1893" s="663" t="s">
        <v>1147</v>
      </c>
      <c r="K1893" s="663" t="s">
        <v>1148</v>
      </c>
      <c r="L1893" s="665">
        <v>116.71800000000003</v>
      </c>
      <c r="M1893" s="665">
        <v>5</v>
      </c>
      <c r="N1893" s="666">
        <v>583.59000000000015</v>
      </c>
    </row>
    <row r="1894" spans="1:14" ht="14.4" customHeight="1" x14ac:dyDescent="0.3">
      <c r="A1894" s="661" t="s">
        <v>591</v>
      </c>
      <c r="B1894" s="662" t="s">
        <v>592</v>
      </c>
      <c r="C1894" s="663" t="s">
        <v>607</v>
      </c>
      <c r="D1894" s="664" t="s">
        <v>4664</v>
      </c>
      <c r="E1894" s="663" t="s">
        <v>634</v>
      </c>
      <c r="F1894" s="664" t="s">
        <v>4671</v>
      </c>
      <c r="G1894" s="663" t="s">
        <v>650</v>
      </c>
      <c r="H1894" s="663" t="s">
        <v>4393</v>
      </c>
      <c r="I1894" s="663" t="s">
        <v>4394</v>
      </c>
      <c r="J1894" s="663" t="s">
        <v>4395</v>
      </c>
      <c r="K1894" s="663" t="s">
        <v>4396</v>
      </c>
      <c r="L1894" s="665">
        <v>36.582000000000001</v>
      </c>
      <c r="M1894" s="665">
        <v>5</v>
      </c>
      <c r="N1894" s="666">
        <v>182.91</v>
      </c>
    </row>
    <row r="1895" spans="1:14" ht="14.4" customHeight="1" x14ac:dyDescent="0.3">
      <c r="A1895" s="661" t="s">
        <v>591</v>
      </c>
      <c r="B1895" s="662" t="s">
        <v>592</v>
      </c>
      <c r="C1895" s="663" t="s">
        <v>607</v>
      </c>
      <c r="D1895" s="664" t="s">
        <v>4664</v>
      </c>
      <c r="E1895" s="663" t="s">
        <v>634</v>
      </c>
      <c r="F1895" s="664" t="s">
        <v>4671</v>
      </c>
      <c r="G1895" s="663" t="s">
        <v>650</v>
      </c>
      <c r="H1895" s="663" t="s">
        <v>1149</v>
      </c>
      <c r="I1895" s="663" t="s">
        <v>1150</v>
      </c>
      <c r="J1895" s="663" t="s">
        <v>1151</v>
      </c>
      <c r="K1895" s="663" t="s">
        <v>1152</v>
      </c>
      <c r="L1895" s="665">
        <v>40.579896079541783</v>
      </c>
      <c r="M1895" s="665">
        <v>12</v>
      </c>
      <c r="N1895" s="666">
        <v>486.95875295450139</v>
      </c>
    </row>
    <row r="1896" spans="1:14" ht="14.4" customHeight="1" x14ac:dyDescent="0.3">
      <c r="A1896" s="661" t="s">
        <v>591</v>
      </c>
      <c r="B1896" s="662" t="s">
        <v>592</v>
      </c>
      <c r="C1896" s="663" t="s">
        <v>607</v>
      </c>
      <c r="D1896" s="664" t="s">
        <v>4664</v>
      </c>
      <c r="E1896" s="663" t="s">
        <v>634</v>
      </c>
      <c r="F1896" s="664" t="s">
        <v>4671</v>
      </c>
      <c r="G1896" s="663" t="s">
        <v>650</v>
      </c>
      <c r="H1896" s="663" t="s">
        <v>1153</v>
      </c>
      <c r="I1896" s="663" t="s">
        <v>1154</v>
      </c>
      <c r="J1896" s="663" t="s">
        <v>1155</v>
      </c>
      <c r="K1896" s="663" t="s">
        <v>1156</v>
      </c>
      <c r="L1896" s="665">
        <v>90.93005202672866</v>
      </c>
      <c r="M1896" s="665">
        <v>6</v>
      </c>
      <c r="N1896" s="666">
        <v>545.58031216037193</v>
      </c>
    </row>
    <row r="1897" spans="1:14" ht="14.4" customHeight="1" x14ac:dyDescent="0.3">
      <c r="A1897" s="661" t="s">
        <v>591</v>
      </c>
      <c r="B1897" s="662" t="s">
        <v>592</v>
      </c>
      <c r="C1897" s="663" t="s">
        <v>607</v>
      </c>
      <c r="D1897" s="664" t="s">
        <v>4664</v>
      </c>
      <c r="E1897" s="663" t="s">
        <v>634</v>
      </c>
      <c r="F1897" s="664" t="s">
        <v>4671</v>
      </c>
      <c r="G1897" s="663" t="s">
        <v>650</v>
      </c>
      <c r="H1897" s="663" t="s">
        <v>1157</v>
      </c>
      <c r="I1897" s="663" t="s">
        <v>1158</v>
      </c>
      <c r="J1897" s="663" t="s">
        <v>1155</v>
      </c>
      <c r="K1897" s="663" t="s">
        <v>1159</v>
      </c>
      <c r="L1897" s="665">
        <v>37.990000000000009</v>
      </c>
      <c r="M1897" s="665">
        <v>3</v>
      </c>
      <c r="N1897" s="666">
        <v>113.97000000000003</v>
      </c>
    </row>
    <row r="1898" spans="1:14" ht="14.4" customHeight="1" x14ac:dyDescent="0.3">
      <c r="A1898" s="661" t="s">
        <v>591</v>
      </c>
      <c r="B1898" s="662" t="s">
        <v>592</v>
      </c>
      <c r="C1898" s="663" t="s">
        <v>607</v>
      </c>
      <c r="D1898" s="664" t="s">
        <v>4664</v>
      </c>
      <c r="E1898" s="663" t="s">
        <v>634</v>
      </c>
      <c r="F1898" s="664" t="s">
        <v>4671</v>
      </c>
      <c r="G1898" s="663" t="s">
        <v>650</v>
      </c>
      <c r="H1898" s="663" t="s">
        <v>1168</v>
      </c>
      <c r="I1898" s="663" t="s">
        <v>1169</v>
      </c>
      <c r="J1898" s="663" t="s">
        <v>1170</v>
      </c>
      <c r="K1898" s="663" t="s">
        <v>1171</v>
      </c>
      <c r="L1898" s="665">
        <v>68.91970576565123</v>
      </c>
      <c r="M1898" s="665">
        <v>1</v>
      </c>
      <c r="N1898" s="666">
        <v>68.91970576565123</v>
      </c>
    </row>
    <row r="1899" spans="1:14" ht="14.4" customHeight="1" x14ac:dyDescent="0.3">
      <c r="A1899" s="661" t="s">
        <v>591</v>
      </c>
      <c r="B1899" s="662" t="s">
        <v>592</v>
      </c>
      <c r="C1899" s="663" t="s">
        <v>607</v>
      </c>
      <c r="D1899" s="664" t="s">
        <v>4664</v>
      </c>
      <c r="E1899" s="663" t="s">
        <v>634</v>
      </c>
      <c r="F1899" s="664" t="s">
        <v>4671</v>
      </c>
      <c r="G1899" s="663" t="s">
        <v>650</v>
      </c>
      <c r="H1899" s="663" t="s">
        <v>1172</v>
      </c>
      <c r="I1899" s="663" t="s">
        <v>1173</v>
      </c>
      <c r="J1899" s="663" t="s">
        <v>1174</v>
      </c>
      <c r="K1899" s="663" t="s">
        <v>1175</v>
      </c>
      <c r="L1899" s="665">
        <v>18.249956127724811</v>
      </c>
      <c r="M1899" s="665">
        <v>3</v>
      </c>
      <c r="N1899" s="666">
        <v>54.74986838317443</v>
      </c>
    </row>
    <row r="1900" spans="1:14" ht="14.4" customHeight="1" x14ac:dyDescent="0.3">
      <c r="A1900" s="661" t="s">
        <v>591</v>
      </c>
      <c r="B1900" s="662" t="s">
        <v>592</v>
      </c>
      <c r="C1900" s="663" t="s">
        <v>607</v>
      </c>
      <c r="D1900" s="664" t="s">
        <v>4664</v>
      </c>
      <c r="E1900" s="663" t="s">
        <v>634</v>
      </c>
      <c r="F1900" s="664" t="s">
        <v>4671</v>
      </c>
      <c r="G1900" s="663" t="s">
        <v>650</v>
      </c>
      <c r="H1900" s="663" t="s">
        <v>1180</v>
      </c>
      <c r="I1900" s="663" t="s">
        <v>1181</v>
      </c>
      <c r="J1900" s="663" t="s">
        <v>1182</v>
      </c>
      <c r="K1900" s="663" t="s">
        <v>1183</v>
      </c>
      <c r="L1900" s="665">
        <v>107.03000000000003</v>
      </c>
      <c r="M1900" s="665">
        <v>1</v>
      </c>
      <c r="N1900" s="666">
        <v>107.03000000000003</v>
      </c>
    </row>
    <row r="1901" spans="1:14" ht="14.4" customHeight="1" x14ac:dyDescent="0.3">
      <c r="A1901" s="661" t="s">
        <v>591</v>
      </c>
      <c r="B1901" s="662" t="s">
        <v>592</v>
      </c>
      <c r="C1901" s="663" t="s">
        <v>607</v>
      </c>
      <c r="D1901" s="664" t="s">
        <v>4664</v>
      </c>
      <c r="E1901" s="663" t="s">
        <v>634</v>
      </c>
      <c r="F1901" s="664" t="s">
        <v>4671</v>
      </c>
      <c r="G1901" s="663" t="s">
        <v>650</v>
      </c>
      <c r="H1901" s="663" t="s">
        <v>1184</v>
      </c>
      <c r="I1901" s="663" t="s">
        <v>1185</v>
      </c>
      <c r="J1901" s="663" t="s">
        <v>1182</v>
      </c>
      <c r="K1901" s="663" t="s">
        <v>1186</v>
      </c>
      <c r="L1901" s="665">
        <v>34.716635737066838</v>
      </c>
      <c r="M1901" s="665">
        <v>3</v>
      </c>
      <c r="N1901" s="666">
        <v>104.14990721120051</v>
      </c>
    </row>
    <row r="1902" spans="1:14" ht="14.4" customHeight="1" x14ac:dyDescent="0.3">
      <c r="A1902" s="661" t="s">
        <v>591</v>
      </c>
      <c r="B1902" s="662" t="s">
        <v>592</v>
      </c>
      <c r="C1902" s="663" t="s">
        <v>607</v>
      </c>
      <c r="D1902" s="664" t="s">
        <v>4664</v>
      </c>
      <c r="E1902" s="663" t="s">
        <v>634</v>
      </c>
      <c r="F1902" s="664" t="s">
        <v>4671</v>
      </c>
      <c r="G1902" s="663" t="s">
        <v>650</v>
      </c>
      <c r="H1902" s="663" t="s">
        <v>3587</v>
      </c>
      <c r="I1902" s="663" t="s">
        <v>3588</v>
      </c>
      <c r="J1902" s="663" t="s">
        <v>1189</v>
      </c>
      <c r="K1902" s="663" t="s">
        <v>2735</v>
      </c>
      <c r="L1902" s="665">
        <v>61.73</v>
      </c>
      <c r="M1902" s="665">
        <v>1</v>
      </c>
      <c r="N1902" s="666">
        <v>61.73</v>
      </c>
    </row>
    <row r="1903" spans="1:14" ht="14.4" customHeight="1" x14ac:dyDescent="0.3">
      <c r="A1903" s="661" t="s">
        <v>591</v>
      </c>
      <c r="B1903" s="662" t="s">
        <v>592</v>
      </c>
      <c r="C1903" s="663" t="s">
        <v>607</v>
      </c>
      <c r="D1903" s="664" t="s">
        <v>4664</v>
      </c>
      <c r="E1903" s="663" t="s">
        <v>634</v>
      </c>
      <c r="F1903" s="664" t="s">
        <v>4671</v>
      </c>
      <c r="G1903" s="663" t="s">
        <v>650</v>
      </c>
      <c r="H1903" s="663" t="s">
        <v>1191</v>
      </c>
      <c r="I1903" s="663" t="s">
        <v>1192</v>
      </c>
      <c r="J1903" s="663" t="s">
        <v>1174</v>
      </c>
      <c r="K1903" s="663" t="s">
        <v>1193</v>
      </c>
      <c r="L1903" s="665">
        <v>26.328076401774812</v>
      </c>
      <c r="M1903" s="665">
        <v>37</v>
      </c>
      <c r="N1903" s="666">
        <v>974.13882686566808</v>
      </c>
    </row>
    <row r="1904" spans="1:14" ht="14.4" customHeight="1" x14ac:dyDescent="0.3">
      <c r="A1904" s="661" t="s">
        <v>591</v>
      </c>
      <c r="B1904" s="662" t="s">
        <v>592</v>
      </c>
      <c r="C1904" s="663" t="s">
        <v>607</v>
      </c>
      <c r="D1904" s="664" t="s">
        <v>4664</v>
      </c>
      <c r="E1904" s="663" t="s">
        <v>634</v>
      </c>
      <c r="F1904" s="664" t="s">
        <v>4671</v>
      </c>
      <c r="G1904" s="663" t="s">
        <v>650</v>
      </c>
      <c r="H1904" s="663" t="s">
        <v>3592</v>
      </c>
      <c r="I1904" s="663" t="s">
        <v>3593</v>
      </c>
      <c r="J1904" s="663" t="s">
        <v>3594</v>
      </c>
      <c r="K1904" s="663" t="s">
        <v>3595</v>
      </c>
      <c r="L1904" s="665">
        <v>179.97499999999999</v>
      </c>
      <c r="M1904" s="665">
        <v>2</v>
      </c>
      <c r="N1904" s="666">
        <v>359.95</v>
      </c>
    </row>
    <row r="1905" spans="1:14" ht="14.4" customHeight="1" x14ac:dyDescent="0.3">
      <c r="A1905" s="661" t="s">
        <v>591</v>
      </c>
      <c r="B1905" s="662" t="s">
        <v>592</v>
      </c>
      <c r="C1905" s="663" t="s">
        <v>607</v>
      </c>
      <c r="D1905" s="664" t="s">
        <v>4664</v>
      </c>
      <c r="E1905" s="663" t="s">
        <v>634</v>
      </c>
      <c r="F1905" s="664" t="s">
        <v>4671</v>
      </c>
      <c r="G1905" s="663" t="s">
        <v>650</v>
      </c>
      <c r="H1905" s="663" t="s">
        <v>1202</v>
      </c>
      <c r="I1905" s="663" t="s">
        <v>1203</v>
      </c>
      <c r="J1905" s="663" t="s">
        <v>1204</v>
      </c>
      <c r="K1905" s="663"/>
      <c r="L1905" s="665">
        <v>456.69508700093257</v>
      </c>
      <c r="M1905" s="665">
        <v>9</v>
      </c>
      <c r="N1905" s="666">
        <v>4110.2557830083933</v>
      </c>
    </row>
    <row r="1906" spans="1:14" ht="14.4" customHeight="1" x14ac:dyDescent="0.3">
      <c r="A1906" s="661" t="s">
        <v>591</v>
      </c>
      <c r="B1906" s="662" t="s">
        <v>592</v>
      </c>
      <c r="C1906" s="663" t="s">
        <v>607</v>
      </c>
      <c r="D1906" s="664" t="s">
        <v>4664</v>
      </c>
      <c r="E1906" s="663" t="s">
        <v>634</v>
      </c>
      <c r="F1906" s="664" t="s">
        <v>4671</v>
      </c>
      <c r="G1906" s="663" t="s">
        <v>650</v>
      </c>
      <c r="H1906" s="663" t="s">
        <v>1205</v>
      </c>
      <c r="I1906" s="663" t="s">
        <v>215</v>
      </c>
      <c r="J1906" s="663" t="s">
        <v>1206</v>
      </c>
      <c r="K1906" s="663"/>
      <c r="L1906" s="665">
        <v>191.1307071098683</v>
      </c>
      <c r="M1906" s="665">
        <v>133</v>
      </c>
      <c r="N1906" s="666">
        <v>25420.384045612485</v>
      </c>
    </row>
    <row r="1907" spans="1:14" ht="14.4" customHeight="1" x14ac:dyDescent="0.3">
      <c r="A1907" s="661" t="s">
        <v>591</v>
      </c>
      <c r="B1907" s="662" t="s">
        <v>592</v>
      </c>
      <c r="C1907" s="663" t="s">
        <v>607</v>
      </c>
      <c r="D1907" s="664" t="s">
        <v>4664</v>
      </c>
      <c r="E1907" s="663" t="s">
        <v>634</v>
      </c>
      <c r="F1907" s="664" t="s">
        <v>4671</v>
      </c>
      <c r="G1907" s="663" t="s">
        <v>650</v>
      </c>
      <c r="H1907" s="663" t="s">
        <v>1207</v>
      </c>
      <c r="I1907" s="663" t="s">
        <v>215</v>
      </c>
      <c r="J1907" s="663" t="s">
        <v>1208</v>
      </c>
      <c r="K1907" s="663"/>
      <c r="L1907" s="665">
        <v>149.31500000000005</v>
      </c>
      <c r="M1907" s="665">
        <v>4</v>
      </c>
      <c r="N1907" s="666">
        <v>597.26000000000022</v>
      </c>
    </row>
    <row r="1908" spans="1:14" ht="14.4" customHeight="1" x14ac:dyDescent="0.3">
      <c r="A1908" s="661" t="s">
        <v>591</v>
      </c>
      <c r="B1908" s="662" t="s">
        <v>592</v>
      </c>
      <c r="C1908" s="663" t="s">
        <v>607</v>
      </c>
      <c r="D1908" s="664" t="s">
        <v>4664</v>
      </c>
      <c r="E1908" s="663" t="s">
        <v>634</v>
      </c>
      <c r="F1908" s="664" t="s">
        <v>4671</v>
      </c>
      <c r="G1908" s="663" t="s">
        <v>650</v>
      </c>
      <c r="H1908" s="663" t="s">
        <v>1213</v>
      </c>
      <c r="I1908" s="663" t="s">
        <v>1213</v>
      </c>
      <c r="J1908" s="663" t="s">
        <v>652</v>
      </c>
      <c r="K1908" s="663" t="s">
        <v>1214</v>
      </c>
      <c r="L1908" s="665">
        <v>192.5</v>
      </c>
      <c r="M1908" s="665">
        <v>24</v>
      </c>
      <c r="N1908" s="666">
        <v>4620</v>
      </c>
    </row>
    <row r="1909" spans="1:14" ht="14.4" customHeight="1" x14ac:dyDescent="0.3">
      <c r="A1909" s="661" t="s">
        <v>591</v>
      </c>
      <c r="B1909" s="662" t="s">
        <v>592</v>
      </c>
      <c r="C1909" s="663" t="s">
        <v>607</v>
      </c>
      <c r="D1909" s="664" t="s">
        <v>4664</v>
      </c>
      <c r="E1909" s="663" t="s">
        <v>634</v>
      </c>
      <c r="F1909" s="664" t="s">
        <v>4671</v>
      </c>
      <c r="G1909" s="663" t="s">
        <v>650</v>
      </c>
      <c r="H1909" s="663" t="s">
        <v>1218</v>
      </c>
      <c r="I1909" s="663" t="s">
        <v>1219</v>
      </c>
      <c r="J1909" s="663" t="s">
        <v>697</v>
      </c>
      <c r="K1909" s="663" t="s">
        <v>1220</v>
      </c>
      <c r="L1909" s="665">
        <v>42.169889106747171</v>
      </c>
      <c r="M1909" s="665">
        <v>29</v>
      </c>
      <c r="N1909" s="666">
        <v>1222.9267840956679</v>
      </c>
    </row>
    <row r="1910" spans="1:14" ht="14.4" customHeight="1" x14ac:dyDescent="0.3">
      <c r="A1910" s="661" t="s">
        <v>591</v>
      </c>
      <c r="B1910" s="662" t="s">
        <v>592</v>
      </c>
      <c r="C1910" s="663" t="s">
        <v>607</v>
      </c>
      <c r="D1910" s="664" t="s">
        <v>4664</v>
      </c>
      <c r="E1910" s="663" t="s">
        <v>634</v>
      </c>
      <c r="F1910" s="664" t="s">
        <v>4671</v>
      </c>
      <c r="G1910" s="663" t="s">
        <v>650</v>
      </c>
      <c r="H1910" s="663" t="s">
        <v>1221</v>
      </c>
      <c r="I1910" s="663" t="s">
        <v>1222</v>
      </c>
      <c r="J1910" s="663" t="s">
        <v>1223</v>
      </c>
      <c r="K1910" s="663" t="s">
        <v>1224</v>
      </c>
      <c r="L1910" s="665">
        <v>57.165289875531442</v>
      </c>
      <c r="M1910" s="665">
        <v>263</v>
      </c>
      <c r="N1910" s="666">
        <v>15034.47123726477</v>
      </c>
    </row>
    <row r="1911" spans="1:14" ht="14.4" customHeight="1" x14ac:dyDescent="0.3">
      <c r="A1911" s="661" t="s">
        <v>591</v>
      </c>
      <c r="B1911" s="662" t="s">
        <v>592</v>
      </c>
      <c r="C1911" s="663" t="s">
        <v>607</v>
      </c>
      <c r="D1911" s="664" t="s">
        <v>4664</v>
      </c>
      <c r="E1911" s="663" t="s">
        <v>634</v>
      </c>
      <c r="F1911" s="664" t="s">
        <v>4671</v>
      </c>
      <c r="G1911" s="663" t="s">
        <v>650</v>
      </c>
      <c r="H1911" s="663" t="s">
        <v>1225</v>
      </c>
      <c r="I1911" s="663" t="s">
        <v>1226</v>
      </c>
      <c r="J1911" s="663" t="s">
        <v>1227</v>
      </c>
      <c r="K1911" s="663" t="s">
        <v>678</v>
      </c>
      <c r="L1911" s="665">
        <v>124.36141519251733</v>
      </c>
      <c r="M1911" s="665">
        <v>80</v>
      </c>
      <c r="N1911" s="666">
        <v>9948.913215401386</v>
      </c>
    </row>
    <row r="1912" spans="1:14" ht="14.4" customHeight="1" x14ac:dyDescent="0.3">
      <c r="A1912" s="661" t="s">
        <v>591</v>
      </c>
      <c r="B1912" s="662" t="s">
        <v>592</v>
      </c>
      <c r="C1912" s="663" t="s">
        <v>607</v>
      </c>
      <c r="D1912" s="664" t="s">
        <v>4664</v>
      </c>
      <c r="E1912" s="663" t="s">
        <v>634</v>
      </c>
      <c r="F1912" s="664" t="s">
        <v>4671</v>
      </c>
      <c r="G1912" s="663" t="s">
        <v>650</v>
      </c>
      <c r="H1912" s="663" t="s">
        <v>1232</v>
      </c>
      <c r="I1912" s="663" t="s">
        <v>1233</v>
      </c>
      <c r="J1912" s="663" t="s">
        <v>1234</v>
      </c>
      <c r="K1912" s="663" t="s">
        <v>1235</v>
      </c>
      <c r="L1912" s="665">
        <v>58.509999999999977</v>
      </c>
      <c r="M1912" s="665">
        <v>5</v>
      </c>
      <c r="N1912" s="666">
        <v>292.5499999999999</v>
      </c>
    </row>
    <row r="1913" spans="1:14" ht="14.4" customHeight="1" x14ac:dyDescent="0.3">
      <c r="A1913" s="661" t="s">
        <v>591</v>
      </c>
      <c r="B1913" s="662" t="s">
        <v>592</v>
      </c>
      <c r="C1913" s="663" t="s">
        <v>607</v>
      </c>
      <c r="D1913" s="664" t="s">
        <v>4664</v>
      </c>
      <c r="E1913" s="663" t="s">
        <v>634</v>
      </c>
      <c r="F1913" s="664" t="s">
        <v>4671</v>
      </c>
      <c r="G1913" s="663" t="s">
        <v>650</v>
      </c>
      <c r="H1913" s="663" t="s">
        <v>1236</v>
      </c>
      <c r="I1913" s="663" t="s">
        <v>1237</v>
      </c>
      <c r="J1913" s="663" t="s">
        <v>1238</v>
      </c>
      <c r="K1913" s="663" t="s">
        <v>1239</v>
      </c>
      <c r="L1913" s="665">
        <v>107.48999999999998</v>
      </c>
      <c r="M1913" s="665">
        <v>1</v>
      </c>
      <c r="N1913" s="666">
        <v>107.48999999999998</v>
      </c>
    </row>
    <row r="1914" spans="1:14" ht="14.4" customHeight="1" x14ac:dyDescent="0.3">
      <c r="A1914" s="661" t="s">
        <v>591</v>
      </c>
      <c r="B1914" s="662" t="s">
        <v>592</v>
      </c>
      <c r="C1914" s="663" t="s">
        <v>607</v>
      </c>
      <c r="D1914" s="664" t="s">
        <v>4664</v>
      </c>
      <c r="E1914" s="663" t="s">
        <v>634</v>
      </c>
      <c r="F1914" s="664" t="s">
        <v>4671</v>
      </c>
      <c r="G1914" s="663" t="s">
        <v>650</v>
      </c>
      <c r="H1914" s="663" t="s">
        <v>4397</v>
      </c>
      <c r="I1914" s="663" t="s">
        <v>4398</v>
      </c>
      <c r="J1914" s="663" t="s">
        <v>4399</v>
      </c>
      <c r="K1914" s="663" t="s">
        <v>4400</v>
      </c>
      <c r="L1914" s="665">
        <v>112.45004674382344</v>
      </c>
      <c r="M1914" s="665">
        <v>4</v>
      </c>
      <c r="N1914" s="666">
        <v>449.80018697529374</v>
      </c>
    </row>
    <row r="1915" spans="1:14" ht="14.4" customHeight="1" x14ac:dyDescent="0.3">
      <c r="A1915" s="661" t="s">
        <v>591</v>
      </c>
      <c r="B1915" s="662" t="s">
        <v>592</v>
      </c>
      <c r="C1915" s="663" t="s">
        <v>607</v>
      </c>
      <c r="D1915" s="664" t="s">
        <v>4664</v>
      </c>
      <c r="E1915" s="663" t="s">
        <v>634</v>
      </c>
      <c r="F1915" s="664" t="s">
        <v>4671</v>
      </c>
      <c r="G1915" s="663" t="s">
        <v>650</v>
      </c>
      <c r="H1915" s="663" t="s">
        <v>1275</v>
      </c>
      <c r="I1915" s="663" t="s">
        <v>1276</v>
      </c>
      <c r="J1915" s="663" t="s">
        <v>1277</v>
      </c>
      <c r="K1915" s="663" t="s">
        <v>1278</v>
      </c>
      <c r="L1915" s="665">
        <v>1704.5599935597465</v>
      </c>
      <c r="M1915" s="665">
        <v>88</v>
      </c>
      <c r="N1915" s="666">
        <v>150001.2794332577</v>
      </c>
    </row>
    <row r="1916" spans="1:14" ht="14.4" customHeight="1" x14ac:dyDescent="0.3">
      <c r="A1916" s="661" t="s">
        <v>591</v>
      </c>
      <c r="B1916" s="662" t="s">
        <v>592</v>
      </c>
      <c r="C1916" s="663" t="s">
        <v>607</v>
      </c>
      <c r="D1916" s="664" t="s">
        <v>4664</v>
      </c>
      <c r="E1916" s="663" t="s">
        <v>634</v>
      </c>
      <c r="F1916" s="664" t="s">
        <v>4671</v>
      </c>
      <c r="G1916" s="663" t="s">
        <v>650</v>
      </c>
      <c r="H1916" s="663" t="s">
        <v>4401</v>
      </c>
      <c r="I1916" s="663" t="s">
        <v>4402</v>
      </c>
      <c r="J1916" s="663" t="s">
        <v>4403</v>
      </c>
      <c r="K1916" s="663" t="s">
        <v>4404</v>
      </c>
      <c r="L1916" s="665">
        <v>1072.5595309792209</v>
      </c>
      <c r="M1916" s="665">
        <v>1</v>
      </c>
      <c r="N1916" s="666">
        <v>1072.5595309792209</v>
      </c>
    </row>
    <row r="1917" spans="1:14" ht="14.4" customHeight="1" x14ac:dyDescent="0.3">
      <c r="A1917" s="661" t="s">
        <v>591</v>
      </c>
      <c r="B1917" s="662" t="s">
        <v>592</v>
      </c>
      <c r="C1917" s="663" t="s">
        <v>607</v>
      </c>
      <c r="D1917" s="664" t="s">
        <v>4664</v>
      </c>
      <c r="E1917" s="663" t="s">
        <v>634</v>
      </c>
      <c r="F1917" s="664" t="s">
        <v>4671</v>
      </c>
      <c r="G1917" s="663" t="s">
        <v>650</v>
      </c>
      <c r="H1917" s="663" t="s">
        <v>3619</v>
      </c>
      <c r="I1917" s="663" t="s">
        <v>3620</v>
      </c>
      <c r="J1917" s="663" t="s">
        <v>3621</v>
      </c>
      <c r="K1917" s="663" t="s">
        <v>3622</v>
      </c>
      <c r="L1917" s="665">
        <v>327.98915220415591</v>
      </c>
      <c r="M1917" s="665">
        <v>8</v>
      </c>
      <c r="N1917" s="666">
        <v>2623.9132176332473</v>
      </c>
    </row>
    <row r="1918" spans="1:14" ht="14.4" customHeight="1" x14ac:dyDescent="0.3">
      <c r="A1918" s="661" t="s">
        <v>591</v>
      </c>
      <c r="B1918" s="662" t="s">
        <v>592</v>
      </c>
      <c r="C1918" s="663" t="s">
        <v>607</v>
      </c>
      <c r="D1918" s="664" t="s">
        <v>4664</v>
      </c>
      <c r="E1918" s="663" t="s">
        <v>634</v>
      </c>
      <c r="F1918" s="664" t="s">
        <v>4671</v>
      </c>
      <c r="G1918" s="663" t="s">
        <v>650</v>
      </c>
      <c r="H1918" s="663" t="s">
        <v>1303</v>
      </c>
      <c r="I1918" s="663" t="s">
        <v>1304</v>
      </c>
      <c r="J1918" s="663" t="s">
        <v>1305</v>
      </c>
      <c r="K1918" s="663" t="s">
        <v>1306</v>
      </c>
      <c r="L1918" s="665">
        <v>101.14999999999992</v>
      </c>
      <c r="M1918" s="665">
        <v>1</v>
      </c>
      <c r="N1918" s="666">
        <v>101.14999999999992</v>
      </c>
    </row>
    <row r="1919" spans="1:14" ht="14.4" customHeight="1" x14ac:dyDescent="0.3">
      <c r="A1919" s="661" t="s">
        <v>591</v>
      </c>
      <c r="B1919" s="662" t="s">
        <v>592</v>
      </c>
      <c r="C1919" s="663" t="s">
        <v>607</v>
      </c>
      <c r="D1919" s="664" t="s">
        <v>4664</v>
      </c>
      <c r="E1919" s="663" t="s">
        <v>634</v>
      </c>
      <c r="F1919" s="664" t="s">
        <v>4671</v>
      </c>
      <c r="G1919" s="663" t="s">
        <v>650</v>
      </c>
      <c r="H1919" s="663" t="s">
        <v>1307</v>
      </c>
      <c r="I1919" s="663" t="s">
        <v>1308</v>
      </c>
      <c r="J1919" s="663" t="s">
        <v>1309</v>
      </c>
      <c r="K1919" s="663" t="s">
        <v>1310</v>
      </c>
      <c r="L1919" s="665">
        <v>20.792403029054785</v>
      </c>
      <c r="M1919" s="665">
        <v>110</v>
      </c>
      <c r="N1919" s="666">
        <v>2287.1643331960263</v>
      </c>
    </row>
    <row r="1920" spans="1:14" ht="14.4" customHeight="1" x14ac:dyDescent="0.3">
      <c r="A1920" s="661" t="s">
        <v>591</v>
      </c>
      <c r="B1920" s="662" t="s">
        <v>592</v>
      </c>
      <c r="C1920" s="663" t="s">
        <v>607</v>
      </c>
      <c r="D1920" s="664" t="s">
        <v>4664</v>
      </c>
      <c r="E1920" s="663" t="s">
        <v>634</v>
      </c>
      <c r="F1920" s="664" t="s">
        <v>4671</v>
      </c>
      <c r="G1920" s="663" t="s">
        <v>650</v>
      </c>
      <c r="H1920" s="663" t="s">
        <v>3630</v>
      </c>
      <c r="I1920" s="663" t="s">
        <v>3631</v>
      </c>
      <c r="J1920" s="663" t="s">
        <v>1006</v>
      </c>
      <c r="K1920" s="663" t="s">
        <v>3632</v>
      </c>
      <c r="L1920" s="665">
        <v>74.561505047458652</v>
      </c>
      <c r="M1920" s="665">
        <v>5</v>
      </c>
      <c r="N1920" s="666">
        <v>372.80752523729325</v>
      </c>
    </row>
    <row r="1921" spans="1:14" ht="14.4" customHeight="1" x14ac:dyDescent="0.3">
      <c r="A1921" s="661" t="s">
        <v>591</v>
      </c>
      <c r="B1921" s="662" t="s">
        <v>592</v>
      </c>
      <c r="C1921" s="663" t="s">
        <v>607</v>
      </c>
      <c r="D1921" s="664" t="s">
        <v>4664</v>
      </c>
      <c r="E1921" s="663" t="s">
        <v>634</v>
      </c>
      <c r="F1921" s="664" t="s">
        <v>4671</v>
      </c>
      <c r="G1921" s="663" t="s">
        <v>650</v>
      </c>
      <c r="H1921" s="663" t="s">
        <v>1311</v>
      </c>
      <c r="I1921" s="663" t="s">
        <v>1312</v>
      </c>
      <c r="J1921" s="663" t="s">
        <v>819</v>
      </c>
      <c r="K1921" s="663" t="s">
        <v>1313</v>
      </c>
      <c r="L1921" s="665">
        <v>65.940833333333345</v>
      </c>
      <c r="M1921" s="665">
        <v>12</v>
      </c>
      <c r="N1921" s="666">
        <v>791.29000000000008</v>
      </c>
    </row>
    <row r="1922" spans="1:14" ht="14.4" customHeight="1" x14ac:dyDescent="0.3">
      <c r="A1922" s="661" t="s">
        <v>591</v>
      </c>
      <c r="B1922" s="662" t="s">
        <v>592</v>
      </c>
      <c r="C1922" s="663" t="s">
        <v>607</v>
      </c>
      <c r="D1922" s="664" t="s">
        <v>4664</v>
      </c>
      <c r="E1922" s="663" t="s">
        <v>634</v>
      </c>
      <c r="F1922" s="664" t="s">
        <v>4671</v>
      </c>
      <c r="G1922" s="663" t="s">
        <v>650</v>
      </c>
      <c r="H1922" s="663" t="s">
        <v>3633</v>
      </c>
      <c r="I1922" s="663" t="s">
        <v>3634</v>
      </c>
      <c r="J1922" s="663" t="s">
        <v>3635</v>
      </c>
      <c r="K1922" s="663" t="s">
        <v>3636</v>
      </c>
      <c r="L1922" s="665">
        <v>68.918347436795543</v>
      </c>
      <c r="M1922" s="665">
        <v>7</v>
      </c>
      <c r="N1922" s="666">
        <v>482.42843205756884</v>
      </c>
    </row>
    <row r="1923" spans="1:14" ht="14.4" customHeight="1" x14ac:dyDescent="0.3">
      <c r="A1923" s="661" t="s">
        <v>591</v>
      </c>
      <c r="B1923" s="662" t="s">
        <v>592</v>
      </c>
      <c r="C1923" s="663" t="s">
        <v>607</v>
      </c>
      <c r="D1923" s="664" t="s">
        <v>4664</v>
      </c>
      <c r="E1923" s="663" t="s">
        <v>634</v>
      </c>
      <c r="F1923" s="664" t="s">
        <v>4671</v>
      </c>
      <c r="G1923" s="663" t="s">
        <v>650</v>
      </c>
      <c r="H1923" s="663" t="s">
        <v>4405</v>
      </c>
      <c r="I1923" s="663" t="s">
        <v>4406</v>
      </c>
      <c r="J1923" s="663" t="s">
        <v>1407</v>
      </c>
      <c r="K1923" s="663" t="s">
        <v>4407</v>
      </c>
      <c r="L1923" s="665">
        <v>44.007307654019584</v>
      </c>
      <c r="M1923" s="665">
        <v>4</v>
      </c>
      <c r="N1923" s="666">
        <v>176.02923061607834</v>
      </c>
    </row>
    <row r="1924" spans="1:14" ht="14.4" customHeight="1" x14ac:dyDescent="0.3">
      <c r="A1924" s="661" t="s">
        <v>591</v>
      </c>
      <c r="B1924" s="662" t="s">
        <v>592</v>
      </c>
      <c r="C1924" s="663" t="s">
        <v>607</v>
      </c>
      <c r="D1924" s="664" t="s">
        <v>4664</v>
      </c>
      <c r="E1924" s="663" t="s">
        <v>634</v>
      </c>
      <c r="F1924" s="664" t="s">
        <v>4671</v>
      </c>
      <c r="G1924" s="663" t="s">
        <v>650</v>
      </c>
      <c r="H1924" s="663" t="s">
        <v>1318</v>
      </c>
      <c r="I1924" s="663" t="s">
        <v>1319</v>
      </c>
      <c r="J1924" s="663" t="s">
        <v>1316</v>
      </c>
      <c r="K1924" s="663" t="s">
        <v>1320</v>
      </c>
      <c r="L1924" s="665">
        <v>65.789999999999992</v>
      </c>
      <c r="M1924" s="665">
        <v>2</v>
      </c>
      <c r="N1924" s="666">
        <v>131.57999999999998</v>
      </c>
    </row>
    <row r="1925" spans="1:14" ht="14.4" customHeight="1" x14ac:dyDescent="0.3">
      <c r="A1925" s="661" t="s">
        <v>591</v>
      </c>
      <c r="B1925" s="662" t="s">
        <v>592</v>
      </c>
      <c r="C1925" s="663" t="s">
        <v>607</v>
      </c>
      <c r="D1925" s="664" t="s">
        <v>4664</v>
      </c>
      <c r="E1925" s="663" t="s">
        <v>634</v>
      </c>
      <c r="F1925" s="664" t="s">
        <v>4671</v>
      </c>
      <c r="G1925" s="663" t="s">
        <v>650</v>
      </c>
      <c r="H1925" s="663" t="s">
        <v>1325</v>
      </c>
      <c r="I1925" s="663" t="s">
        <v>1326</v>
      </c>
      <c r="J1925" s="663" t="s">
        <v>1327</v>
      </c>
      <c r="K1925" s="663" t="s">
        <v>1328</v>
      </c>
      <c r="L1925" s="665">
        <v>52.11167780311451</v>
      </c>
      <c r="M1925" s="665">
        <v>23</v>
      </c>
      <c r="N1925" s="666">
        <v>1198.5685894716337</v>
      </c>
    </row>
    <row r="1926" spans="1:14" ht="14.4" customHeight="1" x14ac:dyDescent="0.3">
      <c r="A1926" s="661" t="s">
        <v>591</v>
      </c>
      <c r="B1926" s="662" t="s">
        <v>592</v>
      </c>
      <c r="C1926" s="663" t="s">
        <v>607</v>
      </c>
      <c r="D1926" s="664" t="s">
        <v>4664</v>
      </c>
      <c r="E1926" s="663" t="s">
        <v>634</v>
      </c>
      <c r="F1926" s="664" t="s">
        <v>4671</v>
      </c>
      <c r="G1926" s="663" t="s">
        <v>650</v>
      </c>
      <c r="H1926" s="663" t="s">
        <v>1329</v>
      </c>
      <c r="I1926" s="663" t="s">
        <v>1330</v>
      </c>
      <c r="J1926" s="663" t="s">
        <v>1331</v>
      </c>
      <c r="K1926" s="663" t="s">
        <v>1332</v>
      </c>
      <c r="L1926" s="665">
        <v>14.468610381072988</v>
      </c>
      <c r="M1926" s="665">
        <v>81</v>
      </c>
      <c r="N1926" s="666">
        <v>1171.9574408669121</v>
      </c>
    </row>
    <row r="1927" spans="1:14" ht="14.4" customHeight="1" x14ac:dyDescent="0.3">
      <c r="A1927" s="661" t="s">
        <v>591</v>
      </c>
      <c r="B1927" s="662" t="s">
        <v>592</v>
      </c>
      <c r="C1927" s="663" t="s">
        <v>607</v>
      </c>
      <c r="D1927" s="664" t="s">
        <v>4664</v>
      </c>
      <c r="E1927" s="663" t="s">
        <v>634</v>
      </c>
      <c r="F1927" s="664" t="s">
        <v>4671</v>
      </c>
      <c r="G1927" s="663" t="s">
        <v>650</v>
      </c>
      <c r="H1927" s="663" t="s">
        <v>1333</v>
      </c>
      <c r="I1927" s="663" t="s">
        <v>1334</v>
      </c>
      <c r="J1927" s="663" t="s">
        <v>1335</v>
      </c>
      <c r="K1927" s="663" t="s">
        <v>1336</v>
      </c>
      <c r="L1927" s="665">
        <v>9.3976770528672002</v>
      </c>
      <c r="M1927" s="665">
        <v>80</v>
      </c>
      <c r="N1927" s="666">
        <v>751.81416422937605</v>
      </c>
    </row>
    <row r="1928" spans="1:14" ht="14.4" customHeight="1" x14ac:dyDescent="0.3">
      <c r="A1928" s="661" t="s">
        <v>591</v>
      </c>
      <c r="B1928" s="662" t="s">
        <v>592</v>
      </c>
      <c r="C1928" s="663" t="s">
        <v>607</v>
      </c>
      <c r="D1928" s="664" t="s">
        <v>4664</v>
      </c>
      <c r="E1928" s="663" t="s">
        <v>634</v>
      </c>
      <c r="F1928" s="664" t="s">
        <v>4671</v>
      </c>
      <c r="G1928" s="663" t="s">
        <v>650</v>
      </c>
      <c r="H1928" s="663" t="s">
        <v>1337</v>
      </c>
      <c r="I1928" s="663" t="s">
        <v>215</v>
      </c>
      <c r="J1928" s="663" t="s">
        <v>1338</v>
      </c>
      <c r="K1928" s="663"/>
      <c r="L1928" s="665">
        <v>137.88999999999999</v>
      </c>
      <c r="M1928" s="665">
        <v>2</v>
      </c>
      <c r="N1928" s="666">
        <v>275.77999999999997</v>
      </c>
    </row>
    <row r="1929" spans="1:14" ht="14.4" customHeight="1" x14ac:dyDescent="0.3">
      <c r="A1929" s="661" t="s">
        <v>591</v>
      </c>
      <c r="B1929" s="662" t="s">
        <v>592</v>
      </c>
      <c r="C1929" s="663" t="s">
        <v>607</v>
      </c>
      <c r="D1929" s="664" t="s">
        <v>4664</v>
      </c>
      <c r="E1929" s="663" t="s">
        <v>634</v>
      </c>
      <c r="F1929" s="664" t="s">
        <v>4671</v>
      </c>
      <c r="G1929" s="663" t="s">
        <v>650</v>
      </c>
      <c r="H1929" s="663" t="s">
        <v>3643</v>
      </c>
      <c r="I1929" s="663" t="s">
        <v>3644</v>
      </c>
      <c r="J1929" s="663" t="s">
        <v>3645</v>
      </c>
      <c r="K1929" s="663" t="s">
        <v>3646</v>
      </c>
      <c r="L1929" s="665">
        <v>56.51</v>
      </c>
      <c r="M1929" s="665">
        <v>11</v>
      </c>
      <c r="N1929" s="666">
        <v>621.61</v>
      </c>
    </row>
    <row r="1930" spans="1:14" ht="14.4" customHeight="1" x14ac:dyDescent="0.3">
      <c r="A1930" s="661" t="s">
        <v>591</v>
      </c>
      <c r="B1930" s="662" t="s">
        <v>592</v>
      </c>
      <c r="C1930" s="663" t="s">
        <v>607</v>
      </c>
      <c r="D1930" s="664" t="s">
        <v>4664</v>
      </c>
      <c r="E1930" s="663" t="s">
        <v>634</v>
      </c>
      <c r="F1930" s="664" t="s">
        <v>4671</v>
      </c>
      <c r="G1930" s="663" t="s">
        <v>650</v>
      </c>
      <c r="H1930" s="663" t="s">
        <v>4408</v>
      </c>
      <c r="I1930" s="663" t="s">
        <v>700</v>
      </c>
      <c r="J1930" s="663" t="s">
        <v>4409</v>
      </c>
      <c r="K1930" s="663"/>
      <c r="L1930" s="665">
        <v>38.915005943406236</v>
      </c>
      <c r="M1930" s="665">
        <v>1</v>
      </c>
      <c r="N1930" s="666">
        <v>38.915005943406236</v>
      </c>
    </row>
    <row r="1931" spans="1:14" ht="14.4" customHeight="1" x14ac:dyDescent="0.3">
      <c r="A1931" s="661" t="s">
        <v>591</v>
      </c>
      <c r="B1931" s="662" t="s">
        <v>592</v>
      </c>
      <c r="C1931" s="663" t="s">
        <v>607</v>
      </c>
      <c r="D1931" s="664" t="s">
        <v>4664</v>
      </c>
      <c r="E1931" s="663" t="s">
        <v>634</v>
      </c>
      <c r="F1931" s="664" t="s">
        <v>4671</v>
      </c>
      <c r="G1931" s="663" t="s">
        <v>650</v>
      </c>
      <c r="H1931" s="663" t="s">
        <v>1368</v>
      </c>
      <c r="I1931" s="663" t="s">
        <v>1369</v>
      </c>
      <c r="J1931" s="663" t="s">
        <v>685</v>
      </c>
      <c r="K1931" s="663" t="s">
        <v>1370</v>
      </c>
      <c r="L1931" s="665">
        <v>69.5969411055667</v>
      </c>
      <c r="M1931" s="665">
        <v>20</v>
      </c>
      <c r="N1931" s="666">
        <v>1391.938822111334</v>
      </c>
    </row>
    <row r="1932" spans="1:14" ht="14.4" customHeight="1" x14ac:dyDescent="0.3">
      <c r="A1932" s="661" t="s">
        <v>591</v>
      </c>
      <c r="B1932" s="662" t="s">
        <v>592</v>
      </c>
      <c r="C1932" s="663" t="s">
        <v>607</v>
      </c>
      <c r="D1932" s="664" t="s">
        <v>4664</v>
      </c>
      <c r="E1932" s="663" t="s">
        <v>634</v>
      </c>
      <c r="F1932" s="664" t="s">
        <v>4671</v>
      </c>
      <c r="G1932" s="663" t="s">
        <v>650</v>
      </c>
      <c r="H1932" s="663" t="s">
        <v>1371</v>
      </c>
      <c r="I1932" s="663" t="s">
        <v>1372</v>
      </c>
      <c r="J1932" s="663" t="s">
        <v>737</v>
      </c>
      <c r="K1932" s="663" t="s">
        <v>1373</v>
      </c>
      <c r="L1932" s="665">
        <v>152.42155288122328</v>
      </c>
      <c r="M1932" s="665">
        <v>23</v>
      </c>
      <c r="N1932" s="666">
        <v>3505.6957162681351</v>
      </c>
    </row>
    <row r="1933" spans="1:14" ht="14.4" customHeight="1" x14ac:dyDescent="0.3">
      <c r="A1933" s="661" t="s">
        <v>591</v>
      </c>
      <c r="B1933" s="662" t="s">
        <v>592</v>
      </c>
      <c r="C1933" s="663" t="s">
        <v>607</v>
      </c>
      <c r="D1933" s="664" t="s">
        <v>4664</v>
      </c>
      <c r="E1933" s="663" t="s">
        <v>634</v>
      </c>
      <c r="F1933" s="664" t="s">
        <v>4671</v>
      </c>
      <c r="G1933" s="663" t="s">
        <v>650</v>
      </c>
      <c r="H1933" s="663" t="s">
        <v>1380</v>
      </c>
      <c r="I1933" s="663" t="s">
        <v>1380</v>
      </c>
      <c r="J1933" s="663" t="s">
        <v>658</v>
      </c>
      <c r="K1933" s="663" t="s">
        <v>1381</v>
      </c>
      <c r="L1933" s="665">
        <v>288.17765096925609</v>
      </c>
      <c r="M1933" s="665">
        <v>109</v>
      </c>
      <c r="N1933" s="666">
        <v>31411.363955648914</v>
      </c>
    </row>
    <row r="1934" spans="1:14" ht="14.4" customHeight="1" x14ac:dyDescent="0.3">
      <c r="A1934" s="661" t="s">
        <v>591</v>
      </c>
      <c r="B1934" s="662" t="s">
        <v>592</v>
      </c>
      <c r="C1934" s="663" t="s">
        <v>607</v>
      </c>
      <c r="D1934" s="664" t="s">
        <v>4664</v>
      </c>
      <c r="E1934" s="663" t="s">
        <v>634</v>
      </c>
      <c r="F1934" s="664" t="s">
        <v>4671</v>
      </c>
      <c r="G1934" s="663" t="s">
        <v>650</v>
      </c>
      <c r="H1934" s="663" t="s">
        <v>4410</v>
      </c>
      <c r="I1934" s="663" t="s">
        <v>4410</v>
      </c>
      <c r="J1934" s="663" t="s">
        <v>4411</v>
      </c>
      <c r="K1934" s="663" t="s">
        <v>4412</v>
      </c>
      <c r="L1934" s="665">
        <v>254.85779562086674</v>
      </c>
      <c r="M1934" s="665">
        <v>1</v>
      </c>
      <c r="N1934" s="666">
        <v>254.85779562086674</v>
      </c>
    </row>
    <row r="1935" spans="1:14" ht="14.4" customHeight="1" x14ac:dyDescent="0.3">
      <c r="A1935" s="661" t="s">
        <v>591</v>
      </c>
      <c r="B1935" s="662" t="s">
        <v>592</v>
      </c>
      <c r="C1935" s="663" t="s">
        <v>607</v>
      </c>
      <c r="D1935" s="664" t="s">
        <v>4664</v>
      </c>
      <c r="E1935" s="663" t="s">
        <v>634</v>
      </c>
      <c r="F1935" s="664" t="s">
        <v>4671</v>
      </c>
      <c r="G1935" s="663" t="s">
        <v>650</v>
      </c>
      <c r="H1935" s="663" t="s">
        <v>3649</v>
      </c>
      <c r="I1935" s="663" t="s">
        <v>3650</v>
      </c>
      <c r="J1935" s="663" t="s">
        <v>3651</v>
      </c>
      <c r="K1935" s="663" t="s">
        <v>710</v>
      </c>
      <c r="L1935" s="665">
        <v>40.779959968890559</v>
      </c>
      <c r="M1935" s="665">
        <v>6</v>
      </c>
      <c r="N1935" s="666">
        <v>244.67975981334337</v>
      </c>
    </row>
    <row r="1936" spans="1:14" ht="14.4" customHeight="1" x14ac:dyDescent="0.3">
      <c r="A1936" s="661" t="s">
        <v>591</v>
      </c>
      <c r="B1936" s="662" t="s">
        <v>592</v>
      </c>
      <c r="C1936" s="663" t="s">
        <v>607</v>
      </c>
      <c r="D1936" s="664" t="s">
        <v>4664</v>
      </c>
      <c r="E1936" s="663" t="s">
        <v>634</v>
      </c>
      <c r="F1936" s="664" t="s">
        <v>4671</v>
      </c>
      <c r="G1936" s="663" t="s">
        <v>650</v>
      </c>
      <c r="H1936" s="663" t="s">
        <v>4413</v>
      </c>
      <c r="I1936" s="663" t="s">
        <v>4414</v>
      </c>
      <c r="J1936" s="663" t="s">
        <v>1791</v>
      </c>
      <c r="K1936" s="663" t="s">
        <v>4415</v>
      </c>
      <c r="L1936" s="665">
        <v>152.26</v>
      </c>
      <c r="M1936" s="665">
        <v>1</v>
      </c>
      <c r="N1936" s="666">
        <v>152.26</v>
      </c>
    </row>
    <row r="1937" spans="1:14" ht="14.4" customHeight="1" x14ac:dyDescent="0.3">
      <c r="A1937" s="661" t="s">
        <v>591</v>
      </c>
      <c r="B1937" s="662" t="s">
        <v>592</v>
      </c>
      <c r="C1937" s="663" t="s">
        <v>607</v>
      </c>
      <c r="D1937" s="664" t="s">
        <v>4664</v>
      </c>
      <c r="E1937" s="663" t="s">
        <v>634</v>
      </c>
      <c r="F1937" s="664" t="s">
        <v>4671</v>
      </c>
      <c r="G1937" s="663" t="s">
        <v>650</v>
      </c>
      <c r="H1937" s="663" t="s">
        <v>1385</v>
      </c>
      <c r="I1937" s="663" t="s">
        <v>1386</v>
      </c>
      <c r="J1937" s="663" t="s">
        <v>1387</v>
      </c>
      <c r="K1937" s="663" t="s">
        <v>1388</v>
      </c>
      <c r="L1937" s="665">
        <v>61.386224407501096</v>
      </c>
      <c r="M1937" s="665">
        <v>6</v>
      </c>
      <c r="N1937" s="666">
        <v>368.31734644500659</v>
      </c>
    </row>
    <row r="1938" spans="1:14" ht="14.4" customHeight="1" x14ac:dyDescent="0.3">
      <c r="A1938" s="661" t="s">
        <v>591</v>
      </c>
      <c r="B1938" s="662" t="s">
        <v>592</v>
      </c>
      <c r="C1938" s="663" t="s">
        <v>607</v>
      </c>
      <c r="D1938" s="664" t="s">
        <v>4664</v>
      </c>
      <c r="E1938" s="663" t="s">
        <v>634</v>
      </c>
      <c r="F1938" s="664" t="s">
        <v>4671</v>
      </c>
      <c r="G1938" s="663" t="s">
        <v>650</v>
      </c>
      <c r="H1938" s="663" t="s">
        <v>1389</v>
      </c>
      <c r="I1938" s="663" t="s">
        <v>1390</v>
      </c>
      <c r="J1938" s="663" t="s">
        <v>1391</v>
      </c>
      <c r="K1938" s="663" t="s">
        <v>1392</v>
      </c>
      <c r="L1938" s="665">
        <v>254.97999999999996</v>
      </c>
      <c r="M1938" s="665">
        <v>18</v>
      </c>
      <c r="N1938" s="666">
        <v>4589.6399999999994</v>
      </c>
    </row>
    <row r="1939" spans="1:14" ht="14.4" customHeight="1" x14ac:dyDescent="0.3">
      <c r="A1939" s="661" t="s">
        <v>591</v>
      </c>
      <c r="B1939" s="662" t="s">
        <v>592</v>
      </c>
      <c r="C1939" s="663" t="s">
        <v>607</v>
      </c>
      <c r="D1939" s="664" t="s">
        <v>4664</v>
      </c>
      <c r="E1939" s="663" t="s">
        <v>634</v>
      </c>
      <c r="F1939" s="664" t="s">
        <v>4671</v>
      </c>
      <c r="G1939" s="663" t="s">
        <v>650</v>
      </c>
      <c r="H1939" s="663" t="s">
        <v>4416</v>
      </c>
      <c r="I1939" s="663" t="s">
        <v>4417</v>
      </c>
      <c r="J1939" s="663" t="s">
        <v>1309</v>
      </c>
      <c r="K1939" s="663" t="s">
        <v>4355</v>
      </c>
      <c r="L1939" s="665">
        <v>21.951980254565932</v>
      </c>
      <c r="M1939" s="665">
        <v>32.799999999999997</v>
      </c>
      <c r="N1939" s="666">
        <v>720.02495234976254</v>
      </c>
    </row>
    <row r="1940" spans="1:14" ht="14.4" customHeight="1" x14ac:dyDescent="0.3">
      <c r="A1940" s="661" t="s">
        <v>591</v>
      </c>
      <c r="B1940" s="662" t="s">
        <v>592</v>
      </c>
      <c r="C1940" s="663" t="s">
        <v>607</v>
      </c>
      <c r="D1940" s="664" t="s">
        <v>4664</v>
      </c>
      <c r="E1940" s="663" t="s">
        <v>634</v>
      </c>
      <c r="F1940" s="664" t="s">
        <v>4671</v>
      </c>
      <c r="G1940" s="663" t="s">
        <v>650</v>
      </c>
      <c r="H1940" s="663" t="s">
        <v>4418</v>
      </c>
      <c r="I1940" s="663" t="s">
        <v>4419</v>
      </c>
      <c r="J1940" s="663" t="s">
        <v>4420</v>
      </c>
      <c r="K1940" s="663" t="s">
        <v>4421</v>
      </c>
      <c r="L1940" s="665">
        <v>373.52915122736721</v>
      </c>
      <c r="M1940" s="665">
        <v>19</v>
      </c>
      <c r="N1940" s="666">
        <v>7097.0538733199774</v>
      </c>
    </row>
    <row r="1941" spans="1:14" ht="14.4" customHeight="1" x14ac:dyDescent="0.3">
      <c r="A1941" s="661" t="s">
        <v>591</v>
      </c>
      <c r="B1941" s="662" t="s">
        <v>592</v>
      </c>
      <c r="C1941" s="663" t="s">
        <v>607</v>
      </c>
      <c r="D1941" s="664" t="s">
        <v>4664</v>
      </c>
      <c r="E1941" s="663" t="s">
        <v>634</v>
      </c>
      <c r="F1941" s="664" t="s">
        <v>4671</v>
      </c>
      <c r="G1941" s="663" t="s">
        <v>650</v>
      </c>
      <c r="H1941" s="663" t="s">
        <v>4422</v>
      </c>
      <c r="I1941" s="663" t="s">
        <v>4423</v>
      </c>
      <c r="J1941" s="663" t="s">
        <v>1407</v>
      </c>
      <c r="K1941" s="663" t="s">
        <v>4424</v>
      </c>
      <c r="L1941" s="665">
        <v>65.790000000000006</v>
      </c>
      <c r="M1941" s="665">
        <v>2</v>
      </c>
      <c r="N1941" s="666">
        <v>131.58000000000001</v>
      </c>
    </row>
    <row r="1942" spans="1:14" ht="14.4" customHeight="1" x14ac:dyDescent="0.3">
      <c r="A1942" s="661" t="s">
        <v>591</v>
      </c>
      <c r="B1942" s="662" t="s">
        <v>592</v>
      </c>
      <c r="C1942" s="663" t="s">
        <v>607</v>
      </c>
      <c r="D1942" s="664" t="s">
        <v>4664</v>
      </c>
      <c r="E1942" s="663" t="s">
        <v>634</v>
      </c>
      <c r="F1942" s="664" t="s">
        <v>4671</v>
      </c>
      <c r="G1942" s="663" t="s">
        <v>650</v>
      </c>
      <c r="H1942" s="663" t="s">
        <v>1409</v>
      </c>
      <c r="I1942" s="663" t="s">
        <v>1410</v>
      </c>
      <c r="J1942" s="663" t="s">
        <v>1411</v>
      </c>
      <c r="K1942" s="663" t="s">
        <v>1412</v>
      </c>
      <c r="L1942" s="665">
        <v>19.25017949402454</v>
      </c>
      <c r="M1942" s="665">
        <v>9</v>
      </c>
      <c r="N1942" s="666">
        <v>173.25161544622085</v>
      </c>
    </row>
    <row r="1943" spans="1:14" ht="14.4" customHeight="1" x14ac:dyDescent="0.3">
      <c r="A1943" s="661" t="s">
        <v>591</v>
      </c>
      <c r="B1943" s="662" t="s">
        <v>592</v>
      </c>
      <c r="C1943" s="663" t="s">
        <v>607</v>
      </c>
      <c r="D1943" s="664" t="s">
        <v>4664</v>
      </c>
      <c r="E1943" s="663" t="s">
        <v>634</v>
      </c>
      <c r="F1943" s="664" t="s">
        <v>4671</v>
      </c>
      <c r="G1943" s="663" t="s">
        <v>650</v>
      </c>
      <c r="H1943" s="663" t="s">
        <v>4425</v>
      </c>
      <c r="I1943" s="663" t="s">
        <v>215</v>
      </c>
      <c r="J1943" s="663" t="s">
        <v>4426</v>
      </c>
      <c r="K1943" s="663"/>
      <c r="L1943" s="665">
        <v>64.650000000000006</v>
      </c>
      <c r="M1943" s="665">
        <v>1</v>
      </c>
      <c r="N1943" s="666">
        <v>64.650000000000006</v>
      </c>
    </row>
    <row r="1944" spans="1:14" ht="14.4" customHeight="1" x14ac:dyDescent="0.3">
      <c r="A1944" s="661" t="s">
        <v>591</v>
      </c>
      <c r="B1944" s="662" t="s">
        <v>592</v>
      </c>
      <c r="C1944" s="663" t="s">
        <v>607</v>
      </c>
      <c r="D1944" s="664" t="s">
        <v>4664</v>
      </c>
      <c r="E1944" s="663" t="s">
        <v>634</v>
      </c>
      <c r="F1944" s="664" t="s">
        <v>4671</v>
      </c>
      <c r="G1944" s="663" t="s">
        <v>650</v>
      </c>
      <c r="H1944" s="663" t="s">
        <v>3665</v>
      </c>
      <c r="I1944" s="663" t="s">
        <v>215</v>
      </c>
      <c r="J1944" s="663" t="s">
        <v>3666</v>
      </c>
      <c r="K1944" s="663"/>
      <c r="L1944" s="665">
        <v>29.290000000000003</v>
      </c>
      <c r="M1944" s="665">
        <v>3</v>
      </c>
      <c r="N1944" s="666">
        <v>87.87</v>
      </c>
    </row>
    <row r="1945" spans="1:14" ht="14.4" customHeight="1" x14ac:dyDescent="0.3">
      <c r="A1945" s="661" t="s">
        <v>591</v>
      </c>
      <c r="B1945" s="662" t="s">
        <v>592</v>
      </c>
      <c r="C1945" s="663" t="s">
        <v>607</v>
      </c>
      <c r="D1945" s="664" t="s">
        <v>4664</v>
      </c>
      <c r="E1945" s="663" t="s">
        <v>634</v>
      </c>
      <c r="F1945" s="664" t="s">
        <v>4671</v>
      </c>
      <c r="G1945" s="663" t="s">
        <v>650</v>
      </c>
      <c r="H1945" s="663" t="s">
        <v>3667</v>
      </c>
      <c r="I1945" s="663" t="s">
        <v>3668</v>
      </c>
      <c r="J1945" s="663" t="s">
        <v>3669</v>
      </c>
      <c r="K1945" s="663" t="s">
        <v>3670</v>
      </c>
      <c r="L1945" s="665">
        <v>186.45324856112552</v>
      </c>
      <c r="M1945" s="665">
        <v>57</v>
      </c>
      <c r="N1945" s="666">
        <v>10627.835167984154</v>
      </c>
    </row>
    <row r="1946" spans="1:14" ht="14.4" customHeight="1" x14ac:dyDescent="0.3">
      <c r="A1946" s="661" t="s">
        <v>591</v>
      </c>
      <c r="B1946" s="662" t="s">
        <v>592</v>
      </c>
      <c r="C1946" s="663" t="s">
        <v>607</v>
      </c>
      <c r="D1946" s="664" t="s">
        <v>4664</v>
      </c>
      <c r="E1946" s="663" t="s">
        <v>634</v>
      </c>
      <c r="F1946" s="664" t="s">
        <v>4671</v>
      </c>
      <c r="G1946" s="663" t="s">
        <v>650</v>
      </c>
      <c r="H1946" s="663" t="s">
        <v>1418</v>
      </c>
      <c r="I1946" s="663" t="s">
        <v>1419</v>
      </c>
      <c r="J1946" s="663" t="s">
        <v>1420</v>
      </c>
      <c r="K1946" s="663" t="s">
        <v>1421</v>
      </c>
      <c r="L1946" s="665">
        <v>113.17</v>
      </c>
      <c r="M1946" s="665">
        <v>5</v>
      </c>
      <c r="N1946" s="666">
        <v>565.85</v>
      </c>
    </row>
    <row r="1947" spans="1:14" ht="14.4" customHeight="1" x14ac:dyDescent="0.3">
      <c r="A1947" s="661" t="s">
        <v>591</v>
      </c>
      <c r="B1947" s="662" t="s">
        <v>592</v>
      </c>
      <c r="C1947" s="663" t="s">
        <v>607</v>
      </c>
      <c r="D1947" s="664" t="s">
        <v>4664</v>
      </c>
      <c r="E1947" s="663" t="s">
        <v>634</v>
      </c>
      <c r="F1947" s="664" t="s">
        <v>4671</v>
      </c>
      <c r="G1947" s="663" t="s">
        <v>650</v>
      </c>
      <c r="H1947" s="663" t="s">
        <v>1437</v>
      </c>
      <c r="I1947" s="663" t="s">
        <v>1438</v>
      </c>
      <c r="J1947" s="663" t="s">
        <v>1439</v>
      </c>
      <c r="K1947" s="663"/>
      <c r="L1947" s="665">
        <v>79.33</v>
      </c>
      <c r="M1947" s="665">
        <v>1</v>
      </c>
      <c r="N1947" s="666">
        <v>79.33</v>
      </c>
    </row>
    <row r="1948" spans="1:14" ht="14.4" customHeight="1" x14ac:dyDescent="0.3">
      <c r="A1948" s="661" t="s">
        <v>591</v>
      </c>
      <c r="B1948" s="662" t="s">
        <v>592</v>
      </c>
      <c r="C1948" s="663" t="s">
        <v>607</v>
      </c>
      <c r="D1948" s="664" t="s">
        <v>4664</v>
      </c>
      <c r="E1948" s="663" t="s">
        <v>634</v>
      </c>
      <c r="F1948" s="664" t="s">
        <v>4671</v>
      </c>
      <c r="G1948" s="663" t="s">
        <v>650</v>
      </c>
      <c r="H1948" s="663" t="s">
        <v>3677</v>
      </c>
      <c r="I1948" s="663" t="s">
        <v>3678</v>
      </c>
      <c r="J1948" s="663" t="s">
        <v>3679</v>
      </c>
      <c r="K1948" s="663" t="s">
        <v>3680</v>
      </c>
      <c r="L1948" s="665">
        <v>40.096666666666671</v>
      </c>
      <c r="M1948" s="665">
        <v>3</v>
      </c>
      <c r="N1948" s="666">
        <v>120.29000000000002</v>
      </c>
    </row>
    <row r="1949" spans="1:14" ht="14.4" customHeight="1" x14ac:dyDescent="0.3">
      <c r="A1949" s="661" t="s">
        <v>591</v>
      </c>
      <c r="B1949" s="662" t="s">
        <v>592</v>
      </c>
      <c r="C1949" s="663" t="s">
        <v>607</v>
      </c>
      <c r="D1949" s="664" t="s">
        <v>4664</v>
      </c>
      <c r="E1949" s="663" t="s">
        <v>634</v>
      </c>
      <c r="F1949" s="664" t="s">
        <v>4671</v>
      </c>
      <c r="G1949" s="663" t="s">
        <v>650</v>
      </c>
      <c r="H1949" s="663" t="s">
        <v>1462</v>
      </c>
      <c r="I1949" s="663" t="s">
        <v>1463</v>
      </c>
      <c r="J1949" s="663" t="s">
        <v>1464</v>
      </c>
      <c r="K1949" s="663" t="s">
        <v>1465</v>
      </c>
      <c r="L1949" s="665">
        <v>103.70205272179761</v>
      </c>
      <c r="M1949" s="665">
        <v>260</v>
      </c>
      <c r="N1949" s="666">
        <v>26962.533707667379</v>
      </c>
    </row>
    <row r="1950" spans="1:14" ht="14.4" customHeight="1" x14ac:dyDescent="0.3">
      <c r="A1950" s="661" t="s">
        <v>591</v>
      </c>
      <c r="B1950" s="662" t="s">
        <v>592</v>
      </c>
      <c r="C1950" s="663" t="s">
        <v>607</v>
      </c>
      <c r="D1950" s="664" t="s">
        <v>4664</v>
      </c>
      <c r="E1950" s="663" t="s">
        <v>634</v>
      </c>
      <c r="F1950" s="664" t="s">
        <v>4671</v>
      </c>
      <c r="G1950" s="663" t="s">
        <v>650</v>
      </c>
      <c r="H1950" s="663" t="s">
        <v>3357</v>
      </c>
      <c r="I1950" s="663" t="s">
        <v>3358</v>
      </c>
      <c r="J1950" s="663" t="s">
        <v>1391</v>
      </c>
      <c r="K1950" s="663" t="s">
        <v>3359</v>
      </c>
      <c r="L1950" s="665">
        <v>48.399996046081448</v>
      </c>
      <c r="M1950" s="665">
        <v>1</v>
      </c>
      <c r="N1950" s="666">
        <v>48.399996046081448</v>
      </c>
    </row>
    <row r="1951" spans="1:14" ht="14.4" customHeight="1" x14ac:dyDescent="0.3">
      <c r="A1951" s="661" t="s">
        <v>591</v>
      </c>
      <c r="B1951" s="662" t="s">
        <v>592</v>
      </c>
      <c r="C1951" s="663" t="s">
        <v>607</v>
      </c>
      <c r="D1951" s="664" t="s">
        <v>4664</v>
      </c>
      <c r="E1951" s="663" t="s">
        <v>634</v>
      </c>
      <c r="F1951" s="664" t="s">
        <v>4671</v>
      </c>
      <c r="G1951" s="663" t="s">
        <v>650</v>
      </c>
      <c r="H1951" s="663" t="s">
        <v>4427</v>
      </c>
      <c r="I1951" s="663" t="s">
        <v>4428</v>
      </c>
      <c r="J1951" s="663" t="s">
        <v>4429</v>
      </c>
      <c r="K1951" s="663" t="s">
        <v>4430</v>
      </c>
      <c r="L1951" s="665">
        <v>105.48895724333596</v>
      </c>
      <c r="M1951" s="665">
        <v>2</v>
      </c>
      <c r="N1951" s="666">
        <v>210.97791448667192</v>
      </c>
    </row>
    <row r="1952" spans="1:14" ht="14.4" customHeight="1" x14ac:dyDescent="0.3">
      <c r="A1952" s="661" t="s">
        <v>591</v>
      </c>
      <c r="B1952" s="662" t="s">
        <v>592</v>
      </c>
      <c r="C1952" s="663" t="s">
        <v>607</v>
      </c>
      <c r="D1952" s="664" t="s">
        <v>4664</v>
      </c>
      <c r="E1952" s="663" t="s">
        <v>634</v>
      </c>
      <c r="F1952" s="664" t="s">
        <v>4671</v>
      </c>
      <c r="G1952" s="663" t="s">
        <v>650</v>
      </c>
      <c r="H1952" s="663" t="s">
        <v>3701</v>
      </c>
      <c r="I1952" s="663" t="s">
        <v>3702</v>
      </c>
      <c r="J1952" s="663" t="s">
        <v>3703</v>
      </c>
      <c r="K1952" s="663" t="s">
        <v>3704</v>
      </c>
      <c r="L1952" s="665">
        <v>12.650644257779033</v>
      </c>
      <c r="M1952" s="665">
        <v>3</v>
      </c>
      <c r="N1952" s="666">
        <v>37.951932773337099</v>
      </c>
    </row>
    <row r="1953" spans="1:14" ht="14.4" customHeight="1" x14ac:dyDescent="0.3">
      <c r="A1953" s="661" t="s">
        <v>591</v>
      </c>
      <c r="B1953" s="662" t="s">
        <v>592</v>
      </c>
      <c r="C1953" s="663" t="s">
        <v>607</v>
      </c>
      <c r="D1953" s="664" t="s">
        <v>4664</v>
      </c>
      <c r="E1953" s="663" t="s">
        <v>634</v>
      </c>
      <c r="F1953" s="664" t="s">
        <v>4671</v>
      </c>
      <c r="G1953" s="663" t="s">
        <v>650</v>
      </c>
      <c r="H1953" s="663" t="s">
        <v>1500</v>
      </c>
      <c r="I1953" s="663" t="s">
        <v>215</v>
      </c>
      <c r="J1953" s="663" t="s">
        <v>1501</v>
      </c>
      <c r="K1953" s="663" t="s">
        <v>1502</v>
      </c>
      <c r="L1953" s="665">
        <v>23.7</v>
      </c>
      <c r="M1953" s="665">
        <v>24</v>
      </c>
      <c r="N1953" s="666">
        <v>568.79999999999995</v>
      </c>
    </row>
    <row r="1954" spans="1:14" ht="14.4" customHeight="1" x14ac:dyDescent="0.3">
      <c r="A1954" s="661" t="s">
        <v>591</v>
      </c>
      <c r="B1954" s="662" t="s">
        <v>592</v>
      </c>
      <c r="C1954" s="663" t="s">
        <v>607</v>
      </c>
      <c r="D1954" s="664" t="s">
        <v>4664</v>
      </c>
      <c r="E1954" s="663" t="s">
        <v>634</v>
      </c>
      <c r="F1954" s="664" t="s">
        <v>4671</v>
      </c>
      <c r="G1954" s="663" t="s">
        <v>650</v>
      </c>
      <c r="H1954" s="663" t="s">
        <v>4431</v>
      </c>
      <c r="I1954" s="663" t="s">
        <v>215</v>
      </c>
      <c r="J1954" s="663" t="s">
        <v>4432</v>
      </c>
      <c r="K1954" s="663"/>
      <c r="L1954" s="665">
        <v>147.5</v>
      </c>
      <c r="M1954" s="665">
        <v>1</v>
      </c>
      <c r="N1954" s="666">
        <v>147.5</v>
      </c>
    </row>
    <row r="1955" spans="1:14" ht="14.4" customHeight="1" x14ac:dyDescent="0.3">
      <c r="A1955" s="661" t="s">
        <v>591</v>
      </c>
      <c r="B1955" s="662" t="s">
        <v>592</v>
      </c>
      <c r="C1955" s="663" t="s">
        <v>607</v>
      </c>
      <c r="D1955" s="664" t="s">
        <v>4664</v>
      </c>
      <c r="E1955" s="663" t="s">
        <v>634</v>
      </c>
      <c r="F1955" s="664" t="s">
        <v>4671</v>
      </c>
      <c r="G1955" s="663" t="s">
        <v>650</v>
      </c>
      <c r="H1955" s="663" t="s">
        <v>4433</v>
      </c>
      <c r="I1955" s="663" t="s">
        <v>4434</v>
      </c>
      <c r="J1955" s="663" t="s">
        <v>4435</v>
      </c>
      <c r="K1955" s="663"/>
      <c r="L1955" s="665">
        <v>219.54631910583126</v>
      </c>
      <c r="M1955" s="665">
        <v>3</v>
      </c>
      <c r="N1955" s="666">
        <v>658.63895731749381</v>
      </c>
    </row>
    <row r="1956" spans="1:14" ht="14.4" customHeight="1" x14ac:dyDescent="0.3">
      <c r="A1956" s="661" t="s">
        <v>591</v>
      </c>
      <c r="B1956" s="662" t="s">
        <v>592</v>
      </c>
      <c r="C1956" s="663" t="s">
        <v>607</v>
      </c>
      <c r="D1956" s="664" t="s">
        <v>4664</v>
      </c>
      <c r="E1956" s="663" t="s">
        <v>634</v>
      </c>
      <c r="F1956" s="664" t="s">
        <v>4671</v>
      </c>
      <c r="G1956" s="663" t="s">
        <v>650</v>
      </c>
      <c r="H1956" s="663" t="s">
        <v>1516</v>
      </c>
      <c r="I1956" s="663" t="s">
        <v>1517</v>
      </c>
      <c r="J1956" s="663" t="s">
        <v>1518</v>
      </c>
      <c r="K1956" s="663" t="s">
        <v>1313</v>
      </c>
      <c r="L1956" s="665">
        <v>44.035000000000004</v>
      </c>
      <c r="M1956" s="665">
        <v>6</v>
      </c>
      <c r="N1956" s="666">
        <v>264.21000000000004</v>
      </c>
    </row>
    <row r="1957" spans="1:14" ht="14.4" customHeight="1" x14ac:dyDescent="0.3">
      <c r="A1957" s="661" t="s">
        <v>591</v>
      </c>
      <c r="B1957" s="662" t="s">
        <v>592</v>
      </c>
      <c r="C1957" s="663" t="s">
        <v>607</v>
      </c>
      <c r="D1957" s="664" t="s">
        <v>4664</v>
      </c>
      <c r="E1957" s="663" t="s">
        <v>634</v>
      </c>
      <c r="F1957" s="664" t="s">
        <v>4671</v>
      </c>
      <c r="G1957" s="663" t="s">
        <v>650</v>
      </c>
      <c r="H1957" s="663" t="s">
        <v>1526</v>
      </c>
      <c r="I1957" s="663" t="s">
        <v>1527</v>
      </c>
      <c r="J1957" s="663" t="s">
        <v>1528</v>
      </c>
      <c r="K1957" s="663" t="s">
        <v>1529</v>
      </c>
      <c r="L1957" s="665">
        <v>65.88</v>
      </c>
      <c r="M1957" s="665">
        <v>1</v>
      </c>
      <c r="N1957" s="666">
        <v>65.88</v>
      </c>
    </row>
    <row r="1958" spans="1:14" ht="14.4" customHeight="1" x14ac:dyDescent="0.3">
      <c r="A1958" s="661" t="s">
        <v>591</v>
      </c>
      <c r="B1958" s="662" t="s">
        <v>592</v>
      </c>
      <c r="C1958" s="663" t="s">
        <v>607</v>
      </c>
      <c r="D1958" s="664" t="s">
        <v>4664</v>
      </c>
      <c r="E1958" s="663" t="s">
        <v>634</v>
      </c>
      <c r="F1958" s="664" t="s">
        <v>4671</v>
      </c>
      <c r="G1958" s="663" t="s">
        <v>650</v>
      </c>
      <c r="H1958" s="663" t="s">
        <v>1530</v>
      </c>
      <c r="I1958" s="663" t="s">
        <v>1531</v>
      </c>
      <c r="J1958" s="663" t="s">
        <v>1532</v>
      </c>
      <c r="K1958" s="663" t="s">
        <v>1533</v>
      </c>
      <c r="L1958" s="665">
        <v>541.18687948991635</v>
      </c>
      <c r="M1958" s="665">
        <v>221</v>
      </c>
      <c r="N1958" s="666">
        <v>119602.30036727151</v>
      </c>
    </row>
    <row r="1959" spans="1:14" ht="14.4" customHeight="1" x14ac:dyDescent="0.3">
      <c r="A1959" s="661" t="s">
        <v>591</v>
      </c>
      <c r="B1959" s="662" t="s">
        <v>592</v>
      </c>
      <c r="C1959" s="663" t="s">
        <v>607</v>
      </c>
      <c r="D1959" s="664" t="s">
        <v>4664</v>
      </c>
      <c r="E1959" s="663" t="s">
        <v>634</v>
      </c>
      <c r="F1959" s="664" t="s">
        <v>4671</v>
      </c>
      <c r="G1959" s="663" t="s">
        <v>650</v>
      </c>
      <c r="H1959" s="663" t="s">
        <v>3715</v>
      </c>
      <c r="I1959" s="663" t="s">
        <v>3716</v>
      </c>
      <c r="J1959" s="663" t="s">
        <v>3717</v>
      </c>
      <c r="K1959" s="663" t="s">
        <v>3718</v>
      </c>
      <c r="L1959" s="665">
        <v>158.78999999999996</v>
      </c>
      <c r="M1959" s="665">
        <v>3</v>
      </c>
      <c r="N1959" s="666">
        <v>476.36999999999989</v>
      </c>
    </row>
    <row r="1960" spans="1:14" ht="14.4" customHeight="1" x14ac:dyDescent="0.3">
      <c r="A1960" s="661" t="s">
        <v>591</v>
      </c>
      <c r="B1960" s="662" t="s">
        <v>592</v>
      </c>
      <c r="C1960" s="663" t="s">
        <v>607</v>
      </c>
      <c r="D1960" s="664" t="s">
        <v>4664</v>
      </c>
      <c r="E1960" s="663" t="s">
        <v>634</v>
      </c>
      <c r="F1960" s="664" t="s">
        <v>4671</v>
      </c>
      <c r="G1960" s="663" t="s">
        <v>650</v>
      </c>
      <c r="H1960" s="663" t="s">
        <v>1534</v>
      </c>
      <c r="I1960" s="663" t="s">
        <v>1535</v>
      </c>
      <c r="J1960" s="663" t="s">
        <v>1457</v>
      </c>
      <c r="K1960" s="663" t="s">
        <v>1536</v>
      </c>
      <c r="L1960" s="665">
        <v>131.08000000000001</v>
      </c>
      <c r="M1960" s="665">
        <v>3</v>
      </c>
      <c r="N1960" s="666">
        <v>393.24</v>
      </c>
    </row>
    <row r="1961" spans="1:14" ht="14.4" customHeight="1" x14ac:dyDescent="0.3">
      <c r="A1961" s="661" t="s">
        <v>591</v>
      </c>
      <c r="B1961" s="662" t="s">
        <v>592</v>
      </c>
      <c r="C1961" s="663" t="s">
        <v>607</v>
      </c>
      <c r="D1961" s="664" t="s">
        <v>4664</v>
      </c>
      <c r="E1961" s="663" t="s">
        <v>634</v>
      </c>
      <c r="F1961" s="664" t="s">
        <v>4671</v>
      </c>
      <c r="G1961" s="663" t="s">
        <v>650</v>
      </c>
      <c r="H1961" s="663" t="s">
        <v>1541</v>
      </c>
      <c r="I1961" s="663" t="s">
        <v>1542</v>
      </c>
      <c r="J1961" s="663" t="s">
        <v>1543</v>
      </c>
      <c r="K1961" s="663" t="s">
        <v>1544</v>
      </c>
      <c r="L1961" s="665">
        <v>364.41000000000025</v>
      </c>
      <c r="M1961" s="665">
        <v>1</v>
      </c>
      <c r="N1961" s="666">
        <v>364.41000000000025</v>
      </c>
    </row>
    <row r="1962" spans="1:14" ht="14.4" customHeight="1" x14ac:dyDescent="0.3">
      <c r="A1962" s="661" t="s">
        <v>591</v>
      </c>
      <c r="B1962" s="662" t="s">
        <v>592</v>
      </c>
      <c r="C1962" s="663" t="s">
        <v>607</v>
      </c>
      <c r="D1962" s="664" t="s">
        <v>4664</v>
      </c>
      <c r="E1962" s="663" t="s">
        <v>634</v>
      </c>
      <c r="F1962" s="664" t="s">
        <v>4671</v>
      </c>
      <c r="G1962" s="663" t="s">
        <v>650</v>
      </c>
      <c r="H1962" s="663" t="s">
        <v>3719</v>
      </c>
      <c r="I1962" s="663" t="s">
        <v>3720</v>
      </c>
      <c r="J1962" s="663" t="s">
        <v>3721</v>
      </c>
      <c r="K1962" s="663" t="s">
        <v>3722</v>
      </c>
      <c r="L1962" s="665">
        <v>94.543445692177798</v>
      </c>
      <c r="M1962" s="665">
        <v>4</v>
      </c>
      <c r="N1962" s="666">
        <v>378.17378276871119</v>
      </c>
    </row>
    <row r="1963" spans="1:14" ht="14.4" customHeight="1" x14ac:dyDescent="0.3">
      <c r="A1963" s="661" t="s">
        <v>591</v>
      </c>
      <c r="B1963" s="662" t="s">
        <v>592</v>
      </c>
      <c r="C1963" s="663" t="s">
        <v>607</v>
      </c>
      <c r="D1963" s="664" t="s">
        <v>4664</v>
      </c>
      <c r="E1963" s="663" t="s">
        <v>634</v>
      </c>
      <c r="F1963" s="664" t="s">
        <v>4671</v>
      </c>
      <c r="G1963" s="663" t="s">
        <v>650</v>
      </c>
      <c r="H1963" s="663" t="s">
        <v>3726</v>
      </c>
      <c r="I1963" s="663" t="s">
        <v>3727</v>
      </c>
      <c r="J1963" s="663" t="s">
        <v>3728</v>
      </c>
      <c r="K1963" s="663" t="s">
        <v>2033</v>
      </c>
      <c r="L1963" s="665">
        <v>119.65704619060784</v>
      </c>
      <c r="M1963" s="665">
        <v>2</v>
      </c>
      <c r="N1963" s="666">
        <v>239.31409238121569</v>
      </c>
    </row>
    <row r="1964" spans="1:14" ht="14.4" customHeight="1" x14ac:dyDescent="0.3">
      <c r="A1964" s="661" t="s">
        <v>591</v>
      </c>
      <c r="B1964" s="662" t="s">
        <v>592</v>
      </c>
      <c r="C1964" s="663" t="s">
        <v>607</v>
      </c>
      <c r="D1964" s="664" t="s">
        <v>4664</v>
      </c>
      <c r="E1964" s="663" t="s">
        <v>634</v>
      </c>
      <c r="F1964" s="664" t="s">
        <v>4671</v>
      </c>
      <c r="G1964" s="663" t="s">
        <v>650</v>
      </c>
      <c r="H1964" s="663" t="s">
        <v>3729</v>
      </c>
      <c r="I1964" s="663" t="s">
        <v>3730</v>
      </c>
      <c r="J1964" s="663" t="s">
        <v>3731</v>
      </c>
      <c r="K1964" s="663" t="s">
        <v>1552</v>
      </c>
      <c r="L1964" s="665">
        <v>37.03</v>
      </c>
      <c r="M1964" s="665">
        <v>30</v>
      </c>
      <c r="N1964" s="666">
        <v>1110.9000000000001</v>
      </c>
    </row>
    <row r="1965" spans="1:14" ht="14.4" customHeight="1" x14ac:dyDescent="0.3">
      <c r="A1965" s="661" t="s">
        <v>591</v>
      </c>
      <c r="B1965" s="662" t="s">
        <v>592</v>
      </c>
      <c r="C1965" s="663" t="s">
        <v>607</v>
      </c>
      <c r="D1965" s="664" t="s">
        <v>4664</v>
      </c>
      <c r="E1965" s="663" t="s">
        <v>634</v>
      </c>
      <c r="F1965" s="664" t="s">
        <v>4671</v>
      </c>
      <c r="G1965" s="663" t="s">
        <v>650</v>
      </c>
      <c r="H1965" s="663" t="s">
        <v>1556</v>
      </c>
      <c r="I1965" s="663" t="s">
        <v>1557</v>
      </c>
      <c r="J1965" s="663" t="s">
        <v>1558</v>
      </c>
      <c r="K1965" s="663" t="s">
        <v>1559</v>
      </c>
      <c r="L1965" s="665">
        <v>52.680799999999998</v>
      </c>
      <c r="M1965" s="665">
        <v>125</v>
      </c>
      <c r="N1965" s="666">
        <v>6585.0999999999995</v>
      </c>
    </row>
    <row r="1966" spans="1:14" ht="14.4" customHeight="1" x14ac:dyDescent="0.3">
      <c r="A1966" s="661" t="s">
        <v>591</v>
      </c>
      <c r="B1966" s="662" t="s">
        <v>592</v>
      </c>
      <c r="C1966" s="663" t="s">
        <v>607</v>
      </c>
      <c r="D1966" s="664" t="s">
        <v>4664</v>
      </c>
      <c r="E1966" s="663" t="s">
        <v>634</v>
      </c>
      <c r="F1966" s="664" t="s">
        <v>4671</v>
      </c>
      <c r="G1966" s="663" t="s">
        <v>650</v>
      </c>
      <c r="H1966" s="663" t="s">
        <v>4436</v>
      </c>
      <c r="I1966" s="663" t="s">
        <v>4437</v>
      </c>
      <c r="J1966" s="663" t="s">
        <v>4438</v>
      </c>
      <c r="K1966" s="663" t="s">
        <v>1997</v>
      </c>
      <c r="L1966" s="665">
        <v>991.7079758494192</v>
      </c>
      <c r="M1966" s="665">
        <v>17</v>
      </c>
      <c r="N1966" s="666">
        <v>16859.035589440125</v>
      </c>
    </row>
    <row r="1967" spans="1:14" ht="14.4" customHeight="1" x14ac:dyDescent="0.3">
      <c r="A1967" s="661" t="s">
        <v>591</v>
      </c>
      <c r="B1967" s="662" t="s">
        <v>592</v>
      </c>
      <c r="C1967" s="663" t="s">
        <v>607</v>
      </c>
      <c r="D1967" s="664" t="s">
        <v>4664</v>
      </c>
      <c r="E1967" s="663" t="s">
        <v>634</v>
      </c>
      <c r="F1967" s="664" t="s">
        <v>4671</v>
      </c>
      <c r="G1967" s="663" t="s">
        <v>650</v>
      </c>
      <c r="H1967" s="663" t="s">
        <v>1570</v>
      </c>
      <c r="I1967" s="663" t="s">
        <v>1571</v>
      </c>
      <c r="J1967" s="663" t="s">
        <v>1572</v>
      </c>
      <c r="K1967" s="663" t="s">
        <v>1573</v>
      </c>
      <c r="L1967" s="665">
        <v>382.11000000000007</v>
      </c>
      <c r="M1967" s="665">
        <v>32</v>
      </c>
      <c r="N1967" s="666">
        <v>12227.520000000002</v>
      </c>
    </row>
    <row r="1968" spans="1:14" ht="14.4" customHeight="1" x14ac:dyDescent="0.3">
      <c r="A1968" s="661" t="s">
        <v>591</v>
      </c>
      <c r="B1968" s="662" t="s">
        <v>592</v>
      </c>
      <c r="C1968" s="663" t="s">
        <v>607</v>
      </c>
      <c r="D1968" s="664" t="s">
        <v>4664</v>
      </c>
      <c r="E1968" s="663" t="s">
        <v>634</v>
      </c>
      <c r="F1968" s="664" t="s">
        <v>4671</v>
      </c>
      <c r="G1968" s="663" t="s">
        <v>650</v>
      </c>
      <c r="H1968" s="663" t="s">
        <v>1578</v>
      </c>
      <c r="I1968" s="663" t="s">
        <v>1579</v>
      </c>
      <c r="J1968" s="663" t="s">
        <v>1580</v>
      </c>
      <c r="K1968" s="663"/>
      <c r="L1968" s="665">
        <v>84.169214029255627</v>
      </c>
      <c r="M1968" s="665">
        <v>1</v>
      </c>
      <c r="N1968" s="666">
        <v>84.169214029255627</v>
      </c>
    </row>
    <row r="1969" spans="1:14" ht="14.4" customHeight="1" x14ac:dyDescent="0.3">
      <c r="A1969" s="661" t="s">
        <v>591</v>
      </c>
      <c r="B1969" s="662" t="s">
        <v>592</v>
      </c>
      <c r="C1969" s="663" t="s">
        <v>607</v>
      </c>
      <c r="D1969" s="664" t="s">
        <v>4664</v>
      </c>
      <c r="E1969" s="663" t="s">
        <v>634</v>
      </c>
      <c r="F1969" s="664" t="s">
        <v>4671</v>
      </c>
      <c r="G1969" s="663" t="s">
        <v>650</v>
      </c>
      <c r="H1969" s="663" t="s">
        <v>1581</v>
      </c>
      <c r="I1969" s="663" t="s">
        <v>1582</v>
      </c>
      <c r="J1969" s="663" t="s">
        <v>1583</v>
      </c>
      <c r="K1969" s="663" t="s">
        <v>1529</v>
      </c>
      <c r="L1969" s="665">
        <v>89.329694178595162</v>
      </c>
      <c r="M1969" s="665">
        <v>4</v>
      </c>
      <c r="N1969" s="666">
        <v>357.31877671438065</v>
      </c>
    </row>
    <row r="1970" spans="1:14" ht="14.4" customHeight="1" x14ac:dyDescent="0.3">
      <c r="A1970" s="661" t="s">
        <v>591</v>
      </c>
      <c r="B1970" s="662" t="s">
        <v>592</v>
      </c>
      <c r="C1970" s="663" t="s">
        <v>607</v>
      </c>
      <c r="D1970" s="664" t="s">
        <v>4664</v>
      </c>
      <c r="E1970" s="663" t="s">
        <v>634</v>
      </c>
      <c r="F1970" s="664" t="s">
        <v>4671</v>
      </c>
      <c r="G1970" s="663" t="s">
        <v>650</v>
      </c>
      <c r="H1970" s="663" t="s">
        <v>1588</v>
      </c>
      <c r="I1970" s="663" t="s">
        <v>1589</v>
      </c>
      <c r="J1970" s="663" t="s">
        <v>1590</v>
      </c>
      <c r="K1970" s="663" t="s">
        <v>1591</v>
      </c>
      <c r="L1970" s="665">
        <v>88.829999999999984</v>
      </c>
      <c r="M1970" s="665">
        <v>9</v>
      </c>
      <c r="N1970" s="666">
        <v>799.46999999999991</v>
      </c>
    </row>
    <row r="1971" spans="1:14" ht="14.4" customHeight="1" x14ac:dyDescent="0.3">
      <c r="A1971" s="661" t="s">
        <v>591</v>
      </c>
      <c r="B1971" s="662" t="s">
        <v>592</v>
      </c>
      <c r="C1971" s="663" t="s">
        <v>607</v>
      </c>
      <c r="D1971" s="664" t="s">
        <v>4664</v>
      </c>
      <c r="E1971" s="663" t="s">
        <v>634</v>
      </c>
      <c r="F1971" s="664" t="s">
        <v>4671</v>
      </c>
      <c r="G1971" s="663" t="s">
        <v>650</v>
      </c>
      <c r="H1971" s="663" t="s">
        <v>4439</v>
      </c>
      <c r="I1971" s="663" t="s">
        <v>215</v>
      </c>
      <c r="J1971" s="663" t="s">
        <v>4440</v>
      </c>
      <c r="K1971" s="663"/>
      <c r="L1971" s="665">
        <v>52.790507871945074</v>
      </c>
      <c r="M1971" s="665">
        <v>1</v>
      </c>
      <c r="N1971" s="666">
        <v>52.790507871945074</v>
      </c>
    </row>
    <row r="1972" spans="1:14" ht="14.4" customHeight="1" x14ac:dyDescent="0.3">
      <c r="A1972" s="661" t="s">
        <v>591</v>
      </c>
      <c r="B1972" s="662" t="s">
        <v>592</v>
      </c>
      <c r="C1972" s="663" t="s">
        <v>607</v>
      </c>
      <c r="D1972" s="664" t="s">
        <v>4664</v>
      </c>
      <c r="E1972" s="663" t="s">
        <v>634</v>
      </c>
      <c r="F1972" s="664" t="s">
        <v>4671</v>
      </c>
      <c r="G1972" s="663" t="s">
        <v>650</v>
      </c>
      <c r="H1972" s="663" t="s">
        <v>1601</v>
      </c>
      <c r="I1972" s="663" t="s">
        <v>1602</v>
      </c>
      <c r="J1972" s="663" t="s">
        <v>1603</v>
      </c>
      <c r="K1972" s="663" t="s">
        <v>1604</v>
      </c>
      <c r="L1972" s="665">
        <v>2699.880395061552</v>
      </c>
      <c r="M1972" s="665">
        <v>5</v>
      </c>
      <c r="N1972" s="666">
        <v>13499.401975307759</v>
      </c>
    </row>
    <row r="1973" spans="1:14" ht="14.4" customHeight="1" x14ac:dyDescent="0.3">
      <c r="A1973" s="661" t="s">
        <v>591</v>
      </c>
      <c r="B1973" s="662" t="s">
        <v>592</v>
      </c>
      <c r="C1973" s="663" t="s">
        <v>607</v>
      </c>
      <c r="D1973" s="664" t="s">
        <v>4664</v>
      </c>
      <c r="E1973" s="663" t="s">
        <v>634</v>
      </c>
      <c r="F1973" s="664" t="s">
        <v>4671</v>
      </c>
      <c r="G1973" s="663" t="s">
        <v>650</v>
      </c>
      <c r="H1973" s="663" t="s">
        <v>1605</v>
      </c>
      <c r="I1973" s="663" t="s">
        <v>1606</v>
      </c>
      <c r="J1973" s="663" t="s">
        <v>1607</v>
      </c>
      <c r="K1973" s="663" t="s">
        <v>1608</v>
      </c>
      <c r="L1973" s="665">
        <v>58.599937139147961</v>
      </c>
      <c r="M1973" s="665">
        <v>4</v>
      </c>
      <c r="N1973" s="666">
        <v>234.39974855659185</v>
      </c>
    </row>
    <row r="1974" spans="1:14" ht="14.4" customHeight="1" x14ac:dyDescent="0.3">
      <c r="A1974" s="661" t="s">
        <v>591</v>
      </c>
      <c r="B1974" s="662" t="s">
        <v>592</v>
      </c>
      <c r="C1974" s="663" t="s">
        <v>607</v>
      </c>
      <c r="D1974" s="664" t="s">
        <v>4664</v>
      </c>
      <c r="E1974" s="663" t="s">
        <v>634</v>
      </c>
      <c r="F1974" s="664" t="s">
        <v>4671</v>
      </c>
      <c r="G1974" s="663" t="s">
        <v>650</v>
      </c>
      <c r="H1974" s="663" t="s">
        <v>1613</v>
      </c>
      <c r="I1974" s="663" t="s">
        <v>1614</v>
      </c>
      <c r="J1974" s="663" t="s">
        <v>1615</v>
      </c>
      <c r="K1974" s="663" t="s">
        <v>1616</v>
      </c>
      <c r="L1974" s="665">
        <v>74.359999999999985</v>
      </c>
      <c r="M1974" s="665">
        <v>1</v>
      </c>
      <c r="N1974" s="666">
        <v>74.359999999999985</v>
      </c>
    </row>
    <row r="1975" spans="1:14" ht="14.4" customHeight="1" x14ac:dyDescent="0.3">
      <c r="A1975" s="661" t="s">
        <v>591</v>
      </c>
      <c r="B1975" s="662" t="s">
        <v>592</v>
      </c>
      <c r="C1975" s="663" t="s">
        <v>607</v>
      </c>
      <c r="D1975" s="664" t="s">
        <v>4664</v>
      </c>
      <c r="E1975" s="663" t="s">
        <v>634</v>
      </c>
      <c r="F1975" s="664" t="s">
        <v>4671</v>
      </c>
      <c r="G1975" s="663" t="s">
        <v>650</v>
      </c>
      <c r="H1975" s="663" t="s">
        <v>1637</v>
      </c>
      <c r="I1975" s="663" t="s">
        <v>1638</v>
      </c>
      <c r="J1975" s="663" t="s">
        <v>1639</v>
      </c>
      <c r="K1975" s="663" t="s">
        <v>1640</v>
      </c>
      <c r="L1975" s="665">
        <v>631.39111920421306</v>
      </c>
      <c r="M1975" s="665">
        <v>4.4881468</v>
      </c>
      <c r="N1975" s="666">
        <v>2833.7760312048072</v>
      </c>
    </row>
    <row r="1976" spans="1:14" ht="14.4" customHeight="1" x14ac:dyDescent="0.3">
      <c r="A1976" s="661" t="s">
        <v>591</v>
      </c>
      <c r="B1976" s="662" t="s">
        <v>592</v>
      </c>
      <c r="C1976" s="663" t="s">
        <v>607</v>
      </c>
      <c r="D1976" s="664" t="s">
        <v>4664</v>
      </c>
      <c r="E1976" s="663" t="s">
        <v>634</v>
      </c>
      <c r="F1976" s="664" t="s">
        <v>4671</v>
      </c>
      <c r="G1976" s="663" t="s">
        <v>650</v>
      </c>
      <c r="H1976" s="663" t="s">
        <v>1641</v>
      </c>
      <c r="I1976" s="663" t="s">
        <v>1642</v>
      </c>
      <c r="J1976" s="663" t="s">
        <v>1643</v>
      </c>
      <c r="K1976" s="663" t="s">
        <v>1644</v>
      </c>
      <c r="L1976" s="665">
        <v>152.86737777472948</v>
      </c>
      <c r="M1976" s="665">
        <v>8</v>
      </c>
      <c r="N1976" s="666">
        <v>1222.9390221978358</v>
      </c>
    </row>
    <row r="1977" spans="1:14" ht="14.4" customHeight="1" x14ac:dyDescent="0.3">
      <c r="A1977" s="661" t="s">
        <v>591</v>
      </c>
      <c r="B1977" s="662" t="s">
        <v>592</v>
      </c>
      <c r="C1977" s="663" t="s">
        <v>607</v>
      </c>
      <c r="D1977" s="664" t="s">
        <v>4664</v>
      </c>
      <c r="E1977" s="663" t="s">
        <v>634</v>
      </c>
      <c r="F1977" s="664" t="s">
        <v>4671</v>
      </c>
      <c r="G1977" s="663" t="s">
        <v>650</v>
      </c>
      <c r="H1977" s="663" t="s">
        <v>1645</v>
      </c>
      <c r="I1977" s="663" t="s">
        <v>1646</v>
      </c>
      <c r="J1977" s="663" t="s">
        <v>1647</v>
      </c>
      <c r="K1977" s="663" t="s">
        <v>1648</v>
      </c>
      <c r="L1977" s="665">
        <v>312.36694998856922</v>
      </c>
      <c r="M1977" s="665">
        <v>11.810628899999999</v>
      </c>
      <c r="N1977" s="666">
        <v>3689.2501269398504</v>
      </c>
    </row>
    <row r="1978" spans="1:14" ht="14.4" customHeight="1" x14ac:dyDescent="0.3">
      <c r="A1978" s="661" t="s">
        <v>591</v>
      </c>
      <c r="B1978" s="662" t="s">
        <v>592</v>
      </c>
      <c r="C1978" s="663" t="s">
        <v>607</v>
      </c>
      <c r="D1978" s="664" t="s">
        <v>4664</v>
      </c>
      <c r="E1978" s="663" t="s">
        <v>634</v>
      </c>
      <c r="F1978" s="664" t="s">
        <v>4671</v>
      </c>
      <c r="G1978" s="663" t="s">
        <v>650</v>
      </c>
      <c r="H1978" s="663" t="s">
        <v>1649</v>
      </c>
      <c r="I1978" s="663" t="s">
        <v>1650</v>
      </c>
      <c r="J1978" s="663" t="s">
        <v>1651</v>
      </c>
      <c r="K1978" s="663" t="s">
        <v>1652</v>
      </c>
      <c r="L1978" s="665">
        <v>162.17010289004637</v>
      </c>
      <c r="M1978" s="665">
        <v>4</v>
      </c>
      <c r="N1978" s="666">
        <v>648.68041156018546</v>
      </c>
    </row>
    <row r="1979" spans="1:14" ht="14.4" customHeight="1" x14ac:dyDescent="0.3">
      <c r="A1979" s="661" t="s">
        <v>591</v>
      </c>
      <c r="B1979" s="662" t="s">
        <v>592</v>
      </c>
      <c r="C1979" s="663" t="s">
        <v>607</v>
      </c>
      <c r="D1979" s="664" t="s">
        <v>4664</v>
      </c>
      <c r="E1979" s="663" t="s">
        <v>634</v>
      </c>
      <c r="F1979" s="664" t="s">
        <v>4671</v>
      </c>
      <c r="G1979" s="663" t="s">
        <v>650</v>
      </c>
      <c r="H1979" s="663" t="s">
        <v>1655</v>
      </c>
      <c r="I1979" s="663" t="s">
        <v>1656</v>
      </c>
      <c r="J1979" s="663" t="s">
        <v>1657</v>
      </c>
      <c r="K1979" s="663" t="s">
        <v>1658</v>
      </c>
      <c r="L1979" s="665">
        <v>175.11</v>
      </c>
      <c r="M1979" s="665">
        <v>2</v>
      </c>
      <c r="N1979" s="666">
        <v>350.22</v>
      </c>
    </row>
    <row r="1980" spans="1:14" ht="14.4" customHeight="1" x14ac:dyDescent="0.3">
      <c r="A1980" s="661" t="s">
        <v>591</v>
      </c>
      <c r="B1980" s="662" t="s">
        <v>592</v>
      </c>
      <c r="C1980" s="663" t="s">
        <v>607</v>
      </c>
      <c r="D1980" s="664" t="s">
        <v>4664</v>
      </c>
      <c r="E1980" s="663" t="s">
        <v>634</v>
      </c>
      <c r="F1980" s="664" t="s">
        <v>4671</v>
      </c>
      <c r="G1980" s="663" t="s">
        <v>650</v>
      </c>
      <c r="H1980" s="663" t="s">
        <v>4441</v>
      </c>
      <c r="I1980" s="663" t="s">
        <v>4442</v>
      </c>
      <c r="J1980" s="663" t="s">
        <v>4443</v>
      </c>
      <c r="K1980" s="663" t="s">
        <v>4444</v>
      </c>
      <c r="L1980" s="665">
        <v>112.51929445256124</v>
      </c>
      <c r="M1980" s="665">
        <v>5</v>
      </c>
      <c r="N1980" s="666">
        <v>562.59647226280617</v>
      </c>
    </row>
    <row r="1981" spans="1:14" ht="14.4" customHeight="1" x14ac:dyDescent="0.3">
      <c r="A1981" s="661" t="s">
        <v>591</v>
      </c>
      <c r="B1981" s="662" t="s">
        <v>592</v>
      </c>
      <c r="C1981" s="663" t="s">
        <v>607</v>
      </c>
      <c r="D1981" s="664" t="s">
        <v>4664</v>
      </c>
      <c r="E1981" s="663" t="s">
        <v>634</v>
      </c>
      <c r="F1981" s="664" t="s">
        <v>4671</v>
      </c>
      <c r="G1981" s="663" t="s">
        <v>650</v>
      </c>
      <c r="H1981" s="663" t="s">
        <v>1665</v>
      </c>
      <c r="I1981" s="663" t="s">
        <v>215</v>
      </c>
      <c r="J1981" s="663" t="s">
        <v>1666</v>
      </c>
      <c r="K1981" s="663"/>
      <c r="L1981" s="665">
        <v>67.489558500630309</v>
      </c>
      <c r="M1981" s="665">
        <v>9</v>
      </c>
      <c r="N1981" s="666">
        <v>607.4060265056728</v>
      </c>
    </row>
    <row r="1982" spans="1:14" ht="14.4" customHeight="1" x14ac:dyDescent="0.3">
      <c r="A1982" s="661" t="s">
        <v>591</v>
      </c>
      <c r="B1982" s="662" t="s">
        <v>592</v>
      </c>
      <c r="C1982" s="663" t="s">
        <v>607</v>
      </c>
      <c r="D1982" s="664" t="s">
        <v>4664</v>
      </c>
      <c r="E1982" s="663" t="s">
        <v>634</v>
      </c>
      <c r="F1982" s="664" t="s">
        <v>4671</v>
      </c>
      <c r="G1982" s="663" t="s">
        <v>650</v>
      </c>
      <c r="H1982" s="663" t="s">
        <v>1677</v>
      </c>
      <c r="I1982" s="663" t="s">
        <v>215</v>
      </c>
      <c r="J1982" s="663" t="s">
        <v>1678</v>
      </c>
      <c r="K1982" s="663"/>
      <c r="L1982" s="665">
        <v>145.46851366417866</v>
      </c>
      <c r="M1982" s="665">
        <v>4</v>
      </c>
      <c r="N1982" s="666">
        <v>581.87405465671463</v>
      </c>
    </row>
    <row r="1983" spans="1:14" ht="14.4" customHeight="1" x14ac:dyDescent="0.3">
      <c r="A1983" s="661" t="s">
        <v>591</v>
      </c>
      <c r="B1983" s="662" t="s">
        <v>592</v>
      </c>
      <c r="C1983" s="663" t="s">
        <v>607</v>
      </c>
      <c r="D1983" s="664" t="s">
        <v>4664</v>
      </c>
      <c r="E1983" s="663" t="s">
        <v>634</v>
      </c>
      <c r="F1983" s="664" t="s">
        <v>4671</v>
      </c>
      <c r="G1983" s="663" t="s">
        <v>650</v>
      </c>
      <c r="H1983" s="663" t="s">
        <v>1679</v>
      </c>
      <c r="I1983" s="663" t="s">
        <v>215</v>
      </c>
      <c r="J1983" s="663" t="s">
        <v>1680</v>
      </c>
      <c r="K1983" s="663"/>
      <c r="L1983" s="665">
        <v>90.769452317598905</v>
      </c>
      <c r="M1983" s="665">
        <v>1</v>
      </c>
      <c r="N1983" s="666">
        <v>90.769452317598905</v>
      </c>
    </row>
    <row r="1984" spans="1:14" ht="14.4" customHeight="1" x14ac:dyDescent="0.3">
      <c r="A1984" s="661" t="s">
        <v>591</v>
      </c>
      <c r="B1984" s="662" t="s">
        <v>592</v>
      </c>
      <c r="C1984" s="663" t="s">
        <v>607</v>
      </c>
      <c r="D1984" s="664" t="s">
        <v>4664</v>
      </c>
      <c r="E1984" s="663" t="s">
        <v>634</v>
      </c>
      <c r="F1984" s="664" t="s">
        <v>4671</v>
      </c>
      <c r="G1984" s="663" t="s">
        <v>650</v>
      </c>
      <c r="H1984" s="663" t="s">
        <v>3759</v>
      </c>
      <c r="I1984" s="663" t="s">
        <v>215</v>
      </c>
      <c r="J1984" s="663" t="s">
        <v>3760</v>
      </c>
      <c r="K1984" s="663" t="s">
        <v>2239</v>
      </c>
      <c r="L1984" s="665">
        <v>91.730205482092302</v>
      </c>
      <c r="M1984" s="665">
        <v>2</v>
      </c>
      <c r="N1984" s="666">
        <v>183.4604109641846</v>
      </c>
    </row>
    <row r="1985" spans="1:14" ht="14.4" customHeight="1" x14ac:dyDescent="0.3">
      <c r="A1985" s="661" t="s">
        <v>591</v>
      </c>
      <c r="B1985" s="662" t="s">
        <v>592</v>
      </c>
      <c r="C1985" s="663" t="s">
        <v>607</v>
      </c>
      <c r="D1985" s="664" t="s">
        <v>4664</v>
      </c>
      <c r="E1985" s="663" t="s">
        <v>634</v>
      </c>
      <c r="F1985" s="664" t="s">
        <v>4671</v>
      </c>
      <c r="G1985" s="663" t="s">
        <v>650</v>
      </c>
      <c r="H1985" s="663" t="s">
        <v>1683</v>
      </c>
      <c r="I1985" s="663" t="s">
        <v>1684</v>
      </c>
      <c r="J1985" s="663" t="s">
        <v>1685</v>
      </c>
      <c r="K1985" s="663" t="s">
        <v>1686</v>
      </c>
      <c r="L1985" s="665">
        <v>46.699858119840471</v>
      </c>
      <c r="M1985" s="665">
        <v>2</v>
      </c>
      <c r="N1985" s="666">
        <v>93.399716239680941</v>
      </c>
    </row>
    <row r="1986" spans="1:14" ht="14.4" customHeight="1" x14ac:dyDescent="0.3">
      <c r="A1986" s="661" t="s">
        <v>591</v>
      </c>
      <c r="B1986" s="662" t="s">
        <v>592</v>
      </c>
      <c r="C1986" s="663" t="s">
        <v>607</v>
      </c>
      <c r="D1986" s="664" t="s">
        <v>4664</v>
      </c>
      <c r="E1986" s="663" t="s">
        <v>634</v>
      </c>
      <c r="F1986" s="664" t="s">
        <v>4671</v>
      </c>
      <c r="G1986" s="663" t="s">
        <v>650</v>
      </c>
      <c r="H1986" s="663" t="s">
        <v>1730</v>
      </c>
      <c r="I1986" s="663" t="s">
        <v>1731</v>
      </c>
      <c r="J1986" s="663" t="s">
        <v>1732</v>
      </c>
      <c r="K1986" s="663" t="s">
        <v>1733</v>
      </c>
      <c r="L1986" s="665">
        <v>4594.9178181347106</v>
      </c>
      <c r="M1986" s="665">
        <v>422</v>
      </c>
      <c r="N1986" s="666">
        <v>1939055.3192528477</v>
      </c>
    </row>
    <row r="1987" spans="1:14" ht="14.4" customHeight="1" x14ac:dyDescent="0.3">
      <c r="A1987" s="661" t="s">
        <v>591</v>
      </c>
      <c r="B1987" s="662" t="s">
        <v>592</v>
      </c>
      <c r="C1987" s="663" t="s">
        <v>607</v>
      </c>
      <c r="D1987" s="664" t="s">
        <v>4664</v>
      </c>
      <c r="E1987" s="663" t="s">
        <v>634</v>
      </c>
      <c r="F1987" s="664" t="s">
        <v>4671</v>
      </c>
      <c r="G1987" s="663" t="s">
        <v>650</v>
      </c>
      <c r="H1987" s="663" t="s">
        <v>3366</v>
      </c>
      <c r="I1987" s="663" t="s">
        <v>3366</v>
      </c>
      <c r="J1987" s="663" t="s">
        <v>3367</v>
      </c>
      <c r="K1987" s="663" t="s">
        <v>3368</v>
      </c>
      <c r="L1987" s="665">
        <v>1458.0010309539161</v>
      </c>
      <c r="M1987" s="665">
        <v>2</v>
      </c>
      <c r="N1987" s="666">
        <v>2916.0020619078323</v>
      </c>
    </row>
    <row r="1988" spans="1:14" ht="14.4" customHeight="1" x14ac:dyDescent="0.3">
      <c r="A1988" s="661" t="s">
        <v>591</v>
      </c>
      <c r="B1988" s="662" t="s">
        <v>592</v>
      </c>
      <c r="C1988" s="663" t="s">
        <v>607</v>
      </c>
      <c r="D1988" s="664" t="s">
        <v>4664</v>
      </c>
      <c r="E1988" s="663" t="s">
        <v>634</v>
      </c>
      <c r="F1988" s="664" t="s">
        <v>4671</v>
      </c>
      <c r="G1988" s="663" t="s">
        <v>650</v>
      </c>
      <c r="H1988" s="663" t="s">
        <v>1748</v>
      </c>
      <c r="I1988" s="663" t="s">
        <v>1749</v>
      </c>
      <c r="J1988" s="663" t="s">
        <v>1750</v>
      </c>
      <c r="K1988" s="663" t="s">
        <v>1751</v>
      </c>
      <c r="L1988" s="665">
        <v>56.489999999999995</v>
      </c>
      <c r="M1988" s="665">
        <v>4</v>
      </c>
      <c r="N1988" s="666">
        <v>225.95999999999998</v>
      </c>
    </row>
    <row r="1989" spans="1:14" ht="14.4" customHeight="1" x14ac:dyDescent="0.3">
      <c r="A1989" s="661" t="s">
        <v>591</v>
      </c>
      <c r="B1989" s="662" t="s">
        <v>592</v>
      </c>
      <c r="C1989" s="663" t="s">
        <v>607</v>
      </c>
      <c r="D1989" s="664" t="s">
        <v>4664</v>
      </c>
      <c r="E1989" s="663" t="s">
        <v>634</v>
      </c>
      <c r="F1989" s="664" t="s">
        <v>4671</v>
      </c>
      <c r="G1989" s="663" t="s">
        <v>650</v>
      </c>
      <c r="H1989" s="663" t="s">
        <v>1752</v>
      </c>
      <c r="I1989" s="663" t="s">
        <v>1753</v>
      </c>
      <c r="J1989" s="663" t="s">
        <v>1754</v>
      </c>
      <c r="K1989" s="663" t="s">
        <v>1559</v>
      </c>
      <c r="L1989" s="665">
        <v>103.62867985608881</v>
      </c>
      <c r="M1989" s="665">
        <v>154</v>
      </c>
      <c r="N1989" s="666">
        <v>15958.816697837676</v>
      </c>
    </row>
    <row r="1990" spans="1:14" ht="14.4" customHeight="1" x14ac:dyDescent="0.3">
      <c r="A1990" s="661" t="s">
        <v>591</v>
      </c>
      <c r="B1990" s="662" t="s">
        <v>592</v>
      </c>
      <c r="C1990" s="663" t="s">
        <v>607</v>
      </c>
      <c r="D1990" s="664" t="s">
        <v>4664</v>
      </c>
      <c r="E1990" s="663" t="s">
        <v>634</v>
      </c>
      <c r="F1990" s="664" t="s">
        <v>4671</v>
      </c>
      <c r="G1990" s="663" t="s">
        <v>650</v>
      </c>
      <c r="H1990" s="663" t="s">
        <v>1769</v>
      </c>
      <c r="I1990" s="663" t="s">
        <v>1770</v>
      </c>
      <c r="J1990" s="663" t="s">
        <v>1771</v>
      </c>
      <c r="K1990" s="663" t="s">
        <v>1772</v>
      </c>
      <c r="L1990" s="665">
        <v>329.3398583224793</v>
      </c>
      <c r="M1990" s="665">
        <v>11</v>
      </c>
      <c r="N1990" s="666">
        <v>3622.7384415472725</v>
      </c>
    </row>
    <row r="1991" spans="1:14" ht="14.4" customHeight="1" x14ac:dyDescent="0.3">
      <c r="A1991" s="661" t="s">
        <v>591</v>
      </c>
      <c r="B1991" s="662" t="s">
        <v>592</v>
      </c>
      <c r="C1991" s="663" t="s">
        <v>607</v>
      </c>
      <c r="D1991" s="664" t="s">
        <v>4664</v>
      </c>
      <c r="E1991" s="663" t="s">
        <v>634</v>
      </c>
      <c r="F1991" s="664" t="s">
        <v>4671</v>
      </c>
      <c r="G1991" s="663" t="s">
        <v>650</v>
      </c>
      <c r="H1991" s="663" t="s">
        <v>1773</v>
      </c>
      <c r="I1991" s="663" t="s">
        <v>215</v>
      </c>
      <c r="J1991" s="663" t="s">
        <v>1774</v>
      </c>
      <c r="K1991" s="663"/>
      <c r="L1991" s="665">
        <v>52.026764811671327</v>
      </c>
      <c r="M1991" s="665">
        <v>2</v>
      </c>
      <c r="N1991" s="666">
        <v>104.05352962334265</v>
      </c>
    </row>
    <row r="1992" spans="1:14" ht="14.4" customHeight="1" x14ac:dyDescent="0.3">
      <c r="A1992" s="661" t="s">
        <v>591</v>
      </c>
      <c r="B1992" s="662" t="s">
        <v>592</v>
      </c>
      <c r="C1992" s="663" t="s">
        <v>607</v>
      </c>
      <c r="D1992" s="664" t="s">
        <v>4664</v>
      </c>
      <c r="E1992" s="663" t="s">
        <v>634</v>
      </c>
      <c r="F1992" s="664" t="s">
        <v>4671</v>
      </c>
      <c r="G1992" s="663" t="s">
        <v>650</v>
      </c>
      <c r="H1992" s="663" t="s">
        <v>4445</v>
      </c>
      <c r="I1992" s="663" t="s">
        <v>4446</v>
      </c>
      <c r="J1992" s="663" t="s">
        <v>4447</v>
      </c>
      <c r="K1992" s="663"/>
      <c r="L1992" s="665">
        <v>252.97774630938306</v>
      </c>
      <c r="M1992" s="665">
        <v>1</v>
      </c>
      <c r="N1992" s="666">
        <v>252.97774630938306</v>
      </c>
    </row>
    <row r="1993" spans="1:14" ht="14.4" customHeight="1" x14ac:dyDescent="0.3">
      <c r="A1993" s="661" t="s">
        <v>591</v>
      </c>
      <c r="B1993" s="662" t="s">
        <v>592</v>
      </c>
      <c r="C1993" s="663" t="s">
        <v>607</v>
      </c>
      <c r="D1993" s="664" t="s">
        <v>4664</v>
      </c>
      <c r="E1993" s="663" t="s">
        <v>634</v>
      </c>
      <c r="F1993" s="664" t="s">
        <v>4671</v>
      </c>
      <c r="G1993" s="663" t="s">
        <v>650</v>
      </c>
      <c r="H1993" s="663" t="s">
        <v>4448</v>
      </c>
      <c r="I1993" s="663" t="s">
        <v>4449</v>
      </c>
      <c r="J1993" s="663" t="s">
        <v>4450</v>
      </c>
      <c r="K1993" s="663" t="s">
        <v>4451</v>
      </c>
      <c r="L1993" s="665">
        <v>250.79999999999998</v>
      </c>
      <c r="M1993" s="665">
        <v>1</v>
      </c>
      <c r="N1993" s="666">
        <v>250.79999999999998</v>
      </c>
    </row>
    <row r="1994" spans="1:14" ht="14.4" customHeight="1" x14ac:dyDescent="0.3">
      <c r="A1994" s="661" t="s">
        <v>591</v>
      </c>
      <c r="B1994" s="662" t="s">
        <v>592</v>
      </c>
      <c r="C1994" s="663" t="s">
        <v>607</v>
      </c>
      <c r="D1994" s="664" t="s">
        <v>4664</v>
      </c>
      <c r="E1994" s="663" t="s">
        <v>634</v>
      </c>
      <c r="F1994" s="664" t="s">
        <v>4671</v>
      </c>
      <c r="G1994" s="663" t="s">
        <v>650</v>
      </c>
      <c r="H1994" s="663" t="s">
        <v>4452</v>
      </c>
      <c r="I1994" s="663" t="s">
        <v>215</v>
      </c>
      <c r="J1994" s="663" t="s">
        <v>4453</v>
      </c>
      <c r="K1994" s="663"/>
      <c r="L1994" s="665">
        <v>306.4847474733175</v>
      </c>
      <c r="M1994" s="665">
        <v>3</v>
      </c>
      <c r="N1994" s="666">
        <v>919.45424241995249</v>
      </c>
    </row>
    <row r="1995" spans="1:14" ht="14.4" customHeight="1" x14ac:dyDescent="0.3">
      <c r="A1995" s="661" t="s">
        <v>591</v>
      </c>
      <c r="B1995" s="662" t="s">
        <v>592</v>
      </c>
      <c r="C1995" s="663" t="s">
        <v>607</v>
      </c>
      <c r="D1995" s="664" t="s">
        <v>4664</v>
      </c>
      <c r="E1995" s="663" t="s">
        <v>634</v>
      </c>
      <c r="F1995" s="664" t="s">
        <v>4671</v>
      </c>
      <c r="G1995" s="663" t="s">
        <v>650</v>
      </c>
      <c r="H1995" s="663" t="s">
        <v>4454</v>
      </c>
      <c r="I1995" s="663" t="s">
        <v>215</v>
      </c>
      <c r="J1995" s="663" t="s">
        <v>4455</v>
      </c>
      <c r="K1995" s="663"/>
      <c r="L1995" s="665">
        <v>95.843544286819935</v>
      </c>
      <c r="M1995" s="665">
        <v>5</v>
      </c>
      <c r="N1995" s="666">
        <v>479.2177214340997</v>
      </c>
    </row>
    <row r="1996" spans="1:14" ht="14.4" customHeight="1" x14ac:dyDescent="0.3">
      <c r="A1996" s="661" t="s">
        <v>591</v>
      </c>
      <c r="B1996" s="662" t="s">
        <v>592</v>
      </c>
      <c r="C1996" s="663" t="s">
        <v>607</v>
      </c>
      <c r="D1996" s="664" t="s">
        <v>4664</v>
      </c>
      <c r="E1996" s="663" t="s">
        <v>634</v>
      </c>
      <c r="F1996" s="664" t="s">
        <v>4671</v>
      </c>
      <c r="G1996" s="663" t="s">
        <v>650</v>
      </c>
      <c r="H1996" s="663" t="s">
        <v>1788</v>
      </c>
      <c r="I1996" s="663" t="s">
        <v>215</v>
      </c>
      <c r="J1996" s="663" t="s">
        <v>1789</v>
      </c>
      <c r="K1996" s="663"/>
      <c r="L1996" s="665">
        <v>261.5820121480524</v>
      </c>
      <c r="M1996" s="665">
        <v>21</v>
      </c>
      <c r="N1996" s="666">
        <v>5493.2222551091008</v>
      </c>
    </row>
    <row r="1997" spans="1:14" ht="14.4" customHeight="1" x14ac:dyDescent="0.3">
      <c r="A1997" s="661" t="s">
        <v>591</v>
      </c>
      <c r="B1997" s="662" t="s">
        <v>592</v>
      </c>
      <c r="C1997" s="663" t="s">
        <v>607</v>
      </c>
      <c r="D1997" s="664" t="s">
        <v>4664</v>
      </c>
      <c r="E1997" s="663" t="s">
        <v>634</v>
      </c>
      <c r="F1997" s="664" t="s">
        <v>4671</v>
      </c>
      <c r="G1997" s="663" t="s">
        <v>650</v>
      </c>
      <c r="H1997" s="663" t="s">
        <v>1792</v>
      </c>
      <c r="I1997" s="663" t="s">
        <v>1793</v>
      </c>
      <c r="J1997" s="663" t="s">
        <v>1794</v>
      </c>
      <c r="K1997" s="663" t="s">
        <v>1795</v>
      </c>
      <c r="L1997" s="665">
        <v>1688.4079828655331</v>
      </c>
      <c r="M1997" s="665">
        <v>18</v>
      </c>
      <c r="N1997" s="666">
        <v>30391.343691579597</v>
      </c>
    </row>
    <row r="1998" spans="1:14" ht="14.4" customHeight="1" x14ac:dyDescent="0.3">
      <c r="A1998" s="661" t="s">
        <v>591</v>
      </c>
      <c r="B1998" s="662" t="s">
        <v>592</v>
      </c>
      <c r="C1998" s="663" t="s">
        <v>607</v>
      </c>
      <c r="D1998" s="664" t="s">
        <v>4664</v>
      </c>
      <c r="E1998" s="663" t="s">
        <v>634</v>
      </c>
      <c r="F1998" s="664" t="s">
        <v>4671</v>
      </c>
      <c r="G1998" s="663" t="s">
        <v>650</v>
      </c>
      <c r="H1998" s="663" t="s">
        <v>3369</v>
      </c>
      <c r="I1998" s="663" t="s">
        <v>3370</v>
      </c>
      <c r="J1998" s="663" t="s">
        <v>3371</v>
      </c>
      <c r="K1998" s="663"/>
      <c r="L1998" s="665">
        <v>97.052977766254386</v>
      </c>
      <c r="M1998" s="665">
        <v>2</v>
      </c>
      <c r="N1998" s="666">
        <v>194.10595553250877</v>
      </c>
    </row>
    <row r="1999" spans="1:14" ht="14.4" customHeight="1" x14ac:dyDescent="0.3">
      <c r="A1999" s="661" t="s">
        <v>591</v>
      </c>
      <c r="B1999" s="662" t="s">
        <v>592</v>
      </c>
      <c r="C1999" s="663" t="s">
        <v>607</v>
      </c>
      <c r="D1999" s="664" t="s">
        <v>4664</v>
      </c>
      <c r="E1999" s="663" t="s">
        <v>634</v>
      </c>
      <c r="F1999" s="664" t="s">
        <v>4671</v>
      </c>
      <c r="G1999" s="663" t="s">
        <v>650</v>
      </c>
      <c r="H1999" s="663" t="s">
        <v>1796</v>
      </c>
      <c r="I1999" s="663" t="s">
        <v>1797</v>
      </c>
      <c r="J1999" s="663" t="s">
        <v>1798</v>
      </c>
      <c r="K1999" s="663" t="s">
        <v>1799</v>
      </c>
      <c r="L1999" s="665">
        <v>28.153333333333332</v>
      </c>
      <c r="M1999" s="665">
        <v>3</v>
      </c>
      <c r="N1999" s="666">
        <v>84.46</v>
      </c>
    </row>
    <row r="2000" spans="1:14" ht="14.4" customHeight="1" x14ac:dyDescent="0.3">
      <c r="A2000" s="661" t="s">
        <v>591</v>
      </c>
      <c r="B2000" s="662" t="s">
        <v>592</v>
      </c>
      <c r="C2000" s="663" t="s">
        <v>607</v>
      </c>
      <c r="D2000" s="664" t="s">
        <v>4664</v>
      </c>
      <c r="E2000" s="663" t="s">
        <v>634</v>
      </c>
      <c r="F2000" s="664" t="s">
        <v>4671</v>
      </c>
      <c r="G2000" s="663" t="s">
        <v>650</v>
      </c>
      <c r="H2000" s="663" t="s">
        <v>4456</v>
      </c>
      <c r="I2000" s="663" t="s">
        <v>4457</v>
      </c>
      <c r="J2000" s="663" t="s">
        <v>4458</v>
      </c>
      <c r="K2000" s="663" t="s">
        <v>4459</v>
      </c>
      <c r="L2000" s="665">
        <v>29.93</v>
      </c>
      <c r="M2000" s="665">
        <v>10</v>
      </c>
      <c r="N2000" s="666">
        <v>299.3</v>
      </c>
    </row>
    <row r="2001" spans="1:14" ht="14.4" customHeight="1" x14ac:dyDescent="0.3">
      <c r="A2001" s="661" t="s">
        <v>591</v>
      </c>
      <c r="B2001" s="662" t="s">
        <v>592</v>
      </c>
      <c r="C2001" s="663" t="s">
        <v>607</v>
      </c>
      <c r="D2001" s="664" t="s">
        <v>4664</v>
      </c>
      <c r="E2001" s="663" t="s">
        <v>634</v>
      </c>
      <c r="F2001" s="664" t="s">
        <v>4671</v>
      </c>
      <c r="G2001" s="663" t="s">
        <v>650</v>
      </c>
      <c r="H2001" s="663" t="s">
        <v>1810</v>
      </c>
      <c r="I2001" s="663" t="s">
        <v>1811</v>
      </c>
      <c r="J2001" s="663" t="s">
        <v>1812</v>
      </c>
      <c r="K2001" s="663" t="s">
        <v>1628</v>
      </c>
      <c r="L2001" s="665">
        <v>46.332795786006535</v>
      </c>
      <c r="M2001" s="665">
        <v>7</v>
      </c>
      <c r="N2001" s="666">
        <v>324.32957050204573</v>
      </c>
    </row>
    <row r="2002" spans="1:14" ht="14.4" customHeight="1" x14ac:dyDescent="0.3">
      <c r="A2002" s="661" t="s">
        <v>591</v>
      </c>
      <c r="B2002" s="662" t="s">
        <v>592</v>
      </c>
      <c r="C2002" s="663" t="s">
        <v>607</v>
      </c>
      <c r="D2002" s="664" t="s">
        <v>4664</v>
      </c>
      <c r="E2002" s="663" t="s">
        <v>634</v>
      </c>
      <c r="F2002" s="664" t="s">
        <v>4671</v>
      </c>
      <c r="G2002" s="663" t="s">
        <v>650</v>
      </c>
      <c r="H2002" s="663" t="s">
        <v>4460</v>
      </c>
      <c r="I2002" s="663" t="s">
        <v>4461</v>
      </c>
      <c r="J2002" s="663" t="s">
        <v>4462</v>
      </c>
      <c r="K2002" s="663" t="s">
        <v>4463</v>
      </c>
      <c r="L2002" s="665">
        <v>59.89950934932935</v>
      </c>
      <c r="M2002" s="665">
        <v>2</v>
      </c>
      <c r="N2002" s="666">
        <v>119.7990186986587</v>
      </c>
    </row>
    <row r="2003" spans="1:14" ht="14.4" customHeight="1" x14ac:dyDescent="0.3">
      <c r="A2003" s="661" t="s">
        <v>591</v>
      </c>
      <c r="B2003" s="662" t="s">
        <v>592</v>
      </c>
      <c r="C2003" s="663" t="s">
        <v>607</v>
      </c>
      <c r="D2003" s="664" t="s">
        <v>4664</v>
      </c>
      <c r="E2003" s="663" t="s">
        <v>634</v>
      </c>
      <c r="F2003" s="664" t="s">
        <v>4671</v>
      </c>
      <c r="G2003" s="663" t="s">
        <v>650</v>
      </c>
      <c r="H2003" s="663" t="s">
        <v>4464</v>
      </c>
      <c r="I2003" s="663" t="s">
        <v>215</v>
      </c>
      <c r="J2003" s="663" t="s">
        <v>4465</v>
      </c>
      <c r="K2003" s="663"/>
      <c r="L2003" s="665">
        <v>134.08910926790276</v>
      </c>
      <c r="M2003" s="665">
        <v>5</v>
      </c>
      <c r="N2003" s="666">
        <v>670.44554633951373</v>
      </c>
    </row>
    <row r="2004" spans="1:14" ht="14.4" customHeight="1" x14ac:dyDescent="0.3">
      <c r="A2004" s="661" t="s">
        <v>591</v>
      </c>
      <c r="B2004" s="662" t="s">
        <v>592</v>
      </c>
      <c r="C2004" s="663" t="s">
        <v>607</v>
      </c>
      <c r="D2004" s="664" t="s">
        <v>4664</v>
      </c>
      <c r="E2004" s="663" t="s">
        <v>634</v>
      </c>
      <c r="F2004" s="664" t="s">
        <v>4671</v>
      </c>
      <c r="G2004" s="663" t="s">
        <v>650</v>
      </c>
      <c r="H2004" s="663" t="s">
        <v>3825</v>
      </c>
      <c r="I2004" s="663" t="s">
        <v>3826</v>
      </c>
      <c r="J2004" s="663" t="s">
        <v>3827</v>
      </c>
      <c r="K2004" s="663" t="s">
        <v>3828</v>
      </c>
      <c r="L2004" s="665">
        <v>75.64</v>
      </c>
      <c r="M2004" s="665">
        <v>6</v>
      </c>
      <c r="N2004" s="666">
        <v>453.84000000000003</v>
      </c>
    </row>
    <row r="2005" spans="1:14" ht="14.4" customHeight="1" x14ac:dyDescent="0.3">
      <c r="A2005" s="661" t="s">
        <v>591</v>
      </c>
      <c r="B2005" s="662" t="s">
        <v>592</v>
      </c>
      <c r="C2005" s="663" t="s">
        <v>607</v>
      </c>
      <c r="D2005" s="664" t="s">
        <v>4664</v>
      </c>
      <c r="E2005" s="663" t="s">
        <v>634</v>
      </c>
      <c r="F2005" s="664" t="s">
        <v>4671</v>
      </c>
      <c r="G2005" s="663" t="s">
        <v>650</v>
      </c>
      <c r="H2005" s="663" t="s">
        <v>3829</v>
      </c>
      <c r="I2005" s="663" t="s">
        <v>3830</v>
      </c>
      <c r="J2005" s="663" t="s">
        <v>3831</v>
      </c>
      <c r="K2005" s="663" t="s">
        <v>3832</v>
      </c>
      <c r="L2005" s="665">
        <v>779.63598547498611</v>
      </c>
      <c r="M2005" s="665">
        <v>97</v>
      </c>
      <c r="N2005" s="666">
        <v>75624.690591073653</v>
      </c>
    </row>
    <row r="2006" spans="1:14" ht="14.4" customHeight="1" x14ac:dyDescent="0.3">
      <c r="A2006" s="661" t="s">
        <v>591</v>
      </c>
      <c r="B2006" s="662" t="s">
        <v>592</v>
      </c>
      <c r="C2006" s="663" t="s">
        <v>607</v>
      </c>
      <c r="D2006" s="664" t="s">
        <v>4664</v>
      </c>
      <c r="E2006" s="663" t="s">
        <v>634</v>
      </c>
      <c r="F2006" s="664" t="s">
        <v>4671</v>
      </c>
      <c r="G2006" s="663" t="s">
        <v>650</v>
      </c>
      <c r="H2006" s="663" t="s">
        <v>1821</v>
      </c>
      <c r="I2006" s="663" t="s">
        <v>1821</v>
      </c>
      <c r="J2006" s="663" t="s">
        <v>1822</v>
      </c>
      <c r="K2006" s="663" t="s">
        <v>1823</v>
      </c>
      <c r="L2006" s="665">
        <v>785.63292155336001</v>
      </c>
      <c r="M2006" s="665">
        <v>261</v>
      </c>
      <c r="N2006" s="666">
        <v>205050.19252542697</v>
      </c>
    </row>
    <row r="2007" spans="1:14" ht="14.4" customHeight="1" x14ac:dyDescent="0.3">
      <c r="A2007" s="661" t="s">
        <v>591</v>
      </c>
      <c r="B2007" s="662" t="s">
        <v>592</v>
      </c>
      <c r="C2007" s="663" t="s">
        <v>607</v>
      </c>
      <c r="D2007" s="664" t="s">
        <v>4664</v>
      </c>
      <c r="E2007" s="663" t="s">
        <v>634</v>
      </c>
      <c r="F2007" s="664" t="s">
        <v>4671</v>
      </c>
      <c r="G2007" s="663" t="s">
        <v>650</v>
      </c>
      <c r="H2007" s="663" t="s">
        <v>1826</v>
      </c>
      <c r="I2007" s="663" t="s">
        <v>215</v>
      </c>
      <c r="J2007" s="663" t="s">
        <v>1827</v>
      </c>
      <c r="K2007" s="663"/>
      <c r="L2007" s="665">
        <v>275.77000000000004</v>
      </c>
      <c r="M2007" s="665">
        <v>1</v>
      </c>
      <c r="N2007" s="666">
        <v>275.77000000000004</v>
      </c>
    </row>
    <row r="2008" spans="1:14" ht="14.4" customHeight="1" x14ac:dyDescent="0.3">
      <c r="A2008" s="661" t="s">
        <v>591</v>
      </c>
      <c r="B2008" s="662" t="s">
        <v>592</v>
      </c>
      <c r="C2008" s="663" t="s">
        <v>607</v>
      </c>
      <c r="D2008" s="664" t="s">
        <v>4664</v>
      </c>
      <c r="E2008" s="663" t="s">
        <v>634</v>
      </c>
      <c r="F2008" s="664" t="s">
        <v>4671</v>
      </c>
      <c r="G2008" s="663" t="s">
        <v>650</v>
      </c>
      <c r="H2008" s="663" t="s">
        <v>4466</v>
      </c>
      <c r="I2008" s="663" t="s">
        <v>4467</v>
      </c>
      <c r="J2008" s="663" t="s">
        <v>4468</v>
      </c>
      <c r="K2008" s="663"/>
      <c r="L2008" s="665">
        <v>514.73</v>
      </c>
      <c r="M2008" s="665">
        <v>1</v>
      </c>
      <c r="N2008" s="666">
        <v>514.73</v>
      </c>
    </row>
    <row r="2009" spans="1:14" ht="14.4" customHeight="1" x14ac:dyDescent="0.3">
      <c r="A2009" s="661" t="s">
        <v>591</v>
      </c>
      <c r="B2009" s="662" t="s">
        <v>592</v>
      </c>
      <c r="C2009" s="663" t="s">
        <v>607</v>
      </c>
      <c r="D2009" s="664" t="s">
        <v>4664</v>
      </c>
      <c r="E2009" s="663" t="s">
        <v>634</v>
      </c>
      <c r="F2009" s="664" t="s">
        <v>4671</v>
      </c>
      <c r="G2009" s="663" t="s">
        <v>650</v>
      </c>
      <c r="H2009" s="663" t="s">
        <v>4469</v>
      </c>
      <c r="I2009" s="663" t="s">
        <v>4470</v>
      </c>
      <c r="J2009" s="663" t="s">
        <v>1657</v>
      </c>
      <c r="K2009" s="663" t="s">
        <v>4471</v>
      </c>
      <c r="L2009" s="665">
        <v>107.54</v>
      </c>
      <c r="M2009" s="665">
        <v>1</v>
      </c>
      <c r="N2009" s="666">
        <v>107.54</v>
      </c>
    </row>
    <row r="2010" spans="1:14" ht="14.4" customHeight="1" x14ac:dyDescent="0.3">
      <c r="A2010" s="661" t="s">
        <v>591</v>
      </c>
      <c r="B2010" s="662" t="s">
        <v>592</v>
      </c>
      <c r="C2010" s="663" t="s">
        <v>607</v>
      </c>
      <c r="D2010" s="664" t="s">
        <v>4664</v>
      </c>
      <c r="E2010" s="663" t="s">
        <v>634</v>
      </c>
      <c r="F2010" s="664" t="s">
        <v>4671</v>
      </c>
      <c r="G2010" s="663" t="s">
        <v>650</v>
      </c>
      <c r="H2010" s="663" t="s">
        <v>4472</v>
      </c>
      <c r="I2010" s="663" t="s">
        <v>4473</v>
      </c>
      <c r="J2010" s="663" t="s">
        <v>4474</v>
      </c>
      <c r="K2010" s="663" t="s">
        <v>4475</v>
      </c>
      <c r="L2010" s="665">
        <v>274.43999999999994</v>
      </c>
      <c r="M2010" s="665">
        <v>1</v>
      </c>
      <c r="N2010" s="666">
        <v>274.43999999999994</v>
      </c>
    </row>
    <row r="2011" spans="1:14" ht="14.4" customHeight="1" x14ac:dyDescent="0.3">
      <c r="A2011" s="661" t="s">
        <v>591</v>
      </c>
      <c r="B2011" s="662" t="s">
        <v>592</v>
      </c>
      <c r="C2011" s="663" t="s">
        <v>607</v>
      </c>
      <c r="D2011" s="664" t="s">
        <v>4664</v>
      </c>
      <c r="E2011" s="663" t="s">
        <v>634</v>
      </c>
      <c r="F2011" s="664" t="s">
        <v>4671</v>
      </c>
      <c r="G2011" s="663" t="s">
        <v>650</v>
      </c>
      <c r="H2011" s="663" t="s">
        <v>1857</v>
      </c>
      <c r="I2011" s="663" t="s">
        <v>215</v>
      </c>
      <c r="J2011" s="663" t="s">
        <v>1858</v>
      </c>
      <c r="K2011" s="663"/>
      <c r="L2011" s="665">
        <v>423.72333333333341</v>
      </c>
      <c r="M2011" s="665">
        <v>23</v>
      </c>
      <c r="N2011" s="666">
        <v>9745.636666666669</v>
      </c>
    </row>
    <row r="2012" spans="1:14" ht="14.4" customHeight="1" x14ac:dyDescent="0.3">
      <c r="A2012" s="661" t="s">
        <v>591</v>
      </c>
      <c r="B2012" s="662" t="s">
        <v>592</v>
      </c>
      <c r="C2012" s="663" t="s">
        <v>607</v>
      </c>
      <c r="D2012" s="664" t="s">
        <v>4664</v>
      </c>
      <c r="E2012" s="663" t="s">
        <v>634</v>
      </c>
      <c r="F2012" s="664" t="s">
        <v>4671</v>
      </c>
      <c r="G2012" s="663" t="s">
        <v>650</v>
      </c>
      <c r="H2012" s="663" t="s">
        <v>1867</v>
      </c>
      <c r="I2012" s="663" t="s">
        <v>1868</v>
      </c>
      <c r="J2012" s="663" t="s">
        <v>1869</v>
      </c>
      <c r="K2012" s="663" t="s">
        <v>1870</v>
      </c>
      <c r="L2012" s="665">
        <v>129.24999999999997</v>
      </c>
      <c r="M2012" s="665">
        <v>4</v>
      </c>
      <c r="N2012" s="666">
        <v>516.99999999999989</v>
      </c>
    </row>
    <row r="2013" spans="1:14" ht="14.4" customHeight="1" x14ac:dyDescent="0.3">
      <c r="A2013" s="661" t="s">
        <v>591</v>
      </c>
      <c r="B2013" s="662" t="s">
        <v>592</v>
      </c>
      <c r="C2013" s="663" t="s">
        <v>607</v>
      </c>
      <c r="D2013" s="664" t="s">
        <v>4664</v>
      </c>
      <c r="E2013" s="663" t="s">
        <v>634</v>
      </c>
      <c r="F2013" s="664" t="s">
        <v>4671</v>
      </c>
      <c r="G2013" s="663" t="s">
        <v>650</v>
      </c>
      <c r="H2013" s="663" t="s">
        <v>4476</v>
      </c>
      <c r="I2013" s="663" t="s">
        <v>4476</v>
      </c>
      <c r="J2013" s="663" t="s">
        <v>4477</v>
      </c>
      <c r="K2013" s="663" t="s">
        <v>4478</v>
      </c>
      <c r="L2013" s="665">
        <v>578.48000000000013</v>
      </c>
      <c r="M2013" s="665">
        <v>1</v>
      </c>
      <c r="N2013" s="666">
        <v>578.48000000000013</v>
      </c>
    </row>
    <row r="2014" spans="1:14" ht="14.4" customHeight="1" x14ac:dyDescent="0.3">
      <c r="A2014" s="661" t="s">
        <v>591</v>
      </c>
      <c r="B2014" s="662" t="s">
        <v>592</v>
      </c>
      <c r="C2014" s="663" t="s">
        <v>607</v>
      </c>
      <c r="D2014" s="664" t="s">
        <v>4664</v>
      </c>
      <c r="E2014" s="663" t="s">
        <v>634</v>
      </c>
      <c r="F2014" s="664" t="s">
        <v>4671</v>
      </c>
      <c r="G2014" s="663" t="s">
        <v>650</v>
      </c>
      <c r="H2014" s="663" t="s">
        <v>1875</v>
      </c>
      <c r="I2014" s="663" t="s">
        <v>1876</v>
      </c>
      <c r="J2014" s="663" t="s">
        <v>1877</v>
      </c>
      <c r="K2014" s="663" t="s">
        <v>1878</v>
      </c>
      <c r="L2014" s="665">
        <v>177.87095886792451</v>
      </c>
      <c r="M2014" s="665">
        <v>1</v>
      </c>
      <c r="N2014" s="666">
        <v>177.87095886792451</v>
      </c>
    </row>
    <row r="2015" spans="1:14" ht="14.4" customHeight="1" x14ac:dyDescent="0.3">
      <c r="A2015" s="661" t="s">
        <v>591</v>
      </c>
      <c r="B2015" s="662" t="s">
        <v>592</v>
      </c>
      <c r="C2015" s="663" t="s">
        <v>607</v>
      </c>
      <c r="D2015" s="664" t="s">
        <v>4664</v>
      </c>
      <c r="E2015" s="663" t="s">
        <v>634</v>
      </c>
      <c r="F2015" s="664" t="s">
        <v>4671</v>
      </c>
      <c r="G2015" s="663" t="s">
        <v>650</v>
      </c>
      <c r="H2015" s="663" t="s">
        <v>1879</v>
      </c>
      <c r="I2015" s="663" t="s">
        <v>1880</v>
      </c>
      <c r="J2015" s="663" t="s">
        <v>1877</v>
      </c>
      <c r="K2015" s="663" t="s">
        <v>1881</v>
      </c>
      <c r="L2015" s="665">
        <v>364.02449923192364</v>
      </c>
      <c r="M2015" s="665">
        <v>1</v>
      </c>
      <c r="N2015" s="666">
        <v>364.02449923192364</v>
      </c>
    </row>
    <row r="2016" spans="1:14" ht="14.4" customHeight="1" x14ac:dyDescent="0.3">
      <c r="A2016" s="661" t="s">
        <v>591</v>
      </c>
      <c r="B2016" s="662" t="s">
        <v>592</v>
      </c>
      <c r="C2016" s="663" t="s">
        <v>607</v>
      </c>
      <c r="D2016" s="664" t="s">
        <v>4664</v>
      </c>
      <c r="E2016" s="663" t="s">
        <v>634</v>
      </c>
      <c r="F2016" s="664" t="s">
        <v>4671</v>
      </c>
      <c r="G2016" s="663" t="s">
        <v>650</v>
      </c>
      <c r="H2016" s="663" t="s">
        <v>1890</v>
      </c>
      <c r="I2016" s="663" t="s">
        <v>1891</v>
      </c>
      <c r="J2016" s="663" t="s">
        <v>1892</v>
      </c>
      <c r="K2016" s="663" t="s">
        <v>1893</v>
      </c>
      <c r="L2016" s="665">
        <v>81.62173557999327</v>
      </c>
      <c r="M2016" s="665">
        <v>6.6970142000000017</v>
      </c>
      <c r="N2016" s="666">
        <v>546.62192220786028</v>
      </c>
    </row>
    <row r="2017" spans="1:14" ht="14.4" customHeight="1" x14ac:dyDescent="0.3">
      <c r="A2017" s="661" t="s">
        <v>591</v>
      </c>
      <c r="B2017" s="662" t="s">
        <v>592</v>
      </c>
      <c r="C2017" s="663" t="s">
        <v>607</v>
      </c>
      <c r="D2017" s="664" t="s">
        <v>4664</v>
      </c>
      <c r="E2017" s="663" t="s">
        <v>634</v>
      </c>
      <c r="F2017" s="664" t="s">
        <v>4671</v>
      </c>
      <c r="G2017" s="663" t="s">
        <v>650</v>
      </c>
      <c r="H2017" s="663" t="s">
        <v>1894</v>
      </c>
      <c r="I2017" s="663" t="s">
        <v>1895</v>
      </c>
      <c r="J2017" s="663" t="s">
        <v>1896</v>
      </c>
      <c r="K2017" s="663" t="s">
        <v>1897</v>
      </c>
      <c r="L2017" s="665">
        <v>107.74998766427125</v>
      </c>
      <c r="M2017" s="665">
        <v>0.25800000000000001</v>
      </c>
      <c r="N2017" s="666">
        <v>27.799496817381982</v>
      </c>
    </row>
    <row r="2018" spans="1:14" ht="14.4" customHeight="1" x14ac:dyDescent="0.3">
      <c r="A2018" s="661" t="s">
        <v>591</v>
      </c>
      <c r="B2018" s="662" t="s">
        <v>592</v>
      </c>
      <c r="C2018" s="663" t="s">
        <v>607</v>
      </c>
      <c r="D2018" s="664" t="s">
        <v>4664</v>
      </c>
      <c r="E2018" s="663" t="s">
        <v>634</v>
      </c>
      <c r="F2018" s="664" t="s">
        <v>4671</v>
      </c>
      <c r="G2018" s="663" t="s">
        <v>650</v>
      </c>
      <c r="H2018" s="663" t="s">
        <v>1898</v>
      </c>
      <c r="I2018" s="663" t="s">
        <v>1899</v>
      </c>
      <c r="J2018" s="663" t="s">
        <v>1896</v>
      </c>
      <c r="K2018" s="663" t="s">
        <v>1900</v>
      </c>
      <c r="L2018" s="665">
        <v>1039.8374758936507</v>
      </c>
      <c r="M2018" s="665">
        <v>3.1059999999999999</v>
      </c>
      <c r="N2018" s="666">
        <v>3229.7352001256786</v>
      </c>
    </row>
    <row r="2019" spans="1:14" ht="14.4" customHeight="1" x14ac:dyDescent="0.3">
      <c r="A2019" s="661" t="s">
        <v>591</v>
      </c>
      <c r="B2019" s="662" t="s">
        <v>592</v>
      </c>
      <c r="C2019" s="663" t="s">
        <v>607</v>
      </c>
      <c r="D2019" s="664" t="s">
        <v>4664</v>
      </c>
      <c r="E2019" s="663" t="s">
        <v>634</v>
      </c>
      <c r="F2019" s="664" t="s">
        <v>4671</v>
      </c>
      <c r="G2019" s="663" t="s">
        <v>650</v>
      </c>
      <c r="H2019" s="663" t="s">
        <v>1901</v>
      </c>
      <c r="I2019" s="663" t="s">
        <v>1902</v>
      </c>
      <c r="J2019" s="663" t="s">
        <v>1903</v>
      </c>
      <c r="K2019" s="663" t="s">
        <v>1904</v>
      </c>
      <c r="L2019" s="665">
        <v>92.017999537861101</v>
      </c>
      <c r="M2019" s="665">
        <v>5</v>
      </c>
      <c r="N2019" s="666">
        <v>460.08999768930551</v>
      </c>
    </row>
    <row r="2020" spans="1:14" ht="14.4" customHeight="1" x14ac:dyDescent="0.3">
      <c r="A2020" s="661" t="s">
        <v>591</v>
      </c>
      <c r="B2020" s="662" t="s">
        <v>592</v>
      </c>
      <c r="C2020" s="663" t="s">
        <v>607</v>
      </c>
      <c r="D2020" s="664" t="s">
        <v>4664</v>
      </c>
      <c r="E2020" s="663" t="s">
        <v>634</v>
      </c>
      <c r="F2020" s="664" t="s">
        <v>4671</v>
      </c>
      <c r="G2020" s="663" t="s">
        <v>650</v>
      </c>
      <c r="H2020" s="663" t="s">
        <v>1915</v>
      </c>
      <c r="I2020" s="663" t="s">
        <v>1915</v>
      </c>
      <c r="J2020" s="663" t="s">
        <v>1916</v>
      </c>
      <c r="K2020" s="663" t="s">
        <v>1917</v>
      </c>
      <c r="L2020" s="665">
        <v>350.8989132474232</v>
      </c>
      <c r="M2020" s="665">
        <v>7.1539999999999999</v>
      </c>
      <c r="N2020" s="666">
        <v>2510.3308253720656</v>
      </c>
    </row>
    <row r="2021" spans="1:14" ht="14.4" customHeight="1" x14ac:dyDescent="0.3">
      <c r="A2021" s="661" t="s">
        <v>591</v>
      </c>
      <c r="B2021" s="662" t="s">
        <v>592</v>
      </c>
      <c r="C2021" s="663" t="s">
        <v>607</v>
      </c>
      <c r="D2021" s="664" t="s">
        <v>4664</v>
      </c>
      <c r="E2021" s="663" t="s">
        <v>634</v>
      </c>
      <c r="F2021" s="664" t="s">
        <v>4671</v>
      </c>
      <c r="G2021" s="663" t="s">
        <v>650</v>
      </c>
      <c r="H2021" s="663" t="s">
        <v>1923</v>
      </c>
      <c r="I2021" s="663" t="s">
        <v>1923</v>
      </c>
      <c r="J2021" s="663" t="s">
        <v>1924</v>
      </c>
      <c r="K2021" s="663" t="s">
        <v>1925</v>
      </c>
      <c r="L2021" s="665">
        <v>199.94707271191749</v>
      </c>
      <c r="M2021" s="665">
        <v>12.545</v>
      </c>
      <c r="N2021" s="666">
        <v>2508.3360271710048</v>
      </c>
    </row>
    <row r="2022" spans="1:14" ht="14.4" customHeight="1" x14ac:dyDescent="0.3">
      <c r="A2022" s="661" t="s">
        <v>591</v>
      </c>
      <c r="B2022" s="662" t="s">
        <v>592</v>
      </c>
      <c r="C2022" s="663" t="s">
        <v>607</v>
      </c>
      <c r="D2022" s="664" t="s">
        <v>4664</v>
      </c>
      <c r="E2022" s="663" t="s">
        <v>634</v>
      </c>
      <c r="F2022" s="664" t="s">
        <v>4671</v>
      </c>
      <c r="G2022" s="663" t="s">
        <v>650</v>
      </c>
      <c r="H2022" s="663" t="s">
        <v>1929</v>
      </c>
      <c r="I2022" s="663" t="s">
        <v>1930</v>
      </c>
      <c r="J2022" s="663" t="s">
        <v>1931</v>
      </c>
      <c r="K2022" s="663" t="s">
        <v>1922</v>
      </c>
      <c r="L2022" s="665">
        <v>111.000246319013</v>
      </c>
      <c r="M2022" s="665">
        <v>69.636155499999973</v>
      </c>
      <c r="N2022" s="666">
        <v>7729.6304132090891</v>
      </c>
    </row>
    <row r="2023" spans="1:14" ht="14.4" customHeight="1" x14ac:dyDescent="0.3">
      <c r="A2023" s="661" t="s">
        <v>591</v>
      </c>
      <c r="B2023" s="662" t="s">
        <v>592</v>
      </c>
      <c r="C2023" s="663" t="s">
        <v>607</v>
      </c>
      <c r="D2023" s="664" t="s">
        <v>4664</v>
      </c>
      <c r="E2023" s="663" t="s">
        <v>634</v>
      </c>
      <c r="F2023" s="664" t="s">
        <v>4671</v>
      </c>
      <c r="G2023" s="663" t="s">
        <v>650</v>
      </c>
      <c r="H2023" s="663" t="s">
        <v>1932</v>
      </c>
      <c r="I2023" s="663" t="s">
        <v>1933</v>
      </c>
      <c r="J2023" s="663" t="s">
        <v>1934</v>
      </c>
      <c r="K2023" s="663" t="s">
        <v>1935</v>
      </c>
      <c r="L2023" s="665">
        <v>100.23996019764708</v>
      </c>
      <c r="M2023" s="665">
        <v>11.6368876</v>
      </c>
      <c r="N2023" s="666">
        <v>1166.4811498484928</v>
      </c>
    </row>
    <row r="2024" spans="1:14" ht="14.4" customHeight="1" x14ac:dyDescent="0.3">
      <c r="A2024" s="661" t="s">
        <v>591</v>
      </c>
      <c r="B2024" s="662" t="s">
        <v>592</v>
      </c>
      <c r="C2024" s="663" t="s">
        <v>607</v>
      </c>
      <c r="D2024" s="664" t="s">
        <v>4664</v>
      </c>
      <c r="E2024" s="663" t="s">
        <v>634</v>
      </c>
      <c r="F2024" s="664" t="s">
        <v>4671</v>
      </c>
      <c r="G2024" s="663" t="s">
        <v>650</v>
      </c>
      <c r="H2024" s="663" t="s">
        <v>3860</v>
      </c>
      <c r="I2024" s="663" t="s">
        <v>215</v>
      </c>
      <c r="J2024" s="663" t="s">
        <v>3861</v>
      </c>
      <c r="K2024" s="663"/>
      <c r="L2024" s="665">
        <v>284.55337837701052</v>
      </c>
      <c r="M2024" s="665">
        <v>1</v>
      </c>
      <c r="N2024" s="666">
        <v>284.55337837701052</v>
      </c>
    </row>
    <row r="2025" spans="1:14" ht="14.4" customHeight="1" x14ac:dyDescent="0.3">
      <c r="A2025" s="661" t="s">
        <v>591</v>
      </c>
      <c r="B2025" s="662" t="s">
        <v>592</v>
      </c>
      <c r="C2025" s="663" t="s">
        <v>607</v>
      </c>
      <c r="D2025" s="664" t="s">
        <v>4664</v>
      </c>
      <c r="E2025" s="663" t="s">
        <v>634</v>
      </c>
      <c r="F2025" s="664" t="s">
        <v>4671</v>
      </c>
      <c r="G2025" s="663" t="s">
        <v>650</v>
      </c>
      <c r="H2025" s="663" t="s">
        <v>4479</v>
      </c>
      <c r="I2025" s="663" t="s">
        <v>4479</v>
      </c>
      <c r="J2025" s="663" t="s">
        <v>4480</v>
      </c>
      <c r="K2025" s="663" t="s">
        <v>4481</v>
      </c>
      <c r="L2025" s="665">
        <v>185.74000000000004</v>
      </c>
      <c r="M2025" s="665">
        <v>1</v>
      </c>
      <c r="N2025" s="666">
        <v>185.74000000000004</v>
      </c>
    </row>
    <row r="2026" spans="1:14" ht="14.4" customHeight="1" x14ac:dyDescent="0.3">
      <c r="A2026" s="661" t="s">
        <v>591</v>
      </c>
      <c r="B2026" s="662" t="s">
        <v>592</v>
      </c>
      <c r="C2026" s="663" t="s">
        <v>607</v>
      </c>
      <c r="D2026" s="664" t="s">
        <v>4664</v>
      </c>
      <c r="E2026" s="663" t="s">
        <v>634</v>
      </c>
      <c r="F2026" s="664" t="s">
        <v>4671</v>
      </c>
      <c r="G2026" s="663" t="s">
        <v>650</v>
      </c>
      <c r="H2026" s="663" t="s">
        <v>3875</v>
      </c>
      <c r="I2026" s="663" t="s">
        <v>215</v>
      </c>
      <c r="J2026" s="663" t="s">
        <v>3876</v>
      </c>
      <c r="K2026" s="663"/>
      <c r="L2026" s="665">
        <v>227.45948657914414</v>
      </c>
      <c r="M2026" s="665">
        <v>134</v>
      </c>
      <c r="N2026" s="666">
        <v>30479.571201605315</v>
      </c>
    </row>
    <row r="2027" spans="1:14" ht="14.4" customHeight="1" x14ac:dyDescent="0.3">
      <c r="A2027" s="661" t="s">
        <v>591</v>
      </c>
      <c r="B2027" s="662" t="s">
        <v>592</v>
      </c>
      <c r="C2027" s="663" t="s">
        <v>607</v>
      </c>
      <c r="D2027" s="664" t="s">
        <v>4664</v>
      </c>
      <c r="E2027" s="663" t="s">
        <v>634</v>
      </c>
      <c r="F2027" s="664" t="s">
        <v>4671</v>
      </c>
      <c r="G2027" s="663" t="s">
        <v>650</v>
      </c>
      <c r="H2027" s="663" t="s">
        <v>1965</v>
      </c>
      <c r="I2027" s="663" t="s">
        <v>1966</v>
      </c>
      <c r="J2027" s="663" t="s">
        <v>1967</v>
      </c>
      <c r="K2027" s="663" t="s">
        <v>1968</v>
      </c>
      <c r="L2027" s="665">
        <v>107.32989464102559</v>
      </c>
      <c r="M2027" s="665">
        <v>1</v>
      </c>
      <c r="N2027" s="666">
        <v>107.32989464102559</v>
      </c>
    </row>
    <row r="2028" spans="1:14" ht="14.4" customHeight="1" x14ac:dyDescent="0.3">
      <c r="A2028" s="661" t="s">
        <v>591</v>
      </c>
      <c r="B2028" s="662" t="s">
        <v>592</v>
      </c>
      <c r="C2028" s="663" t="s">
        <v>607</v>
      </c>
      <c r="D2028" s="664" t="s">
        <v>4664</v>
      </c>
      <c r="E2028" s="663" t="s">
        <v>634</v>
      </c>
      <c r="F2028" s="664" t="s">
        <v>4671</v>
      </c>
      <c r="G2028" s="663" t="s">
        <v>650</v>
      </c>
      <c r="H2028" s="663" t="s">
        <v>1972</v>
      </c>
      <c r="I2028" s="663" t="s">
        <v>1973</v>
      </c>
      <c r="J2028" s="663" t="s">
        <v>1974</v>
      </c>
      <c r="K2028" s="663" t="s">
        <v>706</v>
      </c>
      <c r="L2028" s="665">
        <v>33.279999999999994</v>
      </c>
      <c r="M2028" s="665">
        <v>1</v>
      </c>
      <c r="N2028" s="666">
        <v>33.279999999999994</v>
      </c>
    </row>
    <row r="2029" spans="1:14" ht="14.4" customHeight="1" x14ac:dyDescent="0.3">
      <c r="A2029" s="661" t="s">
        <v>591</v>
      </c>
      <c r="B2029" s="662" t="s">
        <v>592</v>
      </c>
      <c r="C2029" s="663" t="s">
        <v>607</v>
      </c>
      <c r="D2029" s="664" t="s">
        <v>4664</v>
      </c>
      <c r="E2029" s="663" t="s">
        <v>634</v>
      </c>
      <c r="F2029" s="664" t="s">
        <v>4671</v>
      </c>
      <c r="G2029" s="663" t="s">
        <v>650</v>
      </c>
      <c r="H2029" s="663" t="s">
        <v>4482</v>
      </c>
      <c r="I2029" s="663" t="s">
        <v>215</v>
      </c>
      <c r="J2029" s="663" t="s">
        <v>4483</v>
      </c>
      <c r="K2029" s="663"/>
      <c r="L2029" s="665">
        <v>261.58499797267808</v>
      </c>
      <c r="M2029" s="665">
        <v>6</v>
      </c>
      <c r="N2029" s="666">
        <v>1569.5099878360684</v>
      </c>
    </row>
    <row r="2030" spans="1:14" ht="14.4" customHeight="1" x14ac:dyDescent="0.3">
      <c r="A2030" s="661" t="s">
        <v>591</v>
      </c>
      <c r="B2030" s="662" t="s">
        <v>592</v>
      </c>
      <c r="C2030" s="663" t="s">
        <v>607</v>
      </c>
      <c r="D2030" s="664" t="s">
        <v>4664</v>
      </c>
      <c r="E2030" s="663" t="s">
        <v>634</v>
      </c>
      <c r="F2030" s="664" t="s">
        <v>4671</v>
      </c>
      <c r="G2030" s="663" t="s">
        <v>650</v>
      </c>
      <c r="H2030" s="663" t="s">
        <v>4484</v>
      </c>
      <c r="I2030" s="663" t="s">
        <v>215</v>
      </c>
      <c r="J2030" s="663" t="s">
        <v>4485</v>
      </c>
      <c r="K2030" s="663"/>
      <c r="L2030" s="665">
        <v>214.52424959696475</v>
      </c>
      <c r="M2030" s="665">
        <v>3</v>
      </c>
      <c r="N2030" s="666">
        <v>643.57274879089425</v>
      </c>
    </row>
    <row r="2031" spans="1:14" ht="14.4" customHeight="1" x14ac:dyDescent="0.3">
      <c r="A2031" s="661" t="s">
        <v>591</v>
      </c>
      <c r="B2031" s="662" t="s">
        <v>592</v>
      </c>
      <c r="C2031" s="663" t="s">
        <v>607</v>
      </c>
      <c r="D2031" s="664" t="s">
        <v>4664</v>
      </c>
      <c r="E2031" s="663" t="s">
        <v>634</v>
      </c>
      <c r="F2031" s="664" t="s">
        <v>4671</v>
      </c>
      <c r="G2031" s="663" t="s">
        <v>650</v>
      </c>
      <c r="H2031" s="663" t="s">
        <v>4486</v>
      </c>
      <c r="I2031" s="663" t="s">
        <v>4487</v>
      </c>
      <c r="J2031" s="663" t="s">
        <v>4488</v>
      </c>
      <c r="K2031" s="663" t="s">
        <v>4489</v>
      </c>
      <c r="L2031" s="665">
        <v>47.29</v>
      </c>
      <c r="M2031" s="665">
        <v>1</v>
      </c>
      <c r="N2031" s="666">
        <v>47.29</v>
      </c>
    </row>
    <row r="2032" spans="1:14" ht="14.4" customHeight="1" x14ac:dyDescent="0.3">
      <c r="A2032" s="661" t="s">
        <v>591</v>
      </c>
      <c r="B2032" s="662" t="s">
        <v>592</v>
      </c>
      <c r="C2032" s="663" t="s">
        <v>607</v>
      </c>
      <c r="D2032" s="664" t="s">
        <v>4664</v>
      </c>
      <c r="E2032" s="663" t="s">
        <v>634</v>
      </c>
      <c r="F2032" s="664" t="s">
        <v>4671</v>
      </c>
      <c r="G2032" s="663" t="s">
        <v>650</v>
      </c>
      <c r="H2032" s="663" t="s">
        <v>2046</v>
      </c>
      <c r="I2032" s="663" t="s">
        <v>2047</v>
      </c>
      <c r="J2032" s="663" t="s">
        <v>658</v>
      </c>
      <c r="K2032" s="663" t="s">
        <v>2048</v>
      </c>
      <c r="L2032" s="665">
        <v>29.143454275525162</v>
      </c>
      <c r="M2032" s="665">
        <v>6</v>
      </c>
      <c r="N2032" s="666">
        <v>174.86072565315098</v>
      </c>
    </row>
    <row r="2033" spans="1:14" ht="14.4" customHeight="1" x14ac:dyDescent="0.3">
      <c r="A2033" s="661" t="s">
        <v>591</v>
      </c>
      <c r="B2033" s="662" t="s">
        <v>592</v>
      </c>
      <c r="C2033" s="663" t="s">
        <v>607</v>
      </c>
      <c r="D2033" s="664" t="s">
        <v>4664</v>
      </c>
      <c r="E2033" s="663" t="s">
        <v>634</v>
      </c>
      <c r="F2033" s="664" t="s">
        <v>4671</v>
      </c>
      <c r="G2033" s="663" t="s">
        <v>650</v>
      </c>
      <c r="H2033" s="663" t="s">
        <v>4490</v>
      </c>
      <c r="I2033" s="663" t="s">
        <v>4491</v>
      </c>
      <c r="J2033" s="663" t="s">
        <v>4492</v>
      </c>
      <c r="K2033" s="663" t="s">
        <v>4493</v>
      </c>
      <c r="L2033" s="665">
        <v>474.52</v>
      </c>
      <c r="M2033" s="665">
        <v>2</v>
      </c>
      <c r="N2033" s="666">
        <v>949.04</v>
      </c>
    </row>
    <row r="2034" spans="1:14" ht="14.4" customHeight="1" x14ac:dyDescent="0.3">
      <c r="A2034" s="661" t="s">
        <v>591</v>
      </c>
      <c r="B2034" s="662" t="s">
        <v>592</v>
      </c>
      <c r="C2034" s="663" t="s">
        <v>607</v>
      </c>
      <c r="D2034" s="664" t="s">
        <v>4664</v>
      </c>
      <c r="E2034" s="663" t="s">
        <v>634</v>
      </c>
      <c r="F2034" s="664" t="s">
        <v>4671</v>
      </c>
      <c r="G2034" s="663" t="s">
        <v>650</v>
      </c>
      <c r="H2034" s="663" t="s">
        <v>2053</v>
      </c>
      <c r="I2034" s="663" t="s">
        <v>215</v>
      </c>
      <c r="J2034" s="663" t="s">
        <v>2054</v>
      </c>
      <c r="K2034" s="663"/>
      <c r="L2034" s="665">
        <v>34.13000000000001</v>
      </c>
      <c r="M2034" s="665">
        <v>5</v>
      </c>
      <c r="N2034" s="666">
        <v>170.65000000000003</v>
      </c>
    </row>
    <row r="2035" spans="1:14" ht="14.4" customHeight="1" x14ac:dyDescent="0.3">
      <c r="A2035" s="661" t="s">
        <v>591</v>
      </c>
      <c r="B2035" s="662" t="s">
        <v>592</v>
      </c>
      <c r="C2035" s="663" t="s">
        <v>607</v>
      </c>
      <c r="D2035" s="664" t="s">
        <v>4664</v>
      </c>
      <c r="E2035" s="663" t="s">
        <v>634</v>
      </c>
      <c r="F2035" s="664" t="s">
        <v>4671</v>
      </c>
      <c r="G2035" s="663" t="s">
        <v>650</v>
      </c>
      <c r="H2035" s="663" t="s">
        <v>3914</v>
      </c>
      <c r="I2035" s="663" t="s">
        <v>3914</v>
      </c>
      <c r="J2035" s="663" t="s">
        <v>3915</v>
      </c>
      <c r="K2035" s="663" t="s">
        <v>3916</v>
      </c>
      <c r="L2035" s="665">
        <v>962.67999999999972</v>
      </c>
      <c r="M2035" s="665">
        <v>1</v>
      </c>
      <c r="N2035" s="666">
        <v>962.67999999999972</v>
      </c>
    </row>
    <row r="2036" spans="1:14" ht="14.4" customHeight="1" x14ac:dyDescent="0.3">
      <c r="A2036" s="661" t="s">
        <v>591</v>
      </c>
      <c r="B2036" s="662" t="s">
        <v>592</v>
      </c>
      <c r="C2036" s="663" t="s">
        <v>607</v>
      </c>
      <c r="D2036" s="664" t="s">
        <v>4664</v>
      </c>
      <c r="E2036" s="663" t="s">
        <v>634</v>
      </c>
      <c r="F2036" s="664" t="s">
        <v>4671</v>
      </c>
      <c r="G2036" s="663" t="s">
        <v>650</v>
      </c>
      <c r="H2036" s="663" t="s">
        <v>3919</v>
      </c>
      <c r="I2036" s="663" t="s">
        <v>3919</v>
      </c>
      <c r="J2036" s="663" t="s">
        <v>3920</v>
      </c>
      <c r="K2036" s="663" t="s">
        <v>3921</v>
      </c>
      <c r="L2036" s="665">
        <v>1096.1134974811914</v>
      </c>
      <c r="M2036" s="665">
        <v>161.5924134</v>
      </c>
      <c r="N2036" s="666">
        <v>177123.62541830054</v>
      </c>
    </row>
    <row r="2037" spans="1:14" ht="14.4" customHeight="1" x14ac:dyDescent="0.3">
      <c r="A2037" s="661" t="s">
        <v>591</v>
      </c>
      <c r="B2037" s="662" t="s">
        <v>592</v>
      </c>
      <c r="C2037" s="663" t="s">
        <v>607</v>
      </c>
      <c r="D2037" s="664" t="s">
        <v>4664</v>
      </c>
      <c r="E2037" s="663" t="s">
        <v>634</v>
      </c>
      <c r="F2037" s="664" t="s">
        <v>4671</v>
      </c>
      <c r="G2037" s="663" t="s">
        <v>650</v>
      </c>
      <c r="H2037" s="663" t="s">
        <v>2097</v>
      </c>
      <c r="I2037" s="663" t="s">
        <v>215</v>
      </c>
      <c r="J2037" s="663" t="s">
        <v>2098</v>
      </c>
      <c r="K2037" s="663" t="s">
        <v>2099</v>
      </c>
      <c r="L2037" s="665">
        <v>6618.3295802919702</v>
      </c>
      <c r="M2037" s="665">
        <v>548</v>
      </c>
      <c r="N2037" s="666">
        <v>3626844.6099999994</v>
      </c>
    </row>
    <row r="2038" spans="1:14" ht="14.4" customHeight="1" x14ac:dyDescent="0.3">
      <c r="A2038" s="661" t="s">
        <v>591</v>
      </c>
      <c r="B2038" s="662" t="s">
        <v>592</v>
      </c>
      <c r="C2038" s="663" t="s">
        <v>607</v>
      </c>
      <c r="D2038" s="664" t="s">
        <v>4664</v>
      </c>
      <c r="E2038" s="663" t="s">
        <v>634</v>
      </c>
      <c r="F2038" s="664" t="s">
        <v>4671</v>
      </c>
      <c r="G2038" s="663" t="s">
        <v>650</v>
      </c>
      <c r="H2038" s="663" t="s">
        <v>2103</v>
      </c>
      <c r="I2038" s="663" t="s">
        <v>2104</v>
      </c>
      <c r="J2038" s="663" t="s">
        <v>2105</v>
      </c>
      <c r="K2038" s="663" t="s">
        <v>2106</v>
      </c>
      <c r="L2038" s="665">
        <v>382.94940843685418</v>
      </c>
      <c r="M2038" s="665">
        <v>5</v>
      </c>
      <c r="N2038" s="666">
        <v>1914.7470421842709</v>
      </c>
    </row>
    <row r="2039" spans="1:14" ht="14.4" customHeight="1" x14ac:dyDescent="0.3">
      <c r="A2039" s="661" t="s">
        <v>591</v>
      </c>
      <c r="B2039" s="662" t="s">
        <v>592</v>
      </c>
      <c r="C2039" s="663" t="s">
        <v>607</v>
      </c>
      <c r="D2039" s="664" t="s">
        <v>4664</v>
      </c>
      <c r="E2039" s="663" t="s">
        <v>634</v>
      </c>
      <c r="F2039" s="664" t="s">
        <v>4671</v>
      </c>
      <c r="G2039" s="663" t="s">
        <v>650</v>
      </c>
      <c r="H2039" s="663" t="s">
        <v>2107</v>
      </c>
      <c r="I2039" s="663" t="s">
        <v>215</v>
      </c>
      <c r="J2039" s="663" t="s">
        <v>2108</v>
      </c>
      <c r="K2039" s="663"/>
      <c r="L2039" s="665">
        <v>32.000000000000007</v>
      </c>
      <c r="M2039" s="665">
        <v>7</v>
      </c>
      <c r="N2039" s="666">
        <v>224.00000000000006</v>
      </c>
    </row>
    <row r="2040" spans="1:14" ht="14.4" customHeight="1" x14ac:dyDescent="0.3">
      <c r="A2040" s="661" t="s">
        <v>591</v>
      </c>
      <c r="B2040" s="662" t="s">
        <v>592</v>
      </c>
      <c r="C2040" s="663" t="s">
        <v>607</v>
      </c>
      <c r="D2040" s="664" t="s">
        <v>4664</v>
      </c>
      <c r="E2040" s="663" t="s">
        <v>634</v>
      </c>
      <c r="F2040" s="664" t="s">
        <v>4671</v>
      </c>
      <c r="G2040" s="663" t="s">
        <v>650</v>
      </c>
      <c r="H2040" s="663" t="s">
        <v>2116</v>
      </c>
      <c r="I2040" s="663" t="s">
        <v>215</v>
      </c>
      <c r="J2040" s="663" t="s">
        <v>2117</v>
      </c>
      <c r="K2040" s="663" t="s">
        <v>849</v>
      </c>
      <c r="L2040" s="665">
        <v>533.57327586206895</v>
      </c>
      <c r="M2040" s="665">
        <v>29</v>
      </c>
      <c r="N2040" s="666">
        <v>15473.625</v>
      </c>
    </row>
    <row r="2041" spans="1:14" ht="14.4" customHeight="1" x14ac:dyDescent="0.3">
      <c r="A2041" s="661" t="s">
        <v>591</v>
      </c>
      <c r="B2041" s="662" t="s">
        <v>592</v>
      </c>
      <c r="C2041" s="663" t="s">
        <v>607</v>
      </c>
      <c r="D2041" s="664" t="s">
        <v>4664</v>
      </c>
      <c r="E2041" s="663" t="s">
        <v>634</v>
      </c>
      <c r="F2041" s="664" t="s">
        <v>4671</v>
      </c>
      <c r="G2041" s="663" t="s">
        <v>650</v>
      </c>
      <c r="H2041" s="663" t="s">
        <v>3940</v>
      </c>
      <c r="I2041" s="663" t="s">
        <v>3940</v>
      </c>
      <c r="J2041" s="663" t="s">
        <v>3941</v>
      </c>
      <c r="K2041" s="663" t="s">
        <v>3942</v>
      </c>
      <c r="L2041" s="665">
        <v>59532.374449876581</v>
      </c>
      <c r="M2041" s="665">
        <v>20.812375000000003</v>
      </c>
      <c r="N2041" s="666">
        <v>1239010.1016912502</v>
      </c>
    </row>
    <row r="2042" spans="1:14" ht="14.4" customHeight="1" x14ac:dyDescent="0.3">
      <c r="A2042" s="661" t="s">
        <v>591</v>
      </c>
      <c r="B2042" s="662" t="s">
        <v>592</v>
      </c>
      <c r="C2042" s="663" t="s">
        <v>607</v>
      </c>
      <c r="D2042" s="664" t="s">
        <v>4664</v>
      </c>
      <c r="E2042" s="663" t="s">
        <v>634</v>
      </c>
      <c r="F2042" s="664" t="s">
        <v>4671</v>
      </c>
      <c r="G2042" s="663" t="s">
        <v>650</v>
      </c>
      <c r="H2042" s="663" t="s">
        <v>3949</v>
      </c>
      <c r="I2042" s="663" t="s">
        <v>215</v>
      </c>
      <c r="J2042" s="663" t="s">
        <v>3950</v>
      </c>
      <c r="K2042" s="663" t="s">
        <v>3951</v>
      </c>
      <c r="L2042" s="665">
        <v>414.57943258452491</v>
      </c>
      <c r="M2042" s="665">
        <v>22</v>
      </c>
      <c r="N2042" s="666">
        <v>9120.7475168595483</v>
      </c>
    </row>
    <row r="2043" spans="1:14" ht="14.4" customHeight="1" x14ac:dyDescent="0.3">
      <c r="A2043" s="661" t="s">
        <v>591</v>
      </c>
      <c r="B2043" s="662" t="s">
        <v>592</v>
      </c>
      <c r="C2043" s="663" t="s">
        <v>607</v>
      </c>
      <c r="D2043" s="664" t="s">
        <v>4664</v>
      </c>
      <c r="E2043" s="663" t="s">
        <v>634</v>
      </c>
      <c r="F2043" s="664" t="s">
        <v>4671</v>
      </c>
      <c r="G2043" s="663" t="s">
        <v>650</v>
      </c>
      <c r="H2043" s="663" t="s">
        <v>3952</v>
      </c>
      <c r="I2043" s="663" t="s">
        <v>215</v>
      </c>
      <c r="J2043" s="663" t="s">
        <v>3953</v>
      </c>
      <c r="K2043" s="663"/>
      <c r="L2043" s="665">
        <v>155.72501048100349</v>
      </c>
      <c r="M2043" s="665">
        <v>23</v>
      </c>
      <c r="N2043" s="666">
        <v>3581.6752410630806</v>
      </c>
    </row>
    <row r="2044" spans="1:14" ht="14.4" customHeight="1" x14ac:dyDescent="0.3">
      <c r="A2044" s="661" t="s">
        <v>591</v>
      </c>
      <c r="B2044" s="662" t="s">
        <v>592</v>
      </c>
      <c r="C2044" s="663" t="s">
        <v>607</v>
      </c>
      <c r="D2044" s="664" t="s">
        <v>4664</v>
      </c>
      <c r="E2044" s="663" t="s">
        <v>634</v>
      </c>
      <c r="F2044" s="664" t="s">
        <v>4671</v>
      </c>
      <c r="G2044" s="663" t="s">
        <v>650</v>
      </c>
      <c r="H2044" s="663" t="s">
        <v>3965</v>
      </c>
      <c r="I2044" s="663" t="s">
        <v>3966</v>
      </c>
      <c r="J2044" s="663" t="s">
        <v>3967</v>
      </c>
      <c r="K2044" s="663" t="s">
        <v>3968</v>
      </c>
      <c r="L2044" s="665">
        <v>2293.4115144113034</v>
      </c>
      <c r="M2044" s="665">
        <v>403</v>
      </c>
      <c r="N2044" s="666">
        <v>924244.84030775528</v>
      </c>
    </row>
    <row r="2045" spans="1:14" ht="14.4" customHeight="1" x14ac:dyDescent="0.3">
      <c r="A2045" s="661" t="s">
        <v>591</v>
      </c>
      <c r="B2045" s="662" t="s">
        <v>592</v>
      </c>
      <c r="C2045" s="663" t="s">
        <v>607</v>
      </c>
      <c r="D2045" s="664" t="s">
        <v>4664</v>
      </c>
      <c r="E2045" s="663" t="s">
        <v>634</v>
      </c>
      <c r="F2045" s="664" t="s">
        <v>4671</v>
      </c>
      <c r="G2045" s="663" t="s">
        <v>650</v>
      </c>
      <c r="H2045" s="663" t="s">
        <v>4494</v>
      </c>
      <c r="I2045" s="663" t="s">
        <v>4495</v>
      </c>
      <c r="J2045" s="663" t="s">
        <v>4496</v>
      </c>
      <c r="K2045" s="663" t="s">
        <v>4497</v>
      </c>
      <c r="L2045" s="665">
        <v>891.0297560994436</v>
      </c>
      <c r="M2045" s="665">
        <v>4</v>
      </c>
      <c r="N2045" s="666">
        <v>3564.1190243977744</v>
      </c>
    </row>
    <row r="2046" spans="1:14" ht="14.4" customHeight="1" x14ac:dyDescent="0.3">
      <c r="A2046" s="661" t="s">
        <v>591</v>
      </c>
      <c r="B2046" s="662" t="s">
        <v>592</v>
      </c>
      <c r="C2046" s="663" t="s">
        <v>607</v>
      </c>
      <c r="D2046" s="664" t="s">
        <v>4664</v>
      </c>
      <c r="E2046" s="663" t="s">
        <v>634</v>
      </c>
      <c r="F2046" s="664" t="s">
        <v>4671</v>
      </c>
      <c r="G2046" s="663" t="s">
        <v>650</v>
      </c>
      <c r="H2046" s="663" t="s">
        <v>2156</v>
      </c>
      <c r="I2046" s="663" t="s">
        <v>2157</v>
      </c>
      <c r="J2046" s="663" t="s">
        <v>2158</v>
      </c>
      <c r="K2046" s="663" t="s">
        <v>2159</v>
      </c>
      <c r="L2046" s="665">
        <v>68.309841342471159</v>
      </c>
      <c r="M2046" s="665">
        <v>3</v>
      </c>
      <c r="N2046" s="666">
        <v>204.92952402741349</v>
      </c>
    </row>
    <row r="2047" spans="1:14" ht="14.4" customHeight="1" x14ac:dyDescent="0.3">
      <c r="A2047" s="661" t="s">
        <v>591</v>
      </c>
      <c r="B2047" s="662" t="s">
        <v>592</v>
      </c>
      <c r="C2047" s="663" t="s">
        <v>607</v>
      </c>
      <c r="D2047" s="664" t="s">
        <v>4664</v>
      </c>
      <c r="E2047" s="663" t="s">
        <v>634</v>
      </c>
      <c r="F2047" s="664" t="s">
        <v>4671</v>
      </c>
      <c r="G2047" s="663" t="s">
        <v>650</v>
      </c>
      <c r="H2047" s="663" t="s">
        <v>3983</v>
      </c>
      <c r="I2047" s="663" t="s">
        <v>215</v>
      </c>
      <c r="J2047" s="663" t="s">
        <v>3984</v>
      </c>
      <c r="K2047" s="663" t="s">
        <v>3985</v>
      </c>
      <c r="L2047" s="665">
        <v>30.26</v>
      </c>
      <c r="M2047" s="665">
        <v>6</v>
      </c>
      <c r="N2047" s="666">
        <v>181.56</v>
      </c>
    </row>
    <row r="2048" spans="1:14" ht="14.4" customHeight="1" x14ac:dyDescent="0.3">
      <c r="A2048" s="661" t="s">
        <v>591</v>
      </c>
      <c r="B2048" s="662" t="s">
        <v>592</v>
      </c>
      <c r="C2048" s="663" t="s">
        <v>607</v>
      </c>
      <c r="D2048" s="664" t="s">
        <v>4664</v>
      </c>
      <c r="E2048" s="663" t="s">
        <v>634</v>
      </c>
      <c r="F2048" s="664" t="s">
        <v>4671</v>
      </c>
      <c r="G2048" s="663" t="s">
        <v>650</v>
      </c>
      <c r="H2048" s="663" t="s">
        <v>2180</v>
      </c>
      <c r="I2048" s="663" t="s">
        <v>2180</v>
      </c>
      <c r="J2048" s="663" t="s">
        <v>960</v>
      </c>
      <c r="K2048" s="663" t="s">
        <v>2181</v>
      </c>
      <c r="L2048" s="665">
        <v>180.74999871375897</v>
      </c>
      <c r="M2048" s="665">
        <v>2</v>
      </c>
      <c r="N2048" s="666">
        <v>361.49999742751794</v>
      </c>
    </row>
    <row r="2049" spans="1:14" ht="14.4" customHeight="1" x14ac:dyDescent="0.3">
      <c r="A2049" s="661" t="s">
        <v>591</v>
      </c>
      <c r="B2049" s="662" t="s">
        <v>592</v>
      </c>
      <c r="C2049" s="663" t="s">
        <v>607</v>
      </c>
      <c r="D2049" s="664" t="s">
        <v>4664</v>
      </c>
      <c r="E2049" s="663" t="s">
        <v>634</v>
      </c>
      <c r="F2049" s="664" t="s">
        <v>4671</v>
      </c>
      <c r="G2049" s="663" t="s">
        <v>650</v>
      </c>
      <c r="H2049" s="663" t="s">
        <v>2186</v>
      </c>
      <c r="I2049" s="663" t="s">
        <v>215</v>
      </c>
      <c r="J2049" s="663" t="s">
        <v>2187</v>
      </c>
      <c r="K2049" s="663"/>
      <c r="L2049" s="665">
        <v>115.21935226258132</v>
      </c>
      <c r="M2049" s="665">
        <v>11</v>
      </c>
      <c r="N2049" s="666">
        <v>1267.4128748883945</v>
      </c>
    </row>
    <row r="2050" spans="1:14" ht="14.4" customHeight="1" x14ac:dyDescent="0.3">
      <c r="A2050" s="661" t="s">
        <v>591</v>
      </c>
      <c r="B2050" s="662" t="s">
        <v>592</v>
      </c>
      <c r="C2050" s="663" t="s">
        <v>607</v>
      </c>
      <c r="D2050" s="664" t="s">
        <v>4664</v>
      </c>
      <c r="E2050" s="663" t="s">
        <v>634</v>
      </c>
      <c r="F2050" s="664" t="s">
        <v>4671</v>
      </c>
      <c r="G2050" s="663" t="s">
        <v>650</v>
      </c>
      <c r="H2050" s="663" t="s">
        <v>2193</v>
      </c>
      <c r="I2050" s="663" t="s">
        <v>2194</v>
      </c>
      <c r="J2050" s="663" t="s">
        <v>2195</v>
      </c>
      <c r="K2050" s="663" t="s">
        <v>2196</v>
      </c>
      <c r="L2050" s="665">
        <v>225.52</v>
      </c>
      <c r="M2050" s="665">
        <v>6</v>
      </c>
      <c r="N2050" s="666">
        <v>1353.1200000000001</v>
      </c>
    </row>
    <row r="2051" spans="1:14" ht="14.4" customHeight="1" x14ac:dyDescent="0.3">
      <c r="A2051" s="661" t="s">
        <v>591</v>
      </c>
      <c r="B2051" s="662" t="s">
        <v>592</v>
      </c>
      <c r="C2051" s="663" t="s">
        <v>607</v>
      </c>
      <c r="D2051" s="664" t="s">
        <v>4664</v>
      </c>
      <c r="E2051" s="663" t="s">
        <v>634</v>
      </c>
      <c r="F2051" s="664" t="s">
        <v>4671</v>
      </c>
      <c r="G2051" s="663" t="s">
        <v>650</v>
      </c>
      <c r="H2051" s="663" t="s">
        <v>2199</v>
      </c>
      <c r="I2051" s="663" t="s">
        <v>2199</v>
      </c>
      <c r="J2051" s="663" t="s">
        <v>1924</v>
      </c>
      <c r="K2051" s="663" t="s">
        <v>2200</v>
      </c>
      <c r="L2051" s="665">
        <v>199.64498682758619</v>
      </c>
      <c r="M2051" s="665">
        <v>11.0810586</v>
      </c>
      <c r="N2051" s="666">
        <v>2212.2777982327107</v>
      </c>
    </row>
    <row r="2052" spans="1:14" ht="14.4" customHeight="1" x14ac:dyDescent="0.3">
      <c r="A2052" s="661" t="s">
        <v>591</v>
      </c>
      <c r="B2052" s="662" t="s">
        <v>592</v>
      </c>
      <c r="C2052" s="663" t="s">
        <v>607</v>
      </c>
      <c r="D2052" s="664" t="s">
        <v>4664</v>
      </c>
      <c r="E2052" s="663" t="s">
        <v>634</v>
      </c>
      <c r="F2052" s="664" t="s">
        <v>4671</v>
      </c>
      <c r="G2052" s="663" t="s">
        <v>650</v>
      </c>
      <c r="H2052" s="663" t="s">
        <v>2201</v>
      </c>
      <c r="I2052" s="663" t="s">
        <v>2201</v>
      </c>
      <c r="J2052" s="663" t="s">
        <v>1924</v>
      </c>
      <c r="K2052" s="663" t="s">
        <v>2202</v>
      </c>
      <c r="L2052" s="665">
        <v>313.75473604197299</v>
      </c>
      <c r="M2052" s="665">
        <v>18.181757300000005</v>
      </c>
      <c r="N2052" s="666">
        <v>5704.6124624407166</v>
      </c>
    </row>
    <row r="2053" spans="1:14" ht="14.4" customHeight="1" x14ac:dyDescent="0.3">
      <c r="A2053" s="661" t="s">
        <v>591</v>
      </c>
      <c r="B2053" s="662" t="s">
        <v>592</v>
      </c>
      <c r="C2053" s="663" t="s">
        <v>607</v>
      </c>
      <c r="D2053" s="664" t="s">
        <v>4664</v>
      </c>
      <c r="E2053" s="663" t="s">
        <v>634</v>
      </c>
      <c r="F2053" s="664" t="s">
        <v>4671</v>
      </c>
      <c r="G2053" s="663" t="s">
        <v>650</v>
      </c>
      <c r="H2053" s="663" t="s">
        <v>2205</v>
      </c>
      <c r="I2053" s="663" t="s">
        <v>1728</v>
      </c>
      <c r="J2053" s="663" t="s">
        <v>2206</v>
      </c>
      <c r="K2053" s="663" t="s">
        <v>2207</v>
      </c>
      <c r="L2053" s="665">
        <v>18812.906000000003</v>
      </c>
      <c r="M2053" s="665">
        <v>11</v>
      </c>
      <c r="N2053" s="666">
        <v>206941.96600000001</v>
      </c>
    </row>
    <row r="2054" spans="1:14" ht="14.4" customHeight="1" x14ac:dyDescent="0.3">
      <c r="A2054" s="661" t="s">
        <v>591</v>
      </c>
      <c r="B2054" s="662" t="s">
        <v>592</v>
      </c>
      <c r="C2054" s="663" t="s">
        <v>607</v>
      </c>
      <c r="D2054" s="664" t="s">
        <v>4664</v>
      </c>
      <c r="E2054" s="663" t="s">
        <v>634</v>
      </c>
      <c r="F2054" s="664" t="s">
        <v>4671</v>
      </c>
      <c r="G2054" s="663" t="s">
        <v>650</v>
      </c>
      <c r="H2054" s="663" t="s">
        <v>2208</v>
      </c>
      <c r="I2054" s="663" t="s">
        <v>2208</v>
      </c>
      <c r="J2054" s="663" t="s">
        <v>709</v>
      </c>
      <c r="K2054" s="663" t="s">
        <v>2209</v>
      </c>
      <c r="L2054" s="665">
        <v>57.976384261683769</v>
      </c>
      <c r="M2054" s="665">
        <v>9</v>
      </c>
      <c r="N2054" s="666">
        <v>521.78745835515394</v>
      </c>
    </row>
    <row r="2055" spans="1:14" ht="14.4" customHeight="1" x14ac:dyDescent="0.3">
      <c r="A2055" s="661" t="s">
        <v>591</v>
      </c>
      <c r="B2055" s="662" t="s">
        <v>592</v>
      </c>
      <c r="C2055" s="663" t="s">
        <v>607</v>
      </c>
      <c r="D2055" s="664" t="s">
        <v>4664</v>
      </c>
      <c r="E2055" s="663" t="s">
        <v>634</v>
      </c>
      <c r="F2055" s="664" t="s">
        <v>4671</v>
      </c>
      <c r="G2055" s="663" t="s">
        <v>650</v>
      </c>
      <c r="H2055" s="663" t="s">
        <v>3994</v>
      </c>
      <c r="I2055" s="663" t="s">
        <v>215</v>
      </c>
      <c r="J2055" s="663" t="s">
        <v>3995</v>
      </c>
      <c r="K2055" s="663"/>
      <c r="L2055" s="665">
        <v>28.520009463632778</v>
      </c>
      <c r="M2055" s="665">
        <v>3</v>
      </c>
      <c r="N2055" s="666">
        <v>85.560028390898339</v>
      </c>
    </row>
    <row r="2056" spans="1:14" ht="14.4" customHeight="1" x14ac:dyDescent="0.3">
      <c r="A2056" s="661" t="s">
        <v>591</v>
      </c>
      <c r="B2056" s="662" t="s">
        <v>592</v>
      </c>
      <c r="C2056" s="663" t="s">
        <v>607</v>
      </c>
      <c r="D2056" s="664" t="s">
        <v>4664</v>
      </c>
      <c r="E2056" s="663" t="s">
        <v>634</v>
      </c>
      <c r="F2056" s="664" t="s">
        <v>4671</v>
      </c>
      <c r="G2056" s="663" t="s">
        <v>650</v>
      </c>
      <c r="H2056" s="663" t="s">
        <v>4498</v>
      </c>
      <c r="I2056" s="663" t="s">
        <v>215</v>
      </c>
      <c r="J2056" s="663" t="s">
        <v>4499</v>
      </c>
      <c r="K2056" s="663" t="s">
        <v>3951</v>
      </c>
      <c r="L2056" s="665">
        <v>0</v>
      </c>
      <c r="M2056" s="665">
        <v>0</v>
      </c>
      <c r="N2056" s="666">
        <v>0</v>
      </c>
    </row>
    <row r="2057" spans="1:14" ht="14.4" customHeight="1" x14ac:dyDescent="0.3">
      <c r="A2057" s="661" t="s">
        <v>591</v>
      </c>
      <c r="B2057" s="662" t="s">
        <v>592</v>
      </c>
      <c r="C2057" s="663" t="s">
        <v>607</v>
      </c>
      <c r="D2057" s="664" t="s">
        <v>4664</v>
      </c>
      <c r="E2057" s="663" t="s">
        <v>634</v>
      </c>
      <c r="F2057" s="664" t="s">
        <v>4671</v>
      </c>
      <c r="G2057" s="663" t="s">
        <v>650</v>
      </c>
      <c r="H2057" s="663" t="s">
        <v>2212</v>
      </c>
      <c r="I2057" s="663" t="s">
        <v>2212</v>
      </c>
      <c r="J2057" s="663" t="s">
        <v>2213</v>
      </c>
      <c r="K2057" s="663" t="s">
        <v>2214</v>
      </c>
      <c r="L2057" s="665">
        <v>4276.5008641050326</v>
      </c>
      <c r="M2057" s="665">
        <v>115</v>
      </c>
      <c r="N2057" s="666">
        <v>491797.59937207878</v>
      </c>
    </row>
    <row r="2058" spans="1:14" ht="14.4" customHeight="1" x14ac:dyDescent="0.3">
      <c r="A2058" s="661" t="s">
        <v>591</v>
      </c>
      <c r="B2058" s="662" t="s">
        <v>592</v>
      </c>
      <c r="C2058" s="663" t="s">
        <v>607</v>
      </c>
      <c r="D2058" s="664" t="s">
        <v>4664</v>
      </c>
      <c r="E2058" s="663" t="s">
        <v>634</v>
      </c>
      <c r="F2058" s="664" t="s">
        <v>4671</v>
      </c>
      <c r="G2058" s="663" t="s">
        <v>650</v>
      </c>
      <c r="H2058" s="663" t="s">
        <v>2215</v>
      </c>
      <c r="I2058" s="663" t="s">
        <v>215</v>
      </c>
      <c r="J2058" s="663" t="s">
        <v>2216</v>
      </c>
      <c r="K2058" s="663"/>
      <c r="L2058" s="665">
        <v>30.790355282825562</v>
      </c>
      <c r="M2058" s="665">
        <v>26</v>
      </c>
      <c r="N2058" s="666">
        <v>800.5492373534646</v>
      </c>
    </row>
    <row r="2059" spans="1:14" ht="14.4" customHeight="1" x14ac:dyDescent="0.3">
      <c r="A2059" s="661" t="s">
        <v>591</v>
      </c>
      <c r="B2059" s="662" t="s">
        <v>592</v>
      </c>
      <c r="C2059" s="663" t="s">
        <v>607</v>
      </c>
      <c r="D2059" s="664" t="s">
        <v>4664</v>
      </c>
      <c r="E2059" s="663" t="s">
        <v>634</v>
      </c>
      <c r="F2059" s="664" t="s">
        <v>4671</v>
      </c>
      <c r="G2059" s="663" t="s">
        <v>650</v>
      </c>
      <c r="H2059" s="663" t="s">
        <v>2217</v>
      </c>
      <c r="I2059" s="663" t="s">
        <v>215</v>
      </c>
      <c r="J2059" s="663" t="s">
        <v>2218</v>
      </c>
      <c r="K2059" s="663"/>
      <c r="L2059" s="665">
        <v>37.238201013779424</v>
      </c>
      <c r="M2059" s="665">
        <v>13</v>
      </c>
      <c r="N2059" s="666">
        <v>484.09661317913253</v>
      </c>
    </row>
    <row r="2060" spans="1:14" ht="14.4" customHeight="1" x14ac:dyDescent="0.3">
      <c r="A2060" s="661" t="s">
        <v>591</v>
      </c>
      <c r="B2060" s="662" t="s">
        <v>592</v>
      </c>
      <c r="C2060" s="663" t="s">
        <v>607</v>
      </c>
      <c r="D2060" s="664" t="s">
        <v>4664</v>
      </c>
      <c r="E2060" s="663" t="s">
        <v>634</v>
      </c>
      <c r="F2060" s="664" t="s">
        <v>4671</v>
      </c>
      <c r="G2060" s="663" t="s">
        <v>650</v>
      </c>
      <c r="H2060" s="663" t="s">
        <v>4500</v>
      </c>
      <c r="I2060" s="663" t="s">
        <v>215</v>
      </c>
      <c r="J2060" s="663" t="s">
        <v>4501</v>
      </c>
      <c r="K2060" s="663"/>
      <c r="L2060" s="665">
        <v>162.42565277002259</v>
      </c>
      <c r="M2060" s="665">
        <v>5</v>
      </c>
      <c r="N2060" s="666">
        <v>812.12826385011294</v>
      </c>
    </row>
    <row r="2061" spans="1:14" ht="14.4" customHeight="1" x14ac:dyDescent="0.3">
      <c r="A2061" s="661" t="s">
        <v>591</v>
      </c>
      <c r="B2061" s="662" t="s">
        <v>592</v>
      </c>
      <c r="C2061" s="663" t="s">
        <v>607</v>
      </c>
      <c r="D2061" s="664" t="s">
        <v>4664</v>
      </c>
      <c r="E2061" s="663" t="s">
        <v>634</v>
      </c>
      <c r="F2061" s="664" t="s">
        <v>4671</v>
      </c>
      <c r="G2061" s="663" t="s">
        <v>650</v>
      </c>
      <c r="H2061" s="663" t="s">
        <v>2237</v>
      </c>
      <c r="I2061" s="663" t="s">
        <v>215</v>
      </c>
      <c r="J2061" s="663" t="s">
        <v>2238</v>
      </c>
      <c r="K2061" s="663" t="s">
        <v>2239</v>
      </c>
      <c r="L2061" s="665">
        <v>82.387932103019679</v>
      </c>
      <c r="M2061" s="665">
        <v>13</v>
      </c>
      <c r="N2061" s="666">
        <v>1071.0431173392558</v>
      </c>
    </row>
    <row r="2062" spans="1:14" ht="14.4" customHeight="1" x14ac:dyDescent="0.3">
      <c r="A2062" s="661" t="s">
        <v>591</v>
      </c>
      <c r="B2062" s="662" t="s">
        <v>592</v>
      </c>
      <c r="C2062" s="663" t="s">
        <v>607</v>
      </c>
      <c r="D2062" s="664" t="s">
        <v>4664</v>
      </c>
      <c r="E2062" s="663" t="s">
        <v>634</v>
      </c>
      <c r="F2062" s="664" t="s">
        <v>4671</v>
      </c>
      <c r="G2062" s="663" t="s">
        <v>650</v>
      </c>
      <c r="H2062" s="663" t="s">
        <v>2242</v>
      </c>
      <c r="I2062" s="663" t="s">
        <v>2242</v>
      </c>
      <c r="J2062" s="663" t="s">
        <v>2243</v>
      </c>
      <c r="K2062" s="663" t="s">
        <v>2244</v>
      </c>
      <c r="L2062" s="665">
        <v>43.223520188029894</v>
      </c>
      <c r="M2062" s="665">
        <v>34</v>
      </c>
      <c r="N2062" s="666">
        <v>1469.5996863930163</v>
      </c>
    </row>
    <row r="2063" spans="1:14" ht="14.4" customHeight="1" x14ac:dyDescent="0.3">
      <c r="A2063" s="661" t="s">
        <v>591</v>
      </c>
      <c r="B2063" s="662" t="s">
        <v>592</v>
      </c>
      <c r="C2063" s="663" t="s">
        <v>607</v>
      </c>
      <c r="D2063" s="664" t="s">
        <v>4664</v>
      </c>
      <c r="E2063" s="663" t="s">
        <v>634</v>
      </c>
      <c r="F2063" s="664" t="s">
        <v>4671</v>
      </c>
      <c r="G2063" s="663" t="s">
        <v>650</v>
      </c>
      <c r="H2063" s="663" t="s">
        <v>2252</v>
      </c>
      <c r="I2063" s="663" t="s">
        <v>2252</v>
      </c>
      <c r="J2063" s="663" t="s">
        <v>2243</v>
      </c>
      <c r="K2063" s="663" t="s">
        <v>2253</v>
      </c>
      <c r="L2063" s="665">
        <v>109.99999483039294</v>
      </c>
      <c r="M2063" s="665">
        <v>3</v>
      </c>
      <c r="N2063" s="666">
        <v>329.99998449117879</v>
      </c>
    </row>
    <row r="2064" spans="1:14" ht="14.4" customHeight="1" x14ac:dyDescent="0.3">
      <c r="A2064" s="661" t="s">
        <v>591</v>
      </c>
      <c r="B2064" s="662" t="s">
        <v>592</v>
      </c>
      <c r="C2064" s="663" t="s">
        <v>607</v>
      </c>
      <c r="D2064" s="664" t="s">
        <v>4664</v>
      </c>
      <c r="E2064" s="663" t="s">
        <v>634</v>
      </c>
      <c r="F2064" s="664" t="s">
        <v>4671</v>
      </c>
      <c r="G2064" s="663" t="s">
        <v>650</v>
      </c>
      <c r="H2064" s="663" t="s">
        <v>2254</v>
      </c>
      <c r="I2064" s="663" t="s">
        <v>2254</v>
      </c>
      <c r="J2064" s="663" t="s">
        <v>2255</v>
      </c>
      <c r="K2064" s="663" t="s">
        <v>2256</v>
      </c>
      <c r="L2064" s="665">
        <v>409.18980694723842</v>
      </c>
      <c r="M2064" s="665">
        <v>3</v>
      </c>
      <c r="N2064" s="666">
        <v>1227.5694208417153</v>
      </c>
    </row>
    <row r="2065" spans="1:14" ht="14.4" customHeight="1" x14ac:dyDescent="0.3">
      <c r="A2065" s="661" t="s">
        <v>591</v>
      </c>
      <c r="B2065" s="662" t="s">
        <v>592</v>
      </c>
      <c r="C2065" s="663" t="s">
        <v>607</v>
      </c>
      <c r="D2065" s="664" t="s">
        <v>4664</v>
      </c>
      <c r="E2065" s="663" t="s">
        <v>634</v>
      </c>
      <c r="F2065" s="664" t="s">
        <v>4671</v>
      </c>
      <c r="G2065" s="663" t="s">
        <v>650</v>
      </c>
      <c r="H2065" s="663" t="s">
        <v>3397</v>
      </c>
      <c r="I2065" s="663" t="s">
        <v>3397</v>
      </c>
      <c r="J2065" s="663" t="s">
        <v>3398</v>
      </c>
      <c r="K2065" s="663" t="s">
        <v>3399</v>
      </c>
      <c r="L2065" s="665">
        <v>112.38</v>
      </c>
      <c r="M2065" s="665">
        <v>1</v>
      </c>
      <c r="N2065" s="666">
        <v>112.38</v>
      </c>
    </row>
    <row r="2066" spans="1:14" ht="14.4" customHeight="1" x14ac:dyDescent="0.3">
      <c r="A2066" s="661" t="s">
        <v>591</v>
      </c>
      <c r="B2066" s="662" t="s">
        <v>592</v>
      </c>
      <c r="C2066" s="663" t="s">
        <v>607</v>
      </c>
      <c r="D2066" s="664" t="s">
        <v>4664</v>
      </c>
      <c r="E2066" s="663" t="s">
        <v>634</v>
      </c>
      <c r="F2066" s="664" t="s">
        <v>4671</v>
      </c>
      <c r="G2066" s="663" t="s">
        <v>650</v>
      </c>
      <c r="H2066" s="663" t="s">
        <v>4502</v>
      </c>
      <c r="I2066" s="663" t="s">
        <v>215</v>
      </c>
      <c r="J2066" s="663" t="s">
        <v>4503</v>
      </c>
      <c r="K2066" s="663"/>
      <c r="L2066" s="665">
        <v>44277.341666666667</v>
      </c>
      <c r="M2066" s="665">
        <v>6</v>
      </c>
      <c r="N2066" s="666">
        <v>265664.05</v>
      </c>
    </row>
    <row r="2067" spans="1:14" ht="14.4" customHeight="1" x14ac:dyDescent="0.3">
      <c r="A2067" s="661" t="s">
        <v>591</v>
      </c>
      <c r="B2067" s="662" t="s">
        <v>592</v>
      </c>
      <c r="C2067" s="663" t="s">
        <v>607</v>
      </c>
      <c r="D2067" s="664" t="s">
        <v>4664</v>
      </c>
      <c r="E2067" s="663" t="s">
        <v>634</v>
      </c>
      <c r="F2067" s="664" t="s">
        <v>4671</v>
      </c>
      <c r="G2067" s="663" t="s">
        <v>650</v>
      </c>
      <c r="H2067" s="663" t="s">
        <v>2267</v>
      </c>
      <c r="I2067" s="663" t="s">
        <v>2267</v>
      </c>
      <c r="J2067" s="663" t="s">
        <v>2268</v>
      </c>
      <c r="K2067" s="663" t="s">
        <v>2269</v>
      </c>
      <c r="L2067" s="665">
        <v>162.5287068225656</v>
      </c>
      <c r="M2067" s="665">
        <v>8.455427499999999</v>
      </c>
      <c r="N2067" s="666">
        <v>1374.2496972069587</v>
      </c>
    </row>
    <row r="2068" spans="1:14" ht="14.4" customHeight="1" x14ac:dyDescent="0.3">
      <c r="A2068" s="661" t="s">
        <v>591</v>
      </c>
      <c r="B2068" s="662" t="s">
        <v>592</v>
      </c>
      <c r="C2068" s="663" t="s">
        <v>607</v>
      </c>
      <c r="D2068" s="664" t="s">
        <v>4664</v>
      </c>
      <c r="E2068" s="663" t="s">
        <v>634</v>
      </c>
      <c r="F2068" s="664" t="s">
        <v>4671</v>
      </c>
      <c r="G2068" s="663" t="s">
        <v>650</v>
      </c>
      <c r="H2068" s="663" t="s">
        <v>2270</v>
      </c>
      <c r="I2068" s="663" t="s">
        <v>2271</v>
      </c>
      <c r="J2068" s="663" t="s">
        <v>2268</v>
      </c>
      <c r="K2068" s="663" t="s">
        <v>2272</v>
      </c>
      <c r="L2068" s="665">
        <v>112.94909713835669</v>
      </c>
      <c r="M2068" s="665">
        <v>11.394246599999999</v>
      </c>
      <c r="N2068" s="666">
        <v>1286.9698660417903</v>
      </c>
    </row>
    <row r="2069" spans="1:14" ht="14.4" customHeight="1" x14ac:dyDescent="0.3">
      <c r="A2069" s="661" t="s">
        <v>591</v>
      </c>
      <c r="B2069" s="662" t="s">
        <v>592</v>
      </c>
      <c r="C2069" s="663" t="s">
        <v>607</v>
      </c>
      <c r="D2069" s="664" t="s">
        <v>4664</v>
      </c>
      <c r="E2069" s="663" t="s">
        <v>634</v>
      </c>
      <c r="F2069" s="664" t="s">
        <v>4671</v>
      </c>
      <c r="G2069" s="663" t="s">
        <v>650</v>
      </c>
      <c r="H2069" s="663" t="s">
        <v>2273</v>
      </c>
      <c r="I2069" s="663" t="s">
        <v>2274</v>
      </c>
      <c r="J2069" s="663" t="s">
        <v>2268</v>
      </c>
      <c r="K2069" s="663" t="s">
        <v>2275</v>
      </c>
      <c r="L2069" s="665">
        <v>360.85551456804285</v>
      </c>
      <c r="M2069" s="665">
        <v>2.3642080000000001</v>
      </c>
      <c r="N2069" s="666">
        <v>853.13749438588343</v>
      </c>
    </row>
    <row r="2070" spans="1:14" ht="14.4" customHeight="1" x14ac:dyDescent="0.3">
      <c r="A2070" s="661" t="s">
        <v>591</v>
      </c>
      <c r="B2070" s="662" t="s">
        <v>592</v>
      </c>
      <c r="C2070" s="663" t="s">
        <v>607</v>
      </c>
      <c r="D2070" s="664" t="s">
        <v>4664</v>
      </c>
      <c r="E2070" s="663" t="s">
        <v>634</v>
      </c>
      <c r="F2070" s="664" t="s">
        <v>4671</v>
      </c>
      <c r="G2070" s="663" t="s">
        <v>650</v>
      </c>
      <c r="H2070" s="663" t="s">
        <v>2279</v>
      </c>
      <c r="I2070" s="663" t="s">
        <v>2279</v>
      </c>
      <c r="J2070" s="663" t="s">
        <v>2280</v>
      </c>
      <c r="K2070" s="663" t="s">
        <v>2281</v>
      </c>
      <c r="L2070" s="665">
        <v>89.86999999999999</v>
      </c>
      <c r="M2070" s="665">
        <v>1</v>
      </c>
      <c r="N2070" s="666">
        <v>89.86999999999999</v>
      </c>
    </row>
    <row r="2071" spans="1:14" ht="14.4" customHeight="1" x14ac:dyDescent="0.3">
      <c r="A2071" s="661" t="s">
        <v>591</v>
      </c>
      <c r="B2071" s="662" t="s">
        <v>592</v>
      </c>
      <c r="C2071" s="663" t="s">
        <v>607</v>
      </c>
      <c r="D2071" s="664" t="s">
        <v>4664</v>
      </c>
      <c r="E2071" s="663" t="s">
        <v>634</v>
      </c>
      <c r="F2071" s="664" t="s">
        <v>4671</v>
      </c>
      <c r="G2071" s="663" t="s">
        <v>650</v>
      </c>
      <c r="H2071" s="663" t="s">
        <v>2282</v>
      </c>
      <c r="I2071" s="663" t="s">
        <v>2283</v>
      </c>
      <c r="J2071" s="663" t="s">
        <v>1931</v>
      </c>
      <c r="K2071" s="663" t="s">
        <v>2284</v>
      </c>
      <c r="L2071" s="665">
        <v>246.9392401963965</v>
      </c>
      <c r="M2071" s="665">
        <v>16.810113899999994</v>
      </c>
      <c r="N2071" s="666">
        <v>4151.076754080882</v>
      </c>
    </row>
    <row r="2072" spans="1:14" ht="14.4" customHeight="1" x14ac:dyDescent="0.3">
      <c r="A2072" s="661" t="s">
        <v>591</v>
      </c>
      <c r="B2072" s="662" t="s">
        <v>592</v>
      </c>
      <c r="C2072" s="663" t="s">
        <v>607</v>
      </c>
      <c r="D2072" s="664" t="s">
        <v>4664</v>
      </c>
      <c r="E2072" s="663" t="s">
        <v>634</v>
      </c>
      <c r="F2072" s="664" t="s">
        <v>4671</v>
      </c>
      <c r="G2072" s="663" t="s">
        <v>650</v>
      </c>
      <c r="H2072" s="663" t="s">
        <v>2303</v>
      </c>
      <c r="I2072" s="663" t="s">
        <v>215</v>
      </c>
      <c r="J2072" s="663" t="s">
        <v>2304</v>
      </c>
      <c r="K2072" s="663"/>
      <c r="L2072" s="665">
        <v>104.92070392889055</v>
      </c>
      <c r="M2072" s="665">
        <v>25</v>
      </c>
      <c r="N2072" s="666">
        <v>2623.0175982222636</v>
      </c>
    </row>
    <row r="2073" spans="1:14" ht="14.4" customHeight="1" x14ac:dyDescent="0.3">
      <c r="A2073" s="661" t="s">
        <v>591</v>
      </c>
      <c r="B2073" s="662" t="s">
        <v>592</v>
      </c>
      <c r="C2073" s="663" t="s">
        <v>607</v>
      </c>
      <c r="D2073" s="664" t="s">
        <v>4664</v>
      </c>
      <c r="E2073" s="663" t="s">
        <v>634</v>
      </c>
      <c r="F2073" s="664" t="s">
        <v>4671</v>
      </c>
      <c r="G2073" s="663" t="s">
        <v>650</v>
      </c>
      <c r="H2073" s="663" t="s">
        <v>4040</v>
      </c>
      <c r="I2073" s="663" t="s">
        <v>215</v>
      </c>
      <c r="J2073" s="663" t="s">
        <v>4041</v>
      </c>
      <c r="K2073" s="663"/>
      <c r="L2073" s="665">
        <v>815.20999999999992</v>
      </c>
      <c r="M2073" s="665">
        <v>18</v>
      </c>
      <c r="N2073" s="666">
        <v>14673.779999999999</v>
      </c>
    </row>
    <row r="2074" spans="1:14" ht="14.4" customHeight="1" x14ac:dyDescent="0.3">
      <c r="A2074" s="661" t="s">
        <v>591</v>
      </c>
      <c r="B2074" s="662" t="s">
        <v>592</v>
      </c>
      <c r="C2074" s="663" t="s">
        <v>607</v>
      </c>
      <c r="D2074" s="664" t="s">
        <v>4664</v>
      </c>
      <c r="E2074" s="663" t="s">
        <v>634</v>
      </c>
      <c r="F2074" s="664" t="s">
        <v>4671</v>
      </c>
      <c r="G2074" s="663" t="s">
        <v>650</v>
      </c>
      <c r="H2074" s="663" t="s">
        <v>4042</v>
      </c>
      <c r="I2074" s="663" t="s">
        <v>215</v>
      </c>
      <c r="J2074" s="663" t="s">
        <v>4043</v>
      </c>
      <c r="K2074" s="663"/>
      <c r="L2074" s="665">
        <v>33.298549359345756</v>
      </c>
      <c r="M2074" s="665">
        <v>21</v>
      </c>
      <c r="N2074" s="666">
        <v>699.26953654626084</v>
      </c>
    </row>
    <row r="2075" spans="1:14" ht="14.4" customHeight="1" x14ac:dyDescent="0.3">
      <c r="A2075" s="661" t="s">
        <v>591</v>
      </c>
      <c r="B2075" s="662" t="s">
        <v>592</v>
      </c>
      <c r="C2075" s="663" t="s">
        <v>607</v>
      </c>
      <c r="D2075" s="664" t="s">
        <v>4664</v>
      </c>
      <c r="E2075" s="663" t="s">
        <v>634</v>
      </c>
      <c r="F2075" s="664" t="s">
        <v>4671</v>
      </c>
      <c r="G2075" s="663" t="s">
        <v>650</v>
      </c>
      <c r="H2075" s="663" t="s">
        <v>2308</v>
      </c>
      <c r="I2075" s="663" t="s">
        <v>2308</v>
      </c>
      <c r="J2075" s="663" t="s">
        <v>2309</v>
      </c>
      <c r="K2075" s="663" t="s">
        <v>2310</v>
      </c>
      <c r="L2075" s="665">
        <v>48.58000000000002</v>
      </c>
      <c r="M2075" s="665">
        <v>3</v>
      </c>
      <c r="N2075" s="666">
        <v>145.74000000000007</v>
      </c>
    </row>
    <row r="2076" spans="1:14" ht="14.4" customHeight="1" x14ac:dyDescent="0.3">
      <c r="A2076" s="661" t="s">
        <v>591</v>
      </c>
      <c r="B2076" s="662" t="s">
        <v>592</v>
      </c>
      <c r="C2076" s="663" t="s">
        <v>607</v>
      </c>
      <c r="D2076" s="664" t="s">
        <v>4664</v>
      </c>
      <c r="E2076" s="663" t="s">
        <v>634</v>
      </c>
      <c r="F2076" s="664" t="s">
        <v>4671</v>
      </c>
      <c r="G2076" s="663" t="s">
        <v>650</v>
      </c>
      <c r="H2076" s="663" t="s">
        <v>4504</v>
      </c>
      <c r="I2076" s="663" t="s">
        <v>215</v>
      </c>
      <c r="J2076" s="663" t="s">
        <v>4505</v>
      </c>
      <c r="K2076" s="663"/>
      <c r="L2076" s="665">
        <v>229.90651056959965</v>
      </c>
      <c r="M2076" s="665">
        <v>3</v>
      </c>
      <c r="N2076" s="666">
        <v>689.71953170879897</v>
      </c>
    </row>
    <row r="2077" spans="1:14" ht="14.4" customHeight="1" x14ac:dyDescent="0.3">
      <c r="A2077" s="661" t="s">
        <v>591</v>
      </c>
      <c r="B2077" s="662" t="s">
        <v>592</v>
      </c>
      <c r="C2077" s="663" t="s">
        <v>607</v>
      </c>
      <c r="D2077" s="664" t="s">
        <v>4664</v>
      </c>
      <c r="E2077" s="663" t="s">
        <v>634</v>
      </c>
      <c r="F2077" s="664" t="s">
        <v>4671</v>
      </c>
      <c r="G2077" s="663" t="s">
        <v>650</v>
      </c>
      <c r="H2077" s="663" t="s">
        <v>2325</v>
      </c>
      <c r="I2077" s="663" t="s">
        <v>215</v>
      </c>
      <c r="J2077" s="663" t="s">
        <v>2326</v>
      </c>
      <c r="K2077" s="663" t="s">
        <v>2327</v>
      </c>
      <c r="L2077" s="665">
        <v>206.99</v>
      </c>
      <c r="M2077" s="665">
        <v>10</v>
      </c>
      <c r="N2077" s="666">
        <v>2069.9</v>
      </c>
    </row>
    <row r="2078" spans="1:14" ht="14.4" customHeight="1" x14ac:dyDescent="0.3">
      <c r="A2078" s="661" t="s">
        <v>591</v>
      </c>
      <c r="B2078" s="662" t="s">
        <v>592</v>
      </c>
      <c r="C2078" s="663" t="s">
        <v>607</v>
      </c>
      <c r="D2078" s="664" t="s">
        <v>4664</v>
      </c>
      <c r="E2078" s="663" t="s">
        <v>634</v>
      </c>
      <c r="F2078" s="664" t="s">
        <v>4671</v>
      </c>
      <c r="G2078" s="663" t="s">
        <v>650</v>
      </c>
      <c r="H2078" s="663" t="s">
        <v>2333</v>
      </c>
      <c r="I2078" s="663" t="s">
        <v>2333</v>
      </c>
      <c r="J2078" s="663" t="s">
        <v>2334</v>
      </c>
      <c r="K2078" s="663" t="s">
        <v>780</v>
      </c>
      <c r="L2078" s="665">
        <v>117040</v>
      </c>
      <c r="M2078" s="665">
        <v>1</v>
      </c>
      <c r="N2078" s="666">
        <v>117040</v>
      </c>
    </row>
    <row r="2079" spans="1:14" ht="14.4" customHeight="1" x14ac:dyDescent="0.3">
      <c r="A2079" s="661" t="s">
        <v>591</v>
      </c>
      <c r="B2079" s="662" t="s">
        <v>592</v>
      </c>
      <c r="C2079" s="663" t="s">
        <v>607</v>
      </c>
      <c r="D2079" s="664" t="s">
        <v>4664</v>
      </c>
      <c r="E2079" s="663" t="s">
        <v>634</v>
      </c>
      <c r="F2079" s="664" t="s">
        <v>4671</v>
      </c>
      <c r="G2079" s="663" t="s">
        <v>650</v>
      </c>
      <c r="H2079" s="663" t="s">
        <v>4506</v>
      </c>
      <c r="I2079" s="663" t="s">
        <v>215</v>
      </c>
      <c r="J2079" s="663" t="s">
        <v>4507</v>
      </c>
      <c r="K2079" s="663" t="s">
        <v>4508</v>
      </c>
      <c r="L2079" s="665">
        <v>1992.5968197468503</v>
      </c>
      <c r="M2079" s="665">
        <v>28</v>
      </c>
      <c r="N2079" s="666">
        <v>55792.71095291181</v>
      </c>
    </row>
    <row r="2080" spans="1:14" ht="14.4" customHeight="1" x14ac:dyDescent="0.3">
      <c r="A2080" s="661" t="s">
        <v>591</v>
      </c>
      <c r="B2080" s="662" t="s">
        <v>592</v>
      </c>
      <c r="C2080" s="663" t="s">
        <v>607</v>
      </c>
      <c r="D2080" s="664" t="s">
        <v>4664</v>
      </c>
      <c r="E2080" s="663" t="s">
        <v>634</v>
      </c>
      <c r="F2080" s="664" t="s">
        <v>4671</v>
      </c>
      <c r="G2080" s="663" t="s">
        <v>650</v>
      </c>
      <c r="H2080" s="663" t="s">
        <v>2335</v>
      </c>
      <c r="I2080" s="663" t="s">
        <v>2335</v>
      </c>
      <c r="J2080" s="663" t="s">
        <v>2336</v>
      </c>
      <c r="K2080" s="663" t="s">
        <v>2337</v>
      </c>
      <c r="L2080" s="665">
        <v>959.4496213194742</v>
      </c>
      <c r="M2080" s="665">
        <v>15</v>
      </c>
      <c r="N2080" s="666">
        <v>14391.744319792113</v>
      </c>
    </row>
    <row r="2081" spans="1:14" ht="14.4" customHeight="1" x14ac:dyDescent="0.3">
      <c r="A2081" s="661" t="s">
        <v>591</v>
      </c>
      <c r="B2081" s="662" t="s">
        <v>592</v>
      </c>
      <c r="C2081" s="663" t="s">
        <v>607</v>
      </c>
      <c r="D2081" s="664" t="s">
        <v>4664</v>
      </c>
      <c r="E2081" s="663" t="s">
        <v>634</v>
      </c>
      <c r="F2081" s="664" t="s">
        <v>4671</v>
      </c>
      <c r="G2081" s="663" t="s">
        <v>650</v>
      </c>
      <c r="H2081" s="663" t="s">
        <v>2338</v>
      </c>
      <c r="I2081" s="663" t="s">
        <v>2338</v>
      </c>
      <c r="J2081" s="663" t="s">
        <v>2339</v>
      </c>
      <c r="K2081" s="663" t="s">
        <v>2340</v>
      </c>
      <c r="L2081" s="665">
        <v>419.86934008806776</v>
      </c>
      <c r="M2081" s="665">
        <v>4.8379541000000001</v>
      </c>
      <c r="N2081" s="666">
        <v>2031.308595343362</v>
      </c>
    </row>
    <row r="2082" spans="1:14" ht="14.4" customHeight="1" x14ac:dyDescent="0.3">
      <c r="A2082" s="661" t="s">
        <v>591</v>
      </c>
      <c r="B2082" s="662" t="s">
        <v>592</v>
      </c>
      <c r="C2082" s="663" t="s">
        <v>607</v>
      </c>
      <c r="D2082" s="664" t="s">
        <v>4664</v>
      </c>
      <c r="E2082" s="663" t="s">
        <v>634</v>
      </c>
      <c r="F2082" s="664" t="s">
        <v>4671</v>
      </c>
      <c r="G2082" s="663" t="s">
        <v>650</v>
      </c>
      <c r="H2082" s="663" t="s">
        <v>2349</v>
      </c>
      <c r="I2082" s="663" t="s">
        <v>215</v>
      </c>
      <c r="J2082" s="663" t="s">
        <v>2350</v>
      </c>
      <c r="K2082" s="663"/>
      <c r="L2082" s="665">
        <v>357.99728578122057</v>
      </c>
      <c r="M2082" s="665">
        <v>33</v>
      </c>
      <c r="N2082" s="666">
        <v>11813.910430780279</v>
      </c>
    </row>
    <row r="2083" spans="1:14" ht="14.4" customHeight="1" x14ac:dyDescent="0.3">
      <c r="A2083" s="661" t="s">
        <v>591</v>
      </c>
      <c r="B2083" s="662" t="s">
        <v>592</v>
      </c>
      <c r="C2083" s="663" t="s">
        <v>607</v>
      </c>
      <c r="D2083" s="664" t="s">
        <v>4664</v>
      </c>
      <c r="E2083" s="663" t="s">
        <v>634</v>
      </c>
      <c r="F2083" s="664" t="s">
        <v>4671</v>
      </c>
      <c r="G2083" s="663" t="s">
        <v>650</v>
      </c>
      <c r="H2083" s="663" t="s">
        <v>2351</v>
      </c>
      <c r="I2083" s="663" t="s">
        <v>215</v>
      </c>
      <c r="J2083" s="663" t="s">
        <v>2352</v>
      </c>
      <c r="K2083" s="663"/>
      <c r="L2083" s="665">
        <v>300.65044000963388</v>
      </c>
      <c r="M2083" s="665">
        <v>21</v>
      </c>
      <c r="N2083" s="666">
        <v>6313.6592402023116</v>
      </c>
    </row>
    <row r="2084" spans="1:14" ht="14.4" customHeight="1" x14ac:dyDescent="0.3">
      <c r="A2084" s="661" t="s">
        <v>591</v>
      </c>
      <c r="B2084" s="662" t="s">
        <v>592</v>
      </c>
      <c r="C2084" s="663" t="s">
        <v>607</v>
      </c>
      <c r="D2084" s="664" t="s">
        <v>4664</v>
      </c>
      <c r="E2084" s="663" t="s">
        <v>634</v>
      </c>
      <c r="F2084" s="664" t="s">
        <v>4671</v>
      </c>
      <c r="G2084" s="663" t="s">
        <v>650</v>
      </c>
      <c r="H2084" s="663" t="s">
        <v>4509</v>
      </c>
      <c r="I2084" s="663" t="s">
        <v>215</v>
      </c>
      <c r="J2084" s="663" t="s">
        <v>4510</v>
      </c>
      <c r="K2084" s="663" t="s">
        <v>4511</v>
      </c>
      <c r="L2084" s="665">
        <v>5459.54</v>
      </c>
      <c r="M2084" s="665">
        <v>8</v>
      </c>
      <c r="N2084" s="666">
        <v>43676.32</v>
      </c>
    </row>
    <row r="2085" spans="1:14" ht="14.4" customHeight="1" x14ac:dyDescent="0.3">
      <c r="A2085" s="661" t="s">
        <v>591</v>
      </c>
      <c r="B2085" s="662" t="s">
        <v>592</v>
      </c>
      <c r="C2085" s="663" t="s">
        <v>607</v>
      </c>
      <c r="D2085" s="664" t="s">
        <v>4664</v>
      </c>
      <c r="E2085" s="663" t="s">
        <v>634</v>
      </c>
      <c r="F2085" s="664" t="s">
        <v>4671</v>
      </c>
      <c r="G2085" s="663" t="s">
        <v>650</v>
      </c>
      <c r="H2085" s="663" t="s">
        <v>4512</v>
      </c>
      <c r="I2085" s="663" t="s">
        <v>215</v>
      </c>
      <c r="J2085" s="663" t="s">
        <v>4513</v>
      </c>
      <c r="K2085" s="663"/>
      <c r="L2085" s="665">
        <v>566.04003873244631</v>
      </c>
      <c r="M2085" s="665">
        <v>11</v>
      </c>
      <c r="N2085" s="666">
        <v>6226.440426056909</v>
      </c>
    </row>
    <row r="2086" spans="1:14" ht="14.4" customHeight="1" x14ac:dyDescent="0.3">
      <c r="A2086" s="661" t="s">
        <v>591</v>
      </c>
      <c r="B2086" s="662" t="s">
        <v>592</v>
      </c>
      <c r="C2086" s="663" t="s">
        <v>607</v>
      </c>
      <c r="D2086" s="664" t="s">
        <v>4664</v>
      </c>
      <c r="E2086" s="663" t="s">
        <v>634</v>
      </c>
      <c r="F2086" s="664" t="s">
        <v>4671</v>
      </c>
      <c r="G2086" s="663" t="s">
        <v>650</v>
      </c>
      <c r="H2086" s="663" t="s">
        <v>4514</v>
      </c>
      <c r="I2086" s="663" t="s">
        <v>4514</v>
      </c>
      <c r="J2086" s="663" t="s">
        <v>1360</v>
      </c>
      <c r="K2086" s="663" t="s">
        <v>1361</v>
      </c>
      <c r="L2086" s="665">
        <v>81.33</v>
      </c>
      <c r="M2086" s="665">
        <v>1</v>
      </c>
      <c r="N2086" s="666">
        <v>81.33</v>
      </c>
    </row>
    <row r="2087" spans="1:14" ht="14.4" customHeight="1" x14ac:dyDescent="0.3">
      <c r="A2087" s="661" t="s">
        <v>591</v>
      </c>
      <c r="B2087" s="662" t="s">
        <v>592</v>
      </c>
      <c r="C2087" s="663" t="s">
        <v>607</v>
      </c>
      <c r="D2087" s="664" t="s">
        <v>4664</v>
      </c>
      <c r="E2087" s="663" t="s">
        <v>634</v>
      </c>
      <c r="F2087" s="664" t="s">
        <v>4671</v>
      </c>
      <c r="G2087" s="663" t="s">
        <v>650</v>
      </c>
      <c r="H2087" s="663" t="s">
        <v>4515</v>
      </c>
      <c r="I2087" s="663" t="s">
        <v>4516</v>
      </c>
      <c r="J2087" s="663" t="s">
        <v>4510</v>
      </c>
      <c r="K2087" s="663" t="s">
        <v>4517</v>
      </c>
      <c r="L2087" s="665">
        <v>27297.79</v>
      </c>
      <c r="M2087" s="665">
        <v>4</v>
      </c>
      <c r="N2087" s="666">
        <v>109191.16</v>
      </c>
    </row>
    <row r="2088" spans="1:14" ht="14.4" customHeight="1" x14ac:dyDescent="0.3">
      <c r="A2088" s="661" t="s">
        <v>591</v>
      </c>
      <c r="B2088" s="662" t="s">
        <v>592</v>
      </c>
      <c r="C2088" s="663" t="s">
        <v>607</v>
      </c>
      <c r="D2088" s="664" t="s">
        <v>4664</v>
      </c>
      <c r="E2088" s="663" t="s">
        <v>634</v>
      </c>
      <c r="F2088" s="664" t="s">
        <v>4671</v>
      </c>
      <c r="G2088" s="663" t="s">
        <v>650</v>
      </c>
      <c r="H2088" s="663" t="s">
        <v>2398</v>
      </c>
      <c r="I2088" s="663" t="s">
        <v>215</v>
      </c>
      <c r="J2088" s="663" t="s">
        <v>2399</v>
      </c>
      <c r="K2088" s="663"/>
      <c r="L2088" s="665">
        <v>45.390252617972692</v>
      </c>
      <c r="M2088" s="665">
        <v>4</v>
      </c>
      <c r="N2088" s="666">
        <v>181.56101047189077</v>
      </c>
    </row>
    <row r="2089" spans="1:14" ht="14.4" customHeight="1" x14ac:dyDescent="0.3">
      <c r="A2089" s="661" t="s">
        <v>591</v>
      </c>
      <c r="B2089" s="662" t="s">
        <v>592</v>
      </c>
      <c r="C2089" s="663" t="s">
        <v>607</v>
      </c>
      <c r="D2089" s="664" t="s">
        <v>4664</v>
      </c>
      <c r="E2089" s="663" t="s">
        <v>634</v>
      </c>
      <c r="F2089" s="664" t="s">
        <v>4671</v>
      </c>
      <c r="G2089" s="663" t="s">
        <v>650</v>
      </c>
      <c r="H2089" s="663" t="s">
        <v>4087</v>
      </c>
      <c r="I2089" s="663" t="s">
        <v>215</v>
      </c>
      <c r="J2089" s="663" t="s">
        <v>4088</v>
      </c>
      <c r="K2089" s="663"/>
      <c r="L2089" s="665">
        <v>45.444999138129077</v>
      </c>
      <c r="M2089" s="665">
        <v>4</v>
      </c>
      <c r="N2089" s="666">
        <v>181.77999655251631</v>
      </c>
    </row>
    <row r="2090" spans="1:14" ht="14.4" customHeight="1" x14ac:dyDescent="0.3">
      <c r="A2090" s="661" t="s">
        <v>591</v>
      </c>
      <c r="B2090" s="662" t="s">
        <v>592</v>
      </c>
      <c r="C2090" s="663" t="s">
        <v>607</v>
      </c>
      <c r="D2090" s="664" t="s">
        <v>4664</v>
      </c>
      <c r="E2090" s="663" t="s">
        <v>634</v>
      </c>
      <c r="F2090" s="664" t="s">
        <v>4671</v>
      </c>
      <c r="G2090" s="663" t="s">
        <v>650</v>
      </c>
      <c r="H2090" s="663" t="s">
        <v>4089</v>
      </c>
      <c r="I2090" s="663" t="s">
        <v>215</v>
      </c>
      <c r="J2090" s="663" t="s">
        <v>4090</v>
      </c>
      <c r="K2090" s="663"/>
      <c r="L2090" s="665">
        <v>45.829741907450945</v>
      </c>
      <c r="M2090" s="665">
        <v>3</v>
      </c>
      <c r="N2090" s="666">
        <v>137.48922572235284</v>
      </c>
    </row>
    <row r="2091" spans="1:14" ht="14.4" customHeight="1" x14ac:dyDescent="0.3">
      <c r="A2091" s="661" t="s">
        <v>591</v>
      </c>
      <c r="B2091" s="662" t="s">
        <v>592</v>
      </c>
      <c r="C2091" s="663" t="s">
        <v>607</v>
      </c>
      <c r="D2091" s="664" t="s">
        <v>4664</v>
      </c>
      <c r="E2091" s="663" t="s">
        <v>634</v>
      </c>
      <c r="F2091" s="664" t="s">
        <v>4671</v>
      </c>
      <c r="G2091" s="663" t="s">
        <v>650</v>
      </c>
      <c r="H2091" s="663" t="s">
        <v>4518</v>
      </c>
      <c r="I2091" s="663" t="s">
        <v>215</v>
      </c>
      <c r="J2091" s="663" t="s">
        <v>4519</v>
      </c>
      <c r="K2091" s="663"/>
      <c r="L2091" s="665">
        <v>45.83</v>
      </c>
      <c r="M2091" s="665">
        <v>2</v>
      </c>
      <c r="N2091" s="666">
        <v>91.66</v>
      </c>
    </row>
    <row r="2092" spans="1:14" ht="14.4" customHeight="1" x14ac:dyDescent="0.3">
      <c r="A2092" s="661" t="s">
        <v>591</v>
      </c>
      <c r="B2092" s="662" t="s">
        <v>592</v>
      </c>
      <c r="C2092" s="663" t="s">
        <v>607</v>
      </c>
      <c r="D2092" s="664" t="s">
        <v>4664</v>
      </c>
      <c r="E2092" s="663" t="s">
        <v>634</v>
      </c>
      <c r="F2092" s="664" t="s">
        <v>4671</v>
      </c>
      <c r="G2092" s="663" t="s">
        <v>650</v>
      </c>
      <c r="H2092" s="663" t="s">
        <v>4093</v>
      </c>
      <c r="I2092" s="663" t="s">
        <v>4093</v>
      </c>
      <c r="J2092" s="663" t="s">
        <v>4094</v>
      </c>
      <c r="K2092" s="663" t="s">
        <v>4095</v>
      </c>
      <c r="L2092" s="665">
        <v>264.99</v>
      </c>
      <c r="M2092" s="665">
        <v>2</v>
      </c>
      <c r="N2092" s="666">
        <v>529.98</v>
      </c>
    </row>
    <row r="2093" spans="1:14" ht="14.4" customHeight="1" x14ac:dyDescent="0.3">
      <c r="A2093" s="661" t="s">
        <v>591</v>
      </c>
      <c r="B2093" s="662" t="s">
        <v>592</v>
      </c>
      <c r="C2093" s="663" t="s">
        <v>607</v>
      </c>
      <c r="D2093" s="664" t="s">
        <v>4664</v>
      </c>
      <c r="E2093" s="663" t="s">
        <v>634</v>
      </c>
      <c r="F2093" s="664" t="s">
        <v>4671</v>
      </c>
      <c r="G2093" s="663" t="s">
        <v>650</v>
      </c>
      <c r="H2093" s="663" t="s">
        <v>4520</v>
      </c>
      <c r="I2093" s="663" t="s">
        <v>4520</v>
      </c>
      <c r="J2093" s="663" t="s">
        <v>4420</v>
      </c>
      <c r="K2093" s="663" t="s">
        <v>4421</v>
      </c>
      <c r="L2093" s="665">
        <v>473.41</v>
      </c>
      <c r="M2093" s="665">
        <v>2</v>
      </c>
      <c r="N2093" s="666">
        <v>946.82</v>
      </c>
    </row>
    <row r="2094" spans="1:14" ht="14.4" customHeight="1" x14ac:dyDescent="0.3">
      <c r="A2094" s="661" t="s">
        <v>591</v>
      </c>
      <c r="B2094" s="662" t="s">
        <v>592</v>
      </c>
      <c r="C2094" s="663" t="s">
        <v>607</v>
      </c>
      <c r="D2094" s="664" t="s">
        <v>4664</v>
      </c>
      <c r="E2094" s="663" t="s">
        <v>634</v>
      </c>
      <c r="F2094" s="664" t="s">
        <v>4671</v>
      </c>
      <c r="G2094" s="663" t="s">
        <v>650</v>
      </c>
      <c r="H2094" s="663" t="s">
        <v>4097</v>
      </c>
      <c r="I2094" s="663" t="s">
        <v>4098</v>
      </c>
      <c r="J2094" s="663" t="s">
        <v>4099</v>
      </c>
      <c r="K2094" s="663" t="s">
        <v>4100</v>
      </c>
      <c r="L2094" s="665">
        <v>696.82654858254796</v>
      </c>
      <c r="M2094" s="665">
        <v>36.999999999999993</v>
      </c>
      <c r="N2094" s="666">
        <v>25782.582297554269</v>
      </c>
    </row>
    <row r="2095" spans="1:14" ht="14.4" customHeight="1" x14ac:dyDescent="0.3">
      <c r="A2095" s="661" t="s">
        <v>591</v>
      </c>
      <c r="B2095" s="662" t="s">
        <v>592</v>
      </c>
      <c r="C2095" s="663" t="s">
        <v>607</v>
      </c>
      <c r="D2095" s="664" t="s">
        <v>4664</v>
      </c>
      <c r="E2095" s="663" t="s">
        <v>634</v>
      </c>
      <c r="F2095" s="664" t="s">
        <v>4671</v>
      </c>
      <c r="G2095" s="663" t="s">
        <v>650</v>
      </c>
      <c r="H2095" s="663" t="s">
        <v>4521</v>
      </c>
      <c r="I2095" s="663" t="s">
        <v>215</v>
      </c>
      <c r="J2095" s="663" t="s">
        <v>4522</v>
      </c>
      <c r="K2095" s="663" t="s">
        <v>4523</v>
      </c>
      <c r="L2095" s="665">
        <v>174.52289727384178</v>
      </c>
      <c r="M2095" s="665">
        <v>6</v>
      </c>
      <c r="N2095" s="666">
        <v>1047.1373836430507</v>
      </c>
    </row>
    <row r="2096" spans="1:14" ht="14.4" customHeight="1" x14ac:dyDescent="0.3">
      <c r="A2096" s="661" t="s">
        <v>591</v>
      </c>
      <c r="B2096" s="662" t="s">
        <v>592</v>
      </c>
      <c r="C2096" s="663" t="s">
        <v>607</v>
      </c>
      <c r="D2096" s="664" t="s">
        <v>4664</v>
      </c>
      <c r="E2096" s="663" t="s">
        <v>634</v>
      </c>
      <c r="F2096" s="664" t="s">
        <v>4671</v>
      </c>
      <c r="G2096" s="663" t="s">
        <v>650</v>
      </c>
      <c r="H2096" s="663" t="s">
        <v>2420</v>
      </c>
      <c r="I2096" s="663" t="s">
        <v>215</v>
      </c>
      <c r="J2096" s="663" t="s">
        <v>2421</v>
      </c>
      <c r="K2096" s="663"/>
      <c r="L2096" s="665">
        <v>273.51950202556679</v>
      </c>
      <c r="M2096" s="665">
        <v>2</v>
      </c>
      <c r="N2096" s="666">
        <v>547.03900405113359</v>
      </c>
    </row>
    <row r="2097" spans="1:14" ht="14.4" customHeight="1" x14ac:dyDescent="0.3">
      <c r="A2097" s="661" t="s">
        <v>591</v>
      </c>
      <c r="B2097" s="662" t="s">
        <v>592</v>
      </c>
      <c r="C2097" s="663" t="s">
        <v>607</v>
      </c>
      <c r="D2097" s="664" t="s">
        <v>4664</v>
      </c>
      <c r="E2097" s="663" t="s">
        <v>634</v>
      </c>
      <c r="F2097" s="664" t="s">
        <v>4671</v>
      </c>
      <c r="G2097" s="663" t="s">
        <v>650</v>
      </c>
      <c r="H2097" s="663" t="s">
        <v>2422</v>
      </c>
      <c r="I2097" s="663" t="s">
        <v>2422</v>
      </c>
      <c r="J2097" s="663" t="s">
        <v>826</v>
      </c>
      <c r="K2097" s="663" t="s">
        <v>830</v>
      </c>
      <c r="L2097" s="665">
        <v>227.49000000000007</v>
      </c>
      <c r="M2097" s="665">
        <v>1</v>
      </c>
      <c r="N2097" s="666">
        <v>227.49000000000007</v>
      </c>
    </row>
    <row r="2098" spans="1:14" ht="14.4" customHeight="1" x14ac:dyDescent="0.3">
      <c r="A2098" s="661" t="s">
        <v>591</v>
      </c>
      <c r="B2098" s="662" t="s">
        <v>592</v>
      </c>
      <c r="C2098" s="663" t="s">
        <v>607</v>
      </c>
      <c r="D2098" s="664" t="s">
        <v>4664</v>
      </c>
      <c r="E2098" s="663" t="s">
        <v>634</v>
      </c>
      <c r="F2098" s="664" t="s">
        <v>4671</v>
      </c>
      <c r="G2098" s="663" t="s">
        <v>650</v>
      </c>
      <c r="H2098" s="663" t="s">
        <v>4524</v>
      </c>
      <c r="I2098" s="663" t="s">
        <v>215</v>
      </c>
      <c r="J2098" s="663" t="s">
        <v>4525</v>
      </c>
      <c r="K2098" s="663" t="s">
        <v>4526</v>
      </c>
      <c r="L2098" s="665">
        <v>58.201000000000001</v>
      </c>
      <c r="M2098" s="665">
        <v>4</v>
      </c>
      <c r="N2098" s="666">
        <v>232.804</v>
      </c>
    </row>
    <row r="2099" spans="1:14" ht="14.4" customHeight="1" x14ac:dyDescent="0.3">
      <c r="A2099" s="661" t="s">
        <v>591</v>
      </c>
      <c r="B2099" s="662" t="s">
        <v>592</v>
      </c>
      <c r="C2099" s="663" t="s">
        <v>607</v>
      </c>
      <c r="D2099" s="664" t="s">
        <v>4664</v>
      </c>
      <c r="E2099" s="663" t="s">
        <v>634</v>
      </c>
      <c r="F2099" s="664" t="s">
        <v>4671</v>
      </c>
      <c r="G2099" s="663" t="s">
        <v>650</v>
      </c>
      <c r="H2099" s="663" t="s">
        <v>4527</v>
      </c>
      <c r="I2099" s="663" t="s">
        <v>215</v>
      </c>
      <c r="J2099" s="663" t="s">
        <v>4528</v>
      </c>
      <c r="K2099" s="663"/>
      <c r="L2099" s="665">
        <v>556.53</v>
      </c>
      <c r="M2099" s="665">
        <v>2</v>
      </c>
      <c r="N2099" s="666">
        <v>1113.06</v>
      </c>
    </row>
    <row r="2100" spans="1:14" ht="14.4" customHeight="1" x14ac:dyDescent="0.3">
      <c r="A2100" s="661" t="s">
        <v>591</v>
      </c>
      <c r="B2100" s="662" t="s">
        <v>592</v>
      </c>
      <c r="C2100" s="663" t="s">
        <v>607</v>
      </c>
      <c r="D2100" s="664" t="s">
        <v>4664</v>
      </c>
      <c r="E2100" s="663" t="s">
        <v>634</v>
      </c>
      <c r="F2100" s="664" t="s">
        <v>4671</v>
      </c>
      <c r="G2100" s="663" t="s">
        <v>650</v>
      </c>
      <c r="H2100" s="663" t="s">
        <v>4110</v>
      </c>
      <c r="I2100" s="663" t="s">
        <v>4111</v>
      </c>
      <c r="J2100" s="663" t="s">
        <v>1931</v>
      </c>
      <c r="K2100" s="663" t="s">
        <v>4112</v>
      </c>
      <c r="L2100" s="665">
        <v>1083.9510000000002</v>
      </c>
      <c r="M2100" s="665">
        <v>0.37317620000000001</v>
      </c>
      <c r="N2100" s="666">
        <v>404.50471516620013</v>
      </c>
    </row>
    <row r="2101" spans="1:14" ht="14.4" customHeight="1" x14ac:dyDescent="0.3">
      <c r="A2101" s="661" t="s">
        <v>591</v>
      </c>
      <c r="B2101" s="662" t="s">
        <v>592</v>
      </c>
      <c r="C2101" s="663" t="s">
        <v>607</v>
      </c>
      <c r="D2101" s="664" t="s">
        <v>4664</v>
      </c>
      <c r="E2101" s="663" t="s">
        <v>634</v>
      </c>
      <c r="F2101" s="664" t="s">
        <v>4671</v>
      </c>
      <c r="G2101" s="663" t="s">
        <v>650</v>
      </c>
      <c r="H2101" s="663" t="s">
        <v>4529</v>
      </c>
      <c r="I2101" s="663" t="s">
        <v>215</v>
      </c>
      <c r="J2101" s="663" t="s">
        <v>4530</v>
      </c>
      <c r="K2101" s="663"/>
      <c r="L2101" s="665">
        <v>32.000000000000007</v>
      </c>
      <c r="M2101" s="665">
        <v>3</v>
      </c>
      <c r="N2101" s="666">
        <v>96.000000000000028</v>
      </c>
    </row>
    <row r="2102" spans="1:14" ht="14.4" customHeight="1" x14ac:dyDescent="0.3">
      <c r="A2102" s="661" t="s">
        <v>591</v>
      </c>
      <c r="B2102" s="662" t="s">
        <v>592</v>
      </c>
      <c r="C2102" s="663" t="s">
        <v>607</v>
      </c>
      <c r="D2102" s="664" t="s">
        <v>4664</v>
      </c>
      <c r="E2102" s="663" t="s">
        <v>634</v>
      </c>
      <c r="F2102" s="664" t="s">
        <v>4671</v>
      </c>
      <c r="G2102" s="663" t="s">
        <v>2438</v>
      </c>
      <c r="H2102" s="663" t="s">
        <v>2442</v>
      </c>
      <c r="I2102" s="663" t="s">
        <v>2443</v>
      </c>
      <c r="J2102" s="663" t="s">
        <v>2444</v>
      </c>
      <c r="K2102" s="663" t="s">
        <v>2445</v>
      </c>
      <c r="L2102" s="665">
        <v>117.54999927240191</v>
      </c>
      <c r="M2102" s="665">
        <v>4</v>
      </c>
      <c r="N2102" s="666">
        <v>470.19999708960762</v>
      </c>
    </row>
    <row r="2103" spans="1:14" ht="14.4" customHeight="1" x14ac:dyDescent="0.3">
      <c r="A2103" s="661" t="s">
        <v>591</v>
      </c>
      <c r="B2103" s="662" t="s">
        <v>592</v>
      </c>
      <c r="C2103" s="663" t="s">
        <v>607</v>
      </c>
      <c r="D2103" s="664" t="s">
        <v>4664</v>
      </c>
      <c r="E2103" s="663" t="s">
        <v>634</v>
      </c>
      <c r="F2103" s="664" t="s">
        <v>4671</v>
      </c>
      <c r="G2103" s="663" t="s">
        <v>2438</v>
      </c>
      <c r="H2103" s="663" t="s">
        <v>2446</v>
      </c>
      <c r="I2103" s="663" t="s">
        <v>2447</v>
      </c>
      <c r="J2103" s="663" t="s">
        <v>2448</v>
      </c>
      <c r="K2103" s="663" t="s">
        <v>2449</v>
      </c>
      <c r="L2103" s="665">
        <v>34.760742646956871</v>
      </c>
      <c r="M2103" s="665">
        <v>1174</v>
      </c>
      <c r="N2103" s="666">
        <v>40809.111867527368</v>
      </c>
    </row>
    <row r="2104" spans="1:14" ht="14.4" customHeight="1" x14ac:dyDescent="0.3">
      <c r="A2104" s="661" t="s">
        <v>591</v>
      </c>
      <c r="B2104" s="662" t="s">
        <v>592</v>
      </c>
      <c r="C2104" s="663" t="s">
        <v>607</v>
      </c>
      <c r="D2104" s="664" t="s">
        <v>4664</v>
      </c>
      <c r="E2104" s="663" t="s">
        <v>634</v>
      </c>
      <c r="F2104" s="664" t="s">
        <v>4671</v>
      </c>
      <c r="G2104" s="663" t="s">
        <v>2438</v>
      </c>
      <c r="H2104" s="663" t="s">
        <v>2450</v>
      </c>
      <c r="I2104" s="663" t="s">
        <v>2451</v>
      </c>
      <c r="J2104" s="663" t="s">
        <v>1967</v>
      </c>
      <c r="K2104" s="663" t="s">
        <v>2452</v>
      </c>
      <c r="L2104" s="665">
        <v>105.27</v>
      </c>
      <c r="M2104" s="665">
        <v>1</v>
      </c>
      <c r="N2104" s="666">
        <v>105.27</v>
      </c>
    </row>
    <row r="2105" spans="1:14" ht="14.4" customHeight="1" x14ac:dyDescent="0.3">
      <c r="A2105" s="661" t="s">
        <v>591</v>
      </c>
      <c r="B2105" s="662" t="s">
        <v>592</v>
      </c>
      <c r="C2105" s="663" t="s">
        <v>607</v>
      </c>
      <c r="D2105" s="664" t="s">
        <v>4664</v>
      </c>
      <c r="E2105" s="663" t="s">
        <v>634</v>
      </c>
      <c r="F2105" s="664" t="s">
        <v>4671</v>
      </c>
      <c r="G2105" s="663" t="s">
        <v>2438</v>
      </c>
      <c r="H2105" s="663" t="s">
        <v>2464</v>
      </c>
      <c r="I2105" s="663" t="s">
        <v>2465</v>
      </c>
      <c r="J2105" s="663" t="s">
        <v>2466</v>
      </c>
      <c r="K2105" s="663" t="s">
        <v>2467</v>
      </c>
      <c r="L2105" s="665">
        <v>198.93947278547347</v>
      </c>
      <c r="M2105" s="665">
        <v>2</v>
      </c>
      <c r="N2105" s="666">
        <v>397.87894557094694</v>
      </c>
    </row>
    <row r="2106" spans="1:14" ht="14.4" customHeight="1" x14ac:dyDescent="0.3">
      <c r="A2106" s="661" t="s">
        <v>591</v>
      </c>
      <c r="B2106" s="662" t="s">
        <v>592</v>
      </c>
      <c r="C2106" s="663" t="s">
        <v>607</v>
      </c>
      <c r="D2106" s="664" t="s">
        <v>4664</v>
      </c>
      <c r="E2106" s="663" t="s">
        <v>634</v>
      </c>
      <c r="F2106" s="664" t="s">
        <v>4671</v>
      </c>
      <c r="G2106" s="663" t="s">
        <v>2438</v>
      </c>
      <c r="H2106" s="663" t="s">
        <v>2468</v>
      </c>
      <c r="I2106" s="663" t="s">
        <v>2469</v>
      </c>
      <c r="J2106" s="663" t="s">
        <v>2470</v>
      </c>
      <c r="K2106" s="663" t="s">
        <v>2471</v>
      </c>
      <c r="L2106" s="665">
        <v>139.7524889685119</v>
      </c>
      <c r="M2106" s="665">
        <v>8</v>
      </c>
      <c r="N2106" s="666">
        <v>1118.0199117480952</v>
      </c>
    </row>
    <row r="2107" spans="1:14" ht="14.4" customHeight="1" x14ac:dyDescent="0.3">
      <c r="A2107" s="661" t="s">
        <v>591</v>
      </c>
      <c r="B2107" s="662" t="s">
        <v>592</v>
      </c>
      <c r="C2107" s="663" t="s">
        <v>607</v>
      </c>
      <c r="D2107" s="664" t="s">
        <v>4664</v>
      </c>
      <c r="E2107" s="663" t="s">
        <v>634</v>
      </c>
      <c r="F2107" s="664" t="s">
        <v>4671</v>
      </c>
      <c r="G2107" s="663" t="s">
        <v>2438</v>
      </c>
      <c r="H2107" s="663" t="s">
        <v>2472</v>
      </c>
      <c r="I2107" s="663" t="s">
        <v>2473</v>
      </c>
      <c r="J2107" s="663" t="s">
        <v>2474</v>
      </c>
      <c r="K2107" s="663" t="s">
        <v>2475</v>
      </c>
      <c r="L2107" s="665">
        <v>630.65960354461447</v>
      </c>
      <c r="M2107" s="665">
        <v>21</v>
      </c>
      <c r="N2107" s="666">
        <v>13243.851674436904</v>
      </c>
    </row>
    <row r="2108" spans="1:14" ht="14.4" customHeight="1" x14ac:dyDescent="0.3">
      <c r="A2108" s="661" t="s">
        <v>591</v>
      </c>
      <c r="B2108" s="662" t="s">
        <v>592</v>
      </c>
      <c r="C2108" s="663" t="s">
        <v>607</v>
      </c>
      <c r="D2108" s="664" t="s">
        <v>4664</v>
      </c>
      <c r="E2108" s="663" t="s">
        <v>634</v>
      </c>
      <c r="F2108" s="664" t="s">
        <v>4671</v>
      </c>
      <c r="G2108" s="663" t="s">
        <v>2438</v>
      </c>
      <c r="H2108" s="663" t="s">
        <v>2476</v>
      </c>
      <c r="I2108" s="663" t="s">
        <v>2477</v>
      </c>
      <c r="J2108" s="663" t="s">
        <v>2474</v>
      </c>
      <c r="K2108" s="663" t="s">
        <v>2478</v>
      </c>
      <c r="L2108" s="665">
        <v>721.2</v>
      </c>
      <c r="M2108" s="665">
        <v>5</v>
      </c>
      <c r="N2108" s="666">
        <v>3606</v>
      </c>
    </row>
    <row r="2109" spans="1:14" ht="14.4" customHeight="1" x14ac:dyDescent="0.3">
      <c r="A2109" s="661" t="s">
        <v>591</v>
      </c>
      <c r="B2109" s="662" t="s">
        <v>592</v>
      </c>
      <c r="C2109" s="663" t="s">
        <v>607</v>
      </c>
      <c r="D2109" s="664" t="s">
        <v>4664</v>
      </c>
      <c r="E2109" s="663" t="s">
        <v>634</v>
      </c>
      <c r="F2109" s="664" t="s">
        <v>4671</v>
      </c>
      <c r="G2109" s="663" t="s">
        <v>2438</v>
      </c>
      <c r="H2109" s="663" t="s">
        <v>2479</v>
      </c>
      <c r="I2109" s="663" t="s">
        <v>2480</v>
      </c>
      <c r="J2109" s="663" t="s">
        <v>2474</v>
      </c>
      <c r="K2109" s="663" t="s">
        <v>2481</v>
      </c>
      <c r="L2109" s="665">
        <v>913.65</v>
      </c>
      <c r="M2109" s="665">
        <v>2</v>
      </c>
      <c r="N2109" s="666">
        <v>1827.3</v>
      </c>
    </row>
    <row r="2110" spans="1:14" ht="14.4" customHeight="1" x14ac:dyDescent="0.3">
      <c r="A2110" s="661" t="s">
        <v>591</v>
      </c>
      <c r="B2110" s="662" t="s">
        <v>592</v>
      </c>
      <c r="C2110" s="663" t="s">
        <v>607</v>
      </c>
      <c r="D2110" s="664" t="s">
        <v>4664</v>
      </c>
      <c r="E2110" s="663" t="s">
        <v>634</v>
      </c>
      <c r="F2110" s="664" t="s">
        <v>4671</v>
      </c>
      <c r="G2110" s="663" t="s">
        <v>2438</v>
      </c>
      <c r="H2110" s="663" t="s">
        <v>2482</v>
      </c>
      <c r="I2110" s="663" t="s">
        <v>2483</v>
      </c>
      <c r="J2110" s="663" t="s">
        <v>2484</v>
      </c>
      <c r="K2110" s="663" t="s">
        <v>2485</v>
      </c>
      <c r="L2110" s="665">
        <v>23.856000000000005</v>
      </c>
      <c r="M2110" s="665">
        <v>5</v>
      </c>
      <c r="N2110" s="666">
        <v>119.28000000000003</v>
      </c>
    </row>
    <row r="2111" spans="1:14" ht="14.4" customHeight="1" x14ac:dyDescent="0.3">
      <c r="A2111" s="661" t="s">
        <v>591</v>
      </c>
      <c r="B2111" s="662" t="s">
        <v>592</v>
      </c>
      <c r="C2111" s="663" t="s">
        <v>607</v>
      </c>
      <c r="D2111" s="664" t="s">
        <v>4664</v>
      </c>
      <c r="E2111" s="663" t="s">
        <v>634</v>
      </c>
      <c r="F2111" s="664" t="s">
        <v>4671</v>
      </c>
      <c r="G2111" s="663" t="s">
        <v>2438</v>
      </c>
      <c r="H2111" s="663" t="s">
        <v>2486</v>
      </c>
      <c r="I2111" s="663" t="s">
        <v>2487</v>
      </c>
      <c r="J2111" s="663" t="s">
        <v>2488</v>
      </c>
      <c r="K2111" s="663" t="s">
        <v>2489</v>
      </c>
      <c r="L2111" s="665">
        <v>58.669901578218457</v>
      </c>
      <c r="M2111" s="665">
        <v>10</v>
      </c>
      <c r="N2111" s="666">
        <v>586.69901578218457</v>
      </c>
    </row>
    <row r="2112" spans="1:14" ht="14.4" customHeight="1" x14ac:dyDescent="0.3">
      <c r="A2112" s="661" t="s">
        <v>591</v>
      </c>
      <c r="B2112" s="662" t="s">
        <v>592</v>
      </c>
      <c r="C2112" s="663" t="s">
        <v>607</v>
      </c>
      <c r="D2112" s="664" t="s">
        <v>4664</v>
      </c>
      <c r="E2112" s="663" t="s">
        <v>634</v>
      </c>
      <c r="F2112" s="664" t="s">
        <v>4671</v>
      </c>
      <c r="G2112" s="663" t="s">
        <v>2438</v>
      </c>
      <c r="H2112" s="663" t="s">
        <v>2490</v>
      </c>
      <c r="I2112" s="663" t="s">
        <v>2491</v>
      </c>
      <c r="J2112" s="663" t="s">
        <v>2492</v>
      </c>
      <c r="K2112" s="663" t="s">
        <v>2493</v>
      </c>
      <c r="L2112" s="665">
        <v>53.260024627308461</v>
      </c>
      <c r="M2112" s="665">
        <v>53</v>
      </c>
      <c r="N2112" s="666">
        <v>2822.7813052473484</v>
      </c>
    </row>
    <row r="2113" spans="1:14" ht="14.4" customHeight="1" x14ac:dyDescent="0.3">
      <c r="A2113" s="661" t="s">
        <v>591</v>
      </c>
      <c r="B2113" s="662" t="s">
        <v>592</v>
      </c>
      <c r="C2113" s="663" t="s">
        <v>607</v>
      </c>
      <c r="D2113" s="664" t="s">
        <v>4664</v>
      </c>
      <c r="E2113" s="663" t="s">
        <v>634</v>
      </c>
      <c r="F2113" s="664" t="s">
        <v>4671</v>
      </c>
      <c r="G2113" s="663" t="s">
        <v>2438</v>
      </c>
      <c r="H2113" s="663" t="s">
        <v>2510</v>
      </c>
      <c r="I2113" s="663" t="s">
        <v>2511</v>
      </c>
      <c r="J2113" s="663" t="s">
        <v>2512</v>
      </c>
      <c r="K2113" s="663" t="s">
        <v>1270</v>
      </c>
      <c r="L2113" s="665">
        <v>48.909999999999989</v>
      </c>
      <c r="M2113" s="665">
        <v>1</v>
      </c>
      <c r="N2113" s="666">
        <v>48.909999999999989</v>
      </c>
    </row>
    <row r="2114" spans="1:14" ht="14.4" customHeight="1" x14ac:dyDescent="0.3">
      <c r="A2114" s="661" t="s">
        <v>591</v>
      </c>
      <c r="B2114" s="662" t="s">
        <v>592</v>
      </c>
      <c r="C2114" s="663" t="s">
        <v>607</v>
      </c>
      <c r="D2114" s="664" t="s">
        <v>4664</v>
      </c>
      <c r="E2114" s="663" t="s">
        <v>634</v>
      </c>
      <c r="F2114" s="664" t="s">
        <v>4671</v>
      </c>
      <c r="G2114" s="663" t="s">
        <v>2438</v>
      </c>
      <c r="H2114" s="663" t="s">
        <v>2517</v>
      </c>
      <c r="I2114" s="663" t="s">
        <v>2518</v>
      </c>
      <c r="J2114" s="663" t="s">
        <v>2519</v>
      </c>
      <c r="K2114" s="663" t="s">
        <v>2520</v>
      </c>
      <c r="L2114" s="665">
        <v>76.36</v>
      </c>
      <c r="M2114" s="665">
        <v>1</v>
      </c>
      <c r="N2114" s="666">
        <v>76.36</v>
      </c>
    </row>
    <row r="2115" spans="1:14" ht="14.4" customHeight="1" x14ac:dyDescent="0.3">
      <c r="A2115" s="661" t="s">
        <v>591</v>
      </c>
      <c r="B2115" s="662" t="s">
        <v>592</v>
      </c>
      <c r="C2115" s="663" t="s">
        <v>607</v>
      </c>
      <c r="D2115" s="664" t="s">
        <v>4664</v>
      </c>
      <c r="E2115" s="663" t="s">
        <v>634</v>
      </c>
      <c r="F2115" s="664" t="s">
        <v>4671</v>
      </c>
      <c r="G2115" s="663" t="s">
        <v>2438</v>
      </c>
      <c r="H2115" s="663" t="s">
        <v>2532</v>
      </c>
      <c r="I2115" s="663" t="s">
        <v>2533</v>
      </c>
      <c r="J2115" s="663" t="s">
        <v>2534</v>
      </c>
      <c r="K2115" s="663" t="s">
        <v>2535</v>
      </c>
      <c r="L2115" s="665">
        <v>81.650026159835548</v>
      </c>
      <c r="M2115" s="665">
        <v>1</v>
      </c>
      <c r="N2115" s="666">
        <v>81.650026159835548</v>
      </c>
    </row>
    <row r="2116" spans="1:14" ht="14.4" customHeight="1" x14ac:dyDescent="0.3">
      <c r="A2116" s="661" t="s">
        <v>591</v>
      </c>
      <c r="B2116" s="662" t="s">
        <v>592</v>
      </c>
      <c r="C2116" s="663" t="s">
        <v>607</v>
      </c>
      <c r="D2116" s="664" t="s">
        <v>4664</v>
      </c>
      <c r="E2116" s="663" t="s">
        <v>634</v>
      </c>
      <c r="F2116" s="664" t="s">
        <v>4671</v>
      </c>
      <c r="G2116" s="663" t="s">
        <v>2438</v>
      </c>
      <c r="H2116" s="663" t="s">
        <v>2544</v>
      </c>
      <c r="I2116" s="663" t="s">
        <v>2545</v>
      </c>
      <c r="J2116" s="663" t="s">
        <v>2546</v>
      </c>
      <c r="K2116" s="663" t="s">
        <v>2547</v>
      </c>
      <c r="L2116" s="665">
        <v>79.129336831755552</v>
      </c>
      <c r="M2116" s="665">
        <v>4</v>
      </c>
      <c r="N2116" s="666">
        <v>316.51734732702221</v>
      </c>
    </row>
    <row r="2117" spans="1:14" ht="14.4" customHeight="1" x14ac:dyDescent="0.3">
      <c r="A2117" s="661" t="s">
        <v>591</v>
      </c>
      <c r="B2117" s="662" t="s">
        <v>592</v>
      </c>
      <c r="C2117" s="663" t="s">
        <v>607</v>
      </c>
      <c r="D2117" s="664" t="s">
        <v>4664</v>
      </c>
      <c r="E2117" s="663" t="s">
        <v>634</v>
      </c>
      <c r="F2117" s="664" t="s">
        <v>4671</v>
      </c>
      <c r="G2117" s="663" t="s">
        <v>2438</v>
      </c>
      <c r="H2117" s="663" t="s">
        <v>2552</v>
      </c>
      <c r="I2117" s="663" t="s">
        <v>2553</v>
      </c>
      <c r="J2117" s="663" t="s">
        <v>2550</v>
      </c>
      <c r="K2117" s="663" t="s">
        <v>2554</v>
      </c>
      <c r="L2117" s="665">
        <v>117.62</v>
      </c>
      <c r="M2117" s="665">
        <v>1</v>
      </c>
      <c r="N2117" s="666">
        <v>117.62</v>
      </c>
    </row>
    <row r="2118" spans="1:14" ht="14.4" customHeight="1" x14ac:dyDescent="0.3">
      <c r="A2118" s="661" t="s">
        <v>591</v>
      </c>
      <c r="B2118" s="662" t="s">
        <v>592</v>
      </c>
      <c r="C2118" s="663" t="s">
        <v>607</v>
      </c>
      <c r="D2118" s="664" t="s">
        <v>4664</v>
      </c>
      <c r="E2118" s="663" t="s">
        <v>634</v>
      </c>
      <c r="F2118" s="664" t="s">
        <v>4671</v>
      </c>
      <c r="G2118" s="663" t="s">
        <v>2438</v>
      </c>
      <c r="H2118" s="663" t="s">
        <v>2555</v>
      </c>
      <c r="I2118" s="663" t="s">
        <v>2556</v>
      </c>
      <c r="J2118" s="663" t="s">
        <v>2557</v>
      </c>
      <c r="K2118" s="663" t="s">
        <v>2558</v>
      </c>
      <c r="L2118" s="665">
        <v>1501.0192588488858</v>
      </c>
      <c r="M2118" s="665">
        <v>1</v>
      </c>
      <c r="N2118" s="666">
        <v>1501.0192588488858</v>
      </c>
    </row>
    <row r="2119" spans="1:14" ht="14.4" customHeight="1" x14ac:dyDescent="0.3">
      <c r="A2119" s="661" t="s">
        <v>591</v>
      </c>
      <c r="B2119" s="662" t="s">
        <v>592</v>
      </c>
      <c r="C2119" s="663" t="s">
        <v>607</v>
      </c>
      <c r="D2119" s="664" t="s">
        <v>4664</v>
      </c>
      <c r="E2119" s="663" t="s">
        <v>634</v>
      </c>
      <c r="F2119" s="664" t="s">
        <v>4671</v>
      </c>
      <c r="G2119" s="663" t="s">
        <v>2438</v>
      </c>
      <c r="H2119" s="663" t="s">
        <v>4531</v>
      </c>
      <c r="I2119" s="663" t="s">
        <v>4532</v>
      </c>
      <c r="J2119" s="663" t="s">
        <v>2557</v>
      </c>
      <c r="K2119" s="663" t="s">
        <v>4533</v>
      </c>
      <c r="L2119" s="665">
        <v>1941.2799999999997</v>
      </c>
      <c r="M2119" s="665">
        <v>2</v>
      </c>
      <c r="N2119" s="666">
        <v>3882.5599999999995</v>
      </c>
    </row>
    <row r="2120" spans="1:14" ht="14.4" customHeight="1" x14ac:dyDescent="0.3">
      <c r="A2120" s="661" t="s">
        <v>591</v>
      </c>
      <c r="B2120" s="662" t="s">
        <v>592</v>
      </c>
      <c r="C2120" s="663" t="s">
        <v>607</v>
      </c>
      <c r="D2120" s="664" t="s">
        <v>4664</v>
      </c>
      <c r="E2120" s="663" t="s">
        <v>634</v>
      </c>
      <c r="F2120" s="664" t="s">
        <v>4671</v>
      </c>
      <c r="G2120" s="663" t="s">
        <v>2438</v>
      </c>
      <c r="H2120" s="663" t="s">
        <v>4534</v>
      </c>
      <c r="I2120" s="663" t="s">
        <v>4535</v>
      </c>
      <c r="J2120" s="663" t="s">
        <v>2444</v>
      </c>
      <c r="K2120" s="663" t="s">
        <v>4536</v>
      </c>
      <c r="L2120" s="665">
        <v>57.699919464176787</v>
      </c>
      <c r="M2120" s="665">
        <v>2</v>
      </c>
      <c r="N2120" s="666">
        <v>115.39983892835357</v>
      </c>
    </row>
    <row r="2121" spans="1:14" ht="14.4" customHeight="1" x14ac:dyDescent="0.3">
      <c r="A2121" s="661" t="s">
        <v>591</v>
      </c>
      <c r="B2121" s="662" t="s">
        <v>592</v>
      </c>
      <c r="C2121" s="663" t="s">
        <v>607</v>
      </c>
      <c r="D2121" s="664" t="s">
        <v>4664</v>
      </c>
      <c r="E2121" s="663" t="s">
        <v>634</v>
      </c>
      <c r="F2121" s="664" t="s">
        <v>4671</v>
      </c>
      <c r="G2121" s="663" t="s">
        <v>2438</v>
      </c>
      <c r="H2121" s="663" t="s">
        <v>2559</v>
      </c>
      <c r="I2121" s="663" t="s">
        <v>2560</v>
      </c>
      <c r="J2121" s="663" t="s">
        <v>2444</v>
      </c>
      <c r="K2121" s="663" t="s">
        <v>2561</v>
      </c>
      <c r="L2121" s="665">
        <v>38.549230769230789</v>
      </c>
      <c r="M2121" s="665">
        <v>13</v>
      </c>
      <c r="N2121" s="666">
        <v>501.14000000000021</v>
      </c>
    </row>
    <row r="2122" spans="1:14" ht="14.4" customHeight="1" x14ac:dyDescent="0.3">
      <c r="A2122" s="661" t="s">
        <v>591</v>
      </c>
      <c r="B2122" s="662" t="s">
        <v>592</v>
      </c>
      <c r="C2122" s="663" t="s">
        <v>607</v>
      </c>
      <c r="D2122" s="664" t="s">
        <v>4664</v>
      </c>
      <c r="E2122" s="663" t="s">
        <v>634</v>
      </c>
      <c r="F2122" s="664" t="s">
        <v>4671</v>
      </c>
      <c r="G2122" s="663" t="s">
        <v>2438</v>
      </c>
      <c r="H2122" s="663" t="s">
        <v>2574</v>
      </c>
      <c r="I2122" s="663" t="s">
        <v>2575</v>
      </c>
      <c r="J2122" s="663" t="s">
        <v>2576</v>
      </c>
      <c r="K2122" s="663" t="s">
        <v>2577</v>
      </c>
      <c r="L2122" s="665">
        <v>47.056313972495495</v>
      </c>
      <c r="M2122" s="665">
        <v>3</v>
      </c>
      <c r="N2122" s="666">
        <v>141.16894191748648</v>
      </c>
    </row>
    <row r="2123" spans="1:14" ht="14.4" customHeight="1" x14ac:dyDescent="0.3">
      <c r="A2123" s="661" t="s">
        <v>591</v>
      </c>
      <c r="B2123" s="662" t="s">
        <v>592</v>
      </c>
      <c r="C2123" s="663" t="s">
        <v>607</v>
      </c>
      <c r="D2123" s="664" t="s">
        <v>4664</v>
      </c>
      <c r="E2123" s="663" t="s">
        <v>634</v>
      </c>
      <c r="F2123" s="664" t="s">
        <v>4671</v>
      </c>
      <c r="G2123" s="663" t="s">
        <v>2438</v>
      </c>
      <c r="H2123" s="663" t="s">
        <v>2595</v>
      </c>
      <c r="I2123" s="663" t="s">
        <v>2596</v>
      </c>
      <c r="J2123" s="663" t="s">
        <v>2455</v>
      </c>
      <c r="K2123" s="663" t="s">
        <v>2597</v>
      </c>
      <c r="L2123" s="665">
        <v>129.40812499999998</v>
      </c>
      <c r="M2123" s="665">
        <v>16</v>
      </c>
      <c r="N2123" s="666">
        <v>2070.5299999999997</v>
      </c>
    </row>
    <row r="2124" spans="1:14" ht="14.4" customHeight="1" x14ac:dyDescent="0.3">
      <c r="A2124" s="661" t="s">
        <v>591</v>
      </c>
      <c r="B2124" s="662" t="s">
        <v>592</v>
      </c>
      <c r="C2124" s="663" t="s">
        <v>607</v>
      </c>
      <c r="D2124" s="664" t="s">
        <v>4664</v>
      </c>
      <c r="E2124" s="663" t="s">
        <v>634</v>
      </c>
      <c r="F2124" s="664" t="s">
        <v>4671</v>
      </c>
      <c r="G2124" s="663" t="s">
        <v>2438</v>
      </c>
      <c r="H2124" s="663" t="s">
        <v>2620</v>
      </c>
      <c r="I2124" s="663" t="s">
        <v>2621</v>
      </c>
      <c r="J2124" s="663" t="s">
        <v>2622</v>
      </c>
      <c r="K2124" s="663" t="s">
        <v>2623</v>
      </c>
      <c r="L2124" s="665">
        <v>32.674245015274444</v>
      </c>
      <c r="M2124" s="665">
        <v>7</v>
      </c>
      <c r="N2124" s="666">
        <v>228.71971510692111</v>
      </c>
    </row>
    <row r="2125" spans="1:14" ht="14.4" customHeight="1" x14ac:dyDescent="0.3">
      <c r="A2125" s="661" t="s">
        <v>591</v>
      </c>
      <c r="B2125" s="662" t="s">
        <v>592</v>
      </c>
      <c r="C2125" s="663" t="s">
        <v>607</v>
      </c>
      <c r="D2125" s="664" t="s">
        <v>4664</v>
      </c>
      <c r="E2125" s="663" t="s">
        <v>634</v>
      </c>
      <c r="F2125" s="664" t="s">
        <v>4671</v>
      </c>
      <c r="G2125" s="663" t="s">
        <v>2438</v>
      </c>
      <c r="H2125" s="663" t="s">
        <v>4175</v>
      </c>
      <c r="I2125" s="663" t="s">
        <v>4176</v>
      </c>
      <c r="J2125" s="663" t="s">
        <v>4177</v>
      </c>
      <c r="K2125" s="663" t="s">
        <v>3362</v>
      </c>
      <c r="L2125" s="665">
        <v>467.24580332823945</v>
      </c>
      <c r="M2125" s="665">
        <v>15</v>
      </c>
      <c r="N2125" s="666">
        <v>7008.687049923592</v>
      </c>
    </row>
    <row r="2126" spans="1:14" ht="14.4" customHeight="1" x14ac:dyDescent="0.3">
      <c r="A2126" s="661" t="s">
        <v>591</v>
      </c>
      <c r="B2126" s="662" t="s">
        <v>592</v>
      </c>
      <c r="C2126" s="663" t="s">
        <v>607</v>
      </c>
      <c r="D2126" s="664" t="s">
        <v>4664</v>
      </c>
      <c r="E2126" s="663" t="s">
        <v>634</v>
      </c>
      <c r="F2126" s="664" t="s">
        <v>4671</v>
      </c>
      <c r="G2126" s="663" t="s">
        <v>2438</v>
      </c>
      <c r="H2126" s="663" t="s">
        <v>2624</v>
      </c>
      <c r="I2126" s="663" t="s">
        <v>2625</v>
      </c>
      <c r="J2126" s="663" t="s">
        <v>2626</v>
      </c>
      <c r="K2126" s="663" t="s">
        <v>2627</v>
      </c>
      <c r="L2126" s="665">
        <v>50.345066097329706</v>
      </c>
      <c r="M2126" s="665">
        <v>2</v>
      </c>
      <c r="N2126" s="666">
        <v>100.69013219465941</v>
      </c>
    </row>
    <row r="2127" spans="1:14" ht="14.4" customHeight="1" x14ac:dyDescent="0.3">
      <c r="A2127" s="661" t="s">
        <v>591</v>
      </c>
      <c r="B2127" s="662" t="s">
        <v>592</v>
      </c>
      <c r="C2127" s="663" t="s">
        <v>607</v>
      </c>
      <c r="D2127" s="664" t="s">
        <v>4664</v>
      </c>
      <c r="E2127" s="663" t="s">
        <v>634</v>
      </c>
      <c r="F2127" s="664" t="s">
        <v>4671</v>
      </c>
      <c r="G2127" s="663" t="s">
        <v>2438</v>
      </c>
      <c r="H2127" s="663" t="s">
        <v>2628</v>
      </c>
      <c r="I2127" s="663" t="s">
        <v>2629</v>
      </c>
      <c r="J2127" s="663" t="s">
        <v>2504</v>
      </c>
      <c r="K2127" s="663" t="s">
        <v>2630</v>
      </c>
      <c r="L2127" s="665">
        <v>71.279467472299245</v>
      </c>
      <c r="M2127" s="665">
        <v>1</v>
      </c>
      <c r="N2127" s="666">
        <v>71.279467472299245</v>
      </c>
    </row>
    <row r="2128" spans="1:14" ht="14.4" customHeight="1" x14ac:dyDescent="0.3">
      <c r="A2128" s="661" t="s">
        <v>591</v>
      </c>
      <c r="B2128" s="662" t="s">
        <v>592</v>
      </c>
      <c r="C2128" s="663" t="s">
        <v>607</v>
      </c>
      <c r="D2128" s="664" t="s">
        <v>4664</v>
      </c>
      <c r="E2128" s="663" t="s">
        <v>634</v>
      </c>
      <c r="F2128" s="664" t="s">
        <v>4671</v>
      </c>
      <c r="G2128" s="663" t="s">
        <v>2438</v>
      </c>
      <c r="H2128" s="663" t="s">
        <v>2631</v>
      </c>
      <c r="I2128" s="663" t="s">
        <v>2632</v>
      </c>
      <c r="J2128" s="663" t="s">
        <v>2633</v>
      </c>
      <c r="K2128" s="663" t="s">
        <v>2634</v>
      </c>
      <c r="L2128" s="665">
        <v>67.881503975283209</v>
      </c>
      <c r="M2128" s="665">
        <v>1030</v>
      </c>
      <c r="N2128" s="666">
        <v>69917.949094541706</v>
      </c>
    </row>
    <row r="2129" spans="1:14" ht="14.4" customHeight="1" x14ac:dyDescent="0.3">
      <c r="A2129" s="661" t="s">
        <v>591</v>
      </c>
      <c r="B2129" s="662" t="s">
        <v>592</v>
      </c>
      <c r="C2129" s="663" t="s">
        <v>607</v>
      </c>
      <c r="D2129" s="664" t="s">
        <v>4664</v>
      </c>
      <c r="E2129" s="663" t="s">
        <v>634</v>
      </c>
      <c r="F2129" s="664" t="s">
        <v>4671</v>
      </c>
      <c r="G2129" s="663" t="s">
        <v>2438</v>
      </c>
      <c r="H2129" s="663" t="s">
        <v>4185</v>
      </c>
      <c r="I2129" s="663" t="s">
        <v>4185</v>
      </c>
      <c r="J2129" s="663" t="s">
        <v>4186</v>
      </c>
      <c r="K2129" s="663" t="s">
        <v>4187</v>
      </c>
      <c r="L2129" s="665">
        <v>587.8399999999998</v>
      </c>
      <c r="M2129" s="665">
        <v>1</v>
      </c>
      <c r="N2129" s="666">
        <v>587.8399999999998</v>
      </c>
    </row>
    <row r="2130" spans="1:14" ht="14.4" customHeight="1" x14ac:dyDescent="0.3">
      <c r="A2130" s="661" t="s">
        <v>591</v>
      </c>
      <c r="B2130" s="662" t="s">
        <v>592</v>
      </c>
      <c r="C2130" s="663" t="s">
        <v>607</v>
      </c>
      <c r="D2130" s="664" t="s">
        <v>4664</v>
      </c>
      <c r="E2130" s="663" t="s">
        <v>634</v>
      </c>
      <c r="F2130" s="664" t="s">
        <v>4671</v>
      </c>
      <c r="G2130" s="663" t="s">
        <v>2438</v>
      </c>
      <c r="H2130" s="663" t="s">
        <v>4192</v>
      </c>
      <c r="I2130" s="663" t="s">
        <v>4193</v>
      </c>
      <c r="J2130" s="663" t="s">
        <v>2594</v>
      </c>
      <c r="K2130" s="663" t="s">
        <v>1295</v>
      </c>
      <c r="L2130" s="665">
        <v>335.95000000000005</v>
      </c>
      <c r="M2130" s="665">
        <v>2</v>
      </c>
      <c r="N2130" s="666">
        <v>671.90000000000009</v>
      </c>
    </row>
    <row r="2131" spans="1:14" ht="14.4" customHeight="1" x14ac:dyDescent="0.3">
      <c r="A2131" s="661" t="s">
        <v>591</v>
      </c>
      <c r="B2131" s="662" t="s">
        <v>592</v>
      </c>
      <c r="C2131" s="663" t="s">
        <v>607</v>
      </c>
      <c r="D2131" s="664" t="s">
        <v>4664</v>
      </c>
      <c r="E2131" s="663" t="s">
        <v>634</v>
      </c>
      <c r="F2131" s="664" t="s">
        <v>4671</v>
      </c>
      <c r="G2131" s="663" t="s">
        <v>2438</v>
      </c>
      <c r="H2131" s="663" t="s">
        <v>4537</v>
      </c>
      <c r="I2131" s="663" t="s">
        <v>4538</v>
      </c>
      <c r="J2131" s="663" t="s">
        <v>4539</v>
      </c>
      <c r="K2131" s="663" t="s">
        <v>4540</v>
      </c>
      <c r="L2131" s="665">
        <v>210.47524907849757</v>
      </c>
      <c r="M2131" s="665">
        <v>1</v>
      </c>
      <c r="N2131" s="666">
        <v>210.47524907849757</v>
      </c>
    </row>
    <row r="2132" spans="1:14" ht="14.4" customHeight="1" x14ac:dyDescent="0.3">
      <c r="A2132" s="661" t="s">
        <v>591</v>
      </c>
      <c r="B2132" s="662" t="s">
        <v>592</v>
      </c>
      <c r="C2132" s="663" t="s">
        <v>607</v>
      </c>
      <c r="D2132" s="664" t="s">
        <v>4664</v>
      </c>
      <c r="E2132" s="663" t="s">
        <v>634</v>
      </c>
      <c r="F2132" s="664" t="s">
        <v>4671</v>
      </c>
      <c r="G2132" s="663" t="s">
        <v>2438</v>
      </c>
      <c r="H2132" s="663" t="s">
        <v>2675</v>
      </c>
      <c r="I2132" s="663" t="s">
        <v>2676</v>
      </c>
      <c r="J2132" s="663" t="s">
        <v>2448</v>
      </c>
      <c r="K2132" s="663" t="s">
        <v>2677</v>
      </c>
      <c r="L2132" s="665">
        <v>0</v>
      </c>
      <c r="M2132" s="665">
        <v>0</v>
      </c>
      <c r="N2132" s="666">
        <v>0</v>
      </c>
    </row>
    <row r="2133" spans="1:14" ht="14.4" customHeight="1" x14ac:dyDescent="0.3">
      <c r="A2133" s="661" t="s">
        <v>591</v>
      </c>
      <c r="B2133" s="662" t="s">
        <v>592</v>
      </c>
      <c r="C2133" s="663" t="s">
        <v>607</v>
      </c>
      <c r="D2133" s="664" t="s">
        <v>4664</v>
      </c>
      <c r="E2133" s="663" t="s">
        <v>634</v>
      </c>
      <c r="F2133" s="664" t="s">
        <v>4671</v>
      </c>
      <c r="G2133" s="663" t="s">
        <v>2438</v>
      </c>
      <c r="H2133" s="663" t="s">
        <v>2678</v>
      </c>
      <c r="I2133" s="663" t="s">
        <v>2679</v>
      </c>
      <c r="J2133" s="663" t="s">
        <v>2474</v>
      </c>
      <c r="K2133" s="663" t="s">
        <v>2680</v>
      </c>
      <c r="L2133" s="665">
        <v>301.46930549281353</v>
      </c>
      <c r="M2133" s="665">
        <v>25</v>
      </c>
      <c r="N2133" s="666">
        <v>7536.7326373203387</v>
      </c>
    </row>
    <row r="2134" spans="1:14" ht="14.4" customHeight="1" x14ac:dyDescent="0.3">
      <c r="A2134" s="661" t="s">
        <v>591</v>
      </c>
      <c r="B2134" s="662" t="s">
        <v>592</v>
      </c>
      <c r="C2134" s="663" t="s">
        <v>607</v>
      </c>
      <c r="D2134" s="664" t="s">
        <v>4664</v>
      </c>
      <c r="E2134" s="663" t="s">
        <v>634</v>
      </c>
      <c r="F2134" s="664" t="s">
        <v>4671</v>
      </c>
      <c r="G2134" s="663" t="s">
        <v>2438</v>
      </c>
      <c r="H2134" s="663" t="s">
        <v>2681</v>
      </c>
      <c r="I2134" s="663" t="s">
        <v>2682</v>
      </c>
      <c r="J2134" s="663" t="s">
        <v>2474</v>
      </c>
      <c r="K2134" s="663" t="s">
        <v>2683</v>
      </c>
      <c r="L2134" s="665">
        <v>407.91076476659924</v>
      </c>
      <c r="M2134" s="665">
        <v>29</v>
      </c>
      <c r="N2134" s="666">
        <v>11829.412178231378</v>
      </c>
    </row>
    <row r="2135" spans="1:14" ht="14.4" customHeight="1" x14ac:dyDescent="0.3">
      <c r="A2135" s="661" t="s">
        <v>591</v>
      </c>
      <c r="B2135" s="662" t="s">
        <v>592</v>
      </c>
      <c r="C2135" s="663" t="s">
        <v>607</v>
      </c>
      <c r="D2135" s="664" t="s">
        <v>4664</v>
      </c>
      <c r="E2135" s="663" t="s">
        <v>634</v>
      </c>
      <c r="F2135" s="664" t="s">
        <v>4671</v>
      </c>
      <c r="G2135" s="663" t="s">
        <v>2438</v>
      </c>
      <c r="H2135" s="663" t="s">
        <v>2701</v>
      </c>
      <c r="I2135" s="663" t="s">
        <v>2702</v>
      </c>
      <c r="J2135" s="663" t="s">
        <v>2703</v>
      </c>
      <c r="K2135" s="663" t="s">
        <v>2704</v>
      </c>
      <c r="L2135" s="665">
        <v>74.84</v>
      </c>
      <c r="M2135" s="665">
        <v>1</v>
      </c>
      <c r="N2135" s="666">
        <v>74.84</v>
      </c>
    </row>
    <row r="2136" spans="1:14" ht="14.4" customHeight="1" x14ac:dyDescent="0.3">
      <c r="A2136" s="661" t="s">
        <v>591</v>
      </c>
      <c r="B2136" s="662" t="s">
        <v>592</v>
      </c>
      <c r="C2136" s="663" t="s">
        <v>607</v>
      </c>
      <c r="D2136" s="664" t="s">
        <v>4664</v>
      </c>
      <c r="E2136" s="663" t="s">
        <v>634</v>
      </c>
      <c r="F2136" s="664" t="s">
        <v>4671</v>
      </c>
      <c r="G2136" s="663" t="s">
        <v>2438</v>
      </c>
      <c r="H2136" s="663" t="s">
        <v>2714</v>
      </c>
      <c r="I2136" s="663" t="s">
        <v>2715</v>
      </c>
      <c r="J2136" s="663" t="s">
        <v>2466</v>
      </c>
      <c r="K2136" s="663" t="s">
        <v>2716</v>
      </c>
      <c r="L2136" s="665">
        <v>98.661524755432296</v>
      </c>
      <c r="M2136" s="665">
        <v>13</v>
      </c>
      <c r="N2136" s="666">
        <v>1282.5998218206198</v>
      </c>
    </row>
    <row r="2137" spans="1:14" ht="14.4" customHeight="1" x14ac:dyDescent="0.3">
      <c r="A2137" s="661" t="s">
        <v>591</v>
      </c>
      <c r="B2137" s="662" t="s">
        <v>592</v>
      </c>
      <c r="C2137" s="663" t="s">
        <v>607</v>
      </c>
      <c r="D2137" s="664" t="s">
        <v>4664</v>
      </c>
      <c r="E2137" s="663" t="s">
        <v>634</v>
      </c>
      <c r="F2137" s="664" t="s">
        <v>4671</v>
      </c>
      <c r="G2137" s="663" t="s">
        <v>2438</v>
      </c>
      <c r="H2137" s="663" t="s">
        <v>4215</v>
      </c>
      <c r="I2137" s="663" t="s">
        <v>4216</v>
      </c>
      <c r="J2137" s="663" t="s">
        <v>4213</v>
      </c>
      <c r="K2137" s="663" t="s">
        <v>4217</v>
      </c>
      <c r="L2137" s="665">
        <v>99.978775052006881</v>
      </c>
      <c r="M2137" s="665">
        <v>1</v>
      </c>
      <c r="N2137" s="666">
        <v>99.978775052006881</v>
      </c>
    </row>
    <row r="2138" spans="1:14" ht="14.4" customHeight="1" x14ac:dyDescent="0.3">
      <c r="A2138" s="661" t="s">
        <v>591</v>
      </c>
      <c r="B2138" s="662" t="s">
        <v>592</v>
      </c>
      <c r="C2138" s="663" t="s">
        <v>607</v>
      </c>
      <c r="D2138" s="664" t="s">
        <v>4664</v>
      </c>
      <c r="E2138" s="663" t="s">
        <v>634</v>
      </c>
      <c r="F2138" s="664" t="s">
        <v>4671</v>
      </c>
      <c r="G2138" s="663" t="s">
        <v>2438</v>
      </c>
      <c r="H2138" s="663" t="s">
        <v>4541</v>
      </c>
      <c r="I2138" s="663" t="s">
        <v>4542</v>
      </c>
      <c r="J2138" s="663" t="s">
        <v>4543</v>
      </c>
      <c r="K2138" s="663" t="s">
        <v>4544</v>
      </c>
      <c r="L2138" s="665">
        <v>170.23955548135362</v>
      </c>
      <c r="M2138" s="665">
        <v>12</v>
      </c>
      <c r="N2138" s="666">
        <v>2042.8746657762435</v>
      </c>
    </row>
    <row r="2139" spans="1:14" ht="14.4" customHeight="1" x14ac:dyDescent="0.3">
      <c r="A2139" s="661" t="s">
        <v>591</v>
      </c>
      <c r="B2139" s="662" t="s">
        <v>592</v>
      </c>
      <c r="C2139" s="663" t="s">
        <v>607</v>
      </c>
      <c r="D2139" s="664" t="s">
        <v>4664</v>
      </c>
      <c r="E2139" s="663" t="s">
        <v>634</v>
      </c>
      <c r="F2139" s="664" t="s">
        <v>4671</v>
      </c>
      <c r="G2139" s="663" t="s">
        <v>2438</v>
      </c>
      <c r="H2139" s="663" t="s">
        <v>2725</v>
      </c>
      <c r="I2139" s="663" t="s">
        <v>2725</v>
      </c>
      <c r="J2139" s="663" t="s">
        <v>2726</v>
      </c>
      <c r="K2139" s="663" t="s">
        <v>2727</v>
      </c>
      <c r="L2139" s="665">
        <v>88.87</v>
      </c>
      <c r="M2139" s="665">
        <v>1</v>
      </c>
      <c r="N2139" s="666">
        <v>88.87</v>
      </c>
    </row>
    <row r="2140" spans="1:14" ht="14.4" customHeight="1" x14ac:dyDescent="0.3">
      <c r="A2140" s="661" t="s">
        <v>591</v>
      </c>
      <c r="B2140" s="662" t="s">
        <v>592</v>
      </c>
      <c r="C2140" s="663" t="s">
        <v>607</v>
      </c>
      <c r="D2140" s="664" t="s">
        <v>4664</v>
      </c>
      <c r="E2140" s="663" t="s">
        <v>634</v>
      </c>
      <c r="F2140" s="664" t="s">
        <v>4671</v>
      </c>
      <c r="G2140" s="663" t="s">
        <v>2438</v>
      </c>
      <c r="H2140" s="663" t="s">
        <v>4220</v>
      </c>
      <c r="I2140" s="663" t="s">
        <v>4221</v>
      </c>
      <c r="J2140" s="663" t="s">
        <v>4222</v>
      </c>
      <c r="K2140" s="663" t="s">
        <v>4223</v>
      </c>
      <c r="L2140" s="665">
        <v>1013.3614470409142</v>
      </c>
      <c r="M2140" s="665">
        <v>7</v>
      </c>
      <c r="N2140" s="666">
        <v>7093.5301292863996</v>
      </c>
    </row>
    <row r="2141" spans="1:14" ht="14.4" customHeight="1" x14ac:dyDescent="0.3">
      <c r="A2141" s="661" t="s">
        <v>591</v>
      </c>
      <c r="B2141" s="662" t="s">
        <v>592</v>
      </c>
      <c r="C2141" s="663" t="s">
        <v>607</v>
      </c>
      <c r="D2141" s="664" t="s">
        <v>4664</v>
      </c>
      <c r="E2141" s="663" t="s">
        <v>634</v>
      </c>
      <c r="F2141" s="664" t="s">
        <v>4671</v>
      </c>
      <c r="G2141" s="663" t="s">
        <v>2438</v>
      </c>
      <c r="H2141" s="663" t="s">
        <v>4224</v>
      </c>
      <c r="I2141" s="663" t="s">
        <v>4225</v>
      </c>
      <c r="J2141" s="663" t="s">
        <v>4226</v>
      </c>
      <c r="K2141" s="663" t="s">
        <v>1694</v>
      </c>
      <c r="L2141" s="665">
        <v>79.490000000000023</v>
      </c>
      <c r="M2141" s="665">
        <v>2</v>
      </c>
      <c r="N2141" s="666">
        <v>158.98000000000005</v>
      </c>
    </row>
    <row r="2142" spans="1:14" ht="14.4" customHeight="1" x14ac:dyDescent="0.3">
      <c r="A2142" s="661" t="s">
        <v>591</v>
      </c>
      <c r="B2142" s="662" t="s">
        <v>592</v>
      </c>
      <c r="C2142" s="663" t="s">
        <v>607</v>
      </c>
      <c r="D2142" s="664" t="s">
        <v>4664</v>
      </c>
      <c r="E2142" s="663" t="s">
        <v>634</v>
      </c>
      <c r="F2142" s="664" t="s">
        <v>4671</v>
      </c>
      <c r="G2142" s="663" t="s">
        <v>2438</v>
      </c>
      <c r="H2142" s="663" t="s">
        <v>4545</v>
      </c>
      <c r="I2142" s="663" t="s">
        <v>4545</v>
      </c>
      <c r="J2142" s="663" t="s">
        <v>4546</v>
      </c>
      <c r="K2142" s="663" t="s">
        <v>999</v>
      </c>
      <c r="L2142" s="665">
        <v>121.02000000000005</v>
      </c>
      <c r="M2142" s="665">
        <v>1</v>
      </c>
      <c r="N2142" s="666">
        <v>121.02000000000005</v>
      </c>
    </row>
    <row r="2143" spans="1:14" ht="14.4" customHeight="1" x14ac:dyDescent="0.3">
      <c r="A2143" s="661" t="s">
        <v>591</v>
      </c>
      <c r="B2143" s="662" t="s">
        <v>592</v>
      </c>
      <c r="C2143" s="663" t="s">
        <v>607</v>
      </c>
      <c r="D2143" s="664" t="s">
        <v>4664</v>
      </c>
      <c r="E2143" s="663" t="s">
        <v>634</v>
      </c>
      <c r="F2143" s="664" t="s">
        <v>4671</v>
      </c>
      <c r="G2143" s="663" t="s">
        <v>2438</v>
      </c>
      <c r="H2143" s="663" t="s">
        <v>2736</v>
      </c>
      <c r="I2143" s="663" t="s">
        <v>2737</v>
      </c>
      <c r="J2143" s="663" t="s">
        <v>2738</v>
      </c>
      <c r="K2143" s="663" t="s">
        <v>2739</v>
      </c>
      <c r="L2143" s="665">
        <v>133.55000000000001</v>
      </c>
      <c r="M2143" s="665">
        <v>1</v>
      </c>
      <c r="N2143" s="666">
        <v>133.55000000000001</v>
      </c>
    </row>
    <row r="2144" spans="1:14" ht="14.4" customHeight="1" x14ac:dyDescent="0.3">
      <c r="A2144" s="661" t="s">
        <v>591</v>
      </c>
      <c r="B2144" s="662" t="s">
        <v>592</v>
      </c>
      <c r="C2144" s="663" t="s">
        <v>607</v>
      </c>
      <c r="D2144" s="664" t="s">
        <v>4664</v>
      </c>
      <c r="E2144" s="663" t="s">
        <v>634</v>
      </c>
      <c r="F2144" s="664" t="s">
        <v>4671</v>
      </c>
      <c r="G2144" s="663" t="s">
        <v>2438</v>
      </c>
      <c r="H2144" s="663" t="s">
        <v>4547</v>
      </c>
      <c r="I2144" s="663" t="s">
        <v>4548</v>
      </c>
      <c r="J2144" s="663" t="s">
        <v>4549</v>
      </c>
      <c r="K2144" s="663" t="s">
        <v>4550</v>
      </c>
      <c r="L2144" s="665">
        <v>189.12000000000009</v>
      </c>
      <c r="M2144" s="665">
        <v>1</v>
      </c>
      <c r="N2144" s="666">
        <v>189.12000000000009</v>
      </c>
    </row>
    <row r="2145" spans="1:14" ht="14.4" customHeight="1" x14ac:dyDescent="0.3">
      <c r="A2145" s="661" t="s">
        <v>591</v>
      </c>
      <c r="B2145" s="662" t="s">
        <v>592</v>
      </c>
      <c r="C2145" s="663" t="s">
        <v>607</v>
      </c>
      <c r="D2145" s="664" t="s">
        <v>4664</v>
      </c>
      <c r="E2145" s="663" t="s">
        <v>634</v>
      </c>
      <c r="F2145" s="664" t="s">
        <v>4671</v>
      </c>
      <c r="G2145" s="663" t="s">
        <v>2438</v>
      </c>
      <c r="H2145" s="663" t="s">
        <v>2754</v>
      </c>
      <c r="I2145" s="663" t="s">
        <v>2755</v>
      </c>
      <c r="J2145" s="663" t="s">
        <v>2756</v>
      </c>
      <c r="K2145" s="663" t="s">
        <v>2757</v>
      </c>
      <c r="L2145" s="665">
        <v>1021.1695061811885</v>
      </c>
      <c r="M2145" s="665">
        <v>25</v>
      </c>
      <c r="N2145" s="666">
        <v>25529.237654529712</v>
      </c>
    </row>
    <row r="2146" spans="1:14" ht="14.4" customHeight="1" x14ac:dyDescent="0.3">
      <c r="A2146" s="661" t="s">
        <v>591</v>
      </c>
      <c r="B2146" s="662" t="s">
        <v>592</v>
      </c>
      <c r="C2146" s="663" t="s">
        <v>607</v>
      </c>
      <c r="D2146" s="664" t="s">
        <v>4664</v>
      </c>
      <c r="E2146" s="663" t="s">
        <v>634</v>
      </c>
      <c r="F2146" s="664" t="s">
        <v>4671</v>
      </c>
      <c r="G2146" s="663" t="s">
        <v>2438</v>
      </c>
      <c r="H2146" s="663" t="s">
        <v>2769</v>
      </c>
      <c r="I2146" s="663" t="s">
        <v>2769</v>
      </c>
      <c r="J2146" s="663" t="s">
        <v>2770</v>
      </c>
      <c r="K2146" s="663" t="s">
        <v>2753</v>
      </c>
      <c r="L2146" s="665">
        <v>847</v>
      </c>
      <c r="M2146" s="665">
        <v>3</v>
      </c>
      <c r="N2146" s="666">
        <v>2541</v>
      </c>
    </row>
    <row r="2147" spans="1:14" ht="14.4" customHeight="1" x14ac:dyDescent="0.3">
      <c r="A2147" s="661" t="s">
        <v>591</v>
      </c>
      <c r="B2147" s="662" t="s">
        <v>592</v>
      </c>
      <c r="C2147" s="663" t="s">
        <v>607</v>
      </c>
      <c r="D2147" s="664" t="s">
        <v>4664</v>
      </c>
      <c r="E2147" s="663" t="s">
        <v>634</v>
      </c>
      <c r="F2147" s="664" t="s">
        <v>4671</v>
      </c>
      <c r="G2147" s="663" t="s">
        <v>2438</v>
      </c>
      <c r="H2147" s="663" t="s">
        <v>4551</v>
      </c>
      <c r="I2147" s="663" t="s">
        <v>4552</v>
      </c>
      <c r="J2147" s="663" t="s">
        <v>4553</v>
      </c>
      <c r="K2147" s="663" t="s">
        <v>4554</v>
      </c>
      <c r="L2147" s="665">
        <v>344.39</v>
      </c>
      <c r="M2147" s="665">
        <v>1</v>
      </c>
      <c r="N2147" s="666">
        <v>344.39</v>
      </c>
    </row>
    <row r="2148" spans="1:14" ht="14.4" customHeight="1" x14ac:dyDescent="0.3">
      <c r="A2148" s="661" t="s">
        <v>591</v>
      </c>
      <c r="B2148" s="662" t="s">
        <v>592</v>
      </c>
      <c r="C2148" s="663" t="s">
        <v>607</v>
      </c>
      <c r="D2148" s="664" t="s">
        <v>4664</v>
      </c>
      <c r="E2148" s="663" t="s">
        <v>634</v>
      </c>
      <c r="F2148" s="664" t="s">
        <v>4671</v>
      </c>
      <c r="G2148" s="663" t="s">
        <v>2438</v>
      </c>
      <c r="H2148" s="663" t="s">
        <v>2774</v>
      </c>
      <c r="I2148" s="663" t="s">
        <v>2775</v>
      </c>
      <c r="J2148" s="663" t="s">
        <v>2776</v>
      </c>
      <c r="K2148" s="663" t="s">
        <v>2777</v>
      </c>
      <c r="L2148" s="665">
        <v>1785.3410119949613</v>
      </c>
      <c r="M2148" s="665">
        <v>9</v>
      </c>
      <c r="N2148" s="666">
        <v>16068.069107954652</v>
      </c>
    </row>
    <row r="2149" spans="1:14" ht="14.4" customHeight="1" x14ac:dyDescent="0.3">
      <c r="A2149" s="661" t="s">
        <v>591</v>
      </c>
      <c r="B2149" s="662" t="s">
        <v>592</v>
      </c>
      <c r="C2149" s="663" t="s">
        <v>607</v>
      </c>
      <c r="D2149" s="664" t="s">
        <v>4664</v>
      </c>
      <c r="E2149" s="663" t="s">
        <v>634</v>
      </c>
      <c r="F2149" s="664" t="s">
        <v>4671</v>
      </c>
      <c r="G2149" s="663" t="s">
        <v>2438</v>
      </c>
      <c r="H2149" s="663" t="s">
        <v>2778</v>
      </c>
      <c r="I2149" s="663" t="s">
        <v>2778</v>
      </c>
      <c r="J2149" s="663" t="s">
        <v>2779</v>
      </c>
      <c r="K2149" s="663" t="s">
        <v>2780</v>
      </c>
      <c r="L2149" s="665">
        <v>47.629999999999988</v>
      </c>
      <c r="M2149" s="665">
        <v>1</v>
      </c>
      <c r="N2149" s="666">
        <v>47.629999999999988</v>
      </c>
    </row>
    <row r="2150" spans="1:14" ht="14.4" customHeight="1" x14ac:dyDescent="0.3">
      <c r="A2150" s="661" t="s">
        <v>591</v>
      </c>
      <c r="B2150" s="662" t="s">
        <v>592</v>
      </c>
      <c r="C2150" s="663" t="s">
        <v>607</v>
      </c>
      <c r="D2150" s="664" t="s">
        <v>4664</v>
      </c>
      <c r="E2150" s="663" t="s">
        <v>634</v>
      </c>
      <c r="F2150" s="664" t="s">
        <v>4671</v>
      </c>
      <c r="G2150" s="663" t="s">
        <v>2438</v>
      </c>
      <c r="H2150" s="663" t="s">
        <v>2798</v>
      </c>
      <c r="I2150" s="663" t="s">
        <v>2798</v>
      </c>
      <c r="J2150" s="663" t="s">
        <v>2799</v>
      </c>
      <c r="K2150" s="663" t="s">
        <v>2800</v>
      </c>
      <c r="L2150" s="665">
        <v>304.15909090909093</v>
      </c>
      <c r="M2150" s="665">
        <v>11</v>
      </c>
      <c r="N2150" s="666">
        <v>3345.7500000000005</v>
      </c>
    </row>
    <row r="2151" spans="1:14" ht="14.4" customHeight="1" x14ac:dyDescent="0.3">
      <c r="A2151" s="661" t="s">
        <v>591</v>
      </c>
      <c r="B2151" s="662" t="s">
        <v>592</v>
      </c>
      <c r="C2151" s="663" t="s">
        <v>607</v>
      </c>
      <c r="D2151" s="664" t="s">
        <v>4664</v>
      </c>
      <c r="E2151" s="663" t="s">
        <v>634</v>
      </c>
      <c r="F2151" s="664" t="s">
        <v>4671</v>
      </c>
      <c r="G2151" s="663" t="s">
        <v>2438</v>
      </c>
      <c r="H2151" s="663" t="s">
        <v>2801</v>
      </c>
      <c r="I2151" s="663" t="s">
        <v>2801</v>
      </c>
      <c r="J2151" s="663" t="s">
        <v>2802</v>
      </c>
      <c r="K2151" s="663" t="s">
        <v>2803</v>
      </c>
      <c r="L2151" s="665">
        <v>253.60400323559347</v>
      </c>
      <c r="M2151" s="665">
        <v>5</v>
      </c>
      <c r="N2151" s="666">
        <v>1268.0200161779674</v>
      </c>
    </row>
    <row r="2152" spans="1:14" ht="14.4" customHeight="1" x14ac:dyDescent="0.3">
      <c r="A2152" s="661" t="s">
        <v>591</v>
      </c>
      <c r="B2152" s="662" t="s">
        <v>592</v>
      </c>
      <c r="C2152" s="663" t="s">
        <v>607</v>
      </c>
      <c r="D2152" s="664" t="s">
        <v>4664</v>
      </c>
      <c r="E2152" s="663" t="s">
        <v>634</v>
      </c>
      <c r="F2152" s="664" t="s">
        <v>4671</v>
      </c>
      <c r="G2152" s="663" t="s">
        <v>2438</v>
      </c>
      <c r="H2152" s="663" t="s">
        <v>2804</v>
      </c>
      <c r="I2152" s="663" t="s">
        <v>2804</v>
      </c>
      <c r="J2152" s="663" t="s">
        <v>2557</v>
      </c>
      <c r="K2152" s="663" t="s">
        <v>2475</v>
      </c>
      <c r="L2152" s="665">
        <v>1106.26</v>
      </c>
      <c r="M2152" s="665">
        <v>3</v>
      </c>
      <c r="N2152" s="666">
        <v>3318.7799999999997</v>
      </c>
    </row>
    <row r="2153" spans="1:14" ht="14.4" customHeight="1" x14ac:dyDescent="0.3">
      <c r="A2153" s="661" t="s">
        <v>591</v>
      </c>
      <c r="B2153" s="662" t="s">
        <v>592</v>
      </c>
      <c r="C2153" s="663" t="s">
        <v>607</v>
      </c>
      <c r="D2153" s="664" t="s">
        <v>4664</v>
      </c>
      <c r="E2153" s="663" t="s">
        <v>634</v>
      </c>
      <c r="F2153" s="664" t="s">
        <v>4671</v>
      </c>
      <c r="G2153" s="663" t="s">
        <v>2438</v>
      </c>
      <c r="H2153" s="663" t="s">
        <v>2808</v>
      </c>
      <c r="I2153" s="663" t="s">
        <v>2808</v>
      </c>
      <c r="J2153" s="663" t="s">
        <v>2474</v>
      </c>
      <c r="K2153" s="663" t="s">
        <v>2683</v>
      </c>
      <c r="L2153" s="665">
        <v>408.94959776507631</v>
      </c>
      <c r="M2153" s="665">
        <v>46</v>
      </c>
      <c r="N2153" s="666">
        <v>18811.681497193509</v>
      </c>
    </row>
    <row r="2154" spans="1:14" ht="14.4" customHeight="1" x14ac:dyDescent="0.3">
      <c r="A2154" s="661" t="s">
        <v>591</v>
      </c>
      <c r="B2154" s="662" t="s">
        <v>592</v>
      </c>
      <c r="C2154" s="663" t="s">
        <v>607</v>
      </c>
      <c r="D2154" s="664" t="s">
        <v>4664</v>
      </c>
      <c r="E2154" s="663" t="s">
        <v>634</v>
      </c>
      <c r="F2154" s="664" t="s">
        <v>4671</v>
      </c>
      <c r="G2154" s="663" t="s">
        <v>2438</v>
      </c>
      <c r="H2154" s="663" t="s">
        <v>2809</v>
      </c>
      <c r="I2154" s="663" t="s">
        <v>2809</v>
      </c>
      <c r="J2154" s="663" t="s">
        <v>2633</v>
      </c>
      <c r="K2154" s="663" t="s">
        <v>2634</v>
      </c>
      <c r="L2154" s="665">
        <v>67.849102565464094</v>
      </c>
      <c r="M2154" s="665">
        <v>2130</v>
      </c>
      <c r="N2154" s="666">
        <v>144518.58846443851</v>
      </c>
    </row>
    <row r="2155" spans="1:14" ht="14.4" customHeight="1" x14ac:dyDescent="0.3">
      <c r="A2155" s="661" t="s">
        <v>591</v>
      </c>
      <c r="B2155" s="662" t="s">
        <v>592</v>
      </c>
      <c r="C2155" s="663" t="s">
        <v>607</v>
      </c>
      <c r="D2155" s="664" t="s">
        <v>4664</v>
      </c>
      <c r="E2155" s="663" t="s">
        <v>634</v>
      </c>
      <c r="F2155" s="664" t="s">
        <v>4671</v>
      </c>
      <c r="G2155" s="663" t="s">
        <v>2438</v>
      </c>
      <c r="H2155" s="663" t="s">
        <v>2810</v>
      </c>
      <c r="I2155" s="663" t="s">
        <v>2810</v>
      </c>
      <c r="J2155" s="663" t="s">
        <v>2474</v>
      </c>
      <c r="K2155" s="663" t="s">
        <v>2680</v>
      </c>
      <c r="L2155" s="665">
        <v>301.46911305775075</v>
      </c>
      <c r="M2155" s="665">
        <v>46</v>
      </c>
      <c r="N2155" s="666">
        <v>13867.579200656535</v>
      </c>
    </row>
    <row r="2156" spans="1:14" ht="14.4" customHeight="1" x14ac:dyDescent="0.3">
      <c r="A2156" s="661" t="s">
        <v>591</v>
      </c>
      <c r="B2156" s="662" t="s">
        <v>592</v>
      </c>
      <c r="C2156" s="663" t="s">
        <v>607</v>
      </c>
      <c r="D2156" s="664" t="s">
        <v>4664</v>
      </c>
      <c r="E2156" s="663" t="s">
        <v>634</v>
      </c>
      <c r="F2156" s="664" t="s">
        <v>4671</v>
      </c>
      <c r="G2156" s="663" t="s">
        <v>2438</v>
      </c>
      <c r="H2156" s="663" t="s">
        <v>2811</v>
      </c>
      <c r="I2156" s="663" t="s">
        <v>2811</v>
      </c>
      <c r="J2156" s="663" t="s">
        <v>2474</v>
      </c>
      <c r="K2156" s="663" t="s">
        <v>2475</v>
      </c>
      <c r="L2156" s="665">
        <v>630.6600840933072</v>
      </c>
      <c r="M2156" s="665">
        <v>13</v>
      </c>
      <c r="N2156" s="666">
        <v>8198.5810932129934</v>
      </c>
    </row>
    <row r="2157" spans="1:14" ht="14.4" customHeight="1" x14ac:dyDescent="0.3">
      <c r="A2157" s="661" t="s">
        <v>591</v>
      </c>
      <c r="B2157" s="662" t="s">
        <v>592</v>
      </c>
      <c r="C2157" s="663" t="s">
        <v>607</v>
      </c>
      <c r="D2157" s="664" t="s">
        <v>4664</v>
      </c>
      <c r="E2157" s="663" t="s">
        <v>634</v>
      </c>
      <c r="F2157" s="664" t="s">
        <v>4671</v>
      </c>
      <c r="G2157" s="663" t="s">
        <v>2438</v>
      </c>
      <c r="H2157" s="663" t="s">
        <v>4555</v>
      </c>
      <c r="I2157" s="663" t="s">
        <v>4555</v>
      </c>
      <c r="J2157" s="663" t="s">
        <v>2557</v>
      </c>
      <c r="K2157" s="663" t="s">
        <v>2481</v>
      </c>
      <c r="L2157" s="665">
        <v>1895.77</v>
      </c>
      <c r="M2157" s="665">
        <v>1</v>
      </c>
      <c r="N2157" s="666">
        <v>1895.77</v>
      </c>
    </row>
    <row r="2158" spans="1:14" ht="14.4" customHeight="1" x14ac:dyDescent="0.3">
      <c r="A2158" s="661" t="s">
        <v>591</v>
      </c>
      <c r="B2158" s="662" t="s">
        <v>592</v>
      </c>
      <c r="C2158" s="663" t="s">
        <v>607</v>
      </c>
      <c r="D2158" s="664" t="s">
        <v>4664</v>
      </c>
      <c r="E2158" s="663" t="s">
        <v>2817</v>
      </c>
      <c r="F2158" s="664" t="s">
        <v>4672</v>
      </c>
      <c r="G2158" s="663" t="s">
        <v>650</v>
      </c>
      <c r="H2158" s="663" t="s">
        <v>4556</v>
      </c>
      <c r="I2158" s="663" t="s">
        <v>215</v>
      </c>
      <c r="J2158" s="663" t="s">
        <v>4557</v>
      </c>
      <c r="K2158" s="663" t="s">
        <v>4558</v>
      </c>
      <c r="L2158" s="665">
        <v>185.64000703364462</v>
      </c>
      <c r="M2158" s="665">
        <v>19</v>
      </c>
      <c r="N2158" s="666">
        <v>3527.1601336392478</v>
      </c>
    </row>
    <row r="2159" spans="1:14" ht="14.4" customHeight="1" x14ac:dyDescent="0.3">
      <c r="A2159" s="661" t="s">
        <v>591</v>
      </c>
      <c r="B2159" s="662" t="s">
        <v>592</v>
      </c>
      <c r="C2159" s="663" t="s">
        <v>607</v>
      </c>
      <c r="D2159" s="664" t="s">
        <v>4664</v>
      </c>
      <c r="E2159" s="663" t="s">
        <v>2817</v>
      </c>
      <c r="F2159" s="664" t="s">
        <v>4672</v>
      </c>
      <c r="G2159" s="663" t="s">
        <v>2438</v>
      </c>
      <c r="H2159" s="663" t="s">
        <v>4559</v>
      </c>
      <c r="I2159" s="663" t="s">
        <v>4560</v>
      </c>
      <c r="J2159" s="663" t="s">
        <v>4561</v>
      </c>
      <c r="K2159" s="663" t="s">
        <v>2825</v>
      </c>
      <c r="L2159" s="665">
        <v>40.630000000000003</v>
      </c>
      <c r="M2159" s="665">
        <v>3</v>
      </c>
      <c r="N2159" s="666">
        <v>121.89000000000001</v>
      </c>
    </row>
    <row r="2160" spans="1:14" ht="14.4" customHeight="1" x14ac:dyDescent="0.3">
      <c r="A2160" s="661" t="s">
        <v>591</v>
      </c>
      <c r="B2160" s="662" t="s">
        <v>592</v>
      </c>
      <c r="C2160" s="663" t="s">
        <v>607</v>
      </c>
      <c r="D2160" s="664" t="s">
        <v>4664</v>
      </c>
      <c r="E2160" s="663" t="s">
        <v>2817</v>
      </c>
      <c r="F2160" s="664" t="s">
        <v>4672</v>
      </c>
      <c r="G2160" s="663" t="s">
        <v>2438</v>
      </c>
      <c r="H2160" s="663" t="s">
        <v>2829</v>
      </c>
      <c r="I2160" s="663" t="s">
        <v>2829</v>
      </c>
      <c r="J2160" s="663" t="s">
        <v>2830</v>
      </c>
      <c r="K2160" s="663" t="s">
        <v>2831</v>
      </c>
      <c r="L2160" s="665">
        <v>135.35991666666669</v>
      </c>
      <c r="M2160" s="665">
        <v>10</v>
      </c>
      <c r="N2160" s="666">
        <v>1353.5991666666669</v>
      </c>
    </row>
    <row r="2161" spans="1:14" ht="14.4" customHeight="1" x14ac:dyDescent="0.3">
      <c r="A2161" s="661" t="s">
        <v>591</v>
      </c>
      <c r="B2161" s="662" t="s">
        <v>592</v>
      </c>
      <c r="C2161" s="663" t="s">
        <v>607</v>
      </c>
      <c r="D2161" s="664" t="s">
        <v>4664</v>
      </c>
      <c r="E2161" s="663" t="s">
        <v>2817</v>
      </c>
      <c r="F2161" s="664" t="s">
        <v>4672</v>
      </c>
      <c r="G2161" s="663" t="s">
        <v>2438</v>
      </c>
      <c r="H2161" s="663" t="s">
        <v>2832</v>
      </c>
      <c r="I2161" s="663" t="s">
        <v>2832</v>
      </c>
      <c r="J2161" s="663" t="s">
        <v>2833</v>
      </c>
      <c r="K2161" s="663" t="s">
        <v>2831</v>
      </c>
      <c r="L2161" s="665">
        <v>136.49264935903838</v>
      </c>
      <c r="M2161" s="665">
        <v>12</v>
      </c>
      <c r="N2161" s="666">
        <v>1637.9117923084605</v>
      </c>
    </row>
    <row r="2162" spans="1:14" ht="14.4" customHeight="1" x14ac:dyDescent="0.3">
      <c r="A2162" s="661" t="s">
        <v>591</v>
      </c>
      <c r="B2162" s="662" t="s">
        <v>592</v>
      </c>
      <c r="C2162" s="663" t="s">
        <v>607</v>
      </c>
      <c r="D2162" s="664" t="s">
        <v>4664</v>
      </c>
      <c r="E2162" s="663" t="s">
        <v>2817</v>
      </c>
      <c r="F2162" s="664" t="s">
        <v>4672</v>
      </c>
      <c r="G2162" s="663" t="s">
        <v>2438</v>
      </c>
      <c r="H2162" s="663" t="s">
        <v>2836</v>
      </c>
      <c r="I2162" s="663" t="s">
        <v>2836</v>
      </c>
      <c r="J2162" s="663" t="s">
        <v>2837</v>
      </c>
      <c r="K2162" s="663" t="s">
        <v>2831</v>
      </c>
      <c r="L2162" s="665">
        <v>135.35992315704465</v>
      </c>
      <c r="M2162" s="665">
        <v>16</v>
      </c>
      <c r="N2162" s="666">
        <v>2165.7587705127144</v>
      </c>
    </row>
    <row r="2163" spans="1:14" ht="14.4" customHeight="1" x14ac:dyDescent="0.3">
      <c r="A2163" s="661" t="s">
        <v>591</v>
      </c>
      <c r="B2163" s="662" t="s">
        <v>592</v>
      </c>
      <c r="C2163" s="663" t="s">
        <v>607</v>
      </c>
      <c r="D2163" s="664" t="s">
        <v>4664</v>
      </c>
      <c r="E2163" s="663" t="s">
        <v>2817</v>
      </c>
      <c r="F2163" s="664" t="s">
        <v>4672</v>
      </c>
      <c r="G2163" s="663" t="s">
        <v>2438</v>
      </c>
      <c r="H2163" s="663" t="s">
        <v>4562</v>
      </c>
      <c r="I2163" s="663" t="s">
        <v>4563</v>
      </c>
      <c r="J2163" s="663" t="s">
        <v>2878</v>
      </c>
      <c r="K2163" s="663" t="s">
        <v>2825</v>
      </c>
      <c r="L2163" s="665">
        <v>33.569911627336417</v>
      </c>
      <c r="M2163" s="665">
        <v>1</v>
      </c>
      <c r="N2163" s="666">
        <v>33.569911627336417</v>
      </c>
    </row>
    <row r="2164" spans="1:14" ht="14.4" customHeight="1" x14ac:dyDescent="0.3">
      <c r="A2164" s="661" t="s">
        <v>591</v>
      </c>
      <c r="B2164" s="662" t="s">
        <v>592</v>
      </c>
      <c r="C2164" s="663" t="s">
        <v>607</v>
      </c>
      <c r="D2164" s="664" t="s">
        <v>4664</v>
      </c>
      <c r="E2164" s="663" t="s">
        <v>2817</v>
      </c>
      <c r="F2164" s="664" t="s">
        <v>4672</v>
      </c>
      <c r="G2164" s="663" t="s">
        <v>2438</v>
      </c>
      <c r="H2164" s="663" t="s">
        <v>4564</v>
      </c>
      <c r="I2164" s="663" t="s">
        <v>4564</v>
      </c>
      <c r="J2164" s="663" t="s">
        <v>4565</v>
      </c>
      <c r="K2164" s="663" t="s">
        <v>4566</v>
      </c>
      <c r="L2164" s="665">
        <v>138.62989455221964</v>
      </c>
      <c r="M2164" s="665">
        <v>3</v>
      </c>
      <c r="N2164" s="666">
        <v>415.88968365665892</v>
      </c>
    </row>
    <row r="2165" spans="1:14" ht="14.4" customHeight="1" x14ac:dyDescent="0.3">
      <c r="A2165" s="661" t="s">
        <v>591</v>
      </c>
      <c r="B2165" s="662" t="s">
        <v>592</v>
      </c>
      <c r="C2165" s="663" t="s">
        <v>607</v>
      </c>
      <c r="D2165" s="664" t="s">
        <v>4664</v>
      </c>
      <c r="E2165" s="663" t="s">
        <v>2817</v>
      </c>
      <c r="F2165" s="664" t="s">
        <v>4672</v>
      </c>
      <c r="G2165" s="663" t="s">
        <v>2438</v>
      </c>
      <c r="H2165" s="663" t="s">
        <v>2842</v>
      </c>
      <c r="I2165" s="663" t="s">
        <v>2842</v>
      </c>
      <c r="J2165" s="663" t="s">
        <v>2843</v>
      </c>
      <c r="K2165" s="663" t="s">
        <v>2844</v>
      </c>
      <c r="L2165" s="665">
        <v>116.25001382401339</v>
      </c>
      <c r="M2165" s="665">
        <v>8</v>
      </c>
      <c r="N2165" s="666">
        <v>930.00011059210715</v>
      </c>
    </row>
    <row r="2166" spans="1:14" ht="14.4" customHeight="1" x14ac:dyDescent="0.3">
      <c r="A2166" s="661" t="s">
        <v>591</v>
      </c>
      <c r="B2166" s="662" t="s">
        <v>592</v>
      </c>
      <c r="C2166" s="663" t="s">
        <v>607</v>
      </c>
      <c r="D2166" s="664" t="s">
        <v>4664</v>
      </c>
      <c r="E2166" s="663" t="s">
        <v>2817</v>
      </c>
      <c r="F2166" s="664" t="s">
        <v>4672</v>
      </c>
      <c r="G2166" s="663" t="s">
        <v>2438</v>
      </c>
      <c r="H2166" s="663" t="s">
        <v>2845</v>
      </c>
      <c r="I2166" s="663" t="s">
        <v>2845</v>
      </c>
      <c r="J2166" s="663" t="s">
        <v>2846</v>
      </c>
      <c r="K2166" s="663" t="s">
        <v>2844</v>
      </c>
      <c r="L2166" s="665">
        <v>115.17500469479751</v>
      </c>
      <c r="M2166" s="665">
        <v>12</v>
      </c>
      <c r="N2166" s="666">
        <v>1382.1000563375701</v>
      </c>
    </row>
    <row r="2167" spans="1:14" ht="14.4" customHeight="1" x14ac:dyDescent="0.3">
      <c r="A2167" s="661" t="s">
        <v>591</v>
      </c>
      <c r="B2167" s="662" t="s">
        <v>592</v>
      </c>
      <c r="C2167" s="663" t="s">
        <v>607</v>
      </c>
      <c r="D2167" s="664" t="s">
        <v>4664</v>
      </c>
      <c r="E2167" s="663" t="s">
        <v>2817</v>
      </c>
      <c r="F2167" s="664" t="s">
        <v>4672</v>
      </c>
      <c r="G2167" s="663" t="s">
        <v>2438</v>
      </c>
      <c r="H2167" s="663" t="s">
        <v>2847</v>
      </c>
      <c r="I2167" s="663" t="s">
        <v>2848</v>
      </c>
      <c r="J2167" s="663" t="s">
        <v>2849</v>
      </c>
      <c r="K2167" s="663" t="s">
        <v>2850</v>
      </c>
      <c r="L2167" s="665">
        <v>114.81666666666666</v>
      </c>
      <c r="M2167" s="665">
        <v>3</v>
      </c>
      <c r="N2167" s="666">
        <v>344.45</v>
      </c>
    </row>
    <row r="2168" spans="1:14" ht="14.4" customHeight="1" x14ac:dyDescent="0.3">
      <c r="A2168" s="661" t="s">
        <v>591</v>
      </c>
      <c r="B2168" s="662" t="s">
        <v>592</v>
      </c>
      <c r="C2168" s="663" t="s">
        <v>607</v>
      </c>
      <c r="D2168" s="664" t="s">
        <v>4664</v>
      </c>
      <c r="E2168" s="663" t="s">
        <v>2817</v>
      </c>
      <c r="F2168" s="664" t="s">
        <v>4672</v>
      </c>
      <c r="G2168" s="663" t="s">
        <v>2438</v>
      </c>
      <c r="H2168" s="663" t="s">
        <v>2854</v>
      </c>
      <c r="I2168" s="663" t="s">
        <v>2855</v>
      </c>
      <c r="J2168" s="663" t="s">
        <v>2856</v>
      </c>
      <c r="K2168" s="663" t="s">
        <v>2844</v>
      </c>
      <c r="L2168" s="665">
        <v>116.25000043738244</v>
      </c>
      <c r="M2168" s="665">
        <v>2</v>
      </c>
      <c r="N2168" s="666">
        <v>232.50000087476488</v>
      </c>
    </row>
    <row r="2169" spans="1:14" ht="14.4" customHeight="1" x14ac:dyDescent="0.3">
      <c r="A2169" s="661" t="s">
        <v>591</v>
      </c>
      <c r="B2169" s="662" t="s">
        <v>592</v>
      </c>
      <c r="C2169" s="663" t="s">
        <v>607</v>
      </c>
      <c r="D2169" s="664" t="s">
        <v>4664</v>
      </c>
      <c r="E2169" s="663" t="s">
        <v>2817</v>
      </c>
      <c r="F2169" s="664" t="s">
        <v>4672</v>
      </c>
      <c r="G2169" s="663" t="s">
        <v>2438</v>
      </c>
      <c r="H2169" s="663" t="s">
        <v>2861</v>
      </c>
      <c r="I2169" s="663" t="s">
        <v>2861</v>
      </c>
      <c r="J2169" s="663" t="s">
        <v>2862</v>
      </c>
      <c r="K2169" s="663" t="s">
        <v>2831</v>
      </c>
      <c r="L2169" s="665">
        <v>138.94000000000003</v>
      </c>
      <c r="M2169" s="665">
        <v>3</v>
      </c>
      <c r="N2169" s="666">
        <v>416.82000000000005</v>
      </c>
    </row>
    <row r="2170" spans="1:14" ht="14.4" customHeight="1" x14ac:dyDescent="0.3">
      <c r="A2170" s="661" t="s">
        <v>591</v>
      </c>
      <c r="B2170" s="662" t="s">
        <v>592</v>
      </c>
      <c r="C2170" s="663" t="s">
        <v>607</v>
      </c>
      <c r="D2170" s="664" t="s">
        <v>4664</v>
      </c>
      <c r="E2170" s="663" t="s">
        <v>2817</v>
      </c>
      <c r="F2170" s="664" t="s">
        <v>4672</v>
      </c>
      <c r="G2170" s="663" t="s">
        <v>2438</v>
      </c>
      <c r="H2170" s="663" t="s">
        <v>2863</v>
      </c>
      <c r="I2170" s="663" t="s">
        <v>2863</v>
      </c>
      <c r="J2170" s="663" t="s">
        <v>2864</v>
      </c>
      <c r="K2170" s="663" t="s">
        <v>2865</v>
      </c>
      <c r="L2170" s="665">
        <v>162.81</v>
      </c>
      <c r="M2170" s="665">
        <v>1</v>
      </c>
      <c r="N2170" s="666">
        <v>162.81</v>
      </c>
    </row>
    <row r="2171" spans="1:14" ht="14.4" customHeight="1" x14ac:dyDescent="0.3">
      <c r="A2171" s="661" t="s">
        <v>591</v>
      </c>
      <c r="B2171" s="662" t="s">
        <v>592</v>
      </c>
      <c r="C2171" s="663" t="s">
        <v>607</v>
      </c>
      <c r="D2171" s="664" t="s">
        <v>4664</v>
      </c>
      <c r="E2171" s="663" t="s">
        <v>2817</v>
      </c>
      <c r="F2171" s="664" t="s">
        <v>4672</v>
      </c>
      <c r="G2171" s="663" t="s">
        <v>2438</v>
      </c>
      <c r="H2171" s="663" t="s">
        <v>2866</v>
      </c>
      <c r="I2171" s="663" t="s">
        <v>2866</v>
      </c>
      <c r="J2171" s="663" t="s">
        <v>2867</v>
      </c>
      <c r="K2171" s="663" t="s">
        <v>2865</v>
      </c>
      <c r="L2171" s="665">
        <v>162.80923336476437</v>
      </c>
      <c r="M2171" s="665">
        <v>1</v>
      </c>
      <c r="N2171" s="666">
        <v>162.80923336476437</v>
      </c>
    </row>
    <row r="2172" spans="1:14" ht="14.4" customHeight="1" x14ac:dyDescent="0.3">
      <c r="A2172" s="661" t="s">
        <v>591</v>
      </c>
      <c r="B2172" s="662" t="s">
        <v>592</v>
      </c>
      <c r="C2172" s="663" t="s">
        <v>607</v>
      </c>
      <c r="D2172" s="664" t="s">
        <v>4664</v>
      </c>
      <c r="E2172" s="663" t="s">
        <v>2817</v>
      </c>
      <c r="F2172" s="664" t="s">
        <v>4672</v>
      </c>
      <c r="G2172" s="663" t="s">
        <v>2438</v>
      </c>
      <c r="H2172" s="663" t="s">
        <v>4284</v>
      </c>
      <c r="I2172" s="663" t="s">
        <v>4284</v>
      </c>
      <c r="J2172" s="663" t="s">
        <v>4285</v>
      </c>
      <c r="K2172" s="663" t="s">
        <v>2865</v>
      </c>
      <c r="L2172" s="665">
        <v>137.08000000000001</v>
      </c>
      <c r="M2172" s="665">
        <v>1</v>
      </c>
      <c r="N2172" s="666">
        <v>137.08000000000001</v>
      </c>
    </row>
    <row r="2173" spans="1:14" ht="14.4" customHeight="1" x14ac:dyDescent="0.3">
      <c r="A2173" s="661" t="s">
        <v>591</v>
      </c>
      <c r="B2173" s="662" t="s">
        <v>592</v>
      </c>
      <c r="C2173" s="663" t="s">
        <v>607</v>
      </c>
      <c r="D2173" s="664" t="s">
        <v>4664</v>
      </c>
      <c r="E2173" s="663" t="s">
        <v>2817</v>
      </c>
      <c r="F2173" s="664" t="s">
        <v>4672</v>
      </c>
      <c r="G2173" s="663" t="s">
        <v>2438</v>
      </c>
      <c r="H2173" s="663" t="s">
        <v>4567</v>
      </c>
      <c r="I2173" s="663" t="s">
        <v>4568</v>
      </c>
      <c r="J2173" s="663" t="s">
        <v>4569</v>
      </c>
      <c r="K2173" s="663" t="s">
        <v>2825</v>
      </c>
      <c r="L2173" s="665">
        <v>40.710038728642481</v>
      </c>
      <c r="M2173" s="665">
        <v>4</v>
      </c>
      <c r="N2173" s="666">
        <v>162.84015491456992</v>
      </c>
    </row>
    <row r="2174" spans="1:14" ht="14.4" customHeight="1" x14ac:dyDescent="0.3">
      <c r="A2174" s="661" t="s">
        <v>591</v>
      </c>
      <c r="B2174" s="662" t="s">
        <v>592</v>
      </c>
      <c r="C2174" s="663" t="s">
        <v>607</v>
      </c>
      <c r="D2174" s="664" t="s">
        <v>4664</v>
      </c>
      <c r="E2174" s="663" t="s">
        <v>2817</v>
      </c>
      <c r="F2174" s="664" t="s">
        <v>4672</v>
      </c>
      <c r="G2174" s="663" t="s">
        <v>2438</v>
      </c>
      <c r="H2174" s="663" t="s">
        <v>2881</v>
      </c>
      <c r="I2174" s="663" t="s">
        <v>2881</v>
      </c>
      <c r="J2174" s="663" t="s">
        <v>2882</v>
      </c>
      <c r="K2174" s="663" t="s">
        <v>2831</v>
      </c>
      <c r="L2174" s="665">
        <v>179.92963467684385</v>
      </c>
      <c r="M2174" s="665">
        <v>1</v>
      </c>
      <c r="N2174" s="666">
        <v>179.92963467684385</v>
      </c>
    </row>
    <row r="2175" spans="1:14" ht="14.4" customHeight="1" x14ac:dyDescent="0.3">
      <c r="A2175" s="661" t="s">
        <v>591</v>
      </c>
      <c r="B2175" s="662" t="s">
        <v>592</v>
      </c>
      <c r="C2175" s="663" t="s">
        <v>607</v>
      </c>
      <c r="D2175" s="664" t="s">
        <v>4664</v>
      </c>
      <c r="E2175" s="663" t="s">
        <v>2883</v>
      </c>
      <c r="F2175" s="664" t="s">
        <v>4673</v>
      </c>
      <c r="G2175" s="663" t="s">
        <v>650</v>
      </c>
      <c r="H2175" s="663" t="s">
        <v>4570</v>
      </c>
      <c r="I2175" s="663" t="s">
        <v>3227</v>
      </c>
      <c r="J2175" s="663" t="s">
        <v>4571</v>
      </c>
      <c r="K2175" s="663" t="s">
        <v>4572</v>
      </c>
      <c r="L2175" s="665">
        <v>1000</v>
      </c>
      <c r="M2175" s="665">
        <v>6</v>
      </c>
      <c r="N2175" s="666">
        <v>6000</v>
      </c>
    </row>
    <row r="2176" spans="1:14" ht="14.4" customHeight="1" x14ac:dyDescent="0.3">
      <c r="A2176" s="661" t="s">
        <v>591</v>
      </c>
      <c r="B2176" s="662" t="s">
        <v>592</v>
      </c>
      <c r="C2176" s="663" t="s">
        <v>607</v>
      </c>
      <c r="D2176" s="664" t="s">
        <v>4664</v>
      </c>
      <c r="E2176" s="663" t="s">
        <v>2888</v>
      </c>
      <c r="F2176" s="664" t="s">
        <v>4674</v>
      </c>
      <c r="G2176" s="663"/>
      <c r="H2176" s="663" t="s">
        <v>4573</v>
      </c>
      <c r="I2176" s="663" t="s">
        <v>4574</v>
      </c>
      <c r="J2176" s="663" t="s">
        <v>4575</v>
      </c>
      <c r="K2176" s="663" t="s">
        <v>4576</v>
      </c>
      <c r="L2176" s="665">
        <v>419.22902597506283</v>
      </c>
      <c r="M2176" s="665">
        <v>16.5</v>
      </c>
      <c r="N2176" s="666">
        <v>6917.2789285885365</v>
      </c>
    </row>
    <row r="2177" spans="1:14" ht="14.4" customHeight="1" x14ac:dyDescent="0.3">
      <c r="A2177" s="661" t="s">
        <v>591</v>
      </c>
      <c r="B2177" s="662" t="s">
        <v>592</v>
      </c>
      <c r="C2177" s="663" t="s">
        <v>607</v>
      </c>
      <c r="D2177" s="664" t="s">
        <v>4664</v>
      </c>
      <c r="E2177" s="663" t="s">
        <v>2888</v>
      </c>
      <c r="F2177" s="664" t="s">
        <v>4674</v>
      </c>
      <c r="G2177" s="663"/>
      <c r="H2177" s="663" t="s">
        <v>2889</v>
      </c>
      <c r="I2177" s="663" t="s">
        <v>2890</v>
      </c>
      <c r="J2177" s="663" t="s">
        <v>2891</v>
      </c>
      <c r="K2177" s="663" t="s">
        <v>2892</v>
      </c>
      <c r="L2177" s="665">
        <v>2773.1600000000003</v>
      </c>
      <c r="M2177" s="665">
        <v>10.199999999999999</v>
      </c>
      <c r="N2177" s="666">
        <v>28286.232</v>
      </c>
    </row>
    <row r="2178" spans="1:14" ht="14.4" customHeight="1" x14ac:dyDescent="0.3">
      <c r="A2178" s="661" t="s">
        <v>591</v>
      </c>
      <c r="B2178" s="662" t="s">
        <v>592</v>
      </c>
      <c r="C2178" s="663" t="s">
        <v>607</v>
      </c>
      <c r="D2178" s="664" t="s">
        <v>4664</v>
      </c>
      <c r="E2178" s="663" t="s">
        <v>2888</v>
      </c>
      <c r="F2178" s="664" t="s">
        <v>4674</v>
      </c>
      <c r="G2178" s="663"/>
      <c r="H2178" s="663" t="s">
        <v>2893</v>
      </c>
      <c r="I2178" s="663" t="s">
        <v>2894</v>
      </c>
      <c r="J2178" s="663" t="s">
        <v>2895</v>
      </c>
      <c r="K2178" s="663" t="s">
        <v>2896</v>
      </c>
      <c r="L2178" s="665">
        <v>674.31240222299414</v>
      </c>
      <c r="M2178" s="665">
        <v>0.5</v>
      </c>
      <c r="N2178" s="666">
        <v>337.15620111149707</v>
      </c>
    </row>
    <row r="2179" spans="1:14" ht="14.4" customHeight="1" x14ac:dyDescent="0.3">
      <c r="A2179" s="661" t="s">
        <v>591</v>
      </c>
      <c r="B2179" s="662" t="s">
        <v>592</v>
      </c>
      <c r="C2179" s="663" t="s">
        <v>607</v>
      </c>
      <c r="D2179" s="664" t="s">
        <v>4664</v>
      </c>
      <c r="E2179" s="663" t="s">
        <v>2888</v>
      </c>
      <c r="F2179" s="664" t="s">
        <v>4674</v>
      </c>
      <c r="G2179" s="663"/>
      <c r="H2179" s="663" t="s">
        <v>2897</v>
      </c>
      <c r="I2179" s="663" t="s">
        <v>2897</v>
      </c>
      <c r="J2179" s="663" t="s">
        <v>2898</v>
      </c>
      <c r="K2179" s="663" t="s">
        <v>2899</v>
      </c>
      <c r="L2179" s="665">
        <v>1777.5963636363635</v>
      </c>
      <c r="M2179" s="665">
        <v>13.2</v>
      </c>
      <c r="N2179" s="666">
        <v>23464.271999999997</v>
      </c>
    </row>
    <row r="2180" spans="1:14" ht="14.4" customHeight="1" x14ac:dyDescent="0.3">
      <c r="A2180" s="661" t="s">
        <v>591</v>
      </c>
      <c r="B2180" s="662" t="s">
        <v>592</v>
      </c>
      <c r="C2180" s="663" t="s">
        <v>607</v>
      </c>
      <c r="D2180" s="664" t="s">
        <v>4664</v>
      </c>
      <c r="E2180" s="663" t="s">
        <v>2888</v>
      </c>
      <c r="F2180" s="664" t="s">
        <v>4674</v>
      </c>
      <c r="G2180" s="663"/>
      <c r="H2180" s="663" t="s">
        <v>2900</v>
      </c>
      <c r="I2180" s="663" t="s">
        <v>2900</v>
      </c>
      <c r="J2180" s="663" t="s">
        <v>2901</v>
      </c>
      <c r="K2180" s="663" t="s">
        <v>2902</v>
      </c>
      <c r="L2180" s="665">
        <v>967.3613789687065</v>
      </c>
      <c r="M2180" s="665">
        <v>23.8</v>
      </c>
      <c r="N2180" s="666">
        <v>23023.200819455215</v>
      </c>
    </row>
    <row r="2181" spans="1:14" ht="14.4" customHeight="1" x14ac:dyDescent="0.3">
      <c r="A2181" s="661" t="s">
        <v>591</v>
      </c>
      <c r="B2181" s="662" t="s">
        <v>592</v>
      </c>
      <c r="C2181" s="663" t="s">
        <v>607</v>
      </c>
      <c r="D2181" s="664" t="s">
        <v>4664</v>
      </c>
      <c r="E2181" s="663" t="s">
        <v>2888</v>
      </c>
      <c r="F2181" s="664" t="s">
        <v>4674</v>
      </c>
      <c r="G2181" s="663"/>
      <c r="H2181" s="663" t="s">
        <v>2903</v>
      </c>
      <c r="I2181" s="663" t="s">
        <v>2903</v>
      </c>
      <c r="J2181" s="663" t="s">
        <v>2904</v>
      </c>
      <c r="K2181" s="663" t="s">
        <v>2905</v>
      </c>
      <c r="L2181" s="665">
        <v>1116.5</v>
      </c>
      <c r="M2181" s="665">
        <v>38</v>
      </c>
      <c r="N2181" s="666">
        <v>42427</v>
      </c>
    </row>
    <row r="2182" spans="1:14" ht="14.4" customHeight="1" x14ac:dyDescent="0.3">
      <c r="A2182" s="661" t="s">
        <v>591</v>
      </c>
      <c r="B2182" s="662" t="s">
        <v>592</v>
      </c>
      <c r="C2182" s="663" t="s">
        <v>607</v>
      </c>
      <c r="D2182" s="664" t="s">
        <v>4664</v>
      </c>
      <c r="E2182" s="663" t="s">
        <v>2888</v>
      </c>
      <c r="F2182" s="664" t="s">
        <v>4674</v>
      </c>
      <c r="G2182" s="663"/>
      <c r="H2182" s="663" t="s">
        <v>2912</v>
      </c>
      <c r="I2182" s="663" t="s">
        <v>2912</v>
      </c>
      <c r="J2182" s="663" t="s">
        <v>2913</v>
      </c>
      <c r="K2182" s="663" t="s">
        <v>2902</v>
      </c>
      <c r="L2182" s="665">
        <v>169.78822580645161</v>
      </c>
      <c r="M2182" s="665">
        <v>31</v>
      </c>
      <c r="N2182" s="666">
        <v>5263.4349999999995</v>
      </c>
    </row>
    <row r="2183" spans="1:14" ht="14.4" customHeight="1" x14ac:dyDescent="0.3">
      <c r="A2183" s="661" t="s">
        <v>591</v>
      </c>
      <c r="B2183" s="662" t="s">
        <v>592</v>
      </c>
      <c r="C2183" s="663" t="s">
        <v>607</v>
      </c>
      <c r="D2183" s="664" t="s">
        <v>4664</v>
      </c>
      <c r="E2183" s="663" t="s">
        <v>2888</v>
      </c>
      <c r="F2183" s="664" t="s">
        <v>4674</v>
      </c>
      <c r="G2183" s="663"/>
      <c r="H2183" s="663" t="s">
        <v>2914</v>
      </c>
      <c r="I2183" s="663" t="s">
        <v>2914</v>
      </c>
      <c r="J2183" s="663" t="s">
        <v>2915</v>
      </c>
      <c r="K2183" s="663" t="s">
        <v>2916</v>
      </c>
      <c r="L2183" s="665">
        <v>577.27</v>
      </c>
      <c r="M2183" s="665">
        <v>6</v>
      </c>
      <c r="N2183" s="666">
        <v>3463.62</v>
      </c>
    </row>
    <row r="2184" spans="1:14" ht="14.4" customHeight="1" x14ac:dyDescent="0.3">
      <c r="A2184" s="661" t="s">
        <v>591</v>
      </c>
      <c r="B2184" s="662" t="s">
        <v>592</v>
      </c>
      <c r="C2184" s="663" t="s">
        <v>607</v>
      </c>
      <c r="D2184" s="664" t="s">
        <v>4664</v>
      </c>
      <c r="E2184" s="663" t="s">
        <v>2888</v>
      </c>
      <c r="F2184" s="664" t="s">
        <v>4674</v>
      </c>
      <c r="G2184" s="663" t="s">
        <v>650</v>
      </c>
      <c r="H2184" s="663" t="s">
        <v>2917</v>
      </c>
      <c r="I2184" s="663" t="s">
        <v>2918</v>
      </c>
      <c r="J2184" s="663" t="s">
        <v>2919</v>
      </c>
      <c r="K2184" s="663" t="s">
        <v>2920</v>
      </c>
      <c r="L2184" s="665">
        <v>40.214560006517509</v>
      </c>
      <c r="M2184" s="665">
        <v>13</v>
      </c>
      <c r="N2184" s="666">
        <v>522.78928008472758</v>
      </c>
    </row>
    <row r="2185" spans="1:14" ht="14.4" customHeight="1" x14ac:dyDescent="0.3">
      <c r="A2185" s="661" t="s">
        <v>591</v>
      </c>
      <c r="B2185" s="662" t="s">
        <v>592</v>
      </c>
      <c r="C2185" s="663" t="s">
        <v>607</v>
      </c>
      <c r="D2185" s="664" t="s">
        <v>4664</v>
      </c>
      <c r="E2185" s="663" t="s">
        <v>2888</v>
      </c>
      <c r="F2185" s="664" t="s">
        <v>4674</v>
      </c>
      <c r="G2185" s="663" t="s">
        <v>650</v>
      </c>
      <c r="H2185" s="663" t="s">
        <v>2921</v>
      </c>
      <c r="I2185" s="663" t="s">
        <v>2922</v>
      </c>
      <c r="J2185" s="663" t="s">
        <v>2923</v>
      </c>
      <c r="K2185" s="663" t="s">
        <v>710</v>
      </c>
      <c r="L2185" s="665">
        <v>68.019999999999982</v>
      </c>
      <c r="M2185" s="665">
        <v>1</v>
      </c>
      <c r="N2185" s="666">
        <v>68.019999999999982</v>
      </c>
    </row>
    <row r="2186" spans="1:14" ht="14.4" customHeight="1" x14ac:dyDescent="0.3">
      <c r="A2186" s="661" t="s">
        <v>591</v>
      </c>
      <c r="B2186" s="662" t="s">
        <v>592</v>
      </c>
      <c r="C2186" s="663" t="s">
        <v>607</v>
      </c>
      <c r="D2186" s="664" t="s">
        <v>4664</v>
      </c>
      <c r="E2186" s="663" t="s">
        <v>2888</v>
      </c>
      <c r="F2186" s="664" t="s">
        <v>4674</v>
      </c>
      <c r="G2186" s="663" t="s">
        <v>650</v>
      </c>
      <c r="H2186" s="663" t="s">
        <v>2924</v>
      </c>
      <c r="I2186" s="663" t="s">
        <v>2925</v>
      </c>
      <c r="J2186" s="663" t="s">
        <v>733</v>
      </c>
      <c r="K2186" s="663" t="s">
        <v>2926</v>
      </c>
      <c r="L2186" s="665">
        <v>25.641205215317296</v>
      </c>
      <c r="M2186" s="665">
        <v>16</v>
      </c>
      <c r="N2186" s="666">
        <v>410.25928344507673</v>
      </c>
    </row>
    <row r="2187" spans="1:14" ht="14.4" customHeight="1" x14ac:dyDescent="0.3">
      <c r="A2187" s="661" t="s">
        <v>591</v>
      </c>
      <c r="B2187" s="662" t="s">
        <v>592</v>
      </c>
      <c r="C2187" s="663" t="s">
        <v>607</v>
      </c>
      <c r="D2187" s="664" t="s">
        <v>4664</v>
      </c>
      <c r="E2187" s="663" t="s">
        <v>2888</v>
      </c>
      <c r="F2187" s="664" t="s">
        <v>4674</v>
      </c>
      <c r="G2187" s="663" t="s">
        <v>650</v>
      </c>
      <c r="H2187" s="663" t="s">
        <v>2930</v>
      </c>
      <c r="I2187" s="663" t="s">
        <v>2931</v>
      </c>
      <c r="J2187" s="663" t="s">
        <v>2932</v>
      </c>
      <c r="K2187" s="663" t="s">
        <v>2929</v>
      </c>
      <c r="L2187" s="665">
        <v>31.933761401689509</v>
      </c>
      <c r="M2187" s="665">
        <v>8</v>
      </c>
      <c r="N2187" s="666">
        <v>255.47009121351607</v>
      </c>
    </row>
    <row r="2188" spans="1:14" ht="14.4" customHeight="1" x14ac:dyDescent="0.3">
      <c r="A2188" s="661" t="s">
        <v>591</v>
      </c>
      <c r="B2188" s="662" t="s">
        <v>592</v>
      </c>
      <c r="C2188" s="663" t="s">
        <v>607</v>
      </c>
      <c r="D2188" s="664" t="s">
        <v>4664</v>
      </c>
      <c r="E2188" s="663" t="s">
        <v>2888</v>
      </c>
      <c r="F2188" s="664" t="s">
        <v>4674</v>
      </c>
      <c r="G2188" s="663" t="s">
        <v>650</v>
      </c>
      <c r="H2188" s="663" t="s">
        <v>3438</v>
      </c>
      <c r="I2188" s="663" t="s">
        <v>3439</v>
      </c>
      <c r="J2188" s="663" t="s">
        <v>3440</v>
      </c>
      <c r="K2188" s="663" t="s">
        <v>3441</v>
      </c>
      <c r="L2188" s="665">
        <v>174.35666666666665</v>
      </c>
      <c r="M2188" s="665">
        <v>3</v>
      </c>
      <c r="N2188" s="666">
        <v>523.06999999999994</v>
      </c>
    </row>
    <row r="2189" spans="1:14" ht="14.4" customHeight="1" x14ac:dyDescent="0.3">
      <c r="A2189" s="661" t="s">
        <v>591</v>
      </c>
      <c r="B2189" s="662" t="s">
        <v>592</v>
      </c>
      <c r="C2189" s="663" t="s">
        <v>607</v>
      </c>
      <c r="D2189" s="664" t="s">
        <v>4664</v>
      </c>
      <c r="E2189" s="663" t="s">
        <v>2888</v>
      </c>
      <c r="F2189" s="664" t="s">
        <v>4674</v>
      </c>
      <c r="G2189" s="663" t="s">
        <v>650</v>
      </c>
      <c r="H2189" s="663" t="s">
        <v>2933</v>
      </c>
      <c r="I2189" s="663" t="s">
        <v>2934</v>
      </c>
      <c r="J2189" s="663" t="s">
        <v>2935</v>
      </c>
      <c r="K2189" s="663" t="s">
        <v>2936</v>
      </c>
      <c r="L2189" s="665">
        <v>127.83000000000003</v>
      </c>
      <c r="M2189" s="665">
        <v>1</v>
      </c>
      <c r="N2189" s="666">
        <v>127.83000000000003</v>
      </c>
    </row>
    <row r="2190" spans="1:14" ht="14.4" customHeight="1" x14ac:dyDescent="0.3">
      <c r="A2190" s="661" t="s">
        <v>591</v>
      </c>
      <c r="B2190" s="662" t="s">
        <v>592</v>
      </c>
      <c r="C2190" s="663" t="s">
        <v>607</v>
      </c>
      <c r="D2190" s="664" t="s">
        <v>4664</v>
      </c>
      <c r="E2190" s="663" t="s">
        <v>2888</v>
      </c>
      <c r="F2190" s="664" t="s">
        <v>4674</v>
      </c>
      <c r="G2190" s="663" t="s">
        <v>650</v>
      </c>
      <c r="H2190" s="663" t="s">
        <v>2947</v>
      </c>
      <c r="I2190" s="663" t="s">
        <v>2948</v>
      </c>
      <c r="J2190" s="663" t="s">
        <v>2949</v>
      </c>
      <c r="K2190" s="663" t="s">
        <v>2950</v>
      </c>
      <c r="L2190" s="665">
        <v>82.849913526408102</v>
      </c>
      <c r="M2190" s="665">
        <v>4</v>
      </c>
      <c r="N2190" s="666">
        <v>331.39965410563241</v>
      </c>
    </row>
    <row r="2191" spans="1:14" ht="14.4" customHeight="1" x14ac:dyDescent="0.3">
      <c r="A2191" s="661" t="s">
        <v>591</v>
      </c>
      <c r="B2191" s="662" t="s">
        <v>592</v>
      </c>
      <c r="C2191" s="663" t="s">
        <v>607</v>
      </c>
      <c r="D2191" s="664" t="s">
        <v>4664</v>
      </c>
      <c r="E2191" s="663" t="s">
        <v>2888</v>
      </c>
      <c r="F2191" s="664" t="s">
        <v>4674</v>
      </c>
      <c r="G2191" s="663" t="s">
        <v>650</v>
      </c>
      <c r="H2191" s="663" t="s">
        <v>2965</v>
      </c>
      <c r="I2191" s="663" t="s">
        <v>2966</v>
      </c>
      <c r="J2191" s="663" t="s">
        <v>2967</v>
      </c>
      <c r="K2191" s="663" t="s">
        <v>2968</v>
      </c>
      <c r="L2191" s="665">
        <v>148.31515954229934</v>
      </c>
      <c r="M2191" s="665">
        <v>218</v>
      </c>
      <c r="N2191" s="666">
        <v>32332.704780221255</v>
      </c>
    </row>
    <row r="2192" spans="1:14" ht="14.4" customHeight="1" x14ac:dyDescent="0.3">
      <c r="A2192" s="661" t="s">
        <v>591</v>
      </c>
      <c r="B2192" s="662" t="s">
        <v>592</v>
      </c>
      <c r="C2192" s="663" t="s">
        <v>607</v>
      </c>
      <c r="D2192" s="664" t="s">
        <v>4664</v>
      </c>
      <c r="E2192" s="663" t="s">
        <v>2888</v>
      </c>
      <c r="F2192" s="664" t="s">
        <v>4674</v>
      </c>
      <c r="G2192" s="663" t="s">
        <v>650</v>
      </c>
      <c r="H2192" s="663" t="s">
        <v>2976</v>
      </c>
      <c r="I2192" s="663" t="s">
        <v>2977</v>
      </c>
      <c r="J2192" s="663" t="s">
        <v>2978</v>
      </c>
      <c r="K2192" s="663" t="s">
        <v>2979</v>
      </c>
      <c r="L2192" s="665">
        <v>50.370511540986044</v>
      </c>
      <c r="M2192" s="665">
        <v>20</v>
      </c>
      <c r="N2192" s="666">
        <v>1007.4102308197208</v>
      </c>
    </row>
    <row r="2193" spans="1:14" ht="14.4" customHeight="1" x14ac:dyDescent="0.3">
      <c r="A2193" s="661" t="s">
        <v>591</v>
      </c>
      <c r="B2193" s="662" t="s">
        <v>592</v>
      </c>
      <c r="C2193" s="663" t="s">
        <v>607</v>
      </c>
      <c r="D2193" s="664" t="s">
        <v>4664</v>
      </c>
      <c r="E2193" s="663" t="s">
        <v>2888</v>
      </c>
      <c r="F2193" s="664" t="s">
        <v>4674</v>
      </c>
      <c r="G2193" s="663" t="s">
        <v>650</v>
      </c>
      <c r="H2193" s="663" t="s">
        <v>2980</v>
      </c>
      <c r="I2193" s="663" t="s">
        <v>2981</v>
      </c>
      <c r="J2193" s="663" t="s">
        <v>2409</v>
      </c>
      <c r="K2193" s="663" t="s">
        <v>2982</v>
      </c>
      <c r="L2193" s="665">
        <v>235.75973604239061</v>
      </c>
      <c r="M2193" s="665">
        <v>103</v>
      </c>
      <c r="N2193" s="666">
        <v>24283.252812366234</v>
      </c>
    </row>
    <row r="2194" spans="1:14" ht="14.4" customHeight="1" x14ac:dyDescent="0.3">
      <c r="A2194" s="661" t="s">
        <v>591</v>
      </c>
      <c r="B2194" s="662" t="s">
        <v>592</v>
      </c>
      <c r="C2194" s="663" t="s">
        <v>607</v>
      </c>
      <c r="D2194" s="664" t="s">
        <v>4664</v>
      </c>
      <c r="E2194" s="663" t="s">
        <v>2888</v>
      </c>
      <c r="F2194" s="664" t="s">
        <v>4674</v>
      </c>
      <c r="G2194" s="663" t="s">
        <v>650</v>
      </c>
      <c r="H2194" s="663" t="s">
        <v>2983</v>
      </c>
      <c r="I2194" s="663" t="s">
        <v>2984</v>
      </c>
      <c r="J2194" s="663" t="s">
        <v>2985</v>
      </c>
      <c r="K2194" s="663" t="s">
        <v>2986</v>
      </c>
      <c r="L2194" s="665">
        <v>110.92333333333333</v>
      </c>
      <c r="M2194" s="665">
        <v>3</v>
      </c>
      <c r="N2194" s="666">
        <v>332.77</v>
      </c>
    </row>
    <row r="2195" spans="1:14" ht="14.4" customHeight="1" x14ac:dyDescent="0.3">
      <c r="A2195" s="661" t="s">
        <v>591</v>
      </c>
      <c r="B2195" s="662" t="s">
        <v>592</v>
      </c>
      <c r="C2195" s="663" t="s">
        <v>607</v>
      </c>
      <c r="D2195" s="664" t="s">
        <v>4664</v>
      </c>
      <c r="E2195" s="663" t="s">
        <v>2888</v>
      </c>
      <c r="F2195" s="664" t="s">
        <v>4674</v>
      </c>
      <c r="G2195" s="663" t="s">
        <v>650</v>
      </c>
      <c r="H2195" s="663" t="s">
        <v>2991</v>
      </c>
      <c r="I2195" s="663" t="s">
        <v>2992</v>
      </c>
      <c r="J2195" s="663" t="s">
        <v>2993</v>
      </c>
      <c r="K2195" s="663" t="s">
        <v>2994</v>
      </c>
      <c r="L2195" s="665">
        <v>54.740000000000016</v>
      </c>
      <c r="M2195" s="665">
        <v>1</v>
      </c>
      <c r="N2195" s="666">
        <v>54.740000000000016</v>
      </c>
    </row>
    <row r="2196" spans="1:14" ht="14.4" customHeight="1" x14ac:dyDescent="0.3">
      <c r="A2196" s="661" t="s">
        <v>591</v>
      </c>
      <c r="B2196" s="662" t="s">
        <v>592</v>
      </c>
      <c r="C2196" s="663" t="s">
        <v>607</v>
      </c>
      <c r="D2196" s="664" t="s">
        <v>4664</v>
      </c>
      <c r="E2196" s="663" t="s">
        <v>2888</v>
      </c>
      <c r="F2196" s="664" t="s">
        <v>4674</v>
      </c>
      <c r="G2196" s="663" t="s">
        <v>650</v>
      </c>
      <c r="H2196" s="663" t="s">
        <v>3006</v>
      </c>
      <c r="I2196" s="663" t="s">
        <v>3007</v>
      </c>
      <c r="J2196" s="663" t="s">
        <v>3008</v>
      </c>
      <c r="K2196" s="663" t="s">
        <v>3009</v>
      </c>
      <c r="L2196" s="665">
        <v>696.05370113964068</v>
      </c>
      <c r="M2196" s="665">
        <v>565</v>
      </c>
      <c r="N2196" s="666">
        <v>393270.34114389698</v>
      </c>
    </row>
    <row r="2197" spans="1:14" ht="14.4" customHeight="1" x14ac:dyDescent="0.3">
      <c r="A2197" s="661" t="s">
        <v>591</v>
      </c>
      <c r="B2197" s="662" t="s">
        <v>592</v>
      </c>
      <c r="C2197" s="663" t="s">
        <v>607</v>
      </c>
      <c r="D2197" s="664" t="s">
        <v>4664</v>
      </c>
      <c r="E2197" s="663" t="s">
        <v>2888</v>
      </c>
      <c r="F2197" s="664" t="s">
        <v>4674</v>
      </c>
      <c r="G2197" s="663" t="s">
        <v>650</v>
      </c>
      <c r="H2197" s="663" t="s">
        <v>3014</v>
      </c>
      <c r="I2197" s="663" t="s">
        <v>3015</v>
      </c>
      <c r="J2197" s="663" t="s">
        <v>3016</v>
      </c>
      <c r="K2197" s="663" t="s">
        <v>3017</v>
      </c>
      <c r="L2197" s="665">
        <v>49.177500000000002</v>
      </c>
      <c r="M2197" s="665">
        <v>8</v>
      </c>
      <c r="N2197" s="666">
        <v>393.42</v>
      </c>
    </row>
    <row r="2198" spans="1:14" ht="14.4" customHeight="1" x14ac:dyDescent="0.3">
      <c r="A2198" s="661" t="s">
        <v>591</v>
      </c>
      <c r="B2198" s="662" t="s">
        <v>592</v>
      </c>
      <c r="C2198" s="663" t="s">
        <v>607</v>
      </c>
      <c r="D2198" s="664" t="s">
        <v>4664</v>
      </c>
      <c r="E2198" s="663" t="s">
        <v>2888</v>
      </c>
      <c r="F2198" s="664" t="s">
        <v>4674</v>
      </c>
      <c r="G2198" s="663" t="s">
        <v>650</v>
      </c>
      <c r="H2198" s="663" t="s">
        <v>3022</v>
      </c>
      <c r="I2198" s="663" t="s">
        <v>3023</v>
      </c>
      <c r="J2198" s="663" t="s">
        <v>2978</v>
      </c>
      <c r="K2198" s="663" t="s">
        <v>3024</v>
      </c>
      <c r="L2198" s="665">
        <v>26.249999999999986</v>
      </c>
      <c r="M2198" s="665">
        <v>3</v>
      </c>
      <c r="N2198" s="666">
        <v>78.749999999999957</v>
      </c>
    </row>
    <row r="2199" spans="1:14" ht="14.4" customHeight="1" x14ac:dyDescent="0.3">
      <c r="A2199" s="661" t="s">
        <v>591</v>
      </c>
      <c r="B2199" s="662" t="s">
        <v>592</v>
      </c>
      <c r="C2199" s="663" t="s">
        <v>607</v>
      </c>
      <c r="D2199" s="664" t="s">
        <v>4664</v>
      </c>
      <c r="E2199" s="663" t="s">
        <v>2888</v>
      </c>
      <c r="F2199" s="664" t="s">
        <v>4674</v>
      </c>
      <c r="G2199" s="663" t="s">
        <v>650</v>
      </c>
      <c r="H2199" s="663" t="s">
        <v>3036</v>
      </c>
      <c r="I2199" s="663" t="s">
        <v>3036</v>
      </c>
      <c r="J2199" s="663" t="s">
        <v>3037</v>
      </c>
      <c r="K2199" s="663" t="s">
        <v>3038</v>
      </c>
      <c r="L2199" s="665">
        <v>37361.283333333333</v>
      </c>
      <c r="M2199" s="665">
        <v>6</v>
      </c>
      <c r="N2199" s="666">
        <v>224167.7</v>
      </c>
    </row>
    <row r="2200" spans="1:14" ht="14.4" customHeight="1" x14ac:dyDescent="0.3">
      <c r="A2200" s="661" t="s">
        <v>591</v>
      </c>
      <c r="B2200" s="662" t="s">
        <v>592</v>
      </c>
      <c r="C2200" s="663" t="s">
        <v>607</v>
      </c>
      <c r="D2200" s="664" t="s">
        <v>4664</v>
      </c>
      <c r="E2200" s="663" t="s">
        <v>2888</v>
      </c>
      <c r="F2200" s="664" t="s">
        <v>4674</v>
      </c>
      <c r="G2200" s="663" t="s">
        <v>650</v>
      </c>
      <c r="H2200" s="663" t="s">
        <v>3046</v>
      </c>
      <c r="I2200" s="663" t="s">
        <v>3046</v>
      </c>
      <c r="J2200" s="663" t="s">
        <v>2967</v>
      </c>
      <c r="K2200" s="663" t="s">
        <v>3047</v>
      </c>
      <c r="L2200" s="665">
        <v>347.77025803089992</v>
      </c>
      <c r="M2200" s="665">
        <v>54</v>
      </c>
      <c r="N2200" s="666">
        <v>18779.593933668595</v>
      </c>
    </row>
    <row r="2201" spans="1:14" ht="14.4" customHeight="1" x14ac:dyDescent="0.3">
      <c r="A2201" s="661" t="s">
        <v>591</v>
      </c>
      <c r="B2201" s="662" t="s">
        <v>592</v>
      </c>
      <c r="C2201" s="663" t="s">
        <v>607</v>
      </c>
      <c r="D2201" s="664" t="s">
        <v>4664</v>
      </c>
      <c r="E2201" s="663" t="s">
        <v>2888</v>
      </c>
      <c r="F2201" s="664" t="s">
        <v>4674</v>
      </c>
      <c r="G2201" s="663" t="s">
        <v>650</v>
      </c>
      <c r="H2201" s="663" t="s">
        <v>4577</v>
      </c>
      <c r="I2201" s="663" t="s">
        <v>4577</v>
      </c>
      <c r="J2201" s="663" t="s">
        <v>4578</v>
      </c>
      <c r="K2201" s="663" t="s">
        <v>4579</v>
      </c>
      <c r="L2201" s="665">
        <v>2363.0720000000001</v>
      </c>
      <c r="M2201" s="665">
        <v>6</v>
      </c>
      <c r="N2201" s="666">
        <v>14178.432000000001</v>
      </c>
    </row>
    <row r="2202" spans="1:14" ht="14.4" customHeight="1" x14ac:dyDescent="0.3">
      <c r="A2202" s="661" t="s">
        <v>591</v>
      </c>
      <c r="B2202" s="662" t="s">
        <v>592</v>
      </c>
      <c r="C2202" s="663" t="s">
        <v>607</v>
      </c>
      <c r="D2202" s="664" t="s">
        <v>4664</v>
      </c>
      <c r="E2202" s="663" t="s">
        <v>2888</v>
      </c>
      <c r="F2202" s="664" t="s">
        <v>4674</v>
      </c>
      <c r="G2202" s="663" t="s">
        <v>2438</v>
      </c>
      <c r="H2202" s="663" t="s">
        <v>3060</v>
      </c>
      <c r="I2202" s="663" t="s">
        <v>3061</v>
      </c>
      <c r="J2202" s="663" t="s">
        <v>3062</v>
      </c>
      <c r="K2202" s="663" t="s">
        <v>3063</v>
      </c>
      <c r="L2202" s="665">
        <v>115.71999999999997</v>
      </c>
      <c r="M2202" s="665">
        <v>1</v>
      </c>
      <c r="N2202" s="666">
        <v>115.71999999999997</v>
      </c>
    </row>
    <row r="2203" spans="1:14" ht="14.4" customHeight="1" x14ac:dyDescent="0.3">
      <c r="A2203" s="661" t="s">
        <v>591</v>
      </c>
      <c r="B2203" s="662" t="s">
        <v>592</v>
      </c>
      <c r="C2203" s="663" t="s">
        <v>607</v>
      </c>
      <c r="D2203" s="664" t="s">
        <v>4664</v>
      </c>
      <c r="E2203" s="663" t="s">
        <v>2888</v>
      </c>
      <c r="F2203" s="664" t="s">
        <v>4674</v>
      </c>
      <c r="G2203" s="663" t="s">
        <v>2438</v>
      </c>
      <c r="H2203" s="663" t="s">
        <v>3064</v>
      </c>
      <c r="I2203" s="663" t="s">
        <v>3065</v>
      </c>
      <c r="J2203" s="663" t="s">
        <v>3066</v>
      </c>
      <c r="K2203" s="663" t="s">
        <v>3067</v>
      </c>
      <c r="L2203" s="665">
        <v>598.84406732430205</v>
      </c>
      <c r="M2203" s="665">
        <v>39</v>
      </c>
      <c r="N2203" s="666">
        <v>23354.918625647781</v>
      </c>
    </row>
    <row r="2204" spans="1:14" ht="14.4" customHeight="1" x14ac:dyDescent="0.3">
      <c r="A2204" s="661" t="s">
        <v>591</v>
      </c>
      <c r="B2204" s="662" t="s">
        <v>592</v>
      </c>
      <c r="C2204" s="663" t="s">
        <v>607</v>
      </c>
      <c r="D2204" s="664" t="s">
        <v>4664</v>
      </c>
      <c r="E2204" s="663" t="s">
        <v>2888</v>
      </c>
      <c r="F2204" s="664" t="s">
        <v>4674</v>
      </c>
      <c r="G2204" s="663" t="s">
        <v>2438</v>
      </c>
      <c r="H2204" s="663" t="s">
        <v>4317</v>
      </c>
      <c r="I2204" s="663" t="s">
        <v>4318</v>
      </c>
      <c r="J2204" s="663" t="s">
        <v>3081</v>
      </c>
      <c r="K2204" s="663" t="s">
        <v>4319</v>
      </c>
      <c r="L2204" s="665">
        <v>112.09</v>
      </c>
      <c r="M2204" s="665">
        <v>1</v>
      </c>
      <c r="N2204" s="666">
        <v>112.09</v>
      </c>
    </row>
    <row r="2205" spans="1:14" ht="14.4" customHeight="1" x14ac:dyDescent="0.3">
      <c r="A2205" s="661" t="s">
        <v>591</v>
      </c>
      <c r="B2205" s="662" t="s">
        <v>592</v>
      </c>
      <c r="C2205" s="663" t="s">
        <v>607</v>
      </c>
      <c r="D2205" s="664" t="s">
        <v>4664</v>
      </c>
      <c r="E2205" s="663" t="s">
        <v>2888</v>
      </c>
      <c r="F2205" s="664" t="s">
        <v>4674</v>
      </c>
      <c r="G2205" s="663" t="s">
        <v>2438</v>
      </c>
      <c r="H2205" s="663" t="s">
        <v>4320</v>
      </c>
      <c r="I2205" s="663" t="s">
        <v>4320</v>
      </c>
      <c r="J2205" s="663" t="s">
        <v>4321</v>
      </c>
      <c r="K2205" s="663" t="s">
        <v>4322</v>
      </c>
      <c r="L2205" s="665">
        <v>517</v>
      </c>
      <c r="M2205" s="665">
        <v>8</v>
      </c>
      <c r="N2205" s="666">
        <v>4136</v>
      </c>
    </row>
    <row r="2206" spans="1:14" ht="14.4" customHeight="1" x14ac:dyDescent="0.3">
      <c r="A2206" s="661" t="s">
        <v>591</v>
      </c>
      <c r="B2206" s="662" t="s">
        <v>592</v>
      </c>
      <c r="C2206" s="663" t="s">
        <v>607</v>
      </c>
      <c r="D2206" s="664" t="s">
        <v>4664</v>
      </c>
      <c r="E2206" s="663" t="s">
        <v>2888</v>
      </c>
      <c r="F2206" s="664" t="s">
        <v>4674</v>
      </c>
      <c r="G2206" s="663" t="s">
        <v>2438</v>
      </c>
      <c r="H2206" s="663" t="s">
        <v>3083</v>
      </c>
      <c r="I2206" s="663" t="s">
        <v>3084</v>
      </c>
      <c r="J2206" s="663" t="s">
        <v>3085</v>
      </c>
      <c r="K2206" s="663" t="s">
        <v>3086</v>
      </c>
      <c r="L2206" s="665">
        <v>28.889069892007381</v>
      </c>
      <c r="M2206" s="665">
        <v>375</v>
      </c>
      <c r="N2206" s="666">
        <v>10833.401209502768</v>
      </c>
    </row>
    <row r="2207" spans="1:14" ht="14.4" customHeight="1" x14ac:dyDescent="0.3">
      <c r="A2207" s="661" t="s">
        <v>591</v>
      </c>
      <c r="B2207" s="662" t="s">
        <v>592</v>
      </c>
      <c r="C2207" s="663" t="s">
        <v>607</v>
      </c>
      <c r="D2207" s="664" t="s">
        <v>4664</v>
      </c>
      <c r="E2207" s="663" t="s">
        <v>2888</v>
      </c>
      <c r="F2207" s="664" t="s">
        <v>4674</v>
      </c>
      <c r="G2207" s="663" t="s">
        <v>2438</v>
      </c>
      <c r="H2207" s="663" t="s">
        <v>3091</v>
      </c>
      <c r="I2207" s="663" t="s">
        <v>3092</v>
      </c>
      <c r="J2207" s="663" t="s">
        <v>3093</v>
      </c>
      <c r="K2207" s="663" t="s">
        <v>3094</v>
      </c>
      <c r="L2207" s="665">
        <v>55.095074265421168</v>
      </c>
      <c r="M2207" s="665">
        <v>4</v>
      </c>
      <c r="N2207" s="666">
        <v>220.38029706168467</v>
      </c>
    </row>
    <row r="2208" spans="1:14" ht="14.4" customHeight="1" x14ac:dyDescent="0.3">
      <c r="A2208" s="661" t="s">
        <v>591</v>
      </c>
      <c r="B2208" s="662" t="s">
        <v>592</v>
      </c>
      <c r="C2208" s="663" t="s">
        <v>607</v>
      </c>
      <c r="D2208" s="664" t="s">
        <v>4664</v>
      </c>
      <c r="E2208" s="663" t="s">
        <v>2888</v>
      </c>
      <c r="F2208" s="664" t="s">
        <v>4674</v>
      </c>
      <c r="G2208" s="663" t="s">
        <v>2438</v>
      </c>
      <c r="H2208" s="663" t="s">
        <v>3099</v>
      </c>
      <c r="I2208" s="663" t="s">
        <v>3100</v>
      </c>
      <c r="J2208" s="663" t="s">
        <v>3101</v>
      </c>
      <c r="K2208" s="663" t="s">
        <v>3102</v>
      </c>
      <c r="L2208" s="665">
        <v>12500.454033333335</v>
      </c>
      <c r="M2208" s="665">
        <v>20</v>
      </c>
      <c r="N2208" s="666">
        <v>250009.0806666667</v>
      </c>
    </row>
    <row r="2209" spans="1:14" ht="14.4" customHeight="1" x14ac:dyDescent="0.3">
      <c r="A2209" s="661" t="s">
        <v>591</v>
      </c>
      <c r="B2209" s="662" t="s">
        <v>592</v>
      </c>
      <c r="C2209" s="663" t="s">
        <v>607</v>
      </c>
      <c r="D2209" s="664" t="s">
        <v>4664</v>
      </c>
      <c r="E2209" s="663" t="s">
        <v>2888</v>
      </c>
      <c r="F2209" s="664" t="s">
        <v>4674</v>
      </c>
      <c r="G2209" s="663" t="s">
        <v>2438</v>
      </c>
      <c r="H2209" s="663" t="s">
        <v>3103</v>
      </c>
      <c r="I2209" s="663" t="s">
        <v>3104</v>
      </c>
      <c r="J2209" s="663" t="s">
        <v>3105</v>
      </c>
      <c r="K2209" s="663" t="s">
        <v>3106</v>
      </c>
      <c r="L2209" s="665">
        <v>77.261105711896917</v>
      </c>
      <c r="M2209" s="665">
        <v>645</v>
      </c>
      <c r="N2209" s="666">
        <v>49833.413184173507</v>
      </c>
    </row>
    <row r="2210" spans="1:14" ht="14.4" customHeight="1" x14ac:dyDescent="0.3">
      <c r="A2210" s="661" t="s">
        <v>591</v>
      </c>
      <c r="B2210" s="662" t="s">
        <v>592</v>
      </c>
      <c r="C2210" s="663" t="s">
        <v>607</v>
      </c>
      <c r="D2210" s="664" t="s">
        <v>4664</v>
      </c>
      <c r="E2210" s="663" t="s">
        <v>2888</v>
      </c>
      <c r="F2210" s="664" t="s">
        <v>4674</v>
      </c>
      <c r="G2210" s="663" t="s">
        <v>2438</v>
      </c>
      <c r="H2210" s="663" t="s">
        <v>3118</v>
      </c>
      <c r="I2210" s="663" t="s">
        <v>3118</v>
      </c>
      <c r="J2210" s="663" t="s">
        <v>3119</v>
      </c>
      <c r="K2210" s="663" t="s">
        <v>3120</v>
      </c>
      <c r="L2210" s="665">
        <v>478.90786516853933</v>
      </c>
      <c r="M2210" s="665">
        <v>89</v>
      </c>
      <c r="N2210" s="666">
        <v>42622.8</v>
      </c>
    </row>
    <row r="2211" spans="1:14" ht="14.4" customHeight="1" x14ac:dyDescent="0.3">
      <c r="A2211" s="661" t="s">
        <v>591</v>
      </c>
      <c r="B2211" s="662" t="s">
        <v>592</v>
      </c>
      <c r="C2211" s="663" t="s">
        <v>607</v>
      </c>
      <c r="D2211" s="664" t="s">
        <v>4664</v>
      </c>
      <c r="E2211" s="663" t="s">
        <v>2888</v>
      </c>
      <c r="F2211" s="664" t="s">
        <v>4674</v>
      </c>
      <c r="G2211" s="663" t="s">
        <v>2438</v>
      </c>
      <c r="H2211" s="663" t="s">
        <v>4327</v>
      </c>
      <c r="I2211" s="663" t="s">
        <v>4327</v>
      </c>
      <c r="J2211" s="663" t="s">
        <v>4328</v>
      </c>
      <c r="K2211" s="663" t="s">
        <v>4329</v>
      </c>
      <c r="L2211" s="665">
        <v>2530</v>
      </c>
      <c r="M2211" s="665">
        <v>6</v>
      </c>
      <c r="N2211" s="666">
        <v>15180</v>
      </c>
    </row>
    <row r="2212" spans="1:14" ht="14.4" customHeight="1" x14ac:dyDescent="0.3">
      <c r="A2212" s="661" t="s">
        <v>591</v>
      </c>
      <c r="B2212" s="662" t="s">
        <v>592</v>
      </c>
      <c r="C2212" s="663" t="s">
        <v>607</v>
      </c>
      <c r="D2212" s="664" t="s">
        <v>4664</v>
      </c>
      <c r="E2212" s="663" t="s">
        <v>2888</v>
      </c>
      <c r="F2212" s="664" t="s">
        <v>4674</v>
      </c>
      <c r="G2212" s="663" t="s">
        <v>2438</v>
      </c>
      <c r="H2212" s="663" t="s">
        <v>3126</v>
      </c>
      <c r="I2212" s="663" t="s">
        <v>3126</v>
      </c>
      <c r="J2212" s="663" t="s">
        <v>3127</v>
      </c>
      <c r="K2212" s="663" t="s">
        <v>3128</v>
      </c>
      <c r="L2212" s="665">
        <v>253.2252</v>
      </c>
      <c r="M2212" s="665">
        <v>100</v>
      </c>
      <c r="N2212" s="666">
        <v>25322.52</v>
      </c>
    </row>
    <row r="2213" spans="1:14" ht="14.4" customHeight="1" x14ac:dyDescent="0.3">
      <c r="A2213" s="661" t="s">
        <v>591</v>
      </c>
      <c r="B2213" s="662" t="s">
        <v>592</v>
      </c>
      <c r="C2213" s="663" t="s">
        <v>607</v>
      </c>
      <c r="D2213" s="664" t="s">
        <v>4664</v>
      </c>
      <c r="E2213" s="663" t="s">
        <v>2888</v>
      </c>
      <c r="F2213" s="664" t="s">
        <v>4674</v>
      </c>
      <c r="G2213" s="663" t="s">
        <v>2438</v>
      </c>
      <c r="H2213" s="663" t="s">
        <v>3129</v>
      </c>
      <c r="I2213" s="663" t="s">
        <v>3129</v>
      </c>
      <c r="J2213" s="663" t="s">
        <v>3130</v>
      </c>
      <c r="K2213" s="663" t="s">
        <v>3131</v>
      </c>
      <c r="L2213" s="665">
        <v>152.9</v>
      </c>
      <c r="M2213" s="665">
        <v>3</v>
      </c>
      <c r="N2213" s="666">
        <v>458.70000000000005</v>
      </c>
    </row>
    <row r="2214" spans="1:14" ht="14.4" customHeight="1" x14ac:dyDescent="0.3">
      <c r="A2214" s="661" t="s">
        <v>591</v>
      </c>
      <c r="B2214" s="662" t="s">
        <v>592</v>
      </c>
      <c r="C2214" s="663" t="s">
        <v>607</v>
      </c>
      <c r="D2214" s="664" t="s">
        <v>4664</v>
      </c>
      <c r="E2214" s="663" t="s">
        <v>2888</v>
      </c>
      <c r="F2214" s="664" t="s">
        <v>4674</v>
      </c>
      <c r="G2214" s="663" t="s">
        <v>2438</v>
      </c>
      <c r="H2214" s="663" t="s">
        <v>3132</v>
      </c>
      <c r="I2214" s="663" t="s">
        <v>3132</v>
      </c>
      <c r="J2214" s="663" t="s">
        <v>3133</v>
      </c>
      <c r="K2214" s="663" t="s">
        <v>3128</v>
      </c>
      <c r="L2214" s="665">
        <v>34.659999999999997</v>
      </c>
      <c r="M2214" s="665">
        <v>20</v>
      </c>
      <c r="N2214" s="666">
        <v>693.19999999999993</v>
      </c>
    </row>
    <row r="2215" spans="1:14" ht="14.4" customHeight="1" x14ac:dyDescent="0.3">
      <c r="A2215" s="661" t="s">
        <v>591</v>
      </c>
      <c r="B2215" s="662" t="s">
        <v>592</v>
      </c>
      <c r="C2215" s="663" t="s">
        <v>607</v>
      </c>
      <c r="D2215" s="664" t="s">
        <v>4664</v>
      </c>
      <c r="E2215" s="663" t="s">
        <v>2888</v>
      </c>
      <c r="F2215" s="664" t="s">
        <v>4674</v>
      </c>
      <c r="G2215" s="663" t="s">
        <v>2438</v>
      </c>
      <c r="H2215" s="663" t="s">
        <v>3134</v>
      </c>
      <c r="I2215" s="663" t="s">
        <v>3134</v>
      </c>
      <c r="J2215" s="663" t="s">
        <v>3135</v>
      </c>
      <c r="K2215" s="663" t="s">
        <v>3136</v>
      </c>
      <c r="L2215" s="665">
        <v>55.189638844015896</v>
      </c>
      <c r="M2215" s="665">
        <v>160</v>
      </c>
      <c r="N2215" s="666">
        <v>8830.3422150425431</v>
      </c>
    </row>
    <row r="2216" spans="1:14" ht="14.4" customHeight="1" x14ac:dyDescent="0.3">
      <c r="A2216" s="661" t="s">
        <v>591</v>
      </c>
      <c r="B2216" s="662" t="s">
        <v>592</v>
      </c>
      <c r="C2216" s="663" t="s">
        <v>607</v>
      </c>
      <c r="D2216" s="664" t="s">
        <v>4664</v>
      </c>
      <c r="E2216" s="663" t="s">
        <v>2888</v>
      </c>
      <c r="F2216" s="664" t="s">
        <v>4674</v>
      </c>
      <c r="G2216" s="663" t="s">
        <v>2438</v>
      </c>
      <c r="H2216" s="663" t="s">
        <v>3137</v>
      </c>
      <c r="I2216" s="663" t="s">
        <v>3138</v>
      </c>
      <c r="J2216" s="663" t="s">
        <v>3139</v>
      </c>
      <c r="K2216" s="663" t="s">
        <v>3140</v>
      </c>
      <c r="L2216" s="665">
        <v>264</v>
      </c>
      <c r="M2216" s="665">
        <v>14</v>
      </c>
      <c r="N2216" s="666">
        <v>3696</v>
      </c>
    </row>
    <row r="2217" spans="1:14" ht="14.4" customHeight="1" x14ac:dyDescent="0.3">
      <c r="A2217" s="661" t="s">
        <v>591</v>
      </c>
      <c r="B2217" s="662" t="s">
        <v>592</v>
      </c>
      <c r="C2217" s="663" t="s">
        <v>607</v>
      </c>
      <c r="D2217" s="664" t="s">
        <v>4664</v>
      </c>
      <c r="E2217" s="663" t="s">
        <v>2888</v>
      </c>
      <c r="F2217" s="664" t="s">
        <v>4674</v>
      </c>
      <c r="G2217" s="663" t="s">
        <v>2438</v>
      </c>
      <c r="H2217" s="663" t="s">
        <v>3144</v>
      </c>
      <c r="I2217" s="663" t="s">
        <v>3144</v>
      </c>
      <c r="J2217" s="663" t="s">
        <v>3145</v>
      </c>
      <c r="K2217" s="663" t="s">
        <v>2902</v>
      </c>
      <c r="L2217" s="665">
        <v>957.19105842694034</v>
      </c>
      <c r="M2217" s="665">
        <v>29</v>
      </c>
      <c r="N2217" s="666">
        <v>27758.54069438127</v>
      </c>
    </row>
    <row r="2218" spans="1:14" ht="14.4" customHeight="1" x14ac:dyDescent="0.3">
      <c r="A2218" s="661" t="s">
        <v>591</v>
      </c>
      <c r="B2218" s="662" t="s">
        <v>592</v>
      </c>
      <c r="C2218" s="663" t="s">
        <v>607</v>
      </c>
      <c r="D2218" s="664" t="s">
        <v>4664</v>
      </c>
      <c r="E2218" s="663" t="s">
        <v>3146</v>
      </c>
      <c r="F2218" s="664" t="s">
        <v>4675</v>
      </c>
      <c r="G2218" s="663"/>
      <c r="H2218" s="663" t="s">
        <v>3147</v>
      </c>
      <c r="I2218" s="663" t="s">
        <v>3148</v>
      </c>
      <c r="J2218" s="663" t="s">
        <v>3149</v>
      </c>
      <c r="K2218" s="663"/>
      <c r="L2218" s="665">
        <v>30.219813562274446</v>
      </c>
      <c r="M2218" s="665">
        <v>80</v>
      </c>
      <c r="N2218" s="666">
        <v>2417.5850849819558</v>
      </c>
    </row>
    <row r="2219" spans="1:14" ht="14.4" customHeight="1" x14ac:dyDescent="0.3">
      <c r="A2219" s="661" t="s">
        <v>591</v>
      </c>
      <c r="B2219" s="662" t="s">
        <v>592</v>
      </c>
      <c r="C2219" s="663" t="s">
        <v>607</v>
      </c>
      <c r="D2219" s="664" t="s">
        <v>4664</v>
      </c>
      <c r="E2219" s="663" t="s">
        <v>3146</v>
      </c>
      <c r="F2219" s="664" t="s">
        <v>4675</v>
      </c>
      <c r="G2219" s="663" t="s">
        <v>650</v>
      </c>
      <c r="H2219" s="663" t="s">
        <v>3150</v>
      </c>
      <c r="I2219" s="663" t="s">
        <v>3151</v>
      </c>
      <c r="J2219" s="663" t="s">
        <v>3152</v>
      </c>
      <c r="K2219" s="663" t="s">
        <v>3153</v>
      </c>
      <c r="L2219" s="665">
        <v>100.96867169949559</v>
      </c>
      <c r="M2219" s="665">
        <v>8</v>
      </c>
      <c r="N2219" s="666">
        <v>807.7493735959647</v>
      </c>
    </row>
    <row r="2220" spans="1:14" ht="14.4" customHeight="1" x14ac:dyDescent="0.3">
      <c r="A2220" s="661" t="s">
        <v>591</v>
      </c>
      <c r="B2220" s="662" t="s">
        <v>592</v>
      </c>
      <c r="C2220" s="663" t="s">
        <v>607</v>
      </c>
      <c r="D2220" s="664" t="s">
        <v>4664</v>
      </c>
      <c r="E2220" s="663" t="s">
        <v>3146</v>
      </c>
      <c r="F2220" s="664" t="s">
        <v>4675</v>
      </c>
      <c r="G2220" s="663" t="s">
        <v>650</v>
      </c>
      <c r="H2220" s="663" t="s">
        <v>3158</v>
      </c>
      <c r="I2220" s="663" t="s">
        <v>3159</v>
      </c>
      <c r="J2220" s="663" t="s">
        <v>3160</v>
      </c>
      <c r="K2220" s="663" t="s">
        <v>3161</v>
      </c>
      <c r="L2220" s="665">
        <v>1408.7496815017528</v>
      </c>
      <c r="M2220" s="665">
        <v>28</v>
      </c>
      <c r="N2220" s="666">
        <v>39444.991082049077</v>
      </c>
    </row>
    <row r="2221" spans="1:14" ht="14.4" customHeight="1" x14ac:dyDescent="0.3">
      <c r="A2221" s="661" t="s">
        <v>591</v>
      </c>
      <c r="B2221" s="662" t="s">
        <v>592</v>
      </c>
      <c r="C2221" s="663" t="s">
        <v>607</v>
      </c>
      <c r="D2221" s="664" t="s">
        <v>4664</v>
      </c>
      <c r="E2221" s="663" t="s">
        <v>3146</v>
      </c>
      <c r="F2221" s="664" t="s">
        <v>4675</v>
      </c>
      <c r="G2221" s="663" t="s">
        <v>650</v>
      </c>
      <c r="H2221" s="663" t="s">
        <v>3169</v>
      </c>
      <c r="I2221" s="663" t="s">
        <v>3170</v>
      </c>
      <c r="J2221" s="663" t="s">
        <v>3171</v>
      </c>
      <c r="K2221" s="663" t="s">
        <v>3172</v>
      </c>
      <c r="L2221" s="665">
        <v>96.699852750916691</v>
      </c>
      <c r="M2221" s="665">
        <v>5</v>
      </c>
      <c r="N2221" s="666">
        <v>483.49926375458347</v>
      </c>
    </row>
    <row r="2222" spans="1:14" ht="14.4" customHeight="1" x14ac:dyDescent="0.3">
      <c r="A2222" s="661" t="s">
        <v>591</v>
      </c>
      <c r="B2222" s="662" t="s">
        <v>592</v>
      </c>
      <c r="C2222" s="663" t="s">
        <v>607</v>
      </c>
      <c r="D2222" s="664" t="s">
        <v>4664</v>
      </c>
      <c r="E2222" s="663" t="s">
        <v>3146</v>
      </c>
      <c r="F2222" s="664" t="s">
        <v>4675</v>
      </c>
      <c r="G2222" s="663" t="s">
        <v>650</v>
      </c>
      <c r="H2222" s="663" t="s">
        <v>3177</v>
      </c>
      <c r="I2222" s="663" t="s">
        <v>3178</v>
      </c>
      <c r="J2222" s="663" t="s">
        <v>3179</v>
      </c>
      <c r="K2222" s="663" t="s">
        <v>3180</v>
      </c>
      <c r="L2222" s="665">
        <v>5096.6464367816097</v>
      </c>
      <c r="M2222" s="665">
        <v>435</v>
      </c>
      <c r="N2222" s="666">
        <v>2217041.2000000002</v>
      </c>
    </row>
    <row r="2223" spans="1:14" ht="14.4" customHeight="1" x14ac:dyDescent="0.3">
      <c r="A2223" s="661" t="s">
        <v>591</v>
      </c>
      <c r="B2223" s="662" t="s">
        <v>592</v>
      </c>
      <c r="C2223" s="663" t="s">
        <v>607</v>
      </c>
      <c r="D2223" s="664" t="s">
        <v>4664</v>
      </c>
      <c r="E2223" s="663" t="s">
        <v>3146</v>
      </c>
      <c r="F2223" s="664" t="s">
        <v>4675</v>
      </c>
      <c r="G2223" s="663" t="s">
        <v>650</v>
      </c>
      <c r="H2223" s="663" t="s">
        <v>3181</v>
      </c>
      <c r="I2223" s="663" t="s">
        <v>3182</v>
      </c>
      <c r="J2223" s="663" t="s">
        <v>3183</v>
      </c>
      <c r="K2223" s="663" t="s">
        <v>3184</v>
      </c>
      <c r="L2223" s="665">
        <v>25121.684445961324</v>
      </c>
      <c r="M2223" s="665">
        <v>13.799999999999999</v>
      </c>
      <c r="N2223" s="666">
        <v>346679.24535426626</v>
      </c>
    </row>
    <row r="2224" spans="1:14" ht="14.4" customHeight="1" x14ac:dyDescent="0.3">
      <c r="A2224" s="661" t="s">
        <v>591</v>
      </c>
      <c r="B2224" s="662" t="s">
        <v>592</v>
      </c>
      <c r="C2224" s="663" t="s">
        <v>607</v>
      </c>
      <c r="D2224" s="664" t="s">
        <v>4664</v>
      </c>
      <c r="E2224" s="663" t="s">
        <v>3146</v>
      </c>
      <c r="F2224" s="664" t="s">
        <v>4675</v>
      </c>
      <c r="G2224" s="663" t="s">
        <v>650</v>
      </c>
      <c r="H2224" s="663" t="s">
        <v>3189</v>
      </c>
      <c r="I2224" s="663" t="s">
        <v>3189</v>
      </c>
      <c r="J2224" s="663" t="s">
        <v>3183</v>
      </c>
      <c r="K2224" s="663" t="s">
        <v>3190</v>
      </c>
      <c r="L2224" s="665">
        <v>25135.915135989053</v>
      </c>
      <c r="M2224" s="665">
        <v>14.2</v>
      </c>
      <c r="N2224" s="666">
        <v>356929.99493104452</v>
      </c>
    </row>
    <row r="2225" spans="1:14" ht="14.4" customHeight="1" x14ac:dyDescent="0.3">
      <c r="A2225" s="661" t="s">
        <v>591</v>
      </c>
      <c r="B2225" s="662" t="s">
        <v>592</v>
      </c>
      <c r="C2225" s="663" t="s">
        <v>607</v>
      </c>
      <c r="D2225" s="664" t="s">
        <v>4664</v>
      </c>
      <c r="E2225" s="663" t="s">
        <v>3146</v>
      </c>
      <c r="F2225" s="664" t="s">
        <v>4675</v>
      </c>
      <c r="G2225" s="663" t="s">
        <v>2438</v>
      </c>
      <c r="H2225" s="663" t="s">
        <v>3191</v>
      </c>
      <c r="I2225" s="663" t="s">
        <v>3192</v>
      </c>
      <c r="J2225" s="663" t="s">
        <v>3193</v>
      </c>
      <c r="K2225" s="663" t="s">
        <v>3194</v>
      </c>
      <c r="L2225" s="665">
        <v>2843.6087992078033</v>
      </c>
      <c r="M2225" s="665">
        <v>595</v>
      </c>
      <c r="N2225" s="666">
        <v>1691947.235528643</v>
      </c>
    </row>
    <row r="2226" spans="1:14" ht="14.4" customHeight="1" x14ac:dyDescent="0.3">
      <c r="A2226" s="661" t="s">
        <v>591</v>
      </c>
      <c r="B2226" s="662" t="s">
        <v>592</v>
      </c>
      <c r="C2226" s="663" t="s">
        <v>607</v>
      </c>
      <c r="D2226" s="664" t="s">
        <v>4664</v>
      </c>
      <c r="E2226" s="663" t="s">
        <v>3146</v>
      </c>
      <c r="F2226" s="664" t="s">
        <v>4675</v>
      </c>
      <c r="G2226" s="663" t="s">
        <v>2438</v>
      </c>
      <c r="H2226" s="663" t="s">
        <v>3195</v>
      </c>
      <c r="I2226" s="663" t="s">
        <v>3196</v>
      </c>
      <c r="J2226" s="663" t="s">
        <v>3197</v>
      </c>
      <c r="K2226" s="663" t="s">
        <v>3198</v>
      </c>
      <c r="L2226" s="665">
        <v>5616.9750000000004</v>
      </c>
      <c r="M2226" s="665">
        <v>40</v>
      </c>
      <c r="N2226" s="666">
        <v>224679</v>
      </c>
    </row>
    <row r="2227" spans="1:14" ht="14.4" customHeight="1" x14ac:dyDescent="0.3">
      <c r="A2227" s="661" t="s">
        <v>591</v>
      </c>
      <c r="B2227" s="662" t="s">
        <v>592</v>
      </c>
      <c r="C2227" s="663" t="s">
        <v>607</v>
      </c>
      <c r="D2227" s="664" t="s">
        <v>4664</v>
      </c>
      <c r="E2227" s="663" t="s">
        <v>3146</v>
      </c>
      <c r="F2227" s="664" t="s">
        <v>4675</v>
      </c>
      <c r="G2227" s="663" t="s">
        <v>2438</v>
      </c>
      <c r="H2227" s="663" t="s">
        <v>3199</v>
      </c>
      <c r="I2227" s="663" t="s">
        <v>3200</v>
      </c>
      <c r="J2227" s="663" t="s">
        <v>3193</v>
      </c>
      <c r="K2227" s="663" t="s">
        <v>3201</v>
      </c>
      <c r="L2227" s="665">
        <v>13506.674204545456</v>
      </c>
      <c r="M2227" s="665">
        <v>22</v>
      </c>
      <c r="N2227" s="666">
        <v>297146.83250000002</v>
      </c>
    </row>
    <row r="2228" spans="1:14" ht="14.4" customHeight="1" x14ac:dyDescent="0.3">
      <c r="A2228" s="661" t="s">
        <v>591</v>
      </c>
      <c r="B2228" s="662" t="s">
        <v>592</v>
      </c>
      <c r="C2228" s="663" t="s">
        <v>607</v>
      </c>
      <c r="D2228" s="664" t="s">
        <v>4664</v>
      </c>
      <c r="E2228" s="663" t="s">
        <v>3146</v>
      </c>
      <c r="F2228" s="664" t="s">
        <v>4675</v>
      </c>
      <c r="G2228" s="663" t="s">
        <v>2438</v>
      </c>
      <c r="H2228" s="663" t="s">
        <v>3202</v>
      </c>
      <c r="I2228" s="663" t="s">
        <v>3203</v>
      </c>
      <c r="J2228" s="663" t="s">
        <v>3204</v>
      </c>
      <c r="K2228" s="663" t="s">
        <v>3205</v>
      </c>
      <c r="L2228" s="665">
        <v>10087.345791814119</v>
      </c>
      <c r="M2228" s="665">
        <v>25</v>
      </c>
      <c r="N2228" s="666">
        <v>252183.644795353</v>
      </c>
    </row>
    <row r="2229" spans="1:14" ht="14.4" customHeight="1" x14ac:dyDescent="0.3">
      <c r="A2229" s="661" t="s">
        <v>591</v>
      </c>
      <c r="B2229" s="662" t="s">
        <v>592</v>
      </c>
      <c r="C2229" s="663" t="s">
        <v>607</v>
      </c>
      <c r="D2229" s="664" t="s">
        <v>4664</v>
      </c>
      <c r="E2229" s="663" t="s">
        <v>3146</v>
      </c>
      <c r="F2229" s="664" t="s">
        <v>4675</v>
      </c>
      <c r="G2229" s="663" t="s">
        <v>2438</v>
      </c>
      <c r="H2229" s="663" t="s">
        <v>3206</v>
      </c>
      <c r="I2229" s="663" t="s">
        <v>3206</v>
      </c>
      <c r="J2229" s="663" t="s">
        <v>3207</v>
      </c>
      <c r="K2229" s="663" t="s">
        <v>3208</v>
      </c>
      <c r="L2229" s="665">
        <v>159.5</v>
      </c>
      <c r="M2229" s="665">
        <v>21</v>
      </c>
      <c r="N2229" s="666">
        <v>3349.5</v>
      </c>
    </row>
    <row r="2230" spans="1:14" ht="14.4" customHeight="1" x14ac:dyDescent="0.3">
      <c r="A2230" s="661" t="s">
        <v>591</v>
      </c>
      <c r="B2230" s="662" t="s">
        <v>592</v>
      </c>
      <c r="C2230" s="663" t="s">
        <v>607</v>
      </c>
      <c r="D2230" s="664" t="s">
        <v>4664</v>
      </c>
      <c r="E2230" s="663" t="s">
        <v>3216</v>
      </c>
      <c r="F2230" s="664" t="s">
        <v>4677</v>
      </c>
      <c r="G2230" s="663"/>
      <c r="H2230" s="663"/>
      <c r="I2230" s="663" t="s">
        <v>3217</v>
      </c>
      <c r="J2230" s="663" t="s">
        <v>3218</v>
      </c>
      <c r="K2230" s="663"/>
      <c r="L2230" s="665">
        <v>4779.5</v>
      </c>
      <c r="M2230" s="665">
        <v>21</v>
      </c>
      <c r="N2230" s="666">
        <v>100369.5</v>
      </c>
    </row>
    <row r="2231" spans="1:14" ht="14.4" customHeight="1" x14ac:dyDescent="0.3">
      <c r="A2231" s="661" t="s">
        <v>591</v>
      </c>
      <c r="B2231" s="662" t="s">
        <v>592</v>
      </c>
      <c r="C2231" s="663" t="s">
        <v>607</v>
      </c>
      <c r="D2231" s="664" t="s">
        <v>4664</v>
      </c>
      <c r="E2231" s="663" t="s">
        <v>3216</v>
      </c>
      <c r="F2231" s="664" t="s">
        <v>4677</v>
      </c>
      <c r="G2231" s="663"/>
      <c r="H2231" s="663"/>
      <c r="I2231" s="663" t="s">
        <v>3219</v>
      </c>
      <c r="J2231" s="663" t="s">
        <v>3220</v>
      </c>
      <c r="K2231" s="663"/>
      <c r="L2231" s="665">
        <v>1359.0979166666668</v>
      </c>
      <c r="M2231" s="665">
        <v>48</v>
      </c>
      <c r="N2231" s="666">
        <v>65236.700000000004</v>
      </c>
    </row>
    <row r="2232" spans="1:14" ht="14.4" customHeight="1" x14ac:dyDescent="0.3">
      <c r="A2232" s="661" t="s">
        <v>591</v>
      </c>
      <c r="B2232" s="662" t="s">
        <v>592</v>
      </c>
      <c r="C2232" s="663" t="s">
        <v>607</v>
      </c>
      <c r="D2232" s="664" t="s">
        <v>4664</v>
      </c>
      <c r="E2232" s="663" t="s">
        <v>3216</v>
      </c>
      <c r="F2232" s="664" t="s">
        <v>4677</v>
      </c>
      <c r="G2232" s="663"/>
      <c r="H2232" s="663"/>
      <c r="I2232" s="663" t="s">
        <v>3221</v>
      </c>
      <c r="J2232" s="663" t="s">
        <v>3222</v>
      </c>
      <c r="K2232" s="663"/>
      <c r="L2232" s="665">
        <v>8565.4726368159209</v>
      </c>
      <c r="M2232" s="665">
        <v>201</v>
      </c>
      <c r="N2232" s="666">
        <v>1721660</v>
      </c>
    </row>
    <row r="2233" spans="1:14" ht="14.4" customHeight="1" x14ac:dyDescent="0.3">
      <c r="A2233" s="661" t="s">
        <v>591</v>
      </c>
      <c r="B2233" s="662" t="s">
        <v>592</v>
      </c>
      <c r="C2233" s="663" t="s">
        <v>607</v>
      </c>
      <c r="D2233" s="664" t="s">
        <v>4664</v>
      </c>
      <c r="E2233" s="663" t="s">
        <v>3216</v>
      </c>
      <c r="F2233" s="664" t="s">
        <v>4677</v>
      </c>
      <c r="G2233" s="663"/>
      <c r="H2233" s="663"/>
      <c r="I2233" s="663" t="s">
        <v>3223</v>
      </c>
      <c r="J2233" s="663" t="s">
        <v>3224</v>
      </c>
      <c r="K2233" s="663"/>
      <c r="L2233" s="665">
        <v>4750</v>
      </c>
      <c r="M2233" s="665">
        <v>56</v>
      </c>
      <c r="N2233" s="666">
        <v>266000</v>
      </c>
    </row>
    <row r="2234" spans="1:14" ht="14.4" customHeight="1" x14ac:dyDescent="0.3">
      <c r="A2234" s="661" t="s">
        <v>591</v>
      </c>
      <c r="B2234" s="662" t="s">
        <v>592</v>
      </c>
      <c r="C2234" s="663" t="s">
        <v>607</v>
      </c>
      <c r="D2234" s="664" t="s">
        <v>4664</v>
      </c>
      <c r="E2234" s="663" t="s">
        <v>3216</v>
      </c>
      <c r="F2234" s="664" t="s">
        <v>4677</v>
      </c>
      <c r="G2234" s="663"/>
      <c r="H2234" s="663"/>
      <c r="I2234" s="663" t="s">
        <v>3225</v>
      </c>
      <c r="J2234" s="663" t="s">
        <v>3226</v>
      </c>
      <c r="K2234" s="663"/>
      <c r="L2234" s="665">
        <v>9559</v>
      </c>
      <c r="M2234" s="665">
        <v>33</v>
      </c>
      <c r="N2234" s="666">
        <v>315447</v>
      </c>
    </row>
    <row r="2235" spans="1:14" ht="14.4" customHeight="1" x14ac:dyDescent="0.3">
      <c r="A2235" s="661" t="s">
        <v>591</v>
      </c>
      <c r="B2235" s="662" t="s">
        <v>592</v>
      </c>
      <c r="C2235" s="663" t="s">
        <v>607</v>
      </c>
      <c r="D2235" s="664" t="s">
        <v>4664</v>
      </c>
      <c r="E2235" s="663" t="s">
        <v>3216</v>
      </c>
      <c r="F2235" s="664" t="s">
        <v>4677</v>
      </c>
      <c r="G2235" s="663"/>
      <c r="H2235" s="663"/>
      <c r="I2235" s="663" t="s">
        <v>3227</v>
      </c>
      <c r="J2235" s="663" t="s">
        <v>3228</v>
      </c>
      <c r="K2235" s="663"/>
      <c r="L2235" s="665">
        <v>2145</v>
      </c>
      <c r="M2235" s="665">
        <v>7</v>
      </c>
      <c r="N2235" s="666">
        <v>15015</v>
      </c>
    </row>
    <row r="2236" spans="1:14" ht="14.4" customHeight="1" x14ac:dyDescent="0.3">
      <c r="A2236" s="661" t="s">
        <v>591</v>
      </c>
      <c r="B2236" s="662" t="s">
        <v>592</v>
      </c>
      <c r="C2236" s="663" t="s">
        <v>607</v>
      </c>
      <c r="D2236" s="664" t="s">
        <v>4664</v>
      </c>
      <c r="E2236" s="663" t="s">
        <v>3216</v>
      </c>
      <c r="F2236" s="664" t="s">
        <v>4677</v>
      </c>
      <c r="G2236" s="663"/>
      <c r="H2236" s="663"/>
      <c r="I2236" s="663" t="s">
        <v>3229</v>
      </c>
      <c r="J2236" s="663" t="s">
        <v>3230</v>
      </c>
      <c r="K2236" s="663"/>
      <c r="L2236" s="665">
        <v>8264.5439999999999</v>
      </c>
      <c r="M2236" s="665">
        <v>50</v>
      </c>
      <c r="N2236" s="666">
        <v>413227.2</v>
      </c>
    </row>
    <row r="2237" spans="1:14" ht="14.4" customHeight="1" x14ac:dyDescent="0.3">
      <c r="A2237" s="661" t="s">
        <v>591</v>
      </c>
      <c r="B2237" s="662" t="s">
        <v>592</v>
      </c>
      <c r="C2237" s="663" t="s">
        <v>607</v>
      </c>
      <c r="D2237" s="664" t="s">
        <v>4664</v>
      </c>
      <c r="E2237" s="663" t="s">
        <v>3216</v>
      </c>
      <c r="F2237" s="664" t="s">
        <v>4677</v>
      </c>
      <c r="G2237" s="663"/>
      <c r="H2237" s="663"/>
      <c r="I2237" s="663" t="s">
        <v>3233</v>
      </c>
      <c r="J2237" s="663" t="s">
        <v>3234</v>
      </c>
      <c r="K2237" s="663"/>
      <c r="L2237" s="665">
        <v>4226.2</v>
      </c>
      <c r="M2237" s="665">
        <v>4</v>
      </c>
      <c r="N2237" s="666">
        <v>16904.8</v>
      </c>
    </row>
    <row r="2238" spans="1:14" ht="14.4" customHeight="1" x14ac:dyDescent="0.3">
      <c r="A2238" s="661" t="s">
        <v>591</v>
      </c>
      <c r="B2238" s="662" t="s">
        <v>592</v>
      </c>
      <c r="C2238" s="663" t="s">
        <v>607</v>
      </c>
      <c r="D2238" s="664" t="s">
        <v>4664</v>
      </c>
      <c r="E2238" s="663" t="s">
        <v>3216</v>
      </c>
      <c r="F2238" s="664" t="s">
        <v>4677</v>
      </c>
      <c r="G2238" s="663"/>
      <c r="H2238" s="663"/>
      <c r="I2238" s="663" t="s">
        <v>3235</v>
      </c>
      <c r="J2238" s="663" t="s">
        <v>3236</v>
      </c>
      <c r="K2238" s="663" t="s">
        <v>3237</v>
      </c>
      <c r="L2238" s="665">
        <v>18623</v>
      </c>
      <c r="M2238" s="665">
        <v>54</v>
      </c>
      <c r="N2238" s="666">
        <v>1005642</v>
      </c>
    </row>
    <row r="2239" spans="1:14" ht="14.4" customHeight="1" x14ac:dyDescent="0.3">
      <c r="A2239" s="661" t="s">
        <v>591</v>
      </c>
      <c r="B2239" s="662" t="s">
        <v>592</v>
      </c>
      <c r="C2239" s="663" t="s">
        <v>607</v>
      </c>
      <c r="D2239" s="664" t="s">
        <v>4664</v>
      </c>
      <c r="E2239" s="663" t="s">
        <v>3216</v>
      </c>
      <c r="F2239" s="664" t="s">
        <v>4677</v>
      </c>
      <c r="G2239" s="663"/>
      <c r="H2239" s="663"/>
      <c r="I2239" s="663" t="s">
        <v>3238</v>
      </c>
      <c r="J2239" s="663" t="s">
        <v>3239</v>
      </c>
      <c r="K2239" s="663" t="s">
        <v>3240</v>
      </c>
      <c r="L2239" s="665">
        <v>1287</v>
      </c>
      <c r="M2239" s="665">
        <v>1019</v>
      </c>
      <c r="N2239" s="666">
        <v>1311453</v>
      </c>
    </row>
    <row r="2240" spans="1:14" ht="14.4" customHeight="1" x14ac:dyDescent="0.3">
      <c r="A2240" s="661" t="s">
        <v>591</v>
      </c>
      <c r="B2240" s="662" t="s">
        <v>592</v>
      </c>
      <c r="C2240" s="663" t="s">
        <v>607</v>
      </c>
      <c r="D2240" s="664" t="s">
        <v>4664</v>
      </c>
      <c r="E2240" s="663" t="s">
        <v>3216</v>
      </c>
      <c r="F2240" s="664" t="s">
        <v>4677</v>
      </c>
      <c r="G2240" s="663"/>
      <c r="H2240" s="663"/>
      <c r="I2240" s="663" t="s">
        <v>3241</v>
      </c>
      <c r="J2240" s="663" t="s">
        <v>3242</v>
      </c>
      <c r="K2240" s="663" t="s">
        <v>3243</v>
      </c>
      <c r="L2240" s="665">
        <v>19118</v>
      </c>
      <c r="M2240" s="665">
        <v>8</v>
      </c>
      <c r="N2240" s="666">
        <v>152944</v>
      </c>
    </row>
    <row r="2241" spans="1:14" ht="14.4" customHeight="1" x14ac:dyDescent="0.3">
      <c r="A2241" s="661" t="s">
        <v>591</v>
      </c>
      <c r="B2241" s="662" t="s">
        <v>592</v>
      </c>
      <c r="C2241" s="663" t="s">
        <v>607</v>
      </c>
      <c r="D2241" s="664" t="s">
        <v>4664</v>
      </c>
      <c r="E2241" s="663" t="s">
        <v>3216</v>
      </c>
      <c r="F2241" s="664" t="s">
        <v>4677</v>
      </c>
      <c r="G2241" s="663"/>
      <c r="H2241" s="663"/>
      <c r="I2241" s="663" t="s">
        <v>3244</v>
      </c>
      <c r="J2241" s="663" t="s">
        <v>3245</v>
      </c>
      <c r="K2241" s="663" t="s">
        <v>3240</v>
      </c>
      <c r="L2241" s="665">
        <v>1345.3</v>
      </c>
      <c r="M2241" s="665">
        <v>66</v>
      </c>
      <c r="N2241" s="666">
        <v>88789.8</v>
      </c>
    </row>
    <row r="2242" spans="1:14" ht="14.4" customHeight="1" x14ac:dyDescent="0.3">
      <c r="A2242" s="661" t="s">
        <v>591</v>
      </c>
      <c r="B2242" s="662" t="s">
        <v>592</v>
      </c>
      <c r="C2242" s="663" t="s">
        <v>607</v>
      </c>
      <c r="D2242" s="664" t="s">
        <v>4664</v>
      </c>
      <c r="E2242" s="663" t="s">
        <v>3216</v>
      </c>
      <c r="F2242" s="664" t="s">
        <v>4677</v>
      </c>
      <c r="G2242" s="663"/>
      <c r="H2242" s="663"/>
      <c r="I2242" s="663" t="s">
        <v>3246</v>
      </c>
      <c r="J2242" s="663" t="s">
        <v>3247</v>
      </c>
      <c r="K2242" s="663"/>
      <c r="L2242" s="665">
        <v>4305.3999999999996</v>
      </c>
      <c r="M2242" s="665">
        <v>10</v>
      </c>
      <c r="N2242" s="666">
        <v>43054</v>
      </c>
    </row>
    <row r="2243" spans="1:14" ht="14.4" customHeight="1" x14ac:dyDescent="0.3">
      <c r="A2243" s="661" t="s">
        <v>591</v>
      </c>
      <c r="B2243" s="662" t="s">
        <v>592</v>
      </c>
      <c r="C2243" s="663" t="s">
        <v>607</v>
      </c>
      <c r="D2243" s="664" t="s">
        <v>4664</v>
      </c>
      <c r="E2243" s="663" t="s">
        <v>3216</v>
      </c>
      <c r="F2243" s="664" t="s">
        <v>4677</v>
      </c>
      <c r="G2243" s="663"/>
      <c r="H2243" s="663"/>
      <c r="I2243" s="663" t="s">
        <v>4343</v>
      </c>
      <c r="J2243" s="663" t="s">
        <v>4344</v>
      </c>
      <c r="K2243" s="663" t="s">
        <v>4345</v>
      </c>
      <c r="L2243" s="665">
        <v>3372.5999999999995</v>
      </c>
      <c r="M2243" s="665">
        <v>7</v>
      </c>
      <c r="N2243" s="666">
        <v>23608.199999999997</v>
      </c>
    </row>
    <row r="2244" spans="1:14" ht="14.4" customHeight="1" x14ac:dyDescent="0.3">
      <c r="A2244" s="661" t="s">
        <v>591</v>
      </c>
      <c r="B2244" s="662" t="s">
        <v>592</v>
      </c>
      <c r="C2244" s="663" t="s">
        <v>607</v>
      </c>
      <c r="D2244" s="664" t="s">
        <v>4664</v>
      </c>
      <c r="E2244" s="663" t="s">
        <v>3216</v>
      </c>
      <c r="F2244" s="664" t="s">
        <v>4677</v>
      </c>
      <c r="G2244" s="663"/>
      <c r="H2244" s="663"/>
      <c r="I2244" s="663" t="s">
        <v>4346</v>
      </c>
      <c r="J2244" s="663" t="s">
        <v>4347</v>
      </c>
      <c r="K2244" s="663" t="s">
        <v>4348</v>
      </c>
      <c r="L2244" s="665">
        <v>1100</v>
      </c>
      <c r="M2244" s="665">
        <v>2</v>
      </c>
      <c r="N2244" s="666">
        <v>2200</v>
      </c>
    </row>
    <row r="2245" spans="1:14" ht="14.4" customHeight="1" x14ac:dyDescent="0.3">
      <c r="A2245" s="661" t="s">
        <v>591</v>
      </c>
      <c r="B2245" s="662" t="s">
        <v>592</v>
      </c>
      <c r="C2245" s="663" t="s">
        <v>607</v>
      </c>
      <c r="D2245" s="664" t="s">
        <v>4664</v>
      </c>
      <c r="E2245" s="663" t="s">
        <v>3216</v>
      </c>
      <c r="F2245" s="664" t="s">
        <v>4677</v>
      </c>
      <c r="G2245" s="663"/>
      <c r="H2245" s="663"/>
      <c r="I2245" s="663" t="s">
        <v>3248</v>
      </c>
      <c r="J2245" s="663" t="s">
        <v>3249</v>
      </c>
      <c r="K2245" s="663"/>
      <c r="L2245" s="665">
        <v>2945.8</v>
      </c>
      <c r="M2245" s="665">
        <v>29</v>
      </c>
      <c r="N2245" s="666">
        <v>85428.200000000012</v>
      </c>
    </row>
    <row r="2246" spans="1:14" ht="14.4" customHeight="1" x14ac:dyDescent="0.3">
      <c r="A2246" s="661" t="s">
        <v>591</v>
      </c>
      <c r="B2246" s="662" t="s">
        <v>592</v>
      </c>
      <c r="C2246" s="663" t="s">
        <v>607</v>
      </c>
      <c r="D2246" s="664" t="s">
        <v>4664</v>
      </c>
      <c r="E2246" s="663" t="s">
        <v>3216</v>
      </c>
      <c r="F2246" s="664" t="s">
        <v>4677</v>
      </c>
      <c r="G2246" s="663"/>
      <c r="H2246" s="663"/>
      <c r="I2246" s="663" t="s">
        <v>3253</v>
      </c>
      <c r="J2246" s="663" t="s">
        <v>3254</v>
      </c>
      <c r="K2246" s="663" t="s">
        <v>3255</v>
      </c>
      <c r="L2246" s="665">
        <v>2310</v>
      </c>
      <c r="M2246" s="665">
        <v>153</v>
      </c>
      <c r="N2246" s="666">
        <v>353430</v>
      </c>
    </row>
    <row r="2247" spans="1:14" ht="14.4" customHeight="1" x14ac:dyDescent="0.3">
      <c r="A2247" s="661" t="s">
        <v>591</v>
      </c>
      <c r="B2247" s="662" t="s">
        <v>592</v>
      </c>
      <c r="C2247" s="663" t="s">
        <v>607</v>
      </c>
      <c r="D2247" s="664" t="s">
        <v>4664</v>
      </c>
      <c r="E2247" s="663" t="s">
        <v>3280</v>
      </c>
      <c r="F2247" s="664" t="s">
        <v>4680</v>
      </c>
      <c r="G2247" s="663" t="s">
        <v>650</v>
      </c>
      <c r="H2247" s="663" t="s">
        <v>4349</v>
      </c>
      <c r="I2247" s="663" t="s">
        <v>4350</v>
      </c>
      <c r="J2247" s="663" t="s">
        <v>4351</v>
      </c>
      <c r="K2247" s="663" t="s">
        <v>3284</v>
      </c>
      <c r="L2247" s="665">
        <v>2265.9865504844383</v>
      </c>
      <c r="M2247" s="665">
        <v>16</v>
      </c>
      <c r="N2247" s="666">
        <v>36255.784807751013</v>
      </c>
    </row>
    <row r="2248" spans="1:14" ht="14.4" customHeight="1" x14ac:dyDescent="0.3">
      <c r="A2248" s="661" t="s">
        <v>591</v>
      </c>
      <c r="B2248" s="662" t="s">
        <v>592</v>
      </c>
      <c r="C2248" s="663" t="s">
        <v>607</v>
      </c>
      <c r="D2248" s="664" t="s">
        <v>4664</v>
      </c>
      <c r="E2248" s="663" t="s">
        <v>3280</v>
      </c>
      <c r="F2248" s="664" t="s">
        <v>4680</v>
      </c>
      <c r="G2248" s="663" t="s">
        <v>650</v>
      </c>
      <c r="H2248" s="663" t="s">
        <v>3285</v>
      </c>
      <c r="I2248" s="663" t="s">
        <v>3286</v>
      </c>
      <c r="J2248" s="663" t="s">
        <v>3287</v>
      </c>
      <c r="K2248" s="663" t="s">
        <v>3288</v>
      </c>
      <c r="L2248" s="665">
        <v>3802.109724971986</v>
      </c>
      <c r="M2248" s="665">
        <v>62</v>
      </c>
      <c r="N2248" s="666">
        <v>235730.80294826312</v>
      </c>
    </row>
    <row r="2249" spans="1:14" ht="14.4" customHeight="1" x14ac:dyDescent="0.3">
      <c r="A2249" s="661" t="s">
        <v>591</v>
      </c>
      <c r="B2249" s="662" t="s">
        <v>592</v>
      </c>
      <c r="C2249" s="663" t="s">
        <v>607</v>
      </c>
      <c r="D2249" s="664" t="s">
        <v>4664</v>
      </c>
      <c r="E2249" s="663" t="s">
        <v>3280</v>
      </c>
      <c r="F2249" s="664" t="s">
        <v>4680</v>
      </c>
      <c r="G2249" s="663" t="s">
        <v>650</v>
      </c>
      <c r="H2249" s="663" t="s">
        <v>3293</v>
      </c>
      <c r="I2249" s="663" t="s">
        <v>3293</v>
      </c>
      <c r="J2249" s="663" t="s">
        <v>3294</v>
      </c>
      <c r="K2249" s="663" t="s">
        <v>3295</v>
      </c>
      <c r="L2249" s="665">
        <v>3532.4014285714288</v>
      </c>
      <c r="M2249" s="665">
        <v>14</v>
      </c>
      <c r="N2249" s="666">
        <v>49453.62</v>
      </c>
    </row>
    <row r="2250" spans="1:14" ht="14.4" customHeight="1" x14ac:dyDescent="0.3">
      <c r="A2250" s="661" t="s">
        <v>591</v>
      </c>
      <c r="B2250" s="662" t="s">
        <v>592</v>
      </c>
      <c r="C2250" s="663" t="s">
        <v>607</v>
      </c>
      <c r="D2250" s="664" t="s">
        <v>4664</v>
      </c>
      <c r="E2250" s="663" t="s">
        <v>3280</v>
      </c>
      <c r="F2250" s="664" t="s">
        <v>4680</v>
      </c>
      <c r="G2250" s="663" t="s">
        <v>650</v>
      </c>
      <c r="H2250" s="663" t="s">
        <v>3296</v>
      </c>
      <c r="I2250" s="663" t="s">
        <v>3297</v>
      </c>
      <c r="J2250" s="663" t="s">
        <v>3298</v>
      </c>
      <c r="K2250" s="663" t="s">
        <v>3295</v>
      </c>
      <c r="L2250" s="665">
        <v>1680.5799999999997</v>
      </c>
      <c r="M2250" s="665">
        <v>13.8</v>
      </c>
      <c r="N2250" s="666">
        <v>23192.003999999997</v>
      </c>
    </row>
    <row r="2251" spans="1:14" ht="14.4" customHeight="1" x14ac:dyDescent="0.3">
      <c r="A2251" s="661" t="s">
        <v>591</v>
      </c>
      <c r="B2251" s="662" t="s">
        <v>592</v>
      </c>
      <c r="C2251" s="663" t="s">
        <v>607</v>
      </c>
      <c r="D2251" s="664" t="s">
        <v>4664</v>
      </c>
      <c r="E2251" s="663" t="s">
        <v>3280</v>
      </c>
      <c r="F2251" s="664" t="s">
        <v>4680</v>
      </c>
      <c r="G2251" s="663" t="s">
        <v>650</v>
      </c>
      <c r="H2251" s="663" t="s">
        <v>3306</v>
      </c>
      <c r="I2251" s="663" t="s">
        <v>3307</v>
      </c>
      <c r="J2251" s="663" t="s">
        <v>3308</v>
      </c>
      <c r="K2251" s="663" t="s">
        <v>3284</v>
      </c>
      <c r="L2251" s="665">
        <v>2596</v>
      </c>
      <c r="M2251" s="665">
        <v>18</v>
      </c>
      <c r="N2251" s="666">
        <v>46728</v>
      </c>
    </row>
    <row r="2252" spans="1:14" ht="14.4" customHeight="1" x14ac:dyDescent="0.3">
      <c r="A2252" s="661" t="s">
        <v>591</v>
      </c>
      <c r="B2252" s="662" t="s">
        <v>592</v>
      </c>
      <c r="C2252" s="663" t="s">
        <v>607</v>
      </c>
      <c r="D2252" s="664" t="s">
        <v>4664</v>
      </c>
      <c r="E2252" s="663" t="s">
        <v>3280</v>
      </c>
      <c r="F2252" s="664" t="s">
        <v>4680</v>
      </c>
      <c r="G2252" s="663" t="s">
        <v>650</v>
      </c>
      <c r="H2252" s="663" t="s">
        <v>3312</v>
      </c>
      <c r="I2252" s="663" t="s">
        <v>3313</v>
      </c>
      <c r="J2252" s="663" t="s">
        <v>3314</v>
      </c>
      <c r="K2252" s="663" t="s">
        <v>3315</v>
      </c>
      <c r="L2252" s="665">
        <v>3847.8916666666669</v>
      </c>
      <c r="M2252" s="665">
        <v>24</v>
      </c>
      <c r="N2252" s="666">
        <v>92349.400000000009</v>
      </c>
    </row>
    <row r="2253" spans="1:14" ht="14.4" customHeight="1" x14ac:dyDescent="0.3">
      <c r="A2253" s="661" t="s">
        <v>591</v>
      </c>
      <c r="B2253" s="662" t="s">
        <v>592</v>
      </c>
      <c r="C2253" s="663" t="s">
        <v>607</v>
      </c>
      <c r="D2253" s="664" t="s">
        <v>4664</v>
      </c>
      <c r="E2253" s="663" t="s">
        <v>3280</v>
      </c>
      <c r="F2253" s="664" t="s">
        <v>4680</v>
      </c>
      <c r="G2253" s="663" t="s">
        <v>650</v>
      </c>
      <c r="H2253" s="663" t="s">
        <v>4360</v>
      </c>
      <c r="I2253" s="663" t="s">
        <v>4361</v>
      </c>
      <c r="J2253" s="663" t="s">
        <v>4362</v>
      </c>
      <c r="K2253" s="663" t="s">
        <v>4363</v>
      </c>
      <c r="L2253" s="665">
        <v>842.39666666666665</v>
      </c>
      <c r="M2253" s="665">
        <v>24</v>
      </c>
      <c r="N2253" s="666">
        <v>20217.52</v>
      </c>
    </row>
    <row r="2254" spans="1:14" ht="14.4" customHeight="1" x14ac:dyDescent="0.3">
      <c r="A2254" s="661" t="s">
        <v>591</v>
      </c>
      <c r="B2254" s="662" t="s">
        <v>592</v>
      </c>
      <c r="C2254" s="663" t="s">
        <v>610</v>
      </c>
      <c r="D2254" s="664" t="s">
        <v>4665</v>
      </c>
      <c r="E2254" s="663" t="s">
        <v>634</v>
      </c>
      <c r="F2254" s="664" t="s">
        <v>4671</v>
      </c>
      <c r="G2254" s="663" t="s">
        <v>650</v>
      </c>
      <c r="H2254" s="663" t="s">
        <v>4580</v>
      </c>
      <c r="I2254" s="663" t="s">
        <v>215</v>
      </c>
      <c r="J2254" s="663" t="s">
        <v>4581</v>
      </c>
      <c r="K2254" s="663"/>
      <c r="L2254" s="665">
        <v>36.206666666666671</v>
      </c>
      <c r="M2254" s="665">
        <v>6</v>
      </c>
      <c r="N2254" s="666">
        <v>217.24</v>
      </c>
    </row>
    <row r="2255" spans="1:14" ht="14.4" customHeight="1" x14ac:dyDescent="0.3">
      <c r="A2255" s="661" t="s">
        <v>591</v>
      </c>
      <c r="B2255" s="662" t="s">
        <v>592</v>
      </c>
      <c r="C2255" s="663" t="s">
        <v>610</v>
      </c>
      <c r="D2255" s="664" t="s">
        <v>4665</v>
      </c>
      <c r="E2255" s="663" t="s">
        <v>634</v>
      </c>
      <c r="F2255" s="664" t="s">
        <v>4671</v>
      </c>
      <c r="G2255" s="663" t="s">
        <v>650</v>
      </c>
      <c r="H2255" s="663" t="s">
        <v>4385</v>
      </c>
      <c r="I2255" s="663" t="s">
        <v>215</v>
      </c>
      <c r="J2255" s="663" t="s">
        <v>4386</v>
      </c>
      <c r="K2255" s="663"/>
      <c r="L2255" s="665">
        <v>30.980000000000004</v>
      </c>
      <c r="M2255" s="665">
        <v>6</v>
      </c>
      <c r="N2255" s="666">
        <v>185.88000000000002</v>
      </c>
    </row>
    <row r="2256" spans="1:14" ht="14.4" customHeight="1" x14ac:dyDescent="0.3">
      <c r="A2256" s="661" t="s">
        <v>591</v>
      </c>
      <c r="B2256" s="662" t="s">
        <v>592</v>
      </c>
      <c r="C2256" s="663" t="s">
        <v>610</v>
      </c>
      <c r="D2256" s="664" t="s">
        <v>4665</v>
      </c>
      <c r="E2256" s="663" t="s">
        <v>634</v>
      </c>
      <c r="F2256" s="664" t="s">
        <v>4671</v>
      </c>
      <c r="G2256" s="663" t="s">
        <v>650</v>
      </c>
      <c r="H2256" s="663" t="s">
        <v>1103</v>
      </c>
      <c r="I2256" s="663" t="s">
        <v>215</v>
      </c>
      <c r="J2256" s="663" t="s">
        <v>1104</v>
      </c>
      <c r="K2256" s="663"/>
      <c r="L2256" s="665">
        <v>36.567737811182646</v>
      </c>
      <c r="M2256" s="665">
        <v>9</v>
      </c>
      <c r="N2256" s="666">
        <v>329.10964030064383</v>
      </c>
    </row>
    <row r="2257" spans="1:14" ht="14.4" customHeight="1" x14ac:dyDescent="0.3">
      <c r="A2257" s="661" t="s">
        <v>591</v>
      </c>
      <c r="B2257" s="662" t="s">
        <v>592</v>
      </c>
      <c r="C2257" s="663" t="s">
        <v>610</v>
      </c>
      <c r="D2257" s="664" t="s">
        <v>4665</v>
      </c>
      <c r="E2257" s="663" t="s">
        <v>634</v>
      </c>
      <c r="F2257" s="664" t="s">
        <v>4671</v>
      </c>
      <c r="G2257" s="663" t="s">
        <v>650</v>
      </c>
      <c r="H2257" s="663" t="s">
        <v>4390</v>
      </c>
      <c r="I2257" s="663" t="s">
        <v>215</v>
      </c>
      <c r="J2257" s="663" t="s">
        <v>4391</v>
      </c>
      <c r="K2257" s="663" t="s">
        <v>4392</v>
      </c>
      <c r="L2257" s="665">
        <v>32.69</v>
      </c>
      <c r="M2257" s="665">
        <v>2</v>
      </c>
      <c r="N2257" s="666">
        <v>65.38</v>
      </c>
    </row>
    <row r="2258" spans="1:14" ht="14.4" customHeight="1" x14ac:dyDescent="0.3">
      <c r="A2258" s="661" t="s">
        <v>591</v>
      </c>
      <c r="B2258" s="662" t="s">
        <v>592</v>
      </c>
      <c r="C2258" s="663" t="s">
        <v>610</v>
      </c>
      <c r="D2258" s="664" t="s">
        <v>4665</v>
      </c>
      <c r="E2258" s="663" t="s">
        <v>634</v>
      </c>
      <c r="F2258" s="664" t="s">
        <v>4671</v>
      </c>
      <c r="G2258" s="663" t="s">
        <v>650</v>
      </c>
      <c r="H2258" s="663" t="s">
        <v>3665</v>
      </c>
      <c r="I2258" s="663" t="s">
        <v>215</v>
      </c>
      <c r="J2258" s="663" t="s">
        <v>3666</v>
      </c>
      <c r="K2258" s="663"/>
      <c r="L2258" s="665">
        <v>29.387152998235027</v>
      </c>
      <c r="M2258" s="665">
        <v>26</v>
      </c>
      <c r="N2258" s="666">
        <v>764.06597795411074</v>
      </c>
    </row>
    <row r="2259" spans="1:14" ht="14.4" customHeight="1" x14ac:dyDescent="0.3">
      <c r="A2259" s="661" t="s">
        <v>591</v>
      </c>
      <c r="B2259" s="662" t="s">
        <v>592</v>
      </c>
      <c r="C2259" s="663" t="s">
        <v>610</v>
      </c>
      <c r="D2259" s="664" t="s">
        <v>4665</v>
      </c>
      <c r="E2259" s="663" t="s">
        <v>634</v>
      </c>
      <c r="F2259" s="664" t="s">
        <v>4671</v>
      </c>
      <c r="G2259" s="663" t="s">
        <v>650</v>
      </c>
      <c r="H2259" s="663" t="s">
        <v>1444</v>
      </c>
      <c r="I2259" s="663" t="s">
        <v>215</v>
      </c>
      <c r="J2259" s="663" t="s">
        <v>1445</v>
      </c>
      <c r="K2259" s="663"/>
      <c r="L2259" s="665">
        <v>415.20552508623774</v>
      </c>
      <c r="M2259" s="665">
        <v>13</v>
      </c>
      <c r="N2259" s="666">
        <v>5397.6718261210908</v>
      </c>
    </row>
    <row r="2260" spans="1:14" ht="14.4" customHeight="1" x14ac:dyDescent="0.3">
      <c r="A2260" s="661" t="s">
        <v>591</v>
      </c>
      <c r="B2260" s="662" t="s">
        <v>592</v>
      </c>
      <c r="C2260" s="663" t="s">
        <v>610</v>
      </c>
      <c r="D2260" s="664" t="s">
        <v>4665</v>
      </c>
      <c r="E2260" s="663" t="s">
        <v>634</v>
      </c>
      <c r="F2260" s="664" t="s">
        <v>4671</v>
      </c>
      <c r="G2260" s="663" t="s">
        <v>650</v>
      </c>
      <c r="H2260" s="663" t="s">
        <v>4582</v>
      </c>
      <c r="I2260" s="663" t="s">
        <v>215</v>
      </c>
      <c r="J2260" s="663" t="s">
        <v>4583</v>
      </c>
      <c r="K2260" s="663" t="s">
        <v>2239</v>
      </c>
      <c r="L2260" s="665">
        <v>623.87666664885739</v>
      </c>
      <c r="M2260" s="665">
        <v>1</v>
      </c>
      <c r="N2260" s="666">
        <v>623.87666664885739</v>
      </c>
    </row>
    <row r="2261" spans="1:14" ht="14.4" customHeight="1" x14ac:dyDescent="0.3">
      <c r="A2261" s="661" t="s">
        <v>591</v>
      </c>
      <c r="B2261" s="662" t="s">
        <v>592</v>
      </c>
      <c r="C2261" s="663" t="s">
        <v>610</v>
      </c>
      <c r="D2261" s="664" t="s">
        <v>4665</v>
      </c>
      <c r="E2261" s="663" t="s">
        <v>634</v>
      </c>
      <c r="F2261" s="664" t="s">
        <v>4671</v>
      </c>
      <c r="G2261" s="663" t="s">
        <v>650</v>
      </c>
      <c r="H2261" s="663" t="s">
        <v>4584</v>
      </c>
      <c r="I2261" s="663" t="s">
        <v>215</v>
      </c>
      <c r="J2261" s="663" t="s">
        <v>4585</v>
      </c>
      <c r="K2261" s="663" t="s">
        <v>4586</v>
      </c>
      <c r="L2261" s="665">
        <v>90.931470443448205</v>
      </c>
      <c r="M2261" s="665">
        <v>5</v>
      </c>
      <c r="N2261" s="666">
        <v>454.65735221724105</v>
      </c>
    </row>
    <row r="2262" spans="1:14" ht="14.4" customHeight="1" x14ac:dyDescent="0.3">
      <c r="A2262" s="661" t="s">
        <v>591</v>
      </c>
      <c r="B2262" s="662" t="s">
        <v>592</v>
      </c>
      <c r="C2262" s="663" t="s">
        <v>610</v>
      </c>
      <c r="D2262" s="664" t="s">
        <v>4665</v>
      </c>
      <c r="E2262" s="663" t="s">
        <v>634</v>
      </c>
      <c r="F2262" s="664" t="s">
        <v>4671</v>
      </c>
      <c r="G2262" s="663" t="s">
        <v>650</v>
      </c>
      <c r="H2262" s="663" t="s">
        <v>4587</v>
      </c>
      <c r="I2262" s="663" t="s">
        <v>215</v>
      </c>
      <c r="J2262" s="663" t="s">
        <v>4588</v>
      </c>
      <c r="K2262" s="663" t="s">
        <v>2239</v>
      </c>
      <c r="L2262" s="665">
        <v>414.11062793227887</v>
      </c>
      <c r="M2262" s="665">
        <v>4</v>
      </c>
      <c r="N2262" s="666">
        <v>1656.4425117291155</v>
      </c>
    </row>
    <row r="2263" spans="1:14" ht="14.4" customHeight="1" x14ac:dyDescent="0.3">
      <c r="A2263" s="661" t="s">
        <v>591</v>
      </c>
      <c r="B2263" s="662" t="s">
        <v>592</v>
      </c>
      <c r="C2263" s="663" t="s">
        <v>610</v>
      </c>
      <c r="D2263" s="664" t="s">
        <v>4665</v>
      </c>
      <c r="E2263" s="663" t="s">
        <v>634</v>
      </c>
      <c r="F2263" s="664" t="s">
        <v>4671</v>
      </c>
      <c r="G2263" s="663" t="s">
        <v>650</v>
      </c>
      <c r="H2263" s="663" t="s">
        <v>4589</v>
      </c>
      <c r="I2263" s="663" t="s">
        <v>215</v>
      </c>
      <c r="J2263" s="663" t="s">
        <v>4590</v>
      </c>
      <c r="K2263" s="663"/>
      <c r="L2263" s="665">
        <v>30.046708266384648</v>
      </c>
      <c r="M2263" s="665">
        <v>9</v>
      </c>
      <c r="N2263" s="666">
        <v>270.42037439746184</v>
      </c>
    </row>
    <row r="2264" spans="1:14" ht="14.4" customHeight="1" x14ac:dyDescent="0.3">
      <c r="A2264" s="661" t="s">
        <v>591</v>
      </c>
      <c r="B2264" s="662" t="s">
        <v>592</v>
      </c>
      <c r="C2264" s="663" t="s">
        <v>610</v>
      </c>
      <c r="D2264" s="664" t="s">
        <v>4665</v>
      </c>
      <c r="E2264" s="663" t="s">
        <v>634</v>
      </c>
      <c r="F2264" s="664" t="s">
        <v>4671</v>
      </c>
      <c r="G2264" s="663" t="s">
        <v>650</v>
      </c>
      <c r="H2264" s="663" t="s">
        <v>4591</v>
      </c>
      <c r="I2264" s="663" t="s">
        <v>215</v>
      </c>
      <c r="J2264" s="663" t="s">
        <v>4592</v>
      </c>
      <c r="K2264" s="663"/>
      <c r="L2264" s="665">
        <v>428.9429663870269</v>
      </c>
      <c r="M2264" s="665">
        <v>13</v>
      </c>
      <c r="N2264" s="666">
        <v>5576.2585630313497</v>
      </c>
    </row>
    <row r="2265" spans="1:14" ht="14.4" customHeight="1" x14ac:dyDescent="0.3">
      <c r="A2265" s="661" t="s">
        <v>591</v>
      </c>
      <c r="B2265" s="662" t="s">
        <v>592</v>
      </c>
      <c r="C2265" s="663" t="s">
        <v>610</v>
      </c>
      <c r="D2265" s="664" t="s">
        <v>4665</v>
      </c>
      <c r="E2265" s="663" t="s">
        <v>634</v>
      </c>
      <c r="F2265" s="664" t="s">
        <v>4671</v>
      </c>
      <c r="G2265" s="663" t="s">
        <v>650</v>
      </c>
      <c r="H2265" s="663" t="s">
        <v>4087</v>
      </c>
      <c r="I2265" s="663" t="s">
        <v>215</v>
      </c>
      <c r="J2265" s="663" t="s">
        <v>4088</v>
      </c>
      <c r="K2265" s="663"/>
      <c r="L2265" s="665">
        <v>45.415384217598039</v>
      </c>
      <c r="M2265" s="665">
        <v>13</v>
      </c>
      <c r="N2265" s="666">
        <v>590.39999482877454</v>
      </c>
    </row>
    <row r="2266" spans="1:14" ht="14.4" customHeight="1" x14ac:dyDescent="0.3">
      <c r="A2266" s="661" t="s">
        <v>591</v>
      </c>
      <c r="B2266" s="662" t="s">
        <v>592</v>
      </c>
      <c r="C2266" s="663" t="s">
        <v>610</v>
      </c>
      <c r="D2266" s="664" t="s">
        <v>4665</v>
      </c>
      <c r="E2266" s="663" t="s">
        <v>634</v>
      </c>
      <c r="F2266" s="664" t="s">
        <v>4671</v>
      </c>
      <c r="G2266" s="663" t="s">
        <v>650</v>
      </c>
      <c r="H2266" s="663" t="s">
        <v>4089</v>
      </c>
      <c r="I2266" s="663" t="s">
        <v>215</v>
      </c>
      <c r="J2266" s="663" t="s">
        <v>4090</v>
      </c>
      <c r="K2266" s="663"/>
      <c r="L2266" s="665">
        <v>45.390126628493753</v>
      </c>
      <c r="M2266" s="665">
        <v>28</v>
      </c>
      <c r="N2266" s="666">
        <v>1270.9235455978251</v>
      </c>
    </row>
    <row r="2267" spans="1:14" ht="14.4" customHeight="1" x14ac:dyDescent="0.3">
      <c r="A2267" s="661" t="s">
        <v>591</v>
      </c>
      <c r="B2267" s="662" t="s">
        <v>592</v>
      </c>
      <c r="C2267" s="663" t="s">
        <v>610</v>
      </c>
      <c r="D2267" s="664" t="s">
        <v>4665</v>
      </c>
      <c r="E2267" s="663" t="s">
        <v>634</v>
      </c>
      <c r="F2267" s="664" t="s">
        <v>4671</v>
      </c>
      <c r="G2267" s="663" t="s">
        <v>650</v>
      </c>
      <c r="H2267" s="663" t="s">
        <v>4518</v>
      </c>
      <c r="I2267" s="663" t="s">
        <v>215</v>
      </c>
      <c r="J2267" s="663" t="s">
        <v>4519</v>
      </c>
      <c r="K2267" s="663"/>
      <c r="L2267" s="665">
        <v>45.697986841295112</v>
      </c>
      <c r="M2267" s="665">
        <v>20</v>
      </c>
      <c r="N2267" s="666">
        <v>913.95973682590227</v>
      </c>
    </row>
    <row r="2268" spans="1:14" ht="14.4" customHeight="1" x14ac:dyDescent="0.3">
      <c r="A2268" s="661" t="s">
        <v>591</v>
      </c>
      <c r="B2268" s="662" t="s">
        <v>592</v>
      </c>
      <c r="C2268" s="663" t="s">
        <v>613</v>
      </c>
      <c r="D2268" s="664" t="s">
        <v>4666</v>
      </c>
      <c r="E2268" s="663" t="s">
        <v>3209</v>
      </c>
      <c r="F2268" s="664" t="s">
        <v>4676</v>
      </c>
      <c r="G2268" s="663"/>
      <c r="H2268" s="663" t="s">
        <v>4593</v>
      </c>
      <c r="I2268" s="663" t="s">
        <v>4594</v>
      </c>
      <c r="J2268" s="663" t="s">
        <v>4595</v>
      </c>
      <c r="K2268" s="663" t="s">
        <v>4596</v>
      </c>
      <c r="L2268" s="665">
        <v>23715.971291079637</v>
      </c>
      <c r="M2268" s="665">
        <v>857.06206090000001</v>
      </c>
      <c r="N2268" s="666">
        <v>20326059.230977949</v>
      </c>
    </row>
    <row r="2269" spans="1:14" ht="14.4" customHeight="1" x14ac:dyDescent="0.3">
      <c r="A2269" s="661" t="s">
        <v>591</v>
      </c>
      <c r="B2269" s="662" t="s">
        <v>592</v>
      </c>
      <c r="C2269" s="663" t="s">
        <v>613</v>
      </c>
      <c r="D2269" s="664" t="s">
        <v>4666</v>
      </c>
      <c r="E2269" s="663" t="s">
        <v>3209</v>
      </c>
      <c r="F2269" s="664" t="s">
        <v>4676</v>
      </c>
      <c r="G2269" s="663" t="s">
        <v>650</v>
      </c>
      <c r="H2269" s="663" t="s">
        <v>4597</v>
      </c>
      <c r="I2269" s="663" t="s">
        <v>4597</v>
      </c>
      <c r="J2269" s="663" t="s">
        <v>4598</v>
      </c>
      <c r="K2269" s="663" t="s">
        <v>4599</v>
      </c>
      <c r="L2269" s="665">
        <v>133481.12022533722</v>
      </c>
      <c r="M2269" s="665">
        <v>61</v>
      </c>
      <c r="N2269" s="666">
        <v>8142348.3337455699</v>
      </c>
    </row>
    <row r="2270" spans="1:14" ht="14.4" customHeight="1" x14ac:dyDescent="0.3">
      <c r="A2270" s="661" t="s">
        <v>591</v>
      </c>
      <c r="B2270" s="662" t="s">
        <v>592</v>
      </c>
      <c r="C2270" s="663" t="s">
        <v>613</v>
      </c>
      <c r="D2270" s="664" t="s">
        <v>4666</v>
      </c>
      <c r="E2270" s="663" t="s">
        <v>3209</v>
      </c>
      <c r="F2270" s="664" t="s">
        <v>4676</v>
      </c>
      <c r="G2270" s="663" t="s">
        <v>650</v>
      </c>
      <c r="H2270" s="663" t="s">
        <v>4600</v>
      </c>
      <c r="I2270" s="663" t="s">
        <v>4601</v>
      </c>
      <c r="J2270" s="663" t="s">
        <v>4602</v>
      </c>
      <c r="K2270" s="663" t="s">
        <v>4603</v>
      </c>
      <c r="L2270" s="665">
        <v>11240.80692781025</v>
      </c>
      <c r="M2270" s="665">
        <v>1163.5200000000007</v>
      </c>
      <c r="N2270" s="666">
        <v>13078903.676645789</v>
      </c>
    </row>
    <row r="2271" spans="1:14" ht="14.4" customHeight="1" x14ac:dyDescent="0.3">
      <c r="A2271" s="661" t="s">
        <v>591</v>
      </c>
      <c r="B2271" s="662" t="s">
        <v>592</v>
      </c>
      <c r="C2271" s="663" t="s">
        <v>613</v>
      </c>
      <c r="D2271" s="664" t="s">
        <v>4666</v>
      </c>
      <c r="E2271" s="663" t="s">
        <v>3209</v>
      </c>
      <c r="F2271" s="664" t="s">
        <v>4676</v>
      </c>
      <c r="G2271" s="663" t="s">
        <v>650</v>
      </c>
      <c r="H2271" s="663" t="s">
        <v>4604</v>
      </c>
      <c r="I2271" s="663" t="s">
        <v>4605</v>
      </c>
      <c r="J2271" s="663" t="s">
        <v>4606</v>
      </c>
      <c r="K2271" s="663" t="s">
        <v>4607</v>
      </c>
      <c r="L2271" s="665">
        <v>29310.113794461209</v>
      </c>
      <c r="M2271" s="665">
        <v>1185.9980000999999</v>
      </c>
      <c r="N2271" s="666">
        <v>34761736.342934415</v>
      </c>
    </row>
    <row r="2272" spans="1:14" ht="14.4" customHeight="1" x14ac:dyDescent="0.3">
      <c r="A2272" s="661" t="s">
        <v>591</v>
      </c>
      <c r="B2272" s="662" t="s">
        <v>592</v>
      </c>
      <c r="C2272" s="663" t="s">
        <v>613</v>
      </c>
      <c r="D2272" s="664" t="s">
        <v>4666</v>
      </c>
      <c r="E2272" s="663" t="s">
        <v>3209</v>
      </c>
      <c r="F2272" s="664" t="s">
        <v>4676</v>
      </c>
      <c r="G2272" s="663" t="s">
        <v>650</v>
      </c>
      <c r="H2272" s="663" t="s">
        <v>4608</v>
      </c>
      <c r="I2272" s="663" t="s">
        <v>4609</v>
      </c>
      <c r="J2272" s="663" t="s">
        <v>4610</v>
      </c>
      <c r="K2272" s="663" t="s">
        <v>4611</v>
      </c>
      <c r="L2272" s="665">
        <v>127164.18999999996</v>
      </c>
      <c r="M2272" s="665">
        <v>14</v>
      </c>
      <c r="N2272" s="666">
        <v>1780298.6599999995</v>
      </c>
    </row>
    <row r="2273" spans="1:14" ht="14.4" customHeight="1" x14ac:dyDescent="0.3">
      <c r="A2273" s="661" t="s">
        <v>591</v>
      </c>
      <c r="B2273" s="662" t="s">
        <v>592</v>
      </c>
      <c r="C2273" s="663" t="s">
        <v>613</v>
      </c>
      <c r="D2273" s="664" t="s">
        <v>4666</v>
      </c>
      <c r="E2273" s="663" t="s">
        <v>3209</v>
      </c>
      <c r="F2273" s="664" t="s">
        <v>4676</v>
      </c>
      <c r="G2273" s="663" t="s">
        <v>650</v>
      </c>
      <c r="H2273" s="663" t="s">
        <v>4612</v>
      </c>
      <c r="I2273" s="663" t="s">
        <v>4613</v>
      </c>
      <c r="J2273" s="663" t="s">
        <v>4614</v>
      </c>
      <c r="K2273" s="663" t="s">
        <v>4615</v>
      </c>
      <c r="L2273" s="665">
        <v>144743.10064569078</v>
      </c>
      <c r="M2273" s="665">
        <v>163</v>
      </c>
      <c r="N2273" s="666">
        <v>23593125.405247595</v>
      </c>
    </row>
    <row r="2274" spans="1:14" ht="14.4" customHeight="1" x14ac:dyDescent="0.3">
      <c r="A2274" s="661" t="s">
        <v>591</v>
      </c>
      <c r="B2274" s="662" t="s">
        <v>592</v>
      </c>
      <c r="C2274" s="663" t="s">
        <v>613</v>
      </c>
      <c r="D2274" s="664" t="s">
        <v>4666</v>
      </c>
      <c r="E2274" s="663" t="s">
        <v>3209</v>
      </c>
      <c r="F2274" s="664" t="s">
        <v>4676</v>
      </c>
      <c r="G2274" s="663" t="s">
        <v>650</v>
      </c>
      <c r="H2274" s="663" t="s">
        <v>4616</v>
      </c>
      <c r="I2274" s="663" t="s">
        <v>4617</v>
      </c>
      <c r="J2274" s="663" t="s">
        <v>4618</v>
      </c>
      <c r="K2274" s="663" t="s">
        <v>4619</v>
      </c>
      <c r="L2274" s="665">
        <v>16087.29380940245</v>
      </c>
      <c r="M2274" s="665">
        <v>194</v>
      </c>
      <c r="N2274" s="666">
        <v>3120934.9990240755</v>
      </c>
    </row>
    <row r="2275" spans="1:14" ht="14.4" customHeight="1" x14ac:dyDescent="0.3">
      <c r="A2275" s="661" t="s">
        <v>591</v>
      </c>
      <c r="B2275" s="662" t="s">
        <v>592</v>
      </c>
      <c r="C2275" s="663" t="s">
        <v>613</v>
      </c>
      <c r="D2275" s="664" t="s">
        <v>4666</v>
      </c>
      <c r="E2275" s="663" t="s">
        <v>3209</v>
      </c>
      <c r="F2275" s="664" t="s">
        <v>4676</v>
      </c>
      <c r="G2275" s="663" t="s">
        <v>650</v>
      </c>
      <c r="H2275" s="663" t="s">
        <v>3445</v>
      </c>
      <c r="I2275" s="663" t="s">
        <v>3446</v>
      </c>
      <c r="J2275" s="663" t="s">
        <v>3447</v>
      </c>
      <c r="K2275" s="663" t="s">
        <v>3448</v>
      </c>
      <c r="L2275" s="665">
        <v>20957.229999999996</v>
      </c>
      <c r="M2275" s="665">
        <v>6.3460000000000001</v>
      </c>
      <c r="N2275" s="666">
        <v>132994.58157999997</v>
      </c>
    </row>
    <row r="2276" spans="1:14" ht="14.4" customHeight="1" x14ac:dyDescent="0.3">
      <c r="A2276" s="661" t="s">
        <v>591</v>
      </c>
      <c r="B2276" s="662" t="s">
        <v>592</v>
      </c>
      <c r="C2276" s="663" t="s">
        <v>613</v>
      </c>
      <c r="D2276" s="664" t="s">
        <v>4666</v>
      </c>
      <c r="E2276" s="663" t="s">
        <v>3209</v>
      </c>
      <c r="F2276" s="664" t="s">
        <v>4676</v>
      </c>
      <c r="G2276" s="663" t="s">
        <v>650</v>
      </c>
      <c r="H2276" s="663" t="s">
        <v>3210</v>
      </c>
      <c r="I2276" s="663" t="s">
        <v>3210</v>
      </c>
      <c r="J2276" s="663" t="s">
        <v>3211</v>
      </c>
      <c r="K2276" s="663" t="s">
        <v>3212</v>
      </c>
      <c r="L2276" s="665">
        <v>32226.727903046733</v>
      </c>
      <c r="M2276" s="665">
        <v>20.999999700000004</v>
      </c>
      <c r="N2276" s="666">
        <v>676761.27629596309</v>
      </c>
    </row>
    <row r="2277" spans="1:14" ht="14.4" customHeight="1" x14ac:dyDescent="0.3">
      <c r="A2277" s="661" t="s">
        <v>591</v>
      </c>
      <c r="B2277" s="662" t="s">
        <v>592</v>
      </c>
      <c r="C2277" s="663" t="s">
        <v>613</v>
      </c>
      <c r="D2277" s="664" t="s">
        <v>4666</v>
      </c>
      <c r="E2277" s="663" t="s">
        <v>3209</v>
      </c>
      <c r="F2277" s="664" t="s">
        <v>4676</v>
      </c>
      <c r="G2277" s="663" t="s">
        <v>650</v>
      </c>
      <c r="H2277" s="663" t="s">
        <v>3213</v>
      </c>
      <c r="I2277" s="663" t="s">
        <v>3214</v>
      </c>
      <c r="J2277" s="663" t="s">
        <v>3211</v>
      </c>
      <c r="K2277" s="663" t="s">
        <v>3215</v>
      </c>
      <c r="L2277" s="665">
        <v>32133.134048618565</v>
      </c>
      <c r="M2277" s="665">
        <v>51.999999800000104</v>
      </c>
      <c r="N2277" s="666">
        <v>1670922.964101542</v>
      </c>
    </row>
    <row r="2278" spans="1:14" ht="14.4" customHeight="1" x14ac:dyDescent="0.3">
      <c r="A2278" s="661" t="s">
        <v>591</v>
      </c>
      <c r="B2278" s="662" t="s">
        <v>592</v>
      </c>
      <c r="C2278" s="663" t="s">
        <v>613</v>
      </c>
      <c r="D2278" s="664" t="s">
        <v>4666</v>
      </c>
      <c r="E2278" s="663" t="s">
        <v>3209</v>
      </c>
      <c r="F2278" s="664" t="s">
        <v>4676</v>
      </c>
      <c r="G2278" s="663" t="s">
        <v>650</v>
      </c>
      <c r="H2278" s="663" t="s">
        <v>4620</v>
      </c>
      <c r="I2278" s="663" t="s">
        <v>4621</v>
      </c>
      <c r="J2278" s="663" t="s">
        <v>4622</v>
      </c>
      <c r="K2278" s="663" t="s">
        <v>4623</v>
      </c>
      <c r="L2278" s="665">
        <v>83325</v>
      </c>
      <c r="M2278" s="665">
        <v>26</v>
      </c>
      <c r="N2278" s="666">
        <v>2166450</v>
      </c>
    </row>
    <row r="2279" spans="1:14" ht="14.4" customHeight="1" x14ac:dyDescent="0.3">
      <c r="A2279" s="661" t="s">
        <v>591</v>
      </c>
      <c r="B2279" s="662" t="s">
        <v>592</v>
      </c>
      <c r="C2279" s="663" t="s">
        <v>613</v>
      </c>
      <c r="D2279" s="664" t="s">
        <v>4666</v>
      </c>
      <c r="E2279" s="663" t="s">
        <v>3209</v>
      </c>
      <c r="F2279" s="664" t="s">
        <v>4676</v>
      </c>
      <c r="G2279" s="663" t="s">
        <v>650</v>
      </c>
      <c r="H2279" s="663" t="s">
        <v>4624</v>
      </c>
      <c r="I2279" s="663" t="s">
        <v>4624</v>
      </c>
      <c r="J2279" s="663" t="s">
        <v>4625</v>
      </c>
      <c r="K2279" s="663" t="s">
        <v>4626</v>
      </c>
      <c r="L2279" s="665">
        <v>49937.090000000011</v>
      </c>
      <c r="M2279" s="665">
        <v>1</v>
      </c>
      <c r="N2279" s="666">
        <v>49937.090000000011</v>
      </c>
    </row>
    <row r="2280" spans="1:14" ht="14.4" customHeight="1" x14ac:dyDescent="0.3">
      <c r="A2280" s="661" t="s">
        <v>591</v>
      </c>
      <c r="B2280" s="662" t="s">
        <v>592</v>
      </c>
      <c r="C2280" s="663" t="s">
        <v>613</v>
      </c>
      <c r="D2280" s="664" t="s">
        <v>4666</v>
      </c>
      <c r="E2280" s="663" t="s">
        <v>3209</v>
      </c>
      <c r="F2280" s="664" t="s">
        <v>4676</v>
      </c>
      <c r="G2280" s="663" t="s">
        <v>650</v>
      </c>
      <c r="H2280" s="663" t="s">
        <v>3449</v>
      </c>
      <c r="I2280" s="663" t="s">
        <v>3449</v>
      </c>
      <c r="J2280" s="663" t="s">
        <v>3450</v>
      </c>
      <c r="K2280" s="663" t="s">
        <v>3451</v>
      </c>
      <c r="L2280" s="665">
        <v>9774.9622603907519</v>
      </c>
      <c r="M2280" s="665">
        <v>490.33999999999986</v>
      </c>
      <c r="N2280" s="666">
        <v>4793054.9947600001</v>
      </c>
    </row>
    <row r="2281" spans="1:14" ht="14.4" customHeight="1" x14ac:dyDescent="0.3">
      <c r="A2281" s="661" t="s">
        <v>591</v>
      </c>
      <c r="B2281" s="662" t="s">
        <v>592</v>
      </c>
      <c r="C2281" s="663" t="s">
        <v>613</v>
      </c>
      <c r="D2281" s="664" t="s">
        <v>4666</v>
      </c>
      <c r="E2281" s="663" t="s">
        <v>3209</v>
      </c>
      <c r="F2281" s="664" t="s">
        <v>4676</v>
      </c>
      <c r="G2281" s="663" t="s">
        <v>650</v>
      </c>
      <c r="H2281" s="663" t="s">
        <v>4627</v>
      </c>
      <c r="I2281" s="663" t="s">
        <v>4627</v>
      </c>
      <c r="J2281" s="663" t="s">
        <v>4628</v>
      </c>
      <c r="K2281" s="663" t="s">
        <v>2467</v>
      </c>
      <c r="L2281" s="665">
        <v>33330</v>
      </c>
      <c r="M2281" s="665">
        <v>445</v>
      </c>
      <c r="N2281" s="666">
        <v>14831850</v>
      </c>
    </row>
    <row r="2282" spans="1:14" ht="14.4" customHeight="1" x14ac:dyDescent="0.3">
      <c r="A2282" s="661" t="s">
        <v>591</v>
      </c>
      <c r="B2282" s="662" t="s">
        <v>592</v>
      </c>
      <c r="C2282" s="663" t="s">
        <v>613</v>
      </c>
      <c r="D2282" s="664" t="s">
        <v>4666</v>
      </c>
      <c r="E2282" s="663" t="s">
        <v>3209</v>
      </c>
      <c r="F2282" s="664" t="s">
        <v>4676</v>
      </c>
      <c r="G2282" s="663" t="s">
        <v>650</v>
      </c>
      <c r="H2282" s="663" t="s">
        <v>4629</v>
      </c>
      <c r="I2282" s="663" t="s">
        <v>4629</v>
      </c>
      <c r="J2282" s="663" t="s">
        <v>4630</v>
      </c>
      <c r="K2282" s="663" t="s">
        <v>4631</v>
      </c>
      <c r="L2282" s="665">
        <v>139749.25</v>
      </c>
      <c r="M2282" s="665">
        <v>1</v>
      </c>
      <c r="N2282" s="666">
        <v>139749.25</v>
      </c>
    </row>
    <row r="2283" spans="1:14" ht="14.4" customHeight="1" x14ac:dyDescent="0.3">
      <c r="A2283" s="661" t="s">
        <v>591</v>
      </c>
      <c r="B2283" s="662" t="s">
        <v>592</v>
      </c>
      <c r="C2283" s="663" t="s">
        <v>613</v>
      </c>
      <c r="D2283" s="664" t="s">
        <v>4666</v>
      </c>
      <c r="E2283" s="663" t="s">
        <v>3209</v>
      </c>
      <c r="F2283" s="664" t="s">
        <v>4676</v>
      </c>
      <c r="G2283" s="663" t="s">
        <v>650</v>
      </c>
      <c r="H2283" s="663" t="s">
        <v>4632</v>
      </c>
      <c r="I2283" s="663" t="s">
        <v>215</v>
      </c>
      <c r="J2283" s="663" t="s">
        <v>4633</v>
      </c>
      <c r="K2283" s="663"/>
      <c r="L2283" s="665">
        <v>3747.5552777777775</v>
      </c>
      <c r="M2283" s="665">
        <v>36</v>
      </c>
      <c r="N2283" s="666">
        <v>134911.99</v>
      </c>
    </row>
    <row r="2284" spans="1:14" ht="14.4" customHeight="1" x14ac:dyDescent="0.3">
      <c r="A2284" s="661" t="s">
        <v>591</v>
      </c>
      <c r="B2284" s="662" t="s">
        <v>592</v>
      </c>
      <c r="C2284" s="663" t="s">
        <v>613</v>
      </c>
      <c r="D2284" s="664" t="s">
        <v>4666</v>
      </c>
      <c r="E2284" s="663" t="s">
        <v>3209</v>
      </c>
      <c r="F2284" s="664" t="s">
        <v>4676</v>
      </c>
      <c r="G2284" s="663" t="s">
        <v>650</v>
      </c>
      <c r="H2284" s="663" t="s">
        <v>3452</v>
      </c>
      <c r="I2284" s="663" t="s">
        <v>3452</v>
      </c>
      <c r="J2284" s="663" t="s">
        <v>3453</v>
      </c>
      <c r="K2284" s="663" t="s">
        <v>3454</v>
      </c>
      <c r="L2284" s="665">
        <v>279427.24500000005</v>
      </c>
      <c r="M2284" s="665">
        <v>4</v>
      </c>
      <c r="N2284" s="666">
        <v>1117708.9800000002</v>
      </c>
    </row>
    <row r="2285" spans="1:14" ht="14.4" customHeight="1" x14ac:dyDescent="0.3">
      <c r="A2285" s="661" t="s">
        <v>591</v>
      </c>
      <c r="B2285" s="662" t="s">
        <v>592</v>
      </c>
      <c r="C2285" s="663" t="s">
        <v>613</v>
      </c>
      <c r="D2285" s="664" t="s">
        <v>4666</v>
      </c>
      <c r="E2285" s="663" t="s">
        <v>3209</v>
      </c>
      <c r="F2285" s="664" t="s">
        <v>4676</v>
      </c>
      <c r="G2285" s="663" t="s">
        <v>2438</v>
      </c>
      <c r="H2285" s="663" t="s">
        <v>4634</v>
      </c>
      <c r="I2285" s="663" t="s">
        <v>4635</v>
      </c>
      <c r="J2285" s="663" t="s">
        <v>4636</v>
      </c>
      <c r="K2285" s="663" t="s">
        <v>4637</v>
      </c>
      <c r="L2285" s="665">
        <v>28170.929130693468</v>
      </c>
      <c r="M2285" s="665">
        <v>610</v>
      </c>
      <c r="N2285" s="666">
        <v>17184266.769723017</v>
      </c>
    </row>
    <row r="2286" spans="1:14" ht="14.4" customHeight="1" x14ac:dyDescent="0.3">
      <c r="A2286" s="661" t="s">
        <v>591</v>
      </c>
      <c r="B2286" s="662" t="s">
        <v>592</v>
      </c>
      <c r="C2286" s="663" t="s">
        <v>613</v>
      </c>
      <c r="D2286" s="664" t="s">
        <v>4666</v>
      </c>
      <c r="E2286" s="663" t="s">
        <v>3209</v>
      </c>
      <c r="F2286" s="664" t="s">
        <v>4676</v>
      </c>
      <c r="G2286" s="663" t="s">
        <v>2438</v>
      </c>
      <c r="H2286" s="663" t="s">
        <v>4638</v>
      </c>
      <c r="I2286" s="663" t="s">
        <v>4639</v>
      </c>
      <c r="J2286" s="663" t="s">
        <v>4640</v>
      </c>
      <c r="K2286" s="663" t="s">
        <v>4641</v>
      </c>
      <c r="L2286" s="665">
        <v>56346.991975779369</v>
      </c>
      <c r="M2286" s="665">
        <v>850</v>
      </c>
      <c r="N2286" s="666">
        <v>47894943.179412462</v>
      </c>
    </row>
    <row r="2287" spans="1:14" ht="14.4" customHeight="1" x14ac:dyDescent="0.3">
      <c r="A2287" s="661" t="s">
        <v>591</v>
      </c>
      <c r="B2287" s="662" t="s">
        <v>592</v>
      </c>
      <c r="C2287" s="663" t="s">
        <v>613</v>
      </c>
      <c r="D2287" s="664" t="s">
        <v>4666</v>
      </c>
      <c r="E2287" s="663" t="s">
        <v>3209</v>
      </c>
      <c r="F2287" s="664" t="s">
        <v>4676</v>
      </c>
      <c r="G2287" s="663" t="s">
        <v>2438</v>
      </c>
      <c r="H2287" s="663" t="s">
        <v>4642</v>
      </c>
      <c r="I2287" s="663" t="s">
        <v>4642</v>
      </c>
      <c r="J2287" s="663" t="s">
        <v>4640</v>
      </c>
      <c r="K2287" s="663" t="s">
        <v>4643</v>
      </c>
      <c r="L2287" s="665">
        <v>168877.41044003447</v>
      </c>
      <c r="M2287" s="665">
        <v>19</v>
      </c>
      <c r="N2287" s="666">
        <v>3208670.7983606551</v>
      </c>
    </row>
    <row r="2288" spans="1:14" ht="14.4" customHeight="1" x14ac:dyDescent="0.3">
      <c r="A2288" s="661" t="s">
        <v>591</v>
      </c>
      <c r="B2288" s="662" t="s">
        <v>592</v>
      </c>
      <c r="C2288" s="663" t="s">
        <v>613</v>
      </c>
      <c r="D2288" s="664" t="s">
        <v>4666</v>
      </c>
      <c r="E2288" s="663" t="s">
        <v>3209</v>
      </c>
      <c r="F2288" s="664" t="s">
        <v>4676</v>
      </c>
      <c r="G2288" s="663" t="s">
        <v>2438</v>
      </c>
      <c r="H2288" s="663" t="s">
        <v>4644</v>
      </c>
      <c r="I2288" s="663" t="s">
        <v>4644</v>
      </c>
      <c r="J2288" s="663" t="s">
        <v>4645</v>
      </c>
      <c r="K2288" s="663" t="s">
        <v>4646</v>
      </c>
      <c r="L2288" s="665">
        <v>84736.112235992739</v>
      </c>
      <c r="M2288" s="665">
        <v>100</v>
      </c>
      <c r="N2288" s="666">
        <v>8473611.2235992737</v>
      </c>
    </row>
    <row r="2289" spans="1:14" ht="14.4" customHeight="1" x14ac:dyDescent="0.3">
      <c r="A2289" s="661" t="s">
        <v>591</v>
      </c>
      <c r="B2289" s="662" t="s">
        <v>592</v>
      </c>
      <c r="C2289" s="663" t="s">
        <v>613</v>
      </c>
      <c r="D2289" s="664" t="s">
        <v>4666</v>
      </c>
      <c r="E2289" s="663" t="s">
        <v>3209</v>
      </c>
      <c r="F2289" s="664" t="s">
        <v>4676</v>
      </c>
      <c r="G2289" s="663" t="s">
        <v>2438</v>
      </c>
      <c r="H2289" s="663" t="s">
        <v>4647</v>
      </c>
      <c r="I2289" s="663" t="s">
        <v>4647</v>
      </c>
      <c r="J2289" s="663" t="s">
        <v>4648</v>
      </c>
      <c r="K2289" s="663" t="s">
        <v>4649</v>
      </c>
      <c r="L2289" s="665">
        <v>64799.929146968447</v>
      </c>
      <c r="M2289" s="665">
        <v>58</v>
      </c>
      <c r="N2289" s="666">
        <v>3758395.8905241699</v>
      </c>
    </row>
    <row r="2290" spans="1:14" ht="14.4" customHeight="1" x14ac:dyDescent="0.3">
      <c r="A2290" s="661" t="s">
        <v>591</v>
      </c>
      <c r="B2290" s="662" t="s">
        <v>592</v>
      </c>
      <c r="C2290" s="663" t="s">
        <v>613</v>
      </c>
      <c r="D2290" s="664" t="s">
        <v>4666</v>
      </c>
      <c r="E2290" s="663" t="s">
        <v>3209</v>
      </c>
      <c r="F2290" s="664" t="s">
        <v>4676</v>
      </c>
      <c r="G2290" s="663" t="s">
        <v>2438</v>
      </c>
      <c r="H2290" s="663" t="s">
        <v>3455</v>
      </c>
      <c r="I2290" s="663" t="s">
        <v>3455</v>
      </c>
      <c r="J2290" s="663" t="s">
        <v>3456</v>
      </c>
      <c r="K2290" s="663" t="s">
        <v>3457</v>
      </c>
      <c r="L2290" s="665">
        <v>5444.9999999999991</v>
      </c>
      <c r="M2290" s="665">
        <v>72.255937000000003</v>
      </c>
      <c r="N2290" s="666">
        <v>393433.57696499996</v>
      </c>
    </row>
    <row r="2291" spans="1:14" ht="14.4" customHeight="1" x14ac:dyDescent="0.3">
      <c r="A2291" s="661" t="s">
        <v>591</v>
      </c>
      <c r="B2291" s="662" t="s">
        <v>592</v>
      </c>
      <c r="C2291" s="663" t="s">
        <v>622</v>
      </c>
      <c r="D2291" s="664" t="s">
        <v>4667</v>
      </c>
      <c r="E2291" s="663" t="s">
        <v>634</v>
      </c>
      <c r="F2291" s="664" t="s">
        <v>4671</v>
      </c>
      <c r="G2291" s="663" t="s">
        <v>650</v>
      </c>
      <c r="H2291" s="663" t="s">
        <v>651</v>
      </c>
      <c r="I2291" s="663" t="s">
        <v>651</v>
      </c>
      <c r="J2291" s="663" t="s">
        <v>652</v>
      </c>
      <c r="K2291" s="663" t="s">
        <v>653</v>
      </c>
      <c r="L2291" s="665">
        <v>171.60000000000002</v>
      </c>
      <c r="M2291" s="665">
        <v>2</v>
      </c>
      <c r="N2291" s="666">
        <v>343.20000000000005</v>
      </c>
    </row>
    <row r="2292" spans="1:14" ht="14.4" customHeight="1" x14ac:dyDescent="0.3">
      <c r="A2292" s="661" t="s">
        <v>591</v>
      </c>
      <c r="B2292" s="662" t="s">
        <v>592</v>
      </c>
      <c r="C2292" s="663" t="s">
        <v>622</v>
      </c>
      <c r="D2292" s="664" t="s">
        <v>4667</v>
      </c>
      <c r="E2292" s="663" t="s">
        <v>634</v>
      </c>
      <c r="F2292" s="664" t="s">
        <v>4671</v>
      </c>
      <c r="G2292" s="663" t="s">
        <v>650</v>
      </c>
      <c r="H2292" s="663" t="s">
        <v>4650</v>
      </c>
      <c r="I2292" s="663" t="s">
        <v>215</v>
      </c>
      <c r="J2292" s="663" t="s">
        <v>4651</v>
      </c>
      <c r="K2292" s="663" t="s">
        <v>4652</v>
      </c>
      <c r="L2292" s="665">
        <v>43.985110665381967</v>
      </c>
      <c r="M2292" s="665">
        <v>32</v>
      </c>
      <c r="N2292" s="666">
        <v>1407.5235412922229</v>
      </c>
    </row>
    <row r="2293" spans="1:14" ht="14.4" customHeight="1" x14ac:dyDescent="0.3">
      <c r="A2293" s="661" t="s">
        <v>591</v>
      </c>
      <c r="B2293" s="662" t="s">
        <v>592</v>
      </c>
      <c r="C2293" s="663" t="s">
        <v>622</v>
      </c>
      <c r="D2293" s="664" t="s">
        <v>4667</v>
      </c>
      <c r="E2293" s="663" t="s">
        <v>634</v>
      </c>
      <c r="F2293" s="664" t="s">
        <v>4671</v>
      </c>
      <c r="G2293" s="663" t="s">
        <v>650</v>
      </c>
      <c r="H2293" s="663" t="s">
        <v>4653</v>
      </c>
      <c r="I2293" s="663" t="s">
        <v>215</v>
      </c>
      <c r="J2293" s="663" t="s">
        <v>4654</v>
      </c>
      <c r="K2293" s="663" t="s">
        <v>4655</v>
      </c>
      <c r="L2293" s="665">
        <v>264.54440981831721</v>
      </c>
      <c r="M2293" s="665">
        <v>28</v>
      </c>
      <c r="N2293" s="666">
        <v>7407.2434749128824</v>
      </c>
    </row>
    <row r="2294" spans="1:14" ht="14.4" customHeight="1" x14ac:dyDescent="0.3">
      <c r="A2294" s="661" t="s">
        <v>591</v>
      </c>
      <c r="B2294" s="662" t="s">
        <v>592</v>
      </c>
      <c r="C2294" s="663" t="s">
        <v>619</v>
      </c>
      <c r="D2294" s="664" t="s">
        <v>4668</v>
      </c>
      <c r="E2294" s="663" t="s">
        <v>634</v>
      </c>
      <c r="F2294" s="664" t="s">
        <v>4671</v>
      </c>
      <c r="G2294" s="663" t="s">
        <v>650</v>
      </c>
      <c r="H2294" s="663" t="s">
        <v>1043</v>
      </c>
      <c r="I2294" s="663" t="s">
        <v>1044</v>
      </c>
      <c r="J2294" s="663" t="s">
        <v>1045</v>
      </c>
      <c r="K2294" s="663" t="s">
        <v>1046</v>
      </c>
      <c r="L2294" s="665">
        <v>375.8</v>
      </c>
      <c r="M2294" s="665">
        <v>12</v>
      </c>
      <c r="N2294" s="666">
        <v>4509.6000000000004</v>
      </c>
    </row>
    <row r="2295" spans="1:14" ht="14.4" customHeight="1" x14ac:dyDescent="0.3">
      <c r="A2295" s="661" t="s">
        <v>591</v>
      </c>
      <c r="B2295" s="662" t="s">
        <v>592</v>
      </c>
      <c r="C2295" s="663" t="s">
        <v>619</v>
      </c>
      <c r="D2295" s="664" t="s">
        <v>4668</v>
      </c>
      <c r="E2295" s="663" t="s">
        <v>634</v>
      </c>
      <c r="F2295" s="664" t="s">
        <v>4671</v>
      </c>
      <c r="G2295" s="663" t="s">
        <v>650</v>
      </c>
      <c r="H2295" s="663" t="s">
        <v>4656</v>
      </c>
      <c r="I2295" s="663" t="s">
        <v>700</v>
      </c>
      <c r="J2295" s="663" t="s">
        <v>4657</v>
      </c>
      <c r="K2295" s="663"/>
      <c r="L2295" s="665">
        <v>105.53521517115749</v>
      </c>
      <c r="M2295" s="665">
        <v>2</v>
      </c>
      <c r="N2295" s="666">
        <v>211.07043034231498</v>
      </c>
    </row>
    <row r="2296" spans="1:14" ht="14.4" customHeight="1" x14ac:dyDescent="0.3">
      <c r="A2296" s="661" t="s">
        <v>591</v>
      </c>
      <c r="B2296" s="662" t="s">
        <v>592</v>
      </c>
      <c r="C2296" s="663" t="s">
        <v>628</v>
      </c>
      <c r="D2296" s="664" t="s">
        <v>4669</v>
      </c>
      <c r="E2296" s="663" t="s">
        <v>634</v>
      </c>
      <c r="F2296" s="664" t="s">
        <v>4671</v>
      </c>
      <c r="G2296" s="663" t="s">
        <v>650</v>
      </c>
      <c r="H2296" s="663" t="s">
        <v>4658</v>
      </c>
      <c r="I2296" s="663" t="s">
        <v>215</v>
      </c>
      <c r="J2296" s="663" t="s">
        <v>4659</v>
      </c>
      <c r="K2296" s="663" t="s">
        <v>4660</v>
      </c>
      <c r="L2296" s="665">
        <v>6405.5</v>
      </c>
      <c r="M2296" s="665">
        <v>11</v>
      </c>
      <c r="N2296" s="666">
        <v>70460.5</v>
      </c>
    </row>
    <row r="2297" spans="1:14" ht="14.4" customHeight="1" thickBot="1" x14ac:dyDescent="0.35">
      <c r="A2297" s="667" t="s">
        <v>591</v>
      </c>
      <c r="B2297" s="668" t="s">
        <v>592</v>
      </c>
      <c r="C2297" s="669" t="s">
        <v>631</v>
      </c>
      <c r="D2297" s="670" t="s">
        <v>4670</v>
      </c>
      <c r="E2297" s="669" t="s">
        <v>634</v>
      </c>
      <c r="F2297" s="670" t="s">
        <v>4671</v>
      </c>
      <c r="G2297" s="669" t="s">
        <v>650</v>
      </c>
      <c r="H2297" s="669" t="s">
        <v>4650</v>
      </c>
      <c r="I2297" s="669" t="s">
        <v>215</v>
      </c>
      <c r="J2297" s="669" t="s">
        <v>4651</v>
      </c>
      <c r="K2297" s="669" t="s">
        <v>4652</v>
      </c>
      <c r="L2297" s="671">
        <v>46.341646772244708</v>
      </c>
      <c r="M2297" s="671">
        <v>2</v>
      </c>
      <c r="N2297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4681</v>
      </c>
      <c r="B5" s="659">
        <v>1138999.8400000001</v>
      </c>
      <c r="C5" s="677">
        <v>0.77193820075113462</v>
      </c>
      <c r="D5" s="659">
        <v>336506.66931861639</v>
      </c>
      <c r="E5" s="677">
        <v>0.22806179924886535</v>
      </c>
      <c r="F5" s="660">
        <v>1475506.5093186165</v>
      </c>
    </row>
    <row r="6" spans="1:6" ht="14.4" customHeight="1" x14ac:dyDescent="0.3">
      <c r="A6" s="688" t="s">
        <v>4682</v>
      </c>
      <c r="B6" s="665">
        <v>274227.6741156624</v>
      </c>
      <c r="C6" s="678">
        <v>6.6118563584065357E-2</v>
      </c>
      <c r="D6" s="665">
        <v>3873286.4164921916</v>
      </c>
      <c r="E6" s="678">
        <v>0.93388143641593457</v>
      </c>
      <c r="F6" s="666">
        <v>4147514.0906078541</v>
      </c>
    </row>
    <row r="7" spans="1:6" ht="14.4" customHeight="1" x14ac:dyDescent="0.3">
      <c r="A7" s="688" t="s">
        <v>4683</v>
      </c>
      <c r="B7" s="665">
        <v>77285.621569518407</v>
      </c>
      <c r="C7" s="678">
        <v>3.7018291538144593E-2</v>
      </c>
      <c r="D7" s="665">
        <v>2010482.8398647788</v>
      </c>
      <c r="E7" s="678">
        <v>0.96298170846185538</v>
      </c>
      <c r="F7" s="666">
        <v>2087768.4614342973</v>
      </c>
    </row>
    <row r="8" spans="1:6" ht="14.4" customHeight="1" x14ac:dyDescent="0.3">
      <c r="A8" s="688" t="s">
        <v>4684</v>
      </c>
      <c r="B8" s="665">
        <v>67544.343433427202</v>
      </c>
      <c r="C8" s="678">
        <v>2.1823855213119841E-2</v>
      </c>
      <c r="D8" s="665">
        <v>3027433.2750407639</v>
      </c>
      <c r="E8" s="678">
        <v>0.9781761447868802</v>
      </c>
      <c r="F8" s="666">
        <v>3094977.6184741911</v>
      </c>
    </row>
    <row r="9" spans="1:6" ht="14.4" customHeight="1" thickBot="1" x14ac:dyDescent="0.35">
      <c r="A9" s="689" t="s">
        <v>4685</v>
      </c>
      <c r="B9" s="680"/>
      <c r="C9" s="681">
        <v>0</v>
      </c>
      <c r="D9" s="680">
        <v>15856508.208654698</v>
      </c>
      <c r="E9" s="681">
        <v>1</v>
      </c>
      <c r="F9" s="682">
        <v>15856508.208654698</v>
      </c>
    </row>
    <row r="10" spans="1:6" ht="14.4" customHeight="1" thickBot="1" x14ac:dyDescent="0.35">
      <c r="A10" s="683" t="s">
        <v>3</v>
      </c>
      <c r="B10" s="684">
        <v>1558057.4791186082</v>
      </c>
      <c r="C10" s="685">
        <v>5.8436779518436198E-2</v>
      </c>
      <c r="D10" s="684">
        <v>25104217.409371048</v>
      </c>
      <c r="E10" s="685">
        <v>0.94156322048156382</v>
      </c>
      <c r="F10" s="686">
        <v>26662274.888489656</v>
      </c>
    </row>
    <row r="11" spans="1:6" ht="14.4" customHeight="1" thickBot="1" x14ac:dyDescent="0.35"/>
    <row r="12" spans="1:6" ht="14.4" customHeight="1" x14ac:dyDescent="0.3">
      <c r="A12" s="687" t="s">
        <v>4686</v>
      </c>
      <c r="B12" s="659">
        <v>1138999.8400000001</v>
      </c>
      <c r="C12" s="677">
        <v>1</v>
      </c>
      <c r="D12" s="659"/>
      <c r="E12" s="677">
        <v>0</v>
      </c>
      <c r="F12" s="660">
        <v>1138999.8400000001</v>
      </c>
    </row>
    <row r="13" spans="1:6" ht="14.4" customHeight="1" x14ac:dyDescent="0.3">
      <c r="A13" s="688" t="s">
        <v>4687</v>
      </c>
      <c r="B13" s="665">
        <v>192859.38999999998</v>
      </c>
      <c r="C13" s="678">
        <v>0.71280309057258928</v>
      </c>
      <c r="D13" s="665">
        <v>77705.36</v>
      </c>
      <c r="E13" s="678">
        <v>0.28719690942741061</v>
      </c>
      <c r="F13" s="666">
        <v>270564.75</v>
      </c>
    </row>
    <row r="14" spans="1:6" ht="14.4" customHeight="1" x14ac:dyDescent="0.3">
      <c r="A14" s="688" t="s">
        <v>4688</v>
      </c>
      <c r="B14" s="665">
        <v>66198.180000000008</v>
      </c>
      <c r="C14" s="678">
        <v>0.14488809581997733</v>
      </c>
      <c r="D14" s="665">
        <v>390693.60000000003</v>
      </c>
      <c r="E14" s="678">
        <v>0.8551119041800227</v>
      </c>
      <c r="F14" s="666">
        <v>456891.78</v>
      </c>
    </row>
    <row r="15" spans="1:6" ht="14.4" customHeight="1" x14ac:dyDescent="0.3">
      <c r="A15" s="688" t="s">
        <v>4689</v>
      </c>
      <c r="B15" s="665">
        <v>51140.700000000004</v>
      </c>
      <c r="C15" s="678">
        <v>0.14573522796810906</v>
      </c>
      <c r="D15" s="665">
        <v>299774.4542356733</v>
      </c>
      <c r="E15" s="678">
        <v>0.85426477203189088</v>
      </c>
      <c r="F15" s="666">
        <v>350915.15423567331</v>
      </c>
    </row>
    <row r="16" spans="1:6" ht="14.4" customHeight="1" x14ac:dyDescent="0.3">
      <c r="A16" s="688" t="s">
        <v>4690</v>
      </c>
      <c r="B16" s="665">
        <v>40979.937615475101</v>
      </c>
      <c r="C16" s="678">
        <v>7.1087044051333884E-2</v>
      </c>
      <c r="D16" s="665">
        <v>535495.53920815501</v>
      </c>
      <c r="E16" s="678">
        <v>0.92891295594866607</v>
      </c>
      <c r="F16" s="666">
        <v>576475.47682363016</v>
      </c>
    </row>
    <row r="17" spans="1:6" ht="14.4" customHeight="1" x14ac:dyDescent="0.3">
      <c r="A17" s="688" t="s">
        <v>4691</v>
      </c>
      <c r="B17" s="665">
        <v>32018.091366225661</v>
      </c>
      <c r="C17" s="678">
        <v>0.22346194299807431</v>
      </c>
      <c r="D17" s="665">
        <v>111263.98582622755</v>
      </c>
      <c r="E17" s="678">
        <v>0.7765380570019258</v>
      </c>
      <c r="F17" s="666">
        <v>143282.0771924532</v>
      </c>
    </row>
    <row r="18" spans="1:6" ht="14.4" customHeight="1" x14ac:dyDescent="0.3">
      <c r="A18" s="688" t="s">
        <v>4692</v>
      </c>
      <c r="B18" s="665">
        <v>10976.439451428809</v>
      </c>
      <c r="C18" s="678">
        <v>8.8873915487548333E-2</v>
      </c>
      <c r="D18" s="665">
        <v>112529.30901496638</v>
      </c>
      <c r="E18" s="678">
        <v>0.91112608451245158</v>
      </c>
      <c r="F18" s="666">
        <v>123505.74846639519</v>
      </c>
    </row>
    <row r="19" spans="1:6" ht="14.4" customHeight="1" x14ac:dyDescent="0.3">
      <c r="A19" s="688" t="s">
        <v>4693</v>
      </c>
      <c r="B19" s="665">
        <v>4105.0144261266651</v>
      </c>
      <c r="C19" s="678">
        <v>0.70128983842526416</v>
      </c>
      <c r="D19" s="665">
        <v>1748.5060460142315</v>
      </c>
      <c r="E19" s="678">
        <v>0.2987101615747359</v>
      </c>
      <c r="F19" s="666">
        <v>5853.5204721408963</v>
      </c>
    </row>
    <row r="20" spans="1:6" ht="14.4" customHeight="1" x14ac:dyDescent="0.3">
      <c r="A20" s="688" t="s">
        <v>4694</v>
      </c>
      <c r="B20" s="665">
        <v>3990.0084340174653</v>
      </c>
      <c r="C20" s="678">
        <v>1</v>
      </c>
      <c r="D20" s="665"/>
      <c r="E20" s="678">
        <v>0</v>
      </c>
      <c r="F20" s="666">
        <v>3990.0084340174653</v>
      </c>
    </row>
    <row r="21" spans="1:6" ht="14.4" customHeight="1" x14ac:dyDescent="0.3">
      <c r="A21" s="688" t="s">
        <v>4695</v>
      </c>
      <c r="B21" s="665">
        <v>3626.4009147484203</v>
      </c>
      <c r="C21" s="678">
        <v>5.7937855120158178E-2</v>
      </c>
      <c r="D21" s="665">
        <v>58964.816989807652</v>
      </c>
      <c r="E21" s="678">
        <v>0.94206214487984186</v>
      </c>
      <c r="F21" s="666">
        <v>62591.21790455607</v>
      </c>
    </row>
    <row r="22" spans="1:6" ht="14.4" customHeight="1" x14ac:dyDescent="0.3">
      <c r="A22" s="688" t="s">
        <v>4696</v>
      </c>
      <c r="B22" s="665">
        <v>3529.0013333333336</v>
      </c>
      <c r="C22" s="678">
        <v>0.18588737769341168</v>
      </c>
      <c r="D22" s="665">
        <v>15455.619231672414</v>
      </c>
      <c r="E22" s="678">
        <v>0.81411262230658843</v>
      </c>
      <c r="F22" s="666">
        <v>18984.620565005745</v>
      </c>
    </row>
    <row r="23" spans="1:6" ht="14.4" customHeight="1" x14ac:dyDescent="0.3">
      <c r="A23" s="688" t="s">
        <v>4697</v>
      </c>
      <c r="B23" s="665">
        <v>2289.432532246406</v>
      </c>
      <c r="C23" s="678">
        <v>0.20038663858648659</v>
      </c>
      <c r="D23" s="665">
        <v>9135.6432532246399</v>
      </c>
      <c r="E23" s="678">
        <v>0.79961336141351336</v>
      </c>
      <c r="F23" s="666">
        <v>11425.075785471046</v>
      </c>
    </row>
    <row r="24" spans="1:6" ht="14.4" customHeight="1" x14ac:dyDescent="0.3">
      <c r="A24" s="688" t="s">
        <v>4698</v>
      </c>
      <c r="B24" s="665">
        <v>1663.6064704615615</v>
      </c>
      <c r="C24" s="678">
        <v>1.6721556231476878E-2</v>
      </c>
      <c r="D24" s="665">
        <v>97825.128156400911</v>
      </c>
      <c r="E24" s="678">
        <v>0.98327844376852314</v>
      </c>
      <c r="F24" s="666">
        <v>99488.734626862468</v>
      </c>
    </row>
    <row r="25" spans="1:6" ht="14.4" customHeight="1" x14ac:dyDescent="0.3">
      <c r="A25" s="688" t="s">
        <v>4699</v>
      </c>
      <c r="B25" s="665">
        <v>1649.0693899201458</v>
      </c>
      <c r="C25" s="678">
        <v>1.9752724901541029E-2</v>
      </c>
      <c r="D25" s="665">
        <v>81836.596417711902</v>
      </c>
      <c r="E25" s="678">
        <v>0.98024727509845899</v>
      </c>
      <c r="F25" s="666">
        <v>83485.665807632045</v>
      </c>
    </row>
    <row r="26" spans="1:6" ht="14.4" customHeight="1" x14ac:dyDescent="0.3">
      <c r="A26" s="688" t="s">
        <v>4700</v>
      </c>
      <c r="B26" s="665">
        <v>927.46049980330076</v>
      </c>
      <c r="C26" s="678">
        <v>0.16014829590326021</v>
      </c>
      <c r="D26" s="665">
        <v>4863.7999976767724</v>
      </c>
      <c r="E26" s="678">
        <v>0.8398517040967397</v>
      </c>
      <c r="F26" s="666">
        <v>5791.2604974800734</v>
      </c>
    </row>
    <row r="27" spans="1:6" ht="14.4" customHeight="1" x14ac:dyDescent="0.3">
      <c r="A27" s="688" t="s">
        <v>4701</v>
      </c>
      <c r="B27" s="665">
        <v>883.59999999999991</v>
      </c>
      <c r="C27" s="678">
        <v>3.1274141639701797E-2</v>
      </c>
      <c r="D27" s="665">
        <v>27369.773351685864</v>
      </c>
      <c r="E27" s="678">
        <v>0.96872585836029823</v>
      </c>
      <c r="F27" s="666">
        <v>28253.373351685863</v>
      </c>
    </row>
    <row r="28" spans="1:6" ht="14.4" customHeight="1" x14ac:dyDescent="0.3">
      <c r="A28" s="688" t="s">
        <v>4702</v>
      </c>
      <c r="B28" s="665">
        <v>632.49903558598396</v>
      </c>
      <c r="C28" s="678">
        <v>1.1634709086538778E-2</v>
      </c>
      <c r="D28" s="665">
        <v>53730.61661100787</v>
      </c>
      <c r="E28" s="678">
        <v>0.98836529091346126</v>
      </c>
      <c r="F28" s="666">
        <v>54363.115646593855</v>
      </c>
    </row>
    <row r="29" spans="1:6" ht="14.4" customHeight="1" x14ac:dyDescent="0.3">
      <c r="A29" s="688" t="s">
        <v>4703</v>
      </c>
      <c r="B29" s="665">
        <v>383.2500113035843</v>
      </c>
      <c r="C29" s="678">
        <v>6.0960047797466936E-2</v>
      </c>
      <c r="D29" s="665">
        <v>5903.654693510467</v>
      </c>
      <c r="E29" s="678">
        <v>0.93903995220253311</v>
      </c>
      <c r="F29" s="666">
        <v>6286.904704814051</v>
      </c>
    </row>
    <row r="30" spans="1:6" ht="14.4" customHeight="1" x14ac:dyDescent="0.3">
      <c r="A30" s="688" t="s">
        <v>4704</v>
      </c>
      <c r="B30" s="665">
        <v>360.74999999999994</v>
      </c>
      <c r="C30" s="678">
        <v>0.75824452991991931</v>
      </c>
      <c r="D30" s="665">
        <v>115.02</v>
      </c>
      <c r="E30" s="678">
        <v>0.24175547008008075</v>
      </c>
      <c r="F30" s="666">
        <v>475.76999999999992</v>
      </c>
    </row>
    <row r="31" spans="1:6" ht="14.4" customHeight="1" x14ac:dyDescent="0.3">
      <c r="A31" s="688" t="s">
        <v>4705</v>
      </c>
      <c r="B31" s="665">
        <v>309.95939635874106</v>
      </c>
      <c r="C31" s="678">
        <v>6.9908138336146078E-2</v>
      </c>
      <c r="D31" s="665">
        <v>4123.850510984711</v>
      </c>
      <c r="E31" s="678">
        <v>0.93009186166385382</v>
      </c>
      <c r="F31" s="666">
        <v>4433.8099073434523</v>
      </c>
    </row>
    <row r="32" spans="1:6" ht="14.4" customHeight="1" x14ac:dyDescent="0.3">
      <c r="A32" s="688" t="s">
        <v>4706</v>
      </c>
      <c r="B32" s="665">
        <v>228.19854083705485</v>
      </c>
      <c r="C32" s="678">
        <v>0.54682099764687098</v>
      </c>
      <c r="D32" s="665">
        <v>189.12000000000009</v>
      </c>
      <c r="E32" s="678">
        <v>0.45317900235312908</v>
      </c>
      <c r="F32" s="666">
        <v>417.31854083705491</v>
      </c>
    </row>
    <row r="33" spans="1:6" ht="14.4" customHeight="1" x14ac:dyDescent="0.3">
      <c r="A33" s="688" t="s">
        <v>4707</v>
      </c>
      <c r="B33" s="665">
        <v>174.58</v>
      </c>
      <c r="C33" s="678">
        <v>0.26550540735164108</v>
      </c>
      <c r="D33" s="665">
        <v>482.95839720779202</v>
      </c>
      <c r="E33" s="678">
        <v>0.73449459264835881</v>
      </c>
      <c r="F33" s="666">
        <v>657.53839720779206</v>
      </c>
    </row>
    <row r="34" spans="1:6" ht="14.4" customHeight="1" x14ac:dyDescent="0.3">
      <c r="A34" s="688" t="s">
        <v>4708</v>
      </c>
      <c r="B34" s="665">
        <v>104.72999999999999</v>
      </c>
      <c r="C34" s="678">
        <v>7.0799453420073419E-2</v>
      </c>
      <c r="D34" s="665">
        <v>1374.5187080176584</v>
      </c>
      <c r="E34" s="678">
        <v>0.92920054657992657</v>
      </c>
      <c r="F34" s="666">
        <v>1479.2487080176584</v>
      </c>
    </row>
    <row r="35" spans="1:6" ht="14.4" customHeight="1" x14ac:dyDescent="0.3">
      <c r="A35" s="688" t="s">
        <v>4709</v>
      </c>
      <c r="B35" s="665">
        <v>82.12</v>
      </c>
      <c r="C35" s="678">
        <v>1.1017678977965028E-2</v>
      </c>
      <c r="D35" s="665">
        <v>7371.3554701273406</v>
      </c>
      <c r="E35" s="678">
        <v>0.98898232102203498</v>
      </c>
      <c r="F35" s="666">
        <v>7453.4754701273405</v>
      </c>
    </row>
    <row r="36" spans="1:6" ht="14.4" customHeight="1" x14ac:dyDescent="0.3">
      <c r="A36" s="688" t="s">
        <v>4710</v>
      </c>
      <c r="B36" s="665">
        <v>52.059700735801336</v>
      </c>
      <c r="C36" s="678">
        <v>0.16027748067728018</v>
      </c>
      <c r="D36" s="665">
        <v>272.75012604594042</v>
      </c>
      <c r="E36" s="678">
        <v>0.8397225193227198</v>
      </c>
      <c r="F36" s="666">
        <v>324.80982678174178</v>
      </c>
    </row>
    <row r="37" spans="1:6" ht="14.4" customHeight="1" x14ac:dyDescent="0.3">
      <c r="A37" s="688" t="s">
        <v>4711</v>
      </c>
      <c r="B37" s="665"/>
      <c r="C37" s="678">
        <v>0</v>
      </c>
      <c r="D37" s="665">
        <v>336.36999999999995</v>
      </c>
      <c r="E37" s="678">
        <v>1</v>
      </c>
      <c r="F37" s="666">
        <v>336.36999999999995</v>
      </c>
    </row>
    <row r="38" spans="1:6" ht="14.4" customHeight="1" x14ac:dyDescent="0.3">
      <c r="A38" s="688" t="s">
        <v>4712</v>
      </c>
      <c r="B38" s="665"/>
      <c r="C38" s="678">
        <v>0</v>
      </c>
      <c r="D38" s="665">
        <v>4106.1599996784216</v>
      </c>
      <c r="E38" s="678">
        <v>1</v>
      </c>
      <c r="F38" s="666">
        <v>4106.1599996784216</v>
      </c>
    </row>
    <row r="39" spans="1:6" ht="14.4" customHeight="1" x14ac:dyDescent="0.3">
      <c r="A39" s="688" t="s">
        <v>4713</v>
      </c>
      <c r="B39" s="665"/>
      <c r="C39" s="678">
        <v>0</v>
      </c>
      <c r="D39" s="665">
        <v>355039.51554848137</v>
      </c>
      <c r="E39" s="678">
        <v>1</v>
      </c>
      <c r="F39" s="666">
        <v>355039.51554848137</v>
      </c>
    </row>
    <row r="40" spans="1:6" ht="14.4" customHeight="1" x14ac:dyDescent="0.3">
      <c r="A40" s="688" t="s">
        <v>4714</v>
      </c>
      <c r="B40" s="665"/>
      <c r="C40" s="678">
        <v>0</v>
      </c>
      <c r="D40" s="665">
        <v>292.24000050625943</v>
      </c>
      <c r="E40" s="678">
        <v>1</v>
      </c>
      <c r="F40" s="666">
        <v>292.24000050625943</v>
      </c>
    </row>
    <row r="41" spans="1:6" ht="14.4" customHeight="1" x14ac:dyDescent="0.3">
      <c r="A41" s="688" t="s">
        <v>4715</v>
      </c>
      <c r="B41" s="665"/>
      <c r="C41" s="678">
        <v>0</v>
      </c>
      <c r="D41" s="665">
        <v>3449.5391924916303</v>
      </c>
      <c r="E41" s="678">
        <v>1</v>
      </c>
      <c r="F41" s="666">
        <v>3449.5391924916303</v>
      </c>
    </row>
    <row r="42" spans="1:6" ht="14.4" customHeight="1" x14ac:dyDescent="0.3">
      <c r="A42" s="688" t="s">
        <v>4716</v>
      </c>
      <c r="B42" s="665"/>
      <c r="C42" s="678">
        <v>0</v>
      </c>
      <c r="D42" s="665">
        <v>668.95917457831638</v>
      </c>
      <c r="E42" s="678">
        <v>1</v>
      </c>
      <c r="F42" s="666">
        <v>668.95917457831638</v>
      </c>
    </row>
    <row r="43" spans="1:6" ht="14.4" customHeight="1" x14ac:dyDescent="0.3">
      <c r="A43" s="688" t="s">
        <v>4717</v>
      </c>
      <c r="B43" s="665"/>
      <c r="C43" s="678">
        <v>0</v>
      </c>
      <c r="D43" s="665">
        <v>112552.31999999999</v>
      </c>
      <c r="E43" s="678">
        <v>1</v>
      </c>
      <c r="F43" s="666">
        <v>112552.31999999999</v>
      </c>
    </row>
    <row r="44" spans="1:6" ht="14.4" customHeight="1" x14ac:dyDescent="0.3">
      <c r="A44" s="688" t="s">
        <v>4718</v>
      </c>
      <c r="B44" s="665"/>
      <c r="C44" s="678">
        <v>0</v>
      </c>
      <c r="D44" s="665">
        <v>7511.9223333333339</v>
      </c>
      <c r="E44" s="678">
        <v>1</v>
      </c>
      <c r="F44" s="666">
        <v>7511.9223333333339</v>
      </c>
    </row>
    <row r="45" spans="1:6" ht="14.4" customHeight="1" x14ac:dyDescent="0.3">
      <c r="A45" s="688" t="s">
        <v>4719</v>
      </c>
      <c r="B45" s="665"/>
      <c r="C45" s="678">
        <v>0</v>
      </c>
      <c r="D45" s="665">
        <v>68141.37</v>
      </c>
      <c r="E45" s="678">
        <v>1</v>
      </c>
      <c r="F45" s="666">
        <v>68141.37</v>
      </c>
    </row>
    <row r="46" spans="1:6" ht="14.4" customHeight="1" x14ac:dyDescent="0.3">
      <c r="A46" s="688" t="s">
        <v>4720</v>
      </c>
      <c r="B46" s="665"/>
      <c r="C46" s="678">
        <v>0</v>
      </c>
      <c r="D46" s="665">
        <v>1371.9246771543235</v>
      </c>
      <c r="E46" s="678">
        <v>1</v>
      </c>
      <c r="F46" s="666">
        <v>1371.9246771543235</v>
      </c>
    </row>
    <row r="47" spans="1:6" ht="14.4" customHeight="1" x14ac:dyDescent="0.3">
      <c r="A47" s="688" t="s">
        <v>4721</v>
      </c>
      <c r="B47" s="665"/>
      <c r="C47" s="678">
        <v>0</v>
      </c>
      <c r="D47" s="665">
        <v>1347.5457843839044</v>
      </c>
      <c r="E47" s="678">
        <v>1</v>
      </c>
      <c r="F47" s="666">
        <v>1347.5457843839044</v>
      </c>
    </row>
    <row r="48" spans="1:6" ht="14.4" customHeight="1" x14ac:dyDescent="0.3">
      <c r="A48" s="688" t="s">
        <v>4722</v>
      </c>
      <c r="B48" s="665"/>
      <c r="C48" s="678">
        <v>0</v>
      </c>
      <c r="D48" s="665">
        <v>161.31802351860122</v>
      </c>
      <c r="E48" s="678">
        <v>1</v>
      </c>
      <c r="F48" s="666">
        <v>161.31802351860122</v>
      </c>
    </row>
    <row r="49" spans="1:6" ht="14.4" customHeight="1" x14ac:dyDescent="0.3">
      <c r="A49" s="688" t="s">
        <v>4723</v>
      </c>
      <c r="B49" s="665"/>
      <c r="C49" s="678">
        <v>0</v>
      </c>
      <c r="D49" s="665">
        <v>344.39</v>
      </c>
      <c r="E49" s="678">
        <v>1</v>
      </c>
      <c r="F49" s="666">
        <v>344.39</v>
      </c>
    </row>
    <row r="50" spans="1:6" ht="14.4" customHeight="1" x14ac:dyDescent="0.3">
      <c r="A50" s="688" t="s">
        <v>4724</v>
      </c>
      <c r="B50" s="665"/>
      <c r="C50" s="678">
        <v>0</v>
      </c>
      <c r="D50" s="665">
        <v>166652.04038569046</v>
      </c>
      <c r="E50" s="678">
        <v>1</v>
      </c>
      <c r="F50" s="666">
        <v>166652.04038569046</v>
      </c>
    </row>
    <row r="51" spans="1:6" ht="14.4" customHeight="1" x14ac:dyDescent="0.3">
      <c r="A51" s="688" t="s">
        <v>4725</v>
      </c>
      <c r="B51" s="665"/>
      <c r="C51" s="678">
        <v>0</v>
      </c>
      <c r="D51" s="665">
        <v>299.03965503435768</v>
      </c>
      <c r="E51" s="678">
        <v>1</v>
      </c>
      <c r="F51" s="666">
        <v>299.03965503435768</v>
      </c>
    </row>
    <row r="52" spans="1:6" ht="14.4" customHeight="1" x14ac:dyDescent="0.3">
      <c r="A52" s="688" t="s">
        <v>4726</v>
      </c>
      <c r="B52" s="665"/>
      <c r="C52" s="678">
        <v>0</v>
      </c>
      <c r="D52" s="665">
        <v>4824854.623935163</v>
      </c>
      <c r="E52" s="678">
        <v>1</v>
      </c>
      <c r="F52" s="666">
        <v>4824854.623935163</v>
      </c>
    </row>
    <row r="53" spans="1:6" ht="14.4" customHeight="1" x14ac:dyDescent="0.3">
      <c r="A53" s="688" t="s">
        <v>4727</v>
      </c>
      <c r="B53" s="665"/>
      <c r="C53" s="678">
        <v>0</v>
      </c>
      <c r="D53" s="665">
        <v>353.57973112942938</v>
      </c>
      <c r="E53" s="678">
        <v>1</v>
      </c>
      <c r="F53" s="666">
        <v>353.57973112942938</v>
      </c>
    </row>
    <row r="54" spans="1:6" ht="14.4" customHeight="1" x14ac:dyDescent="0.3">
      <c r="A54" s="688" t="s">
        <v>4728</v>
      </c>
      <c r="B54" s="665"/>
      <c r="C54" s="678">
        <v>0</v>
      </c>
      <c r="D54" s="665">
        <v>142.25085343975957</v>
      </c>
      <c r="E54" s="678">
        <v>1</v>
      </c>
      <c r="F54" s="666">
        <v>142.25085343975957</v>
      </c>
    </row>
    <row r="55" spans="1:6" ht="14.4" customHeight="1" x14ac:dyDescent="0.3">
      <c r="A55" s="688" t="s">
        <v>4729</v>
      </c>
      <c r="B55" s="665"/>
      <c r="C55" s="678">
        <v>0</v>
      </c>
      <c r="D55" s="665">
        <v>1854.8331261985074</v>
      </c>
      <c r="E55" s="678">
        <v>1</v>
      </c>
      <c r="F55" s="666">
        <v>1854.8331261985074</v>
      </c>
    </row>
    <row r="56" spans="1:6" ht="14.4" customHeight="1" x14ac:dyDescent="0.3">
      <c r="A56" s="688" t="s">
        <v>4730</v>
      </c>
      <c r="B56" s="665"/>
      <c r="C56" s="678">
        <v>0</v>
      </c>
      <c r="D56" s="665">
        <v>13570853.484123446</v>
      </c>
      <c r="E56" s="678">
        <v>1</v>
      </c>
      <c r="F56" s="666">
        <v>13570853.484123446</v>
      </c>
    </row>
    <row r="57" spans="1:6" ht="14.4" customHeight="1" x14ac:dyDescent="0.3">
      <c r="A57" s="688" t="s">
        <v>4731</v>
      </c>
      <c r="B57" s="665"/>
      <c r="C57" s="678">
        <v>0</v>
      </c>
      <c r="D57" s="665">
        <v>759.00000000000023</v>
      </c>
      <c r="E57" s="678">
        <v>1</v>
      </c>
      <c r="F57" s="666">
        <v>759.00000000000023</v>
      </c>
    </row>
    <row r="58" spans="1:6" ht="14.4" customHeight="1" x14ac:dyDescent="0.3">
      <c r="A58" s="688" t="s">
        <v>4732</v>
      </c>
      <c r="B58" s="665"/>
      <c r="C58" s="678">
        <v>0</v>
      </c>
      <c r="D58" s="665">
        <v>3587.3999999999992</v>
      </c>
      <c r="E58" s="678">
        <v>1</v>
      </c>
      <c r="F58" s="666">
        <v>3587.3999999999992</v>
      </c>
    </row>
    <row r="59" spans="1:6" ht="14.4" customHeight="1" x14ac:dyDescent="0.3">
      <c r="A59" s="688" t="s">
        <v>4733</v>
      </c>
      <c r="B59" s="665"/>
      <c r="C59" s="678">
        <v>0</v>
      </c>
      <c r="D59" s="665">
        <v>1573.9096305090106</v>
      </c>
      <c r="E59" s="678">
        <v>1</v>
      </c>
      <c r="F59" s="666">
        <v>1573.9096305090106</v>
      </c>
    </row>
    <row r="60" spans="1:6" ht="14.4" customHeight="1" x14ac:dyDescent="0.3">
      <c r="A60" s="688" t="s">
        <v>4734</v>
      </c>
      <c r="B60" s="665"/>
      <c r="C60" s="678">
        <v>0</v>
      </c>
      <c r="D60" s="665">
        <v>20911.970065544625</v>
      </c>
      <c r="E60" s="678">
        <v>1</v>
      </c>
      <c r="F60" s="666">
        <v>20911.970065544625</v>
      </c>
    </row>
    <row r="61" spans="1:6" ht="14.4" customHeight="1" x14ac:dyDescent="0.3">
      <c r="A61" s="688" t="s">
        <v>4735</v>
      </c>
      <c r="B61" s="665"/>
      <c r="C61" s="678">
        <v>0</v>
      </c>
      <c r="D61" s="665">
        <v>951.89991597699202</v>
      </c>
      <c r="E61" s="678">
        <v>1</v>
      </c>
      <c r="F61" s="666">
        <v>951.89991597699202</v>
      </c>
    </row>
    <row r="62" spans="1:6" ht="14.4" customHeight="1" x14ac:dyDescent="0.3">
      <c r="A62" s="688" t="s">
        <v>4736</v>
      </c>
      <c r="B62" s="665"/>
      <c r="C62" s="678">
        <v>0</v>
      </c>
      <c r="D62" s="665">
        <v>124.66000000000001</v>
      </c>
      <c r="E62" s="678">
        <v>1</v>
      </c>
      <c r="F62" s="666">
        <v>124.66000000000001</v>
      </c>
    </row>
    <row r="63" spans="1:6" ht="14.4" customHeight="1" x14ac:dyDescent="0.3">
      <c r="A63" s="688" t="s">
        <v>4737</v>
      </c>
      <c r="B63" s="665"/>
      <c r="C63" s="678">
        <v>0</v>
      </c>
      <c r="D63" s="665">
        <v>2750</v>
      </c>
      <c r="E63" s="678">
        <v>1</v>
      </c>
      <c r="F63" s="666">
        <v>2750</v>
      </c>
    </row>
    <row r="64" spans="1:6" ht="14.4" customHeight="1" x14ac:dyDescent="0.3">
      <c r="A64" s="688" t="s">
        <v>4738</v>
      </c>
      <c r="B64" s="665"/>
      <c r="C64" s="678">
        <v>0</v>
      </c>
      <c r="D64" s="665">
        <v>4822.6643317907356</v>
      </c>
      <c r="E64" s="678">
        <v>1</v>
      </c>
      <c r="F64" s="666">
        <v>4822.6643317907356</v>
      </c>
    </row>
    <row r="65" spans="1:6" ht="14.4" customHeight="1" x14ac:dyDescent="0.3">
      <c r="A65" s="688" t="s">
        <v>4739</v>
      </c>
      <c r="B65" s="665"/>
      <c r="C65" s="678">
        <v>0</v>
      </c>
      <c r="D65" s="665">
        <v>88602.369552796823</v>
      </c>
      <c r="E65" s="678">
        <v>1</v>
      </c>
      <c r="F65" s="666">
        <v>88602.369552796823</v>
      </c>
    </row>
    <row r="66" spans="1:6" ht="14.4" customHeight="1" x14ac:dyDescent="0.3">
      <c r="A66" s="688" t="s">
        <v>4740</v>
      </c>
      <c r="B66" s="665"/>
      <c r="C66" s="678">
        <v>0</v>
      </c>
      <c r="D66" s="665">
        <v>3145.3371542166215</v>
      </c>
      <c r="E66" s="678">
        <v>1</v>
      </c>
      <c r="F66" s="666">
        <v>3145.3371542166215</v>
      </c>
    </row>
    <row r="67" spans="1:6" ht="14.4" customHeight="1" x14ac:dyDescent="0.3">
      <c r="A67" s="688" t="s">
        <v>4741</v>
      </c>
      <c r="B67" s="665"/>
      <c r="C67" s="678">
        <v>0</v>
      </c>
      <c r="D67" s="665">
        <v>111353.83564228848</v>
      </c>
      <c r="E67" s="678">
        <v>1</v>
      </c>
      <c r="F67" s="666">
        <v>111353.83564228848</v>
      </c>
    </row>
    <row r="68" spans="1:6" ht="14.4" customHeight="1" x14ac:dyDescent="0.3">
      <c r="A68" s="688" t="s">
        <v>4742</v>
      </c>
      <c r="B68" s="665"/>
      <c r="C68" s="678">
        <v>0</v>
      </c>
      <c r="D68" s="665">
        <v>42817.261304919542</v>
      </c>
      <c r="E68" s="678">
        <v>1</v>
      </c>
      <c r="F68" s="666">
        <v>42817.261304919542</v>
      </c>
    </row>
    <row r="69" spans="1:6" ht="14.4" customHeight="1" x14ac:dyDescent="0.3">
      <c r="A69" s="688" t="s">
        <v>4743</v>
      </c>
      <c r="B69" s="665"/>
      <c r="C69" s="678">
        <v>0</v>
      </c>
      <c r="D69" s="665">
        <v>499.89893718998616</v>
      </c>
      <c r="E69" s="678">
        <v>1</v>
      </c>
      <c r="F69" s="666">
        <v>499.89893718998616</v>
      </c>
    </row>
    <row r="70" spans="1:6" ht="14.4" customHeight="1" x14ac:dyDescent="0.3">
      <c r="A70" s="688" t="s">
        <v>4744</v>
      </c>
      <c r="B70" s="665"/>
      <c r="C70" s="678">
        <v>0</v>
      </c>
      <c r="D70" s="665">
        <v>464.5867356897873</v>
      </c>
      <c r="E70" s="678">
        <v>1</v>
      </c>
      <c r="F70" s="666">
        <v>464.5867356897873</v>
      </c>
    </row>
    <row r="71" spans="1:6" ht="14.4" customHeight="1" x14ac:dyDescent="0.3">
      <c r="A71" s="688" t="s">
        <v>4745</v>
      </c>
      <c r="B71" s="665"/>
      <c r="C71" s="678">
        <v>0</v>
      </c>
      <c r="D71" s="665">
        <v>35420</v>
      </c>
      <c r="E71" s="678">
        <v>1</v>
      </c>
      <c r="F71" s="666">
        <v>35420</v>
      </c>
    </row>
    <row r="72" spans="1:6" ht="14.4" customHeight="1" x14ac:dyDescent="0.3">
      <c r="A72" s="688" t="s">
        <v>4746</v>
      </c>
      <c r="B72" s="665"/>
      <c r="C72" s="678">
        <v>0</v>
      </c>
      <c r="D72" s="665">
        <v>157.94947668148581</v>
      </c>
      <c r="E72" s="678">
        <v>1</v>
      </c>
      <c r="F72" s="666">
        <v>157.94947668148581</v>
      </c>
    </row>
    <row r="73" spans="1:6" ht="14.4" customHeight="1" x14ac:dyDescent="0.3">
      <c r="A73" s="688" t="s">
        <v>4747</v>
      </c>
      <c r="B73" s="665"/>
      <c r="C73" s="678">
        <v>0</v>
      </c>
      <c r="D73" s="665">
        <v>19397.951479673877</v>
      </c>
      <c r="E73" s="678">
        <v>1</v>
      </c>
      <c r="F73" s="666">
        <v>19397.951479673877</v>
      </c>
    </row>
    <row r="74" spans="1:6" ht="14.4" customHeight="1" x14ac:dyDescent="0.3">
      <c r="A74" s="688" t="s">
        <v>4748</v>
      </c>
      <c r="B74" s="665"/>
      <c r="C74" s="678">
        <v>0</v>
      </c>
      <c r="D74" s="665">
        <v>2717.7764196083685</v>
      </c>
      <c r="E74" s="678">
        <v>1</v>
      </c>
      <c r="F74" s="666">
        <v>2717.7764196083685</v>
      </c>
    </row>
    <row r="75" spans="1:6" ht="14.4" customHeight="1" x14ac:dyDescent="0.3">
      <c r="A75" s="688" t="s">
        <v>4749</v>
      </c>
      <c r="B75" s="665"/>
      <c r="C75" s="678">
        <v>0</v>
      </c>
      <c r="D75" s="665">
        <v>323985.90000000002</v>
      </c>
      <c r="E75" s="678">
        <v>1</v>
      </c>
      <c r="F75" s="666">
        <v>323985.90000000002</v>
      </c>
    </row>
    <row r="76" spans="1:6" ht="14.4" customHeight="1" x14ac:dyDescent="0.3">
      <c r="A76" s="688" t="s">
        <v>4750</v>
      </c>
      <c r="B76" s="665"/>
      <c r="C76" s="678">
        <v>0</v>
      </c>
      <c r="D76" s="665">
        <v>898.19193823855255</v>
      </c>
      <c r="E76" s="678">
        <v>1</v>
      </c>
      <c r="F76" s="666">
        <v>898.19193823855255</v>
      </c>
    </row>
    <row r="77" spans="1:6" ht="14.4" customHeight="1" x14ac:dyDescent="0.3">
      <c r="A77" s="688" t="s">
        <v>4751</v>
      </c>
      <c r="B77" s="665"/>
      <c r="C77" s="678">
        <v>0</v>
      </c>
      <c r="D77" s="665">
        <v>58984.65444754059</v>
      </c>
      <c r="E77" s="678">
        <v>1</v>
      </c>
      <c r="F77" s="666">
        <v>58984.65444754059</v>
      </c>
    </row>
    <row r="78" spans="1:6" ht="14.4" customHeight="1" x14ac:dyDescent="0.3">
      <c r="A78" s="688" t="s">
        <v>4752</v>
      </c>
      <c r="B78" s="665"/>
      <c r="C78" s="678">
        <v>0</v>
      </c>
      <c r="D78" s="665">
        <v>7282</v>
      </c>
      <c r="E78" s="678">
        <v>1</v>
      </c>
      <c r="F78" s="666">
        <v>7282</v>
      </c>
    </row>
    <row r="79" spans="1:6" ht="14.4" customHeight="1" x14ac:dyDescent="0.3">
      <c r="A79" s="688" t="s">
        <v>4753</v>
      </c>
      <c r="B79" s="665"/>
      <c r="C79" s="678">
        <v>0</v>
      </c>
      <c r="D79" s="665">
        <v>1829505.295620247</v>
      </c>
      <c r="E79" s="678">
        <v>1</v>
      </c>
      <c r="F79" s="666">
        <v>1829505.295620247</v>
      </c>
    </row>
    <row r="80" spans="1:6" ht="14.4" customHeight="1" x14ac:dyDescent="0.3">
      <c r="A80" s="688" t="s">
        <v>4754</v>
      </c>
      <c r="B80" s="665"/>
      <c r="C80" s="678">
        <v>0</v>
      </c>
      <c r="D80" s="665">
        <v>2062.5</v>
      </c>
      <c r="E80" s="678">
        <v>1</v>
      </c>
      <c r="F80" s="666">
        <v>2062.5</v>
      </c>
    </row>
    <row r="81" spans="1:6" ht="14.4" customHeight="1" x14ac:dyDescent="0.3">
      <c r="A81" s="688" t="s">
        <v>4755</v>
      </c>
      <c r="B81" s="665"/>
      <c r="C81" s="678">
        <v>0</v>
      </c>
      <c r="D81" s="665">
        <v>456149.42891100002</v>
      </c>
      <c r="E81" s="678">
        <v>1</v>
      </c>
      <c r="F81" s="666">
        <v>456149.42891100002</v>
      </c>
    </row>
    <row r="82" spans="1:6" ht="14.4" customHeight="1" x14ac:dyDescent="0.3">
      <c r="A82" s="688" t="s">
        <v>4756</v>
      </c>
      <c r="B82" s="665"/>
      <c r="C82" s="678">
        <v>0</v>
      </c>
      <c r="D82" s="665">
        <v>15138.518548819582</v>
      </c>
      <c r="E82" s="678">
        <v>1</v>
      </c>
      <c r="F82" s="666">
        <v>15138.518548819582</v>
      </c>
    </row>
    <row r="83" spans="1:6" ht="14.4" customHeight="1" x14ac:dyDescent="0.3">
      <c r="A83" s="688" t="s">
        <v>4757</v>
      </c>
      <c r="B83" s="665"/>
      <c r="C83" s="678">
        <v>0</v>
      </c>
      <c r="D83" s="665">
        <v>66956.998386728519</v>
      </c>
      <c r="E83" s="678">
        <v>1</v>
      </c>
      <c r="F83" s="666">
        <v>66956.998386728519</v>
      </c>
    </row>
    <row r="84" spans="1:6" ht="14.4" customHeight="1" x14ac:dyDescent="0.3">
      <c r="A84" s="688" t="s">
        <v>4758</v>
      </c>
      <c r="B84" s="665"/>
      <c r="C84" s="678">
        <v>0</v>
      </c>
      <c r="D84" s="665">
        <v>238.62000000000006</v>
      </c>
      <c r="E84" s="678">
        <v>1</v>
      </c>
      <c r="F84" s="666">
        <v>238.62000000000006</v>
      </c>
    </row>
    <row r="85" spans="1:6" ht="14.4" customHeight="1" x14ac:dyDescent="0.3">
      <c r="A85" s="688" t="s">
        <v>4759</v>
      </c>
      <c r="B85" s="665"/>
      <c r="C85" s="678">
        <v>0</v>
      </c>
      <c r="D85" s="665">
        <v>10426.558721192534</v>
      </c>
      <c r="E85" s="678">
        <v>1</v>
      </c>
      <c r="F85" s="666">
        <v>10426.558721192534</v>
      </c>
    </row>
    <row r="86" spans="1:6" ht="14.4" customHeight="1" x14ac:dyDescent="0.3">
      <c r="A86" s="688" t="s">
        <v>4760</v>
      </c>
      <c r="B86" s="665"/>
      <c r="C86" s="678">
        <v>0</v>
      </c>
      <c r="D86" s="665">
        <v>2534.718126557013</v>
      </c>
      <c r="E86" s="678">
        <v>1</v>
      </c>
      <c r="F86" s="666">
        <v>2534.718126557013</v>
      </c>
    </row>
    <row r="87" spans="1:6" ht="14.4" customHeight="1" x14ac:dyDescent="0.3">
      <c r="A87" s="688" t="s">
        <v>4761</v>
      </c>
      <c r="B87" s="665"/>
      <c r="C87" s="678">
        <v>0</v>
      </c>
      <c r="D87" s="665">
        <v>260463.85813094926</v>
      </c>
      <c r="E87" s="678">
        <v>1</v>
      </c>
      <c r="F87" s="666">
        <v>260463.85813094926</v>
      </c>
    </row>
    <row r="88" spans="1:6" ht="14.4" customHeight="1" x14ac:dyDescent="0.3">
      <c r="A88" s="688" t="s">
        <v>4762</v>
      </c>
      <c r="B88" s="665"/>
      <c r="C88" s="678">
        <v>0</v>
      </c>
      <c r="D88" s="665">
        <v>2359.5184728162653</v>
      </c>
      <c r="E88" s="678">
        <v>1</v>
      </c>
      <c r="F88" s="666">
        <v>2359.5184728162653</v>
      </c>
    </row>
    <row r="89" spans="1:6" ht="14.4" customHeight="1" x14ac:dyDescent="0.3">
      <c r="A89" s="688" t="s">
        <v>4763</v>
      </c>
      <c r="B89" s="665"/>
      <c r="C89" s="678">
        <v>0</v>
      </c>
      <c r="D89" s="665">
        <v>194.77859641422609</v>
      </c>
      <c r="E89" s="678">
        <v>1</v>
      </c>
      <c r="F89" s="666">
        <v>194.77859641422609</v>
      </c>
    </row>
    <row r="90" spans="1:6" ht="14.4" customHeight="1" x14ac:dyDescent="0.3">
      <c r="A90" s="688" t="s">
        <v>4764</v>
      </c>
      <c r="B90" s="665"/>
      <c r="C90" s="678">
        <v>0</v>
      </c>
      <c r="D90" s="665">
        <v>2772.3258648401143</v>
      </c>
      <c r="E90" s="678">
        <v>1</v>
      </c>
      <c r="F90" s="666">
        <v>2772.3258648401143</v>
      </c>
    </row>
    <row r="91" spans="1:6" ht="14.4" customHeight="1" x14ac:dyDescent="0.3">
      <c r="A91" s="688" t="s">
        <v>4765</v>
      </c>
      <c r="B91" s="665"/>
      <c r="C91" s="678">
        <v>0</v>
      </c>
      <c r="D91" s="665">
        <v>348.56</v>
      </c>
      <c r="E91" s="678">
        <v>1</v>
      </c>
      <c r="F91" s="666">
        <v>348.56</v>
      </c>
    </row>
    <row r="92" spans="1:6" ht="14.4" customHeight="1" x14ac:dyDescent="0.3">
      <c r="A92" s="688" t="s">
        <v>4766</v>
      </c>
      <c r="B92" s="665"/>
      <c r="C92" s="678">
        <v>0</v>
      </c>
      <c r="D92" s="665">
        <v>114.82999999999998</v>
      </c>
      <c r="E92" s="678">
        <v>1</v>
      </c>
      <c r="F92" s="666">
        <v>114.82999999999998</v>
      </c>
    </row>
    <row r="93" spans="1:6" ht="14.4" customHeight="1" x14ac:dyDescent="0.3">
      <c r="A93" s="688" t="s">
        <v>4767</v>
      </c>
      <c r="B93" s="665"/>
      <c r="C93" s="678">
        <v>0</v>
      </c>
      <c r="D93" s="665">
        <v>1453.8879999999999</v>
      </c>
      <c r="E93" s="678">
        <v>1</v>
      </c>
      <c r="F93" s="666">
        <v>1453.8879999999999</v>
      </c>
    </row>
    <row r="94" spans="1:6" ht="14.4" customHeight="1" x14ac:dyDescent="0.3">
      <c r="A94" s="688" t="s">
        <v>4768</v>
      </c>
      <c r="B94" s="665"/>
      <c r="C94" s="678">
        <v>0</v>
      </c>
      <c r="D94" s="665">
        <v>352.12038213588863</v>
      </c>
      <c r="E94" s="678">
        <v>1</v>
      </c>
      <c r="F94" s="666">
        <v>352.12038213588863</v>
      </c>
    </row>
    <row r="95" spans="1:6" ht="14.4" customHeight="1" x14ac:dyDescent="0.3">
      <c r="A95" s="688" t="s">
        <v>4769</v>
      </c>
      <c r="B95" s="665"/>
      <c r="C95" s="678">
        <v>0</v>
      </c>
      <c r="D95" s="665">
        <v>1619.7179577383326</v>
      </c>
      <c r="E95" s="678">
        <v>1</v>
      </c>
      <c r="F95" s="666">
        <v>1619.7179577383326</v>
      </c>
    </row>
    <row r="96" spans="1:6" ht="14.4" customHeight="1" x14ac:dyDescent="0.3">
      <c r="A96" s="688" t="s">
        <v>4770</v>
      </c>
      <c r="B96" s="665"/>
      <c r="C96" s="678">
        <v>0</v>
      </c>
      <c r="D96" s="665">
        <v>1445.7558632257517</v>
      </c>
      <c r="E96" s="678">
        <v>1</v>
      </c>
      <c r="F96" s="666">
        <v>1445.7558632257517</v>
      </c>
    </row>
    <row r="97" spans="1:6" ht="14.4" customHeight="1" x14ac:dyDescent="0.3">
      <c r="A97" s="688" t="s">
        <v>4771</v>
      </c>
      <c r="B97" s="665"/>
      <c r="C97" s="678">
        <v>0</v>
      </c>
      <c r="D97" s="665">
        <v>8388.2689303106526</v>
      </c>
      <c r="E97" s="678">
        <v>1</v>
      </c>
      <c r="F97" s="666">
        <v>8388.2689303106526</v>
      </c>
    </row>
    <row r="98" spans="1:6" ht="14.4" customHeight="1" x14ac:dyDescent="0.3">
      <c r="A98" s="688" t="s">
        <v>4772</v>
      </c>
      <c r="B98" s="665"/>
      <c r="C98" s="678">
        <v>0</v>
      </c>
      <c r="D98" s="665">
        <v>608.1012846230675</v>
      </c>
      <c r="E98" s="678">
        <v>1</v>
      </c>
      <c r="F98" s="666">
        <v>608.1012846230675</v>
      </c>
    </row>
    <row r="99" spans="1:6" ht="14.4" customHeight="1" x14ac:dyDescent="0.3">
      <c r="A99" s="688" t="s">
        <v>4773</v>
      </c>
      <c r="B99" s="665"/>
      <c r="C99" s="678">
        <v>0</v>
      </c>
      <c r="D99" s="665">
        <v>932.49960597608492</v>
      </c>
      <c r="E99" s="678">
        <v>1</v>
      </c>
      <c r="F99" s="666">
        <v>932.49960597608492</v>
      </c>
    </row>
    <row r="100" spans="1:6" ht="14.4" customHeight="1" x14ac:dyDescent="0.3">
      <c r="A100" s="688" t="s">
        <v>4774</v>
      </c>
      <c r="B100" s="665"/>
      <c r="C100" s="678">
        <v>0</v>
      </c>
      <c r="D100" s="665">
        <v>1178.6900000000005</v>
      </c>
      <c r="E100" s="678">
        <v>1</v>
      </c>
      <c r="F100" s="666">
        <v>1178.6900000000005</v>
      </c>
    </row>
    <row r="101" spans="1:6" ht="14.4" customHeight="1" x14ac:dyDescent="0.3">
      <c r="A101" s="688" t="s">
        <v>4775</v>
      </c>
      <c r="B101" s="665"/>
      <c r="C101" s="678">
        <v>0</v>
      </c>
      <c r="D101" s="665">
        <v>844.50614340268942</v>
      </c>
      <c r="E101" s="678">
        <v>1</v>
      </c>
      <c r="F101" s="666">
        <v>844.50614340268942</v>
      </c>
    </row>
    <row r="102" spans="1:6" ht="14.4" customHeight="1" x14ac:dyDescent="0.3">
      <c r="A102" s="688" t="s">
        <v>4776</v>
      </c>
      <c r="B102" s="665"/>
      <c r="C102" s="678">
        <v>0</v>
      </c>
      <c r="D102" s="665">
        <v>117.15983146639917</v>
      </c>
      <c r="E102" s="678">
        <v>1</v>
      </c>
      <c r="F102" s="666">
        <v>117.15983146639917</v>
      </c>
    </row>
    <row r="103" spans="1:6" ht="14.4" customHeight="1" x14ac:dyDescent="0.3">
      <c r="A103" s="688" t="s">
        <v>4777</v>
      </c>
      <c r="B103" s="665"/>
      <c r="C103" s="678">
        <v>0</v>
      </c>
      <c r="D103" s="665">
        <v>350.14981830399296</v>
      </c>
      <c r="E103" s="678">
        <v>1</v>
      </c>
      <c r="F103" s="666">
        <v>350.14981830399296</v>
      </c>
    </row>
    <row r="104" spans="1:6" ht="14.4" customHeight="1" x14ac:dyDescent="0.3">
      <c r="A104" s="688" t="s">
        <v>4778</v>
      </c>
      <c r="B104" s="665"/>
      <c r="C104" s="678">
        <v>0</v>
      </c>
      <c r="D104" s="665">
        <v>97.460000000000022</v>
      </c>
      <c r="E104" s="678">
        <v>1</v>
      </c>
      <c r="F104" s="666">
        <v>97.460000000000022</v>
      </c>
    </row>
    <row r="105" spans="1:6" ht="14.4" customHeight="1" x14ac:dyDescent="0.3">
      <c r="A105" s="688" t="s">
        <v>4779</v>
      </c>
      <c r="B105" s="665"/>
      <c r="C105" s="678">
        <v>0</v>
      </c>
      <c r="D105" s="665">
        <v>1921.1</v>
      </c>
      <c r="E105" s="678">
        <v>1</v>
      </c>
      <c r="F105" s="666">
        <v>1921.1</v>
      </c>
    </row>
    <row r="106" spans="1:6" ht="14.4" customHeight="1" x14ac:dyDescent="0.3">
      <c r="A106" s="688" t="s">
        <v>4780</v>
      </c>
      <c r="B106" s="665"/>
      <c r="C106" s="678">
        <v>0</v>
      </c>
      <c r="D106" s="665">
        <v>1501.2957215426081</v>
      </c>
      <c r="E106" s="678">
        <v>1</v>
      </c>
      <c r="F106" s="666">
        <v>1501.2957215426081</v>
      </c>
    </row>
    <row r="107" spans="1:6" ht="14.4" customHeight="1" x14ac:dyDescent="0.3">
      <c r="A107" s="688" t="s">
        <v>4781</v>
      </c>
      <c r="B107" s="665"/>
      <c r="C107" s="678">
        <v>0</v>
      </c>
      <c r="D107" s="665">
        <v>25.64</v>
      </c>
      <c r="E107" s="678">
        <v>1</v>
      </c>
      <c r="F107" s="666">
        <v>25.64</v>
      </c>
    </row>
    <row r="108" spans="1:6" ht="14.4" customHeight="1" x14ac:dyDescent="0.3">
      <c r="A108" s="688" t="s">
        <v>4782</v>
      </c>
      <c r="B108" s="665"/>
      <c r="C108" s="678">
        <v>0</v>
      </c>
      <c r="D108" s="665">
        <v>89.32</v>
      </c>
      <c r="E108" s="678">
        <v>1</v>
      </c>
      <c r="F108" s="666">
        <v>89.32</v>
      </c>
    </row>
    <row r="109" spans="1:6" ht="14.4" customHeight="1" x14ac:dyDescent="0.3">
      <c r="A109" s="688" t="s">
        <v>4783</v>
      </c>
      <c r="B109" s="665"/>
      <c r="C109" s="678">
        <v>0</v>
      </c>
      <c r="D109" s="665">
        <v>20906.964095788509</v>
      </c>
      <c r="E109" s="678">
        <v>1</v>
      </c>
      <c r="F109" s="666">
        <v>20906.964095788509</v>
      </c>
    </row>
    <row r="110" spans="1:6" ht="14.4" customHeight="1" x14ac:dyDescent="0.3">
      <c r="A110" s="688" t="s">
        <v>4784</v>
      </c>
      <c r="B110" s="665"/>
      <c r="C110" s="678">
        <v>0</v>
      </c>
      <c r="D110" s="665">
        <v>1178.4000000000001</v>
      </c>
      <c r="E110" s="678">
        <v>1</v>
      </c>
      <c r="F110" s="666">
        <v>1178.4000000000001</v>
      </c>
    </row>
    <row r="111" spans="1:6" ht="14.4" customHeight="1" x14ac:dyDescent="0.3">
      <c r="A111" s="688" t="s">
        <v>4785</v>
      </c>
      <c r="B111" s="665"/>
      <c r="C111" s="678">
        <v>0</v>
      </c>
      <c r="D111" s="665">
        <v>478484.47943394131</v>
      </c>
      <c r="E111" s="678">
        <v>1</v>
      </c>
      <c r="F111" s="666">
        <v>478484.47943394131</v>
      </c>
    </row>
    <row r="112" spans="1:6" ht="14.4" customHeight="1" x14ac:dyDescent="0.3">
      <c r="A112" s="688" t="s">
        <v>4786</v>
      </c>
      <c r="B112" s="665"/>
      <c r="C112" s="678">
        <v>0</v>
      </c>
      <c r="D112" s="665">
        <v>441.03763611029206</v>
      </c>
      <c r="E112" s="678">
        <v>1</v>
      </c>
      <c r="F112" s="666">
        <v>441.03763611029206</v>
      </c>
    </row>
    <row r="113" spans="1:6" ht="14.4" customHeight="1" x14ac:dyDescent="0.3">
      <c r="A113" s="688" t="s">
        <v>4787</v>
      </c>
      <c r="B113" s="665"/>
      <c r="C113" s="678">
        <v>0</v>
      </c>
      <c r="D113" s="665">
        <v>30079.160476588644</v>
      </c>
      <c r="E113" s="678">
        <v>1</v>
      </c>
      <c r="F113" s="666">
        <v>30079.160476588644</v>
      </c>
    </row>
    <row r="114" spans="1:6" ht="14.4" customHeight="1" x14ac:dyDescent="0.3">
      <c r="A114" s="688" t="s">
        <v>4788</v>
      </c>
      <c r="B114" s="665"/>
      <c r="C114" s="678">
        <v>0</v>
      </c>
      <c r="D114" s="665">
        <v>1119.5600000000004</v>
      </c>
      <c r="E114" s="678">
        <v>1</v>
      </c>
      <c r="F114" s="666">
        <v>1119.5600000000004</v>
      </c>
    </row>
    <row r="115" spans="1:6" ht="14.4" customHeight="1" x14ac:dyDescent="0.3">
      <c r="A115" s="688" t="s">
        <v>4789</v>
      </c>
      <c r="B115" s="665"/>
      <c r="C115" s="678">
        <v>0</v>
      </c>
      <c r="D115" s="665">
        <v>740.96</v>
      </c>
      <c r="E115" s="678">
        <v>1</v>
      </c>
      <c r="F115" s="666">
        <v>740.96</v>
      </c>
    </row>
    <row r="116" spans="1:6" ht="14.4" customHeight="1" x14ac:dyDescent="0.3">
      <c r="A116" s="688" t="s">
        <v>4790</v>
      </c>
      <c r="B116" s="665"/>
      <c r="C116" s="678">
        <v>0</v>
      </c>
      <c r="D116" s="665">
        <v>16430.289155527309</v>
      </c>
      <c r="E116" s="678">
        <v>1</v>
      </c>
      <c r="F116" s="666">
        <v>16430.289155527309</v>
      </c>
    </row>
    <row r="117" spans="1:6" ht="14.4" customHeight="1" x14ac:dyDescent="0.3">
      <c r="A117" s="688" t="s">
        <v>4791</v>
      </c>
      <c r="B117" s="665"/>
      <c r="C117" s="678">
        <v>0</v>
      </c>
      <c r="D117" s="665">
        <v>131914.34986584721</v>
      </c>
      <c r="E117" s="678">
        <v>1</v>
      </c>
      <c r="F117" s="666">
        <v>131914.34986584721</v>
      </c>
    </row>
    <row r="118" spans="1:6" ht="14.4" customHeight="1" thickBot="1" x14ac:dyDescent="0.35">
      <c r="A118" s="689" t="s">
        <v>4792</v>
      </c>
      <c r="B118" s="680">
        <v>-106.83999999999999</v>
      </c>
      <c r="C118" s="681">
        <v>-3.7427756539831492E-2</v>
      </c>
      <c r="D118" s="680">
        <v>2961.4059659375621</v>
      </c>
      <c r="E118" s="681">
        <v>1.0374277565398315</v>
      </c>
      <c r="F118" s="682">
        <v>2854.5659659375619</v>
      </c>
    </row>
    <row r="119" spans="1:6" ht="14.4" customHeight="1" thickBot="1" x14ac:dyDescent="0.35">
      <c r="A119" s="683" t="s">
        <v>3</v>
      </c>
      <c r="B119" s="684">
        <v>1558057.4791186079</v>
      </c>
      <c r="C119" s="685">
        <v>5.8436779518436191E-2</v>
      </c>
      <c r="D119" s="684">
        <v>25104217.409371052</v>
      </c>
      <c r="E119" s="685">
        <v>0.94156322048156393</v>
      </c>
      <c r="F119" s="686">
        <v>26662274.888489656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2016-02-02T09:23:09Z</dcterms:modified>
</cp:coreProperties>
</file>